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https://hudgov-my.sharepoint.com/personal/katonia_l_jackson_hud_gov/Documents/System Support Manager/GRRP/Files for Posting/"/>
    </mc:Choice>
  </mc:AlternateContent>
  <xr:revisionPtr revIDLastSave="0" documentId="8_{CCCAD14D-C17B-4FBA-AD1E-D0AA5045D729}" xr6:coauthVersionLast="47" xr6:coauthVersionMax="47" xr10:uidLastSave="{00000000-0000-0000-0000-000000000000}"/>
  <workbookProtection workbookAlgorithmName="SHA-512" workbookHashValue="OIOUoArgIL3JVDZ+O5szZYUwQ0tN3uvVrrVhkWb/UHkO9nzTHOvamq5OAFhhjNxnYyBy4kMgI/+TxPJxe3cUlg==" workbookSaltValue="1m1dn+G4JWMPPannDm4r8g==" workbookSpinCount="100000" lockStructure="1"/>
  <bookViews>
    <workbookView xWindow="-110" yWindow="-110" windowWidth="19420" windowHeight="10420" tabRatio="806" firstSheet="7" activeTab="10" xr2:uid="{00000000-000D-0000-FFFF-FFFF00000000}"/>
  </bookViews>
  <sheets>
    <sheet name="I. Introduction" sheetId="1" r:id="rId1"/>
    <sheet name="II.a Building Specifications" sheetId="2" r:id="rId2"/>
    <sheet name="II.b Building Type Guide" sheetId="49" r:id="rId3"/>
    <sheet name="III.a Lighting" sheetId="27" r:id="rId4"/>
    <sheet name="III.b Lighting Guide" sheetId="48" r:id="rId5"/>
    <sheet name="IV.a HVAC, Heating" sheetId="28" r:id="rId6"/>
    <sheet name="IV.b HVAC, Cooling" sheetId="29" r:id="rId7"/>
    <sheet name="IV.c HVAC Guide" sheetId="46" r:id="rId8"/>
    <sheet name="V.a Hot Water" sheetId="30" r:id="rId9"/>
    <sheet name="V.b Hot Water Guide" sheetId="44" r:id="rId10"/>
    <sheet name="VI.a Building Envelope" sheetId="33" r:id="rId11"/>
    <sheet name="VI.b Building Envelope Guide" sheetId="47" r:id="rId12"/>
    <sheet name="1" sheetId="40" state="hidden" r:id="rId13"/>
    <sheet name="2" sheetId="37" state="hidden" r:id="rId14"/>
  </sheets>
  <externalReferences>
    <externalReference r:id="rId15"/>
    <externalReference r:id="rId16"/>
    <externalReference r:id="rId17"/>
  </externalReferences>
  <definedNames>
    <definedName name="_xlnm._FilterDatabase" localSheetId="12" hidden="1">'1'!$L$2:$M$32394</definedName>
    <definedName name="bathroom_faucet_aerator" localSheetId="12">'V.a Hot Water'!$D$92</definedName>
    <definedName name="bathroom_faucet_aerator" localSheetId="2">'[1]V.a Hot Water'!$D$116</definedName>
    <definedName name="bathroom_faucet_aerator" localSheetId="4">'[2]V.a Hot Water'!$D$116</definedName>
    <definedName name="bathroom_faucet_aerator" localSheetId="7">'[2]V.a Hot Water'!$D$116</definedName>
    <definedName name="bathroom_faucet_aerator" localSheetId="9">'[1]V.a Hot Water'!$D$116</definedName>
    <definedName name="bathroom_faucet_aerator" localSheetId="11">'[2]V.a Hot Water'!$D$116</definedName>
    <definedName name="bathroom_faucet_aerator">'V.a Hot Water'!$D$92</definedName>
    <definedName name="bathroom_faucet_condition" localSheetId="12">'V.a Hot Water'!$D$109</definedName>
    <definedName name="bathroom_faucet_condition" localSheetId="2">'[1]V.a Hot Water'!$D$133</definedName>
    <definedName name="bathroom_faucet_condition" localSheetId="4">'[2]V.a Hot Water'!$D$133</definedName>
    <definedName name="bathroom_faucet_condition" localSheetId="7">'[2]V.a Hot Water'!$D$133</definedName>
    <definedName name="bathroom_faucet_condition" localSheetId="9">'[1]V.a Hot Water'!$D$133</definedName>
    <definedName name="bathroom_faucet_condition" localSheetId="11">'[2]V.a Hot Water'!$D$133</definedName>
    <definedName name="bathroom_faucet_condition">'V.a Hot Water'!$D$109</definedName>
    <definedName name="bathroom_faucet_gpm" localSheetId="12">'V.a Hot Water'!$D$89</definedName>
    <definedName name="bathroom_faucet_gpm" localSheetId="2">'[1]V.a Hot Water'!$D$113</definedName>
    <definedName name="bathroom_faucet_gpm" localSheetId="4">'[2]V.a Hot Water'!$D$113</definedName>
    <definedName name="bathroom_faucet_gpm" localSheetId="7">'[2]V.a Hot Water'!$D$113</definedName>
    <definedName name="bathroom_faucet_gpm" localSheetId="9">'[1]V.a Hot Water'!$D$113</definedName>
    <definedName name="bathroom_faucet_gpm" localSheetId="11">'[2]V.a Hot Water'!$D$113</definedName>
    <definedName name="bathroom_faucet_gpm">'V.a Hot Water'!$D$89</definedName>
    <definedName name="buiilding_type" localSheetId="2">'[3]II.a Building Specifications'!$G$40</definedName>
    <definedName name="buiilding_type">'II.a Building Specifications'!$G$39</definedName>
    <definedName name="building_address" localSheetId="2">'[3]II.a Building Specifications'!$G$26</definedName>
    <definedName name="building_address">'II.a Building Specifications'!$G$25</definedName>
    <definedName name="building_number" localSheetId="12">'II.a Building Specifications'!$G$22</definedName>
    <definedName name="building_number" localSheetId="2">'[1]II. Building Specifications'!$G$23</definedName>
    <definedName name="building_number" localSheetId="4">'[2]II. Building Specifications'!$G$23</definedName>
    <definedName name="building_number" localSheetId="7">'[2]II. Building Specifications'!$G$23</definedName>
    <definedName name="building_number" localSheetId="9">'[1]II. Building Specifications'!$G$23</definedName>
    <definedName name="building_number" localSheetId="11">'[2]II. Building Specifications'!$G$23</definedName>
    <definedName name="building_number">'II.a Building Specifications'!$G$22</definedName>
    <definedName name="building_type" localSheetId="4">'[2]II. Building Specifications'!$G$39</definedName>
    <definedName name="building_type" localSheetId="7">'[2]II. Building Specifications'!$G$39</definedName>
    <definedName name="building_type" localSheetId="11">'[2]II. Building Specifications'!$G$39</definedName>
    <definedName name="building_type">'[1]II. Building Specifications'!$G$39</definedName>
    <definedName name="building_types" localSheetId="12">'1'!$H$2:$H$7</definedName>
    <definedName name="building_types" localSheetId="2">'[3]1'!$H$2:$H$7</definedName>
    <definedName name="building_types">'1'!$H$2:$H$7</definedName>
    <definedName name="building_vintage" localSheetId="2">'[3]II.a Building Specifications'!$G$31</definedName>
    <definedName name="building_vintage">'II.a Building Specifications'!$G$30</definedName>
    <definedName name="building_vintages" localSheetId="2">'[3]1'!$H$10:$H$18</definedName>
    <definedName name="building_vintages">'1'!$H$10:$H$18</definedName>
    <definedName name="climate_zone" localSheetId="12">'1'!$I$22</definedName>
    <definedName name="climate_zone" localSheetId="2">'[1]Hidden total score'!$L$11</definedName>
    <definedName name="climate_zone" localSheetId="4">'[2]Hidden total score'!$L$11</definedName>
    <definedName name="climate_zone" localSheetId="7">'[2]Hidden total score'!$L$11</definedName>
    <definedName name="climate_zone" localSheetId="9">'[1]Hidden total score'!$L$11</definedName>
    <definedName name="climate_zone" localSheetId="11">'[2]Hidden total score'!$L$11</definedName>
    <definedName name="climate_zone">'1'!$I$22</definedName>
    <definedName name="condensing" localSheetId="12">'V.a Hot Water'!#REF!</definedName>
    <definedName name="condensing" localSheetId="2">'[1]V.a Hot Water'!$D$57</definedName>
    <definedName name="condensing" localSheetId="4">'[2]V.a Hot Water'!$D$57</definedName>
    <definedName name="condensing" localSheetId="7">'[2]V.a Hot Water'!$D$57</definedName>
    <definedName name="condensing" localSheetId="9">'[1]V.a Hot Water'!$D$57</definedName>
    <definedName name="condensing" localSheetId="11">'[2]V.a Hot Water'!$D$57</definedName>
    <definedName name="condensing">'V.a Hot Water'!#REF!</definedName>
    <definedName name="condition_weight" localSheetId="12">'V.a Hot Water'!$C$169</definedName>
    <definedName name="condition_weight" localSheetId="2">'[1]V.a Hot Water'!$C$196</definedName>
    <definedName name="condition_weight" localSheetId="4">'[2]V.a Hot Water'!$C$196</definedName>
    <definedName name="condition_weight" localSheetId="7">'[2]V.a Hot Water'!$C$196</definedName>
    <definedName name="condition_weight" localSheetId="9">'[1]V.a Hot Water'!$C$196</definedName>
    <definedName name="condition_weight" localSheetId="11">'[2]V.a Hot Water'!$C$196</definedName>
    <definedName name="condition_weight">'V.a Hot Water'!$C$169</definedName>
    <definedName name="contact_email">'II.a Building Specifications'!$G$15</definedName>
    <definedName name="contact_name">'II.a Building Specifications'!$G$13</definedName>
    <definedName name="_xlnm.criteria" localSheetId="2">'[3]1'!$H$21:$J$22</definedName>
    <definedName name="_xlnm.criteria">'1'!$H$21:$J$22</definedName>
    <definedName name="dhw_score" localSheetId="4">'[2]V.a Hot Water'!$O$9</definedName>
    <definedName name="dhw_score" localSheetId="7">'[2]V.a Hot Water'!$O$9</definedName>
    <definedName name="dhw_score" localSheetId="11">'[2]V.a Hot Water'!$O$9</definedName>
    <definedName name="dhw_score">'[1]V.a Hot Water'!$O$9</definedName>
    <definedName name="distribution_score" localSheetId="12">'V.a Hot Water'!$O$265</definedName>
    <definedName name="distribution_score" localSheetId="2">'[1]V.a Hot Water'!$O$287</definedName>
    <definedName name="distribution_score" localSheetId="4">'[2]V.a Hot Water'!$O$287</definedName>
    <definedName name="distribution_score" localSheetId="7">'[2]V.a Hot Water'!$O$287</definedName>
    <definedName name="distribution_score" localSheetId="9">'[1]V.a Hot Water'!$O$287</definedName>
    <definedName name="distribution_score" localSheetId="11">'[2]V.a Hot Water'!$O$287</definedName>
    <definedName name="distribution_score">'V.a Hot Water'!$O$265</definedName>
    <definedName name="distribution_weight" localSheetId="12">'V.a Hot Water'!$C$164</definedName>
    <definedName name="distribution_weight" localSheetId="2">'[1]V.a Hot Water'!$C$191</definedName>
    <definedName name="distribution_weight" localSheetId="4">'[2]V.a Hot Water'!$C$191</definedName>
    <definedName name="distribution_weight" localSheetId="7">'[2]V.a Hot Water'!$C$191</definedName>
    <definedName name="distribution_weight" localSheetId="9">'[1]V.a Hot Water'!$C$191</definedName>
    <definedName name="distribution_weight" localSheetId="11">'[2]V.a Hot Water'!$C$191</definedName>
    <definedName name="distribution_weight">'V.a Hot Water'!$C$164</definedName>
    <definedName name="efficiency_weight" localSheetId="12">'V.a Hot Water'!$C$168</definedName>
    <definedName name="efficiency_weight" localSheetId="2">'[1]V.a Hot Water'!$C$195</definedName>
    <definedName name="efficiency_weight" localSheetId="4">'[2]V.a Hot Water'!$C$195</definedName>
    <definedName name="efficiency_weight" localSheetId="7">'[2]V.a Hot Water'!$C$195</definedName>
    <definedName name="efficiency_weight" localSheetId="9">'[1]V.a Hot Water'!$C$195</definedName>
    <definedName name="efficiency_weight" localSheetId="11">'[2]V.a Hot Water'!$C$195</definedName>
    <definedName name="efficiency_weight">'V.a Hot Water'!$C$168</definedName>
    <definedName name="energy_db" localSheetId="2">'[3]1'!$O$2:$W$77</definedName>
    <definedName name="energy_db">'1'!$O$2:$W$77</definedName>
    <definedName name="energy_table_names" localSheetId="12">'1'!$H$2:$I$7</definedName>
    <definedName name="energy_table_names" localSheetId="2">'[1]Hidden total score'!$K$2:$L$7</definedName>
    <definedName name="energy_table_names" localSheetId="4">'[2]Hidden total score'!$K$2:$L$7</definedName>
    <definedName name="energy_table_names" localSheetId="7">'[2]Hidden total score'!$K$2:$L$7</definedName>
    <definedName name="energy_table_names" localSheetId="9">'[1]Hidden total score'!$K$2:$L$7</definedName>
    <definedName name="energy_table_names" localSheetId="11">'[2]Hidden total score'!$K$2:$L$7</definedName>
    <definedName name="energy_table_names">#REF!</definedName>
    <definedName name="envelope_score" localSheetId="2">'[3]VI.a Building Envelope'!$S$80</definedName>
    <definedName name="envelope_score">'VI.a Building Envelope'!$S$89</definedName>
    <definedName name="equipment_age" localSheetId="12">IF('V.a Hot Water'!$D$50="","",'V.a Hot Water'!$D$50)</definedName>
    <definedName name="equipment_age" localSheetId="2">'[1]V.a Hot Water'!$D$75</definedName>
    <definedName name="equipment_age" localSheetId="4">'[2]V.a Hot Water'!$D$75</definedName>
    <definedName name="equipment_age" localSheetId="7">'[2]V.a Hot Water'!$D$75</definedName>
    <definedName name="equipment_age" localSheetId="9">'[1]V.a Hot Water'!$D$75</definedName>
    <definedName name="equipment_age" localSheetId="11">'[2]V.a Hot Water'!$D$75</definedName>
    <definedName name="equipment_age">IF('V.a Hot Water'!$D$50="","",'V.a Hot Water'!$D$50)</definedName>
    <definedName name="equipment_condition" localSheetId="12">'V.a Hot Water'!$D$44</definedName>
    <definedName name="equipment_condition" localSheetId="2">'[1]V.a Hot Water'!$D$69</definedName>
    <definedName name="equipment_condition" localSheetId="4">'[2]V.a Hot Water'!$D$69</definedName>
    <definedName name="equipment_condition" localSheetId="7">'[2]V.a Hot Water'!$D$69</definedName>
    <definedName name="equipment_condition" localSheetId="9">'[1]V.a Hot Water'!$D$69</definedName>
    <definedName name="equipment_condition" localSheetId="11">'[2]V.a Hot Water'!$D$69</definedName>
    <definedName name="equipment_condition">'V.a Hot Water'!$D$44</definedName>
    <definedName name="equipment_location" localSheetId="12">'V.a Hot Water'!$D$62</definedName>
    <definedName name="equipment_location" localSheetId="2">'[1]V.a Hot Water'!$D$86</definedName>
    <definedName name="equipment_location" localSheetId="4">'[2]V.a Hot Water'!$D$86</definedName>
    <definedName name="equipment_location" localSheetId="7">'[2]V.a Hot Water'!$D$86</definedName>
    <definedName name="equipment_location" localSheetId="9">'[1]V.a Hot Water'!$D$86</definedName>
    <definedName name="equipment_location" localSheetId="11">'[2]V.a Hot Water'!$D$86</definedName>
    <definedName name="equipment_location">'V.a Hot Water'!$D$62</definedName>
    <definedName name="equipment_score" localSheetId="12">'V.a Hot Water'!$O$194</definedName>
    <definedName name="equipment_score" localSheetId="2">'[1]V.a Hot Water'!$O$222</definedName>
    <definedName name="equipment_score" localSheetId="4">'[2]V.a Hot Water'!$O$222</definedName>
    <definedName name="equipment_score" localSheetId="7">'[2]V.a Hot Water'!$O$222</definedName>
    <definedName name="equipment_score" localSheetId="9">'[1]V.a Hot Water'!$O$222</definedName>
    <definedName name="equipment_score" localSheetId="11">'[2]V.a Hot Water'!$O$222</definedName>
    <definedName name="equipment_score">'V.a Hot Water'!$O$194</definedName>
    <definedName name="equipment_weight" localSheetId="12">'V.a Hot Water'!$C$162</definedName>
    <definedName name="equipment_weight" localSheetId="2">'[1]V.a Hot Water'!$C$189</definedName>
    <definedName name="equipment_weight" localSheetId="4">'[2]V.a Hot Water'!$C$189</definedName>
    <definedName name="equipment_weight" localSheetId="7">'[2]V.a Hot Water'!$C$189</definedName>
    <definedName name="equipment_weight" localSheetId="9">'[1]V.a Hot Water'!$C$189</definedName>
    <definedName name="equipment_weight" localSheetId="11">'[2]V.a Hot Water'!$C$189</definedName>
    <definedName name="equipment_weight">'V.a Hot Water'!$C$162</definedName>
    <definedName name="fixture_score" localSheetId="12">'V.a Hot Water'!$O$243</definedName>
    <definedName name="fixture_score" localSheetId="2">'[1]V.a Hot Water'!$O$263</definedName>
    <definedName name="fixture_score" localSheetId="4">'[2]V.a Hot Water'!$O$263</definedName>
    <definedName name="fixture_score" localSheetId="7">'[2]V.a Hot Water'!$O$263</definedName>
    <definedName name="fixture_score" localSheetId="9">'[1]V.a Hot Water'!$O$263</definedName>
    <definedName name="fixture_score" localSheetId="11">'[2]V.a Hot Water'!$O$263</definedName>
    <definedName name="fixture_score">'V.a Hot Water'!$O$243</definedName>
    <definedName name="fixture_weight" localSheetId="12">'V.a Hot Water'!$C$163</definedName>
    <definedName name="fixture_weight" localSheetId="2">'[1]V.a Hot Water'!$C$190</definedName>
    <definedName name="fixture_weight" localSheetId="4">'[2]V.a Hot Water'!$C$190</definedName>
    <definedName name="fixture_weight" localSheetId="7">'[2]V.a Hot Water'!$C$190</definedName>
    <definedName name="fixture_weight" localSheetId="9">'[1]V.a Hot Water'!$C$190</definedName>
    <definedName name="fixture_weight" localSheetId="11">'[2]V.a Hot Water'!$C$190</definedName>
    <definedName name="fixture_weight">'V.a Hot Water'!$C$163</definedName>
    <definedName name="floor_area" localSheetId="12">'II.a Building Specifications'!$G$46</definedName>
    <definedName name="floor_area" localSheetId="2">'[1]II. Building Specifications'!$G$42</definedName>
    <definedName name="floor_area" localSheetId="4">'[2]II. Building Specifications'!$G$42</definedName>
    <definedName name="floor_area" localSheetId="7">'[2]II. Building Specifications'!$G$42</definedName>
    <definedName name="floor_area" localSheetId="9">'[1]II. Building Specifications'!$G$42</definedName>
    <definedName name="floor_area" localSheetId="11">'[2]II. Building Specifications'!$G$42</definedName>
    <definedName name="floor_area">'II.a Building Specifications'!$G$46</definedName>
    <definedName name="fuel_type" localSheetId="12">'V.a Hot Water'!#REF!</definedName>
    <definedName name="fuel_type" localSheetId="2">'[1]V.a Hot Water'!$D$40</definedName>
    <definedName name="fuel_type" localSheetId="4">'[2]V.a Hot Water'!$D$40</definedName>
    <definedName name="fuel_type" localSheetId="7">'[2]V.a Hot Water'!$D$40</definedName>
    <definedName name="fuel_type" localSheetId="9">'[1]V.a Hot Water'!$D$40</definedName>
    <definedName name="fuel_type" localSheetId="11">'[2]V.a Hot Water'!$D$40</definedName>
    <definedName name="fuel_type">'V.a Hot Water'!$L$207</definedName>
    <definedName name="hide_heating_fuel">'IV.a HVAC, Heating'!$L$60</definedName>
    <definedName name="highrise_energy" localSheetId="12">'1'!#REF!</definedName>
    <definedName name="highrise_energy">#REF!</definedName>
    <definedName name="hpwh" localSheetId="12">'V.a Hot Water'!#REF!</definedName>
    <definedName name="hpwh" localSheetId="2">'[1]V.a Hot Water'!$D$63</definedName>
    <definedName name="hpwh" localSheetId="4">'[2]V.a Hot Water'!$D$63</definedName>
    <definedName name="hpwh" localSheetId="7">'[2]V.a Hot Water'!$D$63</definedName>
    <definedName name="hpwh" localSheetId="9">'[1]V.a Hot Water'!$D$63</definedName>
    <definedName name="hpwh" localSheetId="11">'[2]V.a Hot Water'!$D$63</definedName>
    <definedName name="hpwh">'V.a Hot Water'!#REF!</definedName>
    <definedName name="hvac_cooling_score" localSheetId="12">'IV.b HVAC, Cooling'!$N$71</definedName>
    <definedName name="hvac_cooling_score" localSheetId="2">'[1]IV.b HVAC cooling'!$L$73</definedName>
    <definedName name="hvac_cooling_score" localSheetId="4">'[2]IV.b HVAC cooling'!$L$73</definedName>
    <definedName name="hvac_cooling_score" localSheetId="7">'[2]IV.b HVAC cooling'!$L$73</definedName>
    <definedName name="hvac_cooling_score" localSheetId="9">'[1]IV.b HVAC cooling'!$L$73</definedName>
    <definedName name="hvac_cooling_score" localSheetId="11">'[2]IV.b HVAC cooling'!$L$73</definedName>
    <definedName name="hvac_cooling_score">'IV.b HVAC, Cooling'!$N$71</definedName>
    <definedName name="hvac_heating_score" localSheetId="12">'IV.a HVAC, Heating'!$O$72</definedName>
    <definedName name="hvac_heating_score" localSheetId="2">'[1]IV.a HVAC heating'!$M$82</definedName>
    <definedName name="hvac_heating_score" localSheetId="4">'[2]IV.a HVAC heating'!$M$82</definedName>
    <definedName name="hvac_heating_score" localSheetId="7">'[2]IV.a HVAC heating'!$M$82</definedName>
    <definedName name="hvac_heating_score" localSheetId="9">'[1]IV.a HVAC heating'!$M$82</definedName>
    <definedName name="hvac_heating_score" localSheetId="11">'[2]IV.a HVAC heating'!$M$82</definedName>
    <definedName name="hvac_heating_score">'IV.a HVAC, Heating'!$O$72</definedName>
    <definedName name="insulation_blanket" localSheetId="12">'V.a Hot Water'!$D$56</definedName>
    <definedName name="insulation_blanket" localSheetId="2">'[1]V.a Hot Water'!$D$81</definedName>
    <definedName name="insulation_blanket" localSheetId="4">'[2]V.a Hot Water'!$D$81</definedName>
    <definedName name="insulation_blanket" localSheetId="7">'[2]V.a Hot Water'!$D$81</definedName>
    <definedName name="insulation_blanket" localSheetId="9">'[1]V.a Hot Water'!$D$81</definedName>
    <definedName name="insulation_blanket" localSheetId="11">'[2]V.a Hot Water'!$D$81</definedName>
    <definedName name="insulation_blanket">'V.a Hot Water'!$D$56</definedName>
    <definedName name="iREMS" localSheetId="12">'II.a Building Specifications'!$G$20</definedName>
    <definedName name="iREMS" localSheetId="2">'[1]II. Building Specifications'!$G$19</definedName>
    <definedName name="iREMS" localSheetId="4">'[2]II. Building Specifications'!$G$19</definedName>
    <definedName name="iREMS" localSheetId="7">'[2]II. Building Specifications'!$G$19</definedName>
    <definedName name="iREMS" localSheetId="9">'[1]II. Building Specifications'!$G$19</definedName>
    <definedName name="iREMS" localSheetId="11">'[2]II. Building Specifications'!$G$19</definedName>
    <definedName name="iREMS">'II.a Building Specifications'!$G$20</definedName>
    <definedName name="Kcf__thousand_cubic_feet">"Choose one..."</definedName>
    <definedName name="kitchen_faucet_aerator" localSheetId="12">'V.a Hot Water'!$D$83</definedName>
    <definedName name="kitchen_faucet_aerator" localSheetId="2">'[1]V.a Hot Water'!$D$107</definedName>
    <definedName name="kitchen_faucet_aerator" localSheetId="4">'[2]V.a Hot Water'!$D$107</definedName>
    <definedName name="kitchen_faucet_aerator" localSheetId="7">'[2]V.a Hot Water'!$D$107</definedName>
    <definedName name="kitchen_faucet_aerator" localSheetId="9">'[1]V.a Hot Water'!$D$107</definedName>
    <definedName name="kitchen_faucet_aerator" localSheetId="11">'[2]V.a Hot Water'!$D$107</definedName>
    <definedName name="kitchen_faucet_aerator">'V.a Hot Water'!$D$83</definedName>
    <definedName name="kitchen_faucet_condition" localSheetId="12">'V.a Hot Water'!$D$107</definedName>
    <definedName name="kitchen_faucet_condition" localSheetId="2">'[1]V.a Hot Water'!$D$131</definedName>
    <definedName name="kitchen_faucet_condition" localSheetId="4">'[2]V.a Hot Water'!$D$131</definedName>
    <definedName name="kitchen_faucet_condition" localSheetId="7">'[2]V.a Hot Water'!$D$131</definedName>
    <definedName name="kitchen_faucet_condition" localSheetId="9">'[1]V.a Hot Water'!$D$131</definedName>
    <definedName name="kitchen_faucet_condition" localSheetId="11">'[2]V.a Hot Water'!$D$131</definedName>
    <definedName name="kitchen_faucet_condition">'V.a Hot Water'!$D$107</definedName>
    <definedName name="kitchen_faucet_gpm" localSheetId="12">'V.a Hot Water'!$D$80</definedName>
    <definedName name="kitchen_faucet_gpm" localSheetId="2">'[1]V.a Hot Water'!$D$104</definedName>
    <definedName name="kitchen_faucet_gpm" localSheetId="4">'[2]V.a Hot Water'!$D$104</definedName>
    <definedName name="kitchen_faucet_gpm" localSheetId="7">'[2]V.a Hot Water'!$D$104</definedName>
    <definedName name="kitchen_faucet_gpm" localSheetId="9">'[1]V.a Hot Water'!$D$104</definedName>
    <definedName name="kitchen_faucet_gpm" localSheetId="11">'[2]V.a Hot Water'!$D$104</definedName>
    <definedName name="kitchen_faucet_gpm">'V.a Hot Water'!$D$80</definedName>
    <definedName name="lighting_score" localSheetId="12">'III.a Lighting'!$J$109</definedName>
    <definedName name="lighting_score" localSheetId="2">'[1]III.a Lighting'!$J$118</definedName>
    <definedName name="lighting_score" localSheetId="4">'[2]III.a Lighting'!$J$118</definedName>
    <definedName name="lighting_score" localSheetId="7">'[2]III.a Lighting'!$J$118</definedName>
    <definedName name="lighting_score" localSheetId="9">'[1]III.a Lighting'!$J$118</definedName>
    <definedName name="lighting_score" localSheetId="11">'[2]III.a Lighting'!$J$118</definedName>
    <definedName name="lighting_score">'III.a Lighting'!$J$122</definedName>
    <definedName name="num_units" localSheetId="12">'II.a Building Specifications'!$G$49</definedName>
    <definedName name="num_units" localSheetId="2">'[1]II. Building Specifications'!$G$45</definedName>
    <definedName name="num_units" localSheetId="4">'[2]II. Building Specifications'!$G$45</definedName>
    <definedName name="num_units" localSheetId="7">'[2]II. Building Specifications'!$G$45</definedName>
    <definedName name="num_units" localSheetId="9">'[1]II. Building Specifications'!$G$45</definedName>
    <definedName name="num_units" localSheetId="11">'[2]II. Building Specifications'!$G$45</definedName>
    <definedName name="num_units">'II.a Building Specifications'!$G$49</definedName>
    <definedName name="pipe_insulation_frac" localSheetId="12">'V.a Hot Water'!$D$129</definedName>
    <definedName name="pipe_insulation_frac" localSheetId="2">'[1]V.a Hot Water'!$D$156</definedName>
    <definedName name="pipe_insulation_frac" localSheetId="4">'[2]V.a Hot Water'!$D$156</definedName>
    <definedName name="pipe_insulation_frac" localSheetId="7">'[2]V.a Hot Water'!$D$156</definedName>
    <definedName name="pipe_insulation_frac" localSheetId="9">'[1]V.a Hot Water'!$D$156</definedName>
    <definedName name="pipe_insulation_frac" localSheetId="11">'[2]V.a Hot Water'!$D$156</definedName>
    <definedName name="pipe_insulation_frac">'V.a Hot Water'!$D$129</definedName>
    <definedName name="pipe_insulation_in" localSheetId="12">'V.a Hot Water'!$D$132</definedName>
    <definedName name="pipe_insulation_in" localSheetId="2">'[1]V.a Hot Water'!$D$159</definedName>
    <definedName name="pipe_insulation_in" localSheetId="4">'[2]V.a Hot Water'!$D$159</definedName>
    <definedName name="pipe_insulation_in" localSheetId="7">'[2]V.a Hot Water'!$D$159</definedName>
    <definedName name="pipe_insulation_in" localSheetId="9">'[1]V.a Hot Water'!$D$159</definedName>
    <definedName name="pipe_insulation_in" localSheetId="11">'[2]V.a Hot Water'!$D$159</definedName>
    <definedName name="pipe_insulation_in">'V.a Hot Water'!$D$132</definedName>
    <definedName name="pipe_location" localSheetId="12">'V.a Hot Water'!$D$123</definedName>
    <definedName name="pipe_location" localSheetId="2">'[1]V.a Hot Water'!$D$150</definedName>
    <definedName name="pipe_location" localSheetId="4">'[2]V.a Hot Water'!$D$150</definedName>
    <definedName name="pipe_location" localSheetId="7">'[2]V.a Hot Water'!$D$150</definedName>
    <definedName name="pipe_location" localSheetId="9">'[1]V.a Hot Water'!$D$150</definedName>
    <definedName name="pipe_location" localSheetId="11">'[2]V.a Hot Water'!$D$150</definedName>
    <definedName name="pipe_location">'V.a Hot Water'!$D$123</definedName>
    <definedName name="pipes_condition" localSheetId="12">'V.a Hot Water'!$D$147</definedName>
    <definedName name="pipes_condition" localSheetId="2">'[1]V.a Hot Water'!$D$174</definedName>
    <definedName name="pipes_condition" localSheetId="4">'[2]V.a Hot Water'!$D$174</definedName>
    <definedName name="pipes_condition" localSheetId="7">'[2]V.a Hot Water'!$D$174</definedName>
    <definedName name="pipes_condition" localSheetId="9">'[1]V.a Hot Water'!$D$174</definedName>
    <definedName name="pipes_condition" localSheetId="11">'[2]V.a Hot Water'!$D$174</definedName>
    <definedName name="pipes_condition">'V.a Hot Water'!$D$147</definedName>
    <definedName name="_xlnm.Print_Area" localSheetId="4">'III.b Lighting Guide'!$A$1:$I$121</definedName>
    <definedName name="_xlnm.Print_Area" localSheetId="7">'IV.c HVAC Guide'!$A$1:$G$190</definedName>
    <definedName name="_xlnm.Print_Area" localSheetId="9">'V.b Hot Water Guide'!$B$1:$H$303</definedName>
    <definedName name="_xlnm.Print_Area" localSheetId="11">'VI.b Building Envelope Guide'!$B$1:$H$159</definedName>
    <definedName name="recirc_pump" localSheetId="12">'V.a Hot Water'!$D$138</definedName>
    <definedName name="recirc_pump" localSheetId="2">'[1]V.a Hot Water'!$D$165</definedName>
    <definedName name="recirc_pump" localSheetId="4">'[2]V.a Hot Water'!$D$165</definedName>
    <definedName name="recirc_pump" localSheetId="7">'[2]V.a Hot Water'!$D$165</definedName>
    <definedName name="recirc_pump" localSheetId="9">'[1]V.a Hot Water'!$D$165</definedName>
    <definedName name="recirc_pump" localSheetId="11">'[2]V.a Hot Water'!$D$165</definedName>
    <definedName name="recirc_pump">'V.a Hot Water'!$D$138</definedName>
    <definedName name="recirc_pump_controls" localSheetId="12">'V.a Hot Water'!$D$141</definedName>
    <definedName name="recirc_pump_controls" localSheetId="2">'[1]V.a Hot Water'!$D$168</definedName>
    <definedName name="recirc_pump_controls" localSheetId="4">'[2]V.a Hot Water'!$D$168</definedName>
    <definedName name="recirc_pump_controls" localSheetId="7">'[2]V.a Hot Water'!$D$168</definedName>
    <definedName name="recirc_pump_controls" localSheetId="9">'[1]V.a Hot Water'!$D$168</definedName>
    <definedName name="recirc_pump_controls" localSheetId="11">'[2]V.a Hot Water'!$D$168</definedName>
    <definedName name="recirc_pump_controls">'V.a Hot Water'!$D$141</definedName>
    <definedName name="showerhead_condition" localSheetId="12">'V.a Hot Water'!$D$111</definedName>
    <definedName name="showerhead_condition" localSheetId="2">'[1]V.a Hot Water'!$D$135</definedName>
    <definedName name="showerhead_condition" localSheetId="4">'[2]V.a Hot Water'!$D$135</definedName>
    <definedName name="showerhead_condition" localSheetId="7">'[2]V.a Hot Water'!$D$135</definedName>
    <definedName name="showerhead_condition" localSheetId="9">'[1]V.a Hot Water'!$D$135</definedName>
    <definedName name="showerhead_condition" localSheetId="11">'[2]V.a Hot Water'!$D$135</definedName>
    <definedName name="showerhead_condition">'V.a Hot Water'!$D$111</definedName>
    <definedName name="showerhead_flowrestrictor" localSheetId="12">'V.a Hot Water'!$D$101</definedName>
    <definedName name="showerhead_flowrestrictor" localSheetId="2">'[1]V.a Hot Water'!$D$125</definedName>
    <definedName name="showerhead_flowrestrictor" localSheetId="4">'[2]V.a Hot Water'!$D$125</definedName>
    <definedName name="showerhead_flowrestrictor" localSheetId="7">'[2]V.a Hot Water'!$D$125</definedName>
    <definedName name="showerhead_flowrestrictor" localSheetId="9">'[1]V.a Hot Water'!$D$125</definedName>
    <definedName name="showerhead_flowrestrictor" localSheetId="11">'[2]V.a Hot Water'!$D$125</definedName>
    <definedName name="showerhead_flowrestrictor">'V.a Hot Water'!$D$101</definedName>
    <definedName name="showerhead_gpm" localSheetId="12">'V.a Hot Water'!$D$98</definedName>
    <definedName name="showerhead_gpm" localSheetId="2">'[1]V.a Hot Water'!$D$122</definedName>
    <definedName name="showerhead_gpm" localSheetId="4">'[2]V.a Hot Water'!$D$122</definedName>
    <definedName name="showerhead_gpm" localSheetId="7">'[2]V.a Hot Water'!$D$122</definedName>
    <definedName name="showerhead_gpm" localSheetId="9">'[1]V.a Hot Water'!$D$122</definedName>
    <definedName name="showerhead_gpm" localSheetId="11">'[2]V.a Hot Water'!$D$122</definedName>
    <definedName name="showerhead_gpm">'V.a Hot Water'!$D$98</definedName>
    <definedName name="storage_vs_instant" localSheetId="12">'V.a Hot Water'!#REF!</definedName>
    <definedName name="storage_vs_instant" localSheetId="2">'[1]V.a Hot Water'!$D$48</definedName>
    <definedName name="storage_vs_instant" localSheetId="4">'[2]V.a Hot Water'!$D$48</definedName>
    <definedName name="storage_vs_instant" localSheetId="7">'[2]V.a Hot Water'!$D$48</definedName>
    <definedName name="storage_vs_instant" localSheetId="9">'[1]V.a Hot Water'!$D$48</definedName>
    <definedName name="storage_vs_instant" localSheetId="11">'[2]V.a Hot Water'!$D$48</definedName>
    <definedName name="storage_vs_instant">'V.a Hot Water'!$K$207</definedName>
    <definedName name="unit_cooling_type">'IV.b HVAC, Cooling'!$S$85:$Z$85</definedName>
    <definedName name="unit_heat_age">'IV.a HVAC, Heating'!$R$102:$T$102</definedName>
    <definedName name="unit_heat_condition">'IV.b HVAC, Cooling'!$O$21:$O$24</definedName>
    <definedName name="unit_heat_fuel" localSheetId="2">'[3]IV.b HVAC, Cooling'!#REF!</definedName>
    <definedName name="unit_heat_fuel">'IV.b HVAC, Cooling'!#REF!</definedName>
    <definedName name="unit_heat_thermostat">'IV.a HVAC, Heating'!$Q$109:$Q$111</definedName>
    <definedName name="unit_heat_type" localSheetId="12">'IV.a HVAC, Heating'!$R$95:$W$95</definedName>
    <definedName name="unit_heat_type" localSheetId="2">'[1]IV.a HVAC heating'!$P$111:$V$111</definedName>
    <definedName name="unit_heat_type" localSheetId="4">'[2]IV.a HVAC heating'!$P$111:$V$111</definedName>
    <definedName name="unit_heat_type" localSheetId="7">'[2]IV.a HVAC heating'!$P$111:$V$111</definedName>
    <definedName name="unit_heat_type" localSheetId="9">'[1]IV.a HVAC heating'!$P$111:$V$111</definedName>
    <definedName name="unit_heat_type" localSheetId="11">'[2]IV.a HVAC heating'!$P$111:$V$111</definedName>
    <definedName name="unit_heat_type">'IV.a HVAC, Heating'!$R$95:$W$95</definedName>
    <definedName name="water_heater_type" localSheetId="2">'[3]V.a Hot Water'!$D$38</definedName>
    <definedName name="water_heater_type">'V.a Hot Water'!$D$38</definedName>
    <definedName name="zip_climate" localSheetId="12">'1'!$L$3:$M$32394</definedName>
    <definedName name="zip_climate" localSheetId="2">'[1]Hidden total score'!$A$2:$B$32393</definedName>
    <definedName name="zip_climate" localSheetId="4">'[2]Hidden total score'!$A$2:$B$32393</definedName>
    <definedName name="zip_climate" localSheetId="7">'[2]Hidden total score'!$A$2:$B$32393</definedName>
    <definedName name="zip_climate" localSheetId="9">'[1]Hidden total score'!$A$2:$B$32393</definedName>
    <definedName name="zip_climate" localSheetId="11">'[2]Hidden total score'!$A$2:$B$32393</definedName>
    <definedName name="zip_climate">#REF!</definedName>
    <definedName name="zip_code" localSheetId="12">'II.a Building Specifications'!$G$28</definedName>
    <definedName name="zip_code" localSheetId="2">'[1]II. Building Specifications'!$G$29</definedName>
    <definedName name="zip_code" localSheetId="4">'[2]II. Building Specifications'!$G$29</definedName>
    <definedName name="zip_code" localSheetId="7">'[2]II. Building Specifications'!$G$29</definedName>
    <definedName name="zip_code" localSheetId="9">'[1]II. Building Specifications'!$G$29</definedName>
    <definedName name="zip_code" localSheetId="11">'[2]II. Building Specifications'!$G$29</definedName>
    <definedName name="zip_code">'II.a Building Specifications'!$G$28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H75" i="30" l="1"/>
  <c r="F22" i="33" l="1"/>
  <c r="J22" i="33" s="1"/>
  <c r="H202" i="30" l="1"/>
  <c r="H201" i="30"/>
  <c r="H200" i="30"/>
  <c r="H199" i="30"/>
  <c r="A194" i="30" a="1"/>
  <c r="A194" i="30" s="1"/>
  <c r="W99" i="28" l="1"/>
  <c r="W98" i="28"/>
  <c r="W97" i="28"/>
  <c r="V99" i="28"/>
  <c r="V98" i="28"/>
  <c r="V97" i="28"/>
  <c r="U99" i="28"/>
  <c r="U98" i="28"/>
  <c r="U97" i="28"/>
  <c r="T99" i="28"/>
  <c r="T98" i="28"/>
  <c r="T97" i="28"/>
  <c r="J76" i="33" l="1"/>
  <c r="M100" i="33" s="1"/>
  <c r="J74" i="33"/>
  <c r="K74" i="33"/>
  <c r="K100" i="33" s="1"/>
  <c r="K76" i="33"/>
  <c r="N100" i="33" s="1"/>
  <c r="K67" i="33"/>
  <c r="N99" i="33" s="1"/>
  <c r="K64" i="33"/>
  <c r="K88" i="33" s="1"/>
  <c r="N96" i="33"/>
  <c r="K96" i="33"/>
  <c r="F130" i="33"/>
  <c r="T143" i="33"/>
  <c r="S143" i="33"/>
  <c r="R143" i="33"/>
  <c r="Q143" i="33"/>
  <c r="J100" i="33" l="1"/>
  <c r="J33" i="33"/>
  <c r="K99" i="33"/>
  <c r="K36" i="33"/>
  <c r="J36" i="33"/>
  <c r="H62" i="29" l="1"/>
  <c r="J64" i="33"/>
  <c r="J99" i="33" l="1"/>
  <c r="J88" i="33"/>
  <c r="H208" i="30"/>
  <c r="H209" i="30"/>
  <c r="H210" i="30"/>
  <c r="H211" i="30"/>
  <c r="H212" i="30"/>
  <c r="H213" i="30"/>
  <c r="H207" i="30"/>
  <c r="N252" i="30"/>
  <c r="F22" i="28"/>
  <c r="F55" i="28" l="1"/>
  <c r="D2" i="37" l="1"/>
  <c r="C2" i="37"/>
  <c r="S25" i="2"/>
  <c r="S30" i="2"/>
  <c r="S28" i="2"/>
  <c r="S49" i="2" l="1"/>
  <c r="S46" i="2"/>
  <c r="S39" i="2"/>
  <c r="S22" i="2"/>
  <c r="S20" i="2"/>
  <c r="S13" i="2"/>
  <c r="S15" i="2"/>
  <c r="G3" i="2" l="1"/>
  <c r="C19" i="1" s="1"/>
  <c r="O13" i="27"/>
  <c r="P13" i="27"/>
  <c r="M22" i="27"/>
  <c r="M24" i="27"/>
  <c r="M26" i="27"/>
  <c r="M42" i="27"/>
  <c r="M44" i="27"/>
  <c r="M46" i="27"/>
  <c r="M56" i="27"/>
  <c r="M58" i="27"/>
  <c r="M60" i="27"/>
  <c r="M76" i="27"/>
  <c r="M78" i="27"/>
  <c r="M80" i="27"/>
  <c r="M93" i="27"/>
  <c r="M91" i="27"/>
  <c r="M89" i="27"/>
  <c r="Y142" i="27"/>
  <c r="W140" i="27"/>
  <c r="E57" i="29"/>
  <c r="E24" i="29"/>
  <c r="L66" i="28"/>
  <c r="L62" i="28"/>
  <c r="L48" i="28"/>
  <c r="L46" i="28"/>
  <c r="L44" i="28"/>
  <c r="L42" i="28"/>
  <c r="L37" i="28"/>
  <c r="L35" i="28"/>
  <c r="L33" i="28"/>
  <c r="L31" i="28"/>
  <c r="L29" i="28"/>
  <c r="L27" i="28"/>
  <c r="K66" i="29"/>
  <c r="K62" i="29"/>
  <c r="K60" i="29"/>
  <c r="K48" i="29"/>
  <c r="K46" i="29"/>
  <c r="K44" i="29"/>
  <c r="K42" i="29"/>
  <c r="K37" i="29"/>
  <c r="K35" i="29"/>
  <c r="K33" i="29"/>
  <c r="K31" i="29"/>
  <c r="K29" i="29"/>
  <c r="K45" i="33"/>
  <c r="K97" i="33" s="1"/>
  <c r="J45" i="33"/>
  <c r="J97" i="33" s="1"/>
  <c r="H57" i="29" l="1"/>
  <c r="Q13" i="27"/>
  <c r="J86" i="33"/>
  <c r="K54" i="33"/>
  <c r="T121" i="33"/>
  <c r="S121" i="33"/>
  <c r="R121" i="33"/>
  <c r="Q121" i="33"/>
  <c r="F109" i="33"/>
  <c r="K86" i="33"/>
  <c r="N85" i="33"/>
  <c r="K85" i="33"/>
  <c r="N88" i="33"/>
  <c r="J67" i="33"/>
  <c r="K57" i="33"/>
  <c r="J57" i="33"/>
  <c r="K47" i="33"/>
  <c r="J47" i="33"/>
  <c r="J40" i="33"/>
  <c r="M96" i="33" s="1"/>
  <c r="K33" i="33"/>
  <c r="K22" i="33"/>
  <c r="M99" i="33" l="1"/>
  <c r="M88" i="33"/>
  <c r="K98" i="33"/>
  <c r="K101" i="33" s="1"/>
  <c r="K87" i="33"/>
  <c r="F115" i="33"/>
  <c r="O86" i="33" s="1"/>
  <c r="F142" i="33"/>
  <c r="O100" i="33" s="1"/>
  <c r="R100" i="33" s="1"/>
  <c r="F134" i="33"/>
  <c r="O96" i="33" s="1"/>
  <c r="F141" i="33"/>
  <c r="L100" i="33" s="1"/>
  <c r="F136" i="33"/>
  <c r="O97" i="33" s="1"/>
  <c r="F137" i="33"/>
  <c r="L98" i="33" s="1"/>
  <c r="F139" i="33"/>
  <c r="L99" i="33" s="1"/>
  <c r="F138" i="33"/>
  <c r="O98" i="33" s="1"/>
  <c r="F135" i="33"/>
  <c r="L97" i="33" s="1"/>
  <c r="F133" i="33"/>
  <c r="F140" i="33"/>
  <c r="O99" i="33" s="1"/>
  <c r="N86" i="33"/>
  <c r="N97" i="33"/>
  <c r="N87" i="33"/>
  <c r="N98" i="33"/>
  <c r="M87" i="33"/>
  <c r="M98" i="33"/>
  <c r="M86" i="33"/>
  <c r="M97" i="33"/>
  <c r="M85" i="33"/>
  <c r="M37" i="33"/>
  <c r="F113" i="33"/>
  <c r="F117" i="33"/>
  <c r="K89" i="33"/>
  <c r="F116" i="33"/>
  <c r="L87" i="33" s="1"/>
  <c r="J54" i="33"/>
  <c r="F118" i="33"/>
  <c r="L88" i="33" s="1"/>
  <c r="Q88" i="33" s="1"/>
  <c r="F119" i="33"/>
  <c r="F112" i="33"/>
  <c r="L85" i="33" s="1"/>
  <c r="F114" i="33"/>
  <c r="L86" i="33" s="1"/>
  <c r="H17" i="40"/>
  <c r="H18" i="40"/>
  <c r="H15" i="40"/>
  <c r="H16" i="40"/>
  <c r="H11" i="40"/>
  <c r="H12" i="40"/>
  <c r="H13" i="40"/>
  <c r="H14" i="40"/>
  <c r="H10" i="40"/>
  <c r="F3" i="33" l="1"/>
  <c r="C29" i="1" s="1"/>
  <c r="P100" i="33"/>
  <c r="J87" i="33"/>
  <c r="Q87" i="33" s="1"/>
  <c r="N101" i="33"/>
  <c r="N89" i="33"/>
  <c r="O101" i="33"/>
  <c r="R86" i="33"/>
  <c r="L96" i="33"/>
  <c r="P96" i="33" s="1"/>
  <c r="F143" i="33"/>
  <c r="L89" i="33"/>
  <c r="P97" i="33"/>
  <c r="Q97" i="33"/>
  <c r="P99" i="33"/>
  <c r="Q99" i="33"/>
  <c r="R97" i="33"/>
  <c r="M101" i="33"/>
  <c r="Q100" i="33"/>
  <c r="J96" i="33"/>
  <c r="J85" i="33"/>
  <c r="O87" i="33"/>
  <c r="R87" i="33" s="1"/>
  <c r="O85" i="33"/>
  <c r="R85" i="33" s="1"/>
  <c r="R98" i="33"/>
  <c r="P98" i="33"/>
  <c r="O88" i="33"/>
  <c r="P88" i="33" s="1"/>
  <c r="R99" i="33"/>
  <c r="P86" i="33"/>
  <c r="M89" i="33"/>
  <c r="J98" i="33"/>
  <c r="Q98" i="33" s="1"/>
  <c r="R96" i="33"/>
  <c r="J22" i="40"/>
  <c r="Q86" i="33"/>
  <c r="F120" i="33"/>
  <c r="G175" i="30"/>
  <c r="C175" i="30"/>
  <c r="N185" i="30"/>
  <c r="L207" i="30"/>
  <c r="K207" i="30"/>
  <c r="K181" i="30"/>
  <c r="K176" i="30"/>
  <c r="K177" i="30"/>
  <c r="K178" i="30"/>
  <c r="K179" i="30"/>
  <c r="K180" i="30"/>
  <c r="K175" i="30"/>
  <c r="E175" i="30"/>
  <c r="I2" i="37"/>
  <c r="H2" i="37"/>
  <c r="G2" i="37"/>
  <c r="E2" i="37"/>
  <c r="B2" i="37"/>
  <c r="A2" i="37"/>
  <c r="I52" i="30" l="1"/>
  <c r="G188" i="30" a="1"/>
  <c r="G188" i="30" s="1"/>
  <c r="G185" i="30" a="1"/>
  <c r="G185" i="30" s="1"/>
  <c r="G190" i="30" a="1"/>
  <c r="G190" i="30" s="1"/>
  <c r="S86" i="33"/>
  <c r="R88" i="33"/>
  <c r="R89" i="33" s="1"/>
  <c r="P87" i="33"/>
  <c r="P101" i="33"/>
  <c r="L101" i="33"/>
  <c r="O89" i="33"/>
  <c r="P85" i="33"/>
  <c r="Q96" i="33"/>
  <c r="Q101" i="33" s="1"/>
  <c r="J101" i="33"/>
  <c r="S87" i="33"/>
  <c r="R101" i="33"/>
  <c r="S97" i="33"/>
  <c r="S98" i="33"/>
  <c r="S99" i="33"/>
  <c r="S100" i="33"/>
  <c r="J89" i="33"/>
  <c r="Q85" i="33"/>
  <c r="Q89" i="33" s="1"/>
  <c r="I58" i="30"/>
  <c r="H22" i="40"/>
  <c r="I22" i="40"/>
  <c r="L191" i="30" l="1"/>
  <c r="L190" i="30"/>
  <c r="B4" i="40"/>
  <c r="F4" i="40"/>
  <c r="E4" i="40"/>
  <c r="P89" i="33"/>
  <c r="S88" i="33"/>
  <c r="S96" i="33"/>
  <c r="S101" i="33" s="1"/>
  <c r="S85" i="33"/>
  <c r="G32" i="2"/>
  <c r="F2" i="37"/>
  <c r="S89" i="33" l="1"/>
  <c r="D3" i="40" s="1"/>
  <c r="K119" i="29"/>
  <c r="H119" i="29"/>
  <c r="F119" i="29"/>
  <c r="E119" i="29"/>
  <c r="K113" i="29"/>
  <c r="H113" i="29"/>
  <c r="F113" i="29"/>
  <c r="E113" i="29"/>
  <c r="G109" i="27"/>
  <c r="I114" i="28"/>
  <c r="F114" i="28"/>
  <c r="H114" i="28"/>
  <c r="E114" i="28"/>
  <c r="I108" i="28"/>
  <c r="F108" i="28"/>
  <c r="H108" i="28"/>
  <c r="E108" i="28"/>
  <c r="D159" i="30"/>
  <c r="G159" i="30"/>
  <c r="H102" i="29"/>
  <c r="H101" i="29"/>
  <c r="H100" i="29"/>
  <c r="H99" i="29"/>
  <c r="H93" i="29"/>
  <c r="H92" i="29"/>
  <c r="H91" i="29"/>
  <c r="H90" i="29"/>
  <c r="H89" i="29"/>
  <c r="H88" i="29"/>
  <c r="H87" i="29"/>
  <c r="H86" i="29"/>
  <c r="H85" i="29"/>
  <c r="H95" i="28"/>
  <c r="H94" i="28"/>
  <c r="H93" i="28"/>
  <c r="H92" i="28"/>
  <c r="H86" i="28"/>
  <c r="H85" i="28"/>
  <c r="H84" i="28"/>
  <c r="H83" i="28"/>
  <c r="H82" i="28"/>
  <c r="H81" i="28"/>
  <c r="H80" i="28"/>
  <c r="H79" i="28"/>
  <c r="H78" i="28"/>
  <c r="H77" i="28"/>
  <c r="F99" i="29"/>
  <c r="F100" i="29"/>
  <c r="F101" i="29"/>
  <c r="L118" i="29" s="1"/>
  <c r="L119" i="29" s="1"/>
  <c r="F102" i="29"/>
  <c r="F95" i="28"/>
  <c r="G93" i="28"/>
  <c r="G95" i="28"/>
  <c r="F94" i="28"/>
  <c r="L113" i="28" s="1"/>
  <c r="F93" i="28"/>
  <c r="F92" i="28"/>
  <c r="M48" i="29"/>
  <c r="L181" i="30"/>
  <c r="L180" i="30"/>
  <c r="L179" i="30"/>
  <c r="L177" i="30"/>
  <c r="L176" i="30"/>
  <c r="L175" i="30"/>
  <c r="N259" i="30"/>
  <c r="N257" i="30"/>
  <c r="G257" i="30"/>
  <c r="E257" i="30"/>
  <c r="E255" i="30"/>
  <c r="G252" i="30"/>
  <c r="E252" i="30"/>
  <c r="N249" i="30"/>
  <c r="G249" i="30"/>
  <c r="E249" i="30"/>
  <c r="N246" i="30"/>
  <c r="G246" i="30"/>
  <c r="E246" i="30"/>
  <c r="N239" i="30"/>
  <c r="G239" i="30"/>
  <c r="C239" i="30"/>
  <c r="N237" i="30"/>
  <c r="G237" i="30"/>
  <c r="C237" i="30"/>
  <c r="N235" i="30"/>
  <c r="G235" i="30"/>
  <c r="C235" i="30"/>
  <c r="N233" i="30"/>
  <c r="G233" i="30"/>
  <c r="E233" i="30"/>
  <c r="C233" i="30"/>
  <c r="N229" i="30"/>
  <c r="G229" i="30"/>
  <c r="E229" i="30"/>
  <c r="C229" i="30"/>
  <c r="N227" i="30"/>
  <c r="G227" i="30"/>
  <c r="E227" i="30"/>
  <c r="C227" i="30"/>
  <c r="N223" i="30"/>
  <c r="G223" i="30"/>
  <c r="E223" i="30"/>
  <c r="C223" i="30"/>
  <c r="N221" i="30"/>
  <c r="G221" i="30"/>
  <c r="E221" i="30"/>
  <c r="C221" i="30"/>
  <c r="N217" i="30"/>
  <c r="G217" i="30"/>
  <c r="E217" i="30"/>
  <c r="C217" i="30"/>
  <c r="N190" i="30"/>
  <c r="E190" i="30"/>
  <c r="C190" i="30"/>
  <c r="N188" i="30"/>
  <c r="E188" i="30"/>
  <c r="C188" i="30"/>
  <c r="E185" i="30"/>
  <c r="C185" i="30"/>
  <c r="N182" i="30"/>
  <c r="C182" i="30"/>
  <c r="C169" i="30"/>
  <c r="E259" i="30" s="1"/>
  <c r="C164" i="30"/>
  <c r="C165" i="30" s="1"/>
  <c r="N48" i="28"/>
  <c r="L60" i="28"/>
  <c r="Q18" i="29"/>
  <c r="F4" i="37"/>
  <c r="K18" i="33" l="1"/>
  <c r="Q99" i="28"/>
  <c r="Q98" i="28"/>
  <c r="Q97" i="28"/>
  <c r="M221" i="30"/>
  <c r="O221" i="30" s="1"/>
  <c r="M233" i="30"/>
  <c r="O233" i="30" s="1"/>
  <c r="M227" i="30"/>
  <c r="O227" i="30" s="1"/>
  <c r="M190" i="30"/>
  <c r="O190" i="30" s="1"/>
  <c r="M188" i="30"/>
  <c r="O188" i="30" s="1"/>
  <c r="M185" i="30"/>
  <c r="O185" i="30" s="1"/>
  <c r="M175" i="30"/>
  <c r="J207" i="30"/>
  <c r="L178" i="30"/>
  <c r="N175" i="30" s="1"/>
  <c r="G118" i="29"/>
  <c r="G119" i="29" s="1"/>
  <c r="G113" i="28"/>
  <c r="M113" i="28" s="1"/>
  <c r="G94" i="28"/>
  <c r="I94" i="28" s="1"/>
  <c r="O113" i="28" s="1"/>
  <c r="O114" i="28" s="1"/>
  <c r="L114" i="28"/>
  <c r="F96" i="28"/>
  <c r="F103" i="29"/>
  <c r="I95" i="28"/>
  <c r="I93" i="28"/>
  <c r="C257" i="30"/>
  <c r="M257" i="30" s="1"/>
  <c r="O257" i="30" s="1"/>
  <c r="C252" i="30"/>
  <c r="M252" i="30" s="1"/>
  <c r="O252" i="30" s="1"/>
  <c r="C259" i="30"/>
  <c r="M259" i="30" s="1"/>
  <c r="C246" i="30"/>
  <c r="M246" i="30" s="1"/>
  <c r="C249" i="30"/>
  <c r="M249" i="30" s="1"/>
  <c r="O249" i="30" s="1"/>
  <c r="C255" i="30"/>
  <c r="M223" i="30"/>
  <c r="O223" i="30" s="1"/>
  <c r="M229" i="30"/>
  <c r="O229" i="30" s="1"/>
  <c r="M217" i="30"/>
  <c r="E235" i="30"/>
  <c r="M235" i="30" s="1"/>
  <c r="E239" i="30"/>
  <c r="M239" i="30" s="1"/>
  <c r="E182" i="30"/>
  <c r="M182" i="30" s="1"/>
  <c r="M193" i="30" s="1"/>
  <c r="C170" i="30"/>
  <c r="E237" i="30"/>
  <c r="M237" i="30" s="1"/>
  <c r="O237" i="30" s="1"/>
  <c r="L58" i="28" l="1"/>
  <c r="G92" i="28" s="1"/>
  <c r="I92" i="28" s="1"/>
  <c r="N113" i="28" s="1"/>
  <c r="G114" i="28"/>
  <c r="M118" i="29"/>
  <c r="O175" i="30"/>
  <c r="G102" i="29"/>
  <c r="K102" i="29" s="1"/>
  <c r="M194" i="30"/>
  <c r="M192" i="30"/>
  <c r="E156" i="30" s="1"/>
  <c r="M263" i="30"/>
  <c r="E157" i="30" s="1"/>
  <c r="O259" i="30"/>
  <c r="O264" i="30" s="1"/>
  <c r="M264" i="30"/>
  <c r="H157" i="30" s="1"/>
  <c r="M241" i="30"/>
  <c r="E158" i="30" s="1"/>
  <c r="O235" i="30"/>
  <c r="M242" i="30"/>
  <c r="H158" i="30" s="1"/>
  <c r="O217" i="30"/>
  <c r="O241" i="30" s="1"/>
  <c r="J158" i="30" s="1"/>
  <c r="O182" i="30"/>
  <c r="H156" i="30"/>
  <c r="M265" i="30"/>
  <c r="O246" i="30"/>
  <c r="M243" i="30"/>
  <c r="O239" i="30"/>
  <c r="I96" i="28" l="1"/>
  <c r="O125" i="28"/>
  <c r="O193" i="30"/>
  <c r="K156" i="30" s="1"/>
  <c r="O194" i="30"/>
  <c r="O192" i="30"/>
  <c r="J156" i="30" s="1"/>
  <c r="I156" i="30"/>
  <c r="P113" i="28"/>
  <c r="P114" i="28" s="1"/>
  <c r="N114" i="28"/>
  <c r="I157" i="30"/>
  <c r="I158" i="30"/>
  <c r="E159" i="30"/>
  <c r="O243" i="30"/>
  <c r="O265" i="30"/>
  <c r="O263" i="30"/>
  <c r="K157" i="30"/>
  <c r="F157" i="30"/>
  <c r="H159" i="30"/>
  <c r="C158" i="30"/>
  <c r="O242" i="30"/>
  <c r="K158" i="30" s="1"/>
  <c r="R81" i="28"/>
  <c r="G86" i="28"/>
  <c r="I3" i="30" l="1"/>
  <c r="C27" i="1" s="1"/>
  <c r="G100" i="29"/>
  <c r="K100" i="29" s="1"/>
  <c r="G101" i="29"/>
  <c r="K101" i="29" s="1"/>
  <c r="O118" i="29" s="1"/>
  <c r="O119" i="29" s="1"/>
  <c r="G99" i="29"/>
  <c r="K99" i="29" s="1"/>
  <c r="L156" i="30"/>
  <c r="F156" i="30"/>
  <c r="K159" i="30"/>
  <c r="J157" i="30"/>
  <c r="L157" i="30" s="1"/>
  <c r="C157" i="30"/>
  <c r="F158" i="30"/>
  <c r="C156" i="30"/>
  <c r="F159" i="30" l="1"/>
  <c r="K103" i="29"/>
  <c r="N118" i="29"/>
  <c r="N119" i="29" s="1"/>
  <c r="L158" i="30"/>
  <c r="L159" i="30" s="1"/>
  <c r="E3" i="40" s="1"/>
  <c r="M2" i="37" s="1"/>
  <c r="J159" i="30"/>
  <c r="C159" i="30"/>
  <c r="P118" i="29" l="1"/>
  <c r="P119" i="29" s="1"/>
  <c r="R71" i="29" l="1"/>
  <c r="R56" i="29"/>
  <c r="G93" i="29"/>
  <c r="M44" i="29"/>
  <c r="G92" i="29"/>
  <c r="M46" i="29"/>
  <c r="G91" i="29"/>
  <c r="M42" i="29"/>
  <c r="G90" i="29"/>
  <c r="M37" i="29"/>
  <c r="G89" i="29"/>
  <c r="M35" i="29"/>
  <c r="G88" i="29"/>
  <c r="M31" i="29"/>
  <c r="G87" i="29"/>
  <c r="M33" i="29"/>
  <c r="G86" i="29"/>
  <c r="R28" i="29"/>
  <c r="M29" i="29"/>
  <c r="G85" i="29"/>
  <c r="Q22" i="29"/>
  <c r="R63" i="28"/>
  <c r="N44" i="28"/>
  <c r="O50" i="28" s="1"/>
  <c r="G85" i="28"/>
  <c r="G84" i="28"/>
  <c r="N37" i="28"/>
  <c r="G82" i="28"/>
  <c r="N35" i="28"/>
  <c r="G81" i="28"/>
  <c r="N33" i="28"/>
  <c r="G80" i="28"/>
  <c r="N29" i="28"/>
  <c r="N31" i="28"/>
  <c r="G78" i="28"/>
  <c r="N27" i="28"/>
  <c r="G77" i="28"/>
  <c r="Q19" i="28"/>
  <c r="Y151" i="27"/>
  <c r="X151" i="27"/>
  <c r="W151" i="27"/>
  <c r="Y150" i="27"/>
  <c r="X150" i="27"/>
  <c r="W150" i="27"/>
  <c r="Y149" i="27"/>
  <c r="X149" i="27"/>
  <c r="W149" i="27"/>
  <c r="Y148" i="27"/>
  <c r="X148" i="27"/>
  <c r="W148" i="27"/>
  <c r="Y147" i="27"/>
  <c r="X147" i="27"/>
  <c r="W147" i="27"/>
  <c r="Y143" i="27"/>
  <c r="X143" i="27"/>
  <c r="W143" i="27"/>
  <c r="X142" i="27"/>
  <c r="W142" i="27"/>
  <c r="Y141" i="27"/>
  <c r="X141" i="27"/>
  <c r="W141" i="27"/>
  <c r="Y140" i="27"/>
  <c r="X140" i="27"/>
  <c r="Y139" i="27"/>
  <c r="X139" i="27"/>
  <c r="W139" i="27"/>
  <c r="Y135" i="27"/>
  <c r="X135" i="27"/>
  <c r="W135" i="27"/>
  <c r="Y134" i="27"/>
  <c r="X134" i="27"/>
  <c r="W134" i="27"/>
  <c r="Y133" i="27"/>
  <c r="X133" i="27"/>
  <c r="W133" i="27"/>
  <c r="Y132" i="27"/>
  <c r="X132" i="27"/>
  <c r="W132" i="27"/>
  <c r="Y131" i="27"/>
  <c r="X131" i="27"/>
  <c r="W131" i="27"/>
  <c r="Y128" i="27"/>
  <c r="X128" i="27"/>
  <c r="W128" i="27"/>
  <c r="Y127" i="27"/>
  <c r="X127" i="27"/>
  <c r="W127" i="27"/>
  <c r="Y126" i="27"/>
  <c r="X126" i="27"/>
  <c r="W126" i="27"/>
  <c r="Y125" i="27"/>
  <c r="X125" i="27"/>
  <c r="W125" i="27"/>
  <c r="Y124" i="27"/>
  <c r="X124" i="27"/>
  <c r="W124" i="27"/>
  <c r="Y121" i="27"/>
  <c r="X121" i="27"/>
  <c r="W121" i="27"/>
  <c r="Y120" i="27"/>
  <c r="X120" i="27"/>
  <c r="W120" i="27"/>
  <c r="Y119" i="27"/>
  <c r="X119" i="27"/>
  <c r="W119" i="27"/>
  <c r="Y118" i="27"/>
  <c r="X118" i="27"/>
  <c r="W118" i="27"/>
  <c r="Y117" i="27"/>
  <c r="X117" i="27"/>
  <c r="W117" i="27"/>
  <c r="I95" i="27"/>
  <c r="I82" i="27"/>
  <c r="I62" i="27"/>
  <c r="I48" i="27"/>
  <c r="I28" i="27"/>
  <c r="I3" i="27" l="1"/>
  <c r="C21" i="1" s="1"/>
  <c r="N53" i="29"/>
  <c r="O52" i="28"/>
  <c r="O72" i="28" s="1"/>
  <c r="H3" i="28" s="1"/>
  <c r="C23" i="1" s="1"/>
  <c r="F78" i="28"/>
  <c r="I78" i="28" s="1"/>
  <c r="F82" i="28"/>
  <c r="I82" i="28" s="1"/>
  <c r="F84" i="28"/>
  <c r="I84" i="28" s="1"/>
  <c r="F83" i="28"/>
  <c r="F77" i="28"/>
  <c r="F86" i="28"/>
  <c r="I86" i="28" s="1"/>
  <c r="F79" i="28"/>
  <c r="F81" i="28"/>
  <c r="I81" i="28" s="1"/>
  <c r="F80" i="28"/>
  <c r="I80" i="28" s="1"/>
  <c r="F85" i="28"/>
  <c r="L107" i="28" s="1"/>
  <c r="G83" i="28"/>
  <c r="G79" i="28"/>
  <c r="O39" i="28"/>
  <c r="M62" i="27"/>
  <c r="F106" i="27" s="1"/>
  <c r="I106" i="27" s="1"/>
  <c r="F88" i="29"/>
  <c r="K88" i="29" s="1"/>
  <c r="F92" i="29"/>
  <c r="F86" i="29"/>
  <c r="K86" i="29" s="1"/>
  <c r="F90" i="29"/>
  <c r="F85" i="29"/>
  <c r="F93" i="29"/>
  <c r="F89" i="29"/>
  <c r="F87" i="29"/>
  <c r="F91" i="29"/>
  <c r="K91" i="29" s="1"/>
  <c r="N39" i="29"/>
  <c r="N50" i="29"/>
  <c r="M28" i="27"/>
  <c r="F104" i="27" s="1"/>
  <c r="M82" i="27"/>
  <c r="F107" i="27" s="1"/>
  <c r="I107" i="27" s="1"/>
  <c r="M95" i="27"/>
  <c r="F108" i="27" s="1"/>
  <c r="I108" i="27" s="1"/>
  <c r="M48" i="27"/>
  <c r="F105" i="27" s="1"/>
  <c r="I105" i="27" s="1"/>
  <c r="N71" i="29" l="1"/>
  <c r="J107" i="27"/>
  <c r="J105" i="27"/>
  <c r="J106" i="27"/>
  <c r="G107" i="28"/>
  <c r="M107" i="28" s="1"/>
  <c r="B3" i="40"/>
  <c r="G112" i="29"/>
  <c r="L106" i="28"/>
  <c r="L108" i="28" s="1"/>
  <c r="K85" i="29"/>
  <c r="G111" i="29"/>
  <c r="G106" i="28"/>
  <c r="K90" i="29"/>
  <c r="K87" i="29"/>
  <c r="O111" i="29" s="1"/>
  <c r="L111" i="29"/>
  <c r="K92" i="29"/>
  <c r="O112" i="29" s="1"/>
  <c r="L112" i="29"/>
  <c r="F109" i="27"/>
  <c r="I83" i="28"/>
  <c r="N107" i="28" s="1"/>
  <c r="I79" i="28"/>
  <c r="O106" i="28" s="1"/>
  <c r="I85" i="28"/>
  <c r="O107" i="28" s="1"/>
  <c r="I77" i="28"/>
  <c r="F94" i="29"/>
  <c r="K93" i="29"/>
  <c r="K89" i="29"/>
  <c r="F87" i="28"/>
  <c r="J2" i="37" l="1"/>
  <c r="H3" i="29"/>
  <c r="C25" i="1" s="1"/>
  <c r="C3" i="40"/>
  <c r="N112" i="29"/>
  <c r="P112" i="29" s="1"/>
  <c r="O113" i="29"/>
  <c r="M112" i="29"/>
  <c r="L113" i="29"/>
  <c r="G113" i="29"/>
  <c r="M111" i="29"/>
  <c r="K94" i="29"/>
  <c r="N111" i="29"/>
  <c r="N106" i="28"/>
  <c r="P106" i="28" s="1"/>
  <c r="O108" i="28"/>
  <c r="M106" i="28"/>
  <c r="G108" i="28"/>
  <c r="I87" i="28"/>
  <c r="P107" i="28"/>
  <c r="C4" i="40" l="1"/>
  <c r="D4" i="40" s="1"/>
  <c r="B6" i="40"/>
  <c r="K2" i="37"/>
  <c r="L2" i="37"/>
  <c r="N113" i="29"/>
  <c r="P111" i="29"/>
  <c r="P113" i="29" s="1"/>
  <c r="P108" i="28"/>
  <c r="N108" i="28"/>
  <c r="I104" i="27" l="1"/>
  <c r="J104" i="27" s="1"/>
  <c r="J108" i="27"/>
  <c r="I109" i="27" l="1"/>
  <c r="J109" i="27"/>
  <c r="F3" i="40" s="1"/>
  <c r="O2" i="37" l="1"/>
  <c r="N2" i="3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<sst xmlns="http://schemas.openxmlformats.org/spreadsheetml/2006/main" count="67159" uniqueCount="33481">
  <si>
    <t>Development of this tool was supported by the Assistant Secretary for Energy Efficiency and Renewable Energy, Building Technologies Office, of the U.S. Department of Energy under Contract No. DE- AC02-05CH11231.</t>
  </si>
  <si>
    <t>I. Introduction: Multifamily Building Efficiency Screening Tool (MBEST)</t>
  </si>
  <si>
    <t>This form is designed to gather information on important energy users in multifamily buildings, capturing details on heating, ventilation, and air conditioning (HVAC) systems; water heating; lighting; and building envelope. Collecting this information is an important step in identifying the overall energy performance and condition of your building.
The completed form should be included as part of your Green and Resilient Retrofit Program (GRRP) application package and will be reviewed as part of the application process. Any willful attempt, as determined by HUD, to misrepresent  information about your property may result in the revocation of a GRRP award.</t>
  </si>
  <si>
    <t xml:space="preserve"> </t>
  </si>
  <si>
    <t>Instructions for using this spreadsheet</t>
  </si>
  <si>
    <t>1)</t>
  </si>
  <si>
    <t xml:space="preserve">Work with your building manager or maintenance staff to complete the form. </t>
  </si>
  <si>
    <t>2)</t>
  </si>
  <si>
    <t>If you don't have a building manager, fill out the forms to the best of your ability. If assistance is needed to fill out technical information required by the form, consider hiring an energy professional for support, such as an HVAC technician, electrical contractor, or plumbing professional, depending on the assistance needed.</t>
  </si>
  <si>
    <t>3)</t>
  </si>
  <si>
    <t>You will need to fill out Tabs II.a (Building Specifications), III.a (Lighting), IV.a (HVAC, Heating), IV.b (HVAC, Cooling), V.a (Hot Water), and VI.a (Building Envelope). Fill in every light blue cell in each of these tabs. The MBEST form is only complete when all of these tabs are complete; see "Form Completeness" below for additional information.</t>
  </si>
  <si>
    <t>4)</t>
  </si>
  <si>
    <r>
      <t xml:space="preserve">If you have multiple buildings on your property, you should fill this form out for each residential building separately and submit forms for each as part of your application package. Only buildings with residential units should be screened. Support buildings (for example, offices or storage) with no residential units should not be assessed, but support </t>
    </r>
    <r>
      <rPr>
        <i/>
        <sz val="14"/>
        <color theme="1"/>
        <rFont val="Arial"/>
        <family val="2"/>
      </rPr>
      <t>areas</t>
    </r>
    <r>
      <rPr>
        <sz val="14"/>
        <color theme="1"/>
        <rFont val="Arial"/>
        <family val="2"/>
      </rPr>
      <t xml:space="preserve"> within buildings with residential units should be included in the assessment for that building.
If you have multiple buildings that are similar (including when they were built or renovated) that have the same equipment type and condition (for envelope, HVAC, domestic hot water, and lighting equipment and systems), then it is sufficient to only fill out this form once for a representative building. For example, if the property contains 10 similar townhomes, some of which are renovated, you can complete and submit the MBEST form for just one of the renovated townhomes and one of the unrenovated townhomes instead of submitting 10 completed forms.</t>
    </r>
  </si>
  <si>
    <t>5)</t>
  </si>
  <si>
    <t xml:space="preserve">You may need to enter some residential units to determine the types of lighting and water heating and distribution equipment in use, if you do not already know. If so, survey for all equipment during one visit to avoid multiple entries. Pick units that you consider to be representative of typical conditions in the building. Survey at least 10% of the units with a minimum of three units surveyed. </t>
  </si>
  <si>
    <t>6)</t>
  </si>
  <si>
    <t>You may find it helpful to print out the "Guide" tabs (III.b, IV.c, V.b, and VI.b) to refer to and/or fill out as you walk through your location. If you do print, then please enter all information into this spreadsheet and submit each completed spreadsheet. Please do not submit any other file types, including pdfs or image files.</t>
  </si>
  <si>
    <t>Form Completeness:</t>
  </si>
  <si>
    <t xml:space="preserve">Each of the tabs named below have multiple fields that need to be filled out to complete the MBEST form. The form is only complete when all fillable tabs are complete. Refer to the completeness indicators here, and at the top of each fillable tab, to see whether the tabs are complete. </t>
  </si>
  <si>
    <t>Building Specifications tab</t>
  </si>
  <si>
    <t>Lighting tab</t>
  </si>
  <si>
    <t>HVAC Heating tab</t>
  </si>
  <si>
    <t>HVAC Cooling tab</t>
  </si>
  <si>
    <t>Hot Water tab</t>
  </si>
  <si>
    <t>Building Envelope tab</t>
  </si>
  <si>
    <t>II. Building Specifications</t>
  </si>
  <si>
    <t>Tab Completeness:</t>
  </si>
  <si>
    <t>This form outlines the general information you need to gather about the building and its physical attributes.</t>
  </si>
  <si>
    <t>This indicator will turn green and read "Complete" when finished. All tabs must be complete before submission.</t>
  </si>
  <si>
    <t>Instructions</t>
  </si>
  <si>
    <t xml:space="preserve">1) </t>
  </si>
  <si>
    <t>Fill out the form as best you can, filling in every light blue cell. This file should be filled out once for each residential building on the property per the Introduction notes.</t>
  </si>
  <si>
    <t xml:space="preserve">2) </t>
  </si>
  <si>
    <t>Get information for building specifications from management or maintenance staff.</t>
  </si>
  <si>
    <t>If you do not have any of this information or have questions about the required fields, please email: GRRP@hud.gov.</t>
  </si>
  <si>
    <t>1. Contact Information</t>
  </si>
  <si>
    <t xml:space="preserve">a. Name of property's primary contact </t>
  </si>
  <si>
    <t>b. Primary contact's email</t>
  </si>
  <si>
    <t>2. General Information</t>
  </si>
  <si>
    <t>a. iREMS number</t>
  </si>
  <si>
    <t>b. Building number for this assessment</t>
  </si>
  <si>
    <t>If you are submitting multiple MBESTs, please select a different number for each building here (ex: first assessed building = 1, second assessed building = 2, etc.).</t>
  </si>
  <si>
    <t>c. Building address</t>
  </si>
  <si>
    <t>Please include street name and number, city, and state here (include zip code in field d. below).</t>
  </si>
  <si>
    <t>d. Zip code (5 digits only)</t>
  </si>
  <si>
    <t>e. Year built (select range)</t>
  </si>
  <si>
    <t>Climate zone:</t>
  </si>
  <si>
    <t xml:space="preserve">Note: This will auto-populate based on the zip code entered. </t>
  </si>
  <si>
    <t>3. Building Type and Size</t>
  </si>
  <si>
    <t>Provide basic information for the building being submitted, including the building type, floor area and total number of residential units. Building type guidance and illustrations are in Tab II.b
If this MBEST represents multiple buildings, just respond for one representative building.</t>
  </si>
  <si>
    <t>a. Type of Building</t>
  </si>
  <si>
    <r>
      <rPr>
        <b/>
        <sz val="12"/>
        <color theme="5" tint="-0.249977111117893"/>
        <rFont val="Arial"/>
        <family val="2"/>
      </rPr>
      <t>Row/townhouse =</t>
    </r>
    <r>
      <rPr>
        <sz val="12"/>
        <color theme="5" tint="-0.249977111117893"/>
        <rFont val="Arial"/>
        <family val="2"/>
      </rPr>
      <t xml:space="preserve"> A structure containing three or more separate living units, each having individual outside entrances at ground level. Each unit may have more than one level.</t>
    </r>
  </si>
  <si>
    <r>
      <rPr>
        <b/>
        <sz val="12"/>
        <color theme="5" tint="-0.249977111117893"/>
        <rFont val="Arial"/>
        <family val="2"/>
      </rPr>
      <t>Detached =</t>
    </r>
    <r>
      <rPr>
        <sz val="12"/>
        <color theme="5" tint="-0.249977111117893"/>
        <rFont val="Arial"/>
        <family val="2"/>
      </rPr>
      <t xml:space="preserve"> A structure that consists of a single living unit and is surrounded by permanent open space</t>
    </r>
  </si>
  <si>
    <r>
      <rPr>
        <b/>
        <sz val="12"/>
        <color theme="5" tint="-0.249977111117893"/>
        <rFont val="Arial"/>
        <family val="2"/>
      </rPr>
      <t>Semi-detached =</t>
    </r>
    <r>
      <rPr>
        <sz val="12"/>
        <color theme="5" tint="-0.249977111117893"/>
        <rFont val="Arial"/>
        <family val="2"/>
      </rPr>
      <t xml:space="preserve"> A structure containing two separate living units, surrounded by permanent open space</t>
    </r>
  </si>
  <si>
    <r>
      <rPr>
        <b/>
        <sz val="12"/>
        <color theme="5" tint="-0.249977111117893"/>
        <rFont val="Arial"/>
        <family val="2"/>
      </rPr>
      <t>Walk-up Multifamily =</t>
    </r>
    <r>
      <rPr>
        <sz val="12"/>
        <color theme="5" tint="-0.249977111117893"/>
        <rFont val="Arial"/>
        <family val="2"/>
      </rPr>
      <t xml:space="preserve"> More than one dwelling on more than one level with one or more entrances at ground level (but not a Semi-detached)</t>
    </r>
  </si>
  <si>
    <r>
      <rPr>
        <b/>
        <sz val="12"/>
        <color theme="5" tint="-0.249977111117893"/>
        <rFont val="Arial"/>
        <family val="2"/>
      </rPr>
      <t>Elevator Structure and High-Rise Elevator Structure =</t>
    </r>
    <r>
      <rPr>
        <sz val="12"/>
        <color theme="5" tint="-0.249977111117893"/>
        <rFont val="Arial"/>
        <family val="2"/>
      </rPr>
      <t xml:space="preserve"> Any multistory structure for which an elevator is required under the Minimum Property Standards or local building codes</t>
    </r>
  </si>
  <si>
    <t>b. Conditioned floor area</t>
  </si>
  <si>
    <r>
      <t xml:space="preserve">The gross square footage of the building, measuring from the outside of the exterior walls and including </t>
    </r>
    <r>
      <rPr>
        <u/>
        <sz val="12"/>
        <color rgb="FF116186"/>
        <rFont val="Arial"/>
        <family val="2"/>
      </rPr>
      <t>all</t>
    </r>
    <r>
      <rPr>
        <sz val="12"/>
        <color rgb="FF116186"/>
        <rFont val="Arial"/>
        <family val="2"/>
      </rPr>
      <t xml:space="preserve"> of the building's conditioned floors. This includes spaces below ground level, such as basements, if conditioned. Select range from dropdown.</t>
    </r>
  </si>
  <si>
    <t>c.</t>
  </si>
  <si>
    <t>Number of residential units in the building</t>
  </si>
  <si>
    <t>Number of units</t>
  </si>
  <si>
    <t>This section will be hidden</t>
  </si>
  <si>
    <t>Building size range table</t>
  </si>
  <si>
    <t>2,000 square feet or less</t>
  </si>
  <si>
    <t>2,001 to 5,000 square feet</t>
  </si>
  <si>
    <t>5,001 to 10,000 square feet</t>
  </si>
  <si>
    <t>10,001 to 25,000 square feet</t>
  </si>
  <si>
    <t>25,001 to 50,000 square feet</t>
  </si>
  <si>
    <t>50,001 to 100,000 square feet</t>
  </si>
  <si>
    <t>100,001 to 200,000 square feet</t>
  </si>
  <si>
    <t>200,001 to 500,000 square feet</t>
  </si>
  <si>
    <t>Over 500,000 square feet</t>
  </si>
  <si>
    <t>II.b Building Type Guide</t>
  </si>
  <si>
    <t xml:space="preserve">How many separate buildings are on the property? </t>
  </si>
  <si>
    <t xml:space="preserve">Use the below diagrams to determine what counts as a separate building for purposes of completing an MBEST. </t>
  </si>
  <si>
    <t>In the case of "A", there is space between the structures: these are separate buildings and the owner should complete an MBEST for each (unless they are materially similar including when they were built/renovated and have the same equipment type and condition).</t>
  </si>
  <si>
    <t>In the case of "B", two structures are placed against each other but do not share a common wall or roof: these are separate buildings and the owner should complete an MBEST for each (unless they are materially similar including when they were built/renovated and have the same equipment type and condition).</t>
  </si>
  <si>
    <t xml:space="preserve">In the case of "C", two structures share a common wall or roof: this is considered one building and the owner should complete one MBEST. </t>
  </si>
  <si>
    <t xml:space="preserve">What types of buildings are on the property? </t>
  </si>
  <si>
    <t>Use the below diagrams to determine what type of building you are completing the MBEST for (see Q 3a on tab II.a)</t>
  </si>
  <si>
    <t>III. Lighting</t>
  </si>
  <si>
    <t xml:space="preserve">In this section you will identify the types of light sources and fixtures most commonly used in the different areas of your building, including those in residential units, common areas, and exterior areas. For some types of light fixtures, the light bulbs may be one of several options, so you may need to look inside fixtures to determine which is being used. You will also need to identify the types of lighting controls commonly used in your building. </t>
  </si>
  <si>
    <t xml:space="preserve">This indicator will turn green and read "Complete" when finished. All tabs must be complete before submission. </t>
  </si>
  <si>
    <t xml:space="preserve">Select the light blue cells. A dropdown arrow will appear on the right. </t>
  </si>
  <si>
    <t>After clicking on a cell, use the dropdown menus to select the Type and Percentage in each section of this tab. Choose the lighting and controls types that most closely represent those in your building, and estimate the percent of each type (0%, 25%, 50%, 75%, or 100%).</t>
  </si>
  <si>
    <t>Refer to the images and descriptions in the Lighting Guide tab to help identify the types of lighting and controls used in your building. It may be helpful to print the tab out to have as a reference.</t>
  </si>
  <si>
    <t>Thanks. Changed to Type</t>
  </si>
  <si>
    <t>count "type" drop downs</t>
  </si>
  <si>
    <t>count "%" drop downs</t>
  </si>
  <si>
    <t>type and % match?</t>
  </si>
  <si>
    <t>Section 1. Lighting in Residential Units</t>
  </si>
  <si>
    <t>This includes all property-provided lighting used in residential units (including the types of "bulbs" in the fixtures) in spaces like living rooms, kitchens, bedrooms, hallways, closets, etc., as well as under-cabinet lighting, desk and nightstand lamps, and lighting in any other location within residential units.</t>
  </si>
  <si>
    <t>Survey at least 10% of the units (minimum of three units) to estimate the types of lighting used. You may also want to speak with residents or maintenance staff to help determine the types of lighting being used.</t>
  </si>
  <si>
    <t>SCORE: This will be hidden. It will automatically calculate a score based on the  selections made.</t>
  </si>
  <si>
    <t>a. Type of lights (top three)</t>
  </si>
  <si>
    <t>b. Percentage</t>
  </si>
  <si>
    <t>There are several types of lights to look for. Pick the three types most frequently used in your building. Reference the light fixture and bulb descriptions and images in the Lighting Guide tab to determine which are present in your building.</t>
  </si>
  <si>
    <t>Rank</t>
  </si>
  <si>
    <t>Total</t>
  </si>
  <si>
    <t>Total Rank for element</t>
  </si>
  <si>
    <t>This must add up to 100%</t>
  </si>
  <si>
    <t>Section 2. Common Areas</t>
  </si>
  <si>
    <t>This includes lighting used in lobbies, entryways, offices, hallways, stairwells, laundry rooms, rec rooms, and any other indoor spaces shared by building occupants.</t>
  </si>
  <si>
    <t>1. Lights</t>
  </si>
  <si>
    <t>There are several types of lights to look for. Pick the three types most frequently used in the common areas in your building. Reference the light fixture and bulb descriptions and images in the Lighting Guide tab to determine which are present in your building. If there are no common area lights, select "None (no common area lights)" and 100% for the percentage.</t>
  </si>
  <si>
    <t>Estimate the percentage of each lighting type that makes up all of your building's common area lighting. Round the percentages as needed so your three selections total 100%.</t>
  </si>
  <si>
    <t>2. Lighting Controls</t>
  </si>
  <si>
    <t>a. Type of lighting controls</t>
  </si>
  <si>
    <t>There are several types of controls to look for. Pick the three types most frequently used in the common areas of your building. Reference the controls descriptions and images in the next tab to determine which are present in your building. If there are no common area lights, select "None (no common area lights)" and 100% for percentage.</t>
  </si>
  <si>
    <t>Estimate the percentage of each common area lighting control type that makes up all of your building's common area lighting controls. Round the percentages as needed so your three selections total 100%.</t>
  </si>
  <si>
    <t/>
  </si>
  <si>
    <t>Section 3. Exterior / Site</t>
  </si>
  <si>
    <t>This section features site lighting, including exterior walkway lighting, wall packs and sconces, exterior flood lighting, and bollards, as well as parking garage and/or parking lot lighting and lighting in any other exterior location.</t>
  </si>
  <si>
    <t>There are several types of lights to look for. Pick the three types most frequently used in the exterior areas your building. Reference the light fixture and bulb descriptions and images in the Lighting Guide tab to determine which  are present in your building. If there are no exterior lights, select "None (no exterior lights)" and 100% for percentage.</t>
  </si>
  <si>
    <t>Estimate the percentage of each lighting type that makes up all of your building's exterior lighting. Round the percentages as needed so your three selections total 100%.</t>
  </si>
  <si>
    <t>There are several types of controls to look for. Pick the three types most frequently used in the exterior areas of your building. Reference the controls descriptions and images in the Lighting Guide tab to determine which are present in your building.  If there are no exterior lights, select "None (no exterior lights)" and 100% for percentage.</t>
  </si>
  <si>
    <t>Estimate the percentage of each exterior lighting control type that makes up all of your building's exterior lighting controls. Round the percentages as needed so your three selections total 100%.</t>
  </si>
  <si>
    <t>Hidden Scoring</t>
  </si>
  <si>
    <t>Lighting score</t>
  </si>
  <si>
    <t>Element</t>
  </si>
  <si>
    <t>Score per element</t>
  </si>
  <si>
    <t>Max</t>
  </si>
  <si>
    <t>Weight*</t>
  </si>
  <si>
    <t>In-unit lights</t>
  </si>
  <si>
    <t>Common Area lights</t>
  </si>
  <si>
    <t>Common Area ctrls</t>
  </si>
  <si>
    <t>Exterior / Site lights</t>
  </si>
  <si>
    <t>Exterior / Site ctrls</t>
  </si>
  <si>
    <t>Totals</t>
  </si>
  <si>
    <t>*weighting factor per element based on DOE energy data on energy per lighting end use (Residential Lighting Usage Estimate Tool Version 1.0); for common area and exterior, energy weighting is split 50/50 between source and controls</t>
  </si>
  <si>
    <t>Hidden Reference Tables</t>
  </si>
  <si>
    <t>In lighting, condition is not considered. The type of light source and control by and large determines efficiency and energy usage rather than condition.</t>
  </si>
  <si>
    <t>Percentage</t>
  </si>
  <si>
    <t>Residential Units</t>
  </si>
  <si>
    <t>Lighting types</t>
  </si>
  <si>
    <t>First option</t>
  </si>
  <si>
    <t>Second option</t>
  </si>
  <si>
    <t>Third option</t>
  </si>
  <si>
    <t>CFLs (compact fluorescent)</t>
  </si>
  <si>
    <t>Incandescent and halogen</t>
  </si>
  <si>
    <t>LEDs (bulbs, replacement tubes, or integrated)</t>
  </si>
  <si>
    <t>Linear fluorescent</t>
  </si>
  <si>
    <t>Exterior Lights</t>
  </si>
  <si>
    <t>Fluorescent</t>
  </si>
  <si>
    <t>HID (incl. metal halide, sodium)</t>
  </si>
  <si>
    <t>LEDs (bulbs, replacement tubes or integrated)</t>
  </si>
  <si>
    <t>None (no exterior lights)</t>
  </si>
  <si>
    <t>Exterior Light Controls</t>
  </si>
  <si>
    <t>Central / Networked / 'Smart'</t>
  </si>
  <si>
    <t xml:space="preserve">Occupancy sensors </t>
  </si>
  <si>
    <t>Occupancy sensors plus schedules/timers</t>
  </si>
  <si>
    <t>Schedules, relay panels, timers</t>
  </si>
  <si>
    <t>Sunrise/sunset photosensors</t>
  </si>
  <si>
    <t>Wall switches</t>
  </si>
  <si>
    <t xml:space="preserve">No controls (always on) </t>
  </si>
  <si>
    <t>Common Areas</t>
  </si>
  <si>
    <t>None (no common area lights)</t>
  </si>
  <si>
    <t>Common Area Light Controls</t>
  </si>
  <si>
    <t>III.b Lighting Equipment Guide</t>
  </si>
  <si>
    <t xml:space="preserve">This guide will help you identitfy the most common lighting sources and controls used in the majority of your building. You will need to look in at least 10% of the units (minimum of three units), interior common areas, and around the exterior. </t>
  </si>
  <si>
    <t>Instructions:</t>
  </si>
  <si>
    <t>Either print this tab or open it on a mobile or tablet device so you can reference it as you walk around your building.</t>
  </si>
  <si>
    <t>Look in residential units, the interior common areas, and exterior areas of the building.</t>
  </si>
  <si>
    <t xml:space="preserve">Mark the selections that best represent the lighting. </t>
  </si>
  <si>
    <t xml:space="preserve">The sections you fill out on this sheet will help inform what answers to select in the III.a Lighting tab. </t>
  </si>
  <si>
    <t xml:space="preserve">Residential and common area fixtures and bulbs </t>
  </si>
  <si>
    <t xml:space="preserve">Go to the common areas of your building to look for the light fixtures present to help you identify the type of lighting used. For lighting in residential units, pick units that you consider to be representative of typical in-unit lighting. These images and descriptions will help you identify the lighting used in your building. </t>
  </si>
  <si>
    <t>Fixture type: Ceiling troffers, pendants, and strip fixtures</t>
  </si>
  <si>
    <t xml:space="preserve">These are commonly used to illuminate lobbies, offices, hallways, stairwells, rec rooms, laundry rooms, and other spaces, and may be in residences as well, such as in kitchens. Traditionally the light source in these fixtures is linear fluorescent tubes (see "Bulbs" below). However, they may instead have LED replacement tubes or integrated LEDs may be installed. You may need to look behind lenses or reflectors to determine the bulb type. </t>
  </si>
  <si>
    <t>Bulbs in these fixtures:</t>
  </si>
  <si>
    <t>Linear fluorescent lamps</t>
  </si>
  <si>
    <t xml:space="preserve">Linear fluorescent lamps, or "bulbs," will be made out of glass with metal ends. They are used in the ceiling troffers, pendants, and strip fixtures seen above. </t>
  </si>
  <si>
    <t>LED replacement tubes</t>
  </si>
  <si>
    <t>LED replacement tubes will look very similar to linear fluorescent lamps, but will be made of plastic. The LED light sources may be visible within the tube as well.</t>
  </si>
  <si>
    <t>Integrated LEDs</t>
  </si>
  <si>
    <t>New LED fixtures of this type may not have bulbs inside but instead have LEDs integrated into the fixture's body. In such fixtures the individual LEDs will typically be visible if the lens or cover is removed.</t>
  </si>
  <si>
    <t>Here are some other common fixtures you may find in ceilings and on walls. These may have incandescent, halogen, CFL, or LED bulbs inside (see below). It may be necessary to look behind the fixture lenses to determine the light source.</t>
  </si>
  <si>
    <t>Incandescent and halogen bulbs</t>
  </si>
  <si>
    <t>Incandescent and halogen bulbs will be made out of glass, normally with a screw-in metal base. Normally a wire filament is visible inside the bulb, inside of a glass capsule if it is halogen. Caution: These lights will be very hot when on, so avoid touching them.</t>
  </si>
  <si>
    <t xml:space="preserve">  </t>
  </si>
  <si>
    <t>Compact fluorescent (CFL) bulbs</t>
  </si>
  <si>
    <t xml:space="preserve">CFLs will be made out of glass, and they also normally have a metal screw base that fits in most residential fixtures. </t>
  </si>
  <si>
    <t>LED bulbs</t>
  </si>
  <si>
    <t xml:space="preserve">LED bulbs resemble incandescent and halogen bulbs but will be made out of plastic, sometimes with a heavier aluminum base. </t>
  </si>
  <si>
    <t>New LED fixtures may have LEDs integrated into the fixture body instead of having removable bulbs inside. In such fixtures, the individual LEDs may be visible behind the opaque lens that covers the fixture (the lens may not be removeable).</t>
  </si>
  <si>
    <t>Exterior fixtures and bulbs</t>
  </si>
  <si>
    <t>Go to the building's exterior areas to look for the light fixtures that are present to help you identify what type of lighting is used in the exterior of your building.</t>
  </si>
  <si>
    <t>Fixtures</t>
  </si>
  <si>
    <t xml:space="preserve">These are some commonly used fixture types for illuminating exterior spaces, including site lighting, lighting along walls, and lighting in parking lots and garages. Some of these fixtures may use traditional sources like high intensity discharge lamps (HID) and linear fluorescents, or may have LED replacement bulbs or be newer fixtures using integrated LED sources. It will be important to look closely at the fixtures, including under lenses and diffusers, to determine the light source within.  </t>
  </si>
  <si>
    <t>High Intensity Discharge (HID) lamps</t>
  </si>
  <si>
    <t>HID lamps, or "bulbs," can include sodium lamps (which provide a yellow-hued light) and metal halide lamps (which provide bluish white-hued light). These are large glass bulbs.</t>
  </si>
  <si>
    <t xml:space="preserve">Linear fluorescent lamps, or "bulbs," will be made out of glass with metal ends and are used in linear strip fixtures, which are sometimes used in parking garages. </t>
  </si>
  <si>
    <t>LED replacement tubes will look very similar to linear fluorescent lamps but will be made of plastic. The LED light sources may be visible within the tube as well.</t>
  </si>
  <si>
    <t>Integrated LED light source</t>
  </si>
  <si>
    <t>Commonly when exterior fixtures use an LED light source, it will be integrated into the fixture rather than being in the form of a removable "bulb." The LEDs may be easily visible, or they may be behind a lens or cover.</t>
  </si>
  <si>
    <t>Lighting Controls</t>
  </si>
  <si>
    <t>Find the controls that are used to switch common area and exterior lighting on and off for your building. Occupancy sensors may be on the ceiling in controlled areas or incorporated into wall switches. Also look in electric/utility closets for timers that control lighting. Some options, like photosensors, may be visible on the light fixtures. Others, like switches or timers, will be centrally located, on nearby walls or in electric/utility closets.</t>
  </si>
  <si>
    <t>Occupancy Sensors</t>
  </si>
  <si>
    <t>These may be installed on the ceiling facing down (image on the left) in common areas like hallways, bathrooms, laundry rooms, and other shared spaces, or they may be integrated into light switches (image on the right).</t>
  </si>
  <si>
    <t>Timers</t>
  </si>
  <si>
    <t xml:space="preserve">These may be in electric/utility closets and may control lighting in common areas and/or the building's exterior lighting. </t>
  </si>
  <si>
    <t>Lighting Relay, Switch Panels</t>
  </si>
  <si>
    <t>These may be in electric/utility closets and may control lighting in common areas and/or the building's exterior lighting.</t>
  </si>
  <si>
    <t>Photosensors</t>
  </si>
  <si>
    <t>IV. Heating</t>
  </si>
  <si>
    <t>In this section you will identify the types of heating sources from the original heat source, distribution throughout the building, and the residential unit heating source. Select only one option per category. Choose the selection that represents the majority of your building's heating. Controls are for both the original heating source, like a boiler, and the residential units' heating source.</t>
  </si>
  <si>
    <t xml:space="preserve">Removing any response from Q1 doesn't affect "Complete" or the score. If owners don't answer that, what is the default (central heating or no)? </t>
  </si>
  <si>
    <t>This still needs to be addressed</t>
  </si>
  <si>
    <t>Guidance</t>
  </si>
  <si>
    <t>After answering the question in Section 1, you'll be guided to either fill out information pertaining to a building with a central plant, distribution, and unit heating (Section 2) or, if there is no central plant, just information about in-unit heating (Section 3). The other areas will be greyed out. Do not select from the greyed-out areas. Use the HVAC Guide to identify equipment in various locations.</t>
  </si>
  <si>
    <t>We'll explore if it's possible to lock out edits for the section that doesn't apply.</t>
  </si>
  <si>
    <t xml:space="preserve">Select the blue cells. A dropdown arrow will appear on the right. </t>
  </si>
  <si>
    <t xml:space="preserve">Select the arrow and you will see the dropdown menu options to choose from. </t>
  </si>
  <si>
    <t>Choose the option that is closest to the heating type in your building. Fill in all non-greyed-out sections completely. Only choose one selection per category. If you have multiple conditions, select the option that represents the most common condition in the building.</t>
  </si>
  <si>
    <t>ER: Some potential confusion with "skip those questions" and "fill in sections completely". Can we clarify? (Ex: "If you do not have central heating plant, skip those questions. Otherwise, fill in sections completely")</t>
  </si>
  <si>
    <t>Refer to the information in the IV.c HVAC Guide tab to help identify the equipment found in your location. It may be helpful to print the tab out to have as a reference.</t>
  </si>
  <si>
    <t>These columns will be hidden</t>
  </si>
  <si>
    <t>Section 1. General Heating</t>
  </si>
  <si>
    <t>Category max score</t>
  </si>
  <si>
    <t>Category weighting</t>
  </si>
  <si>
    <t>Lookup Tables</t>
  </si>
  <si>
    <t>Score (top number is score for category, listed scores below are scores for specific items in that category)</t>
  </si>
  <si>
    <t>General Heating</t>
  </si>
  <si>
    <t>a.</t>
  </si>
  <si>
    <t xml:space="preserve">Do you have a central heating plant? </t>
  </si>
  <si>
    <t>need to fix language about what is visible</t>
  </si>
  <si>
    <t>Yes</t>
  </si>
  <si>
    <t>A central plant is found in a mechanical room and provides heating to all units through a distribution system from a central location. If "Yes," you will select from Section 2. If "No," you will select from Section 3.</t>
  </si>
  <si>
    <t>We will include more guidance to allow them to identify whether there is a central plant</t>
  </si>
  <si>
    <t>No</t>
  </si>
  <si>
    <t>Typically, we'll have them look for central heating equipment in a mechanical room or rooftop first.</t>
  </si>
  <si>
    <t>Section 2. Central Heating</t>
  </si>
  <si>
    <t>Fill out 2a–j if you answered "Yes" to 1a.</t>
  </si>
  <si>
    <t xml:space="preserve">JB: I think we should put the word "Section" in front of the numbers so it's clear we are not talking about question 3. </t>
  </si>
  <si>
    <t>a</t>
  </si>
  <si>
    <t>Equipment Type</t>
  </si>
  <si>
    <t>Central Heating Equipment Questions</t>
  </si>
  <si>
    <t>Boilers-Steam</t>
  </si>
  <si>
    <t>use boiler picture, mention there should be a glass tube filled with water</t>
  </si>
  <si>
    <t>ER: Can we provide a bit more description about the difference between 2a and 2b? Maybe just include "Common area" and "in unit" to the italicized description area (if that's the correct breakdown)</t>
  </si>
  <si>
    <t>Boilers-Hot water (non condensing)</t>
  </si>
  <si>
    <t>if your boiler has a metal flue (exhaust gas coming out of the boiler, its non condensing</t>
  </si>
  <si>
    <t>Equipment type</t>
  </si>
  <si>
    <t>Boilers-Hot water (condensing)</t>
  </si>
  <si>
    <t>if your boiler has a PVC flu or is newer than 2010 choose condensing</t>
  </si>
  <si>
    <t>Other heating equipment</t>
  </si>
  <si>
    <t>if yours doesn’t fit into other categories</t>
  </si>
  <si>
    <t>b.</t>
  </si>
  <si>
    <t>Equipment condition</t>
  </si>
  <si>
    <r>
      <rPr>
        <b/>
        <sz val="12"/>
        <color theme="5" tint="-0.249977111117893"/>
        <rFont val="Arial"/>
        <family val="2"/>
      </rPr>
      <t>Good =</t>
    </r>
    <r>
      <rPr>
        <sz val="12"/>
        <color theme="5" tint="-0.249977111117893"/>
        <rFont val="Arial"/>
        <family val="2"/>
      </rPr>
      <t xml:space="preserve"> Requires minimum maintenance
</t>
    </r>
    <r>
      <rPr>
        <b/>
        <sz val="12"/>
        <color theme="5" tint="-0.249977111117893"/>
        <rFont val="Arial"/>
        <family val="2"/>
      </rPr>
      <t>Fair =</t>
    </r>
    <r>
      <rPr>
        <sz val="12"/>
        <color theme="5" tint="-0.249977111117893"/>
        <rFont val="Arial"/>
        <family val="2"/>
      </rPr>
      <t xml:space="preserve"> Requires above average maintenance (more than once a year)
</t>
    </r>
    <r>
      <rPr>
        <b/>
        <sz val="12"/>
        <color theme="5" tint="-0.249977111117893"/>
        <rFont val="Arial"/>
        <family val="2"/>
      </rPr>
      <t xml:space="preserve">Poor = </t>
    </r>
    <r>
      <rPr>
        <sz val="12"/>
        <color theme="5" tint="-0.249977111117893"/>
        <rFont val="Arial"/>
        <family val="2"/>
      </rPr>
      <t>Leaking, rusted, broken switches, valves, not working completely</t>
    </r>
  </si>
  <si>
    <t>b</t>
  </si>
  <si>
    <t>Condition</t>
  </si>
  <si>
    <t>Equipment age (select range)</t>
  </si>
  <si>
    <t>Good</t>
  </si>
  <si>
    <t>Look at the nameplate label. Often there is a year manufactured date. If not, locate the brand, model, and serial number on the plate and look up the age of the unit.</t>
  </si>
  <si>
    <t>Fair</t>
  </si>
  <si>
    <t>d.</t>
  </si>
  <si>
    <t>Fuel used</t>
  </si>
  <si>
    <t>Poor</t>
  </si>
  <si>
    <t>Natural gas will have one or multiple gas meters around the building. Fuel oil will have a horizonal oil tank in the mechanical space or outside. Liquefied petroleum gas (LPG, or propane) will have vertical or horizonal tanks outside.</t>
  </si>
  <si>
    <t>e.</t>
  </si>
  <si>
    <t>System distribution condition</t>
  </si>
  <si>
    <r>
      <t xml:space="preserve">This is piping from central plant equipment to the unit equipment delivering the heating.
</t>
    </r>
    <r>
      <rPr>
        <b/>
        <sz val="12"/>
        <color theme="5" tint="-0.249977111117893"/>
        <rFont val="Arial"/>
        <family val="2"/>
      </rPr>
      <t>Good</t>
    </r>
    <r>
      <rPr>
        <sz val="12"/>
        <color theme="5" tint="-0.249977111117893"/>
        <rFont val="Arial"/>
        <family val="2"/>
      </rPr>
      <t xml:space="preserve"> = Requires minimum maintenance
</t>
    </r>
    <r>
      <rPr>
        <b/>
        <sz val="12"/>
        <color theme="5" tint="-0.249977111117893"/>
        <rFont val="Arial"/>
        <family val="2"/>
      </rPr>
      <t>Fair</t>
    </r>
    <r>
      <rPr>
        <sz val="12"/>
        <color theme="5" tint="-0.249977111117893"/>
        <rFont val="Arial"/>
        <family val="2"/>
      </rPr>
      <t xml:space="preserve"> = Requires above average maintenance (more than once a year)
</t>
    </r>
    <r>
      <rPr>
        <b/>
        <sz val="12"/>
        <color theme="5" tint="-0.249977111117893"/>
        <rFont val="Arial"/>
        <family val="2"/>
      </rPr>
      <t>Poor</t>
    </r>
    <r>
      <rPr>
        <sz val="12"/>
        <color theme="5" tint="-0.249977111117893"/>
        <rFont val="Arial"/>
        <family val="2"/>
      </rPr>
      <t xml:space="preserve"> = Leaking, rusted, broken switches, valves, not working completely</t>
    </r>
  </si>
  <si>
    <t xml:space="preserve">JB: for regular maintenance, do you mean it receives regular maintenance or it requires regular maintenance? Am I wrong to think that a system in good condition would require little to no maintenance? </t>
  </si>
  <si>
    <t>c</t>
  </si>
  <si>
    <t>Age</t>
  </si>
  <si>
    <t>f.</t>
  </si>
  <si>
    <t>Equipment controls</t>
  </si>
  <si>
    <t>Regular maintenance is important to keep equipment running well, especially central plant-type equipment. We mean receives regular maintenance, as in good maintenance and upkeep.</t>
  </si>
  <si>
    <t>2022 or newer</t>
  </si>
  <si>
    <t>2016-2021</t>
  </si>
  <si>
    <t>Score</t>
  </si>
  <si>
    <t>score is out of 100 and will be hidden</t>
  </si>
  <si>
    <t>2007-2016</t>
  </si>
  <si>
    <t>Unit Heating Equipment Questions</t>
  </si>
  <si>
    <t>before 2007</t>
  </si>
  <si>
    <t>g.</t>
  </si>
  <si>
    <t>Refer to the IV.c HVAC Guide tab for system and equipment identification guidance.</t>
  </si>
  <si>
    <t>d</t>
  </si>
  <si>
    <t>Fuel Used</t>
  </si>
  <si>
    <t>h.</t>
  </si>
  <si>
    <t>Electricity</t>
  </si>
  <si>
    <t>Natural gas</t>
  </si>
  <si>
    <t>i.</t>
  </si>
  <si>
    <t>LPG (Propane)</t>
  </si>
  <si>
    <t>Fuel oil</t>
  </si>
  <si>
    <t>j.</t>
  </si>
  <si>
    <t>Other</t>
  </si>
  <si>
    <t>e</t>
  </si>
  <si>
    <t>Central Plant Score</t>
  </si>
  <si>
    <t>Section 3. Unit Heating</t>
  </si>
  <si>
    <t>Score column which will be hidden</t>
  </si>
  <si>
    <t>Fill out 3a–e if you answered "No" to 1a. Fuel type b will only be visible for selection with certain equipment types.</t>
  </si>
  <si>
    <t>f</t>
  </si>
  <si>
    <t>Controls</t>
  </si>
  <si>
    <t>Pneumatic</t>
  </si>
  <si>
    <t>Central BMS/BAS</t>
  </si>
  <si>
    <t>Advanced Central BMS/BAS</t>
  </si>
  <si>
    <t>Fuel</t>
  </si>
  <si>
    <t>None or Broken</t>
  </si>
  <si>
    <t>WL. The definition for "Fair" does not seem distinct from "Good." Perhaps "Good" should be "Requires minimal (or manufacturer recommended) maintenance" and "Fair" should be "Requires above average maintenance")</t>
  </si>
  <si>
    <t xml:space="preserve">edited </t>
  </si>
  <si>
    <t>WL: specify whether year manufactured or year installed</t>
  </si>
  <si>
    <t>Fan coil units</t>
  </si>
  <si>
    <t>Thermostat</t>
  </si>
  <si>
    <t>clarified, thanks</t>
  </si>
  <si>
    <t>Steam radiators</t>
  </si>
  <si>
    <t xml:space="preserve">JB: for Smart (connected) should we specify wifi connected? </t>
  </si>
  <si>
    <t>Hot water radiators</t>
  </si>
  <si>
    <t xml:space="preserve">yes - done </t>
  </si>
  <si>
    <t>Equipment Condition</t>
  </si>
  <si>
    <t>Total Score for final scoring</t>
  </si>
  <si>
    <t>Efficiency Weighting Central Plant + Unit (will be zero if not using)</t>
  </si>
  <si>
    <t>Equipment Age</t>
  </si>
  <si>
    <t>Weighting</t>
  </si>
  <si>
    <t>Actual Score (out of 10)</t>
  </si>
  <si>
    <t>Maximum Score</t>
  </si>
  <si>
    <t>Total Score</t>
  </si>
  <si>
    <t>Central Equipment type</t>
  </si>
  <si>
    <t>Central Equipment age</t>
  </si>
  <si>
    <t>Central Equipment condition</t>
  </si>
  <si>
    <t>Central Fuel used</t>
  </si>
  <si>
    <t>Central System distribution condition</t>
  </si>
  <si>
    <t>Central Equipment controls</t>
  </si>
  <si>
    <t>Manual thermostat</t>
  </si>
  <si>
    <t>Unit Equipment type</t>
  </si>
  <si>
    <t>Thermostatic radiator valve (only applies to radiators)</t>
  </si>
  <si>
    <t>Unit Equipment age</t>
  </si>
  <si>
    <t>Programmable thermostat</t>
  </si>
  <si>
    <t>Unit Equipment condition</t>
  </si>
  <si>
    <t>Smart (Wi-Fi connected) thermostat</t>
  </si>
  <si>
    <t>Unit Equipment controls</t>
  </si>
  <si>
    <t>Automatic turn off/shut off control-device capable of automatically turning on/off HVAC equipment</t>
  </si>
  <si>
    <t>Efficiency Weighting Unit Only (will be zero if not using)</t>
  </si>
  <si>
    <t>Weighting Tables</t>
  </si>
  <si>
    <t>Heating Equipment Type</t>
  </si>
  <si>
    <t>Heating Fuel</t>
  </si>
  <si>
    <t>Forced air furnace
(with ducts and a fan)</t>
  </si>
  <si>
    <t>Gravity wall furnace
(no ducts and no fan)</t>
  </si>
  <si>
    <t>Ducted heat pump</t>
  </si>
  <si>
    <t>Mini split heat pump</t>
  </si>
  <si>
    <t>Packaged terminal heat pump</t>
  </si>
  <si>
    <t>Baseboard</t>
  </si>
  <si>
    <t>Heating Equipment Age</t>
  </si>
  <si>
    <t>Heating Equipment Condition</t>
  </si>
  <si>
    <t>2016 or newer</t>
  </si>
  <si>
    <t>2007 to 2016</t>
  </si>
  <si>
    <t>Central Plant and Unit Scoring Summary</t>
  </si>
  <si>
    <t>Age/Efficiency</t>
  </si>
  <si>
    <t>Total_Weight</t>
  </si>
  <si>
    <t>Weighted Scores</t>
  </si>
  <si>
    <t>Weight</t>
  </si>
  <si>
    <t>Efficiency</t>
  </si>
  <si>
    <t>Central System</t>
  </si>
  <si>
    <t>Unit System</t>
  </si>
  <si>
    <t>Manual</t>
  </si>
  <si>
    <t>Programmable</t>
  </si>
  <si>
    <t>Unit Scoring Summary</t>
  </si>
  <si>
    <t>Smart (Wi-Fi connected)</t>
  </si>
  <si>
    <t>IV. Cooling</t>
  </si>
  <si>
    <t>In this section you will identify the types of cooling sources from the original cooling source, distribution throughout the building, and the living units' cooling source. Select only one option per category. Choose the selection that represents the majority of your building's cooling. Controls are listed separately for both the original cooling source, like a chiller or rooftop unit, and the living units' source. For example, a chiller may have an outside air temperature reset, while living unit fan coil units (FCUs) may have thermostats with a  setback control.</t>
  </si>
  <si>
    <t>After answering the questions in Section 1, you'll be guided to either fill out information pertaining to a building with a central plant, distribution, and unit cooling (Section 2), or if there is no central plant, just information about in-unit cooling (Section 3). The other areas will be greyed out. Do not select from the greyed-out areas. Use the HVAC guide to identify equipment in various locations.</t>
  </si>
  <si>
    <t>Choose the option that is closest to the one that matches your building. Fill in all non-greyed-out sections completely.  Only choose one selection per category. If you have multiple conditions, select the option that represents the most common condition in the building.</t>
  </si>
  <si>
    <t>Section 1. General Cooling</t>
  </si>
  <si>
    <t>General Cooling</t>
  </si>
  <si>
    <t xml:space="preserve">Do you have cooling on the property? </t>
  </si>
  <si>
    <t>This includes both the central building and in the units (including tenant-provided, if any). Answer no if less than 10% of the units have air conditioning. If "No", the rest of this tab is greyed out. Please skip and continue to next tab.</t>
  </si>
  <si>
    <t>Do you have a central cooling plant?</t>
  </si>
  <si>
    <t>A central plant provides cooling to all units through a distribution system from a central location.  If "Yes," proceed to Section 2. If "No," proceed to Section 3.</t>
  </si>
  <si>
    <t>Section 2. Central Cooling</t>
  </si>
  <si>
    <t>Fill out 2 a–i if you answered "Yes" to 1a and "Yes" to 1b.</t>
  </si>
  <si>
    <t>Unit Cooling Equipment Questions</t>
  </si>
  <si>
    <t>Chiller</t>
  </si>
  <si>
    <t>Other cooling equipment</t>
  </si>
  <si>
    <t xml:space="preserve">Equipment age (select range) </t>
  </si>
  <si>
    <t>This is piping from central plant equipment to the unit equipment delivering the cooling.</t>
  </si>
  <si>
    <r>
      <t xml:space="preserve">This refers only to central equipment controls which are found on or near the equipment.
</t>
    </r>
    <r>
      <rPr>
        <b/>
        <sz val="12"/>
        <color theme="5" tint="-0.249977111117893"/>
        <rFont val="Arial"/>
        <family val="2"/>
      </rPr>
      <t>Central BMS/BAS =</t>
    </r>
    <r>
      <rPr>
        <sz val="12"/>
        <color theme="5" tint="-0.249977111117893"/>
        <rFont val="Arial"/>
        <family val="2"/>
      </rPr>
      <t xml:space="preserve"> Refers to PC controlled for multiple equipment/zones, complex sequences and scheduling.
</t>
    </r>
    <r>
      <rPr>
        <b/>
        <sz val="12"/>
        <color theme="5" tint="-0.249977111117893"/>
        <rFont val="Arial"/>
        <family val="2"/>
      </rPr>
      <t>Advanced Central BMS/BAS =</t>
    </r>
    <r>
      <rPr>
        <sz val="12"/>
        <color theme="5" tint="-0.249977111117893"/>
        <rFont val="Arial"/>
        <family val="2"/>
      </rPr>
      <t xml:space="preserve"> Includes advanced level of control such as outside air temperature reset.</t>
    </r>
  </si>
  <si>
    <t>Distribution Condition</t>
  </si>
  <si>
    <t>Pneumatic Controls (has a small air compressor)</t>
  </si>
  <si>
    <t>Central plant score</t>
  </si>
  <si>
    <t>Section 3. Unit Cooling</t>
  </si>
  <si>
    <t>Including property-provided and tenant-provided cooling. 
Fill out 3 a–d if you answered "Yes" to 1a and "No" to 1b.</t>
  </si>
  <si>
    <t xml:space="preserve">HUD: Packaged Terminal Heat Pump isn't an option in Q3a. Should owners select Packaged Terminal AC here? If so, can we make this clear on the guide? </t>
  </si>
  <si>
    <t>We still need to address this</t>
  </si>
  <si>
    <t>Look at the nameplate label. Often there is a year manufactured date. If not,locate the brand, model, and serial number on the plate and look up the age of the unit.</t>
  </si>
  <si>
    <t>Automatic turn off/shut off control-device automatically turns on/off equipment</t>
  </si>
  <si>
    <t>Cooling Equipment Type</t>
  </si>
  <si>
    <t>Central AC</t>
  </si>
  <si>
    <t>Window AC-Property Provided</t>
  </si>
  <si>
    <t>Window AC-Tenant Provided</t>
  </si>
  <si>
    <t>Packaged terminal AC</t>
  </si>
  <si>
    <t>Evaporative AC</t>
  </si>
  <si>
    <t>None</t>
  </si>
  <si>
    <t>Programable</t>
  </si>
  <si>
    <t>IV.c HVAC Equipment Guide</t>
  </si>
  <si>
    <t>This guide will help you to identify the actual pieces of heating and cooling equipment in your building. To do this, you will go to three locations within the building to locate equipment: (1) the mechanical room, (2) the building exterior (roof and sides of the building), and (3) inside units within the building. </t>
  </si>
  <si>
    <t>Visit the three locations of the building and mark the equipment you see.</t>
  </si>
  <si>
    <t>Reference this printed guide to help you fill out Section 2 or 3 of the HVAC heating and cooling tabs. </t>
  </si>
  <si>
    <t>Location 1: First look in the mechanical room (if you have one) to see what type of equipment you have. You will see one or more of the following:</t>
  </si>
  <si>
    <t>Check all that apply</t>
  </si>
  <si>
    <t>Chiller (Used for cooling only)</t>
  </si>
  <si>
    <t>–</t>
  </si>
  <si>
    <t>You will see a long cylinder tube or something that looks like a reciprocating engine in a car, depending on the type of chiller.</t>
  </si>
  <si>
    <t>Larger chillers will be connected by piping to a cooling tower (water-cooled) outside of the building or vertical fans (air-cooled) outside the building.</t>
  </si>
  <si>
    <r>
      <t xml:space="preserve">Select </t>
    </r>
    <r>
      <rPr>
        <i/>
        <sz val="10"/>
        <color rgb="FF000000"/>
        <rFont val="Arial"/>
        <family val="2"/>
      </rPr>
      <t>Yes</t>
    </r>
    <r>
      <rPr>
        <sz val="10"/>
        <color rgb="FF000000"/>
        <rFont val="Arial"/>
        <family val="2"/>
      </rPr>
      <t xml:space="preserve"> for central plant equipment in the HVAC Cooling tab.</t>
    </r>
  </si>
  <si>
    <t>Look for distribution pipes coming from this equipment. Identify the condition.</t>
  </si>
  <si>
    <t>Good (requires minimum maintenance)</t>
  </si>
  <si>
    <t>Poor (leaking, rusted, broken switches, valves, not working completely)</t>
  </si>
  <si>
    <t>Boiler (There are three types of boilers you could have: Steam, Hot water-non condensing, and Hot water-condensing)</t>
  </si>
  <si>
    <t>A boiler will provide heat in the mechanical room when it’s on, increasing the temperature in the room. You will see an exhaust duct from the boiler.</t>
  </si>
  <si>
    <t>The burner will be in front of the boiler, with a flame if it is on.</t>
  </si>
  <si>
    <t>You will see wires and pipes on the exterior.</t>
  </si>
  <si>
    <r>
      <t xml:space="preserve">Select </t>
    </r>
    <r>
      <rPr>
        <i/>
        <sz val="10"/>
        <color rgb="FF000000"/>
        <rFont val="Arial"/>
        <family val="2"/>
      </rPr>
      <t xml:space="preserve">Yes </t>
    </r>
    <r>
      <rPr>
        <sz val="10"/>
        <color rgb="FF000000"/>
        <rFont val="Arial"/>
        <family val="2"/>
      </rPr>
      <t>for central plan equipment in the IV.a HVAC, Heating tab. </t>
    </r>
  </si>
  <si>
    <t>Type 1: Steam</t>
  </si>
  <si>
    <t>These have a glass tube filled with water and small pumps for condensate return, but do not have pumps for delivering steam.</t>
  </si>
  <si>
    <t>They have metal exhaust stacks due to a higher exhaust temperature.</t>
  </si>
  <si>
    <t>Type 2: Hot water-non condensing</t>
  </si>
  <si>
    <t>These have larger pumps to deliver hot water.</t>
  </si>
  <si>
    <t>Type 3: Hot water-condensing</t>
  </si>
  <si>
    <t>They have a PVC exhaust flue due to lower exhaust temperatures.</t>
  </si>
  <si>
    <t>Choose this type if the boiler is newer than 2010.</t>
  </si>
  <si>
    <t>Forced air furnace (for units only)</t>
  </si>
  <si>
    <t>This type is usually vertical, with a distribution duct and exhaust duct coming out of it.</t>
  </si>
  <si>
    <t>You’ll see a vent on the side or the front.</t>
  </si>
  <si>
    <r>
      <t xml:space="preserve">Select </t>
    </r>
    <r>
      <rPr>
        <i/>
        <sz val="10"/>
        <color rgb="FF000000"/>
        <rFont val="Arial"/>
        <family val="2"/>
      </rPr>
      <t>No</t>
    </r>
    <r>
      <rPr>
        <sz val="10"/>
        <color rgb="FF000000"/>
        <rFont val="Arial"/>
        <family val="2"/>
      </rPr>
      <t xml:space="preserve"> for central plant equipment in the Heating and Cooling tabs.</t>
    </r>
  </si>
  <si>
    <t>Distribution system condition</t>
  </si>
  <si>
    <t>For distribution, look for piping from the chiller or boiler.</t>
  </si>
  <si>
    <t>Is it completely insulated? Is water dripping from points of the piping? Is it pitted and rusted? Piping will probably be 4 to 12 inches wide, not including the insulation. Use this information for the questions about system distribution condition.</t>
  </si>
  <si>
    <t>Steam piping will have steam traps. If the steam traps have failed, you may observe steam leaking from the steam trap even when condensate is not being discharged.</t>
  </si>
  <si>
    <t>Location 2: Look for equipment outside of the building. Look on the roof and on the sides of the building. You may see one of the following:</t>
  </si>
  <si>
    <t>Central AC: (for units only)</t>
  </si>
  <si>
    <t>This is located on the roof.</t>
  </si>
  <si>
    <t>If on the roof, you may see something that looks like a hood vent for outside air.</t>
  </si>
  <si>
    <t>Ducting will not be visible, since it goes through the roof below it. </t>
  </si>
  <si>
    <t>There is a fan on the top.</t>
  </si>
  <si>
    <t>There is an intake and exhaust.</t>
  </si>
  <si>
    <t>If it is along the perimeter of the building, you will see a box with a refrigerant line going through the wall.</t>
  </si>
  <si>
    <t xml:space="preserve">These will be small and service individual units. You may see several pieces of equipment in a group, each one serving a different residential unit. </t>
  </si>
  <si>
    <t>Select Central Air Handling Unit on the tab IV.b. HVAC, Cooling for Units only.</t>
  </si>
  <si>
    <t>These are only found in dry climates.</t>
  </si>
  <si>
    <t>They are commonly known as “swamp coolers.”</t>
  </si>
  <si>
    <t>It looks similar to other rooftop units (RTUs) but uses evaporative cooling instead of mechanical cooling.</t>
  </si>
  <si>
    <t>It will not have a compressor for mechanical cooling.</t>
  </si>
  <si>
    <t>These will be small and service individual units, not multiple units. You will see multiple ones next to each other.</t>
  </si>
  <si>
    <r>
      <t xml:space="preserve">Select </t>
    </r>
    <r>
      <rPr>
        <i/>
        <sz val="10"/>
        <color rgb="FF000000"/>
        <rFont val="Arial"/>
        <family val="2"/>
      </rPr>
      <t>No</t>
    </r>
    <r>
      <rPr>
        <sz val="10"/>
        <color rgb="FF000000"/>
        <rFont val="Arial"/>
        <family val="2"/>
      </rPr>
      <t xml:space="preserve"> for central plant equipment in the Cooling tab.</t>
    </r>
  </si>
  <si>
    <t>Location 3: Look inside the hallways and in the units for additional heating and cooling equipment. </t>
  </si>
  <si>
    <t>Radiators (only used with central plant heating)</t>
  </si>
  <si>
    <t>Steam radiators can have either one or two pipes: hot steam can enter on one side, and condensed water can leave either through the same pipe or through a pipe on the other side.</t>
  </si>
  <si>
    <t>They often make a whistling sound.</t>
  </si>
  <si>
    <t>Hot water radiators have two pipes: hot water goes into the radiator on one side, and the cooled water leaves on the other. </t>
  </si>
  <si>
    <t>Baseboard heating (used with both central plant and unit heating)</t>
  </si>
  <si>
    <t>This is long rectangular equipment on the base on a wall.</t>
  </si>
  <si>
    <t>They are typically 2 to 4 feet in length, but they sometimes stretch the entire length of a wall.</t>
  </si>
  <si>
    <t>They are 6-18 inches high.</t>
  </si>
  <si>
    <t>Hot water baseboard heating has piping going through the wall or floor.</t>
  </si>
  <si>
    <t>Electric baseboard heating has no piping.</t>
  </si>
  <si>
    <t>Window air conditioner</t>
  </si>
  <si>
    <t>This is locally controlled and self contained, and it goes through the wall or in the window, with its own thermostat for temperature and fan control.</t>
  </si>
  <si>
    <t>It is not connected to any other equipment.</t>
  </si>
  <si>
    <r>
      <t xml:space="preserve">Select </t>
    </r>
    <r>
      <rPr>
        <i/>
        <sz val="10"/>
        <color rgb="FF000000"/>
        <rFont val="Arial"/>
        <family val="2"/>
      </rPr>
      <t>No</t>
    </r>
    <r>
      <rPr>
        <sz val="10"/>
        <color rgb="FF000000"/>
        <rFont val="Arial"/>
        <family val="2"/>
      </rPr>
      <t xml:space="preserve"> for central plant equipment in the Cooling tabs.</t>
    </r>
  </si>
  <si>
    <t>Packaged terminal air conditioner (PTAC)</t>
  </si>
  <si>
    <t>It has self-contained cooling in the unit, meaning it does not have any ducts connected to it.</t>
  </si>
  <si>
    <t>It serves a single room and looks very similar to a packaged terminal heat pump, but it is used for cooling only.</t>
  </si>
  <si>
    <t>Packaged terminal heat pump (PTHP)</t>
  </si>
  <si>
    <t>It is a self-contained heating and cooling unit, meaning it does not have any ducts connected to it.</t>
  </si>
  <si>
    <r>
      <t xml:space="preserve">It looks very similar to a packaged terminal AC, but it is used for cooling and heating. Select </t>
    </r>
    <r>
      <rPr>
        <u/>
        <sz val="10"/>
        <color rgb="FF000000"/>
        <rFont val="Arial"/>
        <family val="2"/>
      </rPr>
      <t>packaged terminal air conditioner</t>
    </r>
    <r>
      <rPr>
        <sz val="10"/>
        <color rgb="FF000000"/>
        <rFont val="Arial"/>
        <family val="2"/>
      </rPr>
      <t xml:space="preserve"> for unit if you have this equipment</t>
    </r>
  </si>
  <si>
    <t>It is used to heat and cool a single room.</t>
  </si>
  <si>
    <t>This is a split system, with a delivery system in the room it serves with a fan, and the compressor/condenser outside. It has refrigerant piping connecting it. There is no ductwork.</t>
  </si>
  <si>
    <t>Gravity wall furnace</t>
  </si>
  <si>
    <t>It is located in the room being heated and cooled, usually along a wall.</t>
  </si>
  <si>
    <t>It is usually tall, vertical, and rectangular.</t>
  </si>
  <si>
    <t>There will be vents on the top of it.</t>
  </si>
  <si>
    <t>Gas furnaces have a gas valve inside them. Electric ones do not.</t>
  </si>
  <si>
    <r>
      <t xml:space="preserve">Select </t>
    </r>
    <r>
      <rPr>
        <i/>
        <sz val="10"/>
        <color rgb="FF000000"/>
        <rFont val="Arial"/>
        <family val="2"/>
      </rPr>
      <t>No</t>
    </r>
    <r>
      <rPr>
        <sz val="10"/>
        <color rgb="FF000000"/>
        <rFont val="Arial"/>
        <family val="2"/>
      </rPr>
      <t xml:space="preserve"> for central plant equipment in the Heating tabs.</t>
    </r>
  </si>
  <si>
    <t>Fan coil unit (FCU)</t>
  </si>
  <si>
    <t>It is connected to a hot water boiler and chiller that is located in the mechanical room.</t>
  </si>
  <si>
    <t>It is usually long and rectangular.</t>
  </si>
  <si>
    <t>There will be vents on the top of it to provide conditioned air to the space.</t>
  </si>
  <si>
    <t>Each FCU is controlled by a thermostat in the room being served.</t>
  </si>
  <si>
    <r>
      <t xml:space="preserve">Select </t>
    </r>
    <r>
      <rPr>
        <i/>
        <sz val="10"/>
        <color rgb="FF000000"/>
        <rFont val="Arial"/>
        <family val="2"/>
      </rPr>
      <t>Yes</t>
    </r>
    <r>
      <rPr>
        <sz val="10"/>
        <color rgb="FF000000"/>
        <rFont val="Arial"/>
        <family val="2"/>
      </rPr>
      <t xml:space="preserve"> for central plan equipment in the IV.a HVAC, Heating tab.</t>
    </r>
  </si>
  <si>
    <t>Controls: Central controls are with central plant equipment, otherwise they are in the units. You may see one of the following:</t>
  </si>
  <si>
    <t>This will have a small air compressor for valve control.</t>
  </si>
  <si>
    <t>It is for a central plant unit. </t>
  </si>
  <si>
    <t xml:space="preserve">You will find this in the mechanical space with the other central plant equipment. </t>
  </si>
  <si>
    <t>It has a lever or rotates to control temperature.</t>
  </si>
  <si>
    <t>It is for an in-unit system.</t>
  </si>
  <si>
    <t xml:space="preserve">You will find it in residential units. </t>
  </si>
  <si>
    <t>It has a schedule by time and day to control the temperature setpoint.</t>
  </si>
  <si>
    <t>Smart (Wifi Connected)</t>
  </si>
  <si>
    <t>In addition to programmed schedules, smart thermostats use algorithms that learn occupancy habits and automatically adjust the heating and cooling based on when people are home, to save energy and money.</t>
  </si>
  <si>
    <t>This is for an in-unit system.</t>
  </si>
  <si>
    <t>V. Hot Water</t>
  </si>
  <si>
    <t xml:space="preserve">In this section, you will need to look at three different parts of the water heating system in your building: (1) water heating equipment, (2) the distribution pipes, and (3) the fixtures (faucets, showerheads) located in a sample of residential units. </t>
  </si>
  <si>
    <t>Survey at least 10% of the units (with a minimum of three units) to estimate the water distribution equipment used.</t>
  </si>
  <si>
    <t xml:space="preserve">Select the blue cells and a dropdown arrow will appear on the right. </t>
  </si>
  <si>
    <t>Choose the option that is closest to the equipment in your building.</t>
  </si>
  <si>
    <t>Note, some of your selections will skip other questions. Questions you should skip will be colored grey.</t>
  </si>
  <si>
    <t>Refer to the images and descriptions in the V.b Hot Water Guide tab to help identify the type of hot water system and controls used in your building. It may be helpful to print the tab out to have as a reference.</t>
  </si>
  <si>
    <t>Section 1. Central or In-Unit Water Heating</t>
  </si>
  <si>
    <t xml:space="preserve">First, determine whether your building has central water heating or in-unit water heating. The descriptions in tab V.b Hot Water Guide should guide you. </t>
  </si>
  <si>
    <t>1. Water Heating System Type</t>
  </si>
  <si>
    <t>Section 2. Water Heating Equipment Type, Efficiency, and Condition</t>
  </si>
  <si>
    <t xml:space="preserve">Now that you have identified if the system is central or in-unit, you need to identify the equipment type, condition, presence of insulation, age, and location. </t>
  </si>
  <si>
    <t>If your building contains multiple types of water heating systems (for example both fuel-fired and electric water heating), please answer the questions below based on the most common water heating type(s) in the building.</t>
  </si>
  <si>
    <t>1. Water heater equipment type</t>
  </si>
  <si>
    <t xml:space="preserve">You will need to identify which type of water heater is present in your building. Select the option that is closest to yours. </t>
  </si>
  <si>
    <t>Which type of water heater is present in your building?</t>
  </si>
  <si>
    <t>2. Water Heater Condition</t>
  </si>
  <si>
    <t xml:space="preserve">Please choose the condition that best suits your building. Refer to tab V.b Hot Water Guide for the condition definitions related to the water heater. </t>
  </si>
  <si>
    <t>How would you rate the overall condition of the water heating equipment in your building?</t>
  </si>
  <si>
    <t>3. Water Heater Age</t>
  </si>
  <si>
    <t xml:space="preserve">Please provide your best estimate, with the understanding that water heaters are rarely more than 20 years old. Refer to tab V.b Hot Water Guide to help estimate its age. </t>
  </si>
  <si>
    <t>What is the age of the water heating equipment in your building? (select range)</t>
  </si>
  <si>
    <t>4. Water Heater Insulation</t>
  </si>
  <si>
    <t xml:space="preserve">You will see an insulation blanket wrapped around the storage tank.  Refer to tab V.b Hot Water Guide for descriptions of what water heater insulation looks like. </t>
  </si>
  <si>
    <t>Does the water heating equipment in your building have an insulated blanket?</t>
  </si>
  <si>
    <t>5. Water Heater Location</t>
  </si>
  <si>
    <t>Identify if the water heater is located indoors or outdoors. Refer to tab V.b. Hot Water Guide for possible indoor/outdoor locations.</t>
  </si>
  <si>
    <t>Where is the water heating equipment located?</t>
  </si>
  <si>
    <t>Section 3. Hot Water Fixtures</t>
  </si>
  <si>
    <t xml:space="preserve">For this section, you should visit at least 10% of residential units in the building (at least three) and inspect the hot water fixtures that are installed in the kitchen and bathroom(s). For each fixture type, we will ask you to: (1) identify flow rate (gallons per minute) or identify if there is a faucet aerator or a showerhead flow restrictor, and (2) assess the condition of the fixtures. </t>
  </si>
  <si>
    <t>Note:</t>
  </si>
  <si>
    <t>—</t>
  </si>
  <si>
    <t xml:space="preserve">If there are two of any of the fixtures (for example two bathroom faucets), please fill in values for the fixture with the highest flow rate or without an aerator. </t>
  </si>
  <si>
    <t>If flow rate is not known, use a measuring cup and flow rate calculator below to estimate.</t>
  </si>
  <si>
    <t>For each fixture type, you must enter either the flow rate or presence of an aerator. Do not enter both. Select "Unknown" for the flow rate if you are using the aerator entry.</t>
  </si>
  <si>
    <t>Fixture flow rate Calculator</t>
  </si>
  <si>
    <t>Size of Measuring Cup (ounces)</t>
  </si>
  <si>
    <t>Fill Time (Seconds)</t>
  </si>
  <si>
    <t>Flow Rate (gpm)</t>
  </si>
  <si>
    <t>Enter the values here to calculate the flow rate.</t>
  </si>
  <si>
    <t>1. Kitchen faucet</t>
  </si>
  <si>
    <t>What is the kitchen faucet flow rate (either printed on the fixture or measured)? (select range)</t>
  </si>
  <si>
    <t xml:space="preserve">b. </t>
  </si>
  <si>
    <t>Does the kitchen faucet have an aerator installed?</t>
  </si>
  <si>
    <t>2. Bathroom faucet</t>
  </si>
  <si>
    <t>What is the bathroom faucet flow rate (either printed on the fixture or measured)? (select range)</t>
  </si>
  <si>
    <t>Does the bathroom faucet have an aerator installed?</t>
  </si>
  <si>
    <t>3. Bathroom showerhead</t>
  </si>
  <si>
    <t>What is the bathroom showerhead flow rate (either printed on the fixture or measured)? (select range)</t>
  </si>
  <si>
    <t>Does the bathroom showerhead have a flow restrictor installed?</t>
  </si>
  <si>
    <t>4. Fixture condition</t>
  </si>
  <si>
    <t>Rate the condition of each fixture type below. Again, please consider if the fixtures are broken, their ability to be turned off, and the presence of leaks.</t>
  </si>
  <si>
    <t>Kitchen faucet</t>
  </si>
  <si>
    <t>Bathroom faucet</t>
  </si>
  <si>
    <t xml:space="preserve"> c.</t>
  </si>
  <si>
    <t>Bathroom showerhead</t>
  </si>
  <si>
    <t>Section 4. Hot Water Distribution Piping</t>
  </si>
  <si>
    <t>In this section, you will inspect the hot water distribution pipes for the pipe location(s) and the presence of insulation, as well as their overall condition and the presence of recirculation pump(s).</t>
  </si>
  <si>
    <t>1. Location of hot water distribution pipes</t>
  </si>
  <si>
    <t>Please indicate the rough percent of the hot water pipes that are located outside of heated and cooled space (e.g., in a crawlspace, attic or roof). (select range)</t>
  </si>
  <si>
    <t>2. Pipe insulation</t>
  </si>
  <si>
    <t>Please estimate the fraction of the building's hot water pipes that are insulated. (select range)</t>
  </si>
  <si>
    <t>Estimate the thickness of the insulation in inches.</t>
  </si>
  <si>
    <t>3. Recirculation pump(s)</t>
  </si>
  <si>
    <t>Does your building's hot water system include a recirculation pump, either at the water heating equipment or in the residential units?</t>
  </si>
  <si>
    <t>If there is a recirculation pump, is it controlled or continuous?</t>
  </si>
  <si>
    <t>4. Hot water distribution system condition</t>
  </si>
  <si>
    <t xml:space="preserve">Please rate the overall condition of the building's hot water distribution system. </t>
  </si>
  <si>
    <t>Everything below will be hidden</t>
  </si>
  <si>
    <t>Scoring Summary</t>
  </si>
  <si>
    <t>Equipment</t>
  </si>
  <si>
    <t>Distribution</t>
  </si>
  <si>
    <t>Element Weight</t>
  </si>
  <si>
    <t>auto-calculated as 1-sum(equip,fixt)</t>
  </si>
  <si>
    <t>Criteria</t>
  </si>
  <si>
    <t>Criteria Weight</t>
  </si>
  <si>
    <t>auto-calculated as 1-eff</t>
  </si>
  <si>
    <t>Question #</t>
  </si>
  <si>
    <t>Component</t>
  </si>
  <si>
    <t>Component Weight</t>
  </si>
  <si>
    <t>Conditional Grouping</t>
  </si>
  <si>
    <t>Question</t>
  </si>
  <si>
    <t>Answer Named Range</t>
  </si>
  <si>
    <t>Answers</t>
  </si>
  <si>
    <t>Total Weight (Element x Criteria x Component)</t>
  </si>
  <si>
    <t>User Selected Score</t>
  </si>
  <si>
    <t>Weighted Score (Total Weight x User Selected Score / 2)</t>
  </si>
  <si>
    <t>Notes/Conditionals</t>
  </si>
  <si>
    <t>Water Heating System Type</t>
  </si>
  <si>
    <t>central_vs_inunit</t>
  </si>
  <si>
    <t>Central</t>
  </si>
  <si>
    <t>In-Unit</t>
  </si>
  <si>
    <t>Equipment efficiency</t>
  </si>
  <si>
    <t>Water Heater Type</t>
  </si>
  <si>
    <t>water_heater_type</t>
  </si>
  <si>
    <t>5. Water Heater Condition</t>
  </si>
  <si>
    <t>equipment_condition</t>
  </si>
  <si>
    <t>Good - no evidence of leaks, rust, corrosion, or disconnected vent piping</t>
  </si>
  <si>
    <t>Fair - minimal evidence of leaks, rust, corrosion, or disconnected vent piping</t>
  </si>
  <si>
    <t>Poor - significant evidence of leaks, rust, corrosion, or disconnected vent piping</t>
  </si>
  <si>
    <t>6. Water Heater Age</t>
  </si>
  <si>
    <t>equipment_age</t>
  </si>
  <si>
    <t>&gt;15 years old</t>
  </si>
  <si>
    <t>5-15 years old</t>
  </si>
  <si>
    <t>&lt;5 years old</t>
  </si>
  <si>
    <t>7. Water Heater Insulation</t>
  </si>
  <si>
    <t>insulation_blanket</t>
  </si>
  <si>
    <t>Yes it has insulation</t>
  </si>
  <si>
    <t>Only applies for storage types that are &gt;15-years old</t>
  </si>
  <si>
    <t>No, it does not</t>
  </si>
  <si>
    <t>8. Water Heater location</t>
  </si>
  <si>
    <t>equipment_location</t>
  </si>
  <si>
    <t>Indoors (including basement, dwelling unit, mechanical room, etc.)</t>
  </si>
  <si>
    <t>Only applies for storage types</t>
  </si>
  <si>
    <t>Outdoors (including garage, attic, crawlspace, roof, etc.)</t>
  </si>
  <si>
    <t>efficiency</t>
  </si>
  <si>
    <t>condition</t>
  </si>
  <si>
    <t>EQUIPMENT TOTAL</t>
  </si>
  <si>
    <t>The Component weights need to change based on the responses, because some efficiency categories become irrelevant.</t>
  </si>
  <si>
    <t>Additionally, if Storage and &gt;15 years old, then the insulation_blanket question applies, which changes component weights</t>
  </si>
  <si>
    <t>Cell</t>
  </si>
  <si>
    <t>Var1</t>
  </si>
  <si>
    <t>Var2</t>
  </si>
  <si>
    <t>CatName</t>
  </si>
  <si>
    <t>#ofQuestions</t>
  </si>
  <si>
    <t>storage_vs_instant</t>
  </si>
  <si>
    <t>Storage</t>
  </si>
  <si>
    <t>fuel_type</t>
  </si>
  <si>
    <t>Electric</t>
  </si>
  <si>
    <t>Fuel-fired</t>
  </si>
  <si>
    <t>Instant</t>
  </si>
  <si>
    <t>Method of Specifying Scores by Water Heating Type</t>
  </si>
  <si>
    <t>storage</t>
  </si>
  <si>
    <t xml:space="preserve">fuel </t>
  </si>
  <si>
    <t>Energy Factor</t>
  </si>
  <si>
    <t>Score List</t>
  </si>
  <si>
    <t>Electric Storage Resistance</t>
  </si>
  <si>
    <t>Electric Storage HeatPump</t>
  </si>
  <si>
    <t>Electric Instant Resistance</t>
  </si>
  <si>
    <t>Fuel-fired Storage Non-condensing</t>
  </si>
  <si>
    <t>Fuel-fired Storage Condensing</t>
  </si>
  <si>
    <t>Fuel-fired Instant Non-condensing</t>
  </si>
  <si>
    <t>Fuel-fired Instant Condensing</t>
  </si>
  <si>
    <t>Fixture efficiency</t>
  </si>
  <si>
    <t>Kitchen faucet flow rate</t>
  </si>
  <si>
    <t>kitchen_faucet_gpm</t>
  </si>
  <si>
    <t>&lt;1.5 gpm</t>
  </si>
  <si>
    <t>1.5-2.2 gpm</t>
  </si>
  <si>
    <t>&gt;2.2 gpm</t>
  </si>
  <si>
    <t>Unknown</t>
  </si>
  <si>
    <t>Kitchen faucet aerator</t>
  </si>
  <si>
    <t>kitchen_faucet_aerator</t>
  </si>
  <si>
    <t>Bathroom faucet flow rate</t>
  </si>
  <si>
    <t>bathroom_faucet_gpm</t>
  </si>
  <si>
    <t>Bathroom faucet aerator</t>
  </si>
  <si>
    <t>bathroom_faucet_aerator</t>
  </si>
  <si>
    <t>Bathroom showerhead flow rate</t>
  </si>
  <si>
    <t>showerhead_gpm</t>
  </si>
  <si>
    <t>&lt;1.8 gpm</t>
  </si>
  <si>
    <t>1.8 - 2.5 gpm</t>
  </si>
  <si>
    <t>&gt;2.5 gpm</t>
  </si>
  <si>
    <t>Bathroom showerhead flow restrictor</t>
  </si>
  <si>
    <t>showerhead_flowrestrictor</t>
  </si>
  <si>
    <t>Fixture condition</t>
  </si>
  <si>
    <t>Kitchen faucet condition</t>
  </si>
  <si>
    <t>kitchen_faucet_condition</t>
  </si>
  <si>
    <t>Poor - Fixtures that drip, don't turn completely off or are broken</t>
  </si>
  <si>
    <t>Good - no dripping fixtures</t>
  </si>
  <si>
    <t>Bathroom faucet condition</t>
  </si>
  <si>
    <t>bathroom_faucet_condition</t>
  </si>
  <si>
    <t>Bathroom showerhead condition</t>
  </si>
  <si>
    <t>showerhead_condition</t>
  </si>
  <si>
    <t>FIXTURES TOTAL</t>
  </si>
  <si>
    <t>Answer Cell</t>
  </si>
  <si>
    <t>Distribution efficiency</t>
  </si>
  <si>
    <t>Location of hot water distribution pipes</t>
  </si>
  <si>
    <t>pipes_location</t>
  </si>
  <si>
    <t>&gt;90% are outside</t>
  </si>
  <si>
    <t>50-90% are outside</t>
  </si>
  <si>
    <t>&lt;50% are outside</t>
  </si>
  <si>
    <t>Pipe fraction insulated</t>
  </si>
  <si>
    <t>pipes_insulation_frac</t>
  </si>
  <si>
    <t>&gt;90% are insulated</t>
  </si>
  <si>
    <t>50-90% are insulated</t>
  </si>
  <si>
    <t>&lt;50% are insulated</t>
  </si>
  <si>
    <t>Pipe insulation thickness</t>
  </si>
  <si>
    <t>pipes_insulation_in</t>
  </si>
  <si>
    <t>⅝″ or more</t>
  </si>
  <si>
    <t>⅜"</t>
  </si>
  <si>
    <t>Recirculation pump(s) present</t>
  </si>
  <si>
    <t>recirc_pump</t>
  </si>
  <si>
    <t>Should this be scored or only used to score the controls question?</t>
  </si>
  <si>
    <t>Recirculation pump(s) controls</t>
  </si>
  <si>
    <t>recirc_pump_controls</t>
  </si>
  <si>
    <t>Controlled</t>
  </si>
  <si>
    <t>Only if there is a recirc pump.</t>
  </si>
  <si>
    <t>Not Controlled, pump circulates continuously</t>
  </si>
  <si>
    <t>Distribution condition</t>
  </si>
  <si>
    <t>Hot water distribution system condition</t>
  </si>
  <si>
    <t>pipes_condition</t>
  </si>
  <si>
    <t>Poor - evidence of water leakage, pipes, insulation and any pumps/controls are damaged are poorly functioning</t>
  </si>
  <si>
    <t>OK - some damage to pipe insulation, but leak-free and functional</t>
  </si>
  <si>
    <t>Good - no water leaks, pipes, insulation and any pumps/controls appear undamaged and fully functional</t>
  </si>
  <si>
    <t>DISTRIBUTION TOTAL</t>
  </si>
  <si>
    <t>V.b Hot Water Guide</t>
  </si>
  <si>
    <t>This form will help you to identify your water heater system type, equipment type, efficiency, and condition. In order to identify your system, you will need to inspect the equipment. You will find this equipment in either (a) the building common space (the mechanical room and/or the roof or outside) or (b) in a residential unit.</t>
  </si>
  <si>
    <t xml:space="preserve">Mark the selections that best represent your water heating equipment, fixtures and piping. </t>
  </si>
  <si>
    <t xml:space="preserve">The sections you fill out on this sheet will help inform what answers to select in the V.a Hot Water tab. </t>
  </si>
  <si>
    <t>Section 1. System Type</t>
  </si>
  <si>
    <t>This informs Section 1, question 1 on the V.a Hot Water tab on the form.</t>
  </si>
  <si>
    <t>1. What kind of hot water system do you have?</t>
  </si>
  <si>
    <t>To identify the system type, you will need to go to either the mechanical room/common space for the whole building or the individual residential units. Check the option that best describes your system.</t>
  </si>
  <si>
    <t>All of the hot water for all of the residential units in the building is made in one location using one set of equipment. This equipment is usually located in a shared service area of the building, such as a basement or mechanical closet. Water piping leaves this central water heater and distributes hot water to each unit. For this system type, if you inspect an individual residential unit, you will not find a storage tank or water heating appliance in the unit.</t>
  </si>
  <si>
    <t>In-Unit System</t>
  </si>
  <si>
    <t xml:space="preserve">Each residential unit in the building will have its own water heating system. This water heater is commonly located in a closet or small room within the unit. It is also possible that each unit’s water heater is centrally located, for example, in a rooftop mechanical room or in the basement. These are not considered “central” systems, because each unit has its own water heating appliance. </t>
  </si>
  <si>
    <t>Section 2. Water Heater</t>
  </si>
  <si>
    <t>This informs questions in Section 2, questions 1–5 on the V.a Hot Water tab.</t>
  </si>
  <si>
    <t>1. Water Heater Type</t>
  </si>
  <si>
    <t xml:space="preserve">This section will help you identify the type of water heater present on your property. To identify this information, you will need to go to either the mechanical room/common space for the whole building or the individual residential units. </t>
  </si>
  <si>
    <t>Choose the option below that best matches the equipment in your building. Use the grahics provided as a visual guide and then confirm your choice by reading the descriptive text.</t>
  </si>
  <si>
    <t>The option you select will provide you the answer to question 1 in Section 2 of the V.a Hot Water tab. </t>
  </si>
  <si>
    <t>Electric Tankless Resistance Water Heater</t>
  </si>
  <si>
    <t>Description:</t>
  </si>
  <si>
    <t>This is a tankless water heater that does not include a storage tank.</t>
  </si>
  <si>
    <t>This type of water heater is most commonly found in-unit and not in central locations.</t>
  </si>
  <si>
    <t>It will likely be mounted on a wall and will be roughly a 1ʹ x 2ʹ (or smaller) box that is 4"–6" deep. </t>
  </si>
  <si>
    <t>It is electric and will have only two piped connections for cold and hot water, along with a substantial, thick wired connection to the unit’s electrical system. </t>
  </si>
  <si>
    <t>It will not have venting at the top to remove combustion by-products. </t>
  </si>
  <si>
    <t>It will not have any gas piping connections.</t>
  </si>
  <si>
    <r>
      <t>Fuel-fired Tankless Water Heater</t>
    </r>
    <r>
      <rPr>
        <b/>
        <sz val="11"/>
        <color rgb="FF000000"/>
        <rFont val="Arial"/>
        <family val="2"/>
      </rPr>
      <t> </t>
    </r>
  </si>
  <si>
    <t>Tankless water heating equipment does not include a storage tank.</t>
  </si>
  <si>
    <t>It is typically a wall-mounted 2' x 3' box that is 8"–12" deep. </t>
  </si>
  <si>
    <t>Use the three-pipe rule to identify a fuel-fired water heater:</t>
  </si>
  <si>
    <t>-</t>
  </si>
  <si>
    <t>There will be two water pipes, one bringing cold water into the equipment and another for hot water exiting the unit. These are often marked with blue (cold) and red (hot) coloring.</t>
  </si>
  <si>
    <t>The third pipe will be a gas pipe connection near the bottom of the equipment. This is for natural gas or propane.</t>
  </si>
  <si>
    <t>The gas pipe is often a short flexible hose that connects to a section of metal hard pipe with a shut-off valve in between. Sometimes the gas is hard-piped directly into the unit. The gas pipe will not be insulated. It will not be made of PVC plastic.</t>
  </si>
  <si>
    <t>Type of Fuel-fired Tankless Water Heater:</t>
  </si>
  <si>
    <r>
      <t xml:space="preserve">Once you’ve identified that your building has a </t>
    </r>
    <r>
      <rPr>
        <b/>
        <sz val="11"/>
        <color rgb="FF000000"/>
        <rFont val="Arial"/>
        <family val="2"/>
      </rPr>
      <t>fuel-fired tankless water heater</t>
    </r>
    <r>
      <rPr>
        <sz val="11"/>
        <color rgb="FF000000"/>
        <rFont val="Arial"/>
        <family val="2"/>
      </rPr>
      <t xml:space="preserve">, your next task is to determine if the water heater is </t>
    </r>
    <r>
      <rPr>
        <b/>
        <sz val="11"/>
        <color rgb="FF000000"/>
        <rFont val="Arial"/>
        <family val="2"/>
      </rPr>
      <t>condensing</t>
    </r>
    <r>
      <rPr>
        <sz val="11"/>
        <color rgb="FF000000"/>
        <rFont val="Arial"/>
        <family val="2"/>
      </rPr>
      <t xml:space="preserve"> or </t>
    </r>
    <r>
      <rPr>
        <b/>
        <sz val="11"/>
        <color rgb="FF000000"/>
        <rFont val="Arial"/>
        <family val="2"/>
      </rPr>
      <t>non-condensing</t>
    </r>
    <r>
      <rPr>
        <sz val="11"/>
        <color rgb="FF000000"/>
        <rFont val="Arial"/>
        <family val="2"/>
      </rPr>
      <t>. This will be based on the venting material (if located indoors) and the presence of a condensate drain pipe.</t>
    </r>
  </si>
  <si>
    <t>Fuel-fired tankless condensing water heater</t>
  </si>
  <si>
    <t xml:space="preserve">It will have plastic PVC vent materials (3"–5" diameter) at the top or side of the heater, along with a small-diameter plastic PVC condensate drain exiting the bottom of the appliance. If the water heater(s) are located outdoors, there will be no venting, but there should still be a condensate drain pipe. </t>
  </si>
  <si>
    <r>
      <t>Fuel-fired tankless non-condensing water heater</t>
    </r>
    <r>
      <rPr>
        <sz val="11"/>
        <color rgb="FF000000"/>
        <rFont val="Arial"/>
        <family val="2"/>
      </rPr>
      <t xml:space="preserve"> </t>
    </r>
  </si>
  <si>
    <t>It will have metal vent materials (3"–5" diameter) at the top or side of the heater, and there will be no condensate drain.</t>
  </si>
  <si>
    <t>Electric Storage Resistance Water Heater</t>
  </si>
  <si>
    <t>Storage water heaters include a large tank (4'–6' tall and 18"–36" in diameter) that holds enough hot water to meet the demand in the building or unit. Central storage tanks serving many units may be even larger.</t>
  </si>
  <si>
    <t>It will have only two piped connections for cold and hot water. </t>
  </si>
  <si>
    <t>It will not have venting at the top.</t>
  </si>
  <si>
    <t>It will not have a gas pipe connection.</t>
  </si>
  <si>
    <t>It will have a substantial, thick wired connection to the unit’s electrical system. This wire connection is often at the top of the water heater.</t>
  </si>
  <si>
    <t xml:space="preserve">Electric Storage Heat Pump Water Heater </t>
  </si>
  <si>
    <t>This is a new type of electric water heater available only since roughly 2010.</t>
  </si>
  <si>
    <t>It will have a large tank (4'–6' tall and 18"–36" in diameter) that holds enough hot water to meet the demand in the building or unit.</t>
  </si>
  <si>
    <t>At the top of the storage tank will be a separate section (often a different color than the rest of the storage tank). This is the heat pump.</t>
  </si>
  <si>
    <t>It will always have some ventilation openings/grills in it, or it may (rarely) be ducted to another location or to the outside.</t>
  </si>
  <si>
    <t>Unlike electric storage resistance water heaters, heat pump water heaters will make a humming noise when actively heating water. You can drain some hot water from the tank at a nearby hot water fixture and then listen to the heater if you are unsure. It will make a noise similar to a refrigerator in operation.</t>
  </si>
  <si>
    <t>Fuel-fired Storage Water Heater</t>
  </si>
  <si>
    <t>Storage water heaters include a large tank (4'–6' tall and 18"–36" in diameter) that holds enough hot water to meet the demand in the building or unit.  Central storage tanks serving many units may be even larger.</t>
  </si>
  <si>
    <t>The gas pipe is often a short flexible hose (often yellow or grey) that connects to a section of metal hard pipe with a shut-off valve in between. Sometimes the gas is hard-piped directly into the unit. The gas pipe will not be insulated. It will not be made of PVC plastic.</t>
  </si>
  <si>
    <t>Type of Fuel-fired Storage Water Heater:</t>
  </si>
  <si>
    <r>
      <t xml:space="preserve">Once you’ve identified that your building has a </t>
    </r>
    <r>
      <rPr>
        <b/>
        <sz val="11"/>
        <color rgb="FF000000"/>
        <rFont val="Arial"/>
        <family val="2"/>
      </rPr>
      <t>fuel-fired storage water heater</t>
    </r>
    <r>
      <rPr>
        <sz val="11"/>
        <color rgb="FF000000"/>
        <rFont val="Arial"/>
        <family val="2"/>
      </rPr>
      <t xml:space="preserve">, your next task is to determine if the water heater is </t>
    </r>
    <r>
      <rPr>
        <b/>
        <sz val="11"/>
        <color rgb="FF000000"/>
        <rFont val="Arial"/>
        <family val="2"/>
      </rPr>
      <t>condensing</t>
    </r>
    <r>
      <rPr>
        <sz val="11"/>
        <color rgb="FF000000"/>
        <rFont val="Arial"/>
        <family val="2"/>
      </rPr>
      <t xml:space="preserve"> or </t>
    </r>
    <r>
      <rPr>
        <b/>
        <sz val="11"/>
        <color rgb="FF000000"/>
        <rFont val="Arial"/>
        <family val="2"/>
      </rPr>
      <t>non-condensing</t>
    </r>
    <r>
      <rPr>
        <sz val="11"/>
        <color rgb="FF000000"/>
        <rFont val="Arial"/>
        <family val="2"/>
      </rPr>
      <t>. This will be based on the venting material (if located indoors) and the presence of a condensate drain pipe.</t>
    </r>
  </si>
  <si>
    <t>Fuel-fired condensing water heater</t>
  </si>
  <si>
    <t>It will have plastic PVC vent materials (3"–5" diameter) at the top or side of the heater, along with a small diameter plastic PVC condensate drain exiting the appliance. If the water heater(s) are located outdoors, there may not be venting, but there should still be a condensate drain pipe. </t>
  </si>
  <si>
    <r>
      <rPr>
        <b/>
        <sz val="12"/>
        <color rgb="FF000000"/>
        <rFont val="Arial"/>
        <family val="2"/>
      </rPr>
      <t>Fuel-fired non-condensing water heater</t>
    </r>
    <r>
      <rPr>
        <sz val="12"/>
        <color rgb="FF000000"/>
        <rFont val="Arial"/>
        <family val="2"/>
      </rPr>
      <t xml:space="preserve"> </t>
    </r>
  </si>
  <si>
    <t xml:space="preserve">This is your opportunity to rate the overall condition of your building’s water heating equipment. Look carefully at either the central equipment or an example in-unit water heater. Look for: </t>
  </si>
  <si>
    <t>evidence of water leaks </t>
  </si>
  <si>
    <t>substantial rust build-up</t>
  </si>
  <si>
    <t>disconnected vent piping </t>
  </si>
  <si>
    <t>corroded connections</t>
  </si>
  <si>
    <t>3. Age of Equipment</t>
  </si>
  <si>
    <t>What is the age of the water heating equipment in your building? Please provide your best estimate. If you can find the nameplate label on the equipment, it will often list the date of manufacture. You might also know when water heaters were last upgraded in your building. If that label is not visible and you are unaware of upgrades, then make your best guess, with the understanding that water heaters are rarely more than 20 years old.</t>
  </si>
  <si>
    <t>Age:</t>
  </si>
  <si>
    <t>If you selected a tankless water heater or any water heater age less than 15-years old, you can skip this question.</t>
  </si>
  <si>
    <t>Some water heaters have been retrofitted with insulation blankets wrapped around the storage tank. These are either a white plastic-faced or foil-faced blanket secured around the edges of the water heater. You will not be able to see the metal that the tank is constructed out of.</t>
  </si>
  <si>
    <t>Is there an insulation blanket?</t>
  </si>
  <si>
    <t>If you selected a tankless water heater, you can skip this question.</t>
  </si>
  <si>
    <t>Where is it located?</t>
  </si>
  <si>
    <t>Indoors (including basement, residential unit, mechanical room, etc.)</t>
  </si>
  <si>
    <t>Section 3. Water Fixtures</t>
  </si>
  <si>
    <t>This informs questions 1–4 in Section 3 of the V.a Hot Water tab on the form.</t>
  </si>
  <si>
    <t>In this section you will need to examine the faucets and showerheads in residential units. Please look at the kitchen faucet, a bathroom faucet, and a showerhead. You need to determine the fixture’s condition (drips, ability to turn off) and then assess either the flow rate or the presence of an aerator (but not both). </t>
  </si>
  <si>
    <t>Guidance to figure out the flow rate:</t>
  </si>
  <si>
    <t>The fixture's flow rate can be identified either by reading the label or measuring it:</t>
  </si>
  <si>
    <t>It will be labeled on the faucet or on the aerator, near where the water comes out. Usually it is engraved. </t>
  </si>
  <si>
    <t>It will look something like this: "1.5 GPM." See the graphic below for an example. </t>
  </si>
  <si>
    <t>You can also measure the flow rate of the fixture using a measuring cup (or pot) and a stopwatch. Follow this method:</t>
  </si>
  <si>
    <t>Identify the size of your measuring cup or pot in ounces. A 1 cup measure is 8 oz.</t>
  </si>
  <si>
    <t>Time how long in seconds it takes to fill the measuring cup or pot with the fixture fully turned on. </t>
  </si>
  <si>
    <t>Calculate the flow rate. You have two options:</t>
  </si>
  <si>
    <t>You can do this manually: (128 / measuring cup ounces) / (60 / seconds to fill up). For example, an 8 oz measuring cup that fills in 6 seconds gives 1.6 GPM [ (128 / 8) / (60/6) ]. </t>
  </si>
  <si>
    <t>Input the numbers into the calculator at the top of Section 3 in tab V.a Hot Water. It will convert to gallons per minute for you. </t>
  </si>
  <si>
    <t>Guidance to identify an aerator:</t>
  </si>
  <si>
    <t>Aerators are placed at the end of the fixture where the water comes out. </t>
  </si>
  <si>
    <t>If you look at the tip of the fixture, an aerator will have a cross-hatched, grid-like pattern that looks like window screen material or a sieve. </t>
  </si>
  <si>
    <t>Faucet with an aerator: the water coming out will not look clear, but more frothy and filled with air bubbles.</t>
  </si>
  <si>
    <t>Faucet without an aerator: the water coming out will be a clear stream of water. </t>
  </si>
  <si>
    <t>1. Kitchen Faucet</t>
  </si>
  <si>
    <t>What is the kitchen faucet flow rate (either printed on the fixture or measured)? Select the range closest to yours.</t>
  </si>
  <si>
    <t>Is there an aerator on the faucet?</t>
  </si>
  <si>
    <t xml:space="preserve">c. </t>
  </si>
  <si>
    <t>2. Bathroom Sink Faucet</t>
  </si>
  <si>
    <t xml:space="preserve">a. </t>
  </si>
  <si>
    <t>What is the sink faucet flow rate (either printed on the fixture or measured)? Select the range closest to yours.</t>
  </si>
  <si>
    <t>Bathroom Showerhead</t>
  </si>
  <si>
    <t xml:space="preserve"> What is the shower head flow rate (either printed on the fixture or measured)? Select the range closest to yours.</t>
  </si>
  <si>
    <t>1.8-2.5 gpm</t>
  </si>
  <si>
    <t>Section 4. Distribution System</t>
  </si>
  <si>
    <t>This informs questions 1–4 in Section 4 of the V.a Hot Water tab on the form.</t>
  </si>
  <si>
    <t>A hot water distribution system is made of pipes that transport heated water from the water heating equipment to the end-use fixtures located in each residential unit (and common areas). In this section, you will inspect the hot water distribution pipes for the pipe location(s), the presence of insulation, their overall condition, and the presence of recirculation pump(s).</t>
  </si>
  <si>
    <t>1. Location</t>
  </si>
  <si>
    <t xml:space="preserve">Hot water distribution pipes will be inside or outside of the heated or cooled space. </t>
  </si>
  <si>
    <t>If pipes are located inside the conditioned space, the pipes are often concealed from view within the building’s wall and floor elements. It is most commonly visible at the point where it leaves the water heating equipment and near the end-use fixtures.</t>
  </si>
  <si>
    <t>If the pipes are located outside the conditioned space, you will see them in the exterior spaces of the building, such as in a crawlspace, attic, or rooftop. </t>
  </si>
  <si>
    <t>Determine roughly the percentage of the pipes that are located outside:</t>
  </si>
  <si>
    <t>&gt;90% outside</t>
  </si>
  <si>
    <t>50%–90% are outside</t>
  </si>
  <si>
    <t>2. Pipe Insulation</t>
  </si>
  <si>
    <t>If the pipes are insulated, hot water pipes will be wrapped with a foam material that is either white, gray, or black. Estimate the percent of hot water piping that is insulated, how thick the insulation is, and its condition.</t>
  </si>
  <si>
    <t>Percent of hot water piping that is insulated</t>
  </si>
  <si>
    <t>&gt;90% insulated</t>
  </si>
  <si>
    <t>50%–90% insulated</t>
  </si>
  <si>
    <t>&lt;50% insulated</t>
  </si>
  <si>
    <t>How thick is the insulation?</t>
  </si>
  <si>
    <t>⅜″</t>
  </si>
  <si>
    <t>none</t>
  </si>
  <si>
    <t>3. Recirculation Pump(s)</t>
  </si>
  <si>
    <t>Some buildings are equipped with hot water recirculation pumps that circulate hot water through the building’s pipes, so that hot water is ready quickly when a fixture is turned on in a unit. </t>
  </si>
  <si>
    <t>Circulation pump(s) are typically either located at or near the water heating equipment or near the fixtures (e.g., under a bathroom vanity cabinet). Slow delivery of hot water to fixtures is a indicator that a recirculation pump may not be present.</t>
  </si>
  <si>
    <t>Some pumps operate continuously, 24/7, without any controls. </t>
  </si>
  <si>
    <t xml:space="preserve">Other pumps are demand-controlled, which means that a wall switch/button, motion sensor, timer or temperature sensor turns the pump on when hot water is needed. </t>
  </si>
  <si>
    <t>Is a circulation pump present in the building?</t>
  </si>
  <si>
    <t xml:space="preserve">Is the pump controlled? </t>
  </si>
  <si>
    <t>4. Distribution System Condition</t>
  </si>
  <si>
    <t>Rate the overall condition of the distribution piping system.</t>
  </si>
  <si>
    <t>Good - no water leaks; pipes, insulation, and any pumps and/or controls appear undamaged and fully functional</t>
  </si>
  <si>
    <t>Poor - evidence of water leakage; pipes, insulation, and any pumps and/or controls are damaged or are poorly functioning</t>
  </si>
  <si>
    <t>VI. Building Envelope</t>
  </si>
  <si>
    <t>SCORE</t>
  </si>
  <si>
    <t>In this section you will identify the existing characteristics and current conditions of the building envelope (i.e., facades, roofs, and exterior windows). Select the option that best represents the current characteristics and conditions of the building envelope.</t>
  </si>
  <si>
    <t>The entire lookup table section to the right will be hidden</t>
  </si>
  <si>
    <t>Building</t>
  </si>
  <si>
    <t>In what year was the building constructed? If there have been major additions, give the year the largest portion of the building was completed.</t>
  </si>
  <si>
    <t>&lt;1940</t>
  </si>
  <si>
    <t>1940 to1959</t>
  </si>
  <si>
    <t>In order to carry out the building envelope assessment, it is necessary to conduct a visual inspection from the street of all building facades and roofs.</t>
  </si>
  <si>
    <t>1960 to 1969</t>
  </si>
  <si>
    <t>1970 to 1979</t>
  </si>
  <si>
    <t>1980 to 1989</t>
  </si>
  <si>
    <t>1990 to 1999</t>
  </si>
  <si>
    <t>2000 to 2009</t>
  </si>
  <si>
    <t>2010 to 2015</t>
  </si>
  <si>
    <t>Define the building envelope materials and current conditions that most closely represent those in your building.</t>
  </si>
  <si>
    <t>2016 to 2022</t>
  </si>
  <si>
    <t>If you have multiple conditions, select the option that represents the most common condition in the building.</t>
  </si>
  <si>
    <t>Percentage of the building’s exterior walls surface that is covered with window glass or glass doors:</t>
  </si>
  <si>
    <t>Section 1. General Building Envelope</t>
  </si>
  <si>
    <t>TOTAL</t>
  </si>
  <si>
    <t>out of 100</t>
  </si>
  <si>
    <t>(See Scoring Summary table for calculations, including adjusted weightings based on WWR)</t>
  </si>
  <si>
    <t>25% or less</t>
  </si>
  <si>
    <t>26%- 50%</t>
  </si>
  <si>
    <t xml:space="preserve">This section aims to provide an overview of the building's overall characteristics, including its age, size, and construction solutions. Understanding these characteristics is essential in assessing the building's energy performance and identifying opportunities for improvement. </t>
  </si>
  <si>
    <t>Category Max Rank</t>
  </si>
  <si>
    <t>51%-75%</t>
  </si>
  <si>
    <t>76% - 100%</t>
  </si>
  <si>
    <t>The year your building was constructed (from the II.a Building Specifications tab).</t>
  </si>
  <si>
    <t xml:space="preserve"> In 1979, the federal government established minimum energy efficiency standards for new buildings through the Energy Conservation Act, which required insulation to be installed in certain areas of a building. Since then, building codes have continued to be updated and revised to promote energy efficiency and sustainable building practices, and most states now have building codes that require insulation in the building envelope</t>
  </si>
  <si>
    <t>Window Glass</t>
  </si>
  <si>
    <t>Percentage of the building’s exterior wall surface covered with window glass or glass doors (select range):</t>
  </si>
  <si>
    <t>The American Society of Heating, Refrigerating and Air-Conditioning Engineers (ASHRAE) Standard 90.1 provides guidelines for building energy efficiency and recommends a minimum window to wall ratio of 15% for conditioned spaces</t>
  </si>
  <si>
    <t>Have more than 75% of the windows been replaced since original construction?</t>
  </si>
  <si>
    <t>Section 2. Windows, Walls, and Roof</t>
  </si>
  <si>
    <t>If yes, in what year WINDOWS were replaced?</t>
  </si>
  <si>
    <t>1. Window Glass</t>
  </si>
  <si>
    <t>2010 to 2022</t>
  </si>
  <si>
    <t>Have more than 75% of the windows been replaced since the original construction?</t>
  </si>
  <si>
    <t>&lt;2000</t>
  </si>
  <si>
    <t xml:space="preserve">If yes, in what year were the windows replaced? </t>
  </si>
  <si>
    <t>For efficiency</t>
  </si>
  <si>
    <t>(select range)</t>
  </si>
  <si>
    <t xml:space="preserve">d. </t>
  </si>
  <si>
    <t xml:space="preserve">FRAME material in most of the windows or doors in the building: </t>
  </si>
  <si>
    <t>The glass type in &gt;50% of the windows or doors in the building:</t>
  </si>
  <si>
    <t>Wood frame</t>
  </si>
  <si>
    <t>out of 25</t>
  </si>
  <si>
    <t xml:space="preserve">Metal frame (aluminum) </t>
  </si>
  <si>
    <t xml:space="preserve">Metal frame (steel or iron) </t>
  </si>
  <si>
    <t xml:space="preserve">Vinyl or fiberglass </t>
  </si>
  <si>
    <t>Overall window or door glass current condition:            (See tab VI.b Building Envelope Guide for condition definitions)</t>
  </si>
  <si>
    <t>For condition</t>
  </si>
  <si>
    <t>Not counting storm windows, the GLASS type in most of the windows or doors in the building:</t>
  </si>
  <si>
    <t xml:space="preserve">Single-pane glass </t>
  </si>
  <si>
    <t>2. Window Frame</t>
  </si>
  <si>
    <t xml:space="preserve">Double-pane glass or triple-pane glass </t>
  </si>
  <si>
    <t>Existing window plus storm window</t>
  </si>
  <si>
    <t xml:space="preserve">Frame material in most of the windows or doors in the building: </t>
  </si>
  <si>
    <t>Overall window or door GLASS current condition:</t>
  </si>
  <si>
    <t>Overall window frame current condition:               
(See tab VI.b Building Envelope Guide for condition definitions)</t>
  </si>
  <si>
    <t>3. Exterior Walls</t>
  </si>
  <si>
    <t>Overall window or door FRAME current condition:</t>
  </si>
  <si>
    <t>Have more than 75% of the exterior walls been renovated to add insulation since original construction? (Definition of renovation: Adding new insulation, sealing the facades, etc.)</t>
  </si>
  <si>
    <t>If yes, in what year were exterior walls renovated?</t>
  </si>
  <si>
    <t>Exterior Walls</t>
  </si>
  <si>
    <t>Overall exterior walls current condition:                          (See tab VI.b Building Envelope Guide for condition definitions)</t>
  </si>
  <si>
    <t>Have more than 75% of the EXTERIOR WALLS been renovated to add insulation since original construction?</t>
  </si>
  <si>
    <t>4. Roof</t>
  </si>
  <si>
    <t>Has the roof been renovated? (Definition of renovation: Adding new insulation, waterproofing, re-shingling, etc.)</t>
  </si>
  <si>
    <t>If yes, in what year were the EXTERIOR WALLS renovated?</t>
  </si>
  <si>
    <t xml:space="preserve">If yes, in what year was the roof renovated? </t>
  </si>
  <si>
    <t>for efficiency</t>
  </si>
  <si>
    <t>Overall roof current condition:                                              (See tab VI.b Building Envelope Guide for condition definitions)</t>
  </si>
  <si>
    <t>for condition</t>
  </si>
  <si>
    <t>Overall EXTERIOR WALLS current condition:</t>
  </si>
  <si>
    <t>5. Crawl Space</t>
  </si>
  <si>
    <t>Does the building have a crawl space?</t>
  </si>
  <si>
    <t>If yes, is there thermal insulation installed in the ceiling between the heated and unheated space?</t>
  </si>
  <si>
    <t>Roof</t>
  </si>
  <si>
    <t>Has the ROOF been renovated?</t>
  </si>
  <si>
    <t xml:space="preserve">The overall current condition of the crawl space ceiling insulation is:                                                              
(See tab VI.b Building Envelope Guide for condition definitions)                                         </t>
  </si>
  <si>
    <t>This area will be hidden</t>
  </si>
  <si>
    <t>If yes, in what year was the ROOF renovated?</t>
  </si>
  <si>
    <t>Scoring Summary (without crawl space)</t>
  </si>
  <si>
    <t>(See Adjusted Weighting Table for additional inputs)</t>
  </si>
  <si>
    <t>Total Weight</t>
  </si>
  <si>
    <t>Adj Weight</t>
  </si>
  <si>
    <t>Window - Glass</t>
  </si>
  <si>
    <t>Overall ROOF current condition:</t>
  </si>
  <si>
    <t>Window - Frames</t>
  </si>
  <si>
    <t>Out of 100</t>
  </si>
  <si>
    <t>Crawl Space</t>
  </si>
  <si>
    <t>Scoring Summary (with crawl space)</t>
  </si>
  <si>
    <t>If yes, is there thermal insulation installed in the floor between the heated and unheated space?</t>
  </si>
  <si>
    <t>N/A</t>
  </si>
  <si>
    <t xml:space="preserve">The overall current condition of the crawl space floor insulation is:    </t>
  </si>
  <si>
    <t>Adjusted Weighting Tables (without crawl space)</t>
  </si>
  <si>
    <r>
      <t xml:space="preserve">The following table looks up the appropriate ranking across the windows, walls and roof, given the WWR.  The </t>
    </r>
    <r>
      <rPr>
        <b/>
        <sz val="12"/>
        <color theme="5" tint="-0.249977111117893"/>
        <rFont val="Arial"/>
        <family val="2"/>
      </rPr>
      <t>adjusted weightings</t>
    </r>
    <r>
      <rPr>
        <sz val="12"/>
        <color theme="5" tint="-0.249977111117893"/>
        <rFont val="Arial"/>
        <family val="2"/>
      </rPr>
      <t xml:space="preserve"> are provided in the above table for final calculation.</t>
    </r>
  </si>
  <si>
    <t>Window Wall Ratio</t>
  </si>
  <si>
    <t>Suggested weighting distribution</t>
  </si>
  <si>
    <t>Adjusted Weightings, Using WWR</t>
  </si>
  <si>
    <t>&lt;25% WWR</t>
  </si>
  <si>
    <t>26-50% WWR</t>
  </si>
  <si>
    <t>&gt;51-75% WWR</t>
  </si>
  <si>
    <t>76-100% WWR</t>
  </si>
  <si>
    <t>Window Glass - Efficiency</t>
  </si>
  <si>
    <t>Window Glass - Condition</t>
  </si>
  <si>
    <t>Window Frame - Efficiency</t>
  </si>
  <si>
    <t>Window Frame</t>
  </si>
  <si>
    <t>Window Frame - Condition</t>
  </si>
  <si>
    <t>Exterior Walls - Efficiency</t>
  </si>
  <si>
    <t>Exterior Walls - Condition</t>
  </si>
  <si>
    <t>Roof - Efficiency</t>
  </si>
  <si>
    <t>Roof - Condition</t>
  </si>
  <si>
    <t>Max Possible Score</t>
  </si>
  <si>
    <t>Adjusted Weighting Tables (with crawl space)</t>
  </si>
  <si>
    <t>Crawl Space - Efficiency</t>
  </si>
  <si>
    <t>Crawl Space - Condition</t>
  </si>
  <si>
    <t>VI.b Building Envelope Identification Guide</t>
  </si>
  <si>
    <t>In this section you will identify the existing characteristics and current conditions of the building envelope (i.e., windows, roofs, and walls). You will need to conduct a visual inspection from the street of all building façades and roofs. Use this guide as a reference when conducting your review of the building envelope.</t>
  </si>
  <si>
    <t xml:space="preserve">Mark the selections that best represent your façades and roof. </t>
  </si>
  <si>
    <t xml:space="preserve">The sections you fill out on this sheet will help inform which answers to select in the VI.a Building Envelope tab. </t>
  </si>
  <si>
    <t xml:space="preserve">This section will help you provide an overview of the building’s overall characteristics, including its age, size, and window to wall ratio. </t>
  </si>
  <si>
    <t xml:space="preserve">Walk around the exterior of the building and visually identify the percentage of the building’s exterior walls surface that is covered with window glass or glass doors. </t>
  </si>
  <si>
    <t>26%-50%</t>
  </si>
  <si>
    <t>75%-100%</t>
  </si>
  <si>
    <t>Section 2. Windows</t>
  </si>
  <si>
    <t xml:space="preserve">Identify the building’s window frame, glass type, and condition. Walk around the exterior of the building and look at the windows. Identify what the majority of the windows look like, mainly what type of frame is used, and what type of glass is used. </t>
  </si>
  <si>
    <r>
      <t xml:space="preserve">a. </t>
    </r>
    <r>
      <rPr>
        <sz val="12"/>
        <color rgb="FF000000"/>
        <rFont val="Arial"/>
        <family val="2"/>
      </rPr>
      <t>Have more than 75% of the windows been replaced since original construction?</t>
    </r>
  </si>
  <si>
    <t>If yes, in what year were the windows replaced?</t>
  </si>
  <si>
    <t>2000-2009</t>
  </si>
  <si>
    <t>2010-2022</t>
  </si>
  <si>
    <t xml:space="preserve">Identify the type of glass. </t>
  </si>
  <si>
    <t>Single pane</t>
  </si>
  <si>
    <t xml:space="preserve">Description: With a single glass pane, there is only one layer of glass, and no spacer or insulating gas is present. </t>
  </si>
  <si>
    <t>Double pane</t>
  </si>
  <si>
    <t xml:space="preserve">Description: A double glass pane is thicker than a single glass pane because it consists of two panes of glass separated by a gap for insulating, and a metal or plastic spacer is used to separate the two panes and maintain the gap between them. </t>
  </si>
  <si>
    <t>Description: A storm window is an additional window that can be installed on the exterior or interior of an existing window for insulation and protection from the weather conditions.</t>
  </si>
  <si>
    <t>Identify the overall condition of the majority of the window or door glass in your building.</t>
  </si>
  <si>
    <t>Good: 90% to 100% of the window panes are in good condition and fully functional.</t>
  </si>
  <si>
    <r>
      <rPr>
        <i/>
        <sz val="11"/>
        <color rgb="FF000000"/>
        <rFont val="Arial"/>
        <family val="2"/>
      </rPr>
      <t>Good condition</t>
    </r>
    <r>
      <rPr>
        <sz val="11"/>
        <color rgb="FF000000"/>
        <rFont val="Arial"/>
        <family val="2"/>
      </rPr>
      <t xml:space="preserve"> is when the window panes are fully functional with no impact on their performance. However, &lt;10% of the windows may occasionally display cosmetic issues, such as dirt and scratches.</t>
    </r>
  </si>
  <si>
    <t>Fair: 25% to 90% of the window panes are in good condition and fully functional.</t>
  </si>
  <si>
    <r>
      <rPr>
        <i/>
        <sz val="11"/>
        <color rgb="FF000000"/>
        <rFont val="Arial"/>
        <family val="2"/>
      </rPr>
      <t>Fair condition</t>
    </r>
    <r>
      <rPr>
        <sz val="11"/>
        <color rgb="FF000000"/>
        <rFont val="Arial"/>
        <family val="2"/>
      </rPr>
      <t xml:space="preserve"> is when the window panes are fully functional with no impact on their performance. However, &lt;75% may display cosmetic issues, such as dirt and scratches.</t>
    </r>
  </si>
  <si>
    <t>Poor: &lt; 25% of the window panes are in good condition.</t>
  </si>
  <si>
    <r>
      <rPr>
        <i/>
        <sz val="11"/>
        <color theme="1"/>
        <rFont val="Arial"/>
        <family val="2"/>
      </rPr>
      <t>Poor condition</t>
    </r>
    <r>
      <rPr>
        <sz val="11"/>
        <color theme="1"/>
        <rFont val="Arial"/>
        <family val="2"/>
      </rPr>
      <t xml:space="preserve"> is when &gt;75% of the window panes exhibit problems with functionality and appearance, requiring prompt attention to replacing them or restoring them to their proper operation. The window panes show a lack of maintenance, where necessary upkeep and repairs to the window glass and surrounding materials have been neglected or not performed. This includes neglecting to clean or seal the window pane, allowing dirt and debris to accumulate, or failing to replace broken window panes or other damage to the glass.</t>
    </r>
  </si>
  <si>
    <t xml:space="preserve">Identify the material the window frames are made of. </t>
  </si>
  <si>
    <t>One way to visually identify steel, iron, and aluminum window frames is by their finish and color, and use of a magnet.</t>
  </si>
  <si>
    <t>Metal frame (aluminum)</t>
  </si>
  <si>
    <t>Aluminum is often more glossy or shiny, and can come in a wider variety of colors compared to steel frames. It is not magnetic.</t>
  </si>
  <si>
    <t>Metal frame (steel or iron)</t>
  </si>
  <si>
    <t>Steel tends to have a more matte or dull finish, both of which are typically silver or gray. Another way to differentiate them is by using a magnet. If the frame is magnetic, it is most likely made of steel.</t>
  </si>
  <si>
    <t>Iron is often more ornate than steel or aluminum frames, with patterns or decorations. They are typically painted black or a dark color. Some iron window frames may also be left uncoated, resulting in a natural rusted or weathered appearance.</t>
  </si>
  <si>
    <t>Vinyl or fiberglass</t>
  </si>
  <si>
    <t>Vinyl has a more plastic-like appearance.</t>
  </si>
  <si>
    <t>Fiberglass can be similar in appearance to vinyl frames, but it has a more textured or matte finish.</t>
  </si>
  <si>
    <t>Identify the overall condition of the majority of the window frames in your building.</t>
  </si>
  <si>
    <t>Good: 90% to 100% of the window frames are in good condition.</t>
  </si>
  <si>
    <r>
      <rPr>
        <i/>
        <sz val="11"/>
        <color theme="1"/>
        <rFont val="Arial"/>
        <family val="2"/>
      </rPr>
      <t>Good condition</t>
    </r>
    <r>
      <rPr>
        <sz val="11"/>
        <color theme="1"/>
        <rFont val="Arial"/>
        <family val="2"/>
      </rPr>
      <t xml:space="preserve"> is when the window frames do not have any impact on their performance. However, &lt;10% of the window frames may occasionally display cosmetic issues, such as dirt, paint chipping, scratches, and signs of aging such as discoloration caused by outdoor weather conditions.</t>
    </r>
  </si>
  <si>
    <t>Fair: 25% to 90% of the window frames are in good condition.</t>
  </si>
  <si>
    <r>
      <rPr>
        <i/>
        <sz val="11"/>
        <color rgb="FF000000"/>
        <rFont val="Arial"/>
        <family val="2"/>
      </rPr>
      <t>Fair condition</t>
    </r>
    <r>
      <rPr>
        <sz val="11"/>
        <color rgb="FF000000"/>
        <rFont val="Arial"/>
        <family val="2"/>
      </rPr>
      <t xml:space="preserve"> is when the window frames have no impact on their performance. However, &lt;75% may display cosmetic issues, such as dirt, paint chipping, scratches, and signs of aging such as discoloration caused by outdoor weather conditions.</t>
    </r>
  </si>
  <si>
    <t>Poor: &lt; 25% of the windows are in good condition and fully functional.</t>
  </si>
  <si>
    <r>
      <rPr>
        <i/>
        <sz val="11"/>
        <color theme="1"/>
        <rFont val="Arial"/>
        <family val="2"/>
      </rPr>
      <t>Poor condition</t>
    </r>
    <r>
      <rPr>
        <sz val="11"/>
        <color theme="1"/>
        <rFont val="Arial"/>
        <family val="2"/>
      </rPr>
      <t xml:space="preserve"> is when &gt;75% of the window frames exhibit problems with functionality and appearance, requiring prompt attention and repair to restore proper operation. The windows show a lack of maintenance, where necessary upkeep and repairs to the window frame, glass, and surrounding materials have been neglected or not performed. This includes neglecting to clean, paint, or seal the window frame, allowing dirt and debris to accumulate, or failing to repair cracks, chips, or other damage to the glass or frame.</t>
    </r>
  </si>
  <si>
    <t>Section 3. Exterior Walls (façades)</t>
  </si>
  <si>
    <t xml:space="preserve">This section will help identify the age and condition of the building’s exterior walls. Walk around the exterior of the building and look at the walls. Identify what the majority of the walls look like. </t>
  </si>
  <si>
    <t>Have more than 75% of the exterior walls been renovated to add insulation since original construction? (Definition of renovation: Adding new insulation, sealing the façades, etc.)</t>
  </si>
  <si>
    <t>If yes, in what year were the exterior walls renovated?</t>
  </si>
  <si>
    <t>Identify the building’s wall conditions. Walk around the exterior of the building and look at the walls to identify any damages.</t>
  </si>
  <si>
    <t>Good: 90% to 100% of the exterior walls (façades) are in good condition and fully functional, without any safety issues.</t>
  </si>
  <si>
    <r>
      <rPr>
        <i/>
        <sz val="11"/>
        <color rgb="FF000000"/>
        <rFont val="Arial"/>
        <family val="2"/>
      </rPr>
      <t>Good condition</t>
    </r>
    <r>
      <rPr>
        <sz val="11"/>
        <color rgb="FF000000"/>
        <rFont val="Arial"/>
        <family val="2"/>
      </rPr>
      <t xml:space="preserve"> refers to when the façades are fully functional, with no impact on their thermal and structural performance. However, less than 10% of the façades may display occasional cosmetic issues, such as wall scratches, dirt buildup, paint chipping, and signs of aging, such as discoloration caused by outdoor weather conditions.</t>
    </r>
  </si>
  <si>
    <t>Fair: 25% to 90% of the exterior walls (façades) are in good condition and fully functional without any safety issues.</t>
  </si>
  <si>
    <t>This means that there are no damages or &lt;10% of only minor problems in &lt;10% of the windows.</t>
  </si>
  <si>
    <r>
      <rPr>
        <i/>
        <sz val="11"/>
        <color rgb="FF000000"/>
        <rFont val="Arial"/>
        <family val="2"/>
      </rPr>
      <t>Fair condition</t>
    </r>
    <r>
      <rPr>
        <sz val="11"/>
        <color rgb="FF000000"/>
        <rFont val="Arial"/>
        <family val="2"/>
      </rPr>
      <t xml:space="preserve"> refers to when the façades are fully functional, with no impact on their thermal and structural performance. However, less than &lt;75% of the façades may display occasional cosmetic issues, such as wall scratches, dirt buildup, paint chipping, and signs of aging, such as discoloration caused by outdoor weather conditions.</t>
    </r>
  </si>
  <si>
    <t>Poor: &lt;25% of the exterior walls (façades) are in good condition and fully functional, without any safety issues.</t>
  </si>
  <si>
    <r>
      <rPr>
        <i/>
        <sz val="11"/>
        <color theme="1"/>
        <rFont val="Arial"/>
        <family val="2"/>
      </rPr>
      <t>Poor condition</t>
    </r>
    <r>
      <rPr>
        <sz val="11"/>
        <color theme="1"/>
        <rFont val="Arial"/>
        <family val="2"/>
      </rPr>
      <t xml:space="preserve"> refers to a situation where &gt;75% of the façades exhibit problems affecting their thermal and structural functionality, as well as their appearance, and require immediate attention and repair to restore them to proper operation. Examples of neglect include failure to clean, paint, or seal the façade wall, resulting in dirt accumulation and cosmetic issues such as discoloration, scratches, or paint chipping. In addition, necessary repairs to the structure, such as cracks, fissures, or other damages, including fixing elements of the façade that are about to detach and fall, may be neglected, leading to potential safety hazards and structural damage. The façade may show other problems such as rust on metal elements or humidity stains on some areas of the wall.</t>
    </r>
  </si>
  <si>
    <t>Section 4. Roof</t>
  </si>
  <si>
    <t>This section will help you identify the age and condition of the roof. If possible, go to the building’s roof and look for any visible issues. Select the options that most accurately describe  your roof.</t>
  </si>
  <si>
    <t>Has the roof been renovated? (Definition of renovation: Adding new insulation, waterproofing, etc.)</t>
  </si>
  <si>
    <t>Identify the building’s roof conditions. If you have access to the roof, go onto the roof to identify any damages. Be sure to follow roof safety procedures.</t>
  </si>
  <si>
    <t>Good: 90% to 100% of the roof is in good condition and fully functional without any safety issues.</t>
  </si>
  <si>
    <r>
      <rPr>
        <i/>
        <sz val="11"/>
        <color rgb="FF000000"/>
        <rFont val="Arial"/>
        <family val="2"/>
      </rPr>
      <t>Good condition</t>
    </r>
    <r>
      <rPr>
        <sz val="11"/>
        <color rgb="FF000000"/>
        <rFont val="Arial"/>
        <family val="2"/>
      </rPr>
      <t xml:space="preserve"> refers to when the roof is fully functional, with no impact on its thermal and structural performance. However, &lt;10% of the roof may display occasional cosmetic issues, such as dirt and signs of aging, such as discoloration caused by outdoor weather conditions.</t>
    </r>
  </si>
  <si>
    <t>Fair: 25% to 90% of the roof is in good condition and fully functional without any safety issues.</t>
  </si>
  <si>
    <r>
      <rPr>
        <i/>
        <sz val="11"/>
        <color rgb="FF000000"/>
        <rFont val="Arial"/>
        <family val="2"/>
      </rPr>
      <t>Fair condition</t>
    </r>
    <r>
      <rPr>
        <sz val="11"/>
        <color rgb="FF000000"/>
        <rFont val="Arial"/>
        <family val="2"/>
      </rPr>
      <t xml:space="preserve"> refers to when the roof is fully functional, with no impact on its thermal and structural performance. However, &lt;75% of the roof may display occasional cosmetic issues, such as dirt and signs of aging, or discoloration caused by outdoor weather conditions.</t>
    </r>
  </si>
  <si>
    <t>Poor: &lt;25% of the roof is in good condition and fully functional without any safety issues.</t>
  </si>
  <si>
    <r>
      <rPr>
        <i/>
        <sz val="11"/>
        <color theme="1"/>
        <rFont val="Arial"/>
        <family val="2"/>
      </rPr>
      <t>Poor condition</t>
    </r>
    <r>
      <rPr>
        <sz val="11"/>
        <color theme="1"/>
        <rFont val="Arial"/>
        <family val="2"/>
      </rPr>
      <t xml:space="preserve"> refers to a situation where &gt;75% of the roof exhibits problems affecting its thermal and structural functionality, as well as its appearance, and requires immediate attention and repair to restore it to its proper operation. Examples of poor condition include leaks, water damage, structural deterioration, mold growth, and roof failure.</t>
    </r>
  </si>
  <si>
    <t>Section 5. Crawl Space</t>
  </si>
  <si>
    <t>Identify the building’s crawl space ceiling insulation and condition. If possible, go to the building’s crawl space and inspect the ceiling that separates the crawl space from the habitable space. Select the options that most accurately describe your crawl space.</t>
  </si>
  <si>
    <t xml:space="preserve">N/A </t>
  </si>
  <si>
    <t>Identify the insulation conditions of the building's crawl space ceiling. If possible, inspect the ceiling insulation for any damage. Be sure to follow proper safety procedures when accessing the crawl space.</t>
  </si>
  <si>
    <r>
      <rPr>
        <i/>
        <sz val="11"/>
        <color rgb="FF000000"/>
        <rFont val="Arial"/>
        <family val="2"/>
      </rPr>
      <t>Good condition</t>
    </r>
    <r>
      <rPr>
        <sz val="11"/>
        <color rgb="FF000000"/>
        <rFont val="Arial"/>
        <family val="2"/>
      </rPr>
      <t xml:space="preserve"> refers to when the insulation covers all exposed surfaces of the ceiling, and there is no evidence of dampness, water damage, physical damage such as tearing, compression, or missing parts of the insulation. </t>
    </r>
  </si>
  <si>
    <r>
      <rPr>
        <i/>
        <sz val="11"/>
        <color rgb="FF000000"/>
        <rFont val="Arial"/>
        <family val="2"/>
      </rPr>
      <t>Fair condition</t>
    </r>
    <r>
      <rPr>
        <sz val="11"/>
        <color rgb="FF000000"/>
        <rFont val="Arial"/>
        <family val="2"/>
      </rPr>
      <t xml:space="preserve"> refers to when the insulation covers all exposed surfaces of the ceiling, but there is minimal evidence of dampness, water damage, physical damage such as tearing, compression, or missing parts of the insulation.</t>
    </r>
  </si>
  <si>
    <r>
      <rPr>
        <i/>
        <sz val="11"/>
        <color theme="1"/>
        <rFont val="Arial"/>
        <family val="2"/>
      </rPr>
      <t>Poor condition</t>
    </r>
    <r>
      <rPr>
        <sz val="11"/>
        <color theme="1"/>
        <rFont val="Arial"/>
        <family val="2"/>
      </rPr>
      <t xml:space="preserve"> refers to when the insulation is incomplete and does not cover all exposed surfaces of the ceiling. There is evidence of dampness, water damage, and physical damage such as tearing, compression, or missing sections of the insulation. Additionally, the insulation shows signs of deterioration such as compression, degradation, or disintegration, which reduces its effectiveness.</t>
    </r>
  </si>
  <si>
    <r>
      <rPr>
        <i/>
        <sz val="11"/>
        <color theme="1"/>
        <rFont val="Arial"/>
        <family val="2"/>
      </rPr>
      <t>N/A</t>
    </r>
    <r>
      <rPr>
        <sz val="11"/>
        <color theme="1"/>
        <rFont val="Arial"/>
        <family val="2"/>
      </rPr>
      <t xml:space="preserve"> refers to when it is not possible to identify the insulation conditions of the building's crawl space ceiling.</t>
    </r>
  </si>
  <si>
    <t>Total Score Calculation</t>
  </si>
  <si>
    <t>HUD Building Type</t>
  </si>
  <si>
    <t>RECS Building Type</t>
  </si>
  <si>
    <t>Zip Code Lookup</t>
  </si>
  <si>
    <t>Building Energy Use Breakdown by climate zone, building type and vintage</t>
  </si>
  <si>
    <t>Heating</t>
  </si>
  <si>
    <t>Cooling</t>
  </si>
  <si>
    <t>Envelope</t>
  </si>
  <si>
    <t>DHW</t>
  </si>
  <si>
    <t>Lighting</t>
  </si>
  <si>
    <t>Row/Townhouse Dwelling</t>
  </si>
  <si>
    <t>Multifamily with 2+ units</t>
  </si>
  <si>
    <t>Zipcode</t>
  </si>
  <si>
    <t xml:space="preserve"> Climate</t>
  </si>
  <si>
    <t>building_type</t>
  </si>
  <si>
    <t>climate_zone</t>
  </si>
  <si>
    <t>vintage</t>
  </si>
  <si>
    <t>cool_load</t>
  </si>
  <si>
    <t>cooling</t>
  </si>
  <si>
    <t>dhw</t>
  </si>
  <si>
    <t>heat_load</t>
  </si>
  <si>
    <t>heating</t>
  </si>
  <si>
    <t>lighting</t>
  </si>
  <si>
    <t>Section Score</t>
  </si>
  <si>
    <t>Detached</t>
  </si>
  <si>
    <t>Single-Family Detached</t>
  </si>
  <si>
    <t>00544</t>
  </si>
  <si>
    <t>Mixed-Humid</t>
  </si>
  <si>
    <t>Multi-Family with 2 - 4 Units</t>
  </si>
  <si>
    <t>Hot-Humid</t>
  </si>
  <si>
    <t>1940-79</t>
  </si>
  <si>
    <t>Semi-detached</t>
  </si>
  <si>
    <t>00601</t>
  </si>
  <si>
    <t>after_1979</t>
  </si>
  <si>
    <t>Walk-up Multifamily</t>
  </si>
  <si>
    <t>00602</t>
  </si>
  <si>
    <t>before_1940</t>
  </si>
  <si>
    <t>TOTAL SCORE</t>
  </si>
  <si>
    <t>Elevator Structure</t>
  </si>
  <si>
    <t>00603</t>
  </si>
  <si>
    <t>Marine</t>
  </si>
  <si>
    <t>High-Rise Elevator Structure (6+ stories)</t>
  </si>
  <si>
    <t>Multi-Family with 5+ Units</t>
  </si>
  <si>
    <t>00606</t>
  </si>
  <si>
    <t>00610</t>
  </si>
  <si>
    <t>Vintage Validation</t>
  </si>
  <si>
    <t>Vintage db field</t>
  </si>
  <si>
    <t>00612</t>
  </si>
  <si>
    <t>Mixed-Dry/Hot-Dry</t>
  </si>
  <si>
    <t>00616</t>
  </si>
  <si>
    <t>00617</t>
  </si>
  <si>
    <t>00622</t>
  </si>
  <si>
    <t>00623</t>
  </si>
  <si>
    <t>00624</t>
  </si>
  <si>
    <t>00627</t>
  </si>
  <si>
    <t>Very-Cold/Cold</t>
  </si>
  <si>
    <t>00637</t>
  </si>
  <si>
    <t>00638</t>
  </si>
  <si>
    <t>00641</t>
  </si>
  <si>
    <t>00646</t>
  </si>
  <si>
    <t>00647</t>
  </si>
  <si>
    <t>00650</t>
  </si>
  <si>
    <t>00652</t>
  </si>
  <si>
    <t>00653</t>
  </si>
  <si>
    <t>00656</t>
  </si>
  <si>
    <t>00659</t>
  </si>
  <si>
    <t>00660</t>
  </si>
  <si>
    <t>00662</t>
  </si>
  <si>
    <t>00664</t>
  </si>
  <si>
    <t>00667</t>
  </si>
  <si>
    <t>00669</t>
  </si>
  <si>
    <t>00670</t>
  </si>
  <si>
    <t>00674</t>
  </si>
  <si>
    <t>00676</t>
  </si>
  <si>
    <t>00677</t>
  </si>
  <si>
    <t>00678</t>
  </si>
  <si>
    <t>hot humid</t>
  </si>
  <si>
    <t>00680</t>
  </si>
  <si>
    <t>05048</t>
  </si>
  <si>
    <t>very cold</t>
  </si>
  <si>
    <t>00682</t>
  </si>
  <si>
    <t>10461</t>
  </si>
  <si>
    <t>00683</t>
  </si>
  <si>
    <t>78024</t>
  </si>
  <si>
    <t>00685</t>
  </si>
  <si>
    <t>00687</t>
  </si>
  <si>
    <t>00688</t>
  </si>
  <si>
    <t>00690</t>
  </si>
  <si>
    <t>00692</t>
  </si>
  <si>
    <t>00693</t>
  </si>
  <si>
    <t>00698</t>
  </si>
  <si>
    <t>00703</t>
  </si>
  <si>
    <t>00704</t>
  </si>
  <si>
    <t>00705</t>
  </si>
  <si>
    <t>Single-Family Attached</t>
  </si>
  <si>
    <t>00707</t>
  </si>
  <si>
    <t>00714</t>
  </si>
  <si>
    <t>00715</t>
  </si>
  <si>
    <t>00716</t>
  </si>
  <si>
    <t>00717</t>
  </si>
  <si>
    <t>00718</t>
  </si>
  <si>
    <t>00719</t>
  </si>
  <si>
    <t>00720</t>
  </si>
  <si>
    <t>00723</t>
  </si>
  <si>
    <t>00725</t>
  </si>
  <si>
    <t>00727</t>
  </si>
  <si>
    <t>00728</t>
  </si>
  <si>
    <t>00729</t>
  </si>
  <si>
    <t>00730</t>
  </si>
  <si>
    <t>00731</t>
  </si>
  <si>
    <t>00735</t>
  </si>
  <si>
    <t>00736</t>
  </si>
  <si>
    <t>00738</t>
  </si>
  <si>
    <t>00739</t>
  </si>
  <si>
    <t>00740</t>
  </si>
  <si>
    <t>00741</t>
  </si>
  <si>
    <t>00745</t>
  </si>
  <si>
    <t>00751</t>
  </si>
  <si>
    <t>00754</t>
  </si>
  <si>
    <t>00757</t>
  </si>
  <si>
    <t>00765</t>
  </si>
  <si>
    <t>00766</t>
  </si>
  <si>
    <t>00767</t>
  </si>
  <si>
    <t>00769</t>
  </si>
  <si>
    <t>00771</t>
  </si>
  <si>
    <t>00772</t>
  </si>
  <si>
    <t>00773</t>
  </si>
  <si>
    <t>00777</t>
  </si>
  <si>
    <t>00778</t>
  </si>
  <si>
    <t>00780</t>
  </si>
  <si>
    <t>00782</t>
  </si>
  <si>
    <t>00783</t>
  </si>
  <si>
    <t>00784</t>
  </si>
  <si>
    <t>00791</t>
  </si>
  <si>
    <t>00794</t>
  </si>
  <si>
    <t>00795</t>
  </si>
  <si>
    <t>00802</t>
  </si>
  <si>
    <t>00820</t>
  </si>
  <si>
    <t>00830</t>
  </si>
  <si>
    <t>00840</t>
  </si>
  <si>
    <t>00850</t>
  </si>
  <si>
    <t>00901</t>
  </si>
  <si>
    <t>00907</t>
  </si>
  <si>
    <t>00909</t>
  </si>
  <si>
    <t>00911</t>
  </si>
  <si>
    <t>00912</t>
  </si>
  <si>
    <t>00913</t>
  </si>
  <si>
    <t>00915</t>
  </si>
  <si>
    <t>00917</t>
  </si>
  <si>
    <t>00918</t>
  </si>
  <si>
    <t>00920</t>
  </si>
  <si>
    <t>00921</t>
  </si>
  <si>
    <t>00923</t>
  </si>
  <si>
    <t>00924</t>
  </si>
  <si>
    <t>00925</t>
  </si>
  <si>
    <t>00926</t>
  </si>
  <si>
    <t>00927</t>
  </si>
  <si>
    <t>00934</t>
  </si>
  <si>
    <t>00935</t>
  </si>
  <si>
    <t>00939</t>
  </si>
  <si>
    <t>00949</t>
  </si>
  <si>
    <t>00952</t>
  </si>
  <si>
    <t>00953</t>
  </si>
  <si>
    <t>00956</t>
  </si>
  <si>
    <t>00957</t>
  </si>
  <si>
    <t>00959</t>
  </si>
  <si>
    <t>00961</t>
  </si>
  <si>
    <t>00962</t>
  </si>
  <si>
    <t>00965</t>
  </si>
  <si>
    <t>00966</t>
  </si>
  <si>
    <t>00968</t>
  </si>
  <si>
    <t>00969</t>
  </si>
  <si>
    <t>00971</t>
  </si>
  <si>
    <t>00975</t>
  </si>
  <si>
    <t>00976</t>
  </si>
  <si>
    <t>00979</t>
  </si>
  <si>
    <t>00982</t>
  </si>
  <si>
    <t>00983</t>
  </si>
  <si>
    <t>00985</t>
  </si>
  <si>
    <t>00987</t>
  </si>
  <si>
    <t>01001</t>
  </si>
  <si>
    <t>01002</t>
  </si>
  <si>
    <t>01005</t>
  </si>
  <si>
    <t>01007</t>
  </si>
  <si>
    <t>01008</t>
  </si>
  <si>
    <t>01010</t>
  </si>
  <si>
    <t>01011</t>
  </si>
  <si>
    <t>01012</t>
  </si>
  <si>
    <t>01013</t>
  </si>
  <si>
    <t>01020</t>
  </si>
  <si>
    <t>01022</t>
  </si>
  <si>
    <t>01026</t>
  </si>
  <si>
    <t>01027</t>
  </si>
  <si>
    <t>01028</t>
  </si>
  <si>
    <t>01030</t>
  </si>
  <si>
    <t>01031</t>
  </si>
  <si>
    <t>01032</t>
  </si>
  <si>
    <t>01033</t>
  </si>
  <si>
    <t>01034</t>
  </si>
  <si>
    <t>01035</t>
  </si>
  <si>
    <t>01036</t>
  </si>
  <si>
    <t>01038</t>
  </si>
  <si>
    <t>01039</t>
  </si>
  <si>
    <t>01040</t>
  </si>
  <si>
    <t>01050</t>
  </si>
  <si>
    <t>01053</t>
  </si>
  <si>
    <t>01054</t>
  </si>
  <si>
    <t>01056</t>
  </si>
  <si>
    <t>01057</t>
  </si>
  <si>
    <t>01060</t>
  </si>
  <si>
    <t>01062</t>
  </si>
  <si>
    <t>01063</t>
  </si>
  <si>
    <t>01068</t>
  </si>
  <si>
    <t>01069</t>
  </si>
  <si>
    <t>01070</t>
  </si>
  <si>
    <t>01071</t>
  </si>
  <si>
    <t>01072</t>
  </si>
  <si>
    <t>01073</t>
  </si>
  <si>
    <t>01075</t>
  </si>
  <si>
    <t>01077</t>
  </si>
  <si>
    <t>01080</t>
  </si>
  <si>
    <t>01081</t>
  </si>
  <si>
    <t>01082</t>
  </si>
  <si>
    <t>01084</t>
  </si>
  <si>
    <t>01085</t>
  </si>
  <si>
    <t>01088</t>
  </si>
  <si>
    <t>01089</t>
  </si>
  <si>
    <t>01095</t>
  </si>
  <si>
    <t>01096</t>
  </si>
  <si>
    <t>01098</t>
  </si>
  <si>
    <t>01103</t>
  </si>
  <si>
    <t>01104</t>
  </si>
  <si>
    <t>01105</t>
  </si>
  <si>
    <t>01106</t>
  </si>
  <si>
    <t>01107</t>
  </si>
  <si>
    <t>01108</t>
  </si>
  <si>
    <t>01109</t>
  </si>
  <si>
    <t>01111</t>
  </si>
  <si>
    <t>01118</t>
  </si>
  <si>
    <t>01119</t>
  </si>
  <si>
    <t>01128</t>
  </si>
  <si>
    <t>01129</t>
  </si>
  <si>
    <t>01133</t>
  </si>
  <si>
    <t>01144</t>
  </si>
  <si>
    <t>01151</t>
  </si>
  <si>
    <t>01152</t>
  </si>
  <si>
    <t>01195</t>
  </si>
  <si>
    <t>01199</t>
  </si>
  <si>
    <t>01201</t>
  </si>
  <si>
    <t>01220</t>
  </si>
  <si>
    <t>01222</t>
  </si>
  <si>
    <t>01223</t>
  </si>
  <si>
    <t>01224</t>
  </si>
  <si>
    <t>01225</t>
  </si>
  <si>
    <t>01226</t>
  </si>
  <si>
    <t>01230</t>
  </si>
  <si>
    <t>01235</t>
  </si>
  <si>
    <t>01236</t>
  </si>
  <si>
    <t>01237</t>
  </si>
  <si>
    <t>01238</t>
  </si>
  <si>
    <t>01240</t>
  </si>
  <si>
    <t>01245</t>
  </si>
  <si>
    <t>01247</t>
  </si>
  <si>
    <t>01253</t>
  </si>
  <si>
    <t>01254</t>
  </si>
  <si>
    <t>01255</t>
  </si>
  <si>
    <t>01256</t>
  </si>
  <si>
    <t>01257</t>
  </si>
  <si>
    <t>01258</t>
  </si>
  <si>
    <t>01259</t>
  </si>
  <si>
    <t>01263</t>
  </si>
  <si>
    <t>01266</t>
  </si>
  <si>
    <t>01267</t>
  </si>
  <si>
    <t>01270</t>
  </si>
  <si>
    <t>01301</t>
  </si>
  <si>
    <t>01330</t>
  </si>
  <si>
    <t>01331</t>
  </si>
  <si>
    <t>01337</t>
  </si>
  <si>
    <t>01338</t>
  </si>
  <si>
    <t>01339</t>
  </si>
  <si>
    <t>01340</t>
  </si>
  <si>
    <t>01341</t>
  </si>
  <si>
    <t>01342</t>
  </si>
  <si>
    <t>01343</t>
  </si>
  <si>
    <t>01344</t>
  </si>
  <si>
    <t>01346</t>
  </si>
  <si>
    <t>01349</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</si>
  <si>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</si>
  <si>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</si>
  <si>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</si>
  <si>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</si>
  <si>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</si>
  <si>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</si>
  <si>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</si>
  <si>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</si>
  <si>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</si>
  <si>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</si>
  <si>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</si>
  <si>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</si>
  <si>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</si>
  <si>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</si>
  <si>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</si>
  <si>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</si>
  <si>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</si>
  <si>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</si>
  <si>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</si>
  <si>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</si>
  <si>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</si>
  <si>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01440</t>
  </si>
  <si>
    <t>01441</t>
  </si>
  <si>
    <t>01450</t>
  </si>
  <si>
    <t>01451</t>
  </si>
  <si>
    <t>01452</t>
  </si>
  <si>
    <t>01453</t>
  </si>
  <si>
    <t>01460</t>
  </si>
  <si>
    <t>01462</t>
  </si>
  <si>
    <t>01463</t>
  </si>
  <si>
    <t>01464</t>
  </si>
  <si>
    <t>01468</t>
  </si>
  <si>
    <t>01469</t>
  </si>
  <si>
    <t>01470</t>
  </si>
  <si>
    <t>01471</t>
  </si>
  <si>
    <t>01473</t>
  </si>
  <si>
    <t>01474</t>
  </si>
  <si>
    <t>01475</t>
  </si>
  <si>
    <t>01501</t>
  </si>
  <si>
    <t>01503</t>
  </si>
  <si>
    <t>01504</t>
  </si>
  <si>
    <t>01505</t>
  </si>
  <si>
    <t>01506</t>
  </si>
  <si>
    <t>01507</t>
  </si>
  <si>
    <t>01510</t>
  </si>
  <si>
    <t>01515</t>
  </si>
  <si>
    <t>01516</t>
  </si>
  <si>
    <t>01518</t>
  </si>
  <si>
    <t>01519</t>
  </si>
  <si>
    <t>01520</t>
  </si>
  <si>
    <t>01521</t>
  </si>
  <si>
    <t>01522</t>
  </si>
  <si>
    <t>01523</t>
  </si>
  <si>
    <t>01524</t>
  </si>
  <si>
    <t>01527</t>
  </si>
  <si>
    <t>01529</t>
  </si>
  <si>
    <t>01531</t>
  </si>
  <si>
    <t>01532</t>
  </si>
  <si>
    <t>01534</t>
  </si>
  <si>
    <t>01535</t>
  </si>
  <si>
    <t>01536</t>
  </si>
  <si>
    <t>01537</t>
  </si>
  <si>
    <t>01540</t>
  </si>
  <si>
    <t>01541</t>
  </si>
  <si>
    <t>01542</t>
  </si>
  <si>
    <t>01543</t>
  </si>
  <si>
    <t>01545</t>
  </si>
  <si>
    <t>01546</t>
  </si>
  <si>
    <t>01550</t>
  </si>
  <si>
    <t>01560</t>
  </si>
  <si>
    <t>01562</t>
  </si>
  <si>
    <t>01564</t>
  </si>
  <si>
    <t>01566</t>
  </si>
  <si>
    <t>01568</t>
  </si>
  <si>
    <t>01569</t>
  </si>
  <si>
    <t>01570</t>
  </si>
  <si>
    <t>01571</t>
  </si>
  <si>
    <t>01580</t>
  </si>
  <si>
    <t>01581</t>
  </si>
  <si>
    <t>01582</t>
  </si>
  <si>
    <t>01583</t>
  </si>
  <si>
    <t>01585</t>
  </si>
  <si>
    <t>01588</t>
  </si>
  <si>
    <t>01590</t>
  </si>
  <si>
    <t>01602</t>
  </si>
  <si>
    <t>01603</t>
  </si>
  <si>
    <t>01604</t>
  </si>
  <si>
    <t>01605</t>
  </si>
  <si>
    <t>01606</t>
  </si>
  <si>
    <t>01607</t>
  </si>
  <si>
    <t>01608</t>
  </si>
  <si>
    <t>01609</t>
  </si>
  <si>
    <t>01610</t>
  </si>
  <si>
    <t>01611</t>
  </si>
  <si>
    <t>01612</t>
  </si>
  <si>
    <t>01653</t>
  </si>
  <si>
    <t>01654</t>
  </si>
  <si>
    <t>01655</t>
  </si>
  <si>
    <t>01701</t>
  </si>
  <si>
    <t>01702</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</si>
  <si>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</si>
  <si>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</si>
  <si>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</si>
  <si>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</si>
  <si>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</si>
  <si>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</si>
  <si>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</si>
  <si>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</si>
  <si>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</si>
  <si>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</si>
  <si>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</si>
  <si>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</si>
  <si>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</si>
  <si>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</si>
  <si>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</si>
  <si>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</si>
  <si>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</si>
  <si>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</si>
  <si>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</si>
  <si>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</si>
  <si>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</si>
  <si>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</si>
  <si>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</si>
  <si>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</si>
  <si>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</si>
  <si>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01801</t>
  </si>
  <si>
    <t>01803</t>
  </si>
  <si>
    <t>01805</t>
  </si>
  <si>
    <t>01806</t>
  </si>
  <si>
    <t>01807</t>
  </si>
  <si>
    <t>01808</t>
  </si>
  <si>
    <t>01810</t>
  </si>
  <si>
    <t>01812</t>
  </si>
  <si>
    <t>01813</t>
  </si>
  <si>
    <t>01815</t>
  </si>
  <si>
    <t>01821</t>
  </si>
  <si>
    <t>01824</t>
  </si>
  <si>
    <t>01826</t>
  </si>
  <si>
    <t>01827</t>
  </si>
  <si>
    <t>01830</t>
  </si>
  <si>
    <t>01832</t>
  </si>
  <si>
    <t>01833</t>
  </si>
  <si>
    <t>01834</t>
  </si>
  <si>
    <t>01835</t>
  </si>
  <si>
    <t>01840</t>
  </si>
  <si>
    <t>01841</t>
  </si>
  <si>
    <t>01843</t>
  </si>
  <si>
    <t>01844</t>
  </si>
  <si>
    <t>01845</t>
  </si>
  <si>
    <t>01850</t>
  </si>
  <si>
    <t>01851</t>
  </si>
  <si>
    <t>01852</t>
  </si>
  <si>
    <t>01854</t>
  </si>
  <si>
    <t>01860</t>
  </si>
  <si>
    <t>01862</t>
  </si>
  <si>
    <t>01863</t>
  </si>
  <si>
    <t>01864</t>
  </si>
  <si>
    <t>01867</t>
  </si>
  <si>
    <t>01876</t>
  </si>
  <si>
    <t>01879</t>
  </si>
  <si>
    <t>01880</t>
  </si>
  <si>
    <t>01886</t>
  </si>
  <si>
    <t>01887</t>
  </si>
  <si>
    <t>01889</t>
  </si>
  <si>
    <t>01890</t>
  </si>
  <si>
    <t>01899</t>
  </si>
  <si>
    <t>01901</t>
  </si>
  <si>
    <t>01902</t>
  </si>
  <si>
    <t>01904</t>
  </si>
  <si>
    <t>01905</t>
  </si>
  <si>
    <t>01906</t>
  </si>
  <si>
    <t>01907</t>
  </si>
  <si>
    <t>01908</t>
  </si>
  <si>
    <t>01910</t>
  </si>
  <si>
    <t>01913</t>
  </si>
  <si>
    <t>01915</t>
  </si>
  <si>
    <t>01921</t>
  </si>
  <si>
    <t>01922</t>
  </si>
  <si>
    <t>01923</t>
  </si>
  <si>
    <t>01929</t>
  </si>
  <si>
    <t>01930</t>
  </si>
  <si>
    <t>01938</t>
  </si>
  <si>
    <t>01940</t>
  </si>
  <si>
    <t>01944</t>
  </si>
  <si>
    <t>01945</t>
  </si>
  <si>
    <t>01949</t>
  </si>
  <si>
    <t>01950</t>
  </si>
  <si>
    <t>01951</t>
  </si>
  <si>
    <t>01952</t>
  </si>
  <si>
    <t>01960</t>
  </si>
  <si>
    <t>01966</t>
  </si>
  <si>
    <t>01969</t>
  </si>
  <si>
    <t>01970</t>
  </si>
  <si>
    <t>01982</t>
  </si>
  <si>
    <t>01983</t>
  </si>
  <si>
    <t>01984</t>
  </si>
  <si>
    <t>01985</t>
  </si>
  <si>
    <t>02019</t>
  </si>
  <si>
    <t>02021</t>
  </si>
  <si>
    <t>02025</t>
  </si>
  <si>
    <t>02026</t>
  </si>
  <si>
    <t>02030</t>
  </si>
  <si>
    <t>02031</t>
  </si>
  <si>
    <t>02032</t>
  </si>
  <si>
    <t>02035</t>
  </si>
  <si>
    <t>02038</t>
  </si>
  <si>
    <t>02043</t>
  </si>
  <si>
    <t>02044</t>
  </si>
  <si>
    <t>02045</t>
  </si>
  <si>
    <t>02048</t>
  </si>
  <si>
    <t>02050</t>
  </si>
  <si>
    <t>02052</t>
  </si>
  <si>
    <t>02053</t>
  </si>
  <si>
    <t>02054</t>
  </si>
  <si>
    <t>02056</t>
  </si>
  <si>
    <t>02061</t>
  </si>
  <si>
    <t>02062</t>
  </si>
  <si>
    <t>02066</t>
  </si>
  <si>
    <t>02067</t>
  </si>
  <si>
    <t>02071</t>
  </si>
  <si>
    <t>02072</t>
  </si>
  <si>
    <t>02081</t>
  </si>
  <si>
    <t>02090</t>
  </si>
  <si>
    <t>02093</t>
  </si>
  <si>
    <t>02108</t>
  </si>
  <si>
    <t>02109</t>
  </si>
  <si>
    <t>02110</t>
  </si>
  <si>
    <t>02111</t>
  </si>
  <si>
    <t>02113</t>
  </si>
  <si>
    <t>02114</t>
  </si>
  <si>
    <t>02115</t>
  </si>
  <si>
    <t>02116</t>
  </si>
  <si>
    <t>02118</t>
  </si>
  <si>
    <t>02119</t>
  </si>
  <si>
    <t>02120</t>
  </si>
  <si>
    <t>02121</t>
  </si>
  <si>
    <t>02122</t>
  </si>
  <si>
    <t>02124</t>
  </si>
  <si>
    <t>02125</t>
  </si>
  <si>
    <t>02126</t>
  </si>
  <si>
    <t>02127</t>
  </si>
  <si>
    <t>02128</t>
  </si>
  <si>
    <t>02129</t>
  </si>
  <si>
    <t>02130</t>
  </si>
  <si>
    <t>02131</t>
  </si>
  <si>
    <t>02132</t>
  </si>
  <si>
    <t>02133</t>
  </si>
  <si>
    <t>02134</t>
  </si>
  <si>
    <t>02135</t>
  </si>
  <si>
    <t>02136</t>
  </si>
  <si>
    <t>02138</t>
  </si>
  <si>
    <t>02139</t>
  </si>
  <si>
    <t>02140</t>
  </si>
  <si>
    <t>02141</t>
  </si>
  <si>
    <t>02142</t>
  </si>
  <si>
    <t>02143</t>
  </si>
  <si>
    <t>02144</t>
  </si>
  <si>
    <t>02145</t>
  </si>
  <si>
    <t>02148</t>
  </si>
  <si>
    <t>02149</t>
  </si>
  <si>
    <t>02150</t>
  </si>
  <si>
    <t>02151</t>
  </si>
  <si>
    <t>02152</t>
  </si>
  <si>
    <t>02155</t>
  </si>
  <si>
    <t>02163</t>
  </si>
  <si>
    <t>02169</t>
  </si>
  <si>
    <t>02170</t>
  </si>
  <si>
    <t>02171</t>
  </si>
  <si>
    <t>02176</t>
  </si>
  <si>
    <t>02180</t>
  </si>
  <si>
    <t>02184</t>
  </si>
  <si>
    <t>02186</t>
  </si>
  <si>
    <t>02188</t>
  </si>
  <si>
    <t>02189</t>
  </si>
  <si>
    <t>02190</t>
  </si>
  <si>
    <t>02191</t>
  </si>
  <si>
    <t>02199</t>
  </si>
  <si>
    <t>02201</t>
  </si>
  <si>
    <t>02203</t>
  </si>
  <si>
    <t>02204</t>
  </si>
  <si>
    <t>02206</t>
  </si>
  <si>
    <t>02207</t>
  </si>
  <si>
    <t>02210</t>
  </si>
  <si>
    <t>02211</t>
  </si>
  <si>
    <t>02212</t>
  </si>
  <si>
    <t>02215</t>
  </si>
  <si>
    <t>02216</t>
  </si>
  <si>
    <t>02217</t>
  </si>
  <si>
    <t>02222</t>
  </si>
  <si>
    <t>02239</t>
  </si>
  <si>
    <t>02241</t>
  </si>
  <si>
    <t>02266</t>
  </si>
  <si>
    <t>02283</t>
  </si>
  <si>
    <t>02284</t>
  </si>
  <si>
    <t>02293</t>
  </si>
  <si>
    <t>02295</t>
  </si>
  <si>
    <t>02297</t>
  </si>
  <si>
    <t>02301</t>
  </si>
  <si>
    <t>02302</t>
  </si>
  <si>
    <t>02322</t>
  </si>
  <si>
    <t>02324</t>
  </si>
  <si>
    <t>02325</t>
  </si>
  <si>
    <t>02330</t>
  </si>
  <si>
    <t>02332</t>
  </si>
  <si>
    <t>02333</t>
  </si>
  <si>
    <t>02338</t>
  </si>
  <si>
    <t>02339</t>
  </si>
  <si>
    <t>02340</t>
  </si>
  <si>
    <t>02341</t>
  </si>
  <si>
    <t>02343</t>
  </si>
  <si>
    <t>02344</t>
  </si>
  <si>
    <t>02346</t>
  </si>
  <si>
    <t>02347</t>
  </si>
  <si>
    <t>02348</t>
  </si>
  <si>
    <t>02349</t>
  </si>
  <si>
    <t>02351</t>
  </si>
  <si>
    <t>02356</t>
  </si>
  <si>
    <t>02357</t>
  </si>
  <si>
    <t>02359</t>
  </si>
  <si>
    <t>02360</t>
  </si>
  <si>
    <t>02364</t>
  </si>
  <si>
    <t>02367</t>
  </si>
  <si>
    <t>02368</t>
  </si>
  <si>
    <t>02370</t>
  </si>
  <si>
    <t>02375</t>
  </si>
  <si>
    <t>02379</t>
  </si>
  <si>
    <t>02382</t>
  </si>
  <si>
    <t>02420</t>
  </si>
  <si>
    <t>02421</t>
  </si>
  <si>
    <t>02445</t>
  </si>
  <si>
    <t>02446</t>
  </si>
  <si>
    <t>02451</t>
  </si>
  <si>
    <t>02452</t>
  </si>
  <si>
    <t>02453</t>
  </si>
  <si>
    <t>02458</t>
  </si>
  <si>
    <t>02459</t>
  </si>
  <si>
    <t>02460</t>
  </si>
  <si>
    <t>02461</t>
  </si>
  <si>
    <t>02462</t>
  </si>
  <si>
    <t>02464</t>
  </si>
  <si>
    <t>02465</t>
  </si>
  <si>
    <t>02466</t>
  </si>
  <si>
    <t>02467</t>
  </si>
  <si>
    <t>02468</t>
  </si>
  <si>
    <t>02472</t>
  </si>
  <si>
    <t>02474</t>
  </si>
  <si>
    <t>02476</t>
  </si>
  <si>
    <t>02477</t>
  </si>
  <si>
    <t>02478</t>
  </si>
  <si>
    <t>02481</t>
  </si>
  <si>
    <t>02482</t>
  </si>
  <si>
    <t>02492</t>
  </si>
  <si>
    <t>02493</t>
  </si>
  <si>
    <t>02494</t>
  </si>
  <si>
    <t>02532</t>
  </si>
  <si>
    <t>02535</t>
  </si>
  <si>
    <t>02536</t>
  </si>
  <si>
    <t>02537</t>
  </si>
  <si>
    <t>02538</t>
  </si>
  <si>
    <t>02539</t>
  </si>
  <si>
    <t>02540</t>
  </si>
  <si>
    <t>02542</t>
  </si>
  <si>
    <t>02543</t>
  </si>
  <si>
    <t>02554</t>
  </si>
  <si>
    <t>02556</t>
  </si>
  <si>
    <t>02557</t>
  </si>
  <si>
    <t>02559</t>
  </si>
  <si>
    <t>02562</t>
  </si>
  <si>
    <t>02563</t>
  </si>
  <si>
    <t>02568</t>
  </si>
  <si>
    <t>02571</t>
  </si>
  <si>
    <t>02576</t>
  </si>
  <si>
    <t>02601</t>
  </si>
  <si>
    <t>02630</t>
  </si>
  <si>
    <t>02631</t>
  </si>
  <si>
    <t>02632</t>
  </si>
  <si>
    <t>02633</t>
  </si>
  <si>
    <t>02635</t>
  </si>
  <si>
    <t>02636</t>
  </si>
  <si>
    <t>02638</t>
  </si>
  <si>
    <t>02639</t>
  </si>
  <si>
    <t>02642</t>
  </si>
  <si>
    <t>02644</t>
  </si>
  <si>
    <t>02645</t>
  </si>
  <si>
    <t>02646</t>
  </si>
  <si>
    <t>02648</t>
  </si>
  <si>
    <t>02649</t>
  </si>
  <si>
    <t>02650</t>
  </si>
  <si>
    <t>02653</t>
  </si>
  <si>
    <t>02655</t>
  </si>
  <si>
    <t>02657</t>
  </si>
  <si>
    <t>02659</t>
  </si>
  <si>
    <t>02660</t>
  </si>
  <si>
    <t>02664</t>
  </si>
  <si>
    <t>02667</t>
  </si>
  <si>
    <t>02668</t>
  </si>
  <si>
    <t>02670</t>
  </si>
  <si>
    <t>02671</t>
  </si>
  <si>
    <t>02673</t>
  </si>
  <si>
    <t>02675</t>
  </si>
  <si>
    <t>02702</t>
  </si>
  <si>
    <t>02703</t>
  </si>
  <si>
    <t>02715</t>
  </si>
  <si>
    <t>02717</t>
  </si>
  <si>
    <t>02718</t>
  </si>
  <si>
    <t>02719</t>
  </si>
  <si>
    <t>02720</t>
  </si>
  <si>
    <t>02721</t>
  </si>
  <si>
    <t>02723</t>
  </si>
  <si>
    <t>02724</t>
  </si>
  <si>
    <t>02725</t>
  </si>
  <si>
    <t>02726</t>
  </si>
  <si>
    <t>02738</t>
  </si>
  <si>
    <t>02739</t>
  </si>
  <si>
    <t>02740</t>
  </si>
  <si>
    <t>02743</t>
  </si>
  <si>
    <t>02744</t>
  </si>
  <si>
    <t>02745</t>
  </si>
  <si>
    <t>02746</t>
  </si>
  <si>
    <t>02747</t>
  </si>
  <si>
    <t>02748</t>
  </si>
  <si>
    <t>02760</t>
  </si>
  <si>
    <t>02762</t>
  </si>
  <si>
    <t>02763</t>
  </si>
  <si>
    <t>02764</t>
  </si>
  <si>
    <t>02766</t>
  </si>
  <si>
    <t>02767</t>
  </si>
  <si>
    <t>02769</t>
  </si>
  <si>
    <t>02770</t>
  </si>
  <si>
    <t>02771</t>
  </si>
  <si>
    <t>02777</t>
  </si>
  <si>
    <t>02779</t>
  </si>
  <si>
    <t>02780</t>
  </si>
  <si>
    <t>02783</t>
  </si>
  <si>
    <t>02790</t>
  </si>
  <si>
    <t>02804</t>
  </si>
  <si>
    <t>02806</t>
  </si>
  <si>
    <t>02808</t>
  </si>
  <si>
    <t>02809</t>
  </si>
  <si>
    <t>02812</t>
  </si>
  <si>
    <t>02813</t>
  </si>
  <si>
    <t>02814</t>
  </si>
  <si>
    <t>02815</t>
  </si>
  <si>
    <t>02816</t>
  </si>
  <si>
    <t>02817</t>
  </si>
  <si>
    <t>02818</t>
  </si>
  <si>
    <t>02822</t>
  </si>
  <si>
    <t>02825</t>
  </si>
  <si>
    <t>02827</t>
  </si>
  <si>
    <t>02828</t>
  </si>
  <si>
    <t>02830</t>
  </si>
  <si>
    <t>02831</t>
  </si>
  <si>
    <t>02832</t>
  </si>
  <si>
    <t>02833</t>
  </si>
  <si>
    <t>02835</t>
  </si>
  <si>
    <t>02836</t>
  </si>
  <si>
    <t>02837</t>
  </si>
  <si>
    <t>02838</t>
  </si>
  <si>
    <t>02839</t>
  </si>
  <si>
    <t>02840</t>
  </si>
  <si>
    <t>02841</t>
  </si>
  <si>
    <t>02842</t>
  </si>
  <si>
    <t>02852</t>
  </si>
  <si>
    <t>02854</t>
  </si>
  <si>
    <t>02857</t>
  </si>
  <si>
    <t>02858</t>
  </si>
  <si>
    <t>02859</t>
  </si>
  <si>
    <t>02860</t>
  </si>
  <si>
    <t>02861</t>
  </si>
  <si>
    <t>02863</t>
  </si>
  <si>
    <t>02864</t>
  </si>
  <si>
    <t>02865</t>
  </si>
  <si>
    <t>02871</t>
  </si>
  <si>
    <t>02874</t>
  </si>
  <si>
    <t>02875</t>
  </si>
  <si>
    <t>02876</t>
  </si>
  <si>
    <t>02877</t>
  </si>
  <si>
    <t>02878</t>
  </si>
  <si>
    <t>02879</t>
  </si>
  <si>
    <t>02881</t>
  </si>
  <si>
    <t>02882</t>
  </si>
  <si>
    <t>02885</t>
  </si>
  <si>
    <t>02886</t>
  </si>
  <si>
    <t>02888</t>
  </si>
  <si>
    <t>02889</t>
  </si>
  <si>
    <t>02891</t>
  </si>
  <si>
    <t>02892</t>
  </si>
  <si>
    <t>02893</t>
  </si>
  <si>
    <t>02894</t>
  </si>
  <si>
    <t>02895</t>
  </si>
  <si>
    <t>02896</t>
  </si>
  <si>
    <t>02898</t>
  </si>
  <si>
    <t>02902</t>
  </si>
  <si>
    <t>02903</t>
  </si>
  <si>
    <t>02904</t>
  </si>
  <si>
    <t>02905</t>
  </si>
  <si>
    <t>02906</t>
  </si>
  <si>
    <t>02907</t>
  </si>
  <si>
    <t>02908</t>
  </si>
  <si>
    <t>02909</t>
  </si>
  <si>
    <t>02910</t>
  </si>
  <si>
    <t>02911</t>
  </si>
  <si>
    <t>02912</t>
  </si>
  <si>
    <t>02914</t>
  </si>
  <si>
    <t>02915</t>
  </si>
  <si>
    <t>02916</t>
  </si>
  <si>
    <t>02917</t>
  </si>
  <si>
    <t>02918</t>
  </si>
  <si>
    <t>02919</t>
  </si>
  <si>
    <t>02920</t>
  </si>
  <si>
    <t>02921</t>
  </si>
  <si>
    <t>03031</t>
  </si>
  <si>
    <t>03032</t>
  </si>
  <si>
    <t>03033</t>
  </si>
  <si>
    <t>03034</t>
  </si>
  <si>
    <t>03036</t>
  </si>
  <si>
    <t>03037</t>
  </si>
  <si>
    <t>03038</t>
  </si>
  <si>
    <t>03042</t>
  </si>
  <si>
    <t>03043</t>
  </si>
  <si>
    <t>03044</t>
  </si>
  <si>
    <t>03045</t>
  </si>
  <si>
    <t>03046</t>
  </si>
  <si>
    <t>03047</t>
  </si>
  <si>
    <t>03048</t>
  </si>
  <si>
    <t>03049</t>
  </si>
  <si>
    <t>03051</t>
  </si>
  <si>
    <t>03052</t>
  </si>
  <si>
    <t>03053</t>
  </si>
  <si>
    <t>03054</t>
  </si>
  <si>
    <t>03055</t>
  </si>
  <si>
    <t>03057</t>
  </si>
  <si>
    <t>03060</t>
  </si>
  <si>
    <t>03062</t>
  </si>
  <si>
    <t>03063</t>
  </si>
  <si>
    <t>03064</t>
  </si>
  <si>
    <t>03070</t>
  </si>
  <si>
    <t>03071</t>
  </si>
  <si>
    <t>03076</t>
  </si>
  <si>
    <t>03077</t>
  </si>
  <si>
    <t>03079</t>
  </si>
  <si>
    <t>03082</t>
  </si>
  <si>
    <t>03084</t>
  </si>
  <si>
    <t>03086</t>
  </si>
  <si>
    <t>03087</t>
  </si>
  <si>
    <t>03101</t>
  </si>
  <si>
    <t>03102</t>
  </si>
  <si>
    <t>03103</t>
  </si>
  <si>
    <t>03104</t>
  </si>
  <si>
    <t>03106</t>
  </si>
  <si>
    <t>03107</t>
  </si>
  <si>
    <t>03109</t>
  </si>
  <si>
    <t>03110</t>
  </si>
  <si>
    <t>03111</t>
  </si>
  <si>
    <t>03216</t>
  </si>
  <si>
    <t>03217</t>
  </si>
  <si>
    <t>03218</t>
  </si>
  <si>
    <t>03220</t>
  </si>
  <si>
    <t>03221</t>
  </si>
  <si>
    <t>03222</t>
  </si>
  <si>
    <t>03223</t>
  </si>
  <si>
    <t>03224</t>
  </si>
  <si>
    <t>03225</t>
  </si>
  <si>
    <t>03226</t>
  </si>
  <si>
    <t>03227</t>
  </si>
  <si>
    <t>03229</t>
  </si>
  <si>
    <t>03230</t>
  </si>
  <si>
    <t>03233</t>
  </si>
  <si>
    <t>03234</t>
  </si>
  <si>
    <t>03235</t>
  </si>
  <si>
    <t>03237</t>
  </si>
  <si>
    <t>03240</t>
  </si>
  <si>
    <t>03241</t>
  </si>
  <si>
    <t>03242</t>
  </si>
  <si>
    <t>03243</t>
  </si>
  <si>
    <t>03244</t>
  </si>
  <si>
    <t>03245</t>
  </si>
  <si>
    <t>03246</t>
  </si>
  <si>
    <t>03249</t>
  </si>
  <si>
    <t>03251</t>
  </si>
  <si>
    <t>03253</t>
  </si>
  <si>
    <t>03254</t>
  </si>
  <si>
    <t>03255</t>
  </si>
  <si>
    <t>03256</t>
  </si>
  <si>
    <t>03257</t>
  </si>
  <si>
    <t>03258</t>
  </si>
  <si>
    <t>03259</t>
  </si>
  <si>
    <t>03261</t>
  </si>
  <si>
    <t>03262</t>
  </si>
  <si>
    <t>03263</t>
  </si>
  <si>
    <t>03264</t>
  </si>
  <si>
    <t>03266</t>
  </si>
  <si>
    <t>03268</t>
  </si>
  <si>
    <t>03269</t>
  </si>
  <si>
    <t>03275</t>
  </si>
  <si>
    <t>03276</t>
  </si>
  <si>
    <t>03278</t>
  </si>
  <si>
    <t>03279</t>
  </si>
  <si>
    <t>03280</t>
  </si>
  <si>
    <t>03281</t>
  </si>
  <si>
    <t>03282</t>
  </si>
  <si>
    <t>03284</t>
  </si>
  <si>
    <t>03285</t>
  </si>
  <si>
    <t>03287</t>
  </si>
  <si>
    <t>03290</t>
  </si>
  <si>
    <t>03291</t>
  </si>
  <si>
    <t>03298</t>
  </si>
  <si>
    <t>03299</t>
  </si>
  <si>
    <t>03301</t>
  </si>
  <si>
    <t>03303</t>
  </si>
  <si>
    <t>03304</t>
  </si>
  <si>
    <t>03305</t>
  </si>
  <si>
    <t>03307</t>
  </si>
  <si>
    <t>03431</t>
  </si>
  <si>
    <t>03435</t>
  </si>
  <si>
    <t>03440</t>
  </si>
  <si>
    <t>03441</t>
  </si>
  <si>
    <t>03442</t>
  </si>
  <si>
    <t>03443</t>
  </si>
  <si>
    <t>03444</t>
  </si>
  <si>
    <t>03445</t>
  </si>
  <si>
    <t>03446</t>
  </si>
  <si>
    <t>03447</t>
  </si>
  <si>
    <t>03448</t>
  </si>
  <si>
    <t>03449</t>
  </si>
  <si>
    <t>03450</t>
  </si>
  <si>
    <t>03451</t>
  </si>
  <si>
    <t>03452</t>
  </si>
  <si>
    <t>03455</t>
  </si>
  <si>
    <t>03456</t>
  </si>
  <si>
    <t>03457</t>
  </si>
  <si>
    <t>03458</t>
  </si>
  <si>
    <t>03461</t>
  </si>
  <si>
    <t>03462</t>
  </si>
  <si>
    <t>03464</t>
  </si>
  <si>
    <t>03465</t>
  </si>
  <si>
    <t>03466</t>
  </si>
  <si>
    <t>03467</t>
  </si>
  <si>
    <t>03470</t>
  </si>
  <si>
    <t>03561</t>
  </si>
  <si>
    <t>03570</t>
  </si>
  <si>
    <t>03574</t>
  </si>
  <si>
    <t>03576</t>
  </si>
  <si>
    <t>03579</t>
  </si>
  <si>
    <t>03580</t>
  </si>
  <si>
    <t>03581</t>
  </si>
  <si>
    <t>03582</t>
  </si>
  <si>
    <t>03583</t>
  </si>
  <si>
    <t>03584</t>
  </si>
  <si>
    <t>03585</t>
  </si>
  <si>
    <t>03586</t>
  </si>
  <si>
    <t>03588</t>
  </si>
  <si>
    <t>03590</t>
  </si>
  <si>
    <t>03592</t>
  </si>
  <si>
    <t>03593</t>
  </si>
  <si>
    <t>03598</t>
  </si>
  <si>
    <t>03601</t>
  </si>
  <si>
    <t>03602</t>
  </si>
  <si>
    <t>03603</t>
  </si>
  <si>
    <t>03605</t>
  </si>
  <si>
    <t>03607</t>
  </si>
  <si>
    <t>03608</t>
  </si>
  <si>
    <t>03609</t>
  </si>
  <si>
    <t>03740</t>
  </si>
  <si>
    <t>03741</t>
  </si>
  <si>
    <t>03743</t>
  </si>
  <si>
    <t>03745</t>
  </si>
  <si>
    <t>03748</t>
  </si>
  <si>
    <t>03750</t>
  </si>
  <si>
    <t>03752</t>
  </si>
  <si>
    <t>03753</t>
  </si>
  <si>
    <t>03755</t>
  </si>
  <si>
    <t>03765</t>
  </si>
  <si>
    <t>03766</t>
  </si>
  <si>
    <t>03768</t>
  </si>
  <si>
    <t>03770</t>
  </si>
  <si>
    <t>03771</t>
  </si>
  <si>
    <t>03773</t>
  </si>
  <si>
    <t>03774</t>
  </si>
  <si>
    <t>03777</t>
  </si>
  <si>
    <t>03779</t>
  </si>
  <si>
    <t>03780</t>
  </si>
  <si>
    <t>03781</t>
  </si>
  <si>
    <t>03782</t>
  </si>
  <si>
    <t>03784</t>
  </si>
  <si>
    <t>03785</t>
  </si>
  <si>
    <t>03801</t>
  </si>
  <si>
    <t>03803</t>
  </si>
  <si>
    <t>03805</t>
  </si>
  <si>
    <t>03809</t>
  </si>
  <si>
    <t>03810</t>
  </si>
  <si>
    <t>03811</t>
  </si>
  <si>
    <t>03812</t>
  </si>
  <si>
    <t>03813</t>
  </si>
  <si>
    <t>03814</t>
  </si>
  <si>
    <t>03815</t>
  </si>
  <si>
    <t>03816</t>
  </si>
  <si>
    <t>03817</t>
  </si>
  <si>
    <t>03818</t>
  </si>
  <si>
    <t>03819</t>
  </si>
  <si>
    <t>03820</t>
  </si>
  <si>
    <t>03822</t>
  </si>
  <si>
    <t>03823</t>
  </si>
  <si>
    <t>03824</t>
  </si>
  <si>
    <t>03825</t>
  </si>
  <si>
    <t>03826</t>
  </si>
  <si>
    <t>03827</t>
  </si>
  <si>
    <t>03830</t>
  </si>
  <si>
    <t>03833</t>
  </si>
  <si>
    <t>03835</t>
  </si>
  <si>
    <t>03836</t>
  </si>
  <si>
    <t>03837</t>
  </si>
  <si>
    <t>03838</t>
  </si>
  <si>
    <t>03839</t>
  </si>
  <si>
    <t>03840</t>
  </si>
  <si>
    <t>03841</t>
  </si>
  <si>
    <t>03842</t>
  </si>
  <si>
    <t>03844</t>
  </si>
  <si>
    <t>03845</t>
  </si>
  <si>
    <t>03846</t>
  </si>
  <si>
    <t>03848</t>
  </si>
  <si>
    <t>03849</t>
  </si>
  <si>
    <t>03851</t>
  </si>
  <si>
    <t>03852</t>
  </si>
  <si>
    <t>03853</t>
  </si>
  <si>
    <t>03855</t>
  </si>
  <si>
    <t>03856</t>
  </si>
  <si>
    <t>03857</t>
  </si>
  <si>
    <t>03858</t>
  </si>
  <si>
    <t>03860</t>
  </si>
  <si>
    <t>03861</t>
  </si>
  <si>
    <t>03862</t>
  </si>
  <si>
    <t>03864</t>
  </si>
  <si>
    <t>03865</t>
  </si>
  <si>
    <t>03867</t>
  </si>
  <si>
    <t>03868</t>
  </si>
  <si>
    <t>03869</t>
  </si>
  <si>
    <t>03870</t>
  </si>
  <si>
    <t>03872</t>
  </si>
  <si>
    <t>03873</t>
  </si>
  <si>
    <t>03874</t>
  </si>
  <si>
    <t>03875</t>
  </si>
  <si>
    <t>03878</t>
  </si>
  <si>
    <t>03882</t>
  </si>
  <si>
    <t>03883</t>
  </si>
  <si>
    <t>03884</t>
  </si>
  <si>
    <t>03885</t>
  </si>
  <si>
    <t>03886</t>
  </si>
  <si>
    <t>03887</t>
  </si>
  <si>
    <t>03890</t>
  </si>
  <si>
    <t>03894</t>
  </si>
  <si>
    <t>03897</t>
  </si>
  <si>
    <t>03901</t>
  </si>
  <si>
    <t>03902</t>
  </si>
  <si>
    <t>03903</t>
  </si>
  <si>
    <t>03904</t>
  </si>
  <si>
    <t>03905</t>
  </si>
  <si>
    <t>03906</t>
  </si>
  <si>
    <t>03907</t>
  </si>
  <si>
    <t>03908</t>
  </si>
  <si>
    <t>03909</t>
  </si>
  <si>
    <t>04001</t>
  </si>
  <si>
    <t>04002</t>
  </si>
  <si>
    <t>04003</t>
  </si>
  <si>
    <t>04005</t>
  </si>
  <si>
    <t>04008</t>
  </si>
  <si>
    <t>04009</t>
  </si>
  <si>
    <t>04010</t>
  </si>
  <si>
    <t>04011</t>
  </si>
  <si>
    <t>04013</t>
  </si>
  <si>
    <t>04015</t>
  </si>
  <si>
    <t>04017</t>
  </si>
  <si>
    <t>04020</t>
  </si>
  <si>
    <t>04021</t>
  </si>
  <si>
    <t>04022</t>
  </si>
  <si>
    <t>04024</t>
  </si>
  <si>
    <t>04027</t>
  </si>
  <si>
    <t>04029</t>
  </si>
  <si>
    <t>04030</t>
  </si>
  <si>
    <t>04032</t>
  </si>
  <si>
    <t>04033</t>
  </si>
  <si>
    <t>04034</t>
  </si>
  <si>
    <t>04037</t>
  </si>
  <si>
    <t>04038</t>
  </si>
  <si>
    <t>04039</t>
  </si>
  <si>
    <t>04040</t>
  </si>
  <si>
    <t>04041</t>
  </si>
  <si>
    <t>04042</t>
  </si>
  <si>
    <t>04043</t>
  </si>
  <si>
    <t>04046</t>
  </si>
  <si>
    <t>04047</t>
  </si>
  <si>
    <t>04048</t>
  </si>
  <si>
    <t>04049</t>
  </si>
  <si>
    <t>04050</t>
  </si>
  <si>
    <t>04051</t>
  </si>
  <si>
    <t>04055</t>
  </si>
  <si>
    <t>04061</t>
  </si>
  <si>
    <t>04062</t>
  </si>
  <si>
    <t>04064</t>
  </si>
  <si>
    <t>04066</t>
  </si>
  <si>
    <t>04068</t>
  </si>
  <si>
    <t>04069</t>
  </si>
  <si>
    <t>04071</t>
  </si>
  <si>
    <t>04072</t>
  </si>
  <si>
    <t>04073</t>
  </si>
  <si>
    <t>04074</t>
  </si>
  <si>
    <t>04075</t>
  </si>
  <si>
    <t>04076</t>
  </si>
  <si>
    <t>04079</t>
  </si>
  <si>
    <t>04083</t>
  </si>
  <si>
    <t>04084</t>
  </si>
  <si>
    <t>04085</t>
  </si>
  <si>
    <t>04086</t>
  </si>
  <si>
    <t>04087</t>
  </si>
  <si>
    <t>04088</t>
  </si>
  <si>
    <t>04090</t>
  </si>
  <si>
    <t>04091</t>
  </si>
  <si>
    <t>04092</t>
  </si>
  <si>
    <t>04093</t>
  </si>
  <si>
    <t>04095</t>
  </si>
  <si>
    <t>04096</t>
  </si>
  <si>
    <t>04097</t>
  </si>
  <si>
    <t>04101</t>
  </si>
  <si>
    <t>04102</t>
  </si>
  <si>
    <t>04103</t>
  </si>
  <si>
    <t>04105</t>
  </si>
  <si>
    <t>04106</t>
  </si>
  <si>
    <t>04107</t>
  </si>
  <si>
    <t>04108</t>
  </si>
  <si>
    <t>04109</t>
  </si>
  <si>
    <t>04110</t>
  </si>
  <si>
    <t>04122</t>
  </si>
  <si>
    <t>04123</t>
  </si>
  <si>
    <t>04124</t>
  </si>
  <si>
    <t>04210</t>
  </si>
  <si>
    <t>04216</t>
  </si>
  <si>
    <t>04217</t>
  </si>
  <si>
    <t>04219</t>
  </si>
  <si>
    <t>04220</t>
  </si>
  <si>
    <t>04221</t>
  </si>
  <si>
    <t>04222</t>
  </si>
  <si>
    <t>04224</t>
  </si>
  <si>
    <t>04225</t>
  </si>
  <si>
    <t>04226</t>
  </si>
  <si>
    <t>04228</t>
  </si>
  <si>
    <t>04231</t>
  </si>
  <si>
    <t>04236</t>
  </si>
  <si>
    <t>04237</t>
  </si>
  <si>
    <t>04238</t>
  </si>
  <si>
    <t>04239</t>
  </si>
  <si>
    <t>04240</t>
  </si>
  <si>
    <t>04250</t>
  </si>
  <si>
    <t>04252</t>
  </si>
  <si>
    <t>04253</t>
  </si>
  <si>
    <t>04254</t>
  </si>
  <si>
    <t>04255</t>
  </si>
  <si>
    <t>04256</t>
  </si>
  <si>
    <t>04257</t>
  </si>
  <si>
    <t>04258</t>
  </si>
  <si>
    <t>04259</t>
  </si>
  <si>
    <t>04260</t>
  </si>
  <si>
    <t>04261</t>
  </si>
  <si>
    <t>04263</t>
  </si>
  <si>
    <t>04265</t>
  </si>
  <si>
    <t>04268</t>
  </si>
  <si>
    <t>04270</t>
  </si>
  <si>
    <t>04274</t>
  </si>
  <si>
    <t>04275</t>
  </si>
  <si>
    <t>04276</t>
  </si>
  <si>
    <t>04280</t>
  </si>
  <si>
    <t>04281</t>
  </si>
  <si>
    <t>04282</t>
  </si>
  <si>
    <t>04284</t>
  </si>
  <si>
    <t>04285</t>
  </si>
  <si>
    <t>04287</t>
  </si>
  <si>
    <t>04289</t>
  </si>
  <si>
    <t>04290</t>
  </si>
  <si>
    <t>04292</t>
  </si>
  <si>
    <t>04294</t>
  </si>
  <si>
    <t>04330</t>
  </si>
  <si>
    <t>04333</t>
  </si>
  <si>
    <t>04336</t>
  </si>
  <si>
    <t>04342</t>
  </si>
  <si>
    <t>04344</t>
  </si>
  <si>
    <t>04345</t>
  </si>
  <si>
    <t>04346</t>
  </si>
  <si>
    <t>04347</t>
  </si>
  <si>
    <t>04348</t>
  </si>
  <si>
    <t>04349</t>
  </si>
  <si>
    <t>04350</t>
  </si>
  <si>
    <t>04351</t>
  </si>
  <si>
    <t>04352</t>
  </si>
  <si>
    <t>04353</t>
  </si>
  <si>
    <t>04354</t>
  </si>
  <si>
    <t>04355</t>
  </si>
  <si>
    <t>04357</t>
  </si>
  <si>
    <t>04358</t>
  </si>
  <si>
    <t>04360</t>
  </si>
  <si>
    <t>04363</t>
  </si>
  <si>
    <t>04364</t>
  </si>
  <si>
    <t>04401</t>
  </si>
  <si>
    <t>04406</t>
  </si>
  <si>
    <t>04408</t>
  </si>
  <si>
    <t>04410</t>
  </si>
  <si>
    <t>04411</t>
  </si>
  <si>
    <t>04412</t>
  </si>
  <si>
    <t>04413</t>
  </si>
  <si>
    <t>04414</t>
  </si>
  <si>
    <t>04416</t>
  </si>
  <si>
    <t>04417</t>
  </si>
  <si>
    <t>04418</t>
  </si>
  <si>
    <t>04419</t>
  </si>
  <si>
    <t>04420</t>
  </si>
  <si>
    <t>04421</t>
  </si>
  <si>
    <t>04422</t>
  </si>
  <si>
    <t>04424</t>
  </si>
  <si>
    <t>04426</t>
  </si>
  <si>
    <t>04427</t>
  </si>
  <si>
    <t>04428</t>
  </si>
  <si>
    <t>04429</t>
  </si>
  <si>
    <t>04430</t>
  </si>
  <si>
    <t>04434</t>
  </si>
  <si>
    <t>04435</t>
  </si>
  <si>
    <t>04438</t>
  </si>
  <si>
    <t>04441</t>
  </si>
  <si>
    <t>04442</t>
  </si>
  <si>
    <t>04443</t>
  </si>
  <si>
    <t>04444</t>
  </si>
  <si>
    <t>04448</t>
  </si>
  <si>
    <t>04449</t>
  </si>
  <si>
    <t>04450</t>
  </si>
  <si>
    <t>04451</t>
  </si>
  <si>
    <t>04453</t>
  </si>
  <si>
    <t>04455</t>
  </si>
  <si>
    <t>04456</t>
  </si>
  <si>
    <t>04457</t>
  </si>
  <si>
    <t>04459</t>
  </si>
  <si>
    <t>04460</t>
  </si>
  <si>
    <t>04461</t>
  </si>
  <si>
    <t>04462</t>
  </si>
  <si>
    <t>04463</t>
  </si>
  <si>
    <t>04464</t>
  </si>
  <si>
    <t>04468</t>
  </si>
  <si>
    <t>04469</t>
  </si>
  <si>
    <t>04471</t>
  </si>
  <si>
    <t>04472</t>
  </si>
  <si>
    <t>04473</t>
  </si>
  <si>
    <t>04474</t>
  </si>
  <si>
    <t>04475</t>
  </si>
  <si>
    <t>04476</t>
  </si>
  <si>
    <t>04478</t>
  </si>
  <si>
    <t>04479</t>
  </si>
  <si>
    <t>04487</t>
  </si>
  <si>
    <t>04488</t>
  </si>
  <si>
    <t>04490</t>
  </si>
  <si>
    <t>04492</t>
  </si>
  <si>
    <t>04493</t>
  </si>
  <si>
    <t>04495</t>
  </si>
  <si>
    <t>04496</t>
  </si>
  <si>
    <t>04497</t>
  </si>
  <si>
    <t>04530</t>
  </si>
  <si>
    <t>04535</t>
  </si>
  <si>
    <t>04537</t>
  </si>
  <si>
    <t>04538</t>
  </si>
  <si>
    <t>04539</t>
  </si>
  <si>
    <t>04541</t>
  </si>
  <si>
    <t>04543</t>
  </si>
  <si>
    <t>04544</t>
  </si>
  <si>
    <t>04547</t>
  </si>
  <si>
    <t>04548</t>
  </si>
  <si>
    <t>04549</t>
  </si>
  <si>
    <t>04551</t>
  </si>
  <si>
    <t>04553</t>
  </si>
  <si>
    <t>04554</t>
  </si>
  <si>
    <t>04555</t>
  </si>
  <si>
    <t>04556</t>
  </si>
  <si>
    <t>04558</t>
  </si>
  <si>
    <t>04562</t>
  </si>
  <si>
    <t>04563</t>
  </si>
  <si>
    <t>04564</t>
  </si>
  <si>
    <t>04568</t>
  </si>
  <si>
    <t>04571</t>
  </si>
  <si>
    <t>04572</t>
  </si>
  <si>
    <t>04573</t>
  </si>
  <si>
    <t>04574</t>
  </si>
  <si>
    <t>04576</t>
  </si>
  <si>
    <t>04578</t>
  </si>
  <si>
    <t>04579</t>
  </si>
  <si>
    <t>04605</t>
  </si>
  <si>
    <t>04606</t>
  </si>
  <si>
    <t>04607</t>
  </si>
  <si>
    <t>04609</t>
  </si>
  <si>
    <t>04612</t>
  </si>
  <si>
    <t>04613</t>
  </si>
  <si>
    <t>04614</t>
  </si>
  <si>
    <t>04616</t>
  </si>
  <si>
    <t>04617</t>
  </si>
  <si>
    <t>04619</t>
  </si>
  <si>
    <t>04622</t>
  </si>
  <si>
    <t>04623</t>
  </si>
  <si>
    <t>04624</t>
  </si>
  <si>
    <t>04626</t>
  </si>
  <si>
    <t>04627</t>
  </si>
  <si>
    <t>04628</t>
  </si>
  <si>
    <t>04630</t>
  </si>
  <si>
    <t>04631</t>
  </si>
  <si>
    <t>04634</t>
  </si>
  <si>
    <t>04640</t>
  </si>
  <si>
    <t>04642</t>
  </si>
  <si>
    <t>04643</t>
  </si>
  <si>
    <t>04648</t>
  </si>
  <si>
    <t>04649</t>
  </si>
  <si>
    <t>04650</t>
  </si>
  <si>
    <t>04652</t>
  </si>
  <si>
    <t>04653</t>
  </si>
  <si>
    <t>04654</t>
  </si>
  <si>
    <t>04655</t>
  </si>
  <si>
    <t>04657</t>
  </si>
  <si>
    <t>04658</t>
  </si>
  <si>
    <t>04660</t>
  </si>
  <si>
    <t>04664</t>
  </si>
  <si>
    <t>04666</t>
  </si>
  <si>
    <t>04667</t>
  </si>
  <si>
    <t>04668</t>
  </si>
  <si>
    <t>04669</t>
  </si>
  <si>
    <t>04671</t>
  </si>
  <si>
    <t>04673</t>
  </si>
  <si>
    <t>04674</t>
  </si>
  <si>
    <t>04676</t>
  </si>
  <si>
    <t>04677</t>
  </si>
  <si>
    <t>04679</t>
  </si>
  <si>
    <t>04680</t>
  </si>
  <si>
    <t>04681</t>
  </si>
  <si>
    <t>04683</t>
  </si>
  <si>
    <t>04684</t>
  </si>
  <si>
    <t>04685</t>
  </si>
  <si>
    <t>04686</t>
  </si>
  <si>
    <t>04691</t>
  </si>
  <si>
    <t>04693</t>
  </si>
  <si>
    <t>04694</t>
  </si>
  <si>
    <t>04730</t>
  </si>
  <si>
    <t>04732</t>
  </si>
  <si>
    <t>04733</t>
  </si>
  <si>
    <t>04735</t>
  </si>
  <si>
    <t>04736</t>
  </si>
  <si>
    <t>04737</t>
  </si>
  <si>
    <t>04739</t>
  </si>
  <si>
    <t>04740</t>
  </si>
  <si>
    <t>04742</t>
  </si>
  <si>
    <t>04743</t>
  </si>
  <si>
    <t>04745</t>
  </si>
  <si>
    <t>04746</t>
  </si>
  <si>
    <t>04747</t>
  </si>
  <si>
    <t>04750</t>
  </si>
  <si>
    <t>04751</t>
  </si>
  <si>
    <t>04756</t>
  </si>
  <si>
    <t>04757</t>
  </si>
  <si>
    <t>04758</t>
  </si>
  <si>
    <t>04760</t>
  </si>
  <si>
    <t>04762</t>
  </si>
  <si>
    <t>04763</t>
  </si>
  <si>
    <t>04764</t>
  </si>
  <si>
    <t>04765</t>
  </si>
  <si>
    <t>04766</t>
  </si>
  <si>
    <t>04768</t>
  </si>
  <si>
    <t>04769</t>
  </si>
  <si>
    <t>04772</t>
  </si>
  <si>
    <t>04773</t>
  </si>
  <si>
    <t>04774</t>
  </si>
  <si>
    <t>04776</t>
  </si>
  <si>
    <t>04777</t>
  </si>
  <si>
    <t>04779</t>
  </si>
  <si>
    <t>04780</t>
  </si>
  <si>
    <t>04781</t>
  </si>
  <si>
    <t>04783</t>
  </si>
  <si>
    <t>04785</t>
  </si>
  <si>
    <t>04786</t>
  </si>
  <si>
    <t>04787</t>
  </si>
  <si>
    <t>04841</t>
  </si>
  <si>
    <t>04843</t>
  </si>
  <si>
    <t>04847</t>
  </si>
  <si>
    <t>04848</t>
  </si>
  <si>
    <t>04849</t>
  </si>
  <si>
    <t>04853</t>
  </si>
  <si>
    <t>04854</t>
  </si>
  <si>
    <t>04856</t>
  </si>
  <si>
    <t>04858</t>
  </si>
  <si>
    <t>04859</t>
  </si>
  <si>
    <t>04860</t>
  </si>
  <si>
    <t>04861</t>
  </si>
  <si>
    <t>04862</t>
  </si>
  <si>
    <t>04863</t>
  </si>
  <si>
    <t>04864</t>
  </si>
  <si>
    <t>04901</t>
  </si>
  <si>
    <t>04910</t>
  </si>
  <si>
    <t>04911</t>
  </si>
  <si>
    <t>04912</t>
  </si>
  <si>
    <t>04915</t>
  </si>
  <si>
    <t>04917</t>
  </si>
  <si>
    <t>04918</t>
  </si>
  <si>
    <t>04920</t>
  </si>
  <si>
    <t>04921</t>
  </si>
  <si>
    <t>04922</t>
  </si>
  <si>
    <t>04923</t>
  </si>
  <si>
    <t>04924</t>
  </si>
  <si>
    <t>04925</t>
  </si>
  <si>
    <t>04927</t>
  </si>
  <si>
    <t>04928</t>
  </si>
  <si>
    <t>04929</t>
  </si>
  <si>
    <t>04930</t>
  </si>
  <si>
    <t>04932</t>
  </si>
  <si>
    <t>04936</t>
  </si>
  <si>
    <t>04937</t>
  </si>
  <si>
    <t>04938</t>
  </si>
  <si>
    <t>04939</t>
  </si>
  <si>
    <t>04941</t>
  </si>
  <si>
    <t>04942</t>
  </si>
  <si>
    <t>04943</t>
  </si>
  <si>
    <t>04945</t>
  </si>
  <si>
    <t>04947</t>
  </si>
  <si>
    <t>04949</t>
  </si>
  <si>
    <t>04950</t>
  </si>
  <si>
    <t>04951</t>
  </si>
  <si>
    <t>04952</t>
  </si>
  <si>
    <t>04953</t>
  </si>
  <si>
    <t>04955</t>
  </si>
  <si>
    <t>04956</t>
  </si>
  <si>
    <t>04957</t>
  </si>
  <si>
    <t>04958</t>
  </si>
  <si>
    <t>04961</t>
  </si>
  <si>
    <t>04962</t>
  </si>
  <si>
    <t>04963</t>
  </si>
  <si>
    <t>04965</t>
  </si>
  <si>
    <t>04966</t>
  </si>
  <si>
    <t>04967</t>
  </si>
  <si>
    <t>04969</t>
  </si>
  <si>
    <t>04970</t>
  </si>
  <si>
    <t>04971</t>
  </si>
  <si>
    <t>04973</t>
  </si>
  <si>
    <t>04974</t>
  </si>
  <si>
    <t>04976</t>
  </si>
  <si>
    <t>04978</t>
  </si>
  <si>
    <t>04979</t>
  </si>
  <si>
    <t>04981</t>
  </si>
  <si>
    <t>04982</t>
  </si>
  <si>
    <t>04983</t>
  </si>
  <si>
    <t>04984</t>
  </si>
  <si>
    <t>04985</t>
  </si>
  <si>
    <t>04986</t>
  </si>
  <si>
    <t>04987</t>
  </si>
  <si>
    <t>04988</t>
  </si>
  <si>
    <t>04989</t>
  </si>
  <si>
    <t>05001</t>
  </si>
  <si>
    <t>05009</t>
  </si>
  <si>
    <t>05032</t>
  </si>
  <si>
    <t>05033</t>
  </si>
  <si>
    <t>05034</t>
  </si>
  <si>
    <t>05035</t>
  </si>
  <si>
    <t>05036</t>
  </si>
  <si>
    <t>05037</t>
  </si>
  <si>
    <t>05038</t>
  </si>
  <si>
    <t>05039</t>
  </si>
  <si>
    <t>05040</t>
  </si>
  <si>
    <t>05041</t>
  </si>
  <si>
    <t>05042</t>
  </si>
  <si>
    <t>05043</t>
  </si>
  <si>
    <t>05045</t>
  </si>
  <si>
    <t>05046</t>
  </si>
  <si>
    <t>05051</t>
  </si>
  <si>
    <t>05052</t>
  </si>
  <si>
    <t>05053</t>
  </si>
  <si>
    <t>05055</t>
  </si>
  <si>
    <t>05056</t>
  </si>
  <si>
    <t>05058</t>
  </si>
  <si>
    <t>05060</t>
  </si>
  <si>
    <t>05061</t>
  </si>
  <si>
    <t>05062</t>
  </si>
  <si>
    <t>05065</t>
  </si>
  <si>
    <t>05067</t>
  </si>
  <si>
    <t>05068</t>
  </si>
  <si>
    <t>05069</t>
  </si>
  <si>
    <t>05070</t>
  </si>
  <si>
    <t>05071</t>
  </si>
  <si>
    <t>05072</t>
  </si>
  <si>
    <t>05073</t>
  </si>
  <si>
    <t>05075</t>
  </si>
  <si>
    <t>05076</t>
  </si>
  <si>
    <t>05077</t>
  </si>
  <si>
    <t>05079</t>
  </si>
  <si>
    <t>05081</t>
  </si>
  <si>
    <t>05083</t>
  </si>
  <si>
    <t>05084</t>
  </si>
  <si>
    <t>05086</t>
  </si>
  <si>
    <t>05089</t>
  </si>
  <si>
    <t>05091</t>
  </si>
  <si>
    <t>05101</t>
  </si>
  <si>
    <t>05141</t>
  </si>
  <si>
    <t>05142</t>
  </si>
  <si>
    <t>05143</t>
  </si>
  <si>
    <t>05146</t>
  </si>
  <si>
    <t>05148</t>
  </si>
  <si>
    <t>05149</t>
  </si>
  <si>
    <t>05150</t>
  </si>
  <si>
    <t>05151</t>
  </si>
  <si>
    <t>05152</t>
  </si>
  <si>
    <t>05153</t>
  </si>
  <si>
    <t>05154</t>
  </si>
  <si>
    <t>05155</t>
  </si>
  <si>
    <t>05156</t>
  </si>
  <si>
    <t>05158</t>
  </si>
  <si>
    <t>05161</t>
  </si>
  <si>
    <t>05201</t>
  </si>
  <si>
    <t>05250</t>
  </si>
  <si>
    <t>05251</t>
  </si>
  <si>
    <t>05252</t>
  </si>
  <si>
    <t>05253</t>
  </si>
  <si>
    <t>05255</t>
  </si>
  <si>
    <t>05257</t>
  </si>
  <si>
    <t>05260</t>
  </si>
  <si>
    <t>05261</t>
  </si>
  <si>
    <t>05262</t>
  </si>
  <si>
    <t>05301</t>
  </si>
  <si>
    <t>05340</t>
  </si>
  <si>
    <t>05341</t>
  </si>
  <si>
    <t>05342</t>
  </si>
  <si>
    <t>05343</t>
  </si>
  <si>
    <t>05345</t>
  </si>
  <si>
    <t>05346</t>
  </si>
  <si>
    <t>05350</t>
  </si>
  <si>
    <t>05351</t>
  </si>
  <si>
    <t>05352</t>
  </si>
  <si>
    <t>05353</t>
  </si>
  <si>
    <t>05354</t>
  </si>
  <si>
    <t>05355</t>
  </si>
  <si>
    <t>05356</t>
  </si>
  <si>
    <t>05358</t>
  </si>
  <si>
    <t>05359</t>
  </si>
  <si>
    <t>05360</t>
  </si>
  <si>
    <t>05361</t>
  </si>
  <si>
    <t>05362</t>
  </si>
  <si>
    <t>05363</t>
  </si>
  <si>
    <t>05401</t>
  </si>
  <si>
    <t>05403</t>
  </si>
  <si>
    <t>05404</t>
  </si>
  <si>
    <t>05405</t>
  </si>
  <si>
    <t>05408</t>
  </si>
  <si>
    <t>05439</t>
  </si>
  <si>
    <t>05440</t>
  </si>
  <si>
    <t>05441</t>
  </si>
  <si>
    <t>05442</t>
  </si>
  <si>
    <t>05443</t>
  </si>
  <si>
    <t>05444</t>
  </si>
  <si>
    <t>05445</t>
  </si>
  <si>
    <t>05446</t>
  </si>
  <si>
    <t>05447</t>
  </si>
  <si>
    <t>05448</t>
  </si>
  <si>
    <t>05450</t>
  </si>
  <si>
    <t>05452</t>
  </si>
  <si>
    <t>05454</t>
  </si>
  <si>
    <t>05455</t>
  </si>
  <si>
    <t>05456</t>
  </si>
  <si>
    <t>05457</t>
  </si>
  <si>
    <t>05458</t>
  </si>
  <si>
    <t>05459</t>
  </si>
  <si>
    <t>05461</t>
  </si>
  <si>
    <t>05462</t>
  </si>
  <si>
    <t>05463</t>
  </si>
  <si>
    <t>05464</t>
  </si>
  <si>
    <t>05465</t>
  </si>
  <si>
    <t>05468</t>
  </si>
  <si>
    <t>05471</t>
  </si>
  <si>
    <t>05472</t>
  </si>
  <si>
    <t>05473</t>
  </si>
  <si>
    <t>05474</t>
  </si>
  <si>
    <t>05476</t>
  </si>
  <si>
    <t>05477</t>
  </si>
  <si>
    <t>05478</t>
  </si>
  <si>
    <t>05479</t>
  </si>
  <si>
    <t>05482</t>
  </si>
  <si>
    <t>05483</t>
  </si>
  <si>
    <t>05486</t>
  </si>
  <si>
    <t>05487</t>
  </si>
  <si>
    <t>05488</t>
  </si>
  <si>
    <t>05489</t>
  </si>
  <si>
    <t>05491</t>
  </si>
  <si>
    <t>05492</t>
  </si>
  <si>
    <t>05494</t>
  </si>
  <si>
    <t>05495</t>
  </si>
  <si>
    <t>05501</t>
  </si>
  <si>
    <t>05544</t>
  </si>
  <si>
    <t>05602</t>
  </si>
  <si>
    <t>05603</t>
  </si>
  <si>
    <t>05604</t>
  </si>
  <si>
    <t>05609</t>
  </si>
  <si>
    <t>05620</t>
  </si>
  <si>
    <t>05633</t>
  </si>
  <si>
    <t>05640</t>
  </si>
  <si>
    <t>05641</t>
  </si>
  <si>
    <t>05647</t>
  </si>
  <si>
    <t>05648</t>
  </si>
  <si>
    <t>05649</t>
  </si>
  <si>
    <t>05650</t>
  </si>
  <si>
    <t>05651</t>
  </si>
  <si>
    <t>05652</t>
  </si>
  <si>
    <t>05653</t>
  </si>
  <si>
    <t>05654</t>
  </si>
  <si>
    <t>05655</t>
  </si>
  <si>
    <t>05656</t>
  </si>
  <si>
    <t>05658</t>
  </si>
  <si>
    <t>05660</t>
  </si>
  <si>
    <t>05661</t>
  </si>
  <si>
    <t>05663</t>
  </si>
  <si>
    <t>05666</t>
  </si>
  <si>
    <t>05667</t>
  </si>
  <si>
    <t>05669</t>
  </si>
  <si>
    <t>05671</t>
  </si>
  <si>
    <t>05672</t>
  </si>
  <si>
    <t>05673</t>
  </si>
  <si>
    <t>05674</t>
  </si>
  <si>
    <t>05675</t>
  </si>
  <si>
    <t>05676</t>
  </si>
  <si>
    <t>05677</t>
  </si>
  <si>
    <t>05679</t>
  </si>
  <si>
    <t>05680</t>
  </si>
  <si>
    <t>05681</t>
  </si>
  <si>
    <t>05682</t>
  </si>
  <si>
    <t>05701</t>
  </si>
  <si>
    <t>05730</t>
  </si>
  <si>
    <t>05732</t>
  </si>
  <si>
    <t>05733</t>
  </si>
  <si>
    <t>05734</t>
  </si>
  <si>
    <t>05735</t>
  </si>
  <si>
    <t>05736</t>
  </si>
  <si>
    <t>05737</t>
  </si>
  <si>
    <t>05738</t>
  </si>
  <si>
    <t>05739</t>
  </si>
  <si>
    <t>05742</t>
  </si>
  <si>
    <t>05743</t>
  </si>
  <si>
    <t>05744</t>
  </si>
  <si>
    <t>05747</t>
  </si>
  <si>
    <t>05748</t>
  </si>
  <si>
    <t>05751</t>
  </si>
  <si>
    <t>05753</t>
  </si>
  <si>
    <t>05757</t>
  </si>
  <si>
    <t>05758</t>
  </si>
  <si>
    <t>05759</t>
  </si>
  <si>
    <t>05760</t>
  </si>
  <si>
    <t>05761</t>
  </si>
  <si>
    <t>05762</t>
  </si>
  <si>
    <t>05763</t>
  </si>
  <si>
    <t>05764</t>
  </si>
  <si>
    <t>05765</t>
  </si>
  <si>
    <t>05766</t>
  </si>
  <si>
    <t>05767</t>
  </si>
  <si>
    <t>05769</t>
  </si>
  <si>
    <t>05770</t>
  </si>
  <si>
    <t>05772</t>
  </si>
  <si>
    <t>05773</t>
  </si>
  <si>
    <t>05774</t>
  </si>
  <si>
    <t>05775</t>
  </si>
  <si>
    <t>05776</t>
  </si>
  <si>
    <t>05777</t>
  </si>
  <si>
    <t>05778</t>
  </si>
  <si>
    <t>05819</t>
  </si>
  <si>
    <t>05820</t>
  </si>
  <si>
    <t>05821</t>
  </si>
  <si>
    <t>05822</t>
  </si>
  <si>
    <t>05824</t>
  </si>
  <si>
    <t>05826</t>
  </si>
  <si>
    <t>05827</t>
  </si>
  <si>
    <t>05828</t>
  </si>
  <si>
    <t>05829</t>
  </si>
  <si>
    <t>05830</t>
  </si>
  <si>
    <t>05832</t>
  </si>
  <si>
    <t>05833</t>
  </si>
  <si>
    <t>05836</t>
  </si>
  <si>
    <t>05837</t>
  </si>
  <si>
    <t>05839</t>
  </si>
  <si>
    <t>05841</t>
  </si>
  <si>
    <t>05842</t>
  </si>
  <si>
    <t>05843</t>
  </si>
  <si>
    <t>05845</t>
  </si>
  <si>
    <t>05846</t>
  </si>
  <si>
    <t>05847</t>
  </si>
  <si>
    <t>05850</t>
  </si>
  <si>
    <t>05851</t>
  </si>
  <si>
    <t>05853</t>
  </si>
  <si>
    <t>05855</t>
  </si>
  <si>
    <t>05857</t>
  </si>
  <si>
    <t>05858</t>
  </si>
  <si>
    <t>05859</t>
  </si>
  <si>
    <t>05860</t>
  </si>
  <si>
    <t>05862</t>
  </si>
  <si>
    <t>05866</t>
  </si>
  <si>
    <t>05867</t>
  </si>
  <si>
    <t>05868</t>
  </si>
  <si>
    <t>05871</t>
  </si>
  <si>
    <t>05872</t>
  </si>
  <si>
    <t>05873</t>
  </si>
  <si>
    <t>05874</t>
  </si>
  <si>
    <t>05875</t>
  </si>
  <si>
    <t>05902</t>
  </si>
  <si>
    <t>05903</t>
  </si>
  <si>
    <t>05904</t>
  </si>
  <si>
    <t>05905</t>
  </si>
  <si>
    <t>05906</t>
  </si>
  <si>
    <t>05907</t>
  </si>
  <si>
    <t>06001</t>
  </si>
  <si>
    <t>06002</t>
  </si>
  <si>
    <t>06006</t>
  </si>
  <si>
    <t>06010</t>
  </si>
  <si>
    <t>06013</t>
  </si>
  <si>
    <t>06016</t>
  </si>
  <si>
    <t>06018</t>
  </si>
  <si>
    <t>06019</t>
  </si>
  <si>
    <t>06020</t>
  </si>
  <si>
    <t>06021</t>
  </si>
  <si>
    <t>06022</t>
  </si>
  <si>
    <t>06023</t>
  </si>
  <si>
    <t>06024</t>
  </si>
  <si>
    <t>06026</t>
  </si>
  <si>
    <t>06027</t>
  </si>
  <si>
    <t>06029</t>
  </si>
  <si>
    <t>06030</t>
  </si>
  <si>
    <t>06031</t>
  </si>
  <si>
    <t>06032</t>
  </si>
  <si>
    <t>06033</t>
  </si>
  <si>
    <t>06035</t>
  </si>
  <si>
    <t>06037</t>
  </si>
  <si>
    <t>06039</t>
  </si>
  <si>
    <t>06040</t>
  </si>
  <si>
    <t>06041</t>
  </si>
  <si>
    <t>06042</t>
  </si>
  <si>
    <t>06043</t>
  </si>
  <si>
    <t>06051</t>
  </si>
  <si>
    <t>06052</t>
  </si>
  <si>
    <t>06053</t>
  </si>
  <si>
    <t>06057</t>
  </si>
  <si>
    <t>06058</t>
  </si>
  <si>
    <t>06059</t>
  </si>
  <si>
    <t>06060</t>
  </si>
  <si>
    <t>06062</t>
  </si>
  <si>
    <t>06063</t>
  </si>
  <si>
    <t>06065</t>
  </si>
  <si>
    <t>06066</t>
  </si>
  <si>
    <t>06067</t>
  </si>
  <si>
    <t>06068</t>
  </si>
  <si>
    <t>06069</t>
  </si>
  <si>
    <t>06070</t>
  </si>
  <si>
    <t>06071</t>
  </si>
  <si>
    <t>06073</t>
  </si>
  <si>
    <t>06074</t>
  </si>
  <si>
    <t>06076</t>
  </si>
  <si>
    <t>06078</t>
  </si>
  <si>
    <t>06080</t>
  </si>
  <si>
    <t>06081</t>
  </si>
  <si>
    <t>06082</t>
  </si>
  <si>
    <t>06084</t>
  </si>
  <si>
    <t>06085</t>
  </si>
  <si>
    <t>06087</t>
  </si>
  <si>
    <t>06088</t>
  </si>
  <si>
    <t>06089</t>
  </si>
  <si>
    <t>06090</t>
  </si>
  <si>
    <t>06091</t>
  </si>
  <si>
    <t>06092</t>
  </si>
  <si>
    <t>06093</t>
  </si>
  <si>
    <t>06095</t>
  </si>
  <si>
    <t>06096</t>
  </si>
  <si>
    <t>06098</t>
  </si>
  <si>
    <t>06101</t>
  </si>
  <si>
    <t>06103</t>
  </si>
  <si>
    <t>06105</t>
  </si>
  <si>
    <t>06106</t>
  </si>
  <si>
    <t>06107</t>
  </si>
  <si>
    <t>06108</t>
  </si>
  <si>
    <t>06109</t>
  </si>
  <si>
    <t>06110</t>
  </si>
  <si>
    <t>06111</t>
  </si>
  <si>
    <t>06112</t>
  </si>
  <si>
    <t>06114</t>
  </si>
  <si>
    <t>06117</t>
  </si>
  <si>
    <t>06118</t>
  </si>
  <si>
    <t>06119</t>
  </si>
  <si>
    <t>06120</t>
  </si>
  <si>
    <t>06150</t>
  </si>
  <si>
    <t>06151</t>
  </si>
  <si>
    <t>06152</t>
  </si>
  <si>
    <t>06153</t>
  </si>
  <si>
    <t>06154</t>
  </si>
  <si>
    <t>06155</t>
  </si>
  <si>
    <t>06156</t>
  </si>
  <si>
    <t>06160</t>
  </si>
  <si>
    <t>06161</t>
  </si>
  <si>
    <t>06167</t>
  </si>
  <si>
    <t>06176</t>
  </si>
  <si>
    <t>06180</t>
  </si>
  <si>
    <t>06183</t>
  </si>
  <si>
    <t>06199</t>
  </si>
  <si>
    <t>06226</t>
  </si>
  <si>
    <t>06231</t>
  </si>
  <si>
    <t>06232</t>
  </si>
  <si>
    <t>06234</t>
  </si>
  <si>
    <t>06235</t>
  </si>
  <si>
    <t>06237</t>
  </si>
  <si>
    <t>06238</t>
  </si>
  <si>
    <t>06239</t>
  </si>
  <si>
    <t>06241</t>
  </si>
  <si>
    <t>06242</t>
  </si>
  <si>
    <t>06243</t>
  </si>
  <si>
    <t>06247</t>
  </si>
  <si>
    <t>06248</t>
  </si>
  <si>
    <t>06249</t>
  </si>
  <si>
    <t>06250</t>
  </si>
  <si>
    <t>06254</t>
  </si>
  <si>
    <t>06255</t>
  </si>
  <si>
    <t>06256</t>
  </si>
  <si>
    <t>06259</t>
  </si>
  <si>
    <t>06260</t>
  </si>
  <si>
    <t>06262</t>
  </si>
  <si>
    <t>06264</t>
  </si>
  <si>
    <t>06266</t>
  </si>
  <si>
    <t>06268</t>
  </si>
  <si>
    <t>06269</t>
  </si>
  <si>
    <t>06277</t>
  </si>
  <si>
    <t>06278</t>
  </si>
  <si>
    <t>06279</t>
  </si>
  <si>
    <t>06280</t>
  </si>
  <si>
    <t>06281</t>
  </si>
  <si>
    <t>06282</t>
  </si>
  <si>
    <t>06320</t>
  </si>
  <si>
    <t>06330</t>
  </si>
  <si>
    <t>06331</t>
  </si>
  <si>
    <t>06333</t>
  </si>
  <si>
    <t>06335</t>
  </si>
  <si>
    <t>06336</t>
  </si>
  <si>
    <t>06339</t>
  </si>
  <si>
    <t>06340</t>
  </si>
  <si>
    <t>06351</t>
  </si>
  <si>
    <t>06353</t>
  </si>
  <si>
    <t>06354</t>
  </si>
  <si>
    <t>06355</t>
  </si>
  <si>
    <t>06357</t>
  </si>
  <si>
    <t>06359</t>
  </si>
  <si>
    <t>06360</t>
  </si>
  <si>
    <t>06365</t>
  </si>
  <si>
    <t>06370</t>
  </si>
  <si>
    <t>06371</t>
  </si>
  <si>
    <t>06374</t>
  </si>
  <si>
    <t>06375</t>
  </si>
  <si>
    <t>06377</t>
  </si>
  <si>
    <t>06378</t>
  </si>
  <si>
    <t>06379</t>
  </si>
  <si>
    <t>06380</t>
  </si>
  <si>
    <t>06382</t>
  </si>
  <si>
    <t>06384</t>
  </si>
  <si>
    <t>06385</t>
  </si>
  <si>
    <t>06386</t>
  </si>
  <si>
    <t>06401</t>
  </si>
  <si>
    <t>06403</t>
  </si>
  <si>
    <t>06405</t>
  </si>
  <si>
    <t>06408</t>
  </si>
  <si>
    <t>06409</t>
  </si>
  <si>
    <t>06410</t>
  </si>
  <si>
    <t>06411</t>
  </si>
  <si>
    <t>06412</t>
  </si>
  <si>
    <t>06413</t>
  </si>
  <si>
    <t>06415</t>
  </si>
  <si>
    <t>06416</t>
  </si>
  <si>
    <t>06417</t>
  </si>
  <si>
    <t>06418</t>
  </si>
  <si>
    <t>06419</t>
  </si>
  <si>
    <t>06420</t>
  </si>
  <si>
    <t>06422</t>
  </si>
  <si>
    <t>06423</t>
  </si>
  <si>
    <t>06424</t>
  </si>
  <si>
    <t>06426</t>
  </si>
  <si>
    <t>06437</t>
  </si>
  <si>
    <t>06438</t>
  </si>
  <si>
    <t>06441</t>
  </si>
  <si>
    <t>06442</t>
  </si>
  <si>
    <t>06443</t>
  </si>
  <si>
    <t>06447</t>
  </si>
  <si>
    <t>06450</t>
  </si>
  <si>
    <t>06451</t>
  </si>
  <si>
    <t>06454</t>
  </si>
  <si>
    <t>06455</t>
  </si>
  <si>
    <t>06457</t>
  </si>
  <si>
    <t>06459</t>
  </si>
  <si>
    <t>06460</t>
  </si>
  <si>
    <t>06461</t>
  </si>
  <si>
    <t>06468</t>
  </si>
  <si>
    <t>06469</t>
  </si>
  <si>
    <t>06470</t>
  </si>
  <si>
    <t>06471</t>
  </si>
  <si>
    <t>06472</t>
  </si>
  <si>
    <t>06473</t>
  </si>
  <si>
    <t>06475</t>
  </si>
  <si>
    <t>06477</t>
  </si>
  <si>
    <t>06478</t>
  </si>
  <si>
    <t>06479</t>
  </si>
  <si>
    <t>06480</t>
  </si>
  <si>
    <t>06481</t>
  </si>
  <si>
    <t>06482</t>
  </si>
  <si>
    <t>06483</t>
  </si>
  <si>
    <t>06484</t>
  </si>
  <si>
    <t>06488</t>
  </si>
  <si>
    <t>06489</t>
  </si>
  <si>
    <t>06492</t>
  </si>
  <si>
    <t>06493</t>
  </si>
  <si>
    <t>06494</t>
  </si>
  <si>
    <t>06495</t>
  </si>
  <si>
    <t>06497</t>
  </si>
  <si>
    <t>06498</t>
  </si>
  <si>
    <t>06510</t>
  </si>
  <si>
    <t>06511</t>
  </si>
  <si>
    <t>06512</t>
  </si>
  <si>
    <t>06513</t>
  </si>
  <si>
    <t>06514</t>
  </si>
  <si>
    <t>06515</t>
  </si>
  <si>
    <t>06516</t>
  </si>
  <si>
    <t>06517</t>
  </si>
  <si>
    <t>06518</t>
  </si>
  <si>
    <t>06519</t>
  </si>
  <si>
    <t>06524</t>
  </si>
  <si>
    <t>06525</t>
  </si>
  <si>
    <t>06537</t>
  </si>
  <si>
    <t>06538</t>
  </si>
  <si>
    <t>06540</t>
  </si>
  <si>
    <t>06604</t>
  </si>
  <si>
    <t>06605</t>
  </si>
  <si>
    <t>06606</t>
  </si>
  <si>
    <t>06607</t>
  </si>
  <si>
    <t>06608</t>
  </si>
  <si>
    <t>06610</t>
  </si>
  <si>
    <t>06611</t>
  </si>
  <si>
    <t>06612</t>
  </si>
  <si>
    <t>06614</t>
  </si>
  <si>
    <t>06615</t>
  </si>
  <si>
    <t>06650</t>
  </si>
  <si>
    <t>06673</t>
  </si>
  <si>
    <t>06699</t>
  </si>
  <si>
    <t>06701</t>
  </si>
  <si>
    <t>06702</t>
  </si>
  <si>
    <t>06704</t>
  </si>
  <si>
    <t>06705</t>
  </si>
  <si>
    <t>06706</t>
  </si>
  <si>
    <t>06708</t>
  </si>
  <si>
    <t>06710</t>
  </si>
  <si>
    <t>06712</t>
  </si>
  <si>
    <t>06716</t>
  </si>
  <si>
    <t>06749</t>
  </si>
  <si>
    <t>06750</t>
  </si>
  <si>
    <t>06751</t>
  </si>
  <si>
    <t>06752</t>
  </si>
  <si>
    <t>06754</t>
  </si>
  <si>
    <t>06755</t>
  </si>
  <si>
    <t>06756</t>
  </si>
  <si>
    <t>06757</t>
  </si>
  <si>
    <t>06758</t>
  </si>
  <si>
    <t>06759</t>
  </si>
  <si>
    <t>06762</t>
  </si>
  <si>
    <t>06763</t>
  </si>
  <si>
    <t>06770</t>
  </si>
  <si>
    <t>06776</t>
  </si>
  <si>
    <t>06777</t>
  </si>
  <si>
    <t>06778</t>
  </si>
  <si>
    <t>06779</t>
  </si>
  <si>
    <t>06782</t>
  </si>
  <si>
    <t>06783</t>
  </si>
  <si>
    <t>06784</t>
  </si>
  <si>
    <t>06785</t>
  </si>
  <si>
    <t>06786</t>
  </si>
  <si>
    <t>06787</t>
  </si>
  <si>
    <t>06790</t>
  </si>
  <si>
    <t>06791</t>
  </si>
  <si>
    <t>06792</t>
  </si>
  <si>
    <t>06793</t>
  </si>
  <si>
    <t>06794</t>
  </si>
  <si>
    <t>06795</t>
  </si>
  <si>
    <t>06796</t>
  </si>
  <si>
    <t>06798</t>
  </si>
  <si>
    <t>06801</t>
  </si>
  <si>
    <t>06804</t>
  </si>
  <si>
    <t>06807</t>
  </si>
  <si>
    <t>06810</t>
  </si>
  <si>
    <t>06811</t>
  </si>
  <si>
    <t>06812</t>
  </si>
  <si>
    <t>06814</t>
  </si>
  <si>
    <t>06816</t>
  </si>
  <si>
    <t>06817</t>
  </si>
  <si>
    <t>06820</t>
  </si>
  <si>
    <t>06824</t>
  </si>
  <si>
    <t>06825</t>
  </si>
  <si>
    <t>06828</t>
  </si>
  <si>
    <t>06830</t>
  </si>
  <si>
    <t>06831</t>
  </si>
  <si>
    <t>06832</t>
  </si>
  <si>
    <t>06840</t>
  </si>
  <si>
    <t>06842</t>
  </si>
  <si>
    <t>06850</t>
  </si>
  <si>
    <t>06851</t>
  </si>
  <si>
    <t>06853</t>
  </si>
  <si>
    <t>06854</t>
  </si>
  <si>
    <t>06855</t>
  </si>
  <si>
    <t>06857</t>
  </si>
  <si>
    <t>06858</t>
  </si>
  <si>
    <t>06859</t>
  </si>
  <si>
    <t>06860</t>
  </si>
  <si>
    <t>06870</t>
  </si>
  <si>
    <t>06877</t>
  </si>
  <si>
    <t>06878</t>
  </si>
  <si>
    <t>06879</t>
  </si>
  <si>
    <t>06880</t>
  </si>
  <si>
    <t>06883</t>
  </si>
  <si>
    <t>06888</t>
  </si>
  <si>
    <t>06889</t>
  </si>
  <si>
    <t>06890</t>
  </si>
  <si>
    <t>06896</t>
  </si>
  <si>
    <t>06897</t>
  </si>
  <si>
    <t>06901</t>
  </si>
  <si>
    <t>06902</t>
  </si>
  <si>
    <t>06903</t>
  </si>
  <si>
    <t>06905</t>
  </si>
  <si>
    <t>06906</t>
  </si>
  <si>
    <t>06907</t>
  </si>
  <si>
    <t>06910</t>
  </si>
  <si>
    <t>06913</t>
  </si>
  <si>
    <t>06914</t>
  </si>
  <si>
    <t>06920</t>
  </si>
  <si>
    <t>06921</t>
  </si>
  <si>
    <t>06922</t>
  </si>
  <si>
    <t>06925</t>
  </si>
  <si>
    <t>06926</t>
  </si>
  <si>
    <t>06927</t>
  </si>
  <si>
    <t>06928</t>
  </si>
  <si>
    <t>07001</t>
  </si>
  <si>
    <t>07002</t>
  </si>
  <si>
    <t>07003</t>
  </si>
  <si>
    <t>07004</t>
  </si>
  <si>
    <t>07005</t>
  </si>
  <si>
    <t>07006</t>
  </si>
  <si>
    <t>07008</t>
  </si>
  <si>
    <t>07009</t>
  </si>
  <si>
    <t>07010</t>
  </si>
  <si>
    <t>07011</t>
  </si>
  <si>
    <t>07012</t>
  </si>
  <si>
    <t>07013</t>
  </si>
  <si>
    <t>07014</t>
  </si>
  <si>
    <t>07016</t>
  </si>
  <si>
    <t>07017</t>
  </si>
  <si>
    <t>07018</t>
  </si>
  <si>
    <t>07020</t>
  </si>
  <si>
    <t>07021</t>
  </si>
  <si>
    <t>07022</t>
  </si>
  <si>
    <t>07023</t>
  </si>
  <si>
    <t>07024</t>
  </si>
  <si>
    <t>07026</t>
  </si>
  <si>
    <t>07027</t>
  </si>
  <si>
    <t>07028</t>
  </si>
  <si>
    <t>07029</t>
  </si>
  <si>
    <t>07030</t>
  </si>
  <si>
    <t>07031</t>
  </si>
  <si>
    <t>07032</t>
  </si>
  <si>
    <t>07033</t>
  </si>
  <si>
    <t>07034</t>
  </si>
  <si>
    <t>07035</t>
  </si>
  <si>
    <t>07036</t>
  </si>
  <si>
    <t>07039</t>
  </si>
  <si>
    <t>07040</t>
  </si>
  <si>
    <t>07041</t>
  </si>
  <si>
    <t>07042</t>
  </si>
  <si>
    <t>07043</t>
  </si>
  <si>
    <t>07044</t>
  </si>
  <si>
    <t>07045</t>
  </si>
  <si>
    <t>07046</t>
  </si>
  <si>
    <t>07047</t>
  </si>
  <si>
    <t>07050</t>
  </si>
  <si>
    <t>07052</t>
  </si>
  <si>
    <t>07054</t>
  </si>
  <si>
    <t>07055</t>
  </si>
  <si>
    <t>07057</t>
  </si>
  <si>
    <t>07058</t>
  </si>
  <si>
    <t>07059</t>
  </si>
  <si>
    <t>07060</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</si>
  <si>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</si>
  <si>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</si>
  <si>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</si>
  <si>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</si>
  <si>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</si>
  <si>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</si>
  <si>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</si>
  <si>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</si>
  <si>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</si>
  <si>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</si>
  <si>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</si>
  <si>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</si>
  <si>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</si>
  <si>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</si>
  <si>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</si>
  <si>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</si>
  <si>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</si>
  <si>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</si>
  <si>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</si>
  <si>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</si>
  <si>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</si>
  <si>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</si>
  <si>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07086</t>
  </si>
  <si>
    <t>07087</t>
  </si>
  <si>
    <t>07088</t>
  </si>
  <si>
    <t>07090</t>
  </si>
  <si>
    <t>07092</t>
  </si>
  <si>
    <t>07093</t>
  </si>
  <si>
    <t>07094</t>
  </si>
  <si>
    <t>07095</t>
  </si>
  <si>
    <t>07097</t>
  </si>
  <si>
    <t>07099</t>
  </si>
  <si>
    <t>07102</t>
  </si>
  <si>
    <t>07103</t>
  </si>
  <si>
    <t>07104</t>
  </si>
  <si>
    <t>07105</t>
  </si>
  <si>
    <t>07106</t>
  </si>
  <si>
    <t>07107</t>
  </si>
  <si>
    <t>07108</t>
  </si>
  <si>
    <t>07109</t>
  </si>
  <si>
    <t>07110</t>
  </si>
  <si>
    <t>07111</t>
  </si>
  <si>
    <t>07112</t>
  </si>
  <si>
    <t>07114</t>
  </si>
  <si>
    <t>07175</t>
  </si>
  <si>
    <t>07182</t>
  </si>
  <si>
    <t>07184</t>
  </si>
  <si>
    <t>07188</t>
  </si>
  <si>
    <t>07189</t>
  </si>
  <si>
    <t>07191</t>
  </si>
  <si>
    <t>07192</t>
  </si>
  <si>
    <t>07193</t>
  </si>
  <si>
    <t>07194</t>
  </si>
  <si>
    <t>07195</t>
  </si>
  <si>
    <t>07198</t>
  </si>
  <si>
    <t>07199</t>
  </si>
  <si>
    <t>07201</t>
  </si>
  <si>
    <t>07202</t>
  </si>
  <si>
    <t>07203</t>
  </si>
  <si>
    <t>07204</t>
  </si>
  <si>
    <t>07205</t>
  </si>
  <si>
    <t>07206</t>
  </si>
  <si>
    <t>07208</t>
  </si>
  <si>
    <t>07302</t>
  </si>
  <si>
    <t>07304</t>
  </si>
  <si>
    <t>07305</t>
  </si>
  <si>
    <t>07306</t>
  </si>
  <si>
    <t>07307</t>
  </si>
  <si>
    <t>07309</t>
  </si>
  <si>
    <t>07310</t>
  </si>
  <si>
    <t>07311</t>
  </si>
  <si>
    <t>07395</t>
  </si>
  <si>
    <t>07399</t>
  </si>
  <si>
    <t>07401</t>
  </si>
  <si>
    <t>07403</t>
  </si>
  <si>
    <t>07405</t>
  </si>
  <si>
    <t>07407</t>
  </si>
  <si>
    <t>07410</t>
  </si>
  <si>
    <t>07416</t>
  </si>
  <si>
    <t>07417</t>
  </si>
  <si>
    <t>07418</t>
  </si>
  <si>
    <t>07419</t>
  </si>
  <si>
    <t>07420</t>
  </si>
  <si>
    <t>07421</t>
  </si>
  <si>
    <t>07422</t>
  </si>
  <si>
    <t>07423</t>
  </si>
  <si>
    <t>07424</t>
  </si>
  <si>
    <t>07430</t>
  </si>
  <si>
    <t>07432</t>
  </si>
  <si>
    <t>07435</t>
  </si>
  <si>
    <t>07436</t>
  </si>
  <si>
    <t>07438</t>
  </si>
  <si>
    <t>07439</t>
  </si>
  <si>
    <t>07440</t>
  </si>
  <si>
    <t>07442</t>
  </si>
  <si>
    <t>07444</t>
  </si>
  <si>
    <t>07446</t>
  </si>
  <si>
    <t>07450</t>
  </si>
  <si>
    <t>07452</t>
  </si>
  <si>
    <t>07456</t>
  </si>
  <si>
    <t>07457</t>
  </si>
  <si>
    <t>07458</t>
  </si>
  <si>
    <t>07460</t>
  </si>
  <si>
    <t>07461</t>
  </si>
  <si>
    <t>07462</t>
  </si>
  <si>
    <t>07463</t>
  </si>
  <si>
    <t>07465</t>
  </si>
  <si>
    <t>07470</t>
  </si>
  <si>
    <t>07477</t>
  </si>
  <si>
    <t>07480</t>
  </si>
  <si>
    <t>07481</t>
  </si>
  <si>
    <t>07495</t>
  </si>
  <si>
    <t>07501</t>
  </si>
  <si>
    <t>07502</t>
  </si>
  <si>
    <t>07503</t>
  </si>
  <si>
    <t>07504</t>
  </si>
  <si>
    <t>07505</t>
  </si>
  <si>
    <t>07506</t>
  </si>
  <si>
    <t>07508</t>
  </si>
  <si>
    <t>07510</t>
  </si>
  <si>
    <t>07512</t>
  </si>
  <si>
    <t>07513</t>
  </si>
  <si>
    <t>07514</t>
  </si>
  <si>
    <t>07522</t>
  </si>
  <si>
    <t>07524</t>
  </si>
  <si>
    <t>07601</t>
  </si>
  <si>
    <t>07603</t>
  </si>
  <si>
    <t>07604</t>
  </si>
  <si>
    <t>07605</t>
  </si>
  <si>
    <t>07606</t>
  </si>
  <si>
    <t>07607</t>
  </si>
  <si>
    <t>07608</t>
  </si>
  <si>
    <t>07621</t>
  </si>
  <si>
    <t>07624</t>
  </si>
  <si>
    <t>07626</t>
  </si>
  <si>
    <t>07627</t>
  </si>
  <si>
    <t>07628</t>
  </si>
  <si>
    <t>07630</t>
  </si>
  <si>
    <t>07631</t>
  </si>
  <si>
    <t>07632</t>
  </si>
  <si>
    <t>07640</t>
  </si>
  <si>
    <t>07641</t>
  </si>
  <si>
    <t>07642</t>
  </si>
  <si>
    <t>07643</t>
  </si>
  <si>
    <t>07644</t>
  </si>
  <si>
    <t>07645</t>
  </si>
  <si>
    <t>07646</t>
  </si>
  <si>
    <t>07647</t>
  </si>
  <si>
    <t>07648</t>
  </si>
  <si>
    <t>07649</t>
  </si>
  <si>
    <t>07650</t>
  </si>
  <si>
    <t>07652</t>
  </si>
  <si>
    <t>07656</t>
  </si>
  <si>
    <t>07657</t>
  </si>
  <si>
    <t>07660</t>
  </si>
  <si>
    <t>07661</t>
  </si>
  <si>
    <t>07662</t>
  </si>
  <si>
    <t>07663</t>
  </si>
  <si>
    <t>07666</t>
  </si>
  <si>
    <t>07670</t>
  </si>
  <si>
    <t>07675</t>
  </si>
  <si>
    <t>07676</t>
  </si>
  <si>
    <t>07677</t>
  </si>
  <si>
    <t>07699</t>
  </si>
  <si>
    <t>07701</t>
  </si>
  <si>
    <t>07702</t>
  </si>
  <si>
    <t>07703</t>
  </si>
  <si>
    <t>07704</t>
  </si>
  <si>
    <t>07709</t>
  </si>
  <si>
    <t>07711</t>
  </si>
  <si>
    <t>07712</t>
  </si>
  <si>
    <t>07715</t>
  </si>
  <si>
    <t>07716</t>
  </si>
  <si>
    <t>07717</t>
  </si>
  <si>
    <t>07718</t>
  </si>
  <si>
    <t>07719</t>
  </si>
  <si>
    <t>07720</t>
  </si>
  <si>
    <t>07721</t>
  </si>
  <si>
    <t>07722</t>
  </si>
  <si>
    <t>07723</t>
  </si>
  <si>
    <t>07724</t>
  </si>
  <si>
    <t>07726</t>
  </si>
  <si>
    <t>07727</t>
  </si>
  <si>
    <t>07728</t>
  </si>
  <si>
    <t>07730</t>
  </si>
  <si>
    <t>07731</t>
  </si>
  <si>
    <t>07732</t>
  </si>
  <si>
    <t>07733</t>
  </si>
  <si>
    <t>07734</t>
  </si>
  <si>
    <t>07735</t>
  </si>
  <si>
    <t>07737</t>
  </si>
  <si>
    <t>07738</t>
  </si>
  <si>
    <t>07739</t>
  </si>
  <si>
    <t>07740</t>
  </si>
  <si>
    <t>07746</t>
  </si>
  <si>
    <t>07747</t>
  </si>
  <si>
    <t>07748</t>
  </si>
  <si>
    <t>07750</t>
  </si>
  <si>
    <t>07751</t>
  </si>
  <si>
    <t>07753</t>
  </si>
  <si>
    <t>07755</t>
  </si>
  <si>
    <t>07756</t>
  </si>
  <si>
    <t>07757</t>
  </si>
  <si>
    <t>07758</t>
  </si>
  <si>
    <t>07760</t>
  </si>
  <si>
    <t>07762</t>
  </si>
  <si>
    <t>07764</t>
  </si>
  <si>
    <t>07799</t>
  </si>
  <si>
    <t>07801</t>
  </si>
  <si>
    <t>07803</t>
  </si>
  <si>
    <t>07806</t>
  </si>
  <si>
    <t>07821</t>
  </si>
  <si>
    <t>07822</t>
  </si>
  <si>
    <t>07823</t>
  </si>
  <si>
    <t>07825</t>
  </si>
  <si>
    <t>07826</t>
  </si>
  <si>
    <t>07827</t>
  </si>
  <si>
    <t>07828</t>
  </si>
  <si>
    <t>07830</t>
  </si>
  <si>
    <t>07832</t>
  </si>
  <si>
    <t>07834</t>
  </si>
  <si>
    <t>07836</t>
  </si>
  <si>
    <t>07838</t>
  </si>
  <si>
    <t>07840</t>
  </si>
  <si>
    <t>07843</t>
  </si>
  <si>
    <t>07847</t>
  </si>
  <si>
    <t>07848</t>
  </si>
  <si>
    <t>07849</t>
  </si>
  <si>
    <t>07850</t>
  </si>
  <si>
    <t>07851</t>
  </si>
  <si>
    <t>07852</t>
  </si>
  <si>
    <t>07853</t>
  </si>
  <si>
    <t>07856</t>
  </si>
  <si>
    <t>07857</t>
  </si>
  <si>
    <t>07860</t>
  </si>
  <si>
    <t>07863</t>
  </si>
  <si>
    <t>07865</t>
  </si>
  <si>
    <t>07866</t>
  </si>
  <si>
    <t>07869</t>
  </si>
  <si>
    <t>07871</t>
  </si>
  <si>
    <t>07874</t>
  </si>
  <si>
    <t>07876</t>
  </si>
  <si>
    <t>07881</t>
  </si>
  <si>
    <t>07882</t>
  </si>
  <si>
    <t>07885</t>
  </si>
  <si>
    <t>07890</t>
  </si>
  <si>
    <t>07901</t>
  </si>
  <si>
    <t>07920</t>
  </si>
  <si>
    <t>07921</t>
  </si>
  <si>
    <t>07922</t>
  </si>
  <si>
    <t>07924</t>
  </si>
  <si>
    <t>07927</t>
  </si>
  <si>
    <t>07928</t>
  </si>
  <si>
    <t>07930</t>
  </si>
  <si>
    <t>07931</t>
  </si>
  <si>
    <t>07932</t>
  </si>
  <si>
    <t>07933</t>
  </si>
  <si>
    <t>07934</t>
  </si>
  <si>
    <t>07935</t>
  </si>
  <si>
    <t>07936</t>
  </si>
  <si>
    <t>07939</t>
  </si>
  <si>
    <t>07940</t>
  </si>
  <si>
    <t>07945</t>
  </si>
  <si>
    <t>07946</t>
  </si>
  <si>
    <t>07950</t>
  </si>
  <si>
    <t>07960</t>
  </si>
  <si>
    <t>07974</t>
  </si>
  <si>
    <t>07976</t>
  </si>
  <si>
    <t>07980</t>
  </si>
  <si>
    <t>07981</t>
  </si>
  <si>
    <t>07983</t>
  </si>
  <si>
    <t>07999</t>
  </si>
  <si>
    <t>08002</t>
  </si>
  <si>
    <t>08003</t>
  </si>
  <si>
    <t>08004</t>
  </si>
  <si>
    <t>08005</t>
  </si>
  <si>
    <t>08007</t>
  </si>
  <si>
    <t>08008</t>
  </si>
  <si>
    <t>08009</t>
  </si>
  <si>
    <t>08010</t>
  </si>
  <si>
    <t>08012</t>
  </si>
  <si>
    <t>08014</t>
  </si>
  <si>
    <t>08015</t>
  </si>
  <si>
    <t>08016</t>
  </si>
  <si>
    <t>08019</t>
  </si>
  <si>
    <t>08020</t>
  </si>
  <si>
    <t>08021</t>
  </si>
  <si>
    <t>08022</t>
  </si>
  <si>
    <t>08026</t>
  </si>
  <si>
    <t>08027</t>
  </si>
  <si>
    <t>08028</t>
  </si>
  <si>
    <t>08029</t>
  </si>
  <si>
    <t>08030</t>
  </si>
  <si>
    <t>08031</t>
  </si>
  <si>
    <t>08032</t>
  </si>
  <si>
    <t>08033</t>
  </si>
  <si>
    <t>08034</t>
  </si>
  <si>
    <t>08035</t>
  </si>
  <si>
    <t>08036</t>
  </si>
  <si>
    <t>08037</t>
  </si>
  <si>
    <t>08041</t>
  </si>
  <si>
    <t>08043</t>
  </si>
  <si>
    <t>08045</t>
  </si>
  <si>
    <t>08046</t>
  </si>
  <si>
    <t>08048</t>
  </si>
  <si>
    <t>08049</t>
  </si>
  <si>
    <t>08050</t>
  </si>
  <si>
    <t>08051</t>
  </si>
  <si>
    <t>08052</t>
  </si>
  <si>
    <t>08053</t>
  </si>
  <si>
    <t>08054</t>
  </si>
  <si>
    <t>08055</t>
  </si>
  <si>
    <t>08056</t>
  </si>
  <si>
    <t>08057</t>
  </si>
  <si>
    <t>08059</t>
  </si>
  <si>
    <t>08060</t>
  </si>
  <si>
    <t>08061</t>
  </si>
  <si>
    <t>08062</t>
  </si>
  <si>
    <t>08063</t>
  </si>
  <si>
    <t>08065</t>
  </si>
  <si>
    <t>08066</t>
  </si>
  <si>
    <t>08067</t>
  </si>
  <si>
    <t>08068</t>
  </si>
  <si>
    <t>08069</t>
  </si>
  <si>
    <t>08070</t>
  </si>
  <si>
    <t>08071</t>
  </si>
  <si>
    <t>08075</t>
  </si>
  <si>
    <t>08077</t>
  </si>
  <si>
    <t>08078</t>
  </si>
  <si>
    <t>08079</t>
  </si>
  <si>
    <t>08080</t>
  </si>
  <si>
    <t>08081</t>
  </si>
  <si>
    <t>08083</t>
  </si>
  <si>
    <t>08084</t>
  </si>
  <si>
    <t>08085</t>
  </si>
  <si>
    <t>08086</t>
  </si>
  <si>
    <t>08087</t>
  </si>
  <si>
    <t>08088</t>
  </si>
  <si>
    <t>08089</t>
  </si>
  <si>
    <t>08090</t>
  </si>
  <si>
    <t>08091</t>
  </si>
  <si>
    <t>08092</t>
  </si>
  <si>
    <t>08093</t>
  </si>
  <si>
    <t>08094</t>
  </si>
  <si>
    <t>08096</t>
  </si>
  <si>
    <t>08097</t>
  </si>
  <si>
    <t>08098</t>
  </si>
  <si>
    <t>08102</t>
  </si>
  <si>
    <t>08103</t>
  </si>
  <si>
    <t>08104</t>
  </si>
  <si>
    <t>08105</t>
  </si>
  <si>
    <t>08106</t>
  </si>
  <si>
    <t>08107</t>
  </si>
  <si>
    <t>08108</t>
  </si>
  <si>
    <t>08109</t>
  </si>
  <si>
    <t>08110</t>
  </si>
  <si>
    <t>08201</t>
  </si>
  <si>
    <t>08202</t>
  </si>
  <si>
    <t>08203</t>
  </si>
  <si>
    <t>08204</t>
  </si>
  <si>
    <t>08205</t>
  </si>
  <si>
    <t>08210</t>
  </si>
  <si>
    <t>08215</t>
  </si>
  <si>
    <t>08221</t>
  </si>
  <si>
    <t>08223</t>
  </si>
  <si>
    <t>08225</t>
  </si>
  <si>
    <t>08226</t>
  </si>
  <si>
    <t>08230</t>
  </si>
  <si>
    <t>08232</t>
  </si>
  <si>
    <t>08234</t>
  </si>
  <si>
    <t>08241</t>
  </si>
  <si>
    <t>08242</t>
  </si>
  <si>
    <t>08243</t>
  </si>
  <si>
    <t>08244</t>
  </si>
  <si>
    <t>08247</t>
  </si>
  <si>
    <t>08251</t>
  </si>
  <si>
    <t>08260</t>
  </si>
  <si>
    <t>08270</t>
  </si>
  <si>
    <t>08302</t>
  </si>
  <si>
    <t>08310</t>
  </si>
  <si>
    <t>08311</t>
  </si>
  <si>
    <t>08312</t>
  </si>
  <si>
    <t>08314</t>
  </si>
  <si>
    <t>08317</t>
  </si>
  <si>
    <t>08318</t>
  </si>
  <si>
    <t>08319</t>
  </si>
  <si>
    <t>08322</t>
  </si>
  <si>
    <t>08323</t>
  </si>
  <si>
    <t>08324</t>
  </si>
  <si>
    <t>08326</t>
  </si>
  <si>
    <t>08327</t>
  </si>
  <si>
    <t>08328</t>
  </si>
  <si>
    <t>08330</t>
  </si>
  <si>
    <t>08332</t>
  </si>
  <si>
    <t>08340</t>
  </si>
  <si>
    <t>08341</t>
  </si>
  <si>
    <t>08343</t>
  </si>
  <si>
    <t>08344</t>
  </si>
  <si>
    <t>08345</t>
  </si>
  <si>
    <t>08346</t>
  </si>
  <si>
    <t>08348</t>
  </si>
  <si>
    <t>08349</t>
  </si>
  <si>
    <t>08350</t>
  </si>
  <si>
    <t>08360</t>
  </si>
  <si>
    <t>08361</t>
  </si>
  <si>
    <t>08401</t>
  </si>
  <si>
    <t>08402</t>
  </si>
  <si>
    <t>08403</t>
  </si>
  <si>
    <t>08405</t>
  </si>
  <si>
    <t>08406</t>
  </si>
  <si>
    <t>08501</t>
  </si>
  <si>
    <t>08502</t>
  </si>
  <si>
    <t>08505</t>
  </si>
  <si>
    <t>08510</t>
  </si>
  <si>
    <t>08511</t>
  </si>
  <si>
    <t>08512</t>
  </si>
  <si>
    <t>08514</t>
  </si>
  <si>
    <t>08515</t>
  </si>
  <si>
    <t>08518</t>
  </si>
  <si>
    <t>08520</t>
  </si>
  <si>
    <t>08525</t>
  </si>
  <si>
    <t>08527</t>
  </si>
  <si>
    <t>08528</t>
  </si>
  <si>
    <t>08530</t>
  </si>
  <si>
    <t>08533</t>
  </si>
  <si>
    <t>08534</t>
  </si>
  <si>
    <t>08535</t>
  </si>
  <si>
    <t>08536</t>
  </si>
  <si>
    <t>08540</t>
  </si>
  <si>
    <t>08541</t>
  </si>
  <si>
    <t>08542</t>
  </si>
  <si>
    <t>08544</t>
  </si>
  <si>
    <t>08550</t>
  </si>
  <si>
    <t>08551</t>
  </si>
  <si>
    <t>08553</t>
  </si>
  <si>
    <t>08554</t>
  </si>
  <si>
    <t>08556</t>
  </si>
  <si>
    <t>08558</t>
  </si>
  <si>
    <t>08559</t>
  </si>
  <si>
    <t>08560</t>
  </si>
  <si>
    <t>08562</t>
  </si>
  <si>
    <t>08608</t>
  </si>
  <si>
    <t>08609</t>
  </si>
  <si>
    <t>08610</t>
  </si>
  <si>
    <t>08611</t>
  </si>
  <si>
    <t>08618</t>
  </si>
  <si>
    <t>08619</t>
  </si>
  <si>
    <t>08620</t>
  </si>
  <si>
    <t>08628</t>
  </si>
  <si>
    <t>08629</t>
  </si>
  <si>
    <t>08638</t>
  </si>
  <si>
    <t>08640</t>
  </si>
  <si>
    <t>08641</t>
  </si>
  <si>
    <t>08645</t>
  </si>
  <si>
    <t>08646</t>
  </si>
  <si>
    <t>08647</t>
  </si>
  <si>
    <t>08648</t>
  </si>
  <si>
    <t>08666</t>
  </si>
  <si>
    <t>08690</t>
  </si>
  <si>
    <t>08691</t>
  </si>
  <si>
    <t>08695</t>
  </si>
  <si>
    <t>08701</t>
  </si>
  <si>
    <t>08721</t>
  </si>
  <si>
    <t>08722</t>
  </si>
  <si>
    <t>08723</t>
  </si>
  <si>
    <t>08724</t>
  </si>
  <si>
    <t>08730</t>
  </si>
  <si>
    <t>08731</t>
  </si>
  <si>
    <t>08733</t>
  </si>
  <si>
    <t>08734</t>
  </si>
  <si>
    <t>08735</t>
  </si>
  <si>
    <t>08736</t>
  </si>
  <si>
    <t>08738</t>
  </si>
  <si>
    <t>08741</t>
  </si>
  <si>
    <t>08742</t>
  </si>
  <si>
    <t>08750</t>
  </si>
  <si>
    <t>08751</t>
  </si>
  <si>
    <t>08752</t>
  </si>
  <si>
    <t>08753</t>
  </si>
  <si>
    <t>08755</t>
  </si>
  <si>
    <t>08757</t>
  </si>
  <si>
    <t>08758</t>
  </si>
  <si>
    <t>08759</t>
  </si>
  <si>
    <t>08801</t>
  </si>
  <si>
    <t>08802</t>
  </si>
  <si>
    <t>08804</t>
  </si>
  <si>
    <t>08805</t>
  </si>
  <si>
    <t>08807</t>
  </si>
  <si>
    <t>08809</t>
  </si>
  <si>
    <t>08810</t>
  </si>
  <si>
    <t>08812</t>
  </si>
  <si>
    <t>08816</t>
  </si>
  <si>
    <t>08817</t>
  </si>
  <si>
    <t>08820</t>
  </si>
  <si>
    <t>08822</t>
  </si>
  <si>
    <t>08823</t>
  </si>
  <si>
    <t>08824</t>
  </si>
  <si>
    <t>08825</t>
  </si>
  <si>
    <t>08826</t>
  </si>
  <si>
    <t>08827</t>
  </si>
  <si>
    <t>08828</t>
  </si>
  <si>
    <t>08829</t>
  </si>
  <si>
    <t>08830</t>
  </si>
  <si>
    <t>08831</t>
  </si>
  <si>
    <t>08832</t>
  </si>
  <si>
    <t>08833</t>
  </si>
  <si>
    <t>08835</t>
  </si>
  <si>
    <t>08836</t>
  </si>
  <si>
    <t>08837</t>
  </si>
  <si>
    <t>08840</t>
  </si>
  <si>
    <t>08844</t>
  </si>
  <si>
    <t>08846</t>
  </si>
  <si>
    <t>08848</t>
  </si>
  <si>
    <t>08850</t>
  </si>
  <si>
    <t>08852</t>
  </si>
  <si>
    <t>08853</t>
  </si>
  <si>
    <t>08854</t>
  </si>
  <si>
    <t>08857</t>
  </si>
  <si>
    <t>08859</t>
  </si>
  <si>
    <t>08861</t>
  </si>
  <si>
    <t>08863</t>
  </si>
  <si>
    <t>08865</t>
  </si>
  <si>
    <t>08867</t>
  </si>
  <si>
    <t>08869</t>
  </si>
  <si>
    <t>08872</t>
  </si>
  <si>
    <t>08873</t>
  </si>
  <si>
    <t>08876</t>
  </si>
  <si>
    <t>08879</t>
  </si>
  <si>
    <t>08880</t>
  </si>
  <si>
    <t>08882</t>
  </si>
  <si>
    <t>08884</t>
  </si>
  <si>
    <t>08886</t>
  </si>
  <si>
    <t>08887</t>
  </si>
  <si>
    <t>08889</t>
  </si>
  <si>
    <t>08899</t>
  </si>
  <si>
    <t>08901</t>
  </si>
  <si>
    <t>08902</t>
  </si>
  <si>
    <t>08904</t>
  </si>
  <si>
    <t>08905</t>
  </si>
  <si>
    <t>08922</t>
  </si>
  <si>
    <t>08933</t>
  </si>
  <si>
    <t>08988</t>
  </si>
  <si>
    <t>08989</t>
  </si>
  <si>
    <t>10001</t>
  </si>
  <si>
    <t>10002</t>
  </si>
  <si>
    <t>10003</t>
  </si>
  <si>
    <t>10004</t>
  </si>
  <si>
    <t>10005</t>
  </si>
  <si>
    <t>10006</t>
  </si>
  <si>
    <t>10007</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</si>
  <si>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</si>
  <si>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</si>
  <si>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</si>
  <si>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</si>
  <si>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</si>
  <si>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</si>
  <si>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</si>
  <si>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</si>
  <si>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</si>
  <si>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</si>
  <si>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</si>
  <si>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</si>
  <si>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</si>
  <si>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</si>
  <si>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</si>
  <si>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</si>
  <si>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</si>
  <si>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</si>
  <si>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</si>
  <si>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</si>
  <si>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</si>
  <si>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</si>
  <si>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</si>
  <si>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</si>
  <si>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</si>
  <si>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</si>
  <si>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</si>
  <si>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</si>
  <si>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</si>
  <si>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</si>
  <si>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</si>
  <si>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</si>
  <si>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</si>
  <si>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10043</t>
  </si>
  <si>
    <t>10044</t>
  </si>
  <si>
    <t>10045</t>
  </si>
  <si>
    <t>10046</t>
  </si>
  <si>
    <t>10047</t>
  </si>
  <si>
    <t>10048</t>
  </si>
  <si>
    <t>10055</t>
  </si>
  <si>
    <t>10060</t>
  </si>
  <si>
    <t>10065</t>
  </si>
  <si>
    <t>10069</t>
  </si>
  <si>
    <t>10072</t>
  </si>
  <si>
    <t>10075</t>
  </si>
  <si>
    <t>10079</t>
  </si>
  <si>
    <t>10080</t>
  </si>
  <si>
    <t>10081</t>
  </si>
  <si>
    <t>10082</t>
  </si>
  <si>
    <t>10087</t>
  </si>
  <si>
    <t>10090</t>
  </si>
  <si>
    <t>10094</t>
  </si>
  <si>
    <t>10095</t>
  </si>
  <si>
    <t>10096</t>
  </si>
  <si>
    <t>10098</t>
  </si>
  <si>
    <t>10099</t>
  </si>
  <si>
    <t>10102</t>
  </si>
  <si>
    <t>10103</t>
  </si>
  <si>
    <t>10104</t>
  </si>
  <si>
    <t>10105</t>
  </si>
  <si>
    <t>10106</t>
  </si>
  <si>
    <t>10107</t>
  </si>
  <si>
    <t>10109</t>
  </si>
  <si>
    <t>10110</t>
  </si>
  <si>
    <t>10111</t>
  </si>
  <si>
    <t>10112</t>
  </si>
  <si>
    <t>10114</t>
  </si>
  <si>
    <t>10115</t>
  </si>
  <si>
    <t>10117</t>
  </si>
  <si>
    <t>10118</t>
  </si>
  <si>
    <t>10119</t>
  </si>
  <si>
    <t>10120</t>
  </si>
  <si>
    <t>10121</t>
  </si>
  <si>
    <t>10122</t>
  </si>
  <si>
    <t>10123</t>
  </si>
  <si>
    <t>10124</t>
  </si>
  <si>
    <t>10125</t>
  </si>
  <si>
    <t>10126</t>
  </si>
  <si>
    <t>10128</t>
  </si>
  <si>
    <t>10130</t>
  </si>
  <si>
    <t>10131</t>
  </si>
  <si>
    <t>10132</t>
  </si>
  <si>
    <t>10133</t>
  </si>
  <si>
    <t>10138</t>
  </si>
  <si>
    <t>10149</t>
  </si>
  <si>
    <t>10151</t>
  </si>
  <si>
    <t>10152</t>
  </si>
  <si>
    <t>10153</t>
  </si>
  <si>
    <t>10154</t>
  </si>
  <si>
    <t>10155</t>
  </si>
  <si>
    <t>10157</t>
  </si>
  <si>
    <t>10158</t>
  </si>
  <si>
    <t>10160</t>
  </si>
  <si>
    <t>10161</t>
  </si>
  <si>
    <t>10162</t>
  </si>
  <si>
    <t>10164</t>
  </si>
  <si>
    <t>10165</t>
  </si>
  <si>
    <t>10166</t>
  </si>
  <si>
    <t>10167</t>
  </si>
  <si>
    <t>10168</t>
  </si>
  <si>
    <t>10169</t>
  </si>
  <si>
    <t>10170</t>
  </si>
  <si>
    <t>10171</t>
  </si>
  <si>
    <t>10172</t>
  </si>
  <si>
    <t>10173</t>
  </si>
  <si>
    <t>10174</t>
  </si>
  <si>
    <t>10175</t>
  </si>
  <si>
    <t>10176</t>
  </si>
  <si>
    <t>10177</t>
  </si>
  <si>
    <t>10178</t>
  </si>
  <si>
    <t>10179</t>
  </si>
  <si>
    <t>10184</t>
  </si>
  <si>
    <t>10196</t>
  </si>
  <si>
    <t>10197</t>
  </si>
  <si>
    <t>10199</t>
  </si>
  <si>
    <t>10200</t>
  </si>
  <si>
    <t>10203</t>
  </si>
  <si>
    <t>10211</t>
  </si>
  <si>
    <t>10212</t>
  </si>
  <si>
    <t>10213</t>
  </si>
  <si>
    <t>10256</t>
  </si>
  <si>
    <t>10257</t>
  </si>
  <si>
    <t>10258</t>
  </si>
  <si>
    <t>10259</t>
  </si>
  <si>
    <t>10260</t>
  </si>
  <si>
    <t>10261</t>
  </si>
  <si>
    <t>10265</t>
  </si>
  <si>
    <t>10269</t>
  </si>
  <si>
    <t>10270</t>
  </si>
  <si>
    <t>10271</t>
  </si>
  <si>
    <t>10273</t>
  </si>
  <si>
    <t>10275</t>
  </si>
  <si>
    <t>10277</t>
  </si>
  <si>
    <t>10278</t>
  </si>
  <si>
    <t>10279</t>
  </si>
  <si>
    <t>10280</t>
  </si>
  <si>
    <t>10281</t>
  </si>
  <si>
    <t>10282</t>
  </si>
  <si>
    <t>10285</t>
  </si>
  <si>
    <t>10286</t>
  </si>
  <si>
    <t>10292</t>
  </si>
  <si>
    <t>10301</t>
  </si>
  <si>
    <t>10302</t>
  </si>
  <si>
    <t>10303</t>
  </si>
  <si>
    <t>10304</t>
  </si>
  <si>
    <t>10305</t>
  </si>
  <si>
    <t>10306</t>
  </si>
  <si>
    <t>10307</t>
  </si>
  <si>
    <t>10308</t>
  </si>
  <si>
    <t>10309</t>
  </si>
  <si>
    <t>10310</t>
  </si>
  <si>
    <t>10311</t>
  </si>
  <si>
    <t>10312</t>
  </si>
  <si>
    <t>10314</t>
  </si>
  <si>
    <t>10451</t>
  </si>
  <si>
    <t>10452</t>
  </si>
  <si>
    <t>10453</t>
  </si>
  <si>
    <t>10454</t>
  </si>
  <si>
    <t>10455</t>
  </si>
  <si>
    <t>10456</t>
  </si>
  <si>
    <t>10457</t>
  </si>
  <si>
    <t>10458</t>
  </si>
  <si>
    <t>10459</t>
  </si>
  <si>
    <t>10460</t>
  </si>
  <si>
    <t>10462</t>
  </si>
  <si>
    <t>10463</t>
  </si>
  <si>
    <t>10464</t>
  </si>
  <si>
    <t>10465</t>
  </si>
  <si>
    <t>10466</t>
  </si>
  <si>
    <t>10467</t>
  </si>
  <si>
    <t>10468</t>
  </si>
  <si>
    <t>10469</t>
  </si>
  <si>
    <t>10470</t>
  </si>
  <si>
    <t>10471</t>
  </si>
  <si>
    <t>10472</t>
  </si>
  <si>
    <t>10473</t>
  </si>
  <si>
    <t>10474</t>
  </si>
  <si>
    <t>10475</t>
  </si>
  <si>
    <t>10499</t>
  </si>
  <si>
    <t>10501</t>
  </si>
  <si>
    <t>10502</t>
  </si>
  <si>
    <t>10504</t>
  </si>
  <si>
    <t>10505</t>
  </si>
  <si>
    <t>10506</t>
  </si>
  <si>
    <t>10507</t>
  </si>
  <si>
    <t>10509</t>
  </si>
  <si>
    <t>10510</t>
  </si>
  <si>
    <t>10511</t>
  </si>
  <si>
    <t>10512</t>
  </si>
  <si>
    <t>10514</t>
  </si>
  <si>
    <t>10516</t>
  </si>
  <si>
    <t>10518</t>
  </si>
  <si>
    <t>10520</t>
  </si>
  <si>
    <t>10522</t>
  </si>
  <si>
    <t>10523</t>
  </si>
  <si>
    <t>10524</t>
  </si>
  <si>
    <t>10526</t>
  </si>
  <si>
    <t>10527</t>
  </si>
  <si>
    <t>10528</t>
  </si>
  <si>
    <t>10530</t>
  </si>
  <si>
    <t>10532</t>
  </si>
  <si>
    <t>10533</t>
  </si>
  <si>
    <t>10535</t>
  </si>
  <si>
    <t>10536</t>
  </si>
  <si>
    <t>10537</t>
  </si>
  <si>
    <t>10538</t>
  </si>
  <si>
    <t>10541</t>
  </si>
  <si>
    <t>10543</t>
  </si>
  <si>
    <t>10546</t>
  </si>
  <si>
    <t>10547</t>
  </si>
  <si>
    <t>10548</t>
  </si>
  <si>
    <t>10549</t>
  </si>
  <si>
    <t>10550</t>
  </si>
  <si>
    <t>10552</t>
  </si>
  <si>
    <t>10553</t>
  </si>
  <si>
    <t>10557</t>
  </si>
  <si>
    <t>10558</t>
  </si>
  <si>
    <t>10560</t>
  </si>
  <si>
    <t>10562</t>
  </si>
  <si>
    <t>10566</t>
  </si>
  <si>
    <t>10567</t>
  </si>
  <si>
    <t>10570</t>
  </si>
  <si>
    <t>10571</t>
  </si>
  <si>
    <t>10572</t>
  </si>
  <si>
    <t>10573</t>
  </si>
  <si>
    <t>10576</t>
  </si>
  <si>
    <t>10577</t>
  </si>
  <si>
    <t>10578</t>
  </si>
  <si>
    <t>10579</t>
  </si>
  <si>
    <t>10580</t>
  </si>
  <si>
    <t>10583</t>
  </si>
  <si>
    <t>10588</t>
  </si>
  <si>
    <t>10589</t>
  </si>
  <si>
    <t>10590</t>
  </si>
  <si>
    <t>10591</t>
  </si>
  <si>
    <t>10594</t>
  </si>
  <si>
    <t>10595</t>
  </si>
  <si>
    <t>10597</t>
  </si>
  <si>
    <t>10598</t>
  </si>
  <si>
    <t>10601</t>
  </si>
  <si>
    <t>10603</t>
  </si>
  <si>
    <t>10604</t>
  </si>
  <si>
    <t>10605</t>
  </si>
  <si>
    <t>10606</t>
  </si>
  <si>
    <t>10607</t>
  </si>
  <si>
    <t>10701</t>
  </si>
  <si>
    <t>10702</t>
  </si>
  <si>
    <t>10703</t>
  </si>
  <si>
    <t>10704</t>
  </si>
  <si>
    <t>10705</t>
  </si>
  <si>
    <t>10706</t>
  </si>
  <si>
    <t>10707</t>
  </si>
  <si>
    <t>10708</t>
  </si>
  <si>
    <t>10709</t>
  </si>
  <si>
    <t>10710</t>
  </si>
  <si>
    <t>10801</t>
  </si>
  <si>
    <t>10803</t>
  </si>
  <si>
    <t>10804</t>
  </si>
  <si>
    <t>10805</t>
  </si>
  <si>
    <t>10901</t>
  </si>
  <si>
    <t>10911</t>
  </si>
  <si>
    <t>10913</t>
  </si>
  <si>
    <t>10916</t>
  </si>
  <si>
    <t>10917</t>
  </si>
  <si>
    <t>10918</t>
  </si>
  <si>
    <t>10919</t>
  </si>
  <si>
    <t>10920</t>
  </si>
  <si>
    <t>10921</t>
  </si>
  <si>
    <t>10923</t>
  </si>
  <si>
    <t>10924</t>
  </si>
  <si>
    <t>10925</t>
  </si>
  <si>
    <t>10926</t>
  </si>
  <si>
    <t>10927</t>
  </si>
  <si>
    <t>10928</t>
  </si>
  <si>
    <t>10930</t>
  </si>
  <si>
    <t>10931</t>
  </si>
  <si>
    <t>10940</t>
  </si>
  <si>
    <t>10941</t>
  </si>
  <si>
    <t>10943</t>
  </si>
  <si>
    <t>10950</t>
  </si>
  <si>
    <t>10952</t>
  </si>
  <si>
    <t>10954</t>
  </si>
  <si>
    <t>10956</t>
  </si>
  <si>
    <t>10958</t>
  </si>
  <si>
    <t>10960</t>
  </si>
  <si>
    <t>10962</t>
  </si>
  <si>
    <t>10963</t>
  </si>
  <si>
    <t>10964</t>
  </si>
  <si>
    <t>10965</t>
  </si>
  <si>
    <t>10968</t>
  </si>
  <si>
    <t>10969</t>
  </si>
  <si>
    <t>10970</t>
  </si>
  <si>
    <t>10973</t>
  </si>
  <si>
    <t>10974</t>
  </si>
  <si>
    <t>10975</t>
  </si>
  <si>
    <t>10976</t>
  </si>
  <si>
    <t>10977</t>
  </si>
  <si>
    <t>10980</t>
  </si>
  <si>
    <t>10983</t>
  </si>
  <si>
    <t>10984</t>
  </si>
  <si>
    <t>10985</t>
  </si>
  <si>
    <t>10986</t>
  </si>
  <si>
    <t>10987</t>
  </si>
  <si>
    <t>10989</t>
  </si>
  <si>
    <t>10990</t>
  </si>
  <si>
    <t>10992</t>
  </si>
  <si>
    <t>10993</t>
  </si>
  <si>
    <t>10994</t>
  </si>
  <si>
    <t>10996</t>
  </si>
  <si>
    <t>10998</t>
  </si>
  <si>
    <t>11001</t>
  </si>
  <si>
    <t>11003</t>
  </si>
  <si>
    <t>11004</t>
  </si>
  <si>
    <t>11005</t>
  </si>
  <si>
    <t>11010</t>
  </si>
  <si>
    <t>11020</t>
  </si>
  <si>
    <t>11021</t>
  </si>
  <si>
    <t>11023</t>
  </si>
  <si>
    <t>11024</t>
  </si>
  <si>
    <t>11025</t>
  </si>
  <si>
    <t>11030</t>
  </si>
  <si>
    <t>11040</t>
  </si>
  <si>
    <t>11041</t>
  </si>
  <si>
    <t>11042</t>
  </si>
  <si>
    <t>11043</t>
  </si>
  <si>
    <t>11044</t>
  </si>
  <si>
    <t>11050</t>
  </si>
  <si>
    <t>11051</t>
  </si>
  <si>
    <t>11052</t>
  </si>
  <si>
    <t>11053</t>
  </si>
  <si>
    <t>11054</t>
  </si>
  <si>
    <t>11055</t>
  </si>
  <si>
    <t>11096</t>
  </si>
  <si>
    <t>11099</t>
  </si>
  <si>
    <t>11101</t>
  </si>
  <si>
    <t>11102</t>
  </si>
  <si>
    <t>11103</t>
  </si>
  <si>
    <t>11104</t>
  </si>
  <si>
    <t>11105</t>
  </si>
  <si>
    <t>11106</t>
  </si>
  <si>
    <t>11109</t>
  </si>
  <si>
    <t>11120</t>
  </si>
  <si>
    <t>11201</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</si>
  <si>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</si>
  <si>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</si>
  <si>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</si>
  <si>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</si>
  <si>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</si>
  <si>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</si>
  <si>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</si>
  <si>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</si>
  <si>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</si>
  <si>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</si>
  <si>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</si>
  <si>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</si>
  <si>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</si>
  <si>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</si>
  <si>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</si>
  <si>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</si>
  <si>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</si>
  <si>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</si>
  <si>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</si>
  <si>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</si>
  <si>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</si>
  <si>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</si>
  <si>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</si>
  <si>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</si>
  <si>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11228</t>
  </si>
  <si>
    <t>11229</t>
  </si>
  <si>
    <t>11230</t>
  </si>
  <si>
    <t>11231</t>
  </si>
  <si>
    <t>11232</t>
  </si>
  <si>
    <t>11233</t>
  </si>
  <si>
    <t>11234</t>
  </si>
  <si>
    <t>11235</t>
  </si>
  <si>
    <t>11236</t>
  </si>
  <si>
    <t>11237</t>
  </si>
  <si>
    <t>11238</t>
  </si>
  <si>
    <t>11239</t>
  </si>
  <si>
    <t>11240</t>
  </si>
  <si>
    <t>11241</t>
  </si>
  <si>
    <t>11242</t>
  </si>
  <si>
    <t>11243</t>
  </si>
  <si>
    <t>11244</t>
  </si>
  <si>
    <t>11245</t>
  </si>
  <si>
    <t>11248</t>
  </si>
  <si>
    <t>11249</t>
  </si>
  <si>
    <t>11251</t>
  </si>
  <si>
    <t>11252</t>
  </si>
  <si>
    <t>11254</t>
  </si>
  <si>
    <t>11255</t>
  </si>
  <si>
    <t>11256</t>
  </si>
  <si>
    <t>11351</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</si>
  <si>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</si>
  <si>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</si>
  <si>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</si>
  <si>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</si>
  <si>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</si>
  <si>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</si>
  <si>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</si>
  <si>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</si>
  <si>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</si>
  <si>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</si>
  <si>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</si>
  <si>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</si>
  <si>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</si>
  <si>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</si>
  <si>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</si>
  <si>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</si>
  <si>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</si>
  <si>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</si>
  <si>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</si>
  <si>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</si>
  <si>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</si>
  <si>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</si>
  <si>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11377</t>
  </si>
  <si>
    <t>11378</t>
  </si>
  <si>
    <t>11379</t>
  </si>
  <si>
    <t>11381</t>
  </si>
  <si>
    <t>11385</t>
  </si>
  <si>
    <t>11390</t>
  </si>
  <si>
    <t>11405</t>
  </si>
  <si>
    <t>11411</t>
  </si>
  <si>
    <t>11412</t>
  </si>
  <si>
    <t>11413</t>
  </si>
  <si>
    <t>11414</t>
  </si>
  <si>
    <t>11415</t>
  </si>
  <si>
    <t>11416</t>
  </si>
  <si>
    <t>11417</t>
  </si>
  <si>
    <t>11418</t>
  </si>
  <si>
    <t>11419</t>
  </si>
  <si>
    <t>11420</t>
  </si>
  <si>
    <t>11421</t>
  </si>
  <si>
    <t>11422</t>
  </si>
  <si>
    <t>11423</t>
  </si>
  <si>
    <t>11425</t>
  </si>
  <si>
    <t>11426</t>
  </si>
  <si>
    <t>11427</t>
  </si>
  <si>
    <t>11428</t>
  </si>
  <si>
    <t>11429</t>
  </si>
  <si>
    <t>11430</t>
  </si>
  <si>
    <t>11432</t>
  </si>
  <si>
    <t>11433</t>
  </si>
  <si>
    <t>11434</t>
  </si>
  <si>
    <t>11435</t>
  </si>
  <si>
    <t>11436</t>
  </si>
  <si>
    <t>11439</t>
  </si>
  <si>
    <t>11451</t>
  </si>
  <si>
    <t>11499</t>
  </si>
  <si>
    <t>11501</t>
  </si>
  <si>
    <t>11507</t>
  </si>
  <si>
    <t>11509</t>
  </si>
  <si>
    <t>11510</t>
  </si>
  <si>
    <t>11514</t>
  </si>
  <si>
    <t>11516</t>
  </si>
  <si>
    <t>11518</t>
  </si>
  <si>
    <t>11520</t>
  </si>
  <si>
    <t>11530</t>
  </si>
  <si>
    <t>11535</t>
  </si>
  <si>
    <t>11536</t>
  </si>
  <si>
    <t>11542</t>
  </si>
  <si>
    <t>11545</t>
  </si>
  <si>
    <t>11548</t>
  </si>
  <si>
    <t>11549</t>
  </si>
  <si>
    <t>11550</t>
  </si>
  <si>
    <t>11552</t>
  </si>
  <si>
    <t>11553</t>
  </si>
  <si>
    <t>11554</t>
  </si>
  <si>
    <t>11555</t>
  </si>
  <si>
    <t>11556</t>
  </si>
  <si>
    <t>11557</t>
  </si>
  <si>
    <t>11558</t>
  </si>
  <si>
    <t>11559</t>
  </si>
  <si>
    <t>11560</t>
  </si>
  <si>
    <t>11561</t>
  </si>
  <si>
    <t>11563</t>
  </si>
  <si>
    <t>11565</t>
  </si>
  <si>
    <t>11566</t>
  </si>
  <si>
    <t>11568</t>
  </si>
  <si>
    <t>11570</t>
  </si>
  <si>
    <t>11572</t>
  </si>
  <si>
    <t>11575</t>
  </si>
  <si>
    <t>11576</t>
  </si>
  <si>
    <t>11577</t>
  </si>
  <si>
    <t>11579</t>
  </si>
  <si>
    <t>11580</t>
  </si>
  <si>
    <t>11581</t>
  </si>
  <si>
    <t>11590</t>
  </si>
  <si>
    <t>11592</t>
  </si>
  <si>
    <t>11594</t>
  </si>
  <si>
    <t>11595</t>
  </si>
  <si>
    <t>11596</t>
  </si>
  <si>
    <t>11597</t>
  </si>
  <si>
    <t>11598</t>
  </si>
  <si>
    <t>11599</t>
  </si>
  <si>
    <t>11691</t>
  </si>
  <si>
    <t>11692</t>
  </si>
  <si>
    <t>11693</t>
  </si>
  <si>
    <t>11694</t>
  </si>
  <si>
    <t>11697</t>
  </si>
  <si>
    <t>11701</t>
  </si>
  <si>
    <t>11702</t>
  </si>
  <si>
    <t>11703</t>
  </si>
  <si>
    <t>11704</t>
  </si>
  <si>
    <t>11705</t>
  </si>
  <si>
    <t>11706</t>
  </si>
  <si>
    <t>11708</t>
  </si>
  <si>
    <t>11709</t>
  </si>
  <si>
    <t>11710</t>
  </si>
  <si>
    <t>11713</t>
  </si>
  <si>
    <t>11714</t>
  </si>
  <si>
    <t>11715</t>
  </si>
  <si>
    <t>11716</t>
  </si>
  <si>
    <t>11717</t>
  </si>
  <si>
    <t>11718</t>
  </si>
  <si>
    <t>11719</t>
  </si>
  <si>
    <t>11720</t>
  </si>
  <si>
    <t>11721</t>
  </si>
  <si>
    <t>11722</t>
  </si>
  <si>
    <t>11724</t>
  </si>
  <si>
    <t>11725</t>
  </si>
  <si>
    <t>11726</t>
  </si>
  <si>
    <t>11727</t>
  </si>
  <si>
    <t>11729</t>
  </si>
  <si>
    <t>11730</t>
  </si>
  <si>
    <t>11731</t>
  </si>
  <si>
    <t>11732</t>
  </si>
  <si>
    <t>11733</t>
  </si>
  <si>
    <t>11735</t>
  </si>
  <si>
    <t>11736</t>
  </si>
  <si>
    <t>11737</t>
  </si>
  <si>
    <t>11738</t>
  </si>
  <si>
    <t>11740</t>
  </si>
  <si>
    <t>11741</t>
  </si>
  <si>
    <t>11742</t>
  </si>
  <si>
    <t>11743</t>
  </si>
  <si>
    <t>11746</t>
  </si>
  <si>
    <t>11747</t>
  </si>
  <si>
    <t>11749</t>
  </si>
  <si>
    <t>11750</t>
  </si>
  <si>
    <t>11751</t>
  </si>
  <si>
    <t>11752</t>
  </si>
  <si>
    <t>11753</t>
  </si>
  <si>
    <t>11754</t>
  </si>
  <si>
    <t>11755</t>
  </si>
  <si>
    <t>11756</t>
  </si>
  <si>
    <t>11757</t>
  </si>
  <si>
    <t>11758</t>
  </si>
  <si>
    <t>11762</t>
  </si>
  <si>
    <t>11763</t>
  </si>
  <si>
    <t>11764</t>
  </si>
  <si>
    <t>11765</t>
  </si>
  <si>
    <t>11766</t>
  </si>
  <si>
    <t>11767</t>
  </si>
  <si>
    <t>11768</t>
  </si>
  <si>
    <t>11769</t>
  </si>
  <si>
    <t>11771</t>
  </si>
  <si>
    <t>11772</t>
  </si>
  <si>
    <t>11773</t>
  </si>
  <si>
    <t>11774</t>
  </si>
  <si>
    <t>11775</t>
  </si>
  <si>
    <t>11776</t>
  </si>
  <si>
    <t>11777</t>
  </si>
  <si>
    <t>11778</t>
  </si>
  <si>
    <t>11779</t>
  </si>
  <si>
    <t>11780</t>
  </si>
  <si>
    <t>11782</t>
  </si>
  <si>
    <t>11783</t>
  </si>
  <si>
    <t>11784</t>
  </si>
  <si>
    <t>11786</t>
  </si>
  <si>
    <t>11787</t>
  </si>
  <si>
    <t>11788</t>
  </si>
  <si>
    <t>11789</t>
  </si>
  <si>
    <t>11790</t>
  </si>
  <si>
    <t>11791</t>
  </si>
  <si>
    <t>11792</t>
  </si>
  <si>
    <t>11793</t>
  </si>
  <si>
    <t>11794</t>
  </si>
  <si>
    <t>11795</t>
  </si>
  <si>
    <t>11796</t>
  </si>
  <si>
    <t>11797</t>
  </si>
  <si>
    <t>11798</t>
  </si>
  <si>
    <t>11801</t>
  </si>
  <si>
    <t>11803</t>
  </si>
  <si>
    <t>11804</t>
  </si>
  <si>
    <t>11815</t>
  </si>
  <si>
    <t>11819</t>
  </si>
  <si>
    <t>11853</t>
  </si>
  <si>
    <t>11854</t>
  </si>
  <si>
    <t>11855</t>
  </si>
  <si>
    <t>11901</t>
  </si>
  <si>
    <t>11933</t>
  </si>
  <si>
    <t>11934</t>
  </si>
  <si>
    <t>11935</t>
  </si>
  <si>
    <t>11937</t>
  </si>
  <si>
    <t>11939</t>
  </si>
  <si>
    <t>11940</t>
  </si>
  <si>
    <t>11941</t>
  </si>
  <si>
    <t>11942</t>
  </si>
  <si>
    <t>11944</t>
  </si>
  <si>
    <t>11946</t>
  </si>
  <si>
    <t>11948</t>
  </si>
  <si>
    <t>11949</t>
  </si>
  <si>
    <t>11950</t>
  </si>
  <si>
    <t>11951</t>
  </si>
  <si>
    <t>11952</t>
  </si>
  <si>
    <t>11953</t>
  </si>
  <si>
    <t>11954</t>
  </si>
  <si>
    <t>11955</t>
  </si>
  <si>
    <t>11957</t>
  </si>
  <si>
    <t>11958</t>
  </si>
  <si>
    <t>11961</t>
  </si>
  <si>
    <t>11963</t>
  </si>
  <si>
    <t>11967</t>
  </si>
  <si>
    <t>11968</t>
  </si>
  <si>
    <t>11971</t>
  </si>
  <si>
    <t>11976</t>
  </si>
  <si>
    <t>11977</t>
  </si>
  <si>
    <t>11978</t>
  </si>
  <si>
    <t>11980</t>
  </si>
  <si>
    <t>12007</t>
  </si>
  <si>
    <t>12008</t>
  </si>
  <si>
    <t>12009</t>
  </si>
  <si>
    <t>12010</t>
  </si>
  <si>
    <t>12015</t>
  </si>
  <si>
    <t>12017</t>
  </si>
  <si>
    <t>12018</t>
  </si>
  <si>
    <t>12019</t>
  </si>
  <si>
    <t>12020</t>
  </si>
  <si>
    <t>12022</t>
  </si>
  <si>
    <t>12023</t>
  </si>
  <si>
    <t>12024</t>
  </si>
  <si>
    <t>12025</t>
  </si>
  <si>
    <t>12027</t>
  </si>
  <si>
    <t>12028</t>
  </si>
  <si>
    <t>12029</t>
  </si>
  <si>
    <t>12031</t>
  </si>
  <si>
    <t>12032</t>
  </si>
  <si>
    <t>12033</t>
  </si>
  <si>
    <t>12035</t>
  </si>
  <si>
    <t>12036</t>
  </si>
  <si>
    <t>12037</t>
  </si>
  <si>
    <t>12041</t>
  </si>
  <si>
    <t>12042</t>
  </si>
  <si>
    <t>12043</t>
  </si>
  <si>
    <t>12046</t>
  </si>
  <si>
    <t>12047</t>
  </si>
  <si>
    <t>12051</t>
  </si>
  <si>
    <t>12052</t>
  </si>
  <si>
    <t>12053</t>
  </si>
  <si>
    <t>12054</t>
  </si>
  <si>
    <t>12055</t>
  </si>
  <si>
    <t>12056</t>
  </si>
  <si>
    <t>12057</t>
  </si>
  <si>
    <t>12058</t>
  </si>
  <si>
    <t>12059</t>
  </si>
  <si>
    <t>12060</t>
  </si>
  <si>
    <t>12061</t>
  </si>
  <si>
    <t>12062</t>
  </si>
  <si>
    <t>12063</t>
  </si>
  <si>
    <t>12064</t>
  </si>
  <si>
    <t>12065</t>
  </si>
  <si>
    <t>12066</t>
  </si>
  <si>
    <t>12067</t>
  </si>
  <si>
    <t>12068</t>
  </si>
  <si>
    <t>12070</t>
  </si>
  <si>
    <t>12071</t>
  </si>
  <si>
    <t>12072</t>
  </si>
  <si>
    <t>12074</t>
  </si>
  <si>
    <t>12075</t>
  </si>
  <si>
    <t>12076</t>
  </si>
  <si>
    <t>12077</t>
  </si>
  <si>
    <t>12078</t>
  </si>
  <si>
    <t>12083</t>
  </si>
  <si>
    <t>12084</t>
  </si>
  <si>
    <t>12085</t>
  </si>
  <si>
    <t>12086</t>
  </si>
  <si>
    <t>12087</t>
  </si>
  <si>
    <t>12090</t>
  </si>
  <si>
    <t>12092</t>
  </si>
  <si>
    <t>12093</t>
  </si>
  <si>
    <t>12094</t>
  </si>
  <si>
    <t>12095</t>
  </si>
  <si>
    <t>12106</t>
  </si>
  <si>
    <t>12108</t>
  </si>
  <si>
    <t>12110</t>
  </si>
  <si>
    <t>12115</t>
  </si>
  <si>
    <t>12116</t>
  </si>
  <si>
    <t>12117</t>
  </si>
  <si>
    <t>12118</t>
  </si>
  <si>
    <t>12120</t>
  </si>
  <si>
    <t>12121</t>
  </si>
  <si>
    <t>12122</t>
  </si>
  <si>
    <t>12123</t>
  </si>
  <si>
    <t>12125</t>
  </si>
  <si>
    <t>12130</t>
  </si>
  <si>
    <t>12131</t>
  </si>
  <si>
    <t>12134</t>
  </si>
  <si>
    <t>12136</t>
  </si>
  <si>
    <t>12137</t>
  </si>
  <si>
    <t>12138</t>
  </si>
  <si>
    <t>12139</t>
  </si>
  <si>
    <t>12140</t>
  </si>
  <si>
    <t>12143</t>
  </si>
  <si>
    <t>12144</t>
  </si>
  <si>
    <t>12147</t>
  </si>
  <si>
    <t>12148</t>
  </si>
  <si>
    <t>12149</t>
  </si>
  <si>
    <t>12150</t>
  </si>
  <si>
    <t>12151</t>
  </si>
  <si>
    <t>12153</t>
  </si>
  <si>
    <t>12154</t>
  </si>
  <si>
    <t>12155</t>
  </si>
  <si>
    <t>12156</t>
  </si>
  <si>
    <t>12157</t>
  </si>
  <si>
    <t>12158</t>
  </si>
  <si>
    <t>12159</t>
  </si>
  <si>
    <t>12160</t>
  </si>
  <si>
    <t>12164</t>
  </si>
  <si>
    <t>12165</t>
  </si>
  <si>
    <t>12166</t>
  </si>
  <si>
    <t>12167</t>
  </si>
  <si>
    <t>12168</t>
  </si>
  <si>
    <t>12169</t>
  </si>
  <si>
    <t>12170</t>
  </si>
  <si>
    <t>12173</t>
  </si>
  <si>
    <t>12175</t>
  </si>
  <si>
    <t>12176</t>
  </si>
  <si>
    <t>12180</t>
  </si>
  <si>
    <t>12182</t>
  </si>
  <si>
    <t>12183</t>
  </si>
  <si>
    <t>12184</t>
  </si>
  <si>
    <t>12185</t>
  </si>
  <si>
    <t>12186</t>
  </si>
  <si>
    <t>12187</t>
  </si>
  <si>
    <t>12188</t>
  </si>
  <si>
    <t>12189</t>
  </si>
  <si>
    <t>12190</t>
  </si>
  <si>
    <t>12192</t>
  </si>
  <si>
    <t>12193</t>
  </si>
  <si>
    <t>12194</t>
  </si>
  <si>
    <t>12196</t>
  </si>
  <si>
    <t>12197</t>
  </si>
  <si>
    <t>12198</t>
  </si>
  <si>
    <t>12202</t>
  </si>
  <si>
    <t>12203</t>
  </si>
  <si>
    <t>12204</t>
  </si>
  <si>
    <t>12205</t>
  </si>
  <si>
    <t>12206</t>
  </si>
  <si>
    <t>12207</t>
  </si>
  <si>
    <t>12208</t>
  </si>
  <si>
    <t>12209</t>
  </si>
  <si>
    <t>12210</t>
  </si>
  <si>
    <t>12211</t>
  </si>
  <si>
    <t>12214</t>
  </si>
  <si>
    <t>12222</t>
  </si>
  <si>
    <t>12223</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</si>
  <si>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</si>
  <si>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</si>
  <si>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</si>
  <si>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</si>
  <si>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</si>
  <si>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</si>
  <si>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</si>
  <si>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</si>
  <si>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</si>
  <si>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</si>
  <si>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</si>
  <si>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</si>
  <si>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</si>
  <si>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</si>
  <si>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</si>
  <si>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</si>
  <si>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</si>
  <si>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</si>
  <si>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</si>
  <si>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</si>
  <si>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</si>
  <si>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</si>
  <si>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</si>
  <si>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</si>
  <si>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</si>
  <si>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12252</t>
  </si>
  <si>
    <t>12255</t>
  </si>
  <si>
    <t>12256</t>
  </si>
  <si>
    <t>12257</t>
  </si>
  <si>
    <t>12260</t>
  </si>
  <si>
    <t>12261</t>
  </si>
  <si>
    <t>12288</t>
  </si>
  <si>
    <t>12302</t>
  </si>
  <si>
    <t>12303</t>
  </si>
  <si>
    <t>12304</t>
  </si>
  <si>
    <t>12305</t>
  </si>
  <si>
    <t>12306</t>
  </si>
  <si>
    <t>12307</t>
  </si>
  <si>
    <t>12308</t>
  </si>
  <si>
    <t>12309</t>
  </si>
  <si>
    <t>12345</t>
  </si>
  <si>
    <t>12401</t>
  </si>
  <si>
    <t>12404</t>
  </si>
  <si>
    <t>12405</t>
  </si>
  <si>
    <t>12406</t>
  </si>
  <si>
    <t>12407</t>
  </si>
  <si>
    <t>12409</t>
  </si>
  <si>
    <t>12410</t>
  </si>
  <si>
    <t>12411</t>
  </si>
  <si>
    <t>12412</t>
  </si>
  <si>
    <t>12413</t>
  </si>
  <si>
    <t>12414</t>
  </si>
  <si>
    <t>12416</t>
  </si>
  <si>
    <t>12418</t>
  </si>
  <si>
    <t>12419</t>
  </si>
  <si>
    <t>12421</t>
  </si>
  <si>
    <t>12422</t>
  </si>
  <si>
    <t>12423</t>
  </si>
  <si>
    <t>12424</t>
  </si>
  <si>
    <t>12427</t>
  </si>
  <si>
    <t>12428</t>
  </si>
  <si>
    <t>12430</t>
  </si>
  <si>
    <t>12431</t>
  </si>
  <si>
    <t>12433</t>
  </si>
  <si>
    <t>12434</t>
  </si>
  <si>
    <t>12435</t>
  </si>
  <si>
    <t>12439</t>
  </si>
  <si>
    <t>12440</t>
  </si>
  <si>
    <t>12442</t>
  </si>
  <si>
    <t>12443</t>
  </si>
  <si>
    <t>12444</t>
  </si>
  <si>
    <t>12446</t>
  </si>
  <si>
    <t>12448</t>
  </si>
  <si>
    <t>12449</t>
  </si>
  <si>
    <t>12450</t>
  </si>
  <si>
    <t>12451</t>
  </si>
  <si>
    <t>12454</t>
  </si>
  <si>
    <t>12455</t>
  </si>
  <si>
    <t>12456</t>
  </si>
  <si>
    <t>12457</t>
  </si>
  <si>
    <t>12458</t>
  </si>
  <si>
    <t>12460</t>
  </si>
  <si>
    <t>12461</t>
  </si>
  <si>
    <t>12463</t>
  </si>
  <si>
    <t>12464</t>
  </si>
  <si>
    <t>12465</t>
  </si>
  <si>
    <t>12466</t>
  </si>
  <si>
    <t>12468</t>
  </si>
  <si>
    <t>12469</t>
  </si>
  <si>
    <t>12470</t>
  </si>
  <si>
    <t>12472</t>
  </si>
  <si>
    <t>12473</t>
  </si>
  <si>
    <t>12474</t>
  </si>
  <si>
    <t>12477</t>
  </si>
  <si>
    <t>12480</t>
  </si>
  <si>
    <t>12481</t>
  </si>
  <si>
    <t>12482</t>
  </si>
  <si>
    <t>12484</t>
  </si>
  <si>
    <t>12485</t>
  </si>
  <si>
    <t>12486</t>
  </si>
  <si>
    <t>12487</t>
  </si>
  <si>
    <t>12491</t>
  </si>
  <si>
    <t>12492</t>
  </si>
  <si>
    <t>12494</t>
  </si>
  <si>
    <t>12495</t>
  </si>
  <si>
    <t>12496</t>
  </si>
  <si>
    <t>12498</t>
  </si>
  <si>
    <t>12501</t>
  </si>
  <si>
    <t>12502</t>
  </si>
  <si>
    <t>12503</t>
  </si>
  <si>
    <t>12507</t>
  </si>
  <si>
    <t>12508</t>
  </si>
  <si>
    <t>12513</t>
  </si>
  <si>
    <t>12514</t>
  </si>
  <si>
    <t>12515</t>
  </si>
  <si>
    <t>12516</t>
  </si>
  <si>
    <t>12517</t>
  </si>
  <si>
    <t>12518</t>
  </si>
  <si>
    <t>12520</t>
  </si>
  <si>
    <t>12521</t>
  </si>
  <si>
    <t>12522</t>
  </si>
  <si>
    <t>12523</t>
  </si>
  <si>
    <t>12524</t>
  </si>
  <si>
    <t>12525</t>
  </si>
  <si>
    <t>12526</t>
  </si>
  <si>
    <t>12528</t>
  </si>
  <si>
    <t>12529</t>
  </si>
  <si>
    <t>12531</t>
  </si>
  <si>
    <t>12533</t>
  </si>
  <si>
    <t>12534</t>
  </si>
  <si>
    <t>12538</t>
  </si>
  <si>
    <t>12540</t>
  </si>
  <si>
    <t>12542</t>
  </si>
  <si>
    <t>12543</t>
  </si>
  <si>
    <t>12545</t>
  </si>
  <si>
    <t>12546</t>
  </si>
  <si>
    <t>12547</t>
  </si>
  <si>
    <t>12548</t>
  </si>
  <si>
    <t>12549</t>
  </si>
  <si>
    <t>12550</t>
  </si>
  <si>
    <t>12553</t>
  </si>
  <si>
    <t>12561</t>
  </si>
  <si>
    <t>12563</t>
  </si>
  <si>
    <t>12564</t>
  </si>
  <si>
    <t>12565</t>
  </si>
  <si>
    <t>12566</t>
  </si>
  <si>
    <t>12567</t>
  </si>
  <si>
    <t>12569</t>
  </si>
  <si>
    <t>12570</t>
  </si>
  <si>
    <t>12571</t>
  </si>
  <si>
    <t>12572</t>
  </si>
  <si>
    <t>12575</t>
  </si>
  <si>
    <t>12577</t>
  </si>
  <si>
    <t>12578</t>
  </si>
  <si>
    <t>12580</t>
  </si>
  <si>
    <t>12581</t>
  </si>
  <si>
    <t>12582</t>
  </si>
  <si>
    <t>12583</t>
  </si>
  <si>
    <t>12585</t>
  </si>
  <si>
    <t>12586</t>
  </si>
  <si>
    <t>12589</t>
  </si>
  <si>
    <t>12590</t>
  </si>
  <si>
    <t>12592</t>
  </si>
  <si>
    <t>12593</t>
  </si>
  <si>
    <t>12594</t>
  </si>
  <si>
    <t>12601</t>
  </si>
  <si>
    <t>12603</t>
  </si>
  <si>
    <t>12604</t>
  </si>
  <si>
    <t>12701</t>
  </si>
  <si>
    <t>12719</t>
  </si>
  <si>
    <t>12720</t>
  </si>
  <si>
    <t>12721</t>
  </si>
  <si>
    <t>12723</t>
  </si>
  <si>
    <t>12725</t>
  </si>
  <si>
    <t>12726</t>
  </si>
  <si>
    <t>12729</t>
  </si>
  <si>
    <t>12732</t>
  </si>
  <si>
    <t>12733</t>
  </si>
  <si>
    <t>12734</t>
  </si>
  <si>
    <t>12736</t>
  </si>
  <si>
    <t>12737</t>
  </si>
  <si>
    <t>12738</t>
  </si>
  <si>
    <t>12740</t>
  </si>
  <si>
    <t>12741</t>
  </si>
  <si>
    <t>12742</t>
  </si>
  <si>
    <t>12743</t>
  </si>
  <si>
    <t>12745</t>
  </si>
  <si>
    <t>12746</t>
  </si>
  <si>
    <t>12747</t>
  </si>
  <si>
    <t>12748</t>
  </si>
  <si>
    <t>12750</t>
  </si>
  <si>
    <t>12751</t>
  </si>
  <si>
    <t>12752</t>
  </si>
  <si>
    <t>12754</t>
  </si>
  <si>
    <t>12758</t>
  </si>
  <si>
    <t>12759</t>
  </si>
  <si>
    <t>12760</t>
  </si>
  <si>
    <t>12762</t>
  </si>
  <si>
    <t>12763</t>
  </si>
  <si>
    <t>12764</t>
  </si>
  <si>
    <t>12765</t>
  </si>
  <si>
    <t>12766</t>
  </si>
  <si>
    <t>12768</t>
  </si>
  <si>
    <t>12770</t>
  </si>
  <si>
    <t>12771</t>
  </si>
  <si>
    <t>12775</t>
  </si>
  <si>
    <t>12776</t>
  </si>
  <si>
    <t>12777</t>
  </si>
  <si>
    <t>12779</t>
  </si>
  <si>
    <t>12780</t>
  </si>
  <si>
    <t>12783</t>
  </si>
  <si>
    <t>12786</t>
  </si>
  <si>
    <t>12787</t>
  </si>
  <si>
    <t>12788</t>
  </si>
  <si>
    <t>12789</t>
  </si>
  <si>
    <t>12790</t>
  </si>
  <si>
    <t>12791</t>
  </si>
  <si>
    <t>12792</t>
  </si>
  <si>
    <t>12801</t>
  </si>
  <si>
    <t>12803</t>
  </si>
  <si>
    <t>12804</t>
  </si>
  <si>
    <t>12808</t>
  </si>
  <si>
    <t>12809</t>
  </si>
  <si>
    <t>12810</t>
  </si>
  <si>
    <t>12812</t>
  </si>
  <si>
    <t>12814</t>
  </si>
  <si>
    <t>12815</t>
  </si>
  <si>
    <t>12816</t>
  </si>
  <si>
    <t>12817</t>
  </si>
  <si>
    <t>12819</t>
  </si>
  <si>
    <t>12821</t>
  </si>
  <si>
    <t>12822</t>
  </si>
  <si>
    <t>12823</t>
  </si>
  <si>
    <t>12824</t>
  </si>
  <si>
    <t>12827</t>
  </si>
  <si>
    <t>12828</t>
  </si>
  <si>
    <t>12831</t>
  </si>
  <si>
    <t>12832</t>
  </si>
  <si>
    <t>12833</t>
  </si>
  <si>
    <t>12834</t>
  </si>
  <si>
    <t>12835</t>
  </si>
  <si>
    <t>12836</t>
  </si>
  <si>
    <t>12837</t>
  </si>
  <si>
    <t>12838</t>
  </si>
  <si>
    <t>12839</t>
  </si>
  <si>
    <t>12842</t>
  </si>
  <si>
    <t>12843</t>
  </si>
  <si>
    <t>12844</t>
  </si>
  <si>
    <t>12845</t>
  </si>
  <si>
    <t>12846</t>
  </si>
  <si>
    <t>12847</t>
  </si>
  <si>
    <t>12849</t>
  </si>
  <si>
    <t>12850</t>
  </si>
  <si>
    <t>12851</t>
  </si>
  <si>
    <t>12852</t>
  </si>
  <si>
    <t>12853</t>
  </si>
  <si>
    <t>12854</t>
  </si>
  <si>
    <t>12855</t>
  </si>
  <si>
    <t>12857</t>
  </si>
  <si>
    <t>12858</t>
  </si>
  <si>
    <t>12859</t>
  </si>
  <si>
    <t>12860</t>
  </si>
  <si>
    <t>12861</t>
  </si>
  <si>
    <t>12863</t>
  </si>
  <si>
    <t>12865</t>
  </si>
  <si>
    <t>12866</t>
  </si>
  <si>
    <t>12870</t>
  </si>
  <si>
    <t>12871</t>
  </si>
  <si>
    <t>12873</t>
  </si>
  <si>
    <t>12874</t>
  </si>
  <si>
    <t>12878</t>
  </si>
  <si>
    <t>12879</t>
  </si>
  <si>
    <t>12883</t>
  </si>
  <si>
    <t>12885</t>
  </si>
  <si>
    <t>12886</t>
  </si>
  <si>
    <t>12887</t>
  </si>
  <si>
    <t>12901</t>
  </si>
  <si>
    <t>12903</t>
  </si>
  <si>
    <t>12910</t>
  </si>
  <si>
    <t>12911</t>
  </si>
  <si>
    <t>12912</t>
  </si>
  <si>
    <t>12913</t>
  </si>
  <si>
    <t>12914</t>
  </si>
  <si>
    <t>12916</t>
  </si>
  <si>
    <t>12917</t>
  </si>
  <si>
    <t>12918</t>
  </si>
  <si>
    <t>12919</t>
  </si>
  <si>
    <t>12920</t>
  </si>
  <si>
    <t>12921</t>
  </si>
  <si>
    <t>12922</t>
  </si>
  <si>
    <t>12923</t>
  </si>
  <si>
    <t>12924</t>
  </si>
  <si>
    <t>12926</t>
  </si>
  <si>
    <t>12928</t>
  </si>
  <si>
    <t>12930</t>
  </si>
  <si>
    <t>12932</t>
  </si>
  <si>
    <t>12934</t>
  </si>
  <si>
    <t>12935</t>
  </si>
  <si>
    <t>12936</t>
  </si>
  <si>
    <t>12937</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</si>
  <si>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</si>
  <si>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</si>
  <si>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</si>
  <si>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</si>
  <si>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</si>
  <si>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</si>
  <si>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</si>
  <si>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</si>
  <si>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</si>
  <si>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</si>
  <si>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</si>
  <si>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</si>
  <si>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</si>
  <si>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</si>
  <si>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</si>
  <si>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</si>
  <si>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</si>
  <si>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</si>
  <si>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</si>
  <si>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</si>
  <si>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</si>
  <si>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</si>
  <si>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12969</t>
  </si>
  <si>
    <t>12970</t>
  </si>
  <si>
    <t>12972</t>
  </si>
  <si>
    <t>12974</t>
  </si>
  <si>
    <t>12978</t>
  </si>
  <si>
    <t>12979</t>
  </si>
  <si>
    <t>12980</t>
  </si>
  <si>
    <t>12981</t>
  </si>
  <si>
    <t>12983</t>
  </si>
  <si>
    <t>12985</t>
  </si>
  <si>
    <t>12986</t>
  </si>
  <si>
    <t>12987</t>
  </si>
  <si>
    <t>12989</t>
  </si>
  <si>
    <t>12992</t>
  </si>
  <si>
    <t>12993</t>
  </si>
  <si>
    <t>12996</t>
  </si>
  <si>
    <t>12997</t>
  </si>
  <si>
    <t>12998</t>
  </si>
  <si>
    <t>13021</t>
  </si>
  <si>
    <t>13024</t>
  </si>
  <si>
    <t>13026</t>
  </si>
  <si>
    <t>13027</t>
  </si>
  <si>
    <t>13028</t>
  </si>
  <si>
    <t>13029</t>
  </si>
  <si>
    <t>13030</t>
  </si>
  <si>
    <t>13031</t>
  </si>
  <si>
    <t>13032</t>
  </si>
  <si>
    <t>13033</t>
  </si>
  <si>
    <t>13034</t>
  </si>
  <si>
    <t>13035</t>
  </si>
  <si>
    <t>13036</t>
  </si>
  <si>
    <t>13037</t>
  </si>
  <si>
    <t>13039</t>
  </si>
  <si>
    <t>13040</t>
  </si>
  <si>
    <t>13041</t>
  </si>
  <si>
    <t>13042</t>
  </si>
  <si>
    <t>13044</t>
  </si>
  <si>
    <t>13045</t>
  </si>
  <si>
    <t>13052</t>
  </si>
  <si>
    <t>13053</t>
  </si>
  <si>
    <t>13054</t>
  </si>
  <si>
    <t>13057</t>
  </si>
  <si>
    <t>13060</t>
  </si>
  <si>
    <t>13061</t>
  </si>
  <si>
    <t>13063</t>
  </si>
  <si>
    <t>13066</t>
  </si>
  <si>
    <t>13068</t>
  </si>
  <si>
    <t>13069</t>
  </si>
  <si>
    <t>13071</t>
  </si>
  <si>
    <t>13072</t>
  </si>
  <si>
    <t>13073</t>
  </si>
  <si>
    <t>13074</t>
  </si>
  <si>
    <t>13076</t>
  </si>
  <si>
    <t>13077</t>
  </si>
  <si>
    <t>13078</t>
  </si>
  <si>
    <t>13080</t>
  </si>
  <si>
    <t>13081</t>
  </si>
  <si>
    <t>13082</t>
  </si>
  <si>
    <t>13083</t>
  </si>
  <si>
    <t>13084</t>
  </si>
  <si>
    <t>13088</t>
  </si>
  <si>
    <t>13090</t>
  </si>
  <si>
    <t>13092</t>
  </si>
  <si>
    <t>13101</t>
  </si>
  <si>
    <t>13103</t>
  </si>
  <si>
    <t>13104</t>
  </si>
  <si>
    <t>13108</t>
  </si>
  <si>
    <t>13110</t>
  </si>
  <si>
    <t>13111</t>
  </si>
  <si>
    <t>13112</t>
  </si>
  <si>
    <t>13114</t>
  </si>
  <si>
    <t>13116</t>
  </si>
  <si>
    <t>13118</t>
  </si>
  <si>
    <t>13120</t>
  </si>
  <si>
    <t>13122</t>
  </si>
  <si>
    <t>13124</t>
  </si>
  <si>
    <t>13126</t>
  </si>
  <si>
    <t>13131</t>
  </si>
  <si>
    <t>13132</t>
  </si>
  <si>
    <t>13135</t>
  </si>
  <si>
    <t>13136</t>
  </si>
  <si>
    <t>13140</t>
  </si>
  <si>
    <t>13141</t>
  </si>
  <si>
    <t>13142</t>
  </si>
  <si>
    <t>13143</t>
  </si>
  <si>
    <t>13144</t>
  </si>
  <si>
    <t>13145</t>
  </si>
  <si>
    <t>13146</t>
  </si>
  <si>
    <t>13147</t>
  </si>
  <si>
    <t>13148</t>
  </si>
  <si>
    <t>13152</t>
  </si>
  <si>
    <t>13155</t>
  </si>
  <si>
    <t>13156</t>
  </si>
  <si>
    <t>13158</t>
  </si>
  <si>
    <t>13159</t>
  </si>
  <si>
    <t>13160</t>
  </si>
  <si>
    <t>13164</t>
  </si>
  <si>
    <t>13165</t>
  </si>
  <si>
    <t>13166</t>
  </si>
  <si>
    <t>13167</t>
  </si>
  <si>
    <t>13202</t>
  </si>
  <si>
    <t>13203</t>
  </si>
  <si>
    <t>13204</t>
  </si>
  <si>
    <t>13205</t>
  </si>
  <si>
    <t>13206</t>
  </si>
  <si>
    <t>13207</t>
  </si>
  <si>
    <t>13208</t>
  </si>
  <si>
    <t>13209</t>
  </si>
  <si>
    <t>13210</t>
  </si>
  <si>
    <t>13211</t>
  </si>
  <si>
    <t>13212</t>
  </si>
  <si>
    <t>13214</t>
  </si>
  <si>
    <t>13215</t>
  </si>
  <si>
    <t>13219</t>
  </si>
  <si>
    <t>13224</t>
  </si>
  <si>
    <t>13225</t>
  </si>
  <si>
    <t>13244</t>
  </si>
  <si>
    <t>13250</t>
  </si>
  <si>
    <t>13251</t>
  </si>
  <si>
    <t>13252</t>
  </si>
  <si>
    <t>13290</t>
  </si>
  <si>
    <t>13301</t>
  </si>
  <si>
    <t>13302</t>
  </si>
  <si>
    <t>13303</t>
  </si>
  <si>
    <t>13304</t>
  </si>
  <si>
    <t>13308</t>
  </si>
  <si>
    <t>13309</t>
  </si>
  <si>
    <t>13310</t>
  </si>
  <si>
    <t>13314</t>
  </si>
  <si>
    <t>13315</t>
  </si>
  <si>
    <t>13316</t>
  </si>
  <si>
    <t>13317</t>
  </si>
  <si>
    <t>13318</t>
  </si>
  <si>
    <t>13319</t>
  </si>
  <si>
    <t>13320</t>
  </si>
  <si>
    <t>13322</t>
  </si>
  <si>
    <t>13323</t>
  </si>
  <si>
    <t>13324</t>
  </si>
  <si>
    <t>13325</t>
  </si>
  <si>
    <t>13326</t>
  </si>
  <si>
    <t>13327</t>
  </si>
  <si>
    <t>13328</t>
  </si>
  <si>
    <t>13329</t>
  </si>
  <si>
    <t>13331</t>
  </si>
  <si>
    <t>13332</t>
  </si>
  <si>
    <t>13333</t>
  </si>
  <si>
    <t>13334</t>
  </si>
  <si>
    <t>13335</t>
  </si>
  <si>
    <t>13337</t>
  </si>
  <si>
    <t>13338</t>
  </si>
  <si>
    <t>13339</t>
  </si>
  <si>
    <t>13340</t>
  </si>
  <si>
    <t>13342</t>
  </si>
  <si>
    <t>13343</t>
  </si>
  <si>
    <t>13345</t>
  </si>
  <si>
    <t>13346</t>
  </si>
  <si>
    <t>13348</t>
  </si>
  <si>
    <t>13350</t>
  </si>
  <si>
    <t>13354</t>
  </si>
  <si>
    <t>13355</t>
  </si>
  <si>
    <t>13357</t>
  </si>
  <si>
    <t>13360</t>
  </si>
  <si>
    <t>13361</t>
  </si>
  <si>
    <t>13363</t>
  </si>
  <si>
    <t>13365</t>
  </si>
  <si>
    <t>13367</t>
  </si>
  <si>
    <t>13368</t>
  </si>
  <si>
    <t>13402</t>
  </si>
  <si>
    <t>13403</t>
  </si>
  <si>
    <t>13406</t>
  </si>
  <si>
    <t>13407</t>
  </si>
  <si>
    <t>13408</t>
  </si>
  <si>
    <t>13409</t>
  </si>
  <si>
    <t>13411</t>
  </si>
  <si>
    <t>13413</t>
  </si>
  <si>
    <t>13415</t>
  </si>
  <si>
    <t>13416</t>
  </si>
  <si>
    <t>13417</t>
  </si>
  <si>
    <t>13418</t>
  </si>
  <si>
    <t>13420</t>
  </si>
  <si>
    <t>13421</t>
  </si>
  <si>
    <t>13424</t>
  </si>
  <si>
    <t>13425</t>
  </si>
  <si>
    <t>13428</t>
  </si>
  <si>
    <t>13431</t>
  </si>
  <si>
    <t>13433</t>
  </si>
  <si>
    <t>13436</t>
  </si>
  <si>
    <t>13437</t>
  </si>
  <si>
    <t>13438</t>
  </si>
  <si>
    <t>13439</t>
  </si>
  <si>
    <t>13440</t>
  </si>
  <si>
    <t>13441</t>
  </si>
  <si>
    <t>13449</t>
  </si>
  <si>
    <t>13450</t>
  </si>
  <si>
    <t>13452</t>
  </si>
  <si>
    <t>13454</t>
  </si>
  <si>
    <t>13456</t>
  </si>
  <si>
    <t>13459</t>
  </si>
  <si>
    <t>13460</t>
  </si>
  <si>
    <t>13461</t>
  </si>
  <si>
    <t>13464</t>
  </si>
  <si>
    <t>13465</t>
  </si>
  <si>
    <t>13468</t>
  </si>
  <si>
    <t>13469</t>
  </si>
  <si>
    <t>13470</t>
  </si>
  <si>
    <t>13471</t>
  </si>
  <si>
    <t>13473</t>
  </si>
  <si>
    <t>13475</t>
  </si>
  <si>
    <t>13476</t>
  </si>
  <si>
    <t>13477</t>
  </si>
  <si>
    <t>13478</t>
  </si>
  <si>
    <t>13480</t>
  </si>
  <si>
    <t>13482</t>
  </si>
  <si>
    <t>13483</t>
  </si>
  <si>
    <t>13485</t>
  </si>
  <si>
    <t>13486</t>
  </si>
  <si>
    <t>13488</t>
  </si>
  <si>
    <t>13489</t>
  </si>
  <si>
    <t>13490</t>
  </si>
  <si>
    <t>13491</t>
  </si>
  <si>
    <t>13492</t>
  </si>
  <si>
    <t>13493</t>
  </si>
  <si>
    <t>13494</t>
  </si>
  <si>
    <t>13495</t>
  </si>
  <si>
    <t>13501</t>
  </si>
  <si>
    <t>13502</t>
  </si>
  <si>
    <t>13599</t>
  </si>
  <si>
    <t>13601</t>
  </si>
  <si>
    <t>13602</t>
  </si>
  <si>
    <t>13603</t>
  </si>
  <si>
    <t>13605</t>
  </si>
  <si>
    <t>13606</t>
  </si>
  <si>
    <t>13607</t>
  </si>
  <si>
    <t>13608</t>
  </si>
  <si>
    <t>13612</t>
  </si>
  <si>
    <t>13613</t>
  </si>
  <si>
    <t>13614</t>
  </si>
  <si>
    <t>13616</t>
  </si>
  <si>
    <t>13617</t>
  </si>
  <si>
    <t>13618</t>
  </si>
  <si>
    <t>13619</t>
  </si>
  <si>
    <t>13620</t>
  </si>
  <si>
    <t>13621</t>
  </si>
  <si>
    <t>13622</t>
  </si>
  <si>
    <t>13624</t>
  </si>
  <si>
    <t>13625</t>
  </si>
  <si>
    <t>13626</t>
  </si>
  <si>
    <t>13630</t>
  </si>
  <si>
    <t>13633</t>
  </si>
  <si>
    <t>13634</t>
  </si>
  <si>
    <t>13635</t>
  </si>
  <si>
    <t>13636</t>
  </si>
  <si>
    <t>13637</t>
  </si>
  <si>
    <t>13638</t>
  </si>
  <si>
    <t>13639</t>
  </si>
  <si>
    <t>13640</t>
  </si>
  <si>
    <t>13642</t>
  </si>
  <si>
    <t>13646</t>
  </si>
  <si>
    <t>13648</t>
  </si>
  <si>
    <t>13650</t>
  </si>
  <si>
    <t>13652</t>
  </si>
  <si>
    <t>13654</t>
  </si>
  <si>
    <t>13655</t>
  </si>
  <si>
    <t>13656</t>
  </si>
  <si>
    <t>13658</t>
  </si>
  <si>
    <t>13659</t>
  </si>
  <si>
    <t>13660</t>
  </si>
  <si>
    <t>13661</t>
  </si>
  <si>
    <t>13662</t>
  </si>
  <si>
    <t>13664</t>
  </si>
  <si>
    <t>13665</t>
  </si>
  <si>
    <t>13667</t>
  </si>
  <si>
    <t>13668</t>
  </si>
  <si>
    <t>13669</t>
  </si>
  <si>
    <t>13670</t>
  </si>
  <si>
    <t>13672</t>
  </si>
  <si>
    <t>13673</t>
  </si>
  <si>
    <t>13675</t>
  </si>
  <si>
    <t>13676</t>
  </si>
  <si>
    <t>13679</t>
  </si>
  <si>
    <t>13680</t>
  </si>
  <si>
    <t>13681</t>
  </si>
  <si>
    <t>13682</t>
  </si>
  <si>
    <t>13684</t>
  </si>
  <si>
    <t>13685</t>
  </si>
  <si>
    <t>13687</t>
  </si>
  <si>
    <t>13690</t>
  </si>
  <si>
    <t>13691</t>
  </si>
  <si>
    <t>13693</t>
  </si>
  <si>
    <t>13694</t>
  </si>
  <si>
    <t>13696</t>
  </si>
  <si>
    <t>13697</t>
  </si>
  <si>
    <t>13699</t>
  </si>
  <si>
    <t>13730</t>
  </si>
  <si>
    <t>13731</t>
  </si>
  <si>
    <t>13732</t>
  </si>
  <si>
    <t>13733</t>
  </si>
  <si>
    <t>13734</t>
  </si>
  <si>
    <t>13736</t>
  </si>
  <si>
    <t>13739</t>
  </si>
  <si>
    <t>13740</t>
  </si>
  <si>
    <t>13743</t>
  </si>
  <si>
    <t>13744</t>
  </si>
  <si>
    <t>13746</t>
  </si>
  <si>
    <t>13748</t>
  </si>
  <si>
    <t>13750</t>
  </si>
  <si>
    <t>13751</t>
  </si>
  <si>
    <t>13752</t>
  </si>
  <si>
    <t>13753</t>
  </si>
  <si>
    <t>13754</t>
  </si>
  <si>
    <t>13755</t>
  </si>
  <si>
    <t>13756</t>
  </si>
  <si>
    <t>13757</t>
  </si>
  <si>
    <t>13760</t>
  </si>
  <si>
    <t>13775</t>
  </si>
  <si>
    <t>13776</t>
  </si>
  <si>
    <t>13777</t>
  </si>
  <si>
    <t>13778</t>
  </si>
  <si>
    <t>13780</t>
  </si>
  <si>
    <t>13782</t>
  </si>
  <si>
    <t>13783</t>
  </si>
  <si>
    <t>13786</t>
  </si>
  <si>
    <t>13787</t>
  </si>
  <si>
    <t>13788</t>
  </si>
  <si>
    <t>13790</t>
  </si>
  <si>
    <t>13795</t>
  </si>
  <si>
    <t>13796</t>
  </si>
  <si>
    <t>13797</t>
  </si>
  <si>
    <t>13801</t>
  </si>
  <si>
    <t>13802</t>
  </si>
  <si>
    <t>13803</t>
  </si>
  <si>
    <t>13804</t>
  </si>
  <si>
    <t>13806</t>
  </si>
  <si>
    <t>13807</t>
  </si>
  <si>
    <t>13808</t>
  </si>
  <si>
    <t>13809</t>
  </si>
  <si>
    <t>13810</t>
  </si>
  <si>
    <t>13811</t>
  </si>
  <si>
    <t>13812</t>
  </si>
  <si>
    <t>13813</t>
  </si>
  <si>
    <t>13815</t>
  </si>
  <si>
    <t>13820</t>
  </si>
  <si>
    <t>13825</t>
  </si>
  <si>
    <t>13826</t>
  </si>
  <si>
    <t>13827</t>
  </si>
  <si>
    <t>13830</t>
  </si>
  <si>
    <t>13832</t>
  </si>
  <si>
    <t>13833</t>
  </si>
  <si>
    <t>13834</t>
  </si>
  <si>
    <t>13835</t>
  </si>
  <si>
    <t>13838</t>
  </si>
  <si>
    <t>13839</t>
  </si>
  <si>
    <t>13841</t>
  </si>
  <si>
    <t>13842</t>
  </si>
  <si>
    <t>13843</t>
  </si>
  <si>
    <t>13844</t>
  </si>
  <si>
    <t>13846</t>
  </si>
  <si>
    <t>13849</t>
  </si>
  <si>
    <t>13850</t>
  </si>
  <si>
    <t>13856</t>
  </si>
  <si>
    <t>13859</t>
  </si>
  <si>
    <t>13861</t>
  </si>
  <si>
    <t>13862</t>
  </si>
  <si>
    <t>13863</t>
  </si>
  <si>
    <t>13864</t>
  </si>
  <si>
    <t>13865</t>
  </si>
  <si>
    <t>13901</t>
  </si>
  <si>
    <t>13903</t>
  </si>
  <si>
    <t>13904</t>
  </si>
  <si>
    <t>13905</t>
  </si>
  <si>
    <t>14001</t>
  </si>
  <si>
    <t>14004</t>
  </si>
  <si>
    <t>14005</t>
  </si>
  <si>
    <t>14006</t>
  </si>
  <si>
    <t>14008</t>
  </si>
  <si>
    <t>14009</t>
  </si>
  <si>
    <t>14011</t>
  </si>
  <si>
    <t>14012</t>
  </si>
  <si>
    <t>14013</t>
  </si>
  <si>
    <t>14020</t>
  </si>
  <si>
    <t>14024</t>
  </si>
  <si>
    <t>14025</t>
  </si>
  <si>
    <t>14026</t>
  </si>
  <si>
    <t>14028</t>
  </si>
  <si>
    <t>14030</t>
  </si>
  <si>
    <t>14031</t>
  </si>
  <si>
    <t>14032</t>
  </si>
  <si>
    <t>14033</t>
  </si>
  <si>
    <t>14034</t>
  </si>
  <si>
    <t>14036</t>
  </si>
  <si>
    <t>14037</t>
  </si>
  <si>
    <t>14039</t>
  </si>
  <si>
    <t>14040</t>
  </si>
  <si>
    <t>14041</t>
  </si>
  <si>
    <t>14042</t>
  </si>
  <si>
    <t>14043</t>
  </si>
  <si>
    <t>14047</t>
  </si>
  <si>
    <t>14048</t>
  </si>
  <si>
    <t>14051</t>
  </si>
  <si>
    <t>14052</t>
  </si>
  <si>
    <t>14054</t>
  </si>
  <si>
    <t>14055</t>
  </si>
  <si>
    <t>14057</t>
  </si>
  <si>
    <t>14058</t>
  </si>
  <si>
    <t>14059</t>
  </si>
  <si>
    <t>14060</t>
  </si>
  <si>
    <t>14062</t>
  </si>
  <si>
    <t>14063</t>
  </si>
  <si>
    <t>14065</t>
  </si>
  <si>
    <t>14066</t>
  </si>
  <si>
    <t>14067</t>
  </si>
  <si>
    <t>14068</t>
  </si>
  <si>
    <t>14069</t>
  </si>
  <si>
    <t>14070</t>
  </si>
  <si>
    <t>14072</t>
  </si>
  <si>
    <t>14075</t>
  </si>
  <si>
    <t>14080</t>
  </si>
  <si>
    <t>14081</t>
  </si>
  <si>
    <t>14082</t>
  </si>
  <si>
    <t>14083</t>
  </si>
  <si>
    <t>14085</t>
  </si>
  <si>
    <t>14086</t>
  </si>
  <si>
    <t>14091</t>
  </si>
  <si>
    <t>14092</t>
  </si>
  <si>
    <t>14094</t>
  </si>
  <si>
    <t>14098</t>
  </si>
  <si>
    <t>14101</t>
  </si>
  <si>
    <t>14102</t>
  </si>
  <si>
    <t>14103</t>
  </si>
  <si>
    <t>14105</t>
  </si>
  <si>
    <t>14108</t>
  </si>
  <si>
    <t>14111</t>
  </si>
  <si>
    <t>14113</t>
  </si>
  <si>
    <t>14120</t>
  </si>
  <si>
    <t>14125</t>
  </si>
  <si>
    <t>14127</t>
  </si>
  <si>
    <t>14129</t>
  </si>
  <si>
    <t>14131</t>
  </si>
  <si>
    <t>14132</t>
  </si>
  <si>
    <t>14134</t>
  </si>
  <si>
    <t>14136</t>
  </si>
  <si>
    <t>14138</t>
  </si>
  <si>
    <t>14139</t>
  </si>
  <si>
    <t>14141</t>
  </si>
  <si>
    <t>14143</t>
  </si>
  <si>
    <t>14145</t>
  </si>
  <si>
    <t>14150</t>
  </si>
  <si>
    <t>14167</t>
  </si>
  <si>
    <t>14170</t>
  </si>
  <si>
    <t>14171</t>
  </si>
  <si>
    <t>14172</t>
  </si>
  <si>
    <t>14174</t>
  </si>
  <si>
    <t>14201</t>
  </si>
  <si>
    <t>14202</t>
  </si>
  <si>
    <t>14203</t>
  </si>
  <si>
    <t>14204</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</si>
  <si>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</si>
  <si>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</si>
  <si>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</si>
  <si>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</si>
  <si>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</si>
  <si>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</si>
  <si>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</si>
  <si>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</si>
  <si>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</si>
  <si>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</si>
  <si>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</si>
  <si>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</si>
  <si>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</si>
  <si>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</si>
  <si>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</si>
  <si>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</si>
  <si>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</si>
  <si>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</si>
  <si>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</si>
  <si>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</si>
  <si>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</si>
  <si>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</si>
  <si>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</si>
  <si>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14233</t>
  </si>
  <si>
    <t>14241</t>
  </si>
  <si>
    <t>14260</t>
  </si>
  <si>
    <t>14261</t>
  </si>
  <si>
    <t>14263</t>
  </si>
  <si>
    <t>14264</t>
  </si>
  <si>
    <t>14265</t>
  </si>
  <si>
    <t>14267</t>
  </si>
  <si>
    <t>14269</t>
  </si>
  <si>
    <t>14270</t>
  </si>
  <si>
    <t>14272</t>
  </si>
  <si>
    <t>14273</t>
  </si>
  <si>
    <t>14276</t>
  </si>
  <si>
    <t>14280</t>
  </si>
  <si>
    <t>14301</t>
  </si>
  <si>
    <t>14303</t>
  </si>
  <si>
    <t>14304</t>
  </si>
  <si>
    <t>14305</t>
  </si>
  <si>
    <t>14411</t>
  </si>
  <si>
    <t>14414</t>
  </si>
  <si>
    <t>14415</t>
  </si>
  <si>
    <t>14416</t>
  </si>
  <si>
    <t>14418</t>
  </si>
  <si>
    <t>14420</t>
  </si>
  <si>
    <t>14422</t>
  </si>
  <si>
    <t>14423</t>
  </si>
  <si>
    <t>14424</t>
  </si>
  <si>
    <t>14425</t>
  </si>
  <si>
    <t>14427</t>
  </si>
  <si>
    <t>14428</t>
  </si>
  <si>
    <t>14432</t>
  </si>
  <si>
    <t>14433</t>
  </si>
  <si>
    <t>14435</t>
  </si>
  <si>
    <t>14437</t>
  </si>
  <si>
    <t>14441</t>
  </si>
  <si>
    <t>14445</t>
  </si>
  <si>
    <t>14450</t>
  </si>
  <si>
    <t>14454</t>
  </si>
  <si>
    <t>14456</t>
  </si>
  <si>
    <t>14462</t>
  </si>
  <si>
    <t>14464</t>
  </si>
  <si>
    <t>14466</t>
  </si>
  <si>
    <t>14467</t>
  </si>
  <si>
    <t>14468</t>
  </si>
  <si>
    <t>14469</t>
  </si>
  <si>
    <t>14470</t>
  </si>
  <si>
    <t>14471</t>
  </si>
  <si>
    <t>14472</t>
  </si>
  <si>
    <t>14475</t>
  </si>
  <si>
    <t>14476</t>
  </si>
  <si>
    <t>14477</t>
  </si>
  <si>
    <t>14478</t>
  </si>
  <si>
    <t>14479</t>
  </si>
  <si>
    <t>14480</t>
  </si>
  <si>
    <t>14481</t>
  </si>
  <si>
    <t>14482</t>
  </si>
  <si>
    <t>14485</t>
  </si>
  <si>
    <t>14486</t>
  </si>
  <si>
    <t>14487</t>
  </si>
  <si>
    <t>14489</t>
  </si>
  <si>
    <t>14502</t>
  </si>
  <si>
    <t>14504</t>
  </si>
  <si>
    <t>14505</t>
  </si>
  <si>
    <t>14506</t>
  </si>
  <si>
    <t>14507</t>
  </si>
  <si>
    <t>14510</t>
  </si>
  <si>
    <t>14512</t>
  </si>
  <si>
    <t>14513</t>
  </si>
  <si>
    <t>14514</t>
  </si>
  <si>
    <t>14516</t>
  </si>
  <si>
    <t>14517</t>
  </si>
  <si>
    <t>14519</t>
  </si>
  <si>
    <t>14521</t>
  </si>
  <si>
    <t>14522</t>
  </si>
  <si>
    <t>14525</t>
  </si>
  <si>
    <t>14526</t>
  </si>
  <si>
    <t>14527</t>
  </si>
  <si>
    <t>14530</t>
  </si>
  <si>
    <t>14532</t>
  </si>
  <si>
    <t>14533</t>
  </si>
  <si>
    <t>14534</t>
  </si>
  <si>
    <t>14536</t>
  </si>
  <si>
    <t>14541</t>
  </si>
  <si>
    <t>14543</t>
  </si>
  <si>
    <t>14544</t>
  </si>
  <si>
    <t>14545</t>
  </si>
  <si>
    <t>14546</t>
  </si>
  <si>
    <t>14548</t>
  </si>
  <si>
    <t>14550</t>
  </si>
  <si>
    <t>14551</t>
  </si>
  <si>
    <t>14555</t>
  </si>
  <si>
    <t>14559</t>
  </si>
  <si>
    <t>14560</t>
  </si>
  <si>
    <t>14561</t>
  </si>
  <si>
    <t>14564</t>
  </si>
  <si>
    <t>14568</t>
  </si>
  <si>
    <t>14569</t>
  </si>
  <si>
    <t>14571</t>
  </si>
  <si>
    <t>14572</t>
  </si>
  <si>
    <t>14580</t>
  </si>
  <si>
    <t>14585</t>
  </si>
  <si>
    <t>14586</t>
  </si>
  <si>
    <t>14589</t>
  </si>
  <si>
    <t>14590</t>
  </si>
  <si>
    <t>14591</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</si>
  <si>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</si>
  <si>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</si>
  <si>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</si>
  <si>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</si>
  <si>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</si>
  <si>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</si>
  <si>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</si>
  <si>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</si>
  <si>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</si>
  <si>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</si>
  <si>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</si>
  <si>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</si>
  <si>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</si>
  <si>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</si>
  <si>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</si>
  <si>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</si>
  <si>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</si>
  <si>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</si>
  <si>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</si>
  <si>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</si>
  <si>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</si>
  <si>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</si>
  <si>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</si>
  <si>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</si>
  <si>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14638</t>
  </si>
  <si>
    <t>14639</t>
  </si>
  <si>
    <t>14642</t>
  </si>
  <si>
    <t>14643</t>
  </si>
  <si>
    <t>14644</t>
  </si>
  <si>
    <t>14645</t>
  </si>
  <si>
    <t>14646</t>
  </si>
  <si>
    <t>14647</t>
  </si>
  <si>
    <t>14649</t>
  </si>
  <si>
    <t>14650</t>
  </si>
  <si>
    <t>14651</t>
  </si>
  <si>
    <t>14652</t>
  </si>
  <si>
    <t>14653</t>
  </si>
  <si>
    <t>14664</t>
  </si>
  <si>
    <t>14673</t>
  </si>
  <si>
    <t>14683</t>
  </si>
  <si>
    <t>14694</t>
  </si>
  <si>
    <t>14701</t>
  </si>
  <si>
    <t>14706</t>
  </si>
  <si>
    <t>14708</t>
  </si>
  <si>
    <t>14709</t>
  </si>
  <si>
    <t>14710</t>
  </si>
  <si>
    <t>14711</t>
  </si>
  <si>
    <t>14712</t>
  </si>
  <si>
    <t>14714</t>
  </si>
  <si>
    <t>14715</t>
  </si>
  <si>
    <t>14716</t>
  </si>
  <si>
    <t>14717</t>
  </si>
  <si>
    <t>14718</t>
  </si>
  <si>
    <t>14719</t>
  </si>
  <si>
    <t>14721</t>
  </si>
  <si>
    <t>14723</t>
  </si>
  <si>
    <t>14724</t>
  </si>
  <si>
    <t>14726</t>
  </si>
  <si>
    <t>14727</t>
  </si>
  <si>
    <t>14728</t>
  </si>
  <si>
    <t>14729</t>
  </si>
  <si>
    <t>14731</t>
  </si>
  <si>
    <t>14733</t>
  </si>
  <si>
    <t>14735</t>
  </si>
  <si>
    <t>14736</t>
  </si>
  <si>
    <t>14737</t>
  </si>
  <si>
    <t>14738</t>
  </si>
  <si>
    <t>14739</t>
  </si>
  <si>
    <t>14740</t>
  </si>
  <si>
    <t>14741</t>
  </si>
  <si>
    <t>14743</t>
  </si>
  <si>
    <t>14744</t>
  </si>
  <si>
    <t>14747</t>
  </si>
  <si>
    <t>14748</t>
  </si>
  <si>
    <t>14750</t>
  </si>
  <si>
    <t>14753</t>
  </si>
  <si>
    <t>14754</t>
  </si>
  <si>
    <t>14755</t>
  </si>
  <si>
    <t>14757</t>
  </si>
  <si>
    <t>14760</t>
  </si>
  <si>
    <t>14767</t>
  </si>
  <si>
    <t>14769</t>
  </si>
  <si>
    <t>14770</t>
  </si>
  <si>
    <t>14772</t>
  </si>
  <si>
    <t>14775</t>
  </si>
  <si>
    <t>14777</t>
  </si>
  <si>
    <t>14779</t>
  </si>
  <si>
    <t>14781</t>
  </si>
  <si>
    <t>14782</t>
  </si>
  <si>
    <t>14784</t>
  </si>
  <si>
    <t>14787</t>
  </si>
  <si>
    <t>14801</t>
  </si>
  <si>
    <t>14802</t>
  </si>
  <si>
    <t>14803</t>
  </si>
  <si>
    <t>14804</t>
  </si>
  <si>
    <t>14805</t>
  </si>
  <si>
    <t>14806</t>
  </si>
  <si>
    <t>14807</t>
  </si>
  <si>
    <t>14808</t>
  </si>
  <si>
    <t>14809</t>
  </si>
  <si>
    <t>14810</t>
  </si>
  <si>
    <t>14812</t>
  </si>
  <si>
    <t>14813</t>
  </si>
  <si>
    <t>14814</t>
  </si>
  <si>
    <t>14815</t>
  </si>
  <si>
    <t>14816</t>
  </si>
  <si>
    <t>14817</t>
  </si>
  <si>
    <t>14818</t>
  </si>
  <si>
    <t>14819</t>
  </si>
  <si>
    <t>14820</t>
  </si>
  <si>
    <t>14821</t>
  </si>
  <si>
    <t>14822</t>
  </si>
  <si>
    <t>14823</t>
  </si>
  <si>
    <t>14824</t>
  </si>
  <si>
    <t>14825</t>
  </si>
  <si>
    <t>14826</t>
  </si>
  <si>
    <t>14830</t>
  </si>
  <si>
    <t>14831</t>
  </si>
  <si>
    <t>14836</t>
  </si>
  <si>
    <t>14837</t>
  </si>
  <si>
    <t>14838</t>
  </si>
  <si>
    <t>14839</t>
  </si>
  <si>
    <t>14840</t>
  </si>
  <si>
    <t>14841</t>
  </si>
  <si>
    <t>14842</t>
  </si>
  <si>
    <t>14843</t>
  </si>
  <si>
    <t>14845</t>
  </si>
  <si>
    <t>14846</t>
  </si>
  <si>
    <t>14847</t>
  </si>
  <si>
    <t>14850</t>
  </si>
  <si>
    <t>14853</t>
  </si>
  <si>
    <t>14855</t>
  </si>
  <si>
    <t>14858</t>
  </si>
  <si>
    <t>14859</t>
  </si>
  <si>
    <t>14860</t>
  </si>
  <si>
    <t>14861</t>
  </si>
  <si>
    <t>14864</t>
  </si>
  <si>
    <t>14865</t>
  </si>
  <si>
    <t>14867</t>
  </si>
  <si>
    <t>14869</t>
  </si>
  <si>
    <t>14870</t>
  </si>
  <si>
    <t>14871</t>
  </si>
  <si>
    <t>14872</t>
  </si>
  <si>
    <t>14873</t>
  </si>
  <si>
    <t>14874</t>
  </si>
  <si>
    <t>14877</t>
  </si>
  <si>
    <t>14878</t>
  </si>
  <si>
    <t>14879</t>
  </si>
  <si>
    <t>14880</t>
  </si>
  <si>
    <t>14881</t>
  </si>
  <si>
    <t>14882</t>
  </si>
  <si>
    <t>14883</t>
  </si>
  <si>
    <t>14884</t>
  </si>
  <si>
    <t>14885</t>
  </si>
  <si>
    <t>14886</t>
  </si>
  <si>
    <t>14889</t>
  </si>
  <si>
    <t>14891</t>
  </si>
  <si>
    <t>14892</t>
  </si>
  <si>
    <t>14894</t>
  </si>
  <si>
    <t>14895</t>
  </si>
  <si>
    <t>14897</t>
  </si>
  <si>
    <t>14898</t>
  </si>
  <si>
    <t>14901</t>
  </si>
  <si>
    <t>14903</t>
  </si>
  <si>
    <t>14904</t>
  </si>
  <si>
    <t>14905</t>
  </si>
  <si>
    <t>14925</t>
  </si>
  <si>
    <t>15001</t>
  </si>
  <si>
    <t>15003</t>
  </si>
  <si>
    <t>15005</t>
  </si>
  <si>
    <t>15007</t>
  </si>
  <si>
    <t>15009</t>
  </si>
  <si>
    <t>15010</t>
  </si>
  <si>
    <t>15012</t>
  </si>
  <si>
    <t>15014</t>
  </si>
  <si>
    <t>15015</t>
  </si>
  <si>
    <t>15017</t>
  </si>
  <si>
    <t>15018</t>
  </si>
  <si>
    <t>15019</t>
  </si>
  <si>
    <t>15021</t>
  </si>
  <si>
    <t>15022</t>
  </si>
  <si>
    <t>15024</t>
  </si>
  <si>
    <t>15025</t>
  </si>
  <si>
    <t>15026</t>
  </si>
  <si>
    <t>15027</t>
  </si>
  <si>
    <t>15030</t>
  </si>
  <si>
    <t>15031</t>
  </si>
  <si>
    <t>15033</t>
  </si>
  <si>
    <t>15034</t>
  </si>
  <si>
    <t>15035</t>
  </si>
  <si>
    <t>15037</t>
  </si>
  <si>
    <t>15042</t>
  </si>
  <si>
    <t>15043</t>
  </si>
  <si>
    <t>15044</t>
  </si>
  <si>
    <t>15045</t>
  </si>
  <si>
    <t>15046</t>
  </si>
  <si>
    <t>15049</t>
  </si>
  <si>
    <t>15050</t>
  </si>
  <si>
    <t>15051</t>
  </si>
  <si>
    <t>15052</t>
  </si>
  <si>
    <t>15053</t>
  </si>
  <si>
    <t>15055</t>
  </si>
  <si>
    <t>15056</t>
  </si>
  <si>
    <t>15057</t>
  </si>
  <si>
    <t>15059</t>
  </si>
  <si>
    <t>15061</t>
  </si>
  <si>
    <t>15062</t>
  </si>
  <si>
    <t>15063</t>
  </si>
  <si>
    <t>15064</t>
  </si>
  <si>
    <t>15065</t>
  </si>
  <si>
    <t>15066</t>
  </si>
  <si>
    <t>15067</t>
  </si>
  <si>
    <t>15068</t>
  </si>
  <si>
    <t>15069</t>
  </si>
  <si>
    <t>15071</t>
  </si>
  <si>
    <t>15074</t>
  </si>
  <si>
    <t>15076</t>
  </si>
  <si>
    <t>15078</t>
  </si>
  <si>
    <t>15083</t>
  </si>
  <si>
    <t>15084</t>
  </si>
  <si>
    <t>15085</t>
  </si>
  <si>
    <t>15086</t>
  </si>
  <si>
    <t>15089</t>
  </si>
  <si>
    <t>15090</t>
  </si>
  <si>
    <t>15096</t>
  </si>
  <si>
    <t>15101</t>
  </si>
  <si>
    <t>15102</t>
  </si>
  <si>
    <t>15104</t>
  </si>
  <si>
    <t>15106</t>
  </si>
  <si>
    <t>15108</t>
  </si>
  <si>
    <t>15110</t>
  </si>
  <si>
    <t>15112</t>
  </si>
  <si>
    <t>15116</t>
  </si>
  <si>
    <t>15120</t>
  </si>
  <si>
    <t>15122</t>
  </si>
  <si>
    <t>15123</t>
  </si>
  <si>
    <t>15126</t>
  </si>
  <si>
    <t>15129</t>
  </si>
  <si>
    <t>15131</t>
  </si>
  <si>
    <t>15132</t>
  </si>
  <si>
    <t>15133</t>
  </si>
  <si>
    <t>15135</t>
  </si>
  <si>
    <t>15136</t>
  </si>
  <si>
    <t>15137</t>
  </si>
  <si>
    <t>15139</t>
  </si>
  <si>
    <t>15140</t>
  </si>
  <si>
    <t>15142</t>
  </si>
  <si>
    <t>15143</t>
  </si>
  <si>
    <t>15144</t>
  </si>
  <si>
    <t>15145</t>
  </si>
  <si>
    <t>15146</t>
  </si>
  <si>
    <t>15147</t>
  </si>
  <si>
    <t>15148</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</si>
  <si>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</si>
  <si>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</si>
  <si>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</si>
  <si>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</si>
  <si>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</si>
  <si>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</si>
  <si>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</si>
  <si>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</si>
  <si>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</si>
  <si>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</si>
  <si>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</si>
  <si>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</si>
  <si>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</si>
  <si>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</si>
  <si>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</si>
  <si>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</si>
  <si>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</si>
  <si>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</si>
  <si>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</si>
  <si>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</si>
  <si>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</si>
  <si>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</si>
  <si>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</si>
  <si>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</si>
  <si>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</si>
  <si>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</si>
  <si>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</si>
  <si>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</si>
  <si>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</si>
  <si>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15232</t>
  </si>
  <si>
    <t>15233</t>
  </si>
  <si>
    <t>15234</t>
  </si>
  <si>
    <t>15235</t>
  </si>
  <si>
    <t>15236</t>
  </si>
  <si>
    <t>15237</t>
  </si>
  <si>
    <t>15238</t>
  </si>
  <si>
    <t>15239</t>
  </si>
  <si>
    <t>15241</t>
  </si>
  <si>
    <t>15243</t>
  </si>
  <si>
    <t>15252</t>
  </si>
  <si>
    <t>15253</t>
  </si>
  <si>
    <t>15254</t>
  </si>
  <si>
    <t>15255</t>
  </si>
  <si>
    <t>15257</t>
  </si>
  <si>
    <t>15258</t>
  </si>
  <si>
    <t>15259</t>
  </si>
  <si>
    <t>15260</t>
  </si>
  <si>
    <t>15261</t>
  </si>
  <si>
    <t>15262</t>
  </si>
  <si>
    <t>15263</t>
  </si>
  <si>
    <t>15265</t>
  </si>
  <si>
    <t>15266</t>
  </si>
  <si>
    <t>15267</t>
  </si>
  <si>
    <t>15268</t>
  </si>
  <si>
    <t>15270</t>
  </si>
  <si>
    <t>15272</t>
  </si>
  <si>
    <t>15273</t>
  </si>
  <si>
    <t>15275</t>
  </si>
  <si>
    <t>15276</t>
  </si>
  <si>
    <t>15277</t>
  </si>
  <si>
    <t>15278</t>
  </si>
  <si>
    <t>15279</t>
  </si>
  <si>
    <t>15281</t>
  </si>
  <si>
    <t>15282</t>
  </si>
  <si>
    <t>15283</t>
  </si>
  <si>
    <t>15285</t>
  </si>
  <si>
    <t>15286</t>
  </si>
  <si>
    <t>15288</t>
  </si>
  <si>
    <t>15289</t>
  </si>
  <si>
    <t>15290</t>
  </si>
  <si>
    <t>15295</t>
  </si>
  <si>
    <t>15301</t>
  </si>
  <si>
    <t>15310</t>
  </si>
  <si>
    <t>15311</t>
  </si>
  <si>
    <t>15312</t>
  </si>
  <si>
    <t>15314</t>
  </si>
  <si>
    <t>15316</t>
  </si>
  <si>
    <t>15317</t>
  </si>
  <si>
    <t>15320</t>
  </si>
  <si>
    <t>15321</t>
  </si>
  <si>
    <t>15322</t>
  </si>
  <si>
    <t>15323</t>
  </si>
  <si>
    <t>15327</t>
  </si>
  <si>
    <t>15329</t>
  </si>
  <si>
    <t>15330</t>
  </si>
  <si>
    <t>15332</t>
  </si>
  <si>
    <t>15333</t>
  </si>
  <si>
    <t>15334</t>
  </si>
  <si>
    <t>15337</t>
  </si>
  <si>
    <t>15338</t>
  </si>
  <si>
    <t>15340</t>
  </si>
  <si>
    <t>15341</t>
  </si>
  <si>
    <t>15342</t>
  </si>
  <si>
    <t>15344</t>
  </si>
  <si>
    <t>15345</t>
  </si>
  <si>
    <t>15349</t>
  </si>
  <si>
    <t>15352</t>
  </si>
  <si>
    <t>15357</t>
  </si>
  <si>
    <t>15359</t>
  </si>
  <si>
    <t>15360</t>
  </si>
  <si>
    <t>15362</t>
  </si>
  <si>
    <t>15363</t>
  </si>
  <si>
    <t>15364</t>
  </si>
  <si>
    <t>15367</t>
  </si>
  <si>
    <t>15370</t>
  </si>
  <si>
    <t>15376</t>
  </si>
  <si>
    <t>15377</t>
  </si>
  <si>
    <t>15380</t>
  </si>
  <si>
    <t>15401</t>
  </si>
  <si>
    <t>15410</t>
  </si>
  <si>
    <t>15411</t>
  </si>
  <si>
    <t>15413</t>
  </si>
  <si>
    <t>15417</t>
  </si>
  <si>
    <t>15419</t>
  </si>
  <si>
    <t>15423</t>
  </si>
  <si>
    <t>15424</t>
  </si>
  <si>
    <t>15425</t>
  </si>
  <si>
    <t>15427</t>
  </si>
  <si>
    <t>15428</t>
  </si>
  <si>
    <t>15431</t>
  </si>
  <si>
    <t>15433</t>
  </si>
  <si>
    <t>15436</t>
  </si>
  <si>
    <t>15437</t>
  </si>
  <si>
    <t>15438</t>
  </si>
  <si>
    <t>15440</t>
  </si>
  <si>
    <t>15442</t>
  </si>
  <si>
    <t>15444</t>
  </si>
  <si>
    <t>15445</t>
  </si>
  <si>
    <t>15446</t>
  </si>
  <si>
    <t>15450</t>
  </si>
  <si>
    <t>15451</t>
  </si>
  <si>
    <t>15456</t>
  </si>
  <si>
    <t>15458</t>
  </si>
  <si>
    <t>15459</t>
  </si>
  <si>
    <t>15461</t>
  </si>
  <si>
    <t>15462</t>
  </si>
  <si>
    <t>15464</t>
  </si>
  <si>
    <t>15468</t>
  </si>
  <si>
    <t>15469</t>
  </si>
  <si>
    <t>15470</t>
  </si>
  <si>
    <t>15473</t>
  </si>
  <si>
    <t>15474</t>
  </si>
  <si>
    <t>15478</t>
  </si>
  <si>
    <t>15479</t>
  </si>
  <si>
    <t>15480</t>
  </si>
  <si>
    <t>15486</t>
  </si>
  <si>
    <t>15488</t>
  </si>
  <si>
    <t>15490</t>
  </si>
  <si>
    <t>15501</t>
  </si>
  <si>
    <t>15510</t>
  </si>
  <si>
    <t>15521</t>
  </si>
  <si>
    <t>15522</t>
  </si>
  <si>
    <t>15530</t>
  </si>
  <si>
    <t>15531</t>
  </si>
  <si>
    <t>15533</t>
  </si>
  <si>
    <t>15534</t>
  </si>
  <si>
    <t>15535</t>
  </si>
  <si>
    <t>15536</t>
  </si>
  <si>
    <t>15537</t>
  </si>
  <si>
    <t>15538</t>
  </si>
  <si>
    <t>15539</t>
  </si>
  <si>
    <t>15540</t>
  </si>
  <si>
    <t>15541</t>
  </si>
  <si>
    <t>15542</t>
  </si>
  <si>
    <t>15545</t>
  </si>
  <si>
    <t>15546</t>
  </si>
  <si>
    <t>15548</t>
  </si>
  <si>
    <t>15550</t>
  </si>
  <si>
    <t>15551</t>
  </si>
  <si>
    <t>15552</t>
  </si>
  <si>
    <t>15554</t>
  </si>
  <si>
    <t>15557</t>
  </si>
  <si>
    <t>15558</t>
  </si>
  <si>
    <t>15559</t>
  </si>
  <si>
    <t>15562</t>
  </si>
  <si>
    <t>15563</t>
  </si>
  <si>
    <t>15564</t>
  </si>
  <si>
    <t>15565</t>
  </si>
  <si>
    <t>15601</t>
  </si>
  <si>
    <t>15605</t>
  </si>
  <si>
    <t>15606</t>
  </si>
  <si>
    <t>15610</t>
  </si>
  <si>
    <t>15611</t>
  </si>
  <si>
    <t>15612</t>
  </si>
  <si>
    <t>15613</t>
  </si>
  <si>
    <t>15615</t>
  </si>
  <si>
    <t>15618</t>
  </si>
  <si>
    <t>15620</t>
  </si>
  <si>
    <t>15622</t>
  </si>
  <si>
    <t>15623</t>
  </si>
  <si>
    <t>15626</t>
  </si>
  <si>
    <t>15627</t>
  </si>
  <si>
    <t>15628</t>
  </si>
  <si>
    <t>15632</t>
  </si>
  <si>
    <t>15634</t>
  </si>
  <si>
    <t>15636</t>
  </si>
  <si>
    <t>15637</t>
  </si>
  <si>
    <t>15639</t>
  </si>
  <si>
    <t>15641</t>
  </si>
  <si>
    <t>15642</t>
  </si>
  <si>
    <t>15644</t>
  </si>
  <si>
    <t>15646</t>
  </si>
  <si>
    <t>15647</t>
  </si>
  <si>
    <t>15650</t>
  </si>
  <si>
    <t>15655</t>
  </si>
  <si>
    <t>15656</t>
  </si>
  <si>
    <t>15658</t>
  </si>
  <si>
    <t>15661</t>
  </si>
  <si>
    <t>15665</t>
  </si>
  <si>
    <t>15666</t>
  </si>
  <si>
    <t>15668</t>
  </si>
  <si>
    <t>15670</t>
  </si>
  <si>
    <t>15671</t>
  </si>
  <si>
    <t>15672</t>
  </si>
  <si>
    <t>15675</t>
  </si>
  <si>
    <t>15677</t>
  </si>
  <si>
    <t>15678</t>
  </si>
  <si>
    <t>15679</t>
  </si>
  <si>
    <t>15681</t>
  </si>
  <si>
    <t>15683</t>
  </si>
  <si>
    <t>15684</t>
  </si>
  <si>
    <t>15686</t>
  </si>
  <si>
    <t>15687</t>
  </si>
  <si>
    <t>15688</t>
  </si>
  <si>
    <t>15690</t>
  </si>
  <si>
    <t>15692</t>
  </si>
  <si>
    <t>15697</t>
  </si>
  <si>
    <t>15698</t>
  </si>
  <si>
    <t>15701</t>
  </si>
  <si>
    <t>15705</t>
  </si>
  <si>
    <t>15711</t>
  </si>
  <si>
    <t>15713</t>
  </si>
  <si>
    <t>15714</t>
  </si>
  <si>
    <t>15717</t>
  </si>
  <si>
    <t>15722</t>
  </si>
  <si>
    <t>15724</t>
  </si>
  <si>
    <t>15725</t>
  </si>
  <si>
    <t>15728</t>
  </si>
  <si>
    <t>15729</t>
  </si>
  <si>
    <t>15730</t>
  </si>
  <si>
    <t>15732</t>
  </si>
  <si>
    <t>15740</t>
  </si>
  <si>
    <t>15742</t>
  </si>
  <si>
    <t>15744</t>
  </si>
  <si>
    <t>15747</t>
  </si>
  <si>
    <t>15748</t>
  </si>
  <si>
    <t>15750</t>
  </si>
  <si>
    <t>15753</t>
  </si>
  <si>
    <t>15757</t>
  </si>
  <si>
    <t>15758</t>
  </si>
  <si>
    <t>15759</t>
  </si>
  <si>
    <t>15760</t>
  </si>
  <si>
    <t>15761</t>
  </si>
  <si>
    <t>15762</t>
  </si>
  <si>
    <t>15763</t>
  </si>
  <si>
    <t>15764</t>
  </si>
  <si>
    <t>15765</t>
  </si>
  <si>
    <t>15767</t>
  </si>
  <si>
    <t>15770</t>
  </si>
  <si>
    <t>15771</t>
  </si>
  <si>
    <t>15772</t>
  </si>
  <si>
    <t>15773</t>
  </si>
  <si>
    <t>15774</t>
  </si>
  <si>
    <t>15775</t>
  </si>
  <si>
    <t>15776</t>
  </si>
  <si>
    <t>15777</t>
  </si>
  <si>
    <t>15778</t>
  </si>
  <si>
    <t>15780</t>
  </si>
  <si>
    <t>15784</t>
  </si>
  <si>
    <t>15801</t>
  </si>
  <si>
    <t>15821</t>
  </si>
  <si>
    <t>15822</t>
  </si>
  <si>
    <t>15823</t>
  </si>
  <si>
    <t>15824</t>
  </si>
  <si>
    <t>15825</t>
  </si>
  <si>
    <t>15827</t>
  </si>
  <si>
    <t>15828</t>
  </si>
  <si>
    <t>15829</t>
  </si>
  <si>
    <t>15832</t>
  </si>
  <si>
    <t>15834</t>
  </si>
  <si>
    <t>15840</t>
  </si>
  <si>
    <t>15845</t>
  </si>
  <si>
    <t>15846</t>
  </si>
  <si>
    <t>15848</t>
  </si>
  <si>
    <t>15849</t>
  </si>
  <si>
    <t>15851</t>
  </si>
  <si>
    <t>15853</t>
  </si>
  <si>
    <t>15856</t>
  </si>
  <si>
    <t>15857</t>
  </si>
  <si>
    <t>15860</t>
  </si>
  <si>
    <t>15861</t>
  </si>
  <si>
    <t>15864</t>
  </si>
  <si>
    <t>15865</t>
  </si>
  <si>
    <t>15866</t>
  </si>
  <si>
    <t>15868</t>
  </si>
  <si>
    <t>15870</t>
  </si>
  <si>
    <t>15901</t>
  </si>
  <si>
    <t>15902</t>
  </si>
  <si>
    <t>15904</t>
  </si>
  <si>
    <t>15905</t>
  </si>
  <si>
    <t>15906</t>
  </si>
  <si>
    <t>15909</t>
  </si>
  <si>
    <t>15915</t>
  </si>
  <si>
    <t>15920</t>
  </si>
  <si>
    <t>15923</t>
  </si>
  <si>
    <t>15924</t>
  </si>
  <si>
    <t>15926</t>
  </si>
  <si>
    <t>15927</t>
  </si>
  <si>
    <t>15928</t>
  </si>
  <si>
    <t>15931</t>
  </si>
  <si>
    <t>15935</t>
  </si>
  <si>
    <t>15936</t>
  </si>
  <si>
    <t>15938</t>
  </si>
  <si>
    <t>15940</t>
  </si>
  <si>
    <t>15942</t>
  </si>
  <si>
    <t>15943</t>
  </si>
  <si>
    <t>15944</t>
  </si>
  <si>
    <t>15945</t>
  </si>
  <si>
    <t>15946</t>
  </si>
  <si>
    <t>15949</t>
  </si>
  <si>
    <t>15952</t>
  </si>
  <si>
    <t>15953</t>
  </si>
  <si>
    <t>15954</t>
  </si>
  <si>
    <t>15955</t>
  </si>
  <si>
    <t>15956</t>
  </si>
  <si>
    <t>15957</t>
  </si>
  <si>
    <t>15958</t>
  </si>
  <si>
    <t>15961</t>
  </si>
  <si>
    <t>15963</t>
  </si>
  <si>
    <t>16001</t>
  </si>
  <si>
    <t>16002</t>
  </si>
  <si>
    <t>16016</t>
  </si>
  <si>
    <t>16017</t>
  </si>
  <si>
    <t>16018</t>
  </si>
  <si>
    <t>16020</t>
  </si>
  <si>
    <t>16021</t>
  </si>
  <si>
    <t>16023</t>
  </si>
  <si>
    <t>16025</t>
  </si>
  <si>
    <t>16028</t>
  </si>
  <si>
    <t>16033</t>
  </si>
  <si>
    <t>16034</t>
  </si>
  <si>
    <t>16037</t>
  </si>
  <si>
    <t>16038</t>
  </si>
  <si>
    <t>16040</t>
  </si>
  <si>
    <t>16041</t>
  </si>
  <si>
    <t>16045</t>
  </si>
  <si>
    <t>16046</t>
  </si>
  <si>
    <t>16049</t>
  </si>
  <si>
    <t>16050</t>
  </si>
  <si>
    <t>16051</t>
  </si>
  <si>
    <t>16052</t>
  </si>
  <si>
    <t>16053</t>
  </si>
  <si>
    <t>16055</t>
  </si>
  <si>
    <t>16056</t>
  </si>
  <si>
    <t>16057</t>
  </si>
  <si>
    <t>16059</t>
  </si>
  <si>
    <t>16061</t>
  </si>
  <si>
    <t>16063</t>
  </si>
  <si>
    <t>16066</t>
  </si>
  <si>
    <t>16101</t>
  </si>
  <si>
    <t>16102</t>
  </si>
  <si>
    <t>16105</t>
  </si>
  <si>
    <t>16108</t>
  </si>
  <si>
    <t>16110</t>
  </si>
  <si>
    <t>16111</t>
  </si>
  <si>
    <t>16112</t>
  </si>
  <si>
    <t>16114</t>
  </si>
  <si>
    <t>16115</t>
  </si>
  <si>
    <t>16116</t>
  </si>
  <si>
    <t>16117</t>
  </si>
  <si>
    <t>16120</t>
  </si>
  <si>
    <t>16121</t>
  </si>
  <si>
    <t>16123</t>
  </si>
  <si>
    <t>16124</t>
  </si>
  <si>
    <t>16125</t>
  </si>
  <si>
    <t>16127</t>
  </si>
  <si>
    <t>16130</t>
  </si>
  <si>
    <t>16131</t>
  </si>
  <si>
    <t>16133</t>
  </si>
  <si>
    <t>16134</t>
  </si>
  <si>
    <t>16137</t>
  </si>
  <si>
    <t>16141</t>
  </si>
  <si>
    <t>16142</t>
  </si>
  <si>
    <t>16143</t>
  </si>
  <si>
    <t>16145</t>
  </si>
  <si>
    <t>16146</t>
  </si>
  <si>
    <t>16148</t>
  </si>
  <si>
    <t>16150</t>
  </si>
  <si>
    <t>16153</t>
  </si>
  <si>
    <t>16154</t>
  </si>
  <si>
    <t>16156</t>
  </si>
  <si>
    <t>16157</t>
  </si>
  <si>
    <t>16159</t>
  </si>
  <si>
    <t>16172</t>
  </si>
  <si>
    <t>16201</t>
  </si>
  <si>
    <t>16210</t>
  </si>
  <si>
    <t>16214</t>
  </si>
  <si>
    <t>16215</t>
  </si>
  <si>
    <t>16217</t>
  </si>
  <si>
    <t>16218</t>
  </si>
  <si>
    <t>16222</t>
  </si>
  <si>
    <t>16224</t>
  </si>
  <si>
    <t>16226</t>
  </si>
  <si>
    <t>16228</t>
  </si>
  <si>
    <t>16229</t>
  </si>
  <si>
    <t>16232</t>
  </si>
  <si>
    <t>16233</t>
  </si>
  <si>
    <t>16235</t>
  </si>
  <si>
    <t>16239</t>
  </si>
  <si>
    <t>16240</t>
  </si>
  <si>
    <t>16242</t>
  </si>
  <si>
    <t>16248</t>
  </si>
  <si>
    <t>16249</t>
  </si>
  <si>
    <t>16253</t>
  </si>
  <si>
    <t>16254</t>
  </si>
  <si>
    <t>16255</t>
  </si>
  <si>
    <t>16256</t>
  </si>
  <si>
    <t>16257</t>
  </si>
  <si>
    <t>16258</t>
  </si>
  <si>
    <t>16259</t>
  </si>
  <si>
    <t>16260</t>
  </si>
  <si>
    <t>16261</t>
  </si>
  <si>
    <t>16262</t>
  </si>
  <si>
    <t>16301</t>
  </si>
  <si>
    <t>16311</t>
  </si>
  <si>
    <t>16313</t>
  </si>
  <si>
    <t>16314</t>
  </si>
  <si>
    <t>16316</t>
  </si>
  <si>
    <t>16317</t>
  </si>
  <si>
    <t>16319</t>
  </si>
  <si>
    <t>16323</t>
  </si>
  <si>
    <t>16326</t>
  </si>
  <si>
    <t>16327</t>
  </si>
  <si>
    <t>16329</t>
  </si>
  <si>
    <t>16331</t>
  </si>
  <si>
    <t>16332</t>
  </si>
  <si>
    <t>16334</t>
  </si>
  <si>
    <t>16335</t>
  </si>
  <si>
    <t>16340</t>
  </si>
  <si>
    <t>16341</t>
  </si>
  <si>
    <t>16342</t>
  </si>
  <si>
    <t>16345</t>
  </si>
  <si>
    <t>16346</t>
  </si>
  <si>
    <t>16347</t>
  </si>
  <si>
    <t>16350</t>
  </si>
  <si>
    <t>16351</t>
  </si>
  <si>
    <t>16353</t>
  </si>
  <si>
    <t>16354</t>
  </si>
  <si>
    <t>16360</t>
  </si>
  <si>
    <t>16362</t>
  </si>
  <si>
    <t>16364</t>
  </si>
  <si>
    <t>16365</t>
  </si>
  <si>
    <t>16366</t>
  </si>
  <si>
    <t>16367</t>
  </si>
  <si>
    <t>16368</t>
  </si>
  <si>
    <t>16369</t>
  </si>
  <si>
    <t>16371</t>
  </si>
  <si>
    <t>16373</t>
  </si>
  <si>
    <t>16374</t>
  </si>
  <si>
    <t>16388</t>
  </si>
  <si>
    <t>16401</t>
  </si>
  <si>
    <t>16402</t>
  </si>
  <si>
    <t>16403</t>
  </si>
  <si>
    <t>16404</t>
  </si>
  <si>
    <t>16405</t>
  </si>
  <si>
    <t>16406</t>
  </si>
  <si>
    <t>16407</t>
  </si>
  <si>
    <t>16410</t>
  </si>
  <si>
    <t>16411</t>
  </si>
  <si>
    <t>16412</t>
  </si>
  <si>
    <t>16415</t>
  </si>
  <si>
    <t>16417</t>
  </si>
  <si>
    <t>16420</t>
  </si>
  <si>
    <t>16421</t>
  </si>
  <si>
    <t>16423</t>
  </si>
  <si>
    <t>16424</t>
  </si>
  <si>
    <t>16426</t>
  </si>
  <si>
    <t>16428</t>
  </si>
  <si>
    <t>16430</t>
  </si>
  <si>
    <t>16432</t>
  </si>
  <si>
    <t>16433</t>
  </si>
  <si>
    <t>16434</t>
  </si>
  <si>
    <t>16435</t>
  </si>
  <si>
    <t>16436</t>
  </si>
  <si>
    <t>16438</t>
  </si>
  <si>
    <t>16440</t>
  </si>
  <si>
    <t>16441</t>
  </si>
  <si>
    <t>16442</t>
  </si>
  <si>
    <t>16443</t>
  </si>
  <si>
    <t>16444</t>
  </si>
  <si>
    <t>16475</t>
  </si>
  <si>
    <t>16501</t>
  </si>
  <si>
    <t>16502</t>
  </si>
  <si>
    <t>16503</t>
  </si>
  <si>
    <t>16504</t>
  </si>
  <si>
    <t>16505</t>
  </si>
  <si>
    <t>16506</t>
  </si>
  <si>
    <t>16507</t>
  </si>
  <si>
    <t>16508</t>
  </si>
  <si>
    <t>16509</t>
  </si>
  <si>
    <t>16510</t>
  </si>
  <si>
    <t>16511</t>
  </si>
  <si>
    <t>16515</t>
  </si>
  <si>
    <t>16522</t>
  </si>
  <si>
    <t>16530</t>
  </si>
  <si>
    <t>16531</t>
  </si>
  <si>
    <t>16532</t>
  </si>
  <si>
    <t>16533</t>
  </si>
  <si>
    <t>16534</t>
  </si>
  <si>
    <t>16538</t>
  </si>
  <si>
    <t>16541</t>
  </si>
  <si>
    <t>16544</t>
  </si>
  <si>
    <t>16546</t>
  </si>
  <si>
    <t>16550</t>
  </si>
  <si>
    <t>16553</t>
  </si>
  <si>
    <t>16554</t>
  </si>
  <si>
    <t>16563</t>
  </si>
  <si>
    <t>16565</t>
  </si>
  <si>
    <t>16601</t>
  </si>
  <si>
    <t>16602</t>
  </si>
  <si>
    <t>16611</t>
  </si>
  <si>
    <t>16613</t>
  </si>
  <si>
    <t>16616</t>
  </si>
  <si>
    <t>16617</t>
  </si>
  <si>
    <t>16621</t>
  </si>
  <si>
    <t>16622</t>
  </si>
  <si>
    <t>16623</t>
  </si>
  <si>
    <t>16625</t>
  </si>
  <si>
    <t>16627</t>
  </si>
  <si>
    <t>16629</t>
  </si>
  <si>
    <t>16630</t>
  </si>
  <si>
    <t>16635</t>
  </si>
  <si>
    <t>16636</t>
  </si>
  <si>
    <t>16637</t>
  </si>
  <si>
    <t>16638</t>
  </si>
  <si>
    <t>16639</t>
  </si>
  <si>
    <t>16640</t>
  </si>
  <si>
    <t>16641</t>
  </si>
  <si>
    <t>16646</t>
  </si>
  <si>
    <t>16647</t>
  </si>
  <si>
    <t>16648</t>
  </si>
  <si>
    <t>16650</t>
  </si>
  <si>
    <t>16651</t>
  </si>
  <si>
    <t>16652</t>
  </si>
  <si>
    <t>16654</t>
  </si>
  <si>
    <t>16655</t>
  </si>
  <si>
    <t>16656</t>
  </si>
  <si>
    <t>16657</t>
  </si>
  <si>
    <t>16659</t>
  </si>
  <si>
    <t>16661</t>
  </si>
  <si>
    <t>16662</t>
  </si>
  <si>
    <t>16664</t>
  </si>
  <si>
    <t>16666</t>
  </si>
  <si>
    <t>16667</t>
  </si>
  <si>
    <t>16668</t>
  </si>
  <si>
    <t>16669</t>
  </si>
  <si>
    <t>16670</t>
  </si>
  <si>
    <t>16673</t>
  </si>
  <si>
    <t>16674</t>
  </si>
  <si>
    <t>16678</t>
  </si>
  <si>
    <t>16679</t>
  </si>
  <si>
    <t>16680</t>
  </si>
  <si>
    <t>16682</t>
  </si>
  <si>
    <t>16683</t>
  </si>
  <si>
    <t>16685</t>
  </si>
  <si>
    <t>16686</t>
  </si>
  <si>
    <t>16689</t>
  </si>
  <si>
    <t>16691</t>
  </si>
  <si>
    <t>16692</t>
  </si>
  <si>
    <t>16693</t>
  </si>
  <si>
    <t>16695</t>
  </si>
  <si>
    <t>16698</t>
  </si>
  <si>
    <t>16699</t>
  </si>
  <si>
    <t>16701</t>
  </si>
  <si>
    <t>16720</t>
  </si>
  <si>
    <t>16726</t>
  </si>
  <si>
    <t>16727</t>
  </si>
  <si>
    <t>16728</t>
  </si>
  <si>
    <t>16729</t>
  </si>
  <si>
    <t>16731</t>
  </si>
  <si>
    <t>16732</t>
  </si>
  <si>
    <t>16735</t>
  </si>
  <si>
    <t>16738</t>
  </si>
  <si>
    <t>16740</t>
  </si>
  <si>
    <t>16743</t>
  </si>
  <si>
    <t>16744</t>
  </si>
  <si>
    <t>16745</t>
  </si>
  <si>
    <t>16746</t>
  </si>
  <si>
    <t>16748</t>
  </si>
  <si>
    <t>16749</t>
  </si>
  <si>
    <t>16750</t>
  </si>
  <si>
    <t>16801</t>
  </si>
  <si>
    <t>16802</t>
  </si>
  <si>
    <t>16803</t>
  </si>
  <si>
    <t>16820</t>
  </si>
  <si>
    <t>16821</t>
  </si>
  <si>
    <t>16822</t>
  </si>
  <si>
    <t>16823</t>
  </si>
  <si>
    <t>16827</t>
  </si>
  <si>
    <t>16828</t>
  </si>
  <si>
    <t>16829</t>
  </si>
  <si>
    <t>16830</t>
  </si>
  <si>
    <t>16832</t>
  </si>
  <si>
    <t>16833</t>
  </si>
  <si>
    <t>16836</t>
  </si>
  <si>
    <t>16837</t>
  </si>
  <si>
    <t>16838</t>
  </si>
  <si>
    <t>16839</t>
  </si>
  <si>
    <t>16840</t>
  </si>
  <si>
    <t>16841</t>
  </si>
  <si>
    <t>16844</t>
  </si>
  <si>
    <t>16845</t>
  </si>
  <si>
    <t>16850</t>
  </si>
  <si>
    <t>16852</t>
  </si>
  <si>
    <t>16854</t>
  </si>
  <si>
    <t>16858</t>
  </si>
  <si>
    <t>16859</t>
  </si>
  <si>
    <t>16860</t>
  </si>
  <si>
    <t>16861</t>
  </si>
  <si>
    <t>16863</t>
  </si>
  <si>
    <t>16864</t>
  </si>
  <si>
    <t>16865</t>
  </si>
  <si>
    <t>16866</t>
  </si>
  <si>
    <t>16870</t>
  </si>
  <si>
    <t>16871</t>
  </si>
  <si>
    <t>16872</t>
  </si>
  <si>
    <t>16874</t>
  </si>
  <si>
    <t>16875</t>
  </si>
  <si>
    <t>16877</t>
  </si>
  <si>
    <t>16878</t>
  </si>
  <si>
    <t>16879</t>
  </si>
  <si>
    <t>16881</t>
  </si>
  <si>
    <t>16882</t>
  </si>
  <si>
    <t>16901</t>
  </si>
  <si>
    <t>16910</t>
  </si>
  <si>
    <t>16912</t>
  </si>
  <si>
    <t>16914</t>
  </si>
  <si>
    <t>16915</t>
  </si>
  <si>
    <t>16917</t>
  </si>
  <si>
    <t>16918</t>
  </si>
  <si>
    <t>16920</t>
  </si>
  <si>
    <t>16921</t>
  </si>
  <si>
    <t>16922</t>
  </si>
  <si>
    <t>16923</t>
  </si>
  <si>
    <t>16925</t>
  </si>
  <si>
    <t>16926</t>
  </si>
  <si>
    <t>16927</t>
  </si>
  <si>
    <t>16928</t>
  </si>
  <si>
    <t>16929</t>
  </si>
  <si>
    <t>16930</t>
  </si>
  <si>
    <t>16932</t>
  </si>
  <si>
    <t>16933</t>
  </si>
  <si>
    <t>16935</t>
  </si>
  <si>
    <t>16936</t>
  </si>
  <si>
    <t>16937</t>
  </si>
  <si>
    <t>16938</t>
  </si>
  <si>
    <t>16941</t>
  </si>
  <si>
    <t>16942</t>
  </si>
  <si>
    <t>16943</t>
  </si>
  <si>
    <t>16946</t>
  </si>
  <si>
    <t>16947</t>
  </si>
  <si>
    <t>16948</t>
  </si>
  <si>
    <t>16950</t>
  </si>
  <si>
    <t>17002</t>
  </si>
  <si>
    <t>17003</t>
  </si>
  <si>
    <t>17004</t>
  </si>
  <si>
    <t>17006</t>
  </si>
  <si>
    <t>17007</t>
  </si>
  <si>
    <t>17009</t>
  </si>
  <si>
    <t>17011</t>
  </si>
  <si>
    <t>17012</t>
  </si>
  <si>
    <t>17013</t>
  </si>
  <si>
    <t>17014</t>
  </si>
  <si>
    <t>17015</t>
  </si>
  <si>
    <t>17017</t>
  </si>
  <si>
    <t>17018</t>
  </si>
  <si>
    <t>17019</t>
  </si>
  <si>
    <t>17020</t>
  </si>
  <si>
    <t>17021</t>
  </si>
  <si>
    <t>17022</t>
  </si>
  <si>
    <t>17023</t>
  </si>
  <si>
    <t>17024</t>
  </si>
  <si>
    <t>17025</t>
  </si>
  <si>
    <t>17026</t>
  </si>
  <si>
    <t>17028</t>
  </si>
  <si>
    <t>17029</t>
  </si>
  <si>
    <t>17030</t>
  </si>
  <si>
    <t>17032</t>
  </si>
  <si>
    <t>17033</t>
  </si>
  <si>
    <t>17034</t>
  </si>
  <si>
    <t>17035</t>
  </si>
  <si>
    <t>17036</t>
  </si>
  <si>
    <t>17037</t>
  </si>
  <si>
    <t>17038</t>
  </si>
  <si>
    <t>17040</t>
  </si>
  <si>
    <t>17042</t>
  </si>
  <si>
    <t>17043</t>
  </si>
  <si>
    <t>17044</t>
  </si>
  <si>
    <t>17045</t>
  </si>
  <si>
    <t>17046</t>
  </si>
  <si>
    <t>17047</t>
  </si>
  <si>
    <t>17048</t>
  </si>
  <si>
    <t>17049</t>
  </si>
  <si>
    <t>17050</t>
  </si>
  <si>
    <t>17051</t>
  </si>
  <si>
    <t>17052</t>
  </si>
  <si>
    <t>17053</t>
  </si>
  <si>
    <t>17055</t>
  </si>
  <si>
    <t>17057</t>
  </si>
  <si>
    <t>17058</t>
  </si>
  <si>
    <t>17059</t>
  </si>
  <si>
    <t>17060</t>
  </si>
  <si>
    <t>17061</t>
  </si>
  <si>
    <t>17062</t>
  </si>
  <si>
    <t>17063</t>
  </si>
  <si>
    <t>17065</t>
  </si>
  <si>
    <t>17066</t>
  </si>
  <si>
    <t>17067</t>
  </si>
  <si>
    <t>17068</t>
  </si>
  <si>
    <t>17070</t>
  </si>
  <si>
    <t>17073</t>
  </si>
  <si>
    <t>17074</t>
  </si>
  <si>
    <t>17076</t>
  </si>
  <si>
    <t>17078</t>
  </si>
  <si>
    <t>17082</t>
  </si>
  <si>
    <t>17084</t>
  </si>
  <si>
    <t>17086</t>
  </si>
  <si>
    <t>17087</t>
  </si>
  <si>
    <t>17089</t>
  </si>
  <si>
    <t>17090</t>
  </si>
  <si>
    <t>17091</t>
  </si>
  <si>
    <t>17094</t>
  </si>
  <si>
    <t>17098</t>
  </si>
  <si>
    <t>17099</t>
  </si>
  <si>
    <t>17101</t>
  </si>
  <si>
    <t>17102</t>
  </si>
  <si>
    <t>17103</t>
  </si>
  <si>
    <t>17104</t>
  </si>
  <si>
    <t>17107</t>
  </si>
  <si>
    <t>17109</t>
  </si>
  <si>
    <t>17110</t>
  </si>
  <si>
    <t>17111</t>
  </si>
  <si>
    <t>17112</t>
  </si>
  <si>
    <t>17113</t>
  </si>
  <si>
    <t>17120</t>
  </si>
  <si>
    <t>17121</t>
  </si>
  <si>
    <t>17122</t>
  </si>
  <si>
    <t>17123</t>
  </si>
  <si>
    <t>17124</t>
  </si>
  <si>
    <t>17125</t>
  </si>
  <si>
    <t>17126</t>
  </si>
  <si>
    <t>17127</t>
  </si>
  <si>
    <t>17128</t>
  </si>
  <si>
    <t>17129</t>
  </si>
  <si>
    <t>17130</t>
  </si>
  <si>
    <t>17140</t>
  </si>
  <si>
    <t>17177</t>
  </si>
  <si>
    <t>17201</t>
  </si>
  <si>
    <t>17202</t>
  </si>
  <si>
    <t>17211</t>
  </si>
  <si>
    <t>17212</t>
  </si>
  <si>
    <t>17213</t>
  </si>
  <si>
    <t>17214</t>
  </si>
  <si>
    <t>17215</t>
  </si>
  <si>
    <t>17217</t>
  </si>
  <si>
    <t>17219</t>
  </si>
  <si>
    <t>17220</t>
  </si>
  <si>
    <t>17221</t>
  </si>
  <si>
    <t>17222</t>
  </si>
  <si>
    <t>17223</t>
  </si>
  <si>
    <t>17224</t>
  </si>
  <si>
    <t>17225</t>
  </si>
  <si>
    <t>17228</t>
  </si>
  <si>
    <t>17229</t>
  </si>
  <si>
    <t>17232</t>
  </si>
  <si>
    <t>17233</t>
  </si>
  <si>
    <t>17236</t>
  </si>
  <si>
    <t>17237</t>
  </si>
  <si>
    <t>17238</t>
  </si>
  <si>
    <t>17239</t>
  </si>
  <si>
    <t>17240</t>
  </si>
  <si>
    <t>17241</t>
  </si>
  <si>
    <t>17243</t>
  </si>
  <si>
    <t>17244</t>
  </si>
  <si>
    <t>17246</t>
  </si>
  <si>
    <t>17252</t>
  </si>
  <si>
    <t>17255</t>
  </si>
  <si>
    <t>17257</t>
  </si>
  <si>
    <t>17260</t>
  </si>
  <si>
    <t>17262</t>
  </si>
  <si>
    <t>17264</t>
  </si>
  <si>
    <t>17265</t>
  </si>
  <si>
    <t>17266</t>
  </si>
  <si>
    <t>17267</t>
  </si>
  <si>
    <t>17268</t>
  </si>
  <si>
    <t>17271</t>
  </si>
  <si>
    <t>17301</t>
  </si>
  <si>
    <t>17302</t>
  </si>
  <si>
    <t>17304</t>
  </si>
  <si>
    <t>17307</t>
  </si>
  <si>
    <t>17309</t>
  </si>
  <si>
    <t>17313</t>
  </si>
  <si>
    <t>17314</t>
  </si>
  <si>
    <t>17315</t>
  </si>
  <si>
    <t>17316</t>
  </si>
  <si>
    <t>17319</t>
  </si>
  <si>
    <t>17320</t>
  </si>
  <si>
    <t>17321</t>
  </si>
  <si>
    <t>17322</t>
  </si>
  <si>
    <t>17324</t>
  </si>
  <si>
    <t>17325</t>
  </si>
  <si>
    <t>17326</t>
  </si>
  <si>
    <t>17327</t>
  </si>
  <si>
    <t>17329</t>
  </si>
  <si>
    <t>17331</t>
  </si>
  <si>
    <t>17332</t>
  </si>
  <si>
    <t>17333</t>
  </si>
  <si>
    <t>17334</t>
  </si>
  <si>
    <t>17335</t>
  </si>
  <si>
    <t>17339</t>
  </si>
  <si>
    <t>17340</t>
  </si>
  <si>
    <t>17344</t>
  </si>
  <si>
    <t>17345</t>
  </si>
  <si>
    <t>17347</t>
  </si>
  <si>
    <t>17349</t>
  </si>
  <si>
    <t>17350</t>
  </si>
  <si>
    <t>17352</t>
  </si>
  <si>
    <t>17353</t>
  </si>
  <si>
    <t>17354</t>
  </si>
  <si>
    <t>17356</t>
  </si>
  <si>
    <t>17360</t>
  </si>
  <si>
    <t>17361</t>
  </si>
  <si>
    <t>17362</t>
  </si>
  <si>
    <t>17363</t>
  </si>
  <si>
    <t>17364</t>
  </si>
  <si>
    <t>17365</t>
  </si>
  <si>
    <t>17366</t>
  </si>
  <si>
    <t>17368</t>
  </si>
  <si>
    <t>17370</t>
  </si>
  <si>
    <t>17372</t>
  </si>
  <si>
    <t>17375</t>
  </si>
  <si>
    <t>17401</t>
  </si>
  <si>
    <t>17402</t>
  </si>
  <si>
    <t>17403</t>
  </si>
  <si>
    <t>17404</t>
  </si>
  <si>
    <t>17406</t>
  </si>
  <si>
    <t>17407</t>
  </si>
  <si>
    <t>17408</t>
  </si>
  <si>
    <t>17415</t>
  </si>
  <si>
    <t>17501</t>
  </si>
  <si>
    <t>17502</t>
  </si>
  <si>
    <t>17505</t>
  </si>
  <si>
    <t>17509</t>
  </si>
  <si>
    <t>17512</t>
  </si>
  <si>
    <t>17516</t>
  </si>
  <si>
    <t>17517</t>
  </si>
  <si>
    <t>17518</t>
  </si>
  <si>
    <t>17519</t>
  </si>
  <si>
    <t>17520</t>
  </si>
  <si>
    <t>17522</t>
  </si>
  <si>
    <t>17527</t>
  </si>
  <si>
    <t>17529</t>
  </si>
  <si>
    <t>17532</t>
  </si>
  <si>
    <t>17535</t>
  </si>
  <si>
    <t>17536</t>
  </si>
  <si>
    <t>17538</t>
  </si>
  <si>
    <t>17540</t>
  </si>
  <si>
    <t>17543</t>
  </si>
  <si>
    <t>17545</t>
  </si>
  <si>
    <t>17547</t>
  </si>
  <si>
    <t>17551</t>
  </si>
  <si>
    <t>17552</t>
  </si>
  <si>
    <t>17554</t>
  </si>
  <si>
    <t>17555</t>
  </si>
  <si>
    <t>17557</t>
  </si>
  <si>
    <t>17560</t>
  </si>
  <si>
    <t>17562</t>
  </si>
  <si>
    <t>17563</t>
  </si>
  <si>
    <t>17565</t>
  </si>
  <si>
    <t>17566</t>
  </si>
  <si>
    <t>17569</t>
  </si>
  <si>
    <t>17572</t>
  </si>
  <si>
    <t>17573</t>
  </si>
  <si>
    <t>17576</t>
  </si>
  <si>
    <t>17578</t>
  </si>
  <si>
    <t>17579</t>
  </si>
  <si>
    <t>17581</t>
  </si>
  <si>
    <t>17582</t>
  </si>
  <si>
    <t>17584</t>
  </si>
  <si>
    <t>17601</t>
  </si>
  <si>
    <t>17602</t>
  </si>
  <si>
    <t>17603</t>
  </si>
  <si>
    <t>17611</t>
  </si>
  <si>
    <t>17622</t>
  </si>
  <si>
    <t>17699</t>
  </si>
  <si>
    <t>17701</t>
  </si>
  <si>
    <t>17702</t>
  </si>
  <si>
    <t>17705</t>
  </si>
  <si>
    <t>17723</t>
  </si>
  <si>
    <t>17724</t>
  </si>
  <si>
    <t>17727</t>
  </si>
  <si>
    <t>17728</t>
  </si>
  <si>
    <t>17729</t>
  </si>
  <si>
    <t>17737</t>
  </si>
  <si>
    <t>17738</t>
  </si>
  <si>
    <t>17740</t>
  </si>
  <si>
    <t>17742</t>
  </si>
  <si>
    <t>17744</t>
  </si>
  <si>
    <t>17745</t>
  </si>
  <si>
    <t>17747</t>
  </si>
  <si>
    <t>17751</t>
  </si>
  <si>
    <t>17752</t>
  </si>
  <si>
    <t>17754</t>
  </si>
  <si>
    <t>17756</t>
  </si>
  <si>
    <t>17758</t>
  </si>
  <si>
    <t>17764</t>
  </si>
  <si>
    <t>17765</t>
  </si>
  <si>
    <t>17768</t>
  </si>
  <si>
    <t>17771</t>
  </si>
  <si>
    <t>17772</t>
  </si>
  <si>
    <t>17774</t>
  </si>
  <si>
    <t>17776</t>
  </si>
  <si>
    <t>17777</t>
  </si>
  <si>
    <t>17778</t>
  </si>
  <si>
    <t>17801</t>
  </si>
  <si>
    <t>17810</t>
  </si>
  <si>
    <t>17812</t>
  </si>
  <si>
    <t>17813</t>
  </si>
  <si>
    <t>17814</t>
  </si>
  <si>
    <t>17815</t>
  </si>
  <si>
    <t>17820</t>
  </si>
  <si>
    <t>17821</t>
  </si>
  <si>
    <t>17822</t>
  </si>
  <si>
    <t>17823</t>
  </si>
  <si>
    <t>17824</t>
  </si>
  <si>
    <t>17827</t>
  </si>
  <si>
    <t>17830</t>
  </si>
  <si>
    <t>17834</t>
  </si>
  <si>
    <t>17836</t>
  </si>
  <si>
    <t>17837</t>
  </si>
  <si>
    <t>17841</t>
  </si>
  <si>
    <t>17842</t>
  </si>
  <si>
    <t>17843</t>
  </si>
  <si>
    <t>17844</t>
  </si>
  <si>
    <t>17845</t>
  </si>
  <si>
    <t>17846</t>
  </si>
  <si>
    <t>17847</t>
  </si>
  <si>
    <t>17851</t>
  </si>
  <si>
    <t>17853</t>
  </si>
  <si>
    <t>17855</t>
  </si>
  <si>
    <t>17856</t>
  </si>
  <si>
    <t>17857</t>
  </si>
  <si>
    <t>17859</t>
  </si>
  <si>
    <t>17860</t>
  </si>
  <si>
    <t>17864</t>
  </si>
  <si>
    <t>17866</t>
  </si>
  <si>
    <t>17867</t>
  </si>
  <si>
    <t>17870</t>
  </si>
  <si>
    <t>17872</t>
  </si>
  <si>
    <t>17876</t>
  </si>
  <si>
    <t>17878</t>
  </si>
  <si>
    <t>17881</t>
  </si>
  <si>
    <t>17886</t>
  </si>
  <si>
    <t>17888</t>
  </si>
  <si>
    <t>17889</t>
  </si>
  <si>
    <t>17901</t>
  </si>
  <si>
    <t>17921</t>
  </si>
  <si>
    <t>17922</t>
  </si>
  <si>
    <t>17929</t>
  </si>
  <si>
    <t>17931</t>
  </si>
  <si>
    <t>17932</t>
  </si>
  <si>
    <t>17934</t>
  </si>
  <si>
    <t>17935</t>
  </si>
  <si>
    <t>17938</t>
  </si>
  <si>
    <t>17941</t>
  </si>
  <si>
    <t>17948</t>
  </si>
  <si>
    <t>17954</t>
  </si>
  <si>
    <t>17957</t>
  </si>
  <si>
    <t>17959</t>
  </si>
  <si>
    <t>17960</t>
  </si>
  <si>
    <t>17961</t>
  </si>
  <si>
    <t>17963</t>
  </si>
  <si>
    <t>17964</t>
  </si>
  <si>
    <t>17965</t>
  </si>
  <si>
    <t>17967</t>
  </si>
  <si>
    <t>17968</t>
  </si>
  <si>
    <t>17970</t>
  </si>
  <si>
    <t>17972</t>
  </si>
  <si>
    <t>17976</t>
  </si>
  <si>
    <t>17978</t>
  </si>
  <si>
    <t>17980</t>
  </si>
  <si>
    <t>17981</t>
  </si>
  <si>
    <t>17983</t>
  </si>
  <si>
    <t>17985</t>
  </si>
  <si>
    <t>18003</t>
  </si>
  <si>
    <t>18011</t>
  </si>
  <si>
    <t>18013</t>
  </si>
  <si>
    <t>18014</t>
  </si>
  <si>
    <t>18015</t>
  </si>
  <si>
    <t>18016</t>
  </si>
  <si>
    <t>18017</t>
  </si>
  <si>
    <t>18018</t>
  </si>
  <si>
    <t>18020</t>
  </si>
  <si>
    <t>18025</t>
  </si>
  <si>
    <t>18031</t>
  </si>
  <si>
    <t>18032</t>
  </si>
  <si>
    <t>18034</t>
  </si>
  <si>
    <t>18035</t>
  </si>
  <si>
    <t>18036</t>
  </si>
  <si>
    <t>18037</t>
  </si>
  <si>
    <t>18038</t>
  </si>
  <si>
    <t>18040</t>
  </si>
  <si>
    <t>18041</t>
  </si>
  <si>
    <t>18042</t>
  </si>
  <si>
    <t>18045</t>
  </si>
  <si>
    <t>18049</t>
  </si>
  <si>
    <t>18051</t>
  </si>
  <si>
    <t>18052</t>
  </si>
  <si>
    <t>18053</t>
  </si>
  <si>
    <t>18054</t>
  </si>
  <si>
    <t>18055</t>
  </si>
  <si>
    <t>18056</t>
  </si>
  <si>
    <t>18058</t>
  </si>
  <si>
    <t>18059</t>
  </si>
  <si>
    <t>18062</t>
  </si>
  <si>
    <t>18064</t>
  </si>
  <si>
    <t>18066</t>
  </si>
  <si>
    <t>18067</t>
  </si>
  <si>
    <t>18069</t>
  </si>
  <si>
    <t>18070</t>
  </si>
  <si>
    <t>18071</t>
  </si>
  <si>
    <t>18072</t>
  </si>
  <si>
    <t>18073</t>
  </si>
  <si>
    <t>18074</t>
  </si>
  <si>
    <t>18076</t>
  </si>
  <si>
    <t>18077</t>
  </si>
  <si>
    <t>18078</t>
  </si>
  <si>
    <t>18080</t>
  </si>
  <si>
    <t>18087</t>
  </si>
  <si>
    <t>18088</t>
  </si>
  <si>
    <t>18091</t>
  </si>
  <si>
    <t>18092</t>
  </si>
  <si>
    <t>18098</t>
  </si>
  <si>
    <t>18099</t>
  </si>
  <si>
    <t>18101</t>
  </si>
  <si>
    <t>18102</t>
  </si>
  <si>
    <t>18103</t>
  </si>
  <si>
    <t>18104</t>
  </si>
  <si>
    <t>18106</t>
  </si>
  <si>
    <t>18109</t>
  </si>
  <si>
    <t>18175</t>
  </si>
  <si>
    <t>18195</t>
  </si>
  <si>
    <t>18201</t>
  </si>
  <si>
    <t>18202</t>
  </si>
  <si>
    <t>18210</t>
  </si>
  <si>
    <t>18211</t>
  </si>
  <si>
    <t>18214</t>
  </si>
  <si>
    <t>18216</t>
  </si>
  <si>
    <t>18218</t>
  </si>
  <si>
    <t>18222</t>
  </si>
  <si>
    <t>18224</t>
  </si>
  <si>
    <t>18229</t>
  </si>
  <si>
    <t>18232</t>
  </si>
  <si>
    <t>18235</t>
  </si>
  <si>
    <t>18237</t>
  </si>
  <si>
    <t>18240</t>
  </si>
  <si>
    <t>18241</t>
  </si>
  <si>
    <t>18249</t>
  </si>
  <si>
    <t>18250</t>
  </si>
  <si>
    <t>18252</t>
  </si>
  <si>
    <t>18255</t>
  </si>
  <si>
    <t>18301</t>
  </si>
  <si>
    <t>18302</t>
  </si>
  <si>
    <t>18321</t>
  </si>
  <si>
    <t>18322</t>
  </si>
  <si>
    <t>18324</t>
  </si>
  <si>
    <t>18325</t>
  </si>
  <si>
    <t>18326</t>
  </si>
  <si>
    <t>18328</t>
  </si>
  <si>
    <t>18330</t>
  </si>
  <si>
    <t>18331</t>
  </si>
  <si>
    <t>18332</t>
  </si>
  <si>
    <t>18333</t>
  </si>
  <si>
    <t>18334</t>
  </si>
  <si>
    <t>18336</t>
  </si>
  <si>
    <t>18337</t>
  </si>
  <si>
    <t>18343</t>
  </si>
  <si>
    <t>18344</t>
  </si>
  <si>
    <t>18346</t>
  </si>
  <si>
    <t>18347</t>
  </si>
  <si>
    <t>18350</t>
  </si>
  <si>
    <t>18352</t>
  </si>
  <si>
    <t>18353</t>
  </si>
  <si>
    <t>18354</t>
  </si>
  <si>
    <t>18355</t>
  </si>
  <si>
    <t>18360</t>
  </si>
  <si>
    <t>18370</t>
  </si>
  <si>
    <t>18371</t>
  </si>
  <si>
    <t>18372</t>
  </si>
  <si>
    <t>18403</t>
  </si>
  <si>
    <t>18405</t>
  </si>
  <si>
    <t>18407</t>
  </si>
  <si>
    <t>18411</t>
  </si>
  <si>
    <t>18414</t>
  </si>
  <si>
    <t>18415</t>
  </si>
  <si>
    <t>18417</t>
  </si>
  <si>
    <t>18419</t>
  </si>
  <si>
    <t>18421</t>
  </si>
  <si>
    <t>18424</t>
  </si>
  <si>
    <t>18425</t>
  </si>
  <si>
    <t>18426</t>
  </si>
  <si>
    <t>18427</t>
  </si>
  <si>
    <t>18428</t>
  </si>
  <si>
    <t>18430</t>
  </si>
  <si>
    <t>18431</t>
  </si>
  <si>
    <t>18433</t>
  </si>
  <si>
    <t>18434</t>
  </si>
  <si>
    <t>18435</t>
  </si>
  <si>
    <t>18436</t>
  </si>
  <si>
    <t>18437</t>
  </si>
  <si>
    <t>18438</t>
  </si>
  <si>
    <t>18439</t>
  </si>
  <si>
    <t>18441</t>
  </si>
  <si>
    <t>18443</t>
  </si>
  <si>
    <t>18444</t>
  </si>
  <si>
    <t>18445</t>
  </si>
  <si>
    <t>18446</t>
  </si>
  <si>
    <t>18447</t>
  </si>
  <si>
    <t>18448</t>
  </si>
  <si>
    <t>18451</t>
  </si>
  <si>
    <t>18452</t>
  </si>
  <si>
    <t>18453</t>
  </si>
  <si>
    <t>18455</t>
  </si>
  <si>
    <t>18456</t>
  </si>
  <si>
    <t>18458</t>
  </si>
  <si>
    <t>18460</t>
  </si>
  <si>
    <t>18461</t>
  </si>
  <si>
    <t>18462</t>
  </si>
  <si>
    <t>18463</t>
  </si>
  <si>
    <t>18464</t>
  </si>
  <si>
    <t>18465</t>
  </si>
  <si>
    <t>18466</t>
  </si>
  <si>
    <t>18469</t>
  </si>
  <si>
    <t>18470</t>
  </si>
  <si>
    <t>18472</t>
  </si>
  <si>
    <t>18503</t>
  </si>
  <si>
    <t>18504</t>
  </si>
  <si>
    <t>18505</t>
  </si>
  <si>
    <t>18507</t>
  </si>
  <si>
    <t>18508</t>
  </si>
  <si>
    <t>18509</t>
  </si>
  <si>
    <t>18510</t>
  </si>
  <si>
    <t>18512</t>
  </si>
  <si>
    <t>18514</t>
  </si>
  <si>
    <t>18515</t>
  </si>
  <si>
    <t>18517</t>
  </si>
  <si>
    <t>18518</t>
  </si>
  <si>
    <t>18519</t>
  </si>
  <si>
    <t>18522</t>
  </si>
  <si>
    <t>18540</t>
  </si>
  <si>
    <t>18577</t>
  </si>
  <si>
    <t>18603</t>
  </si>
  <si>
    <t>18610</t>
  </si>
  <si>
    <t>18612</t>
  </si>
  <si>
    <t>18614</t>
  </si>
  <si>
    <t>18615</t>
  </si>
  <si>
    <t>18616</t>
  </si>
  <si>
    <t>18617</t>
  </si>
  <si>
    <t>18618</t>
  </si>
  <si>
    <t>18619</t>
  </si>
  <si>
    <t>18621</t>
  </si>
  <si>
    <t>18622</t>
  </si>
  <si>
    <t>18623</t>
  </si>
  <si>
    <t>18628</t>
  </si>
  <si>
    <t>18629</t>
  </si>
  <si>
    <t>18630</t>
  </si>
  <si>
    <t>18632</t>
  </si>
  <si>
    <t>18634</t>
  </si>
  <si>
    <t>18635</t>
  </si>
  <si>
    <t>18636</t>
  </si>
  <si>
    <t>18640</t>
  </si>
  <si>
    <t>18641</t>
  </si>
  <si>
    <t>18642</t>
  </si>
  <si>
    <t>18643</t>
  </si>
  <si>
    <t>18644</t>
  </si>
  <si>
    <t>18651</t>
  </si>
  <si>
    <t>18655</t>
  </si>
  <si>
    <t>18656</t>
  </si>
  <si>
    <t>18657</t>
  </si>
  <si>
    <t>18660</t>
  </si>
  <si>
    <t>18661</t>
  </si>
  <si>
    <t>18690</t>
  </si>
  <si>
    <t>18701</t>
  </si>
  <si>
    <t>18702</t>
  </si>
  <si>
    <t>18704</t>
  </si>
  <si>
    <t>18705</t>
  </si>
  <si>
    <t>18706</t>
  </si>
  <si>
    <t>18707</t>
  </si>
  <si>
    <t>18708</t>
  </si>
  <si>
    <t>18709</t>
  </si>
  <si>
    <t>18711</t>
  </si>
  <si>
    <t>18762</t>
  </si>
  <si>
    <t>18764</t>
  </si>
  <si>
    <t>18765</t>
  </si>
  <si>
    <t>18766</t>
  </si>
  <si>
    <t>18767</t>
  </si>
  <si>
    <t>18769</t>
  </si>
  <si>
    <t>18801</t>
  </si>
  <si>
    <t>18810</t>
  </si>
  <si>
    <t>18812</t>
  </si>
  <si>
    <t>18817</t>
  </si>
  <si>
    <t>18818</t>
  </si>
  <si>
    <t>18821</t>
  </si>
  <si>
    <t>18822</t>
  </si>
  <si>
    <t>18823</t>
  </si>
  <si>
    <t>18824</t>
  </si>
  <si>
    <t>18825</t>
  </si>
  <si>
    <t>18826</t>
  </si>
  <si>
    <t>18828</t>
  </si>
  <si>
    <t>18829</t>
  </si>
  <si>
    <t>18830</t>
  </si>
  <si>
    <t>18831</t>
  </si>
  <si>
    <t>18832</t>
  </si>
  <si>
    <t>18833</t>
  </si>
  <si>
    <t>18834</t>
  </si>
  <si>
    <t>18837</t>
  </si>
  <si>
    <t>18840</t>
  </si>
  <si>
    <t>18842</t>
  </si>
  <si>
    <t>18844</t>
  </si>
  <si>
    <t>18845</t>
  </si>
  <si>
    <t>18846</t>
  </si>
  <si>
    <t>18847</t>
  </si>
  <si>
    <t>18848</t>
  </si>
  <si>
    <t>18850</t>
  </si>
  <si>
    <t>18851</t>
  </si>
  <si>
    <t>18853</t>
  </si>
  <si>
    <t>18854</t>
  </si>
  <si>
    <t>18901</t>
  </si>
  <si>
    <t>18902</t>
  </si>
  <si>
    <t>18913</t>
  </si>
  <si>
    <t>18914</t>
  </si>
  <si>
    <t>18915</t>
  </si>
  <si>
    <t>18917</t>
  </si>
  <si>
    <t>18920</t>
  </si>
  <si>
    <t>18923</t>
  </si>
  <si>
    <t>18925</t>
  </si>
  <si>
    <t>18927</t>
  </si>
  <si>
    <t>18929</t>
  </si>
  <si>
    <t>18930</t>
  </si>
  <si>
    <t>18932</t>
  </si>
  <si>
    <t>18933</t>
  </si>
  <si>
    <t>18934</t>
  </si>
  <si>
    <t>18936</t>
  </si>
  <si>
    <t>18938</t>
  </si>
  <si>
    <t>18940</t>
  </si>
  <si>
    <t>18942</t>
  </si>
  <si>
    <t>18944</t>
  </si>
  <si>
    <t>18947</t>
  </si>
  <si>
    <t>18951</t>
  </si>
  <si>
    <t>18954</t>
  </si>
  <si>
    <t>18955</t>
  </si>
  <si>
    <t>18960</t>
  </si>
  <si>
    <t>18964</t>
  </si>
  <si>
    <t>18966</t>
  </si>
  <si>
    <t>18969</t>
  </si>
  <si>
    <t>18972</t>
  </si>
  <si>
    <t>18974</t>
  </si>
  <si>
    <t>18976</t>
  </si>
  <si>
    <t>18977</t>
  </si>
  <si>
    <t>18991</t>
  </si>
  <si>
    <t>19001</t>
  </si>
  <si>
    <t>19002</t>
  </si>
  <si>
    <t>19003</t>
  </si>
  <si>
    <t>19004</t>
  </si>
  <si>
    <t>19006</t>
  </si>
  <si>
    <t>19007</t>
  </si>
  <si>
    <t>19008</t>
  </si>
  <si>
    <t>19010</t>
  </si>
  <si>
    <t>19012</t>
  </si>
  <si>
    <t>19013</t>
  </si>
  <si>
    <t>19014</t>
  </si>
  <si>
    <t>19015</t>
  </si>
  <si>
    <t>19018</t>
  </si>
  <si>
    <t>19020</t>
  </si>
  <si>
    <t>19021</t>
  </si>
  <si>
    <t>19022</t>
  </si>
  <si>
    <t>19023</t>
  </si>
  <si>
    <t>19025</t>
  </si>
  <si>
    <t>19026</t>
  </si>
  <si>
    <t>19027</t>
  </si>
  <si>
    <t>19029</t>
  </si>
  <si>
    <t>19030</t>
  </si>
  <si>
    <t>19031</t>
  </si>
  <si>
    <t>19032</t>
  </si>
  <si>
    <t>19033</t>
  </si>
  <si>
    <t>19034</t>
  </si>
  <si>
    <t>19035</t>
  </si>
  <si>
    <t>19036</t>
  </si>
  <si>
    <t>19038</t>
  </si>
  <si>
    <t>19040</t>
  </si>
  <si>
    <t>19041</t>
  </si>
  <si>
    <t>19043</t>
  </si>
  <si>
    <t>19044</t>
  </si>
  <si>
    <t>19046</t>
  </si>
  <si>
    <t>19047</t>
  </si>
  <si>
    <t>19048</t>
  </si>
  <si>
    <t>19049</t>
  </si>
  <si>
    <t>19050</t>
  </si>
  <si>
    <t>19053</t>
  </si>
  <si>
    <t>19054</t>
  </si>
  <si>
    <t>19055</t>
  </si>
  <si>
    <t>19056</t>
  </si>
  <si>
    <t>19057</t>
  </si>
  <si>
    <t>19060</t>
  </si>
  <si>
    <t>19061</t>
  </si>
  <si>
    <t>19063</t>
  </si>
  <si>
    <t>19064</t>
  </si>
  <si>
    <t>19066</t>
  </si>
  <si>
    <t>19067</t>
  </si>
  <si>
    <t>19070</t>
  </si>
  <si>
    <t>19072</t>
  </si>
  <si>
    <t>19073</t>
  </si>
  <si>
    <t>19074</t>
  </si>
  <si>
    <t>19075</t>
  </si>
  <si>
    <t>19076</t>
  </si>
  <si>
    <t>19078</t>
  </si>
  <si>
    <t>19079</t>
  </si>
  <si>
    <t>19080</t>
  </si>
  <si>
    <t>19081</t>
  </si>
  <si>
    <t>19082</t>
  </si>
  <si>
    <t>19083</t>
  </si>
  <si>
    <t>19085</t>
  </si>
  <si>
    <t>19086</t>
  </si>
  <si>
    <t>19087</t>
  </si>
  <si>
    <t>19088</t>
  </si>
  <si>
    <t>19089</t>
  </si>
  <si>
    <t>19090</t>
  </si>
  <si>
    <t>19091</t>
  </si>
  <si>
    <t>19092</t>
  </si>
  <si>
    <t>19093</t>
  </si>
  <si>
    <t>19094</t>
  </si>
  <si>
    <t>19095</t>
  </si>
  <si>
    <t>19096</t>
  </si>
  <si>
    <t>19098</t>
  </si>
  <si>
    <t>19099</t>
  </si>
  <si>
    <t>19102</t>
  </si>
  <si>
    <t>19103</t>
  </si>
  <si>
    <t>19104</t>
  </si>
  <si>
    <t>19106</t>
  </si>
  <si>
    <t>19107</t>
  </si>
  <si>
    <t>19109</t>
  </si>
  <si>
    <t>19110</t>
  </si>
  <si>
    <t>19111</t>
  </si>
  <si>
    <t>19112</t>
  </si>
  <si>
    <t>19113</t>
  </si>
  <si>
    <t>19114</t>
  </si>
  <si>
    <t>19115</t>
  </si>
  <si>
    <t>19116</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</si>
  <si>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</si>
  <si>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</si>
  <si>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</si>
  <si>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</si>
  <si>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</si>
  <si>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</si>
  <si>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</si>
  <si>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</si>
  <si>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</si>
  <si>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</si>
  <si>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</si>
  <si>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</si>
  <si>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</si>
  <si>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</si>
  <si>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</si>
  <si>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</si>
  <si>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</si>
  <si>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</si>
  <si>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</si>
  <si>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</si>
  <si>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</si>
  <si>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</si>
  <si>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</si>
  <si>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</si>
  <si>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</si>
  <si>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</si>
  <si>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</si>
  <si>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</si>
  <si>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</si>
  <si>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</si>
  <si>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</si>
  <si>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</si>
  <si>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</si>
  <si>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</si>
  <si>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</si>
  <si>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</si>
  <si>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</si>
  <si>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19161</t>
  </si>
  <si>
    <t>19162</t>
  </si>
  <si>
    <t>19170</t>
  </si>
  <si>
    <t>19171</t>
  </si>
  <si>
    <t>19172</t>
  </si>
  <si>
    <t>19173</t>
  </si>
  <si>
    <t>19175</t>
  </si>
  <si>
    <t>19176</t>
  </si>
  <si>
    <t>19177</t>
  </si>
  <si>
    <t>19178</t>
  </si>
  <si>
    <t>19179</t>
  </si>
  <si>
    <t>19181</t>
  </si>
  <si>
    <t>19182</t>
  </si>
  <si>
    <t>19183</t>
  </si>
  <si>
    <t>19184</t>
  </si>
  <si>
    <t>19185</t>
  </si>
  <si>
    <t>19187</t>
  </si>
  <si>
    <t>19188</t>
  </si>
  <si>
    <t>19190</t>
  </si>
  <si>
    <t>19191</t>
  </si>
  <si>
    <t>19192</t>
  </si>
  <si>
    <t>19193</t>
  </si>
  <si>
    <t>19194</t>
  </si>
  <si>
    <t>19195</t>
  </si>
  <si>
    <t>19196</t>
  </si>
  <si>
    <t>19197</t>
  </si>
  <si>
    <t>19244</t>
  </si>
  <si>
    <t>19255</t>
  </si>
  <si>
    <t>19301</t>
  </si>
  <si>
    <t>19310</t>
  </si>
  <si>
    <t>19311</t>
  </si>
  <si>
    <t>19312</t>
  </si>
  <si>
    <t>19317</t>
  </si>
  <si>
    <t>19319</t>
  </si>
  <si>
    <t>19320</t>
  </si>
  <si>
    <t>19330</t>
  </si>
  <si>
    <t>19333</t>
  </si>
  <si>
    <t>19335</t>
  </si>
  <si>
    <t>19339</t>
  </si>
  <si>
    <t>19340</t>
  </si>
  <si>
    <t>19341</t>
  </si>
  <si>
    <t>19342</t>
  </si>
  <si>
    <t>19343</t>
  </si>
  <si>
    <t>19344</t>
  </si>
  <si>
    <t>19348</t>
  </si>
  <si>
    <t>19350</t>
  </si>
  <si>
    <t>19352</t>
  </si>
  <si>
    <t>19355</t>
  </si>
  <si>
    <t>19362</t>
  </si>
  <si>
    <t>19363</t>
  </si>
  <si>
    <t>19365</t>
  </si>
  <si>
    <t>19372</t>
  </si>
  <si>
    <t>19373</t>
  </si>
  <si>
    <t>19374</t>
  </si>
  <si>
    <t>19380</t>
  </si>
  <si>
    <t>19382</t>
  </si>
  <si>
    <t>19383</t>
  </si>
  <si>
    <t>19388</t>
  </si>
  <si>
    <t>19390</t>
  </si>
  <si>
    <t>19401</t>
  </si>
  <si>
    <t>19403</t>
  </si>
  <si>
    <t>19405</t>
  </si>
  <si>
    <t>19406</t>
  </si>
  <si>
    <t>19415</t>
  </si>
  <si>
    <t>19422</t>
  </si>
  <si>
    <t>19424</t>
  </si>
  <si>
    <t>19425</t>
  </si>
  <si>
    <t>19426</t>
  </si>
  <si>
    <t>19428</t>
  </si>
  <si>
    <t>19429</t>
  </si>
  <si>
    <t>19435</t>
  </si>
  <si>
    <t>19436</t>
  </si>
  <si>
    <t>19438</t>
  </si>
  <si>
    <t>19440</t>
  </si>
  <si>
    <t>19441</t>
  </si>
  <si>
    <t>19444</t>
  </si>
  <si>
    <t>19446</t>
  </si>
  <si>
    <t>19453</t>
  </si>
  <si>
    <t>19454</t>
  </si>
  <si>
    <t>19455</t>
  </si>
  <si>
    <t>19460</t>
  </si>
  <si>
    <t>19462</t>
  </si>
  <si>
    <t>19464</t>
  </si>
  <si>
    <t>19465</t>
  </si>
  <si>
    <t>19468</t>
  </si>
  <si>
    <t>19473</t>
  </si>
  <si>
    <t>19475</t>
  </si>
  <si>
    <t>19477</t>
  </si>
  <si>
    <t>19483</t>
  </si>
  <si>
    <t>19487</t>
  </si>
  <si>
    <t>19488</t>
  </si>
  <si>
    <t>19489</t>
  </si>
  <si>
    <t>19492</t>
  </si>
  <si>
    <t>19493</t>
  </si>
  <si>
    <t>19494</t>
  </si>
  <si>
    <t>19495</t>
  </si>
  <si>
    <t>19496</t>
  </si>
  <si>
    <t>19503</t>
  </si>
  <si>
    <t>19504</t>
  </si>
  <si>
    <t>19505</t>
  </si>
  <si>
    <t>19506</t>
  </si>
  <si>
    <t>19507</t>
  </si>
  <si>
    <t>19508</t>
  </si>
  <si>
    <t>19510</t>
  </si>
  <si>
    <t>19512</t>
  </si>
  <si>
    <t>19518</t>
  </si>
  <si>
    <t>19520</t>
  </si>
  <si>
    <t>19522</t>
  </si>
  <si>
    <t>19525</t>
  </si>
  <si>
    <t>19526</t>
  </si>
  <si>
    <t>19529</t>
  </si>
  <si>
    <t>19530</t>
  </si>
  <si>
    <t>19533</t>
  </si>
  <si>
    <t>19534</t>
  </si>
  <si>
    <t>19539</t>
  </si>
  <si>
    <t>19540</t>
  </si>
  <si>
    <t>19541</t>
  </si>
  <si>
    <t>19543</t>
  </si>
  <si>
    <t>19547</t>
  </si>
  <si>
    <t>19551</t>
  </si>
  <si>
    <t>19555</t>
  </si>
  <si>
    <t>19560</t>
  </si>
  <si>
    <t>19562</t>
  </si>
  <si>
    <t>19565</t>
  </si>
  <si>
    <t>19567</t>
  </si>
  <si>
    <t>19601</t>
  </si>
  <si>
    <t>19602</t>
  </si>
  <si>
    <t>19604</t>
  </si>
  <si>
    <t>19605</t>
  </si>
  <si>
    <t>19606</t>
  </si>
  <si>
    <t>19607</t>
  </si>
  <si>
    <t>19608</t>
  </si>
  <si>
    <t>19609</t>
  </si>
  <si>
    <t>19610</t>
  </si>
  <si>
    <t>19611</t>
  </si>
  <si>
    <t>19640</t>
  </si>
  <si>
    <t>19701</t>
  </si>
  <si>
    <t>19702</t>
  </si>
  <si>
    <t>19703</t>
  </si>
  <si>
    <t>19707</t>
  </si>
  <si>
    <t>19709</t>
  </si>
  <si>
    <t>19711</t>
  </si>
  <si>
    <t>19712</t>
  </si>
  <si>
    <t>19713</t>
  </si>
  <si>
    <t>19716</t>
  </si>
  <si>
    <t>19717</t>
  </si>
  <si>
    <t>19718</t>
  </si>
  <si>
    <t>19720</t>
  </si>
  <si>
    <t>19721</t>
  </si>
  <si>
    <t>19725</t>
  </si>
  <si>
    <t>19726</t>
  </si>
  <si>
    <t>19734</t>
  </si>
  <si>
    <t>19735</t>
  </si>
  <si>
    <t>19736</t>
  </si>
  <si>
    <t>19801</t>
  </si>
  <si>
    <t>19802</t>
  </si>
  <si>
    <t>19803</t>
  </si>
  <si>
    <t>19804</t>
  </si>
  <si>
    <t>19805</t>
  </si>
  <si>
    <t>19806</t>
  </si>
  <si>
    <t>19807</t>
  </si>
  <si>
    <t>19808</t>
  </si>
  <si>
    <t>19809</t>
  </si>
  <si>
    <t>19810</t>
  </si>
  <si>
    <t>19884</t>
  </si>
  <si>
    <t>19885</t>
  </si>
  <si>
    <t>19886</t>
  </si>
  <si>
    <t>19887</t>
  </si>
  <si>
    <t>19889</t>
  </si>
  <si>
    <t>19890</t>
  </si>
  <si>
    <t>19891</t>
  </si>
  <si>
    <t>19892</t>
  </si>
  <si>
    <t>19893</t>
  </si>
  <si>
    <t>19894</t>
  </si>
  <si>
    <t>19895</t>
  </si>
  <si>
    <t>19896</t>
  </si>
  <si>
    <t>19897</t>
  </si>
  <si>
    <t>19898</t>
  </si>
  <si>
    <t>19901</t>
  </si>
  <si>
    <t>19902</t>
  </si>
  <si>
    <t>19904</t>
  </si>
  <si>
    <t>19906</t>
  </si>
  <si>
    <t>19930</t>
  </si>
  <si>
    <t>19931</t>
  </si>
  <si>
    <t>19933</t>
  </si>
  <si>
    <t>19934</t>
  </si>
  <si>
    <t>19938</t>
  </si>
  <si>
    <t>19939</t>
  </si>
  <si>
    <t>19940</t>
  </si>
  <si>
    <t>19941</t>
  </si>
  <si>
    <t>19943</t>
  </si>
  <si>
    <t>19944</t>
  </si>
  <si>
    <t>19945</t>
  </si>
  <si>
    <t>19946</t>
  </si>
  <si>
    <t>19947</t>
  </si>
  <si>
    <t>19950</t>
  </si>
  <si>
    <t>19951</t>
  </si>
  <si>
    <t>19952</t>
  </si>
  <si>
    <t>19953</t>
  </si>
  <si>
    <t>19954</t>
  </si>
  <si>
    <t>19956</t>
  </si>
  <si>
    <t>19958</t>
  </si>
  <si>
    <t>19960</t>
  </si>
  <si>
    <t>19962</t>
  </si>
  <si>
    <t>19963</t>
  </si>
  <si>
    <t>19964</t>
  </si>
  <si>
    <t>19966</t>
  </si>
  <si>
    <t>19967</t>
  </si>
  <si>
    <t>19968</t>
  </si>
  <si>
    <t>19970</t>
  </si>
  <si>
    <t>19971</t>
  </si>
  <si>
    <t>19973</t>
  </si>
  <si>
    <t>19975</t>
  </si>
  <si>
    <t>19977</t>
  </si>
  <si>
    <t>19979</t>
  </si>
  <si>
    <t>20001</t>
  </si>
  <si>
    <t>20002</t>
  </si>
  <si>
    <t>20003</t>
  </si>
  <si>
    <t>20004</t>
  </si>
  <si>
    <t>20005</t>
  </si>
  <si>
    <t>20006</t>
  </si>
  <si>
    <t>20007</t>
  </si>
  <si>
    <t>20008</t>
  </si>
  <si>
    <t>20009</t>
  </si>
  <si>
    <t>20010</t>
  </si>
  <si>
    <t>20011</t>
  </si>
  <si>
    <t>20012</t>
  </si>
  <si>
    <t>20015</t>
  </si>
  <si>
    <t>20016</t>
  </si>
  <si>
    <t>20017</t>
  </si>
  <si>
    <t>20018</t>
  </si>
  <si>
    <t>20019</t>
  </si>
  <si>
    <t>20020</t>
  </si>
  <si>
    <t>20024</t>
  </si>
  <si>
    <t>20026</t>
  </si>
  <si>
    <t>20032</t>
  </si>
  <si>
    <t>20036</t>
  </si>
  <si>
    <t>20037</t>
  </si>
  <si>
    <t>20042</t>
  </si>
  <si>
    <t>20045</t>
  </si>
  <si>
    <t>20046</t>
  </si>
  <si>
    <t>20047</t>
  </si>
  <si>
    <t>20049</t>
  </si>
  <si>
    <t>20051</t>
  </si>
  <si>
    <t>20052</t>
  </si>
  <si>
    <t>20053</t>
  </si>
  <si>
    <t>20055</t>
  </si>
  <si>
    <t>20057</t>
  </si>
  <si>
    <t>20058</t>
  </si>
  <si>
    <t>20059</t>
  </si>
  <si>
    <t>20060</t>
  </si>
  <si>
    <t>20061</t>
  </si>
  <si>
    <t>20062</t>
  </si>
  <si>
    <t>20063</t>
  </si>
  <si>
    <t>20064</t>
  </si>
  <si>
    <t>20065</t>
  </si>
  <si>
    <t>20066</t>
  </si>
  <si>
    <t>20067</t>
  </si>
  <si>
    <t>20068</t>
  </si>
  <si>
    <t>20069</t>
  </si>
  <si>
    <t>20070</t>
  </si>
  <si>
    <t>20071</t>
  </si>
  <si>
    <t>20073</t>
  </si>
  <si>
    <t>20074</t>
  </si>
  <si>
    <t>20075</t>
  </si>
  <si>
    <t>20076</t>
  </si>
  <si>
    <t>20077</t>
  </si>
  <si>
    <t>20078</t>
  </si>
  <si>
    <t>20080</t>
  </si>
  <si>
    <t>20081</t>
  </si>
  <si>
    <t>20082</t>
  </si>
  <si>
    <t>20097</t>
  </si>
  <si>
    <t>20098</t>
  </si>
  <si>
    <t>20101</t>
  </si>
  <si>
    <t>20102</t>
  </si>
  <si>
    <t>20103</t>
  </si>
  <si>
    <t>20104</t>
  </si>
  <si>
    <t>20105</t>
  </si>
  <si>
    <t>20106</t>
  </si>
  <si>
    <t>20107</t>
  </si>
  <si>
    <t>20109</t>
  </si>
  <si>
    <t>20110</t>
  </si>
  <si>
    <t>20111</t>
  </si>
  <si>
    <t>20112</t>
  </si>
  <si>
    <t>20115</t>
  </si>
  <si>
    <t>20117</t>
  </si>
  <si>
    <t>20119</t>
  </si>
  <si>
    <t>20120</t>
  </si>
  <si>
    <t>20121</t>
  </si>
  <si>
    <t>20124</t>
  </si>
  <si>
    <t>20129</t>
  </si>
  <si>
    <t>20130</t>
  </si>
  <si>
    <t>20132</t>
  </si>
  <si>
    <t>20135</t>
  </si>
  <si>
    <t>20136</t>
  </si>
  <si>
    <t>20137</t>
  </si>
  <si>
    <t>20141</t>
  </si>
  <si>
    <t>20143</t>
  </si>
  <si>
    <t>20144</t>
  </si>
  <si>
    <t>20147</t>
  </si>
  <si>
    <t>20148</t>
  </si>
  <si>
    <t>20149</t>
  </si>
  <si>
    <t>20151</t>
  </si>
  <si>
    <t>20152</t>
  </si>
  <si>
    <t>20155</t>
  </si>
  <si>
    <t>20158</t>
  </si>
  <si>
    <t>20164</t>
  </si>
  <si>
    <t>20165</t>
  </si>
  <si>
    <t>20166</t>
  </si>
  <si>
    <t>20169</t>
  </si>
  <si>
    <t>20170</t>
  </si>
  <si>
    <t>20171</t>
  </si>
  <si>
    <t>20175</t>
  </si>
  <si>
    <t>20176</t>
  </si>
  <si>
    <t>20180</t>
  </si>
  <si>
    <t>20181</t>
  </si>
  <si>
    <t>20184</t>
  </si>
  <si>
    <t>20186</t>
  </si>
  <si>
    <t>20187</t>
  </si>
  <si>
    <t>20189</t>
  </si>
  <si>
    <t>20190</t>
  </si>
  <si>
    <t>20191</t>
  </si>
  <si>
    <t>20192</t>
  </si>
  <si>
    <t>20193</t>
  </si>
  <si>
    <t>20194</t>
  </si>
  <si>
    <t>20196</t>
  </si>
  <si>
    <t>20197</t>
  </si>
  <si>
    <t>20198</t>
  </si>
  <si>
    <t>20199</t>
  </si>
  <si>
    <t>20201</t>
  </si>
  <si>
    <t>20202</t>
  </si>
  <si>
    <t>20203</t>
  </si>
  <si>
    <t>20204</t>
  </si>
  <si>
    <t>20206</t>
  </si>
  <si>
    <t>20207</t>
  </si>
  <si>
    <t>20208</t>
  </si>
  <si>
    <t>20210</t>
  </si>
  <si>
    <t>20211</t>
  </si>
  <si>
    <t>20212</t>
  </si>
  <si>
    <t>20213</t>
  </si>
  <si>
    <t>20214</t>
  </si>
  <si>
    <t>20215</t>
  </si>
  <si>
    <t>20216</t>
  </si>
  <si>
    <t>20217</t>
  </si>
  <si>
    <t>20218</t>
  </si>
  <si>
    <t>20219</t>
  </si>
  <si>
    <t>20220</t>
  </si>
  <si>
    <t>20221</t>
  </si>
  <si>
    <t>20222</t>
  </si>
  <si>
    <t>20223</t>
  </si>
  <si>
    <t>20224</t>
  </si>
  <si>
    <t>20226</t>
  </si>
  <si>
    <t>20227</t>
  </si>
  <si>
    <t>20228</t>
  </si>
  <si>
    <t>20229</t>
  </si>
  <si>
    <t>20230</t>
  </si>
  <si>
    <t>20232</t>
  </si>
  <si>
    <t>20233</t>
  </si>
  <si>
    <t>20235</t>
  </si>
  <si>
    <t>20237</t>
  </si>
  <si>
    <t>20238</t>
  </si>
  <si>
    <t>20239</t>
  </si>
  <si>
    <t>20240</t>
  </si>
  <si>
    <t>20241</t>
  </si>
  <si>
    <t>20242</t>
  </si>
  <si>
    <t>20244</t>
  </si>
  <si>
    <t>20245</t>
  </si>
  <si>
    <t>20250</t>
  </si>
  <si>
    <t>20251</t>
  </si>
  <si>
    <t>20254</t>
  </si>
  <si>
    <t>20260</t>
  </si>
  <si>
    <t>20261</t>
  </si>
  <si>
    <t>20262</t>
  </si>
  <si>
    <t>20265</t>
  </si>
  <si>
    <t>20266</t>
  </si>
  <si>
    <t>20268</t>
  </si>
  <si>
    <t>20270</t>
  </si>
  <si>
    <t>20277</t>
  </si>
  <si>
    <t>20289</t>
  </si>
  <si>
    <t>20299</t>
  </si>
  <si>
    <t>20301</t>
  </si>
  <si>
    <t>20303</t>
  </si>
  <si>
    <t>20306</t>
  </si>
  <si>
    <t>20307</t>
  </si>
  <si>
    <t>20310</t>
  </si>
  <si>
    <t>20314</t>
  </si>
  <si>
    <t>20317</t>
  </si>
  <si>
    <t>20318</t>
  </si>
  <si>
    <t>20319</t>
  </si>
  <si>
    <t>20330</t>
  </si>
  <si>
    <t>20340</t>
  </si>
  <si>
    <t>20350</t>
  </si>
  <si>
    <t>20355</t>
  </si>
  <si>
    <t>20370</t>
  </si>
  <si>
    <t>20372</t>
  </si>
  <si>
    <t>20373</t>
  </si>
  <si>
    <t>20374</t>
  </si>
  <si>
    <t>20375</t>
  </si>
  <si>
    <t>20376</t>
  </si>
  <si>
    <t>20380</t>
  </si>
  <si>
    <t>20388</t>
  </si>
  <si>
    <t>20389</t>
  </si>
  <si>
    <t>20390</t>
  </si>
  <si>
    <t>20391</t>
  </si>
  <si>
    <t>20392</t>
  </si>
  <si>
    <t>20393</t>
  </si>
  <si>
    <t>20394</t>
  </si>
  <si>
    <t>20395</t>
  </si>
  <si>
    <t>20398</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</si>
  <si>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</si>
  <si>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</si>
  <si>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</si>
  <si>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</si>
  <si>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</si>
  <si>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</si>
  <si>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</si>
  <si>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</si>
  <si>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</si>
  <si>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</si>
  <si>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</si>
  <si>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</si>
  <si>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</si>
  <si>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</si>
  <si>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</si>
  <si>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</si>
  <si>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</si>
  <si>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</si>
  <si>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</si>
  <si>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</si>
  <si>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</si>
  <si>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</si>
  <si>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</si>
  <si>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</si>
  <si>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</si>
  <si>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</si>
  <si>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</si>
  <si>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</si>
  <si>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</si>
  <si>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</si>
  <si>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</si>
  <si>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</si>
  <si>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</si>
  <si>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</si>
  <si>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</si>
  <si>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</si>
  <si>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</si>
  <si>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</si>
  <si>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</si>
  <si>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</si>
  <si>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</si>
  <si>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</si>
  <si>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</si>
  <si>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</si>
  <si>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</si>
  <si>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</si>
  <si>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</si>
  <si>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</si>
  <si>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</si>
  <si>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</si>
  <si>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</si>
  <si>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</si>
  <si>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</si>
  <si>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</si>
  <si>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</si>
  <si>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</si>
  <si>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</si>
  <si>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</si>
  <si>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</si>
  <si>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</si>
  <si>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</si>
  <si>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</si>
  <si>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</si>
  <si>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</si>
  <si>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</si>
  <si>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</si>
  <si>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</si>
  <si>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</si>
  <si>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</si>
  <si>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</si>
  <si>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</si>
  <si>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</si>
  <si>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</si>
  <si>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</si>
  <si>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</si>
  <si>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</si>
  <si>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</si>
  <si>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</si>
  <si>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</si>
  <si>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</si>
  <si>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</si>
  <si>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</si>
  <si>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</si>
  <si>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</si>
  <si>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</si>
  <si>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</si>
  <si>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</si>
  <si>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</si>
  <si>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20546</t>
  </si>
  <si>
    <t>20547</t>
  </si>
  <si>
    <t>20548</t>
  </si>
  <si>
    <t>20549</t>
  </si>
  <si>
    <t>20551</t>
  </si>
  <si>
    <t>20552</t>
  </si>
  <si>
    <t>20553</t>
  </si>
  <si>
    <t>20554</t>
  </si>
  <si>
    <t>20555</t>
  </si>
  <si>
    <t>20557</t>
  </si>
  <si>
    <t>20558</t>
  </si>
  <si>
    <t>20559</t>
  </si>
  <si>
    <t>20560</t>
  </si>
  <si>
    <t>20565</t>
  </si>
  <si>
    <t>20566</t>
  </si>
  <si>
    <t>20570</t>
  </si>
  <si>
    <t>20571</t>
  </si>
  <si>
    <t>20572</t>
  </si>
  <si>
    <t>20573</t>
  </si>
  <si>
    <t>20575</t>
  </si>
  <si>
    <t>20576</t>
  </si>
  <si>
    <t>20577</t>
  </si>
  <si>
    <t>20578</t>
  </si>
  <si>
    <t>20579</t>
  </si>
  <si>
    <t>20580</t>
  </si>
  <si>
    <t>20581</t>
  </si>
  <si>
    <t>20585</t>
  </si>
  <si>
    <t>20586</t>
  </si>
  <si>
    <t>20588</t>
  </si>
  <si>
    <t>20590</t>
  </si>
  <si>
    <t>20591</t>
  </si>
  <si>
    <t>20593</t>
  </si>
  <si>
    <t>20594</t>
  </si>
  <si>
    <t>20597</t>
  </si>
  <si>
    <t>20598</t>
  </si>
  <si>
    <t>20599</t>
  </si>
  <si>
    <t>20601</t>
  </si>
  <si>
    <t>20602</t>
  </si>
  <si>
    <t>20603</t>
  </si>
  <si>
    <t>20606</t>
  </si>
  <si>
    <t>20607</t>
  </si>
  <si>
    <t>20608</t>
  </si>
  <si>
    <t>20609</t>
  </si>
  <si>
    <t>20611</t>
  </si>
  <si>
    <t>20613</t>
  </si>
  <si>
    <t>20615</t>
  </si>
  <si>
    <t>20616</t>
  </si>
  <si>
    <t>20617</t>
  </si>
  <si>
    <t>20618</t>
  </si>
  <si>
    <t>20619</t>
  </si>
  <si>
    <t>20620</t>
  </si>
  <si>
    <t>20621</t>
  </si>
  <si>
    <t>20622</t>
  </si>
  <si>
    <t>20623</t>
  </si>
  <si>
    <t>20624</t>
  </si>
  <si>
    <t>20626</t>
  </si>
  <si>
    <t>20628</t>
  </si>
  <si>
    <t>20630</t>
  </si>
  <si>
    <t>20632</t>
  </si>
  <si>
    <t>20634</t>
  </si>
  <si>
    <t>20636</t>
  </si>
  <si>
    <t>20637</t>
  </si>
  <si>
    <t>20639</t>
  </si>
  <si>
    <t>20640</t>
  </si>
  <si>
    <t>20645</t>
  </si>
  <si>
    <t>20646</t>
  </si>
  <si>
    <t>20650</t>
  </si>
  <si>
    <t>20653</t>
  </si>
  <si>
    <t>20656</t>
  </si>
  <si>
    <t>20657</t>
  </si>
  <si>
    <t>20658</t>
  </si>
  <si>
    <t>20659</t>
  </si>
  <si>
    <t>20662</t>
  </si>
  <si>
    <t>20664</t>
  </si>
  <si>
    <t>20667</t>
  </si>
  <si>
    <t>20670</t>
  </si>
  <si>
    <t>20674</t>
  </si>
  <si>
    <t>20675</t>
  </si>
  <si>
    <t>20676</t>
  </si>
  <si>
    <t>20677</t>
  </si>
  <si>
    <t>20678</t>
  </si>
  <si>
    <t>20680</t>
  </si>
  <si>
    <t>20684</t>
  </si>
  <si>
    <t>20685</t>
  </si>
  <si>
    <t>20687</t>
  </si>
  <si>
    <t>20688</t>
  </si>
  <si>
    <t>20689</t>
  </si>
  <si>
    <t>20690</t>
  </si>
  <si>
    <t>20692</t>
  </si>
  <si>
    <t>20693</t>
  </si>
  <si>
    <t>20695</t>
  </si>
  <si>
    <t>20697</t>
  </si>
  <si>
    <t>20701</t>
  </si>
  <si>
    <t>20705</t>
  </si>
  <si>
    <t>20706</t>
  </si>
  <si>
    <t>20707</t>
  </si>
  <si>
    <t>20708</t>
  </si>
  <si>
    <t>20710</t>
  </si>
  <si>
    <t>20711</t>
  </si>
  <si>
    <t>20712</t>
  </si>
  <si>
    <t>20714</t>
  </si>
  <si>
    <t>20715</t>
  </si>
  <si>
    <t>20716</t>
  </si>
  <si>
    <t>20720</t>
  </si>
  <si>
    <t>20721</t>
  </si>
  <si>
    <t>20722</t>
  </si>
  <si>
    <t>20723</t>
  </si>
  <si>
    <t>20724</t>
  </si>
  <si>
    <t>20732</t>
  </si>
  <si>
    <t>20733</t>
  </si>
  <si>
    <t>20735</t>
  </si>
  <si>
    <t>20736</t>
  </si>
  <si>
    <t>20737</t>
  </si>
  <si>
    <t>20740</t>
  </si>
  <si>
    <t>20742</t>
  </si>
  <si>
    <t>20743</t>
  </si>
  <si>
    <t>20744</t>
  </si>
  <si>
    <t>20745</t>
  </si>
  <si>
    <t>20746</t>
  </si>
  <si>
    <t>20747</t>
  </si>
  <si>
    <t>20748</t>
  </si>
  <si>
    <t>20751</t>
  </si>
  <si>
    <t>20754</t>
  </si>
  <si>
    <t>20755</t>
  </si>
  <si>
    <t>20758</t>
  </si>
  <si>
    <t>20759</t>
  </si>
  <si>
    <t>20762</t>
  </si>
  <si>
    <t>20763</t>
  </si>
  <si>
    <t>20764</t>
  </si>
  <si>
    <t>20769</t>
  </si>
  <si>
    <t>20770</t>
  </si>
  <si>
    <t>20771</t>
  </si>
  <si>
    <t>20772</t>
  </si>
  <si>
    <t>20774</t>
  </si>
  <si>
    <t>20776</t>
  </si>
  <si>
    <t>20777</t>
  </si>
  <si>
    <t>20778</t>
  </si>
  <si>
    <t>20779</t>
  </si>
  <si>
    <t>20781</t>
  </si>
  <si>
    <t>20782</t>
  </si>
  <si>
    <t>20783</t>
  </si>
  <si>
    <t>20784</t>
  </si>
  <si>
    <t>20785</t>
  </si>
  <si>
    <t>20790</t>
  </si>
  <si>
    <t>20794</t>
  </si>
  <si>
    <t>20797</t>
  </si>
  <si>
    <t>20799</t>
  </si>
  <si>
    <t>20810</t>
  </si>
  <si>
    <t>20811</t>
  </si>
  <si>
    <t>20812</t>
  </si>
  <si>
    <t>20814</t>
  </si>
  <si>
    <t>20815</t>
  </si>
  <si>
    <t>20816</t>
  </si>
  <si>
    <t>20817</t>
  </si>
  <si>
    <t>20818</t>
  </si>
  <si>
    <t>20832</t>
  </si>
  <si>
    <t>20833</t>
  </si>
  <si>
    <t>20837</t>
  </si>
  <si>
    <t>20838</t>
  </si>
  <si>
    <t>20839</t>
  </si>
  <si>
    <t>20841</t>
  </si>
  <si>
    <t>20842</t>
  </si>
  <si>
    <t>20850</t>
  </si>
  <si>
    <t>20851</t>
  </si>
  <si>
    <t>20852</t>
  </si>
  <si>
    <t>20853</t>
  </si>
  <si>
    <t>20854</t>
  </si>
  <si>
    <t>20855</t>
  </si>
  <si>
    <t>20857</t>
  </si>
  <si>
    <t>20860</t>
  </si>
  <si>
    <t>20861</t>
  </si>
  <si>
    <t>20862</t>
  </si>
  <si>
    <t>20866</t>
  </si>
  <si>
    <t>20868</t>
  </si>
  <si>
    <t>20871</t>
  </si>
  <si>
    <t>20872</t>
  </si>
  <si>
    <t>20874</t>
  </si>
  <si>
    <t>20876</t>
  </si>
  <si>
    <t>20877</t>
  </si>
  <si>
    <t>20878</t>
  </si>
  <si>
    <t>20879</t>
  </si>
  <si>
    <t>20882</t>
  </si>
  <si>
    <t>20886</t>
  </si>
  <si>
    <t>20889</t>
  </si>
  <si>
    <t>20892</t>
  </si>
  <si>
    <t>20894</t>
  </si>
  <si>
    <t>20895</t>
  </si>
  <si>
    <t>20897</t>
  </si>
  <si>
    <t>20899</t>
  </si>
  <si>
    <t>20901</t>
  </si>
  <si>
    <t>20902</t>
  </si>
  <si>
    <t>20903</t>
  </si>
  <si>
    <t>20904</t>
  </si>
  <si>
    <t>20905</t>
  </si>
  <si>
    <t>20906</t>
  </si>
  <si>
    <t>20910</t>
  </si>
  <si>
    <t>20912</t>
  </si>
  <si>
    <t>20993</t>
  </si>
  <si>
    <t>20997</t>
  </si>
  <si>
    <t>21001</t>
  </si>
  <si>
    <t>21005</t>
  </si>
  <si>
    <t>21009</t>
  </si>
  <si>
    <t>21010</t>
  </si>
  <si>
    <t>21012</t>
  </si>
  <si>
    <t>21013</t>
  </si>
  <si>
    <t>21014</t>
  </si>
  <si>
    <t>21015</t>
  </si>
  <si>
    <t>21017</t>
  </si>
  <si>
    <t>21028</t>
  </si>
  <si>
    <t>21029</t>
  </si>
  <si>
    <t>21030</t>
  </si>
  <si>
    <t>21031</t>
  </si>
  <si>
    <t>21032</t>
  </si>
  <si>
    <t>21034</t>
  </si>
  <si>
    <t>21035</t>
  </si>
  <si>
    <t>21036</t>
  </si>
  <si>
    <t>21037</t>
  </si>
  <si>
    <t>21040</t>
  </si>
  <si>
    <t>21042</t>
  </si>
  <si>
    <t>21043</t>
  </si>
  <si>
    <t>21044</t>
  </si>
  <si>
    <t>21045</t>
  </si>
  <si>
    <t>21046</t>
  </si>
  <si>
    <t>21047</t>
  </si>
  <si>
    <t>21048</t>
  </si>
  <si>
    <t>21050</t>
  </si>
  <si>
    <t>21051</t>
  </si>
  <si>
    <t>21053</t>
  </si>
  <si>
    <t>21054</t>
  </si>
  <si>
    <t>21057</t>
  </si>
  <si>
    <t>21060</t>
  </si>
  <si>
    <t>21061</t>
  </si>
  <si>
    <t>21062</t>
  </si>
  <si>
    <t>21065</t>
  </si>
  <si>
    <t>21074</t>
  </si>
  <si>
    <t>21075</t>
  </si>
  <si>
    <t>21076</t>
  </si>
  <si>
    <t>21077</t>
  </si>
  <si>
    <t>21078</t>
  </si>
  <si>
    <t>21082</t>
  </si>
  <si>
    <t>21084</t>
  </si>
  <si>
    <t>21085</t>
  </si>
  <si>
    <t>21087</t>
  </si>
  <si>
    <t>21090</t>
  </si>
  <si>
    <t>21093</t>
  </si>
  <si>
    <t>21098</t>
  </si>
  <si>
    <t>21102</t>
  </si>
  <si>
    <t>21104</t>
  </si>
  <si>
    <t>21108</t>
  </si>
  <si>
    <t>21111</t>
  </si>
  <si>
    <t>21113</t>
  </si>
  <si>
    <t>21114</t>
  </si>
  <si>
    <t>21117</t>
  </si>
  <si>
    <t>21120</t>
  </si>
  <si>
    <t>21122</t>
  </si>
  <si>
    <t>21128</t>
  </si>
  <si>
    <t>21131</t>
  </si>
  <si>
    <t>21132</t>
  </si>
  <si>
    <t>21133</t>
  </si>
  <si>
    <t>21136</t>
  </si>
  <si>
    <t>21140</t>
  </si>
  <si>
    <t>21144</t>
  </si>
  <si>
    <t>21146</t>
  </si>
  <si>
    <t>21152</t>
  </si>
  <si>
    <t>21154</t>
  </si>
  <si>
    <t>21155</t>
  </si>
  <si>
    <t>21156</t>
  </si>
  <si>
    <t>21157</t>
  </si>
  <si>
    <t>21158</t>
  </si>
  <si>
    <t>21160</t>
  </si>
  <si>
    <t>21161</t>
  </si>
  <si>
    <t>21162</t>
  </si>
  <si>
    <t>21163</t>
  </si>
  <si>
    <t>21201</t>
  </si>
  <si>
    <t>21202</t>
  </si>
  <si>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</si>
  <si>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</si>
  <si>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</si>
  <si>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</si>
  <si>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</si>
  <si>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</si>
  <si>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</si>
  <si>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</si>
  <si>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</si>
  <si>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</si>
  <si>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</si>
  <si>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</si>
  <si>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</si>
  <si>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</si>
  <si>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</si>
  <si>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</si>
  <si>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</si>
  <si>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</si>
  <si>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</si>
  <si>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</si>
  <si>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</si>
  <si>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</si>
  <si>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</si>
  <si>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</si>
  <si>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</si>
  <si>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</si>
  <si>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</si>
  <si>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</si>
  <si>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21233</t>
  </si>
  <si>
    <t>21234</t>
  </si>
  <si>
    <t>21235</t>
  </si>
  <si>
    <t>21236</t>
  </si>
  <si>
    <t>21237</t>
  </si>
  <si>
    <t>21239</t>
  </si>
  <si>
    <t>21240</t>
  </si>
  <si>
    <t>21241</t>
  </si>
  <si>
    <t>21244</t>
  </si>
  <si>
    <t>21250</t>
  </si>
  <si>
    <t>21251</t>
  </si>
  <si>
    <t>21252</t>
  </si>
  <si>
    <t>21260</t>
  </si>
  <si>
    <t>21261</t>
  </si>
  <si>
    <t>21263</t>
  </si>
  <si>
    <t>21264</t>
  </si>
  <si>
    <t>21265</t>
  </si>
  <si>
    <t>21268</t>
  </si>
  <si>
    <t>21273</t>
  </si>
  <si>
    <t>21274</t>
  </si>
  <si>
    <t>21275</t>
  </si>
  <si>
    <t>21278</t>
  </si>
  <si>
    <t>21279</t>
  </si>
  <si>
    <t>21280</t>
  </si>
  <si>
    <t>21283</t>
  </si>
  <si>
    <t>21286</t>
  </si>
  <si>
    <t>21287</t>
  </si>
  <si>
    <t>21288</t>
  </si>
  <si>
    <t>21289</t>
  </si>
  <si>
    <t>21290</t>
  </si>
  <si>
    <t>21298</t>
  </si>
  <si>
    <t>21401</t>
  </si>
  <si>
    <t>21402</t>
  </si>
  <si>
    <t>21403</t>
  </si>
  <si>
    <t>21405</t>
  </si>
  <si>
    <t>21409</t>
  </si>
  <si>
    <t>21411</t>
  </si>
  <si>
    <t>21412</t>
  </si>
  <si>
    <t>21502</t>
  </si>
  <si>
    <t>21520</t>
  </si>
  <si>
    <t>21521</t>
  </si>
  <si>
    <t>21522</t>
  </si>
  <si>
    <t>21523</t>
  </si>
  <si>
    <t>21530</t>
  </si>
  <si>
    <t>21531</t>
  </si>
  <si>
    <t>21532</t>
  </si>
  <si>
    <t>21536</t>
  </si>
  <si>
    <t>21538</t>
  </si>
  <si>
    <t>21539</t>
  </si>
  <si>
    <t>21540</t>
  </si>
  <si>
    <t>21541</t>
  </si>
  <si>
    <t>21545</t>
  </si>
  <si>
    <t>21550</t>
  </si>
  <si>
    <t>21555</t>
  </si>
  <si>
    <t>21557</t>
  </si>
  <si>
    <t>21561</t>
  </si>
  <si>
    <t>21562</t>
  </si>
  <si>
    <t>21601</t>
  </si>
  <si>
    <t>21606</t>
  </si>
  <si>
    <t>21607</t>
  </si>
  <si>
    <t>21610</t>
  </si>
  <si>
    <t>21612</t>
  </si>
  <si>
    <t>21613</t>
  </si>
  <si>
    <t>21617</t>
  </si>
  <si>
    <t>21619</t>
  </si>
  <si>
    <t>21620</t>
  </si>
  <si>
    <t>21622</t>
  </si>
  <si>
    <t>21623</t>
  </si>
  <si>
    <t>21625</t>
  </si>
  <si>
    <t>21626</t>
  </si>
  <si>
    <t>21627</t>
  </si>
  <si>
    <t>21629</t>
  </si>
  <si>
    <t>21631</t>
  </si>
  <si>
    <t>21632</t>
  </si>
  <si>
    <t>21634</t>
  </si>
  <si>
    <t>21635</t>
  </si>
  <si>
    <t>21636</t>
  </si>
  <si>
    <t>21638</t>
  </si>
  <si>
    <t>21639</t>
  </si>
  <si>
    <t>21640</t>
  </si>
  <si>
    <t>21643</t>
  </si>
  <si>
    <t>21644</t>
  </si>
  <si>
    <t>21645</t>
  </si>
  <si>
    <t>21647</t>
  </si>
  <si>
    <t>21648</t>
  </si>
  <si>
    <t>21649</t>
  </si>
  <si>
    <t>21650</t>
  </si>
  <si>
    <t>21651</t>
  </si>
  <si>
    <t>21654</t>
  </si>
  <si>
    <t>21655</t>
  </si>
  <si>
    <t>21657</t>
  </si>
  <si>
    <t>21658</t>
  </si>
  <si>
    <t>21659</t>
  </si>
  <si>
    <t>21660</t>
  </si>
  <si>
    <t>21661</t>
  </si>
  <si>
    <t>21662</t>
  </si>
  <si>
    <t>21663</t>
  </si>
  <si>
    <t>21665</t>
  </si>
  <si>
    <t>21666</t>
  </si>
  <si>
    <t>21667</t>
  </si>
  <si>
    <t>21668</t>
  </si>
  <si>
    <t>21671</t>
  </si>
  <si>
    <t>21672</t>
  </si>
  <si>
    <t>21673</t>
  </si>
  <si>
    <t>21675</t>
  </si>
  <si>
    <t>21676</t>
  </si>
  <si>
    <t>21677</t>
  </si>
  <si>
    <t>21678</t>
  </si>
  <si>
    <t>21679</t>
  </si>
  <si>
    <t>21681</t>
  </si>
  <si>
    <t>21682</t>
  </si>
  <si>
    <t>21683</t>
  </si>
  <si>
    <t>21684</t>
  </si>
  <si>
    <t>21685</t>
  </si>
  <si>
    <t>21686</t>
  </si>
  <si>
    <t>21687</t>
  </si>
  <si>
    <t>21688</t>
  </si>
  <si>
    <t>21690</t>
  </si>
  <si>
    <t>21701</t>
  </si>
  <si>
    <t>21702</t>
  </si>
  <si>
    <t>21703</t>
  </si>
  <si>
    <t>21704</t>
  </si>
  <si>
    <t>21709</t>
  </si>
  <si>
    <t>21710</t>
  </si>
  <si>
    <t>21711</t>
  </si>
  <si>
    <t>21713</t>
  </si>
  <si>
    <t>21716</t>
  </si>
  <si>
    <t>21718</t>
  </si>
  <si>
    <t>21719</t>
  </si>
  <si>
    <t>21722</t>
  </si>
  <si>
    <t>21723</t>
  </si>
  <si>
    <t>21727</t>
  </si>
  <si>
    <t>21733</t>
  </si>
  <si>
    <t>21737</t>
  </si>
  <si>
    <t>21738</t>
  </si>
  <si>
    <t>21740</t>
  </si>
  <si>
    <t>21742</t>
  </si>
  <si>
    <t>21746</t>
  </si>
  <si>
    <t>21748</t>
  </si>
  <si>
    <t>21749</t>
  </si>
  <si>
    <t>21750</t>
  </si>
  <si>
    <t>21754</t>
  </si>
  <si>
    <t>21755</t>
  </si>
  <si>
    <t>21756</t>
  </si>
  <si>
    <t>21757</t>
  </si>
  <si>
    <t>21758</t>
  </si>
  <si>
    <t>21766</t>
  </si>
  <si>
    <t>21767</t>
  </si>
  <si>
    <t>21769</t>
  </si>
  <si>
    <t>21770</t>
  </si>
  <si>
    <t>21771</t>
  </si>
  <si>
    <t>21773</t>
  </si>
  <si>
    <t>21774</t>
  </si>
  <si>
    <t>21776</t>
  </si>
  <si>
    <t>21777</t>
  </si>
  <si>
    <t>21778</t>
  </si>
  <si>
    <t>21779</t>
  </si>
  <si>
    <t>21780</t>
  </si>
  <si>
    <t>21782</t>
  </si>
  <si>
    <t>21783</t>
  </si>
  <si>
    <t>21784</t>
  </si>
  <si>
    <t>21787</t>
  </si>
  <si>
    <t>21788</t>
  </si>
  <si>
    <t>21790</t>
  </si>
  <si>
    <t>21791</t>
  </si>
  <si>
    <t>21793</t>
  </si>
  <si>
    <t>21794</t>
  </si>
  <si>
    <t>21795</t>
  </si>
  <si>
    <t>21797</t>
  </si>
  <si>
    <t>21798</t>
  </si>
  <si>
    <t>21801</t>
  </si>
  <si>
    <t>21804</t>
  </si>
  <si>
    <t>21811</t>
  </si>
  <si>
    <t>21813</t>
  </si>
  <si>
    <t>21814</t>
  </si>
  <si>
    <t>21817</t>
  </si>
  <si>
    <t>21821</t>
  </si>
  <si>
    <t>21822</t>
  </si>
  <si>
    <t>21824</t>
  </si>
  <si>
    <t>21826</t>
  </si>
  <si>
    <t>21829</t>
  </si>
  <si>
    <t>21830</t>
  </si>
  <si>
    <t>21835</t>
  </si>
  <si>
    <t>21837</t>
  </si>
  <si>
    <t>21838</t>
  </si>
  <si>
    <t>21840</t>
  </si>
  <si>
    <t>21841</t>
  </si>
  <si>
    <t>21842</t>
  </si>
  <si>
    <t>21849</t>
  </si>
  <si>
    <t>21850</t>
  </si>
  <si>
    <t>21851</t>
  </si>
  <si>
    <t>21853</t>
  </si>
  <si>
    <t>21856</t>
  </si>
  <si>
    <t>21862</t>
  </si>
  <si>
    <t>21863</t>
  </si>
  <si>
    <t>21864</t>
  </si>
  <si>
    <t>21865</t>
  </si>
  <si>
    <t>21869</t>
  </si>
  <si>
    <t>21871</t>
  </si>
  <si>
    <t>21872</t>
  </si>
  <si>
    <t>21874</t>
  </si>
  <si>
    <t>21875</t>
  </si>
  <si>
    <t>21890</t>
  </si>
  <si>
    <t>21901</t>
  </si>
  <si>
    <t>21903</t>
  </si>
  <si>
    <t>21904</t>
  </si>
  <si>
    <t>21911</t>
  </si>
  <si>
    <t>21912</t>
  </si>
  <si>
    <t>21915</t>
  </si>
  <si>
    <t>21917</t>
  </si>
  <si>
    <t>21918</t>
  </si>
  <si>
    <t>21919</t>
  </si>
  <si>
    <t>21921</t>
  </si>
  <si>
    <t>22003</t>
  </si>
  <si>
    <t>22015</t>
  </si>
  <si>
    <t>22025</t>
  </si>
  <si>
    <t>22026</t>
  </si>
  <si>
    <t>22027</t>
  </si>
  <si>
    <t>22030</t>
  </si>
  <si>
    <t>22031</t>
  </si>
  <si>
    <t>22032</t>
  </si>
  <si>
    <t>22033</t>
  </si>
  <si>
    <t>22034</t>
  </si>
  <si>
    <t>22035</t>
  </si>
  <si>
    <t>22036</t>
  </si>
  <si>
    <t>22037</t>
  </si>
  <si>
    <t>22039</t>
  </si>
  <si>
    <t>22041</t>
  </si>
  <si>
    <t>22042</t>
  </si>
  <si>
    <t>22043</t>
  </si>
  <si>
    <t>22044</t>
  </si>
  <si>
    <t>22046</t>
  </si>
  <si>
    <t>22047</t>
  </si>
  <si>
    <t>22060</t>
  </si>
  <si>
    <t>22066</t>
  </si>
  <si>
    <t>22067</t>
  </si>
  <si>
    <t>22079</t>
  </si>
  <si>
    <t>22081</t>
  </si>
  <si>
    <t>22082</t>
  </si>
  <si>
    <t>22092</t>
  </si>
  <si>
    <t>22093</t>
  </si>
  <si>
    <t>22095</t>
  </si>
  <si>
    <t>22096</t>
  </si>
  <si>
    <t>22101</t>
  </si>
  <si>
    <t>22102</t>
  </si>
  <si>
    <t>22107</t>
  </si>
  <si>
    <t>22108</t>
  </si>
  <si>
    <t>22109</t>
  </si>
  <si>
    <t>22118</t>
  </si>
  <si>
    <t>22119</t>
  </si>
  <si>
    <t>22120</t>
  </si>
  <si>
    <t>22124</t>
  </si>
  <si>
    <t>22134</t>
  </si>
  <si>
    <t>22135</t>
  </si>
  <si>
    <t>22150</t>
  </si>
  <si>
    <t>22151</t>
  </si>
  <si>
    <t>22152</t>
  </si>
  <si>
    <t>22153</t>
  </si>
  <si>
    <t>22156</t>
  </si>
  <si>
    <t>22158</t>
  </si>
  <si>
    <t>22159</t>
  </si>
  <si>
    <t>22160</t>
  </si>
  <si>
    <t>22161</t>
  </si>
  <si>
    <t>22172</t>
  </si>
  <si>
    <t>22180</t>
  </si>
  <si>
    <t>22181</t>
  </si>
  <si>
    <t>22182</t>
  </si>
  <si>
    <t>22184</t>
  </si>
  <si>
    <t>22185</t>
  </si>
  <si>
    <t>22191</t>
  </si>
  <si>
    <t>22192</t>
  </si>
  <si>
    <t>22193</t>
  </si>
  <si>
    <t>22201</t>
  </si>
  <si>
    <t>22202</t>
  </si>
  <si>
    <t>22203</t>
  </si>
  <si>
    <t>22204</t>
  </si>
  <si>
    <t>22205</t>
  </si>
  <si>
    <t>22206</t>
  </si>
  <si>
    <t>22207</t>
  </si>
  <si>
    <t>22209</t>
  </si>
  <si>
    <t>22211</t>
  </si>
  <si>
    <t>22212</t>
  </si>
  <si>
    <t>22213</t>
  </si>
  <si>
    <t>22214</t>
  </si>
  <si>
    <t>22217</t>
  </si>
  <si>
    <t>22218</t>
  </si>
  <si>
    <t>22222</t>
  </si>
  <si>
    <t>22223</t>
  </si>
  <si>
    <t>22225</t>
  </si>
  <si>
    <t>22226</t>
  </si>
  <si>
    <t>22227</t>
  </si>
  <si>
    <t>22229</t>
  </si>
  <si>
    <t>22230</t>
  </si>
  <si>
    <t>22234</t>
  </si>
  <si>
    <t>22240</t>
  </si>
  <si>
    <t>22241</t>
  </si>
  <si>
    <t>22242</t>
  </si>
  <si>
    <t>22243</t>
  </si>
  <si>
    <t>22244</t>
  </si>
  <si>
    <t>22245</t>
  </si>
  <si>
    <t>22246</t>
  </si>
  <si>
    <t>22301</t>
  </si>
  <si>
    <t>22302</t>
  </si>
  <si>
    <t>22303</t>
  </si>
  <si>
    <t>22304</t>
  </si>
  <si>
    <t>22305</t>
  </si>
  <si>
    <t>22306</t>
  </si>
  <si>
    <t>22307</t>
  </si>
  <si>
    <t>22308</t>
  </si>
  <si>
    <t>22309</t>
  </si>
  <si>
    <t>22310</t>
  </si>
  <si>
    <t>22311</t>
  </si>
  <si>
    <t>22312</t>
  </si>
  <si>
    <t>22314</t>
  </si>
  <si>
    <t>22315</t>
  </si>
  <si>
    <t>22321</t>
  </si>
  <si>
    <t>22331</t>
  </si>
  <si>
    <t>22332</t>
  </si>
  <si>
    <t>22333</t>
  </si>
  <si>
    <t>22334</t>
  </si>
  <si>
    <t>22336</t>
  </si>
  <si>
    <t>22350</t>
  </si>
  <si>
    <t>22401</t>
  </si>
  <si>
    <t>22405</t>
  </si>
  <si>
    <t>22406</t>
  </si>
  <si>
    <t>22407</t>
  </si>
  <si>
    <t>22408</t>
  </si>
  <si>
    <t>22412</t>
  </si>
  <si>
    <t>22427</t>
  </si>
  <si>
    <t>22428</t>
  </si>
  <si>
    <t>22432</t>
  </si>
  <si>
    <t>22433</t>
  </si>
  <si>
    <t>22435</t>
  </si>
  <si>
    <t>22436</t>
  </si>
  <si>
    <t>22437</t>
  </si>
  <si>
    <t>22438</t>
  </si>
  <si>
    <t>22443</t>
  </si>
  <si>
    <t>22448</t>
  </si>
  <si>
    <t>22454</t>
  </si>
  <si>
    <t>22460</t>
  </si>
  <si>
    <t>22469</t>
  </si>
  <si>
    <t>22473</t>
  </si>
  <si>
    <t>22476</t>
  </si>
  <si>
    <t>22480</t>
  </si>
  <si>
    <t>22482</t>
  </si>
  <si>
    <t>22485</t>
  </si>
  <si>
    <t>22488</t>
  </si>
  <si>
    <t>22503</t>
  </si>
  <si>
    <t>22504</t>
  </si>
  <si>
    <t>22508</t>
  </si>
  <si>
    <t>22509</t>
  </si>
  <si>
    <t>22511</t>
  </si>
  <si>
    <t>22514</t>
  </si>
  <si>
    <t>22520</t>
  </si>
  <si>
    <t>22534</t>
  </si>
  <si>
    <t>22535</t>
  </si>
  <si>
    <t>22538</t>
  </si>
  <si>
    <t>22539</t>
  </si>
  <si>
    <t>22542</t>
  </si>
  <si>
    <t>22546</t>
  </si>
  <si>
    <t>22551</t>
  </si>
  <si>
    <t>22553</t>
  </si>
  <si>
    <t>22554</t>
  </si>
  <si>
    <t>22556</t>
  </si>
  <si>
    <t>22560</t>
  </si>
  <si>
    <t>22567</t>
  </si>
  <si>
    <t>22572</t>
  </si>
  <si>
    <t>22576</t>
  </si>
  <si>
    <t>22578</t>
  </si>
  <si>
    <t>22580</t>
  </si>
  <si>
    <t>22601</t>
  </si>
  <si>
    <t>22602</t>
  </si>
  <si>
    <t>22603</t>
  </si>
  <si>
    <t>22610</t>
  </si>
  <si>
    <t>22611</t>
  </si>
  <si>
    <t>22620</t>
  </si>
  <si>
    <t>22624</t>
  </si>
  <si>
    <t>22625</t>
  </si>
  <si>
    <t>22627</t>
  </si>
  <si>
    <t>22630</t>
  </si>
  <si>
    <t>22637</t>
  </si>
  <si>
    <t>22639</t>
  </si>
  <si>
    <t>22640</t>
  </si>
  <si>
    <t>22641</t>
  </si>
  <si>
    <t>22642</t>
  </si>
  <si>
    <t>22643</t>
  </si>
  <si>
    <t>22644</t>
  </si>
  <si>
    <t>22645</t>
  </si>
  <si>
    <t>22649</t>
  </si>
  <si>
    <t>22650</t>
  </si>
  <si>
    <t>22652</t>
  </si>
  <si>
    <t>22654</t>
  </si>
  <si>
    <t>22655</t>
  </si>
  <si>
    <t>22656</t>
  </si>
  <si>
    <t>22657</t>
  </si>
  <si>
    <t>22660</t>
  </si>
  <si>
    <t>22663</t>
  </si>
  <si>
    <t>22664</t>
  </si>
  <si>
    <t>22701</t>
  </si>
  <si>
    <t>22709</t>
  </si>
  <si>
    <t>22711</t>
  </si>
  <si>
    <t>22712</t>
  </si>
  <si>
    <t>22713</t>
  </si>
  <si>
    <t>22714</t>
  </si>
  <si>
    <t>22715</t>
  </si>
  <si>
    <t>22716</t>
  </si>
  <si>
    <t>22718</t>
  </si>
  <si>
    <t>22719</t>
  </si>
  <si>
    <t>22720</t>
  </si>
  <si>
    <t>22721</t>
  </si>
  <si>
    <t>22722</t>
  </si>
  <si>
    <t>22723</t>
  </si>
  <si>
    <t>22724</t>
  </si>
  <si>
    <t>22725</t>
  </si>
  <si>
    <t>22726</t>
  </si>
  <si>
    <t>22727</t>
  </si>
  <si>
    <t>22728</t>
  </si>
  <si>
    <t>22729</t>
  </si>
  <si>
    <t>22730</t>
  </si>
  <si>
    <t>22731</t>
  </si>
  <si>
    <t>22732</t>
  </si>
  <si>
    <t>22733</t>
  </si>
  <si>
    <t>22734</t>
  </si>
  <si>
    <t>22735</t>
  </si>
  <si>
    <t>22736</t>
  </si>
  <si>
    <t>22737</t>
  </si>
  <si>
    <t>22738</t>
  </si>
  <si>
    <t>22740</t>
  </si>
  <si>
    <t>22741</t>
  </si>
  <si>
    <t>22742</t>
  </si>
  <si>
    <t>22743</t>
  </si>
  <si>
    <t>22746</t>
  </si>
  <si>
    <t>22747</t>
  </si>
  <si>
    <t>22749</t>
  </si>
  <si>
    <t>22801</t>
  </si>
  <si>
    <t>22802</t>
  </si>
  <si>
    <t>22803</t>
  </si>
  <si>
    <t>22807</t>
  </si>
  <si>
    <t>22810</t>
  </si>
  <si>
    <t>22811</t>
  </si>
  <si>
    <t>22812</t>
  </si>
  <si>
    <t>22815</t>
  </si>
  <si>
    <t>22820</t>
  </si>
  <si>
    <t>22821</t>
  </si>
  <si>
    <t>22824</t>
  </si>
  <si>
    <t>22827</t>
  </si>
  <si>
    <t>22830</t>
  </si>
  <si>
    <t>22831</t>
  </si>
  <si>
    <t>22832</t>
  </si>
  <si>
    <t>22834</t>
  </si>
  <si>
    <t>22835</t>
  </si>
  <si>
    <t>22840</t>
  </si>
  <si>
    <t>22841</t>
  </si>
  <si>
    <t>22842</t>
  </si>
  <si>
    <t>22843</t>
  </si>
  <si>
    <t>22844</t>
  </si>
  <si>
    <t>22845</t>
  </si>
  <si>
    <t>22846</t>
  </si>
  <si>
    <t>22847</t>
  </si>
  <si>
    <t>22849</t>
  </si>
  <si>
    <t>22850</t>
  </si>
  <si>
    <t>22851</t>
  </si>
  <si>
    <t>22853</t>
  </si>
  <si>
    <t>22901</t>
  </si>
  <si>
    <t>22902</t>
  </si>
  <si>
    <t>22903</t>
  </si>
  <si>
    <t>22904</t>
  </si>
  <si>
    <t>22907</t>
  </si>
  <si>
    <t>22908</t>
  </si>
  <si>
    <t>22909</t>
  </si>
  <si>
    <t>22910</t>
  </si>
  <si>
    <t>22911</t>
  </si>
  <si>
    <t>22920</t>
  </si>
  <si>
    <t>22922</t>
  </si>
  <si>
    <t>22923</t>
  </si>
  <si>
    <t>22931</t>
  </si>
  <si>
    <t>22932</t>
  </si>
  <si>
    <t>22935</t>
  </si>
  <si>
    <t>22936</t>
  </si>
  <si>
    <t>22937</t>
  </si>
  <si>
    <t>22938</t>
  </si>
  <si>
    <t>22939</t>
  </si>
  <si>
    <t>22940</t>
  </si>
  <si>
    <t>22942</t>
  </si>
  <si>
    <t>22943</t>
  </si>
  <si>
    <t>22946</t>
  </si>
  <si>
    <t>22947</t>
  </si>
  <si>
    <t>22948</t>
  </si>
  <si>
    <t>22949</t>
  </si>
  <si>
    <t>22952</t>
  </si>
  <si>
    <t>22958</t>
  </si>
  <si>
    <t>22959</t>
  </si>
  <si>
    <t>22960</t>
  </si>
  <si>
    <t>22963</t>
  </si>
  <si>
    <t>22964</t>
  </si>
  <si>
    <t>22967</t>
  </si>
  <si>
    <t>22968</t>
  </si>
  <si>
    <t>22969</t>
  </si>
  <si>
    <t>22971</t>
  </si>
  <si>
    <t>22972</t>
  </si>
  <si>
    <t>22973</t>
  </si>
  <si>
    <t>22974</t>
  </si>
  <si>
    <t>22976</t>
  </si>
  <si>
    <t>22980</t>
  </si>
  <si>
    <t>23002</t>
  </si>
  <si>
    <t>23004</t>
  </si>
  <si>
    <t>23005</t>
  </si>
  <si>
    <t>23009</t>
  </si>
  <si>
    <t>23011</t>
  </si>
  <si>
    <t>23014</t>
  </si>
  <si>
    <t>23015</t>
  </si>
  <si>
    <t>23021</t>
  </si>
  <si>
    <t>23022</t>
  </si>
  <si>
    <t>23023</t>
  </si>
  <si>
    <t>23024</t>
  </si>
  <si>
    <t>23025</t>
  </si>
  <si>
    <t>23027</t>
  </si>
  <si>
    <t>23030</t>
  </si>
  <si>
    <t>23032</t>
  </si>
  <si>
    <t>23035</t>
  </si>
  <si>
    <t>23038</t>
  </si>
  <si>
    <t>23039</t>
  </si>
  <si>
    <t>23040</t>
  </si>
  <si>
    <t>23043</t>
  </si>
  <si>
    <t>23045</t>
  </si>
  <si>
    <t>23047</t>
  </si>
  <si>
    <t>23050</t>
  </si>
  <si>
    <t>23055</t>
  </si>
  <si>
    <t>23056</t>
  </si>
  <si>
    <t>23059</t>
  </si>
  <si>
    <t>23060</t>
  </si>
  <si>
    <t>23061</t>
  </si>
  <si>
    <t>23062</t>
  </si>
  <si>
    <t>23063</t>
  </si>
  <si>
    <t>23065</t>
  </si>
  <si>
    <t>23068</t>
  </si>
  <si>
    <t>23069</t>
  </si>
  <si>
    <t>23070</t>
  </si>
  <si>
    <t>23071</t>
  </si>
  <si>
    <t>23072</t>
  </si>
  <si>
    <t>23075</t>
  </si>
  <si>
    <t>23076</t>
  </si>
  <si>
    <t>23079</t>
  </si>
  <si>
    <t>23083</t>
  </si>
  <si>
    <t>23084</t>
  </si>
  <si>
    <t>23085</t>
  </si>
  <si>
    <t>23086</t>
  </si>
  <si>
    <t>23089</t>
  </si>
  <si>
    <t>23091</t>
  </si>
  <si>
    <t>23092</t>
  </si>
  <si>
    <t>23093</t>
  </si>
  <si>
    <t>23102</t>
  </si>
  <si>
    <t>23103</t>
  </si>
  <si>
    <t>23106</t>
  </si>
  <si>
    <t>23108</t>
  </si>
  <si>
    <t>23109</t>
  </si>
  <si>
    <t>23110</t>
  </si>
  <si>
    <t>23111</t>
  </si>
  <si>
    <t>23112</t>
  </si>
  <si>
    <t>23113</t>
  </si>
  <si>
    <t>23114</t>
  </si>
  <si>
    <t>23116</t>
  </si>
  <si>
    <t>23117</t>
  </si>
  <si>
    <t>23119</t>
  </si>
  <si>
    <t>23120</t>
  </si>
  <si>
    <t>23123</t>
  </si>
  <si>
    <t>23124</t>
  </si>
  <si>
    <t>23125</t>
  </si>
  <si>
    <t>23126</t>
  </si>
  <si>
    <t>23128</t>
  </si>
  <si>
    <t>23129</t>
  </si>
  <si>
    <t>23130</t>
  </si>
  <si>
    <t>23138</t>
  </si>
  <si>
    <t>23139</t>
  </si>
  <si>
    <t>23140</t>
  </si>
  <si>
    <t>23141</t>
  </si>
  <si>
    <t>23146</t>
  </si>
  <si>
    <t>23148</t>
  </si>
  <si>
    <t>23149</t>
  </si>
  <si>
    <t>23150</t>
  </si>
  <si>
    <t>23153</t>
  </si>
  <si>
    <t>23156</t>
  </si>
  <si>
    <t>23160</t>
  </si>
  <si>
    <t>23161</t>
  </si>
  <si>
    <t>23163</t>
  </si>
  <si>
    <t>23168</t>
  </si>
  <si>
    <t>23169</t>
  </si>
  <si>
    <t>23173</t>
  </si>
  <si>
    <t>23175</t>
  </si>
  <si>
    <t>23176</t>
  </si>
  <si>
    <t>23177</t>
  </si>
  <si>
    <t>23180</t>
  </si>
  <si>
    <t>23181</t>
  </si>
  <si>
    <t>23185</t>
  </si>
  <si>
    <t>23186</t>
  </si>
  <si>
    <t>23188</t>
  </si>
  <si>
    <t>23192</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</si>
  <si>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</si>
  <si>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</si>
  <si>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</si>
  <si>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</si>
  <si>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</si>
  <si>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</si>
  <si>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</si>
  <si>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</si>
  <si>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</si>
  <si>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</si>
  <si>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</si>
  <si>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</si>
  <si>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</si>
  <si>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</si>
  <si>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</si>
  <si>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</si>
  <si>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</si>
  <si>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</si>
  <si>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</si>
  <si>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</si>
  <si>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23240</t>
  </si>
  <si>
    <t>23249</t>
  </si>
  <si>
    <t>23250</t>
  </si>
  <si>
    <t>23269</t>
  </si>
  <si>
    <t>23273</t>
  </si>
  <si>
    <t>23274</t>
  </si>
  <si>
    <t>23276</t>
  </si>
  <si>
    <t>23278</t>
  </si>
  <si>
    <t>23279</t>
  </si>
  <si>
    <t>23282</t>
  </si>
  <si>
    <t>23286</t>
  </si>
  <si>
    <t>23288</t>
  </si>
  <si>
    <t>23289</t>
  </si>
  <si>
    <t>23290</t>
  </si>
  <si>
    <t>23291</t>
  </si>
  <si>
    <t>23292</t>
  </si>
  <si>
    <t>23293</t>
  </si>
  <si>
    <t>23294</t>
  </si>
  <si>
    <t>23295</t>
  </si>
  <si>
    <t>23297</t>
  </si>
  <si>
    <t>23298</t>
  </si>
  <si>
    <t>23301</t>
  </si>
  <si>
    <t>23302</t>
  </si>
  <si>
    <t>23303</t>
  </si>
  <si>
    <t>23306</t>
  </si>
  <si>
    <t>23307</t>
  </si>
  <si>
    <t>23308</t>
  </si>
  <si>
    <t>23310</t>
  </si>
  <si>
    <t>23314</t>
  </si>
  <si>
    <t>23315</t>
  </si>
  <si>
    <t>23320</t>
  </si>
  <si>
    <t>23321</t>
  </si>
  <si>
    <t>23322</t>
  </si>
  <si>
    <t>23323</t>
  </si>
  <si>
    <t>23324</t>
  </si>
  <si>
    <t>23325</t>
  </si>
  <si>
    <t>23326</t>
  </si>
  <si>
    <t>23336</t>
  </si>
  <si>
    <t>23337</t>
  </si>
  <si>
    <t>23345</t>
  </si>
  <si>
    <t>23350</t>
  </si>
  <si>
    <t>23354</t>
  </si>
  <si>
    <t>23356</t>
  </si>
  <si>
    <t>23357</t>
  </si>
  <si>
    <t>23358</t>
  </si>
  <si>
    <t>23359</t>
  </si>
  <si>
    <t>23395</t>
  </si>
  <si>
    <t>23396</t>
  </si>
  <si>
    <t>23399</t>
  </si>
  <si>
    <t>23404</t>
  </si>
  <si>
    <t>23405</t>
  </si>
  <si>
    <t>23409</t>
  </si>
  <si>
    <t>23410</t>
  </si>
  <si>
    <t>23415</t>
  </si>
  <si>
    <t>23416</t>
  </si>
  <si>
    <t>23417</t>
  </si>
  <si>
    <t>23418</t>
  </si>
  <si>
    <t>23420</t>
  </si>
  <si>
    <t>23421</t>
  </si>
  <si>
    <t>23426</t>
  </si>
  <si>
    <t>23430</t>
  </si>
  <si>
    <t>23432</t>
  </si>
  <si>
    <t>23433</t>
  </si>
  <si>
    <t>23434</t>
  </si>
  <si>
    <t>23435</t>
  </si>
  <si>
    <t>23436</t>
  </si>
  <si>
    <t>23437</t>
  </si>
  <si>
    <t>23438</t>
  </si>
  <si>
    <t>23442</t>
  </si>
  <si>
    <t>23451</t>
  </si>
  <si>
    <t>23452</t>
  </si>
  <si>
    <t>23453</t>
  </si>
  <si>
    <t>23454</t>
  </si>
  <si>
    <t>23455</t>
  </si>
  <si>
    <t>23456</t>
  </si>
  <si>
    <t>23457</t>
  </si>
  <si>
    <t>23459</t>
  </si>
  <si>
    <t>23460</t>
  </si>
  <si>
    <t>23461</t>
  </si>
  <si>
    <t>23462</t>
  </si>
  <si>
    <t>23463</t>
  </si>
  <si>
    <t>23464</t>
  </si>
  <si>
    <t>23465</t>
  </si>
  <si>
    <t>23479</t>
  </si>
  <si>
    <t>23487</t>
  </si>
  <si>
    <t>23488</t>
  </si>
  <si>
    <t>23502</t>
  </si>
  <si>
    <t>23503</t>
  </si>
  <si>
    <t>23504</t>
  </si>
  <si>
    <t>23505</t>
  </si>
  <si>
    <t>23507</t>
  </si>
  <si>
    <t>23508</t>
  </si>
  <si>
    <t>23509</t>
  </si>
  <si>
    <t>23510</t>
  </si>
  <si>
    <t>23511</t>
  </si>
  <si>
    <t>23512</t>
  </si>
  <si>
    <t>23513</t>
  </si>
  <si>
    <t>23515</t>
  </si>
  <si>
    <t>23517</t>
  </si>
  <si>
    <t>23518</t>
  </si>
  <si>
    <t>23519</t>
  </si>
  <si>
    <t>23520</t>
  </si>
  <si>
    <t>23521</t>
  </si>
  <si>
    <t>23523</t>
  </si>
  <si>
    <t>23529</t>
  </si>
  <si>
    <t>23551</t>
  </si>
  <si>
    <t>23601</t>
  </si>
  <si>
    <t>23602</t>
  </si>
  <si>
    <t>23603</t>
  </si>
  <si>
    <t>23604</t>
  </si>
  <si>
    <t>23605</t>
  </si>
  <si>
    <t>23606</t>
  </si>
  <si>
    <t>23607</t>
  </si>
  <si>
    <t>23608</t>
  </si>
  <si>
    <t>23628</t>
  </si>
  <si>
    <t>23630</t>
  </si>
  <si>
    <t>23651</t>
  </si>
  <si>
    <t>23661</t>
  </si>
  <si>
    <t>23662</t>
  </si>
  <si>
    <t>23663</t>
  </si>
  <si>
    <t>23664</t>
  </si>
  <si>
    <t>23665</t>
  </si>
  <si>
    <t>23666</t>
  </si>
  <si>
    <t>23667</t>
  </si>
  <si>
    <t>23668</t>
  </si>
  <si>
    <t>23669</t>
  </si>
  <si>
    <t>23681</t>
  </si>
  <si>
    <t>23690</t>
  </si>
  <si>
    <t>23691</t>
  </si>
  <si>
    <t>23692</t>
  </si>
  <si>
    <t>23693</t>
  </si>
  <si>
    <t>23696</t>
  </si>
  <si>
    <t>23701</t>
  </si>
  <si>
    <t>23702</t>
  </si>
  <si>
    <t>23703</t>
  </si>
  <si>
    <t>23704</t>
  </si>
  <si>
    <t>23707</t>
  </si>
  <si>
    <t>23708</t>
  </si>
  <si>
    <t>23709</t>
  </si>
  <si>
    <t>23801</t>
  </si>
  <si>
    <t>23803</t>
  </si>
  <si>
    <t>23805</t>
  </si>
  <si>
    <t>23806</t>
  </si>
  <si>
    <t>23821</t>
  </si>
  <si>
    <t>23824</t>
  </si>
  <si>
    <t>23827</t>
  </si>
  <si>
    <t>23828</t>
  </si>
  <si>
    <t>23829</t>
  </si>
  <si>
    <t>23830</t>
  </si>
  <si>
    <t>23831</t>
  </si>
  <si>
    <t>23832</t>
  </si>
  <si>
    <t>23833</t>
  </si>
  <si>
    <t>23834</t>
  </si>
  <si>
    <t>23836</t>
  </si>
  <si>
    <t>23837</t>
  </si>
  <si>
    <t>23838</t>
  </si>
  <si>
    <t>23839</t>
  </si>
  <si>
    <t>23840</t>
  </si>
  <si>
    <t>23841</t>
  </si>
  <si>
    <t>23842</t>
  </si>
  <si>
    <t>23843</t>
  </si>
  <si>
    <t>23844</t>
  </si>
  <si>
    <t>23845</t>
  </si>
  <si>
    <t>23846</t>
  </si>
  <si>
    <t>23847</t>
  </si>
  <si>
    <t>23850</t>
  </si>
  <si>
    <t>23851</t>
  </si>
  <si>
    <t>23856</t>
  </si>
  <si>
    <t>23857</t>
  </si>
  <si>
    <t>23860</t>
  </si>
  <si>
    <t>23866</t>
  </si>
  <si>
    <t>23867</t>
  </si>
  <si>
    <t>23868</t>
  </si>
  <si>
    <t>23870</t>
  </si>
  <si>
    <t>23872</t>
  </si>
  <si>
    <t>23874</t>
  </si>
  <si>
    <t>23875</t>
  </si>
  <si>
    <t>23876</t>
  </si>
  <si>
    <t>23878</t>
  </si>
  <si>
    <t>23879</t>
  </si>
  <si>
    <t>23881</t>
  </si>
  <si>
    <t>23882</t>
  </si>
  <si>
    <t>23883</t>
  </si>
  <si>
    <t>23885</t>
  </si>
  <si>
    <t>23887</t>
  </si>
  <si>
    <t>23888</t>
  </si>
  <si>
    <t>23889</t>
  </si>
  <si>
    <t>23890</t>
  </si>
  <si>
    <t>23891</t>
  </si>
  <si>
    <t>23893</t>
  </si>
  <si>
    <t>23894</t>
  </si>
  <si>
    <t>23897</t>
  </si>
  <si>
    <t>23898</t>
  </si>
  <si>
    <t>23901</t>
  </si>
  <si>
    <t>23909</t>
  </si>
  <si>
    <t>23915</t>
  </si>
  <si>
    <t>23917</t>
  </si>
  <si>
    <t>23919</t>
  </si>
  <si>
    <t>23920</t>
  </si>
  <si>
    <t>23921</t>
  </si>
  <si>
    <t>23922</t>
  </si>
  <si>
    <t>23923</t>
  </si>
  <si>
    <t>23924</t>
  </si>
  <si>
    <t>23927</t>
  </si>
  <si>
    <t>23930</t>
  </si>
  <si>
    <t>23934</t>
  </si>
  <si>
    <t>23936</t>
  </si>
  <si>
    <t>23937</t>
  </si>
  <si>
    <t>23938</t>
  </si>
  <si>
    <t>23942</t>
  </si>
  <si>
    <t>23944</t>
  </si>
  <si>
    <t>23947</t>
  </si>
  <si>
    <t>23950</t>
  </si>
  <si>
    <t>23952</t>
  </si>
  <si>
    <t>23954</t>
  </si>
  <si>
    <t>23958</t>
  </si>
  <si>
    <t>23959</t>
  </si>
  <si>
    <t>23960</t>
  </si>
  <si>
    <t>23962</t>
  </si>
  <si>
    <t>23963</t>
  </si>
  <si>
    <t>23964</t>
  </si>
  <si>
    <t>23966</t>
  </si>
  <si>
    <t>23967</t>
  </si>
  <si>
    <t>23968</t>
  </si>
  <si>
    <t>23970</t>
  </si>
  <si>
    <t>23974</t>
  </si>
  <si>
    <t>23976</t>
  </si>
  <si>
    <t>24011</t>
  </si>
  <si>
    <t>24012</t>
  </si>
  <si>
    <t>24013</t>
  </si>
  <si>
    <t>24014</t>
  </si>
  <si>
    <t>24015</t>
  </si>
  <si>
    <t>24016</t>
  </si>
  <si>
    <t>24017</t>
  </si>
  <si>
    <t>24018</t>
  </si>
  <si>
    <t>24019</t>
  </si>
  <si>
    <t>24040</t>
  </si>
  <si>
    <t>24042</t>
  </si>
  <si>
    <t>24043</t>
  </si>
  <si>
    <t>24044</t>
  </si>
  <si>
    <t>24045</t>
  </si>
  <si>
    <t>24048</t>
  </si>
  <si>
    <t>24050</t>
  </si>
  <si>
    <t>24053</t>
  </si>
  <si>
    <t>24054</t>
  </si>
  <si>
    <t>24055</t>
  </si>
  <si>
    <t>24059</t>
  </si>
  <si>
    <t>24060</t>
  </si>
  <si>
    <t>24061</t>
  </si>
  <si>
    <t>24064</t>
  </si>
  <si>
    <t>24065</t>
  </si>
  <si>
    <t>24066</t>
  </si>
  <si>
    <t>24067</t>
  </si>
  <si>
    <t>24069</t>
  </si>
  <si>
    <t>24070</t>
  </si>
  <si>
    <t>24072</t>
  </si>
  <si>
    <t>24073</t>
  </si>
  <si>
    <t>24076</t>
  </si>
  <si>
    <t>24077</t>
  </si>
  <si>
    <t>24078</t>
  </si>
  <si>
    <t>24079</t>
  </si>
  <si>
    <t>24082</t>
  </si>
  <si>
    <t>24083</t>
  </si>
  <si>
    <t>24084</t>
  </si>
  <si>
    <t>24085</t>
  </si>
  <si>
    <t>24086</t>
  </si>
  <si>
    <t>24087</t>
  </si>
  <si>
    <t>24088</t>
  </si>
  <si>
    <t>24089</t>
  </si>
  <si>
    <t>24090</t>
  </si>
  <si>
    <t>24091</t>
  </si>
  <si>
    <t>24092</t>
  </si>
  <si>
    <t>24093</t>
  </si>
  <si>
    <t>24095</t>
  </si>
  <si>
    <t>24101</t>
  </si>
  <si>
    <t>24102</t>
  </si>
  <si>
    <t>24104</t>
  </si>
  <si>
    <t>24105</t>
  </si>
  <si>
    <t>24112</t>
  </si>
  <si>
    <t>24120</t>
  </si>
  <si>
    <t>24121</t>
  </si>
  <si>
    <t>24122</t>
  </si>
  <si>
    <t>24124</t>
  </si>
  <si>
    <t>24127</t>
  </si>
  <si>
    <t>24128</t>
  </si>
  <si>
    <t>24130</t>
  </si>
  <si>
    <t>24131</t>
  </si>
  <si>
    <t>24133</t>
  </si>
  <si>
    <t>24134</t>
  </si>
  <si>
    <t>24136</t>
  </si>
  <si>
    <t>24137</t>
  </si>
  <si>
    <t>24138</t>
  </si>
  <si>
    <t>24139</t>
  </si>
  <si>
    <t>24141</t>
  </si>
  <si>
    <t>24147</t>
  </si>
  <si>
    <t>24148</t>
  </si>
  <si>
    <t>24149</t>
  </si>
  <si>
    <t>24150</t>
  </si>
  <si>
    <t>24151</t>
  </si>
  <si>
    <t>24153</t>
  </si>
  <si>
    <t>24155</t>
  </si>
  <si>
    <t>24157</t>
  </si>
  <si>
    <t>24161</t>
  </si>
  <si>
    <t>24162</t>
  </si>
  <si>
    <t>24165</t>
  </si>
  <si>
    <t>24167</t>
  </si>
  <si>
    <t>24168</t>
  </si>
  <si>
    <t>24171</t>
  </si>
  <si>
    <t>24174</t>
  </si>
  <si>
    <t>24175</t>
  </si>
  <si>
    <t>24176</t>
  </si>
  <si>
    <t>24179</t>
  </si>
  <si>
    <t>24184</t>
  </si>
  <si>
    <t>24185</t>
  </si>
  <si>
    <t>24201</t>
  </si>
  <si>
    <t>24202</t>
  </si>
  <si>
    <t>24205</t>
  </si>
  <si>
    <t>24210</t>
  </si>
  <si>
    <t>24211</t>
  </si>
  <si>
    <t>24216</t>
  </si>
  <si>
    <t>24217</t>
  </si>
  <si>
    <t>24219</t>
  </si>
  <si>
    <t>24220</t>
  </si>
  <si>
    <t>24221</t>
  </si>
  <si>
    <t>24224</t>
  </si>
  <si>
    <t>24225</t>
  </si>
  <si>
    <t>24226</t>
  </si>
  <si>
    <t>24228</t>
  </si>
  <si>
    <t>24230</t>
  </si>
  <si>
    <t>24236</t>
  </si>
  <si>
    <t>24237</t>
  </si>
  <si>
    <t>24239</t>
  </si>
  <si>
    <t>24243</t>
  </si>
  <si>
    <t>24244</t>
  </si>
  <si>
    <t>24245</t>
  </si>
  <si>
    <t>24248</t>
  </si>
  <si>
    <t>24250</t>
  </si>
  <si>
    <t>24251</t>
  </si>
  <si>
    <t>24256</t>
  </si>
  <si>
    <t>24258</t>
  </si>
  <si>
    <t>24260</t>
  </si>
  <si>
    <t>24263</t>
  </si>
  <si>
    <t>24265</t>
  </si>
  <si>
    <t>24266</t>
  </si>
  <si>
    <t>24269</t>
  </si>
  <si>
    <t>24270</t>
  </si>
  <si>
    <t>24271</t>
  </si>
  <si>
    <t>24272</t>
  </si>
  <si>
    <t>24273</t>
  </si>
  <si>
    <t>24277</t>
  </si>
  <si>
    <t>24279</t>
  </si>
  <si>
    <t>24280</t>
  </si>
  <si>
    <t>24281</t>
  </si>
  <si>
    <t>24282</t>
  </si>
  <si>
    <t>24283</t>
  </si>
  <si>
    <t>24290</t>
  </si>
  <si>
    <t>24292</t>
  </si>
  <si>
    <t>24293</t>
  </si>
  <si>
    <t>24301</t>
  </si>
  <si>
    <t>24311</t>
  </si>
  <si>
    <t>24312</t>
  </si>
  <si>
    <t>24313</t>
  </si>
  <si>
    <t>24314</t>
  </si>
  <si>
    <t>24315</t>
  </si>
  <si>
    <t>24316</t>
  </si>
  <si>
    <t>24317</t>
  </si>
  <si>
    <t>24318</t>
  </si>
  <si>
    <t>24319</t>
  </si>
  <si>
    <t>24322</t>
  </si>
  <si>
    <t>24323</t>
  </si>
  <si>
    <t>24324</t>
  </si>
  <si>
    <t>24325</t>
  </si>
  <si>
    <t>24326</t>
  </si>
  <si>
    <t>24328</t>
  </si>
  <si>
    <t>24330</t>
  </si>
  <si>
    <t>24333</t>
  </si>
  <si>
    <t>24340</t>
  </si>
  <si>
    <t>24343</t>
  </si>
  <si>
    <t>24347</t>
  </si>
  <si>
    <t>24348</t>
  </si>
  <si>
    <t>24350</t>
  </si>
  <si>
    <t>24351</t>
  </si>
  <si>
    <t>24352</t>
  </si>
  <si>
    <t>24354</t>
  </si>
  <si>
    <t>24360</t>
  </si>
  <si>
    <t>24361</t>
  </si>
  <si>
    <t>24363</t>
  </si>
  <si>
    <t>24366</t>
  </si>
  <si>
    <t>24368</t>
  </si>
  <si>
    <t>24370</t>
  </si>
  <si>
    <t>24374</t>
  </si>
  <si>
    <t>24375</t>
  </si>
  <si>
    <t>24377</t>
  </si>
  <si>
    <t>24378</t>
  </si>
  <si>
    <t>24380</t>
  </si>
  <si>
    <t>24381</t>
  </si>
  <si>
    <t>24382</t>
  </si>
  <si>
    <t>24401</t>
  </si>
  <si>
    <t>24413</t>
  </si>
  <si>
    <t>24416</t>
  </si>
  <si>
    <t>24421</t>
  </si>
  <si>
    <t>24422</t>
  </si>
  <si>
    <t>24426</t>
  </si>
  <si>
    <t>24430</t>
  </si>
  <si>
    <t>24431</t>
  </si>
  <si>
    <t>24432</t>
  </si>
  <si>
    <t>24433</t>
  </si>
  <si>
    <t>24435</t>
  </si>
  <si>
    <t>24437</t>
  </si>
  <si>
    <t>24439</t>
  </si>
  <si>
    <t>24440</t>
  </si>
  <si>
    <t>24441</t>
  </si>
  <si>
    <t>24442</t>
  </si>
  <si>
    <t>24445</t>
  </si>
  <si>
    <t>24450</t>
  </si>
  <si>
    <t>24458</t>
  </si>
  <si>
    <t>24459</t>
  </si>
  <si>
    <t>24460</t>
  </si>
  <si>
    <t>24464</t>
  </si>
  <si>
    <t>24465</t>
  </si>
  <si>
    <t>24467</t>
  </si>
  <si>
    <t>24468</t>
  </si>
  <si>
    <t>24471</t>
  </si>
  <si>
    <t>24472</t>
  </si>
  <si>
    <t>24473</t>
  </si>
  <si>
    <t>24476</t>
  </si>
  <si>
    <t>24477</t>
  </si>
  <si>
    <t>24479</t>
  </si>
  <si>
    <t>24482</t>
  </si>
  <si>
    <t>24483</t>
  </si>
  <si>
    <t>24484</t>
  </si>
  <si>
    <t>24485</t>
  </si>
  <si>
    <t>24486</t>
  </si>
  <si>
    <t>24487</t>
  </si>
  <si>
    <t>24501</t>
  </si>
  <si>
    <t>24502</t>
  </si>
  <si>
    <t>24503</t>
  </si>
  <si>
    <t>24504</t>
  </si>
  <si>
    <t>24512</t>
  </si>
  <si>
    <t>24513</t>
  </si>
  <si>
    <t>24514</t>
  </si>
  <si>
    <t>24515</t>
  </si>
  <si>
    <t>24517</t>
  </si>
  <si>
    <t>24520</t>
  </si>
  <si>
    <t>24521</t>
  </si>
  <si>
    <t>24522</t>
  </si>
  <si>
    <t>24523</t>
  </si>
  <si>
    <t>24526</t>
  </si>
  <si>
    <t>24527</t>
  </si>
  <si>
    <t>24528</t>
  </si>
  <si>
    <t>24529</t>
  </si>
  <si>
    <t>24530</t>
  </si>
  <si>
    <t>24531</t>
  </si>
  <si>
    <t>24534</t>
  </si>
  <si>
    <t>24536</t>
  </si>
  <si>
    <t>24538</t>
  </si>
  <si>
    <t>24539</t>
  </si>
  <si>
    <t>24540</t>
  </si>
  <si>
    <t>24541</t>
  </si>
  <si>
    <t>24544</t>
  </si>
  <si>
    <t>24549</t>
  </si>
  <si>
    <t>24550</t>
  </si>
  <si>
    <t>24551</t>
  </si>
  <si>
    <t>24553</t>
  </si>
  <si>
    <t>24554</t>
  </si>
  <si>
    <t>24555</t>
  </si>
  <si>
    <t>24556</t>
  </si>
  <si>
    <t>24557</t>
  </si>
  <si>
    <t>24558</t>
  </si>
  <si>
    <t>24562</t>
  </si>
  <si>
    <t>24563</t>
  </si>
  <si>
    <t>24565</t>
  </si>
  <si>
    <t>24566</t>
  </si>
  <si>
    <t>24569</t>
  </si>
  <si>
    <t>24570</t>
  </si>
  <si>
    <t>24571</t>
  </si>
  <si>
    <t>24572</t>
  </si>
  <si>
    <t>24574</t>
  </si>
  <si>
    <t>24577</t>
  </si>
  <si>
    <t>24578</t>
  </si>
  <si>
    <t>24579</t>
  </si>
  <si>
    <t>24580</t>
  </si>
  <si>
    <t>24581</t>
  </si>
  <si>
    <t>24586</t>
  </si>
  <si>
    <t>24588</t>
  </si>
  <si>
    <t>24589</t>
  </si>
  <si>
    <t>24590</t>
  </si>
  <si>
    <t>24592</t>
  </si>
  <si>
    <t>24593</t>
  </si>
  <si>
    <t>24594</t>
  </si>
  <si>
    <t>24597</t>
  </si>
  <si>
    <t>24598</t>
  </si>
  <si>
    <t>24599</t>
  </si>
  <si>
    <t>24602</t>
  </si>
  <si>
    <t>24603</t>
  </si>
  <si>
    <t>24605</t>
  </si>
  <si>
    <t>24609</t>
  </si>
  <si>
    <t>24613</t>
  </si>
  <si>
    <t>24614</t>
  </si>
  <si>
    <t>24620</t>
  </si>
  <si>
    <t>24622</t>
  </si>
  <si>
    <t>24628</t>
  </si>
  <si>
    <t>24630</t>
  </si>
  <si>
    <t>24631</t>
  </si>
  <si>
    <t>24634</t>
  </si>
  <si>
    <t>24637</t>
  </si>
  <si>
    <t>24639</t>
  </si>
  <si>
    <t>24641</t>
  </si>
  <si>
    <t>24646</t>
  </si>
  <si>
    <t>24649</t>
  </si>
  <si>
    <t>24651</t>
  </si>
  <si>
    <t>24656</t>
  </si>
  <si>
    <t>24657</t>
  </si>
  <si>
    <t>24701</t>
  </si>
  <si>
    <t>24712</t>
  </si>
  <si>
    <t>24714</t>
  </si>
  <si>
    <t>24715</t>
  </si>
  <si>
    <t>24724</t>
  </si>
  <si>
    <t>24726</t>
  </si>
  <si>
    <t>24731</t>
  </si>
  <si>
    <t>24733</t>
  </si>
  <si>
    <t>24736</t>
  </si>
  <si>
    <t>24739</t>
  </si>
  <si>
    <t>24740</t>
  </si>
  <si>
    <t>24747</t>
  </si>
  <si>
    <t>24801</t>
  </si>
  <si>
    <t>24808</t>
  </si>
  <si>
    <t>24815</t>
  </si>
  <si>
    <t>24818</t>
  </si>
  <si>
    <t>24822</t>
  </si>
  <si>
    <t>24823</t>
  </si>
  <si>
    <t>24827</t>
  </si>
  <si>
    <t>24828</t>
  </si>
  <si>
    <t>24830</t>
  </si>
  <si>
    <t>24839</t>
  </si>
  <si>
    <t>24844</t>
  </si>
  <si>
    <t>24846</t>
  </si>
  <si>
    <t>24849</t>
  </si>
  <si>
    <t>24850</t>
  </si>
  <si>
    <t>24860</t>
  </si>
  <si>
    <t>24862</t>
  </si>
  <si>
    <t>24868</t>
  </si>
  <si>
    <t>24869</t>
  </si>
  <si>
    <t>24870</t>
  </si>
  <si>
    <t>24872</t>
  </si>
  <si>
    <t>24873</t>
  </si>
  <si>
    <t>24874</t>
  </si>
  <si>
    <t>24879</t>
  </si>
  <si>
    <t>24880</t>
  </si>
  <si>
    <t>24882</t>
  </si>
  <si>
    <t>24884</t>
  </si>
  <si>
    <t>24892</t>
  </si>
  <si>
    <t>24898</t>
  </si>
  <si>
    <t>24901</t>
  </si>
  <si>
    <t>24910</t>
  </si>
  <si>
    <t>24915</t>
  </si>
  <si>
    <t>24916</t>
  </si>
  <si>
    <t>24918</t>
  </si>
  <si>
    <t>24920</t>
  </si>
  <si>
    <t>24924</t>
  </si>
  <si>
    <t>24925</t>
  </si>
  <si>
    <t>24927</t>
  </si>
  <si>
    <t>24931</t>
  </si>
  <si>
    <t>24934</t>
  </si>
  <si>
    <t>24935</t>
  </si>
  <si>
    <t>24938</t>
  </si>
  <si>
    <t>24941</t>
  </si>
  <si>
    <t>24943</t>
  </si>
  <si>
    <t>24944</t>
  </si>
  <si>
    <t>24945</t>
  </si>
  <si>
    <t>24946</t>
  </si>
  <si>
    <t>24951</t>
  </si>
  <si>
    <t>24954</t>
  </si>
  <si>
    <t>24957</t>
  </si>
  <si>
    <t>24961</t>
  </si>
  <si>
    <t>24962</t>
  </si>
  <si>
    <t>24963</t>
  </si>
  <si>
    <t>24966</t>
  </si>
  <si>
    <t>24970</t>
  </si>
  <si>
    <t>24974</t>
  </si>
  <si>
    <t>24976</t>
  </si>
  <si>
    <t>24977</t>
  </si>
  <si>
    <t>24981</t>
  </si>
  <si>
    <t>24983</t>
  </si>
  <si>
    <t>24984</t>
  </si>
  <si>
    <t>24985</t>
  </si>
  <si>
    <t>24986</t>
  </si>
  <si>
    <t>24991</t>
  </si>
  <si>
    <t>24993</t>
  </si>
  <si>
    <t>25003</t>
  </si>
  <si>
    <t>25005</t>
  </si>
  <si>
    <t>25007</t>
  </si>
  <si>
    <t>25008</t>
  </si>
  <si>
    <t>25009</t>
  </si>
  <si>
    <t>25015</t>
  </si>
  <si>
    <t>25019</t>
  </si>
  <si>
    <t>25021</t>
  </si>
  <si>
    <t>25024</t>
  </si>
  <si>
    <t>25025</t>
  </si>
  <si>
    <t>25028</t>
  </si>
  <si>
    <t>25030</t>
  </si>
  <si>
    <t>25033</t>
  </si>
  <si>
    <t>25035</t>
  </si>
  <si>
    <t>25039</t>
  </si>
  <si>
    <t>25043</t>
  </si>
  <si>
    <t>25044</t>
  </si>
  <si>
    <t>25045</t>
  </si>
  <si>
    <t>25047</t>
  </si>
  <si>
    <t>25048</t>
  </si>
  <si>
    <t>25049</t>
  </si>
  <si>
    <t>25051</t>
  </si>
  <si>
    <t>25053</t>
  </si>
  <si>
    <t>25059</t>
  </si>
  <si>
    <t>25060</t>
  </si>
  <si>
    <t>25062</t>
  </si>
  <si>
    <t>25063</t>
  </si>
  <si>
    <t>25064</t>
  </si>
  <si>
    <t>25067</t>
  </si>
  <si>
    <t>25071</t>
  </si>
  <si>
    <t>25075</t>
  </si>
  <si>
    <t>25079</t>
  </si>
  <si>
    <t>25081</t>
  </si>
  <si>
    <t>25082</t>
  </si>
  <si>
    <t>25083</t>
  </si>
  <si>
    <t>25085</t>
  </si>
  <si>
    <t>25088</t>
  </si>
  <si>
    <t>25093</t>
  </si>
  <si>
    <t>25103</t>
  </si>
  <si>
    <t>25106</t>
  </si>
  <si>
    <t>25107</t>
  </si>
  <si>
    <t>25108</t>
  </si>
  <si>
    <t>25111</t>
  </si>
  <si>
    <t>25113</t>
  </si>
  <si>
    <t>25114</t>
  </si>
  <si>
    <t>25115</t>
  </si>
  <si>
    <t>25118</t>
  </si>
  <si>
    <t>25119</t>
  </si>
  <si>
    <t>25121</t>
  </si>
  <si>
    <t>25123</t>
  </si>
  <si>
    <t>25124</t>
  </si>
  <si>
    <t>25125</t>
  </si>
  <si>
    <t>25130</t>
  </si>
  <si>
    <t>25132</t>
  </si>
  <si>
    <t>25133</t>
  </si>
  <si>
    <t>25136</t>
  </si>
  <si>
    <t>25139</t>
  </si>
  <si>
    <t>25140</t>
  </si>
  <si>
    <t>25141</t>
  </si>
  <si>
    <t>25142</t>
  </si>
  <si>
    <t>25143</t>
  </si>
  <si>
    <t>25148</t>
  </si>
  <si>
    <t>25154</t>
  </si>
  <si>
    <t>25159</t>
  </si>
  <si>
    <t>25160</t>
  </si>
  <si>
    <t>25161</t>
  </si>
  <si>
    <t>25164</t>
  </si>
  <si>
    <t>25165</t>
  </si>
  <si>
    <t>25168</t>
  </si>
  <si>
    <t>25169</t>
  </si>
  <si>
    <t>25173</t>
  </si>
  <si>
    <t>25174</t>
  </si>
  <si>
    <t>25177</t>
  </si>
  <si>
    <t>25180</t>
  </si>
  <si>
    <t>25181</t>
  </si>
  <si>
    <t>25185</t>
  </si>
  <si>
    <t>25187</t>
  </si>
  <si>
    <t>25193</t>
  </si>
  <si>
    <t>25202</t>
  </si>
  <si>
    <t>25203</t>
  </si>
  <si>
    <t>25204</t>
  </si>
  <si>
    <t>25206</t>
  </si>
  <si>
    <t>25208</t>
  </si>
  <si>
    <t>25209</t>
  </si>
  <si>
    <t>25213</t>
  </si>
  <si>
    <t>25214</t>
  </si>
  <si>
    <t>25231</t>
  </si>
  <si>
    <t>25234</t>
  </si>
  <si>
    <t>25235</t>
  </si>
  <si>
    <t>25239</t>
  </si>
  <si>
    <t>25241</t>
  </si>
  <si>
    <t>25243</t>
  </si>
  <si>
    <t>25244</t>
  </si>
  <si>
    <t>25245</t>
  </si>
  <si>
    <t>25248</t>
  </si>
  <si>
    <t>25251</t>
  </si>
  <si>
    <t>25252</t>
  </si>
  <si>
    <t>25253</t>
  </si>
  <si>
    <t>25259</t>
  </si>
  <si>
    <t>25260</t>
  </si>
  <si>
    <t>25261</t>
  </si>
  <si>
    <t>25262</t>
  </si>
  <si>
    <t>25264</t>
  </si>
  <si>
    <t>25266</t>
  </si>
  <si>
    <t>25267</t>
  </si>
  <si>
    <t>25268</t>
  </si>
  <si>
    <t>25270</t>
  </si>
  <si>
    <t>25271</t>
  </si>
  <si>
    <t>25275</t>
  </si>
  <si>
    <t>25276</t>
  </si>
  <si>
    <t>25285</t>
  </si>
  <si>
    <t>25286</t>
  </si>
  <si>
    <t>25287</t>
  </si>
  <si>
    <t>25301</t>
  </si>
  <si>
    <t>25302</t>
  </si>
  <si>
    <t>25303</t>
  </si>
  <si>
    <t>25304</t>
  </si>
  <si>
    <t>25305</t>
  </si>
  <si>
    <t>25306</t>
  </si>
  <si>
    <t>25309</t>
  </si>
  <si>
    <t>25311</t>
  </si>
  <si>
    <t>25312</t>
  </si>
  <si>
    <t>25313</t>
  </si>
  <si>
    <t>25314</t>
  </si>
  <si>
    <t>25315</t>
  </si>
  <si>
    <t>25317</t>
  </si>
  <si>
    <t>25320</t>
  </si>
  <si>
    <t>25387</t>
  </si>
  <si>
    <t>25389</t>
  </si>
  <si>
    <t>25392</t>
  </si>
  <si>
    <t>25396</t>
  </si>
  <si>
    <t>25401</t>
  </si>
  <si>
    <t>25403</t>
  </si>
  <si>
    <t>25404</t>
  </si>
  <si>
    <t>25405</t>
  </si>
  <si>
    <t>25411</t>
  </si>
  <si>
    <t>25413</t>
  </si>
  <si>
    <t>25414</t>
  </si>
  <si>
    <t>25419</t>
  </si>
  <si>
    <t>25420</t>
  </si>
  <si>
    <t>25421</t>
  </si>
  <si>
    <t>25422</t>
  </si>
  <si>
    <t>25425</t>
  </si>
  <si>
    <t>25427</t>
  </si>
  <si>
    <t>25428</t>
  </si>
  <si>
    <t>25429</t>
  </si>
  <si>
    <t>25430</t>
  </si>
  <si>
    <t>25431</t>
  </si>
  <si>
    <t>25432</t>
  </si>
  <si>
    <t>25434</t>
  </si>
  <si>
    <t>25437</t>
  </si>
  <si>
    <t>25438</t>
  </si>
  <si>
    <t>25442</t>
  </si>
  <si>
    <t>25443</t>
  </si>
  <si>
    <t>25444</t>
  </si>
  <si>
    <t>25446</t>
  </si>
  <si>
    <t>25501</t>
  </si>
  <si>
    <t>25502</t>
  </si>
  <si>
    <t>25503</t>
  </si>
  <si>
    <t>25504</t>
  </si>
  <si>
    <t>25505</t>
  </si>
  <si>
    <t>25506</t>
  </si>
  <si>
    <t>25508</t>
  </si>
  <si>
    <t>25510</t>
  </si>
  <si>
    <t>25511</t>
  </si>
  <si>
    <t>25512</t>
  </si>
  <si>
    <t>25514</t>
  </si>
  <si>
    <t>25515</t>
  </si>
  <si>
    <t>25517</t>
  </si>
  <si>
    <t>25520</t>
  </si>
  <si>
    <t>25521</t>
  </si>
  <si>
    <t>25523</t>
  </si>
  <si>
    <t>25524</t>
  </si>
  <si>
    <t>25526</t>
  </si>
  <si>
    <t>25529</t>
  </si>
  <si>
    <t>25530</t>
  </si>
  <si>
    <t>25534</t>
  </si>
  <si>
    <t>25535</t>
  </si>
  <si>
    <t>25537</t>
  </si>
  <si>
    <t>25540</t>
  </si>
  <si>
    <t>25541</t>
  </si>
  <si>
    <t>25544</t>
  </si>
  <si>
    <t>25545</t>
  </si>
  <si>
    <t>25547</t>
  </si>
  <si>
    <t>25550</t>
  </si>
  <si>
    <t>25555</t>
  </si>
  <si>
    <t>25557</t>
  </si>
  <si>
    <t>25559</t>
  </si>
  <si>
    <t>25560</t>
  </si>
  <si>
    <t>25564</t>
  </si>
  <si>
    <t>25565</t>
  </si>
  <si>
    <t>25567</t>
  </si>
  <si>
    <t>25570</t>
  </si>
  <si>
    <t>25571</t>
  </si>
  <si>
    <t>25572</t>
  </si>
  <si>
    <t>25573</t>
  </si>
  <si>
    <t>25601</t>
  </si>
  <si>
    <t>25607</t>
  </si>
  <si>
    <t>25608</t>
  </si>
  <si>
    <t>25612</t>
  </si>
  <si>
    <t>25617</t>
  </si>
  <si>
    <t>25621</t>
  </si>
  <si>
    <t>25625</t>
  </si>
  <si>
    <t>25632</t>
  </si>
  <si>
    <t>25635</t>
  </si>
  <si>
    <t>25638</t>
  </si>
  <si>
    <t>25650</t>
  </si>
  <si>
    <t>25651</t>
  </si>
  <si>
    <t>25654</t>
  </si>
  <si>
    <t>25661</t>
  </si>
  <si>
    <t>25666</t>
  </si>
  <si>
    <t>25669</t>
  </si>
  <si>
    <t>25670</t>
  </si>
  <si>
    <t>25671</t>
  </si>
  <si>
    <t>25672</t>
  </si>
  <si>
    <t>25674</t>
  </si>
  <si>
    <t>25676</t>
  </si>
  <si>
    <t>25678</t>
  </si>
  <si>
    <t>25699</t>
  </si>
  <si>
    <t>25701</t>
  </si>
  <si>
    <t>25702</t>
  </si>
  <si>
    <t>25703</t>
  </si>
  <si>
    <t>25704</t>
  </si>
  <si>
    <t>25705</t>
  </si>
  <si>
    <t>25755</t>
  </si>
  <si>
    <t>25801</t>
  </si>
  <si>
    <t>25811</t>
  </si>
  <si>
    <t>25812</t>
  </si>
  <si>
    <t>25813</t>
  </si>
  <si>
    <t>25817</t>
  </si>
  <si>
    <t>25820</t>
  </si>
  <si>
    <t>25823</t>
  </si>
  <si>
    <t>25825</t>
  </si>
  <si>
    <t>25827</t>
  </si>
  <si>
    <t>25831</t>
  </si>
  <si>
    <t>25832</t>
  </si>
  <si>
    <t>25837</t>
  </si>
  <si>
    <t>25839</t>
  </si>
  <si>
    <t>25840</t>
  </si>
  <si>
    <t>25841</t>
  </si>
  <si>
    <t>25843</t>
  </si>
  <si>
    <t>25844</t>
  </si>
  <si>
    <t>25845</t>
  </si>
  <si>
    <t>25846</t>
  </si>
  <si>
    <t>25848</t>
  </si>
  <si>
    <t>25854</t>
  </si>
  <si>
    <t>25857</t>
  </si>
  <si>
    <t>25862</t>
  </si>
  <si>
    <t>25864</t>
  </si>
  <si>
    <t>25865</t>
  </si>
  <si>
    <t>25868</t>
  </si>
  <si>
    <t>25870</t>
  </si>
  <si>
    <t>25876</t>
  </si>
  <si>
    <t>25880</t>
  </si>
  <si>
    <t>25882</t>
  </si>
  <si>
    <t>25901</t>
  </si>
  <si>
    <t>25902</t>
  </si>
  <si>
    <t>25908</t>
  </si>
  <si>
    <t>25913</t>
  </si>
  <si>
    <t>25915</t>
  </si>
  <si>
    <t>25917</t>
  </si>
  <si>
    <t>25918</t>
  </si>
  <si>
    <t>25920</t>
  </si>
  <si>
    <t>25922</t>
  </si>
  <si>
    <t>25926</t>
  </si>
  <si>
    <t>25928</t>
  </si>
  <si>
    <t>25932</t>
  </si>
  <si>
    <t>25936</t>
  </si>
  <si>
    <t>25938</t>
  </si>
  <si>
    <t>25951</t>
  </si>
  <si>
    <t>25958</t>
  </si>
  <si>
    <t>25962</t>
  </si>
  <si>
    <t>25965</t>
  </si>
  <si>
    <t>25969</t>
  </si>
  <si>
    <t>25971</t>
  </si>
  <si>
    <t>25976</t>
  </si>
  <si>
    <t>25977</t>
  </si>
  <si>
    <t>25978</t>
  </si>
  <si>
    <t>25979</t>
  </si>
  <si>
    <t>25981</t>
  </si>
  <si>
    <t>25984</t>
  </si>
  <si>
    <t>25985</t>
  </si>
  <si>
    <t>25989</t>
  </si>
  <si>
    <t>26003</t>
  </si>
  <si>
    <t>26031</t>
  </si>
  <si>
    <t>26032</t>
  </si>
  <si>
    <t>26033</t>
  </si>
  <si>
    <t>26034</t>
  </si>
  <si>
    <t>26035</t>
  </si>
  <si>
    <t>26036</t>
  </si>
  <si>
    <t>26037</t>
  </si>
  <si>
    <t>26038</t>
  </si>
  <si>
    <t>26039</t>
  </si>
  <si>
    <t>26040</t>
  </si>
  <si>
    <t>26041</t>
  </si>
  <si>
    <t>26047</t>
  </si>
  <si>
    <t>26050</t>
  </si>
  <si>
    <t>26055</t>
  </si>
  <si>
    <t>26059</t>
  </si>
  <si>
    <t>26060</t>
  </si>
  <si>
    <t>26062</t>
  </si>
  <si>
    <t>26070</t>
  </si>
  <si>
    <t>26101</t>
  </si>
  <si>
    <t>26104</t>
  </si>
  <si>
    <t>26105</t>
  </si>
  <si>
    <t>26106</t>
  </si>
  <si>
    <t>26120</t>
  </si>
  <si>
    <t>26121</t>
  </si>
  <si>
    <t>26133</t>
  </si>
  <si>
    <t>26134</t>
  </si>
  <si>
    <t>26136</t>
  </si>
  <si>
    <t>26137</t>
  </si>
  <si>
    <t>26138</t>
  </si>
  <si>
    <t>26141</t>
  </si>
  <si>
    <t>26142</t>
  </si>
  <si>
    <t>26143</t>
  </si>
  <si>
    <t>26146</t>
  </si>
  <si>
    <t>26147</t>
  </si>
  <si>
    <t>26148</t>
  </si>
  <si>
    <t>26149</t>
  </si>
  <si>
    <t>26150</t>
  </si>
  <si>
    <t>26151</t>
  </si>
  <si>
    <t>26152</t>
  </si>
  <si>
    <t>26155</t>
  </si>
  <si>
    <t>26159</t>
  </si>
  <si>
    <t>26160</t>
  </si>
  <si>
    <t>26161</t>
  </si>
  <si>
    <t>26162</t>
  </si>
  <si>
    <t>26164</t>
  </si>
  <si>
    <t>26167</t>
  </si>
  <si>
    <t>26169</t>
  </si>
  <si>
    <t>26170</t>
  </si>
  <si>
    <t>26175</t>
  </si>
  <si>
    <t>26178</t>
  </si>
  <si>
    <t>26180</t>
  </si>
  <si>
    <t>26181</t>
  </si>
  <si>
    <t>26184</t>
  </si>
  <si>
    <t>26187</t>
  </si>
  <si>
    <t>26201</t>
  </si>
  <si>
    <t>26202</t>
  </si>
  <si>
    <t>26203</t>
  </si>
  <si>
    <t>26205</t>
  </si>
  <si>
    <t>26206</t>
  </si>
  <si>
    <t>26208</t>
  </si>
  <si>
    <t>26210</t>
  </si>
  <si>
    <t>26215</t>
  </si>
  <si>
    <t>26217</t>
  </si>
  <si>
    <t>26218</t>
  </si>
  <si>
    <t>26222</t>
  </si>
  <si>
    <t>26224</t>
  </si>
  <si>
    <t>26228</t>
  </si>
  <si>
    <t>26230</t>
  </si>
  <si>
    <t>26234</t>
  </si>
  <si>
    <t>26236</t>
  </si>
  <si>
    <t>26237</t>
  </si>
  <si>
    <t>26238</t>
  </si>
  <si>
    <t>26241</t>
  </si>
  <si>
    <t>26250</t>
  </si>
  <si>
    <t>26253</t>
  </si>
  <si>
    <t>26254</t>
  </si>
  <si>
    <t>26257</t>
  </si>
  <si>
    <t>26260</t>
  </si>
  <si>
    <t>26261</t>
  </si>
  <si>
    <t>26263</t>
  </si>
  <si>
    <t>26264</t>
  </si>
  <si>
    <t>26266</t>
  </si>
  <si>
    <t>26267</t>
  </si>
  <si>
    <t>26268</t>
  </si>
  <si>
    <t>26269</t>
  </si>
  <si>
    <t>26270</t>
  </si>
  <si>
    <t>26271</t>
  </si>
  <si>
    <t>26273</t>
  </si>
  <si>
    <t>26276</t>
  </si>
  <si>
    <t>26278</t>
  </si>
  <si>
    <t>26280</t>
  </si>
  <si>
    <t>26282</t>
  </si>
  <si>
    <t>26283</t>
  </si>
  <si>
    <t>26287</t>
  </si>
  <si>
    <t>26288</t>
  </si>
  <si>
    <t>26289</t>
  </si>
  <si>
    <t>26291</t>
  </si>
  <si>
    <t>26292</t>
  </si>
  <si>
    <t>26293</t>
  </si>
  <si>
    <t>26294</t>
  </si>
  <si>
    <t>26301</t>
  </si>
  <si>
    <t>26306</t>
  </si>
  <si>
    <t>26320</t>
  </si>
  <si>
    <t>26321</t>
  </si>
  <si>
    <t>26325</t>
  </si>
  <si>
    <t>26327</t>
  </si>
  <si>
    <t>26330</t>
  </si>
  <si>
    <t>26335</t>
  </si>
  <si>
    <t>26337</t>
  </si>
  <si>
    <t>26338</t>
  </si>
  <si>
    <t>26339</t>
  </si>
  <si>
    <t>26342</t>
  </si>
  <si>
    <t>26343</t>
  </si>
  <si>
    <t>26346</t>
  </si>
  <si>
    <t>26347</t>
  </si>
  <si>
    <t>26348</t>
  </si>
  <si>
    <t>26351</t>
  </si>
  <si>
    <t>26354</t>
  </si>
  <si>
    <t>26362</t>
  </si>
  <si>
    <t>26372</t>
  </si>
  <si>
    <t>26374</t>
  </si>
  <si>
    <t>26376</t>
  </si>
  <si>
    <t>26377</t>
  </si>
  <si>
    <t>26378</t>
  </si>
  <si>
    <t>26384</t>
  </si>
  <si>
    <t>26385</t>
  </si>
  <si>
    <t>26386</t>
  </si>
  <si>
    <t>26404</t>
  </si>
  <si>
    <t>26405</t>
  </si>
  <si>
    <t>26408</t>
  </si>
  <si>
    <t>26410</t>
  </si>
  <si>
    <t>26411</t>
  </si>
  <si>
    <t>26412</t>
  </si>
  <si>
    <t>26415</t>
  </si>
  <si>
    <t>26416</t>
  </si>
  <si>
    <t>26419</t>
  </si>
  <si>
    <t>26421</t>
  </si>
  <si>
    <t>26425</t>
  </si>
  <si>
    <t>26426</t>
  </si>
  <si>
    <t>26430</t>
  </si>
  <si>
    <t>26431</t>
  </si>
  <si>
    <t>26437</t>
  </si>
  <si>
    <t>26440</t>
  </si>
  <si>
    <t>26443</t>
  </si>
  <si>
    <t>26444</t>
  </si>
  <si>
    <t>26447</t>
  </si>
  <si>
    <t>26448</t>
  </si>
  <si>
    <t>26451</t>
  </si>
  <si>
    <t>26452</t>
  </si>
  <si>
    <t>26456</t>
  </si>
  <si>
    <t>26461</t>
  </si>
  <si>
    <t>26501</t>
  </si>
  <si>
    <t>26505</t>
  </si>
  <si>
    <t>26506</t>
  </si>
  <si>
    <t>26508</t>
  </si>
  <si>
    <t>26519</t>
  </si>
  <si>
    <t>26521</t>
  </si>
  <si>
    <t>26524</t>
  </si>
  <si>
    <t>26525</t>
  </si>
  <si>
    <t>26537</t>
  </si>
  <si>
    <t>26541</t>
  </si>
  <si>
    <t>26542</t>
  </si>
  <si>
    <t>26546</t>
  </si>
  <si>
    <t>26547</t>
  </si>
  <si>
    <t>26554</t>
  </si>
  <si>
    <t>26560</t>
  </si>
  <si>
    <t>26561</t>
  </si>
  <si>
    <t>26562</t>
  </si>
  <si>
    <t>26568</t>
  </si>
  <si>
    <t>26570</t>
  </si>
  <si>
    <t>26571</t>
  </si>
  <si>
    <t>26575</t>
  </si>
  <si>
    <t>26581</t>
  </si>
  <si>
    <t>26582</t>
  </si>
  <si>
    <t>26585</t>
  </si>
  <si>
    <t>26587</t>
  </si>
  <si>
    <t>26588</t>
  </si>
  <si>
    <t>26590</t>
  </si>
  <si>
    <t>26591</t>
  </si>
  <si>
    <t>26601</t>
  </si>
  <si>
    <t>26610</t>
  </si>
  <si>
    <t>26611</t>
  </si>
  <si>
    <t>26615</t>
  </si>
  <si>
    <t>26617</t>
  </si>
  <si>
    <t>26619</t>
  </si>
  <si>
    <t>26621</t>
  </si>
  <si>
    <t>26623</t>
  </si>
  <si>
    <t>26624</t>
  </si>
  <si>
    <t>26627</t>
  </si>
  <si>
    <t>26629</t>
  </si>
  <si>
    <t>26631</t>
  </si>
  <si>
    <t>26636</t>
  </si>
  <si>
    <t>26638</t>
  </si>
  <si>
    <t>26651</t>
  </si>
  <si>
    <t>26656</t>
  </si>
  <si>
    <t>26660</t>
  </si>
  <si>
    <t>26662</t>
  </si>
  <si>
    <t>26671</t>
  </si>
  <si>
    <t>26676</t>
  </si>
  <si>
    <t>26678</t>
  </si>
  <si>
    <t>26679</t>
  </si>
  <si>
    <t>26680</t>
  </si>
  <si>
    <t>26681</t>
  </si>
  <si>
    <t>26684</t>
  </si>
  <si>
    <t>26690</t>
  </si>
  <si>
    <t>26691</t>
  </si>
  <si>
    <t>26704</t>
  </si>
  <si>
    <t>26705</t>
  </si>
  <si>
    <t>26710</t>
  </si>
  <si>
    <t>26711</t>
  </si>
  <si>
    <t>26714</t>
  </si>
  <si>
    <t>26716</t>
  </si>
  <si>
    <t>26717</t>
  </si>
  <si>
    <t>26719</t>
  </si>
  <si>
    <t>26720</t>
  </si>
  <si>
    <t>26722</t>
  </si>
  <si>
    <t>26726</t>
  </si>
  <si>
    <t>26731</t>
  </si>
  <si>
    <t>26739</t>
  </si>
  <si>
    <t>26743</t>
  </si>
  <si>
    <t>26750</t>
  </si>
  <si>
    <t>26753</t>
  </si>
  <si>
    <t>26755</t>
  </si>
  <si>
    <t>26757</t>
  </si>
  <si>
    <t>26761</t>
  </si>
  <si>
    <t>26763</t>
  </si>
  <si>
    <t>26764</t>
  </si>
  <si>
    <t>26767</t>
  </si>
  <si>
    <t>26801</t>
  </si>
  <si>
    <t>26802</t>
  </si>
  <si>
    <t>26804</t>
  </si>
  <si>
    <t>26807</t>
  </si>
  <si>
    <t>26808</t>
  </si>
  <si>
    <t>26810</t>
  </si>
  <si>
    <t>26812</t>
  </si>
  <si>
    <t>26814</t>
  </si>
  <si>
    <t>26815</t>
  </si>
  <si>
    <t>26817</t>
  </si>
  <si>
    <t>26818</t>
  </si>
  <si>
    <t>26833</t>
  </si>
  <si>
    <t>26836</t>
  </si>
  <si>
    <t>26838</t>
  </si>
  <si>
    <t>26845</t>
  </si>
  <si>
    <t>26847</t>
  </si>
  <si>
    <t>26851</t>
  </si>
  <si>
    <t>26852</t>
  </si>
  <si>
    <t>26855</t>
  </si>
  <si>
    <t>26865</t>
  </si>
  <si>
    <t>26866</t>
  </si>
  <si>
    <t>26884</t>
  </si>
  <si>
    <t>27006</t>
  </si>
  <si>
    <t>27007</t>
  </si>
  <si>
    <t>27009</t>
  </si>
  <si>
    <t>27011</t>
  </si>
  <si>
    <t>27012</t>
  </si>
  <si>
    <t>27013</t>
  </si>
  <si>
    <t>27016</t>
  </si>
  <si>
    <t>27017</t>
  </si>
  <si>
    <t>27018</t>
  </si>
  <si>
    <t>27019</t>
  </si>
  <si>
    <t>27020</t>
  </si>
  <si>
    <t>27021</t>
  </si>
  <si>
    <t>27022</t>
  </si>
  <si>
    <t>27023</t>
  </si>
  <si>
    <t>27024</t>
  </si>
  <si>
    <t>27025</t>
  </si>
  <si>
    <t>27027</t>
  </si>
  <si>
    <t>27028</t>
  </si>
  <si>
    <t>27030</t>
  </si>
  <si>
    <t>27040</t>
  </si>
  <si>
    <t>27041</t>
  </si>
  <si>
    <t>27042</t>
  </si>
  <si>
    <t>27043</t>
  </si>
  <si>
    <t>27045</t>
  </si>
  <si>
    <t>27046</t>
  </si>
  <si>
    <t>27047</t>
  </si>
  <si>
    <t>27048</t>
  </si>
  <si>
    <t>27050</t>
  </si>
  <si>
    <t>27051</t>
  </si>
  <si>
    <t>27052</t>
  </si>
  <si>
    <t>27053</t>
  </si>
  <si>
    <t>27054</t>
  </si>
  <si>
    <t>27055</t>
  </si>
  <si>
    <t>27094</t>
  </si>
  <si>
    <t>27098</t>
  </si>
  <si>
    <t>27099</t>
  </si>
  <si>
    <t>27101</t>
  </si>
  <si>
    <t>27103</t>
  </si>
  <si>
    <t>27104</t>
  </si>
  <si>
    <t>27105</t>
  </si>
  <si>
    <t>27106</t>
  </si>
  <si>
    <t>27107</t>
  </si>
  <si>
    <t>27109</t>
  </si>
  <si>
    <t>27110</t>
  </si>
  <si>
    <t>27111</t>
  </si>
  <si>
    <t>27127</t>
  </si>
  <si>
    <t>27150</t>
  </si>
  <si>
    <t>27151</t>
  </si>
  <si>
    <t>27152</t>
  </si>
  <si>
    <t>27155</t>
  </si>
  <si>
    <t>27156</t>
  </si>
  <si>
    <t>27157</t>
  </si>
  <si>
    <t>27198</t>
  </si>
  <si>
    <t>27199</t>
  </si>
  <si>
    <t>27203</t>
  </si>
  <si>
    <t>27205</t>
  </si>
  <si>
    <t>27207</t>
  </si>
  <si>
    <t>27208</t>
  </si>
  <si>
    <t>27209</t>
  </si>
  <si>
    <t>27212</t>
  </si>
  <si>
    <t>27214</t>
  </si>
  <si>
    <t>27215</t>
  </si>
  <si>
    <t>27217</t>
  </si>
  <si>
    <t>27220</t>
  </si>
  <si>
    <t>27229</t>
  </si>
  <si>
    <t>27231</t>
  </si>
  <si>
    <t>27233</t>
  </si>
  <si>
    <t>27235</t>
  </si>
  <si>
    <t>27239</t>
  </si>
  <si>
    <t>27242</t>
  </si>
  <si>
    <t>27243</t>
  </si>
  <si>
    <t>27244</t>
  </si>
  <si>
    <t>27248</t>
  </si>
  <si>
    <t>27249</t>
  </si>
  <si>
    <t>27252</t>
  </si>
  <si>
    <t>27253</t>
  </si>
  <si>
    <t>27258</t>
  </si>
  <si>
    <t>27260</t>
  </si>
  <si>
    <t>27262</t>
  </si>
  <si>
    <t>27263</t>
  </si>
  <si>
    <t>27265</t>
  </si>
  <si>
    <t>27278</t>
  </si>
  <si>
    <t>27281</t>
  </si>
  <si>
    <t>27282</t>
  </si>
  <si>
    <t>27283</t>
  </si>
  <si>
    <t>27284</t>
  </si>
  <si>
    <t>27288</t>
  </si>
  <si>
    <t>27291</t>
  </si>
  <si>
    <t>27292</t>
  </si>
  <si>
    <t>27294</t>
  </si>
  <si>
    <t>27295</t>
  </si>
  <si>
    <t>27298</t>
  </si>
  <si>
    <t>27299</t>
  </si>
  <si>
    <t>27301</t>
  </si>
  <si>
    <t>27302</t>
  </si>
  <si>
    <t>27305</t>
  </si>
  <si>
    <t>27306</t>
  </si>
  <si>
    <t>27310</t>
  </si>
  <si>
    <t>27311</t>
  </si>
  <si>
    <t>27312</t>
  </si>
  <si>
    <t>27313</t>
  </si>
  <si>
    <t>27314</t>
  </si>
  <si>
    <t>27315</t>
  </si>
  <si>
    <t>27316</t>
  </si>
  <si>
    <t>27317</t>
  </si>
  <si>
    <t>27320</t>
  </si>
  <si>
    <t>27321</t>
  </si>
  <si>
    <t>27322</t>
  </si>
  <si>
    <t>27325</t>
  </si>
  <si>
    <t>27326</t>
  </si>
  <si>
    <t>27330</t>
  </si>
  <si>
    <t>27332</t>
  </si>
  <si>
    <t>27341</t>
  </si>
  <si>
    <t>27343</t>
  </si>
  <si>
    <t>27344</t>
  </si>
  <si>
    <t>27349</t>
  </si>
  <si>
    <t>27350</t>
  </si>
  <si>
    <t>27355</t>
  </si>
  <si>
    <t>27356</t>
  </si>
  <si>
    <t>27357</t>
  </si>
  <si>
    <t>27358</t>
  </si>
  <si>
    <t>27360</t>
  </si>
  <si>
    <t>27370</t>
  </si>
  <si>
    <t>27371</t>
  </si>
  <si>
    <t>27376</t>
  </si>
  <si>
    <t>27377</t>
  </si>
  <si>
    <t>27379</t>
  </si>
  <si>
    <t>27395</t>
  </si>
  <si>
    <t>27401</t>
  </si>
  <si>
    <t>27403</t>
  </si>
  <si>
    <t>27405</t>
  </si>
  <si>
    <t>27406</t>
  </si>
  <si>
    <t>27407</t>
  </si>
  <si>
    <t>27408</t>
  </si>
  <si>
    <t>27409</t>
  </si>
  <si>
    <t>27410</t>
  </si>
  <si>
    <t>27411</t>
  </si>
  <si>
    <t>27412</t>
  </si>
  <si>
    <t>27413</t>
  </si>
  <si>
    <t>27455</t>
  </si>
  <si>
    <t>27480</t>
  </si>
  <si>
    <t>27495</t>
  </si>
  <si>
    <t>27497</t>
  </si>
  <si>
    <t>27498</t>
  </si>
  <si>
    <t>27499</t>
  </si>
  <si>
    <t>27501</t>
  </si>
  <si>
    <t>27502</t>
  </si>
  <si>
    <t>27503</t>
  </si>
  <si>
    <t>27504</t>
  </si>
  <si>
    <t>27505</t>
  </si>
  <si>
    <t>27507</t>
  </si>
  <si>
    <t>27508</t>
  </si>
  <si>
    <t>27509</t>
  </si>
  <si>
    <t>27510</t>
  </si>
  <si>
    <t>27511</t>
  </si>
  <si>
    <t>27513</t>
  </si>
  <si>
    <t>27514</t>
  </si>
  <si>
    <t>27516</t>
  </si>
  <si>
    <t>27517</t>
  </si>
  <si>
    <t>27518</t>
  </si>
  <si>
    <t>27519</t>
  </si>
  <si>
    <t>27520</t>
  </si>
  <si>
    <t>27521</t>
  </si>
  <si>
    <t>27522</t>
  </si>
  <si>
    <t>27523</t>
  </si>
  <si>
    <t>27524</t>
  </si>
  <si>
    <t>27525</t>
  </si>
  <si>
    <t>27526</t>
  </si>
  <si>
    <t>27527</t>
  </si>
  <si>
    <t>27528</t>
  </si>
  <si>
    <t>27529</t>
  </si>
  <si>
    <t>27530</t>
  </si>
  <si>
    <t>27531</t>
  </si>
  <si>
    <t>27534</t>
  </si>
  <si>
    <t>27536</t>
  </si>
  <si>
    <t>27537</t>
  </si>
  <si>
    <t>27539</t>
  </si>
  <si>
    <t>27540</t>
  </si>
  <si>
    <t>27541</t>
  </si>
  <si>
    <t>27542</t>
  </si>
  <si>
    <t>27544</t>
  </si>
  <si>
    <t>27545</t>
  </si>
  <si>
    <t>27546</t>
  </si>
  <si>
    <t>27549</t>
  </si>
  <si>
    <t>27551</t>
  </si>
  <si>
    <t>27553</t>
  </si>
  <si>
    <t>27556</t>
  </si>
  <si>
    <t>27557</t>
  </si>
  <si>
    <t>27559</t>
  </si>
  <si>
    <t>27560</t>
  </si>
  <si>
    <t>27562</t>
  </si>
  <si>
    <t>27563</t>
  </si>
  <si>
    <t>27564</t>
  </si>
  <si>
    <t>27565</t>
  </si>
  <si>
    <t>27569</t>
  </si>
  <si>
    <t>27571</t>
  </si>
  <si>
    <t>27572</t>
  </si>
  <si>
    <t>27573</t>
  </si>
  <si>
    <t>27574</t>
  </si>
  <si>
    <t>27576</t>
  </si>
  <si>
    <t>27577</t>
  </si>
  <si>
    <t>27581</t>
  </si>
  <si>
    <t>27583</t>
  </si>
  <si>
    <t>27587</t>
  </si>
  <si>
    <t>27589</t>
  </si>
  <si>
    <t>27591</t>
  </si>
  <si>
    <t>27592</t>
  </si>
  <si>
    <t>27596</t>
  </si>
  <si>
    <t>27597</t>
  </si>
  <si>
    <t>27599</t>
  </si>
  <si>
    <t>27601</t>
  </si>
  <si>
    <t>27603</t>
  </si>
  <si>
    <t>27604</t>
  </si>
  <si>
    <t>27605</t>
  </si>
  <si>
    <t>27606</t>
  </si>
  <si>
    <t>27607</t>
  </si>
  <si>
    <t>27608</t>
  </si>
  <si>
    <t>27609</t>
  </si>
  <si>
    <t>27610</t>
  </si>
  <si>
    <t>27612</t>
  </si>
  <si>
    <t>27613</t>
  </si>
  <si>
    <t>27614</t>
  </si>
  <si>
    <t>27615</t>
  </si>
  <si>
    <t>27616</t>
  </si>
  <si>
    <t>27617</t>
  </si>
  <si>
    <t>27634</t>
  </si>
  <si>
    <t>27635</t>
  </si>
  <si>
    <t>27640</t>
  </si>
  <si>
    <t>27656</t>
  </si>
  <si>
    <t>27668</t>
  </si>
  <si>
    <t>27690</t>
  </si>
  <si>
    <t>27695</t>
  </si>
  <si>
    <t>27697</t>
  </si>
  <si>
    <t>27698</t>
  </si>
  <si>
    <t>27699</t>
  </si>
  <si>
    <t>27701</t>
  </si>
  <si>
    <t>27703</t>
  </si>
  <si>
    <t>27704</t>
  </si>
  <si>
    <t>27705</t>
  </si>
  <si>
    <t>27706</t>
  </si>
  <si>
    <t>27707</t>
  </si>
  <si>
    <t>27708</t>
  </si>
  <si>
    <t>27710</t>
  </si>
  <si>
    <t>27711</t>
  </si>
  <si>
    <t>27712</t>
  </si>
  <si>
    <t>27713</t>
  </si>
  <si>
    <t>27801</t>
  </si>
  <si>
    <t>27803</t>
  </si>
  <si>
    <t>27804</t>
  </si>
  <si>
    <t>27805</t>
  </si>
  <si>
    <t>27806</t>
  </si>
  <si>
    <t>27807</t>
  </si>
  <si>
    <t>27808</t>
  </si>
  <si>
    <t>27809</t>
  </si>
  <si>
    <t>27810</t>
  </si>
  <si>
    <t>27812</t>
  </si>
  <si>
    <t>27814</t>
  </si>
  <si>
    <t>27815</t>
  </si>
  <si>
    <t>27816</t>
  </si>
  <si>
    <t>27817</t>
  </si>
  <si>
    <t>27818</t>
  </si>
  <si>
    <t>27820</t>
  </si>
  <si>
    <t>27821</t>
  </si>
  <si>
    <t>27822</t>
  </si>
  <si>
    <t>27823</t>
  </si>
  <si>
    <t>27824</t>
  </si>
  <si>
    <t>27826</t>
  </si>
  <si>
    <t>27828</t>
  </si>
  <si>
    <t>27829</t>
  </si>
  <si>
    <t>27830</t>
  </si>
  <si>
    <t>27831</t>
  </si>
  <si>
    <t>27832</t>
  </si>
  <si>
    <t>27834</t>
  </si>
  <si>
    <t>27837</t>
  </si>
  <si>
    <t>27839</t>
  </si>
  <si>
    <t>27840</t>
  </si>
  <si>
    <t>27842</t>
  </si>
  <si>
    <t>27843</t>
  </si>
  <si>
    <t>27844</t>
  </si>
  <si>
    <t>27845</t>
  </si>
  <si>
    <t>27846</t>
  </si>
  <si>
    <t>27847</t>
  </si>
  <si>
    <t>27849</t>
  </si>
  <si>
    <t>27850</t>
  </si>
  <si>
    <t>27851</t>
  </si>
  <si>
    <t>27852</t>
  </si>
  <si>
    <t>27853</t>
  </si>
  <si>
    <t>27854</t>
  </si>
  <si>
    <t>27855</t>
  </si>
  <si>
    <t>27856</t>
  </si>
  <si>
    <t>27857</t>
  </si>
  <si>
    <t>27858</t>
  </si>
  <si>
    <t>27860</t>
  </si>
  <si>
    <t>27862</t>
  </si>
  <si>
    <t>27863</t>
  </si>
  <si>
    <t>27864</t>
  </si>
  <si>
    <t>27865</t>
  </si>
  <si>
    <t>27866</t>
  </si>
  <si>
    <t>27869</t>
  </si>
  <si>
    <t>27870</t>
  </si>
  <si>
    <t>27871</t>
  </si>
  <si>
    <t>27872</t>
  </si>
  <si>
    <t>27874</t>
  </si>
  <si>
    <t>27875</t>
  </si>
  <si>
    <t>27876</t>
  </si>
  <si>
    <t>27880</t>
  </si>
  <si>
    <t>27882</t>
  </si>
  <si>
    <t>27883</t>
  </si>
  <si>
    <t>27884</t>
  </si>
  <si>
    <t>27885</t>
  </si>
  <si>
    <t>27886</t>
  </si>
  <si>
    <t>27888</t>
  </si>
  <si>
    <t>27889</t>
  </si>
  <si>
    <t>27890</t>
  </si>
  <si>
    <t>27891</t>
  </si>
  <si>
    <t>27892</t>
  </si>
  <si>
    <t>27893</t>
  </si>
  <si>
    <t>27896</t>
  </si>
  <si>
    <t>27897</t>
  </si>
  <si>
    <t>27909</t>
  </si>
  <si>
    <t>27910</t>
  </si>
  <si>
    <t>27916</t>
  </si>
  <si>
    <t>27917</t>
  </si>
  <si>
    <t>27919</t>
  </si>
  <si>
    <t>27921</t>
  </si>
  <si>
    <t>27922</t>
  </si>
  <si>
    <t>27923</t>
  </si>
  <si>
    <t>27924</t>
  </si>
  <si>
    <t>27925</t>
  </si>
  <si>
    <t>27926</t>
  </si>
  <si>
    <t>27927</t>
  </si>
  <si>
    <t>27928</t>
  </si>
  <si>
    <t>27929</t>
  </si>
  <si>
    <t>27932</t>
  </si>
  <si>
    <t>27935</t>
  </si>
  <si>
    <t>27937</t>
  </si>
  <si>
    <t>27938</t>
  </si>
  <si>
    <t>27939</t>
  </si>
  <si>
    <t>27941</t>
  </si>
  <si>
    <t>27942</t>
  </si>
  <si>
    <t>27944</t>
  </si>
  <si>
    <t>27946</t>
  </si>
  <si>
    <t>27947</t>
  </si>
  <si>
    <t>27948</t>
  </si>
  <si>
    <t>27949</t>
  </si>
  <si>
    <t>27950</t>
  </si>
  <si>
    <t>27953</t>
  </si>
  <si>
    <t>27954</t>
  </si>
  <si>
    <t>27956</t>
  </si>
  <si>
    <t>27957</t>
  </si>
  <si>
    <t>27958</t>
  </si>
  <si>
    <t>27959</t>
  </si>
  <si>
    <t>27962</t>
  </si>
  <si>
    <t>27964</t>
  </si>
  <si>
    <t>27965</t>
  </si>
  <si>
    <t>27966</t>
  </si>
  <si>
    <t>27970</t>
  </si>
  <si>
    <t>27973</t>
  </si>
  <si>
    <t>27974</t>
  </si>
  <si>
    <t>27976</t>
  </si>
  <si>
    <t>27978</t>
  </si>
  <si>
    <t>27979</t>
  </si>
  <si>
    <t>27980</t>
  </si>
  <si>
    <t>27981</t>
  </si>
  <si>
    <t>27983</t>
  </si>
  <si>
    <t>27986</t>
  </si>
  <si>
    <t>28001</t>
  </si>
  <si>
    <t>28006</t>
  </si>
  <si>
    <t>28012</t>
  </si>
  <si>
    <t>28016</t>
  </si>
  <si>
    <t>28018</t>
  </si>
  <si>
    <t>28020</t>
  </si>
  <si>
    <t>28021</t>
  </si>
  <si>
    <t>28023</t>
  </si>
  <si>
    <t>28025</t>
  </si>
  <si>
    <t>28027</t>
  </si>
  <si>
    <t>28031</t>
  </si>
  <si>
    <t>28032</t>
  </si>
  <si>
    <t>28033</t>
  </si>
  <si>
    <t>28034</t>
  </si>
  <si>
    <t>28035</t>
  </si>
  <si>
    <t>28036</t>
  </si>
  <si>
    <t>28037</t>
  </si>
  <si>
    <t>28040</t>
  </si>
  <si>
    <t>28043</t>
  </si>
  <si>
    <t>28052</t>
  </si>
  <si>
    <t>28054</t>
  </si>
  <si>
    <t>28056</t>
  </si>
  <si>
    <t>28071</t>
  </si>
  <si>
    <t>28073</t>
  </si>
  <si>
    <t>28075</t>
  </si>
  <si>
    <t>28078</t>
  </si>
  <si>
    <t>28079</t>
  </si>
  <si>
    <t>28080</t>
  </si>
  <si>
    <t>28081</t>
  </si>
  <si>
    <t>28083</t>
  </si>
  <si>
    <t>28086</t>
  </si>
  <si>
    <t>28088</t>
  </si>
  <si>
    <t>28090</t>
  </si>
  <si>
    <t>28091</t>
  </si>
  <si>
    <t>28092</t>
  </si>
  <si>
    <t>28097</t>
  </si>
  <si>
    <t>28098</t>
  </si>
  <si>
    <t>28101</t>
  </si>
  <si>
    <t>28103</t>
  </si>
  <si>
    <t>28104</t>
  </si>
  <si>
    <t>28105</t>
  </si>
  <si>
    <t>28107</t>
  </si>
  <si>
    <t>28110</t>
  </si>
  <si>
    <t>28112</t>
  </si>
  <si>
    <t>28114</t>
  </si>
  <si>
    <t>28115</t>
  </si>
  <si>
    <t>28117</t>
  </si>
  <si>
    <t>28119</t>
  </si>
  <si>
    <t>28120</t>
  </si>
  <si>
    <t>28124</t>
  </si>
  <si>
    <t>28125</t>
  </si>
  <si>
    <t>28127</t>
  </si>
  <si>
    <t>28128</t>
  </si>
  <si>
    <t>28129</t>
  </si>
  <si>
    <t>28133</t>
  </si>
  <si>
    <t>28134</t>
  </si>
  <si>
    <t>28135</t>
  </si>
  <si>
    <t>28137</t>
  </si>
  <si>
    <t>28138</t>
  </si>
  <si>
    <t>28139</t>
  </si>
  <si>
    <t>28144</t>
  </si>
  <si>
    <t>28146</t>
  </si>
  <si>
    <t>28147</t>
  </si>
  <si>
    <t>28150</t>
  </si>
  <si>
    <t>28152</t>
  </si>
  <si>
    <t>28159</t>
  </si>
  <si>
    <t>28160</t>
  </si>
  <si>
    <t>28163</t>
  </si>
  <si>
    <t>28164</t>
  </si>
  <si>
    <t>28166</t>
  </si>
  <si>
    <t>28167</t>
  </si>
  <si>
    <t>28168</t>
  </si>
  <si>
    <t>28170</t>
  </si>
  <si>
    <t>28173</t>
  </si>
  <si>
    <t>28174</t>
  </si>
  <si>
    <t>28202</t>
  </si>
  <si>
    <t>28203</t>
  </si>
  <si>
    <t>28204</t>
  </si>
  <si>
    <t>28205</t>
  </si>
  <si>
    <t>28206</t>
  </si>
  <si>
    <t>28207</t>
  </si>
  <si>
    <t>28208</t>
  </si>
  <si>
    <t>28209</t>
  </si>
  <si>
    <t>28210</t>
  </si>
  <si>
    <t>28211</t>
  </si>
  <si>
    <t>28212</t>
  </si>
  <si>
    <t>28213</t>
  </si>
  <si>
    <t>28214</t>
  </si>
  <si>
    <t>28215</t>
  </si>
  <si>
    <t>28216</t>
  </si>
  <si>
    <t>28217</t>
  </si>
  <si>
    <t>28223</t>
  </si>
  <si>
    <t>28226</t>
  </si>
  <si>
    <t>28227</t>
  </si>
  <si>
    <t>28228</t>
  </si>
  <si>
    <t>28242</t>
  </si>
  <si>
    <t>28243</t>
  </si>
  <si>
    <t>28244</t>
  </si>
  <si>
    <t>28246</t>
  </si>
  <si>
    <t>28250</t>
  </si>
  <si>
    <t>28253</t>
  </si>
  <si>
    <t>28254</t>
  </si>
  <si>
    <t>28255</t>
  </si>
  <si>
    <t>28258</t>
  </si>
  <si>
    <t>28262</t>
  </si>
  <si>
    <t>28263</t>
  </si>
  <si>
    <t>28269</t>
  </si>
  <si>
    <t>28270</t>
  </si>
  <si>
    <t>28273</t>
  </si>
  <si>
    <t>28274</t>
  </si>
  <si>
    <t>28277</t>
  </si>
  <si>
    <t>28278</t>
  </si>
  <si>
    <t>28280</t>
  </si>
  <si>
    <t>28281</t>
  </si>
  <si>
    <t>28282</t>
  </si>
  <si>
    <t>28284</t>
  </si>
  <si>
    <t>28285</t>
  </si>
  <si>
    <t>28287</t>
  </si>
  <si>
    <t>28288</t>
  </si>
  <si>
    <t>28289</t>
  </si>
  <si>
    <t>28290</t>
  </si>
  <si>
    <t>28296</t>
  </si>
  <si>
    <t>28301</t>
  </si>
  <si>
    <t>28303</t>
  </si>
  <si>
    <t>28304</t>
  </si>
  <si>
    <t>28305</t>
  </si>
  <si>
    <t>28306</t>
  </si>
  <si>
    <t>28307</t>
  </si>
  <si>
    <t>28308</t>
  </si>
  <si>
    <t>28310</t>
  </si>
  <si>
    <t>28311</t>
  </si>
  <si>
    <t>28312</t>
  </si>
  <si>
    <t>28314</t>
  </si>
  <si>
    <t>28315</t>
  </si>
  <si>
    <t>28318</t>
  </si>
  <si>
    <t>28320</t>
  </si>
  <si>
    <t>28323</t>
  </si>
  <si>
    <t>28326</t>
  </si>
  <si>
    <t>28327</t>
  </si>
  <si>
    <t>28328</t>
  </si>
  <si>
    <t>28333</t>
  </si>
  <si>
    <t>28334</t>
  </si>
  <si>
    <t>28337</t>
  </si>
  <si>
    <t>28338</t>
  </si>
  <si>
    <t>28339</t>
  </si>
  <si>
    <t>28340</t>
  </si>
  <si>
    <t>28341</t>
  </si>
  <si>
    <t>28343</t>
  </si>
  <si>
    <t>28344</t>
  </si>
  <si>
    <t>28345</t>
  </si>
  <si>
    <t>28347</t>
  </si>
  <si>
    <t>28348</t>
  </si>
  <si>
    <t>28349</t>
  </si>
  <si>
    <t>28351</t>
  </si>
  <si>
    <t>28352</t>
  </si>
  <si>
    <t>28356</t>
  </si>
  <si>
    <t>28357</t>
  </si>
  <si>
    <t>28358</t>
  </si>
  <si>
    <t>28360</t>
  </si>
  <si>
    <t>28363</t>
  </si>
  <si>
    <t>28364</t>
  </si>
  <si>
    <t>28365</t>
  </si>
  <si>
    <t>28366</t>
  </si>
  <si>
    <t>28369</t>
  </si>
  <si>
    <t>28371</t>
  </si>
  <si>
    <t>28372</t>
  </si>
  <si>
    <t>28373</t>
  </si>
  <si>
    <t>28374</t>
  </si>
  <si>
    <t>28376</t>
  </si>
  <si>
    <t>28377</t>
  </si>
  <si>
    <t>28379</t>
  </si>
  <si>
    <t>28382</t>
  </si>
  <si>
    <t>28383</t>
  </si>
  <si>
    <t>28384</t>
  </si>
  <si>
    <t>28385</t>
  </si>
  <si>
    <t>28386</t>
  </si>
  <si>
    <t>28387</t>
  </si>
  <si>
    <t>28390</t>
  </si>
  <si>
    <t>28391</t>
  </si>
  <si>
    <t>28392</t>
  </si>
  <si>
    <t>28393</t>
  </si>
  <si>
    <t>28394</t>
  </si>
  <si>
    <t>28395</t>
  </si>
  <si>
    <t>28396</t>
  </si>
  <si>
    <t>28398</t>
  </si>
  <si>
    <t>28399</t>
  </si>
  <si>
    <t>28401</t>
  </si>
  <si>
    <t>28403</t>
  </si>
  <si>
    <t>28405</t>
  </si>
  <si>
    <t>28409</t>
  </si>
  <si>
    <t>28410</t>
  </si>
  <si>
    <t>28411</t>
  </si>
  <si>
    <t>28412</t>
  </si>
  <si>
    <t>28420</t>
  </si>
  <si>
    <t>28421</t>
  </si>
  <si>
    <t>28422</t>
  </si>
  <si>
    <t>28423</t>
  </si>
  <si>
    <t>28425</t>
  </si>
  <si>
    <t>28428</t>
  </si>
  <si>
    <t>28429</t>
  </si>
  <si>
    <t>28430</t>
  </si>
  <si>
    <t>28431</t>
  </si>
  <si>
    <t>28432</t>
  </si>
  <si>
    <t>28433</t>
  </si>
  <si>
    <t>28434</t>
  </si>
  <si>
    <t>28435</t>
  </si>
  <si>
    <t>28436</t>
  </si>
  <si>
    <t>28438</t>
  </si>
  <si>
    <t>28439</t>
  </si>
  <si>
    <t>28441</t>
  </si>
  <si>
    <t>28442</t>
  </si>
  <si>
    <t>28443</t>
  </si>
  <si>
    <t>28444</t>
  </si>
  <si>
    <t>28445</t>
  </si>
  <si>
    <t>28447</t>
  </si>
  <si>
    <t>28448</t>
  </si>
  <si>
    <t>28449</t>
  </si>
  <si>
    <t>28450</t>
  </si>
  <si>
    <t>28451</t>
  </si>
  <si>
    <t>28452</t>
  </si>
  <si>
    <t>28453</t>
  </si>
  <si>
    <t>28454</t>
  </si>
  <si>
    <t>28455</t>
  </si>
  <si>
    <t>28456</t>
  </si>
  <si>
    <t>28457</t>
  </si>
  <si>
    <t>28458</t>
  </si>
  <si>
    <t>28460</t>
  </si>
  <si>
    <t>28461</t>
  </si>
  <si>
    <t>28462</t>
  </si>
  <si>
    <t>28463</t>
  </si>
  <si>
    <t>28464</t>
  </si>
  <si>
    <t>28465</t>
  </si>
  <si>
    <t>28466</t>
  </si>
  <si>
    <t>28467</t>
  </si>
  <si>
    <t>28468</t>
  </si>
  <si>
    <t>28469</t>
  </si>
  <si>
    <t>28470</t>
  </si>
  <si>
    <t>28472</t>
  </si>
  <si>
    <t>28478</t>
  </si>
  <si>
    <t>28479</t>
  </si>
  <si>
    <t>28480</t>
  </si>
  <si>
    <t>28501</t>
  </si>
  <si>
    <t>28504</t>
  </si>
  <si>
    <t>28508</t>
  </si>
  <si>
    <t>28510</t>
  </si>
  <si>
    <t>28511</t>
  </si>
  <si>
    <t>28512</t>
  </si>
  <si>
    <t>28513</t>
  </si>
  <si>
    <t>28515</t>
  </si>
  <si>
    <t>28516</t>
  </si>
  <si>
    <t>28518</t>
  </si>
  <si>
    <t>28520</t>
  </si>
  <si>
    <t>28521</t>
  </si>
  <si>
    <t>28523</t>
  </si>
  <si>
    <t>28525</t>
  </si>
  <si>
    <t>28526</t>
  </si>
  <si>
    <t>28527</t>
  </si>
  <si>
    <t>28528</t>
  </si>
  <si>
    <t>28529</t>
  </si>
  <si>
    <t>28530</t>
  </si>
  <si>
    <t>28531</t>
  </si>
  <si>
    <t>28532</t>
  </si>
  <si>
    <t>28533</t>
  </si>
  <si>
    <t>28537</t>
  </si>
  <si>
    <t>28538</t>
  </si>
  <si>
    <t>28539</t>
  </si>
  <si>
    <t>28540</t>
  </si>
  <si>
    <t>28543</t>
  </si>
  <si>
    <t>28544</t>
  </si>
  <si>
    <t>28545</t>
  </si>
  <si>
    <t>28546</t>
  </si>
  <si>
    <t>28547</t>
  </si>
  <si>
    <t>28551</t>
  </si>
  <si>
    <t>28552</t>
  </si>
  <si>
    <t>28553</t>
  </si>
  <si>
    <t>28555</t>
  </si>
  <si>
    <t>28556</t>
  </si>
  <si>
    <t>28557</t>
  </si>
  <si>
    <t>28560</t>
  </si>
  <si>
    <t>28562</t>
  </si>
  <si>
    <t>28570</t>
  </si>
  <si>
    <t>28571</t>
  </si>
  <si>
    <t>28572</t>
  </si>
  <si>
    <t>28573</t>
  </si>
  <si>
    <t>28574</t>
  </si>
  <si>
    <t>28577</t>
  </si>
  <si>
    <t>28578</t>
  </si>
  <si>
    <t>28579</t>
  </si>
  <si>
    <t>28580</t>
  </si>
  <si>
    <t>28581</t>
  </si>
  <si>
    <t>28582</t>
  </si>
  <si>
    <t>28584</t>
  </si>
  <si>
    <t>28585</t>
  </si>
  <si>
    <t>28586</t>
  </si>
  <si>
    <t>28587</t>
  </si>
  <si>
    <t>28590</t>
  </si>
  <si>
    <t>28594</t>
  </si>
  <si>
    <t>28601</t>
  </si>
  <si>
    <t>28602</t>
  </si>
  <si>
    <t>28604</t>
  </si>
  <si>
    <t>28605</t>
  </si>
  <si>
    <t>28606</t>
  </si>
  <si>
    <t>28607</t>
  </si>
  <si>
    <t>28608</t>
  </si>
  <si>
    <t>28609</t>
  </si>
  <si>
    <t>28610</t>
  </si>
  <si>
    <t>28611</t>
  </si>
  <si>
    <t>28612</t>
  </si>
  <si>
    <t>28613</t>
  </si>
  <si>
    <t>28615</t>
  </si>
  <si>
    <t>28617</t>
  </si>
  <si>
    <t>28618</t>
  </si>
  <si>
    <t>28621</t>
  </si>
  <si>
    <t>28622</t>
  </si>
  <si>
    <t>28623</t>
  </si>
  <si>
    <t>28624</t>
  </si>
  <si>
    <t>28625</t>
  </si>
  <si>
    <t>28626</t>
  </si>
  <si>
    <t>28627</t>
  </si>
  <si>
    <t>28629</t>
  </si>
  <si>
    <t>28630</t>
  </si>
  <si>
    <t>28631</t>
  </si>
  <si>
    <t>28633</t>
  </si>
  <si>
    <t>28634</t>
  </si>
  <si>
    <t>28635</t>
  </si>
  <si>
    <t>28636</t>
  </si>
  <si>
    <t>28637</t>
  </si>
  <si>
    <t>28638</t>
  </si>
  <si>
    <t>28640</t>
  </si>
  <si>
    <t>28642</t>
  </si>
  <si>
    <t>28643</t>
  </si>
  <si>
    <t>28644</t>
  </si>
  <si>
    <t>28645</t>
  </si>
  <si>
    <t>28649</t>
  </si>
  <si>
    <t>28650</t>
  </si>
  <si>
    <t>28651</t>
  </si>
  <si>
    <t>28654</t>
  </si>
  <si>
    <t>28655</t>
  </si>
  <si>
    <t>28656</t>
  </si>
  <si>
    <t>28657</t>
  </si>
  <si>
    <t>28658</t>
  </si>
  <si>
    <t>28659</t>
  </si>
  <si>
    <t>28660</t>
  </si>
  <si>
    <t>28663</t>
  </si>
  <si>
    <t>28665</t>
  </si>
  <si>
    <t>28668</t>
  </si>
  <si>
    <t>28669</t>
  </si>
  <si>
    <t>28670</t>
  </si>
  <si>
    <t>28672</t>
  </si>
  <si>
    <t>28673</t>
  </si>
  <si>
    <t>28674</t>
  </si>
  <si>
    <t>28675</t>
  </si>
  <si>
    <t>28676</t>
  </si>
  <si>
    <t>28677</t>
  </si>
  <si>
    <t>28678</t>
  </si>
  <si>
    <t>28679</t>
  </si>
  <si>
    <t>28681</t>
  </si>
  <si>
    <t>28682</t>
  </si>
  <si>
    <t>28683</t>
  </si>
  <si>
    <t>28684</t>
  </si>
  <si>
    <t>28685</t>
  </si>
  <si>
    <t>28689</t>
  </si>
  <si>
    <t>28690</t>
  </si>
  <si>
    <t>28692</t>
  </si>
  <si>
    <t>28693</t>
  </si>
  <si>
    <t>28694</t>
  </si>
  <si>
    <t>28697</t>
  </si>
  <si>
    <t>28698</t>
  </si>
  <si>
    <t>28701</t>
  </si>
  <si>
    <t>28702</t>
  </si>
  <si>
    <t>28704</t>
  </si>
  <si>
    <t>28705</t>
  </si>
  <si>
    <t>28708</t>
  </si>
  <si>
    <t>28709</t>
  </si>
  <si>
    <t>28711</t>
  </si>
  <si>
    <t>28712</t>
  </si>
  <si>
    <t>28713</t>
  </si>
  <si>
    <t>28714</t>
  </si>
  <si>
    <t>28715</t>
  </si>
  <si>
    <t>28716</t>
  </si>
  <si>
    <t>28717</t>
  </si>
  <si>
    <t>28718</t>
  </si>
  <si>
    <t>28719</t>
  </si>
  <si>
    <t>28721</t>
  </si>
  <si>
    <t>28722</t>
  </si>
  <si>
    <t>28723</t>
  </si>
  <si>
    <t>28726</t>
  </si>
  <si>
    <t>28729</t>
  </si>
  <si>
    <t>28730</t>
  </si>
  <si>
    <t>28731</t>
  </si>
  <si>
    <t>28732</t>
  </si>
  <si>
    <t>28733</t>
  </si>
  <si>
    <t>28734</t>
  </si>
  <si>
    <t>28735</t>
  </si>
  <si>
    <t>28736</t>
  </si>
  <si>
    <t>28739</t>
  </si>
  <si>
    <t>28740</t>
  </si>
  <si>
    <t>28741</t>
  </si>
  <si>
    <t>28742</t>
  </si>
  <si>
    <t>28743</t>
  </si>
  <si>
    <t>28745</t>
  </si>
  <si>
    <t>28746</t>
  </si>
  <si>
    <t>28747</t>
  </si>
  <si>
    <t>28748</t>
  </si>
  <si>
    <t>28751</t>
  </si>
  <si>
    <t>28752</t>
  </si>
  <si>
    <t>28753</t>
  </si>
  <si>
    <t>28754</t>
  </si>
  <si>
    <t>28756</t>
  </si>
  <si>
    <t>28759</t>
  </si>
  <si>
    <t>28761</t>
  </si>
  <si>
    <t>28762</t>
  </si>
  <si>
    <t>28763</t>
  </si>
  <si>
    <t>28766</t>
  </si>
  <si>
    <t>28768</t>
  </si>
  <si>
    <t>28771</t>
  </si>
  <si>
    <t>28772</t>
  </si>
  <si>
    <t>28773</t>
  </si>
  <si>
    <t>28774</t>
  </si>
  <si>
    <t>28775</t>
  </si>
  <si>
    <t>28777</t>
  </si>
  <si>
    <t>28778</t>
  </si>
  <si>
    <t>28779</t>
  </si>
  <si>
    <t>28781</t>
  </si>
  <si>
    <t>28782</t>
  </si>
  <si>
    <t>28783</t>
  </si>
  <si>
    <t>28785</t>
  </si>
  <si>
    <t>28786</t>
  </si>
  <si>
    <t>28787</t>
  </si>
  <si>
    <t>28789</t>
  </si>
  <si>
    <t>28790</t>
  </si>
  <si>
    <t>28791</t>
  </si>
  <si>
    <t>28792</t>
  </si>
  <si>
    <t>28801</t>
  </si>
  <si>
    <t>28803</t>
  </si>
  <si>
    <t>28804</t>
  </si>
  <si>
    <t>28805</t>
  </si>
  <si>
    <t>28806</t>
  </si>
  <si>
    <t>28810</t>
  </si>
  <si>
    <t>28901</t>
  </si>
  <si>
    <t>28902</t>
  </si>
  <si>
    <t>28904</t>
  </si>
  <si>
    <t>28905</t>
  </si>
  <si>
    <t>28906</t>
  </si>
  <si>
    <t>28909</t>
  </si>
  <si>
    <t>29001</t>
  </si>
  <si>
    <t>29003</t>
  </si>
  <si>
    <t>29006</t>
  </si>
  <si>
    <t>29009</t>
  </si>
  <si>
    <t>29010</t>
  </si>
  <si>
    <t>29014</t>
  </si>
  <si>
    <t>29015</t>
  </si>
  <si>
    <t>29016</t>
  </si>
  <si>
    <t>29018</t>
  </si>
  <si>
    <t>29020</t>
  </si>
  <si>
    <t>29030</t>
  </si>
  <si>
    <t>29031</t>
  </si>
  <si>
    <t>29032</t>
  </si>
  <si>
    <t>29033</t>
  </si>
  <si>
    <t>29036</t>
  </si>
  <si>
    <t>29037</t>
  </si>
  <si>
    <t>29038</t>
  </si>
  <si>
    <t>29039</t>
  </si>
  <si>
    <t>29040</t>
  </si>
  <si>
    <t>29042</t>
  </si>
  <si>
    <t>29044</t>
  </si>
  <si>
    <t>29045</t>
  </si>
  <si>
    <t>29047</t>
  </si>
  <si>
    <t>29048</t>
  </si>
  <si>
    <t>29051</t>
  </si>
  <si>
    <t>29052</t>
  </si>
  <si>
    <t>29053</t>
  </si>
  <si>
    <t>29054</t>
  </si>
  <si>
    <t>29055</t>
  </si>
  <si>
    <t>29056</t>
  </si>
  <si>
    <t>29058</t>
  </si>
  <si>
    <t>29059</t>
  </si>
  <si>
    <t>29061</t>
  </si>
  <si>
    <t>29063</t>
  </si>
  <si>
    <t>29065</t>
  </si>
  <si>
    <t>29067</t>
  </si>
  <si>
    <t>29069</t>
  </si>
  <si>
    <t>29070</t>
  </si>
  <si>
    <t>29072</t>
  </si>
  <si>
    <t>29073</t>
  </si>
  <si>
    <t>29075</t>
  </si>
  <si>
    <t>29078</t>
  </si>
  <si>
    <t>29080</t>
  </si>
  <si>
    <t>29081</t>
  </si>
  <si>
    <t>29082</t>
  </si>
  <si>
    <t>29101</t>
  </si>
  <si>
    <t>29102</t>
  </si>
  <si>
    <t>29104</t>
  </si>
  <si>
    <t>29105</t>
  </si>
  <si>
    <t>29107</t>
  </si>
  <si>
    <t>29108</t>
  </si>
  <si>
    <t>29111</t>
  </si>
  <si>
    <t>29112</t>
  </si>
  <si>
    <t>29113</t>
  </si>
  <si>
    <t>29114</t>
  </si>
  <si>
    <t>29115</t>
  </si>
  <si>
    <t>29117</t>
  </si>
  <si>
    <t>29118</t>
  </si>
  <si>
    <t>29123</t>
  </si>
  <si>
    <t>29125</t>
  </si>
  <si>
    <t>29126</t>
  </si>
  <si>
    <t>29127</t>
  </si>
  <si>
    <t>29128</t>
  </si>
  <si>
    <t>29129</t>
  </si>
  <si>
    <t>29130</t>
  </si>
  <si>
    <t>29133</t>
  </si>
  <si>
    <t>29135</t>
  </si>
  <si>
    <t>29137</t>
  </si>
  <si>
    <t>29138</t>
  </si>
  <si>
    <t>29142</t>
  </si>
  <si>
    <t>29145</t>
  </si>
  <si>
    <t>29146</t>
  </si>
  <si>
    <t>29148</t>
  </si>
  <si>
    <t>29150</t>
  </si>
  <si>
    <t>29152</t>
  </si>
  <si>
    <t>29153</t>
  </si>
  <si>
    <t>29154</t>
  </si>
  <si>
    <t>29160</t>
  </si>
  <si>
    <t>29161</t>
  </si>
  <si>
    <t>29162</t>
  </si>
  <si>
    <t>29163</t>
  </si>
  <si>
    <t>29164</t>
  </si>
  <si>
    <t>29166</t>
  </si>
  <si>
    <t>29168</t>
  </si>
  <si>
    <t>29169</t>
  </si>
  <si>
    <t>29170</t>
  </si>
  <si>
    <t>29172</t>
  </si>
  <si>
    <t>29175</t>
  </si>
  <si>
    <t>29178</t>
  </si>
  <si>
    <t>29180</t>
  </si>
  <si>
    <t>29201</t>
  </si>
  <si>
    <t>29203</t>
  </si>
  <si>
    <t>29204</t>
  </si>
  <si>
    <t>29205</t>
  </si>
  <si>
    <t>29206</t>
  </si>
  <si>
    <t>29208</t>
  </si>
  <si>
    <t>29209</t>
  </si>
  <si>
    <t>29210</t>
  </si>
  <si>
    <t>29212</t>
  </si>
  <si>
    <t>29214</t>
  </si>
  <si>
    <t>29215</t>
  </si>
  <si>
    <t>29216</t>
  </si>
  <si>
    <t>29217</t>
  </si>
  <si>
    <t>29218</t>
  </si>
  <si>
    <t>29219</t>
  </si>
  <si>
    <t>29220</t>
  </si>
  <si>
    <t>29222</t>
  </si>
  <si>
    <t>29223</t>
  </si>
  <si>
    <t>29225</t>
  </si>
  <si>
    <t>29226</t>
  </si>
  <si>
    <t>29227</t>
  </si>
  <si>
    <t>29229</t>
  </si>
  <si>
    <t>29301</t>
  </si>
  <si>
    <t>29302</t>
  </si>
  <si>
    <t>29303</t>
  </si>
  <si>
    <t>29306</t>
  </si>
  <si>
    <t>29307</t>
  </si>
  <si>
    <t>29316</t>
  </si>
  <si>
    <t>29318</t>
  </si>
  <si>
    <t>29319</t>
  </si>
  <si>
    <t>29321</t>
  </si>
  <si>
    <t>29322</t>
  </si>
  <si>
    <t>29323</t>
  </si>
  <si>
    <t>29325</t>
  </si>
  <si>
    <t>29330</t>
  </si>
  <si>
    <t>29332</t>
  </si>
  <si>
    <t>29334</t>
  </si>
  <si>
    <t>29335</t>
  </si>
  <si>
    <t>29340</t>
  </si>
  <si>
    <t>29341</t>
  </si>
  <si>
    <t>29349</t>
  </si>
  <si>
    <t>29351</t>
  </si>
  <si>
    <t>29353</t>
  </si>
  <si>
    <t>29355</t>
  </si>
  <si>
    <t>29356</t>
  </si>
  <si>
    <t>29360</t>
  </si>
  <si>
    <t>29365</t>
  </si>
  <si>
    <t>29369</t>
  </si>
  <si>
    <t>29370</t>
  </si>
  <si>
    <t>29372</t>
  </si>
  <si>
    <t>29374</t>
  </si>
  <si>
    <t>29376</t>
  </si>
  <si>
    <t>29379</t>
  </si>
  <si>
    <t>29384</t>
  </si>
  <si>
    <t>29385</t>
  </si>
  <si>
    <t>29388</t>
  </si>
  <si>
    <t>29390</t>
  </si>
  <si>
    <t>29391</t>
  </si>
  <si>
    <t>29395</t>
  </si>
  <si>
    <t>29401</t>
  </si>
  <si>
    <t>29403</t>
  </si>
  <si>
    <t>29404</t>
  </si>
  <si>
    <t>29405</t>
  </si>
  <si>
    <t>29406</t>
  </si>
  <si>
    <t>29407</t>
  </si>
  <si>
    <t>29409</t>
  </si>
  <si>
    <t>29410</t>
  </si>
  <si>
    <t>29412</t>
  </si>
  <si>
    <t>29414</t>
  </si>
  <si>
    <t>29418</t>
  </si>
  <si>
    <t>29420</t>
  </si>
  <si>
    <t>29424</t>
  </si>
  <si>
    <t>29425</t>
  </si>
  <si>
    <t>29426</t>
  </si>
  <si>
    <t>29429</t>
  </si>
  <si>
    <t>29431</t>
  </si>
  <si>
    <t>29432</t>
  </si>
  <si>
    <t>29434</t>
  </si>
  <si>
    <t>29435</t>
  </si>
  <si>
    <t>29436</t>
  </si>
  <si>
    <t>29437</t>
  </si>
  <si>
    <t>29438</t>
  </si>
  <si>
    <t>29440</t>
  </si>
  <si>
    <t>29445</t>
  </si>
  <si>
    <t>29446</t>
  </si>
  <si>
    <t>29448</t>
  </si>
  <si>
    <t>29449</t>
  </si>
  <si>
    <t>29450</t>
  </si>
  <si>
    <t>29451</t>
  </si>
  <si>
    <t>29453</t>
  </si>
  <si>
    <t>29455</t>
  </si>
  <si>
    <t>29456</t>
  </si>
  <si>
    <t>29458</t>
  </si>
  <si>
    <t>29461</t>
  </si>
  <si>
    <t>29464</t>
  </si>
  <si>
    <t>29466</t>
  </si>
  <si>
    <t>29468</t>
  </si>
  <si>
    <t>29469</t>
  </si>
  <si>
    <t>29470</t>
  </si>
  <si>
    <t>29471</t>
  </si>
  <si>
    <t>29472</t>
  </si>
  <si>
    <t>29474</t>
  </si>
  <si>
    <t>29475</t>
  </si>
  <si>
    <t>29477</t>
  </si>
  <si>
    <t>29479</t>
  </si>
  <si>
    <t>29481</t>
  </si>
  <si>
    <t>29482</t>
  </si>
  <si>
    <t>29483</t>
  </si>
  <si>
    <t>29485</t>
  </si>
  <si>
    <t>29487</t>
  </si>
  <si>
    <t>29488</t>
  </si>
  <si>
    <t>29492</t>
  </si>
  <si>
    <t>29501</t>
  </si>
  <si>
    <t>29505</t>
  </si>
  <si>
    <t>29506</t>
  </si>
  <si>
    <t>29510</t>
  </si>
  <si>
    <t>29511</t>
  </si>
  <si>
    <t>29512</t>
  </si>
  <si>
    <t>29516</t>
  </si>
  <si>
    <t>29518</t>
  </si>
  <si>
    <t>29520</t>
  </si>
  <si>
    <t>29525</t>
  </si>
  <si>
    <t>29526</t>
  </si>
  <si>
    <t>29527</t>
  </si>
  <si>
    <t>29530</t>
  </si>
  <si>
    <t>29532</t>
  </si>
  <si>
    <t>29536</t>
  </si>
  <si>
    <t>29540</t>
  </si>
  <si>
    <t>29541</t>
  </si>
  <si>
    <t>29543</t>
  </si>
  <si>
    <t>29544</t>
  </si>
  <si>
    <t>29545</t>
  </si>
  <si>
    <t>29546</t>
  </si>
  <si>
    <t>29547</t>
  </si>
  <si>
    <t>29550</t>
  </si>
  <si>
    <t>29554</t>
  </si>
  <si>
    <t>29555</t>
  </si>
  <si>
    <t>29556</t>
  </si>
  <si>
    <t>29560</t>
  </si>
  <si>
    <t>29563</t>
  </si>
  <si>
    <t>29564</t>
  </si>
  <si>
    <t>29565</t>
  </si>
  <si>
    <t>29566</t>
  </si>
  <si>
    <t>29567</t>
  </si>
  <si>
    <t>29568</t>
  </si>
  <si>
    <t>29569</t>
  </si>
  <si>
    <t>29570</t>
  </si>
  <si>
    <t>29571</t>
  </si>
  <si>
    <t>29572</t>
  </si>
  <si>
    <t>29574</t>
  </si>
  <si>
    <t>29575</t>
  </si>
  <si>
    <t>29576</t>
  </si>
  <si>
    <t>29577</t>
  </si>
  <si>
    <t>29579</t>
  </si>
  <si>
    <t>29580</t>
  </si>
  <si>
    <t>29581</t>
  </si>
  <si>
    <t>29582</t>
  </si>
  <si>
    <t>29583</t>
  </si>
  <si>
    <t>29584</t>
  </si>
  <si>
    <t>29585</t>
  </si>
  <si>
    <t>29588</t>
  </si>
  <si>
    <t>29590</t>
  </si>
  <si>
    <t>29591</t>
  </si>
  <si>
    <t>29592</t>
  </si>
  <si>
    <t>29593</t>
  </si>
  <si>
    <t>29596</t>
  </si>
  <si>
    <t>29601</t>
  </si>
  <si>
    <t>29605</t>
  </si>
  <si>
    <t>29607</t>
  </si>
  <si>
    <t>29609</t>
  </si>
  <si>
    <t>29611</t>
  </si>
  <si>
    <t>29613</t>
  </si>
  <si>
    <t>29614</t>
  </si>
  <si>
    <t>29615</t>
  </si>
  <si>
    <t>29617</t>
  </si>
  <si>
    <t>29620</t>
  </si>
  <si>
    <t>29621</t>
  </si>
  <si>
    <t>29624</t>
  </si>
  <si>
    <t>29625</t>
  </si>
  <si>
    <t>29626</t>
  </si>
  <si>
    <t>29627</t>
  </si>
  <si>
    <t>29628</t>
  </si>
  <si>
    <t>29630</t>
  </si>
  <si>
    <t>29631</t>
  </si>
  <si>
    <t>29632</t>
  </si>
  <si>
    <t>29634</t>
  </si>
  <si>
    <t>29635</t>
  </si>
  <si>
    <t>29638</t>
  </si>
  <si>
    <t>29639</t>
  </si>
  <si>
    <t>29640</t>
  </si>
  <si>
    <t>29642</t>
  </si>
  <si>
    <t>29643</t>
  </si>
  <si>
    <t>29644</t>
  </si>
  <si>
    <t>29645</t>
  </si>
  <si>
    <t>29646</t>
  </si>
  <si>
    <t>29647</t>
  </si>
  <si>
    <t>29649</t>
  </si>
  <si>
    <t>29650</t>
  </si>
  <si>
    <t>29651</t>
  </si>
  <si>
    <t>29653</t>
  </si>
  <si>
    <t>29654</t>
  </si>
  <si>
    <t>29655</t>
  </si>
  <si>
    <t>29657</t>
  </si>
  <si>
    <t>29658</t>
  </si>
  <si>
    <t>29661</t>
  </si>
  <si>
    <t>29662</t>
  </si>
  <si>
    <t>29664</t>
  </si>
  <si>
    <t>29666</t>
  </si>
  <si>
    <t>29667</t>
  </si>
  <si>
    <t>29669</t>
  </si>
  <si>
    <t>29670</t>
  </si>
  <si>
    <t>29671</t>
  </si>
  <si>
    <t>29672</t>
  </si>
  <si>
    <t>29673</t>
  </si>
  <si>
    <t>29676</t>
  </si>
  <si>
    <t>29678</t>
  </si>
  <si>
    <t>29680</t>
  </si>
  <si>
    <t>29681</t>
  </si>
  <si>
    <t>29682</t>
  </si>
  <si>
    <t>29684</t>
  </si>
  <si>
    <t>29685</t>
  </si>
  <si>
    <t>29686</t>
  </si>
  <si>
    <t>29687</t>
  </si>
  <si>
    <t>29689</t>
  </si>
  <si>
    <t>29690</t>
  </si>
  <si>
    <t>29691</t>
  </si>
  <si>
    <t>29692</t>
  </si>
  <si>
    <t>29693</t>
  </si>
  <si>
    <t>29695</t>
  </si>
  <si>
    <t>29696</t>
  </si>
  <si>
    <t>29697</t>
  </si>
  <si>
    <t>29698</t>
  </si>
  <si>
    <t>29702</t>
  </si>
  <si>
    <t>29704</t>
  </si>
  <si>
    <t>29706</t>
  </si>
  <si>
    <t>29707</t>
  </si>
  <si>
    <t>29708</t>
  </si>
  <si>
    <t>29709</t>
  </si>
  <si>
    <t>29710</t>
  </si>
  <si>
    <t>29712</t>
  </si>
  <si>
    <t>29714</t>
  </si>
  <si>
    <t>29715</t>
  </si>
  <si>
    <t>29717</t>
  </si>
  <si>
    <t>29718</t>
  </si>
  <si>
    <t>29720</t>
  </si>
  <si>
    <t>29722</t>
  </si>
  <si>
    <t>29726</t>
  </si>
  <si>
    <t>29727</t>
  </si>
  <si>
    <t>29728</t>
  </si>
  <si>
    <t>29729</t>
  </si>
  <si>
    <t>29730</t>
  </si>
  <si>
    <t>29732</t>
  </si>
  <si>
    <t>29733</t>
  </si>
  <si>
    <t>29734</t>
  </si>
  <si>
    <t>29741</t>
  </si>
  <si>
    <t>29742</t>
  </si>
  <si>
    <t>29743</t>
  </si>
  <si>
    <t>29745</t>
  </si>
  <si>
    <t>29801</t>
  </si>
  <si>
    <t>29803</t>
  </si>
  <si>
    <t>29805</t>
  </si>
  <si>
    <t>29808</t>
  </si>
  <si>
    <t>29809</t>
  </si>
  <si>
    <t>29810</t>
  </si>
  <si>
    <t>29812</t>
  </si>
  <si>
    <t>29817</t>
  </si>
  <si>
    <t>29819</t>
  </si>
  <si>
    <t>29821</t>
  </si>
  <si>
    <t>29824</t>
  </si>
  <si>
    <t>29827</t>
  </si>
  <si>
    <t>29828</t>
  </si>
  <si>
    <t>29829</t>
  </si>
  <si>
    <t>29831</t>
  </si>
  <si>
    <t>29832</t>
  </si>
  <si>
    <t>29835</t>
  </si>
  <si>
    <t>29836</t>
  </si>
  <si>
    <t>29838</t>
  </si>
  <si>
    <t>29840</t>
  </si>
  <si>
    <t>29841</t>
  </si>
  <si>
    <t>29842</t>
  </si>
  <si>
    <t>29843</t>
  </si>
  <si>
    <t>29845</t>
  </si>
  <si>
    <t>29847</t>
  </si>
  <si>
    <t>29848</t>
  </si>
  <si>
    <t>29849</t>
  </si>
  <si>
    <t>29851</t>
  </si>
  <si>
    <t>29853</t>
  </si>
  <si>
    <t>29856</t>
  </si>
  <si>
    <t>29860</t>
  </si>
  <si>
    <t>29899</t>
  </si>
  <si>
    <t>29902</t>
  </si>
  <si>
    <t>29906</t>
  </si>
  <si>
    <t>29907</t>
  </si>
  <si>
    <t>29909</t>
  </si>
  <si>
    <t>29910</t>
  </si>
  <si>
    <t>29911</t>
  </si>
  <si>
    <t>29912</t>
  </si>
  <si>
    <t>29915</t>
  </si>
  <si>
    <t>29916</t>
  </si>
  <si>
    <t>29918</t>
  </si>
  <si>
    <t>29920</t>
  </si>
  <si>
    <t>29922</t>
  </si>
  <si>
    <t>29924</t>
  </si>
  <si>
    <t>29926</t>
  </si>
  <si>
    <t>29927</t>
  </si>
  <si>
    <t>29928</t>
  </si>
  <si>
    <t>29929</t>
  </si>
  <si>
    <t>29932</t>
  </si>
  <si>
    <t>29934</t>
  </si>
  <si>
    <t>29935</t>
  </si>
  <si>
    <t>29936</t>
  </si>
  <si>
    <t>29940</t>
  </si>
  <si>
    <t>29941</t>
  </si>
  <si>
    <t>29943</t>
  </si>
  <si>
    <t>29944</t>
  </si>
  <si>
    <t>29945</t>
  </si>
  <si>
    <t>30002</t>
  </si>
  <si>
    <t>30004</t>
  </si>
  <si>
    <t>30005</t>
  </si>
  <si>
    <t>30008</t>
  </si>
  <si>
    <t>30009</t>
  </si>
  <si>
    <t>30011</t>
  </si>
  <si>
    <t>30012</t>
  </si>
  <si>
    <t>30013</t>
  </si>
  <si>
    <t>30014</t>
  </si>
  <si>
    <t>30016</t>
  </si>
  <si>
    <t>30017</t>
  </si>
  <si>
    <t>30019</t>
  </si>
  <si>
    <t>30021</t>
  </si>
  <si>
    <t>30022</t>
  </si>
  <si>
    <t>30024</t>
  </si>
  <si>
    <t>30025</t>
  </si>
  <si>
    <t>30028</t>
  </si>
  <si>
    <t>30030</t>
  </si>
  <si>
    <t>30032</t>
  </si>
  <si>
    <t>30033</t>
  </si>
  <si>
    <t>30034</t>
  </si>
  <si>
    <t>30035</t>
  </si>
  <si>
    <t>30038</t>
  </si>
  <si>
    <t>30039</t>
  </si>
  <si>
    <t>30040</t>
  </si>
  <si>
    <t>30041</t>
  </si>
  <si>
    <t>30043</t>
  </si>
  <si>
    <t>30044</t>
  </si>
  <si>
    <t>30045</t>
  </si>
  <si>
    <t>30046</t>
  </si>
  <si>
    <t>30047</t>
  </si>
  <si>
    <t>30052</t>
  </si>
  <si>
    <t>30054</t>
  </si>
  <si>
    <t>30055</t>
  </si>
  <si>
    <t>30056</t>
  </si>
  <si>
    <t>30058</t>
  </si>
  <si>
    <t>30060</t>
  </si>
  <si>
    <t>30062</t>
  </si>
  <si>
    <t>30063</t>
  </si>
  <si>
    <t>30064</t>
  </si>
  <si>
    <t>30066</t>
  </si>
  <si>
    <t>30067</t>
  </si>
  <si>
    <t>30068</t>
  </si>
  <si>
    <t>30069</t>
  </si>
  <si>
    <t>30071</t>
  </si>
  <si>
    <t>30073</t>
  </si>
  <si>
    <t>30075</t>
  </si>
  <si>
    <t>30076</t>
  </si>
  <si>
    <t>30078</t>
  </si>
  <si>
    <t>30079</t>
  </si>
  <si>
    <t>30080</t>
  </si>
  <si>
    <t>30082</t>
  </si>
  <si>
    <t>30083</t>
  </si>
  <si>
    <t>30084</t>
  </si>
  <si>
    <t>30087</t>
  </si>
  <si>
    <t>30088</t>
  </si>
  <si>
    <t>30090</t>
  </si>
  <si>
    <t>30092</t>
  </si>
  <si>
    <t>30093</t>
  </si>
  <si>
    <t>30094</t>
  </si>
  <si>
    <t>30096</t>
  </si>
  <si>
    <t>30097</t>
  </si>
  <si>
    <t>30098</t>
  </si>
  <si>
    <t>30099</t>
  </si>
  <si>
    <t>30101</t>
  </si>
  <si>
    <t>30102</t>
  </si>
  <si>
    <t>30103</t>
  </si>
  <si>
    <t>30104</t>
  </si>
  <si>
    <t>30105</t>
  </si>
  <si>
    <t>30106</t>
  </si>
  <si>
    <t>30107</t>
  </si>
  <si>
    <t>30108</t>
  </si>
  <si>
    <t>30110</t>
  </si>
  <si>
    <t>30113</t>
  </si>
  <si>
    <t>30114</t>
  </si>
  <si>
    <t>30115</t>
  </si>
  <si>
    <t>30116</t>
  </si>
  <si>
    <t>30117</t>
  </si>
  <si>
    <t>30118</t>
  </si>
  <si>
    <t>30119</t>
  </si>
  <si>
    <t>30120</t>
  </si>
  <si>
    <t>30121</t>
  </si>
  <si>
    <t>30122</t>
  </si>
  <si>
    <t>30124</t>
  </si>
  <si>
    <t>30125</t>
  </si>
  <si>
    <t>30126</t>
  </si>
  <si>
    <t>30127</t>
  </si>
  <si>
    <t>30132</t>
  </si>
  <si>
    <t>30134</t>
  </si>
  <si>
    <t>30135</t>
  </si>
  <si>
    <t>30137</t>
  </si>
  <si>
    <t>30139</t>
  </si>
  <si>
    <t>30141</t>
  </si>
  <si>
    <t>30143</t>
  </si>
  <si>
    <t>30144</t>
  </si>
  <si>
    <t>30145</t>
  </si>
  <si>
    <t>30147</t>
  </si>
  <si>
    <t>30148</t>
  </si>
  <si>
    <t>30152</t>
  </si>
  <si>
    <t>30153</t>
  </si>
  <si>
    <t>30157</t>
  </si>
  <si>
    <t>30161</t>
  </si>
  <si>
    <t>30165</t>
  </si>
  <si>
    <t>30168</t>
  </si>
  <si>
    <t>30170</t>
  </si>
  <si>
    <t>30171</t>
  </si>
  <si>
    <t>30173</t>
  </si>
  <si>
    <t>30175</t>
  </si>
  <si>
    <t>30176</t>
  </si>
  <si>
    <t>30177</t>
  </si>
  <si>
    <t>30178</t>
  </si>
  <si>
    <t>30179</t>
  </si>
  <si>
    <t>30180</t>
  </si>
  <si>
    <t>30182</t>
  </si>
  <si>
    <t>30183</t>
  </si>
  <si>
    <t>30184</t>
  </si>
  <si>
    <t>30185</t>
  </si>
  <si>
    <t>30187</t>
  </si>
  <si>
    <t>30188</t>
  </si>
  <si>
    <t>30189</t>
  </si>
  <si>
    <t>30204</t>
  </si>
  <si>
    <t>30205</t>
  </si>
  <si>
    <t>30206</t>
  </si>
  <si>
    <t>30213</t>
  </si>
  <si>
    <t>30214</t>
  </si>
  <si>
    <t>30215</t>
  </si>
  <si>
    <t>30216</t>
  </si>
  <si>
    <t>30217</t>
  </si>
  <si>
    <t>30218</t>
  </si>
  <si>
    <t>30220</t>
  </si>
  <si>
    <t>30222</t>
  </si>
  <si>
    <t>30223</t>
  </si>
  <si>
    <t>30224</t>
  </si>
  <si>
    <t>30228</t>
  </si>
  <si>
    <t>30230</t>
  </si>
  <si>
    <t>30233</t>
  </si>
  <si>
    <t>30234</t>
  </si>
  <si>
    <t>30236</t>
  </si>
  <si>
    <t>30238</t>
  </si>
  <si>
    <t>30240</t>
  </si>
  <si>
    <t>30241</t>
  </si>
  <si>
    <t>30248</t>
  </si>
  <si>
    <t>30251</t>
  </si>
  <si>
    <t>30252</t>
  </si>
  <si>
    <t>30253</t>
  </si>
  <si>
    <t>30256</t>
  </si>
  <si>
    <t>30257</t>
  </si>
  <si>
    <t>30258</t>
  </si>
  <si>
    <t>30259</t>
  </si>
  <si>
    <t>30260</t>
  </si>
  <si>
    <t>30263</t>
  </si>
  <si>
    <t>30265</t>
  </si>
  <si>
    <t>30268</t>
  </si>
  <si>
    <t>30269</t>
  </si>
  <si>
    <t>30270</t>
  </si>
  <si>
    <t>30273</t>
  </si>
  <si>
    <t>30274</t>
  </si>
  <si>
    <t>30276</t>
  </si>
  <si>
    <t>30277</t>
  </si>
  <si>
    <t>30281</t>
  </si>
  <si>
    <t>30285</t>
  </si>
  <si>
    <t>30286</t>
  </si>
  <si>
    <t>30288</t>
  </si>
  <si>
    <t>30290</t>
  </si>
  <si>
    <t>30291</t>
  </si>
  <si>
    <t>30292</t>
  </si>
  <si>
    <t>30293</t>
  </si>
  <si>
    <t>30294</t>
  </si>
  <si>
    <t>30295</t>
  </si>
  <si>
    <t>30296</t>
  </si>
  <si>
    <t>30297</t>
  </si>
  <si>
    <t>30303</t>
  </si>
  <si>
    <t>30304</t>
  </si>
  <si>
    <t>30305</t>
  </si>
  <si>
    <t>30306</t>
  </si>
  <si>
    <t>30307</t>
  </si>
  <si>
    <t>30308</t>
  </si>
  <si>
    <t>30309</t>
  </si>
  <si>
    <t>30310</t>
  </si>
  <si>
    <t>30311</t>
  </si>
  <si>
    <t>30312</t>
  </si>
  <si>
    <t>30313</t>
  </si>
  <si>
    <t>30314</t>
  </si>
  <si>
    <t>30315</t>
  </si>
  <si>
    <t>30316</t>
  </si>
  <si>
    <t>30317</t>
  </si>
  <si>
    <t>30318</t>
  </si>
  <si>
    <t>30319</t>
  </si>
  <si>
    <t>30322</t>
  </si>
  <si>
    <t>30324</t>
  </si>
  <si>
    <t>30326</t>
  </si>
  <si>
    <t>30327</t>
  </si>
  <si>
    <t>30328</t>
  </si>
  <si>
    <t>30329</t>
  </si>
  <si>
    <t>30330</t>
  </si>
  <si>
    <t>30331</t>
  </si>
  <si>
    <t>30332</t>
  </si>
  <si>
    <t>30334</t>
  </si>
  <si>
    <t>30336</t>
  </si>
  <si>
    <t>30337</t>
  </si>
  <si>
    <t>30338</t>
  </si>
  <si>
    <t>30339</t>
  </si>
  <si>
    <t>30340</t>
  </si>
  <si>
    <t>30341</t>
  </si>
  <si>
    <t>30342</t>
  </si>
  <si>
    <t>30344</t>
  </si>
  <si>
    <t>30345</t>
  </si>
  <si>
    <t>30346</t>
  </si>
  <si>
    <t>30347</t>
  </si>
  <si>
    <t>30349</t>
  </si>
  <si>
    <t>30350</t>
  </si>
  <si>
    <t>30354</t>
  </si>
  <si>
    <t>30360</t>
  </si>
  <si>
    <t>30361</t>
  </si>
  <si>
    <t>30363</t>
  </si>
  <si>
    <t>30368</t>
  </si>
  <si>
    <t>30369</t>
  </si>
  <si>
    <t>30375</t>
  </si>
  <si>
    <t>30376</t>
  </si>
  <si>
    <t>30379</t>
  </si>
  <si>
    <t>30380</t>
  </si>
  <si>
    <t>30384</t>
  </si>
  <si>
    <t>30385</t>
  </si>
  <si>
    <t>30386</t>
  </si>
  <si>
    <t>30387</t>
  </si>
  <si>
    <t>30388</t>
  </si>
  <si>
    <t>30389</t>
  </si>
  <si>
    <t>30390</t>
  </si>
  <si>
    <t>30396</t>
  </si>
  <si>
    <t>30398</t>
  </si>
  <si>
    <t>30399</t>
  </si>
  <si>
    <t>30401</t>
  </si>
  <si>
    <t>30410</t>
  </si>
  <si>
    <t>30411</t>
  </si>
  <si>
    <t>30413</t>
  </si>
  <si>
    <t>30415</t>
  </si>
  <si>
    <t>30417</t>
  </si>
  <si>
    <t>30420</t>
  </si>
  <si>
    <t>30421</t>
  </si>
  <si>
    <t>30425</t>
  </si>
  <si>
    <t>30426</t>
  </si>
  <si>
    <t>30427</t>
  </si>
  <si>
    <t>30428</t>
  </si>
  <si>
    <t>30434</t>
  </si>
  <si>
    <t>30436</t>
  </si>
  <si>
    <t>30439</t>
  </si>
  <si>
    <t>30441</t>
  </si>
  <si>
    <t>30442</t>
  </si>
  <si>
    <t>30445</t>
  </si>
  <si>
    <t>30446</t>
  </si>
  <si>
    <t>30450</t>
  </si>
  <si>
    <t>30452</t>
  </si>
  <si>
    <t>30453</t>
  </si>
  <si>
    <t>30454</t>
  </si>
  <si>
    <t>30455</t>
  </si>
  <si>
    <t>30456</t>
  </si>
  <si>
    <t>30457</t>
  </si>
  <si>
    <t>30458</t>
  </si>
  <si>
    <t>30460</t>
  </si>
  <si>
    <t>30461</t>
  </si>
  <si>
    <t>30467</t>
  </si>
  <si>
    <t>30470</t>
  </si>
  <si>
    <t>30471</t>
  </si>
  <si>
    <t>30473</t>
  </si>
  <si>
    <t>30474</t>
  </si>
  <si>
    <t>30477</t>
  </si>
  <si>
    <t>30499</t>
  </si>
  <si>
    <t>30501</t>
  </si>
  <si>
    <t>30504</t>
  </si>
  <si>
    <t>30506</t>
  </si>
  <si>
    <t>30507</t>
  </si>
  <si>
    <t>30510</t>
  </si>
  <si>
    <t>30511</t>
  </si>
  <si>
    <t>30512</t>
  </si>
  <si>
    <t>30513</t>
  </si>
  <si>
    <t>30516</t>
  </si>
  <si>
    <t>30517</t>
  </si>
  <si>
    <t>30518</t>
  </si>
  <si>
    <t>30519</t>
  </si>
  <si>
    <t>30520</t>
  </si>
  <si>
    <t>30521</t>
  </si>
  <si>
    <t>30522</t>
  </si>
  <si>
    <t>30523</t>
  </si>
  <si>
    <t>30525</t>
  </si>
  <si>
    <t>30527</t>
  </si>
  <si>
    <t>30528</t>
  </si>
  <si>
    <t>30529</t>
  </si>
  <si>
    <t>30530</t>
  </si>
  <si>
    <t>30531</t>
  </si>
  <si>
    <t>30533</t>
  </si>
  <si>
    <t>30534</t>
  </si>
  <si>
    <t>30535</t>
  </si>
  <si>
    <t>30536</t>
  </si>
  <si>
    <t>30537</t>
  </si>
  <si>
    <t>30538</t>
  </si>
  <si>
    <t>30539</t>
  </si>
  <si>
    <t>30540</t>
  </si>
  <si>
    <t>30541</t>
  </si>
  <si>
    <t>30542</t>
  </si>
  <si>
    <t>30543</t>
  </si>
  <si>
    <t>30545</t>
  </si>
  <si>
    <t>30546</t>
  </si>
  <si>
    <t>30547</t>
  </si>
  <si>
    <t>30548</t>
  </si>
  <si>
    <t>30549</t>
  </si>
  <si>
    <t>30552</t>
  </si>
  <si>
    <t>30553</t>
  </si>
  <si>
    <t>30554</t>
  </si>
  <si>
    <t>30555</t>
  </si>
  <si>
    <t>30557</t>
  </si>
  <si>
    <t>30558</t>
  </si>
  <si>
    <t>30559</t>
  </si>
  <si>
    <t>30560</t>
  </si>
  <si>
    <t>30563</t>
  </si>
  <si>
    <t>30564</t>
  </si>
  <si>
    <t>30565</t>
  </si>
  <si>
    <t>30566</t>
  </si>
  <si>
    <t>30567</t>
  </si>
  <si>
    <t>30568</t>
  </si>
  <si>
    <t>30571</t>
  </si>
  <si>
    <t>30572</t>
  </si>
  <si>
    <t>30575</t>
  </si>
  <si>
    <t>30576</t>
  </si>
  <si>
    <t>30577</t>
  </si>
  <si>
    <t>30582</t>
  </si>
  <si>
    <t>30596</t>
  </si>
  <si>
    <t>30597</t>
  </si>
  <si>
    <t>30599</t>
  </si>
  <si>
    <t>30601</t>
  </si>
  <si>
    <t>30602</t>
  </si>
  <si>
    <t>30605</t>
  </si>
  <si>
    <t>30606</t>
  </si>
  <si>
    <t>30607</t>
  </si>
  <si>
    <t>30609</t>
  </si>
  <si>
    <t>30619</t>
  </si>
  <si>
    <t>30620</t>
  </si>
  <si>
    <t>30621</t>
  </si>
  <si>
    <t>30622</t>
  </si>
  <si>
    <t>30624</t>
  </si>
  <si>
    <t>30625</t>
  </si>
  <si>
    <t>30627</t>
  </si>
  <si>
    <t>30628</t>
  </si>
  <si>
    <t>30629</t>
  </si>
  <si>
    <t>30630</t>
  </si>
  <si>
    <t>30631</t>
  </si>
  <si>
    <t>30633</t>
  </si>
  <si>
    <t>30634</t>
  </si>
  <si>
    <t>30635</t>
  </si>
  <si>
    <t>30641</t>
  </si>
  <si>
    <t>30642</t>
  </si>
  <si>
    <t>30643</t>
  </si>
  <si>
    <t>30646</t>
  </si>
  <si>
    <t>30648</t>
  </si>
  <si>
    <t>30650</t>
  </si>
  <si>
    <t>30655</t>
  </si>
  <si>
    <t>30656</t>
  </si>
  <si>
    <t>30660</t>
  </si>
  <si>
    <t>30662</t>
  </si>
  <si>
    <t>30663</t>
  </si>
  <si>
    <t>30666</t>
  </si>
  <si>
    <t>30667</t>
  </si>
  <si>
    <t>30668</t>
  </si>
  <si>
    <t>30669</t>
  </si>
  <si>
    <t>30673</t>
  </si>
  <si>
    <t>30677</t>
  </si>
  <si>
    <t>30678</t>
  </si>
  <si>
    <t>30680</t>
  </si>
  <si>
    <t>30683</t>
  </si>
  <si>
    <t>30701</t>
  </si>
  <si>
    <t>30705</t>
  </si>
  <si>
    <t>30707</t>
  </si>
  <si>
    <t>30708</t>
  </si>
  <si>
    <t>30710</t>
  </si>
  <si>
    <t>30711</t>
  </si>
  <si>
    <t>30720</t>
  </si>
  <si>
    <t>30721</t>
  </si>
  <si>
    <t>30725</t>
  </si>
  <si>
    <t>30728</t>
  </si>
  <si>
    <t>30730</t>
  </si>
  <si>
    <t>30731</t>
  </si>
  <si>
    <t>30733</t>
  </si>
  <si>
    <t>30734</t>
  </si>
  <si>
    <t>30735</t>
  </si>
  <si>
    <t>30736</t>
  </si>
  <si>
    <t>30738</t>
  </si>
  <si>
    <t>30739</t>
  </si>
  <si>
    <t>30740</t>
  </si>
  <si>
    <t>30741</t>
  </si>
  <si>
    <t>30742</t>
  </si>
  <si>
    <t>30746</t>
  </si>
  <si>
    <t>30747</t>
  </si>
  <si>
    <t>30750</t>
  </si>
  <si>
    <t>30752</t>
  </si>
  <si>
    <t>30753</t>
  </si>
  <si>
    <t>30755</t>
  </si>
  <si>
    <t>30757</t>
  </si>
  <si>
    <t>30802</t>
  </si>
  <si>
    <t>30803</t>
  </si>
  <si>
    <t>30805</t>
  </si>
  <si>
    <t>30808</t>
  </si>
  <si>
    <t>30809</t>
  </si>
  <si>
    <t>30810</t>
  </si>
  <si>
    <t>30813</t>
  </si>
  <si>
    <t>30814</t>
  </si>
  <si>
    <t>30815</t>
  </si>
  <si>
    <t>30816</t>
  </si>
  <si>
    <t>30817</t>
  </si>
  <si>
    <t>30818</t>
  </si>
  <si>
    <t>30820</t>
  </si>
  <si>
    <t>30821</t>
  </si>
  <si>
    <t>30822</t>
  </si>
  <si>
    <t>30823</t>
  </si>
  <si>
    <t>30824</t>
  </si>
  <si>
    <t>30828</t>
  </si>
  <si>
    <t>30830</t>
  </si>
  <si>
    <t>30833</t>
  </si>
  <si>
    <t>30901</t>
  </si>
  <si>
    <t>30904</t>
  </si>
  <si>
    <t>30905</t>
  </si>
  <si>
    <t>30906</t>
  </si>
  <si>
    <t>30907</t>
  </si>
  <si>
    <t>30909</t>
  </si>
  <si>
    <t>30911</t>
  </si>
  <si>
    <t>30912</t>
  </si>
  <si>
    <t>30913</t>
  </si>
  <si>
    <t>30999</t>
  </si>
  <si>
    <t>31001</t>
  </si>
  <si>
    <t>31002</t>
  </si>
  <si>
    <t>31005</t>
  </si>
  <si>
    <t>31006</t>
  </si>
  <si>
    <t>31007</t>
  </si>
  <si>
    <t>31008</t>
  </si>
  <si>
    <t>31009</t>
  </si>
  <si>
    <t>31011</t>
  </si>
  <si>
    <t>31012</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</si>
  <si>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</si>
  <si>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</si>
  <si>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</si>
  <si>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</si>
  <si>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</si>
  <si>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</si>
  <si>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</si>
  <si>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</si>
  <si>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</si>
  <si>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</si>
  <si>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</si>
  <si>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</si>
  <si>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</si>
  <si>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</si>
  <si>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</si>
  <si>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</si>
  <si>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</si>
  <si>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</si>
  <si>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</si>
  <si>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</si>
  <si>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31035</t>
  </si>
  <si>
    <t>31036</t>
  </si>
  <si>
    <t>31037</t>
  </si>
  <si>
    <t>31038</t>
  </si>
  <si>
    <t>31041</t>
  </si>
  <si>
    <t>31042</t>
  </si>
  <si>
    <t>31044</t>
  </si>
  <si>
    <t>31045</t>
  </si>
  <si>
    <t>31046</t>
  </si>
  <si>
    <t>31047</t>
  </si>
  <si>
    <t>31049</t>
  </si>
  <si>
    <t>31050</t>
  </si>
  <si>
    <t>31052</t>
  </si>
  <si>
    <t>31054</t>
  </si>
  <si>
    <t>31055</t>
  </si>
  <si>
    <t>31057</t>
  </si>
  <si>
    <t>31058</t>
  </si>
  <si>
    <t>31060</t>
  </si>
  <si>
    <t>31061</t>
  </si>
  <si>
    <t>31062</t>
  </si>
  <si>
    <t>31063</t>
  </si>
  <si>
    <t>31064</t>
  </si>
  <si>
    <t>31065</t>
  </si>
  <si>
    <t>31066</t>
  </si>
  <si>
    <t>31068</t>
  </si>
  <si>
    <t>31069</t>
  </si>
  <si>
    <t>31070</t>
  </si>
  <si>
    <t>31071</t>
  </si>
  <si>
    <t>31072</t>
  </si>
  <si>
    <t>31075</t>
  </si>
  <si>
    <t>31076</t>
  </si>
  <si>
    <t>31077</t>
  </si>
  <si>
    <t>31078</t>
  </si>
  <si>
    <t>31079</t>
  </si>
  <si>
    <t>31081</t>
  </si>
  <si>
    <t>31082</t>
  </si>
  <si>
    <t>31085</t>
  </si>
  <si>
    <t>31087</t>
  </si>
  <si>
    <t>31088</t>
  </si>
  <si>
    <t>31089</t>
  </si>
  <si>
    <t>31090</t>
  </si>
  <si>
    <t>31091</t>
  </si>
  <si>
    <t>31092</t>
  </si>
  <si>
    <t>31093</t>
  </si>
  <si>
    <t>31094</t>
  </si>
  <si>
    <t>31096</t>
  </si>
  <si>
    <t>31097</t>
  </si>
  <si>
    <t>31098</t>
  </si>
  <si>
    <t>31120</t>
  </si>
  <si>
    <t>31136</t>
  </si>
  <si>
    <t>31144</t>
  </si>
  <si>
    <t>31169</t>
  </si>
  <si>
    <t>31191</t>
  </si>
  <si>
    <t>31192</t>
  </si>
  <si>
    <t>31193</t>
  </si>
  <si>
    <t>31195</t>
  </si>
  <si>
    <t>31196</t>
  </si>
  <si>
    <t>31197</t>
  </si>
  <si>
    <t>31198</t>
  </si>
  <si>
    <t>31199</t>
  </si>
  <si>
    <t>31201</t>
  </si>
  <si>
    <t>31204</t>
  </si>
  <si>
    <t>31206</t>
  </si>
  <si>
    <t>31207</t>
  </si>
  <si>
    <t>31210</t>
  </si>
  <si>
    <t>31211</t>
  </si>
  <si>
    <t>31213</t>
  </si>
  <si>
    <t>31216</t>
  </si>
  <si>
    <t>31217</t>
  </si>
  <si>
    <t>31220</t>
  </si>
  <si>
    <t>31294</t>
  </si>
  <si>
    <t>31295</t>
  </si>
  <si>
    <t>31296</t>
  </si>
  <si>
    <t>31301</t>
  </si>
  <si>
    <t>31302</t>
  </si>
  <si>
    <t>31303</t>
  </si>
  <si>
    <t>31305</t>
  </si>
  <si>
    <t>31308</t>
  </si>
  <si>
    <t>31309</t>
  </si>
  <si>
    <t>31312</t>
  </si>
  <si>
    <t>31313</t>
  </si>
  <si>
    <t>31314</t>
  </si>
  <si>
    <t>31315</t>
  </si>
  <si>
    <t>31316</t>
  </si>
  <si>
    <t>31320</t>
  </si>
  <si>
    <t>31321</t>
  </si>
  <si>
    <t>31322</t>
  </si>
  <si>
    <t>31323</t>
  </si>
  <si>
    <t>31324</t>
  </si>
  <si>
    <t>31326</t>
  </si>
  <si>
    <t>31328</t>
  </si>
  <si>
    <t>31329</t>
  </si>
  <si>
    <t>31331</t>
  </si>
  <si>
    <t>31401</t>
  </si>
  <si>
    <t>31404</t>
  </si>
  <si>
    <t>31405</t>
  </si>
  <si>
    <t>31406</t>
  </si>
  <si>
    <t>31407</t>
  </si>
  <si>
    <t>31408</t>
  </si>
  <si>
    <t>31410</t>
  </si>
  <si>
    <t>31411</t>
  </si>
  <si>
    <t>31415</t>
  </si>
  <si>
    <t>31419</t>
  </si>
  <si>
    <t>31421</t>
  </si>
  <si>
    <t>31501</t>
  </si>
  <si>
    <t>31503</t>
  </si>
  <si>
    <t>31510</t>
  </si>
  <si>
    <t>31512</t>
  </si>
  <si>
    <t>31513</t>
  </si>
  <si>
    <t>31516</t>
  </si>
  <si>
    <t>31518</t>
  </si>
  <si>
    <t>31519</t>
  </si>
  <si>
    <t>31520</t>
  </si>
  <si>
    <t>31522</t>
  </si>
  <si>
    <t>31523</t>
  </si>
  <si>
    <t>31524</t>
  </si>
  <si>
    <t>31525</t>
  </si>
  <si>
    <t>31527</t>
  </si>
  <si>
    <t>31532</t>
  </si>
  <si>
    <t>31533</t>
  </si>
  <si>
    <t>31535</t>
  </si>
  <si>
    <t>31537</t>
  </si>
  <si>
    <t>31539</t>
  </si>
  <si>
    <t>31542</t>
  </si>
  <si>
    <t>31543</t>
  </si>
  <si>
    <t>31544</t>
  </si>
  <si>
    <t>31545</t>
  </si>
  <si>
    <t>31546</t>
  </si>
  <si>
    <t>31547</t>
  </si>
  <si>
    <t>31548</t>
  </si>
  <si>
    <t>31549</t>
  </si>
  <si>
    <t>31550</t>
  </si>
  <si>
    <t>31551</t>
  </si>
  <si>
    <t>31552</t>
  </si>
  <si>
    <t>31553</t>
  </si>
  <si>
    <t>31554</t>
  </si>
  <si>
    <t>31555</t>
  </si>
  <si>
    <t>31557</t>
  </si>
  <si>
    <t>31558</t>
  </si>
  <si>
    <t>31560</t>
  </si>
  <si>
    <t>31562</t>
  </si>
  <si>
    <t>31563</t>
  </si>
  <si>
    <t>31565</t>
  </si>
  <si>
    <t>31566</t>
  </si>
  <si>
    <t>31567</t>
  </si>
  <si>
    <t>31568</t>
  </si>
  <si>
    <t>31569</t>
  </si>
  <si>
    <t>31599</t>
  </si>
  <si>
    <t>31601</t>
  </si>
  <si>
    <t>31602</t>
  </si>
  <si>
    <t>31605</t>
  </si>
  <si>
    <t>31606</t>
  </si>
  <si>
    <t>31620</t>
  </si>
  <si>
    <t>31622</t>
  </si>
  <si>
    <t>31624</t>
  </si>
  <si>
    <t>31625</t>
  </si>
  <si>
    <t>31626</t>
  </si>
  <si>
    <t>31629</t>
  </si>
  <si>
    <t>31630</t>
  </si>
  <si>
    <t>31631</t>
  </si>
  <si>
    <t>31632</t>
  </si>
  <si>
    <t>31634</t>
  </si>
  <si>
    <t>31635</t>
  </si>
  <si>
    <t>31636</t>
  </si>
  <si>
    <t>31637</t>
  </si>
  <si>
    <t>31638</t>
  </si>
  <si>
    <t>31639</t>
  </si>
  <si>
    <t>31641</t>
  </si>
  <si>
    <t>31642</t>
  </si>
  <si>
    <t>31643</t>
  </si>
  <si>
    <t>31645</t>
  </si>
  <si>
    <t>31647</t>
  </si>
  <si>
    <t>31648</t>
  </si>
  <si>
    <t>31649</t>
  </si>
  <si>
    <t>31650</t>
  </si>
  <si>
    <t>31698</t>
  </si>
  <si>
    <t>31699</t>
  </si>
  <si>
    <t>31701</t>
  </si>
  <si>
    <t>31704</t>
  </si>
  <si>
    <t>31705</t>
  </si>
  <si>
    <t>31707</t>
  </si>
  <si>
    <t>31709</t>
  </si>
  <si>
    <t>31711</t>
  </si>
  <si>
    <t>31712</t>
  </si>
  <si>
    <t>31714</t>
  </si>
  <si>
    <t>31716</t>
  </si>
  <si>
    <t>31719</t>
  </si>
  <si>
    <t>31721</t>
  </si>
  <si>
    <t>31730</t>
  </si>
  <si>
    <t>31733</t>
  </si>
  <si>
    <t>31735</t>
  </si>
  <si>
    <t>31738</t>
  </si>
  <si>
    <t>31743</t>
  </si>
  <si>
    <t>31744</t>
  </si>
  <si>
    <t>31749</t>
  </si>
  <si>
    <t>31750</t>
  </si>
  <si>
    <t>31756</t>
  </si>
  <si>
    <t>31757</t>
  </si>
  <si>
    <t>31763</t>
  </si>
  <si>
    <t>31764</t>
  </si>
  <si>
    <t>31765</t>
  </si>
  <si>
    <t>31768</t>
  </si>
  <si>
    <t>31771</t>
  </si>
  <si>
    <t>31772</t>
  </si>
  <si>
    <t>31773</t>
  </si>
  <si>
    <t>31774</t>
  </si>
  <si>
    <t>31775</t>
  </si>
  <si>
    <t>31778</t>
  </si>
  <si>
    <t>31779</t>
  </si>
  <si>
    <t>31780</t>
  </si>
  <si>
    <t>31781</t>
  </si>
  <si>
    <t>31783</t>
  </si>
  <si>
    <t>31784</t>
  </si>
  <si>
    <t>31787</t>
  </si>
  <si>
    <t>31788</t>
  </si>
  <si>
    <t>31789</t>
  </si>
  <si>
    <t>31790</t>
  </si>
  <si>
    <t>31791</t>
  </si>
  <si>
    <t>31792</t>
  </si>
  <si>
    <t>31793</t>
  </si>
  <si>
    <t>31794</t>
  </si>
  <si>
    <t>31795</t>
  </si>
  <si>
    <t>31796</t>
  </si>
  <si>
    <t>31798</t>
  </si>
  <si>
    <t>31801</t>
  </si>
  <si>
    <t>31803</t>
  </si>
  <si>
    <t>31804</t>
  </si>
  <si>
    <t>31805</t>
  </si>
  <si>
    <t>31806</t>
  </si>
  <si>
    <t>31807</t>
  </si>
  <si>
    <t>31808</t>
  </si>
  <si>
    <t>31811</t>
  </si>
  <si>
    <t>31812</t>
  </si>
  <si>
    <t>31815</t>
  </si>
  <si>
    <t>31816</t>
  </si>
  <si>
    <t>31820</t>
  </si>
  <si>
    <t>31821</t>
  </si>
  <si>
    <t>31822</t>
  </si>
  <si>
    <t>31823</t>
  </si>
  <si>
    <t>31824</t>
  </si>
  <si>
    <t>31825</t>
  </si>
  <si>
    <t>31826</t>
  </si>
  <si>
    <t>31827</t>
  </si>
  <si>
    <t>31829</t>
  </si>
  <si>
    <t>31830</t>
  </si>
  <si>
    <t>31831</t>
  </si>
  <si>
    <t>31832</t>
  </si>
  <si>
    <t>31833</t>
  </si>
  <si>
    <t>31836</t>
  </si>
  <si>
    <t>31901</t>
  </si>
  <si>
    <t>31903</t>
  </si>
  <si>
    <t>31904</t>
  </si>
  <si>
    <t>31905</t>
  </si>
  <si>
    <t>31906</t>
  </si>
  <si>
    <t>31907</t>
  </si>
  <si>
    <t>31909</t>
  </si>
  <si>
    <t>31993</t>
  </si>
  <si>
    <t>31997</t>
  </si>
  <si>
    <t>31998</t>
  </si>
  <si>
    <t>31999</t>
  </si>
  <si>
    <t>32003</t>
  </si>
  <si>
    <t>32008</t>
  </si>
  <si>
    <t>32009</t>
  </si>
  <si>
    <t>32011</t>
  </si>
  <si>
    <t>32024</t>
  </si>
  <si>
    <t>32025</t>
  </si>
  <si>
    <t>32026</t>
  </si>
  <si>
    <t>32033</t>
  </si>
  <si>
    <t>32034</t>
  </si>
  <si>
    <t>32038</t>
  </si>
  <si>
    <t>32040</t>
  </si>
  <si>
    <t>32043</t>
  </si>
  <si>
    <t>32044</t>
  </si>
  <si>
    <t>32046</t>
  </si>
  <si>
    <t>32052</t>
  </si>
  <si>
    <t>32053</t>
  </si>
  <si>
    <t>32054</t>
  </si>
  <si>
    <t>32055</t>
  </si>
  <si>
    <t>32058</t>
  </si>
  <si>
    <t>32059</t>
  </si>
  <si>
    <t>32060</t>
  </si>
  <si>
    <t>32061</t>
  </si>
  <si>
    <t>32062</t>
  </si>
  <si>
    <t>32063</t>
  </si>
  <si>
    <t>32064</t>
  </si>
  <si>
    <t>32065</t>
  </si>
  <si>
    <t>32066</t>
  </si>
  <si>
    <t>32068</t>
  </si>
  <si>
    <t>32071</t>
  </si>
  <si>
    <t>32073</t>
  </si>
  <si>
    <t>32080</t>
  </si>
  <si>
    <t>32081</t>
  </si>
  <si>
    <t>32082</t>
  </si>
  <si>
    <t>32083</t>
  </si>
  <si>
    <t>32084</t>
  </si>
  <si>
    <t>32086</t>
  </si>
  <si>
    <t>32087</t>
  </si>
  <si>
    <t>32091</t>
  </si>
  <si>
    <t>32092</t>
  </si>
  <si>
    <t>32094</t>
  </si>
  <si>
    <t>32095</t>
  </si>
  <si>
    <t>32096</t>
  </si>
  <si>
    <t>32097</t>
  </si>
  <si>
    <t>32099</t>
  </si>
  <si>
    <t>32102</t>
  </si>
  <si>
    <t>32110</t>
  </si>
  <si>
    <t>32112</t>
  </si>
  <si>
    <t>32113</t>
  </si>
  <si>
    <t>32114</t>
  </si>
  <si>
    <t>32117</t>
  </si>
  <si>
    <t>32118</t>
  </si>
  <si>
    <t>32119</t>
  </si>
  <si>
    <t>32124</t>
  </si>
  <si>
    <t>32127</t>
  </si>
  <si>
    <t>32128</t>
  </si>
  <si>
    <t>32129</t>
  </si>
  <si>
    <t>32130</t>
  </si>
  <si>
    <t>32131</t>
  </si>
  <si>
    <t>32132</t>
  </si>
  <si>
    <t>32134</t>
  </si>
  <si>
    <t>32136</t>
  </si>
  <si>
    <t>32137</t>
  </si>
  <si>
    <t>32139</t>
  </si>
  <si>
    <t>32140</t>
  </si>
  <si>
    <t>32141</t>
  </si>
  <si>
    <t>32143</t>
  </si>
  <si>
    <t>32145</t>
  </si>
  <si>
    <t>32148</t>
  </si>
  <si>
    <t>32159</t>
  </si>
  <si>
    <t>32162</t>
  </si>
  <si>
    <t>32163</t>
  </si>
  <si>
    <t>32164</t>
  </si>
  <si>
    <t>32168</t>
  </si>
  <si>
    <t>32169</t>
  </si>
  <si>
    <t>32174</t>
  </si>
  <si>
    <t>32176</t>
  </si>
  <si>
    <t>32177</t>
  </si>
  <si>
    <t>32179</t>
  </si>
  <si>
    <t>32180</t>
  </si>
  <si>
    <t>32181</t>
  </si>
  <si>
    <t>32187</t>
  </si>
  <si>
    <t>32189</t>
  </si>
  <si>
    <t>32190</t>
  </si>
  <si>
    <t>32193</t>
  </si>
  <si>
    <t>32195</t>
  </si>
  <si>
    <t>32198</t>
  </si>
  <si>
    <t>32202</t>
  </si>
  <si>
    <t>32204</t>
  </si>
  <si>
    <t>32205</t>
  </si>
  <si>
    <t>32206</t>
  </si>
  <si>
    <t>32207</t>
  </si>
  <si>
    <t>32208</t>
  </si>
  <si>
    <t>32209</t>
  </si>
  <si>
    <t>32210</t>
  </si>
  <si>
    <t>32211</t>
  </si>
  <si>
    <t>32212</t>
  </si>
  <si>
    <t>32214</t>
  </si>
  <si>
    <t>32216</t>
  </si>
  <si>
    <t>32217</t>
  </si>
  <si>
    <t>32218</t>
  </si>
  <si>
    <t>32219</t>
  </si>
  <si>
    <t>32220</t>
  </si>
  <si>
    <t>32221</t>
  </si>
  <si>
    <t>32222</t>
  </si>
  <si>
    <t>32223</t>
  </si>
  <si>
    <t>32224</t>
  </si>
  <si>
    <t>32225</t>
  </si>
  <si>
    <t>32226</t>
  </si>
  <si>
    <t>32227</t>
  </si>
  <si>
    <t>32233</t>
  </si>
  <si>
    <t>32234</t>
  </si>
  <si>
    <t>32244</t>
  </si>
  <si>
    <t>32246</t>
  </si>
  <si>
    <t>32250</t>
  </si>
  <si>
    <t>32254</t>
  </si>
  <si>
    <t>32256</t>
  </si>
  <si>
    <t>32257</t>
  </si>
  <si>
    <t>32258</t>
  </si>
  <si>
    <t>32259</t>
  </si>
  <si>
    <t>32266</t>
  </si>
  <si>
    <t>32267</t>
  </si>
  <si>
    <t>32277</t>
  </si>
  <si>
    <t>32290</t>
  </si>
  <si>
    <t>32301</t>
  </si>
  <si>
    <t>32303</t>
  </si>
  <si>
    <t>32304</t>
  </si>
  <si>
    <t>32305</t>
  </si>
  <si>
    <t>32306</t>
  </si>
  <si>
    <t>32307</t>
  </si>
  <si>
    <t>32308</t>
  </si>
  <si>
    <t>32309</t>
  </si>
  <si>
    <t>32310</t>
  </si>
  <si>
    <t>32311</t>
  </si>
  <si>
    <t>32312</t>
  </si>
  <si>
    <t>32313</t>
  </si>
  <si>
    <t>32317</t>
  </si>
  <si>
    <t>32320</t>
  </si>
  <si>
    <t>32321</t>
  </si>
  <si>
    <t>32322</t>
  </si>
  <si>
    <t>32324</t>
  </si>
  <si>
    <t>32327</t>
  </si>
  <si>
    <t>32328</t>
  </si>
  <si>
    <t>32331</t>
  </si>
  <si>
    <t>32332</t>
  </si>
  <si>
    <t>32333</t>
  </si>
  <si>
    <t>32334</t>
  </si>
  <si>
    <t>32336</t>
  </si>
  <si>
    <t>32340</t>
  </si>
  <si>
    <t>32343</t>
  </si>
  <si>
    <t>32344</t>
  </si>
  <si>
    <t>32346</t>
  </si>
  <si>
    <t>32347</t>
  </si>
  <si>
    <t>32348</t>
  </si>
  <si>
    <t>32350</t>
  </si>
  <si>
    <t>32351</t>
  </si>
  <si>
    <t>32352</t>
  </si>
  <si>
    <t>32356</t>
  </si>
  <si>
    <t>32358</t>
  </si>
  <si>
    <t>32359</t>
  </si>
  <si>
    <t>32395</t>
  </si>
  <si>
    <t>32399</t>
  </si>
  <si>
    <t>32401</t>
  </si>
  <si>
    <t>32403</t>
  </si>
  <si>
    <t>32404</t>
  </si>
  <si>
    <t>32405</t>
  </si>
  <si>
    <t>32407</t>
  </si>
  <si>
    <t>32408</t>
  </si>
  <si>
    <t>32409</t>
  </si>
  <si>
    <t>32413</t>
  </si>
  <si>
    <t>32420</t>
  </si>
  <si>
    <t>32421</t>
  </si>
  <si>
    <t>32423</t>
  </si>
  <si>
    <t>32424</t>
  </si>
  <si>
    <t>32425</t>
  </si>
  <si>
    <t>32426</t>
  </si>
  <si>
    <t>32427</t>
  </si>
  <si>
    <t>32428</t>
  </si>
  <si>
    <t>32430</t>
  </si>
  <si>
    <t>32431</t>
  </si>
  <si>
    <t>32433</t>
  </si>
  <si>
    <t>32435</t>
  </si>
  <si>
    <t>32437</t>
  </si>
  <si>
    <t>32438</t>
  </si>
  <si>
    <t>32439</t>
  </si>
  <si>
    <t>32440</t>
  </si>
  <si>
    <t>32442</t>
  </si>
  <si>
    <t>32443</t>
  </si>
  <si>
    <t>32444</t>
  </si>
  <si>
    <t>32445</t>
  </si>
  <si>
    <t>32446</t>
  </si>
  <si>
    <t>32448</t>
  </si>
  <si>
    <t>32449</t>
  </si>
  <si>
    <t>32455</t>
  </si>
  <si>
    <t>32456</t>
  </si>
  <si>
    <t>32459</t>
  </si>
  <si>
    <t>32460</t>
  </si>
  <si>
    <t>32462</t>
  </si>
  <si>
    <t>32464</t>
  </si>
  <si>
    <t>32465</t>
  </si>
  <si>
    <t>32466</t>
  </si>
  <si>
    <t>32501</t>
  </si>
  <si>
    <t>32502</t>
  </si>
  <si>
    <t>32503</t>
  </si>
  <si>
    <t>32504</t>
  </si>
  <si>
    <t>32505</t>
  </si>
  <si>
    <t>32506</t>
  </si>
  <si>
    <t>32507</t>
  </si>
  <si>
    <t>32508</t>
  </si>
  <si>
    <t>32509</t>
  </si>
  <si>
    <t>32511</t>
  </si>
  <si>
    <t>32512</t>
  </si>
  <si>
    <t>32514</t>
  </si>
  <si>
    <t>32520</t>
  </si>
  <si>
    <t>32521</t>
  </si>
  <si>
    <t>32526</t>
  </si>
  <si>
    <t>32531</t>
  </si>
  <si>
    <t>32533</t>
  </si>
  <si>
    <t>32534</t>
  </si>
  <si>
    <t>32535</t>
  </si>
  <si>
    <t>32536</t>
  </si>
  <si>
    <t>32539</t>
  </si>
  <si>
    <t>32541</t>
  </si>
  <si>
    <t>32542</t>
  </si>
  <si>
    <t>32544</t>
  </si>
  <si>
    <t>32547</t>
  </si>
  <si>
    <t>32548</t>
  </si>
  <si>
    <t>32550</t>
  </si>
  <si>
    <t>32559</t>
  </si>
  <si>
    <t>32561</t>
  </si>
  <si>
    <t>32563</t>
  </si>
  <si>
    <t>32564</t>
  </si>
  <si>
    <t>32565</t>
  </si>
  <si>
    <t>32566</t>
  </si>
  <si>
    <t>32567</t>
  </si>
  <si>
    <t>32568</t>
  </si>
  <si>
    <t>32569</t>
  </si>
  <si>
    <t>32570</t>
  </si>
  <si>
    <t>32571</t>
  </si>
  <si>
    <t>32577</t>
  </si>
  <si>
    <t>32578</t>
  </si>
  <si>
    <t>32579</t>
  </si>
  <si>
    <t>32580</t>
  </si>
  <si>
    <t>32583</t>
  </si>
  <si>
    <t>32601</t>
  </si>
  <si>
    <t>32603</t>
  </si>
  <si>
    <t>32605</t>
  </si>
  <si>
    <t>32606</t>
  </si>
  <si>
    <t>32607</t>
  </si>
  <si>
    <t>32608</t>
  </si>
  <si>
    <t>32609</t>
  </si>
  <si>
    <t>32610</t>
  </si>
  <si>
    <t>32611</t>
  </si>
  <si>
    <t>32612</t>
  </si>
  <si>
    <t>32615</t>
  </si>
  <si>
    <t>32617</t>
  </si>
  <si>
    <t>32618</t>
  </si>
  <si>
    <t>32619</t>
  </si>
  <si>
    <t>32621</t>
  </si>
  <si>
    <t>32622</t>
  </si>
  <si>
    <t>32625</t>
  </si>
  <si>
    <t>32626</t>
  </si>
  <si>
    <t>32628</t>
  </si>
  <si>
    <t>32631</t>
  </si>
  <si>
    <t>32640</t>
  </si>
  <si>
    <t>32641</t>
  </si>
  <si>
    <t>32643</t>
  </si>
  <si>
    <t>32648</t>
  </si>
  <si>
    <t>32653</t>
  </si>
  <si>
    <t>32656</t>
  </si>
  <si>
    <t>32666</t>
  </si>
  <si>
    <t>32667</t>
  </si>
  <si>
    <t>32668</t>
  </si>
  <si>
    <t>32669</t>
  </si>
  <si>
    <t>32680</t>
  </si>
  <si>
    <t>32686</t>
  </si>
  <si>
    <t>32693</t>
  </si>
  <si>
    <t>32694</t>
  </si>
  <si>
    <t>32696</t>
  </si>
  <si>
    <t>32701</t>
  </si>
  <si>
    <t>32702</t>
  </si>
  <si>
    <t>32703</t>
  </si>
  <si>
    <t>32707</t>
  </si>
  <si>
    <t>32708</t>
  </si>
  <si>
    <t>32709</t>
  </si>
  <si>
    <t>32712</t>
  </si>
  <si>
    <t>32713</t>
  </si>
  <si>
    <t>32714</t>
  </si>
  <si>
    <t>32720</t>
  </si>
  <si>
    <t>32723</t>
  </si>
  <si>
    <t>32724</t>
  </si>
  <si>
    <t>32725</t>
  </si>
  <si>
    <t>32726</t>
  </si>
  <si>
    <t>32730</t>
  </si>
  <si>
    <t>32732</t>
  </si>
  <si>
    <t>32735</t>
  </si>
  <si>
    <t>32736</t>
  </si>
  <si>
    <t>32738</t>
  </si>
  <si>
    <t>32744</t>
  </si>
  <si>
    <t>32746</t>
  </si>
  <si>
    <t>32750</t>
  </si>
  <si>
    <t>32751</t>
  </si>
  <si>
    <t>32754</t>
  </si>
  <si>
    <t>32757</t>
  </si>
  <si>
    <t>32759</t>
  </si>
  <si>
    <t>32763</t>
  </si>
  <si>
    <t>32764</t>
  </si>
  <si>
    <t>32765</t>
  </si>
  <si>
    <t>32766</t>
  </si>
  <si>
    <t>32767</t>
  </si>
  <si>
    <t>32771</t>
  </si>
  <si>
    <t>32773</t>
  </si>
  <si>
    <t>32776</t>
  </si>
  <si>
    <t>32778</t>
  </si>
  <si>
    <t>32779</t>
  </si>
  <si>
    <t>32780</t>
  </si>
  <si>
    <t>32782</t>
  </si>
  <si>
    <t>32784</t>
  </si>
  <si>
    <t>32789</t>
  </si>
  <si>
    <t>32792</t>
  </si>
  <si>
    <t>32796</t>
  </si>
  <si>
    <t>32798</t>
  </si>
  <si>
    <t>32801</t>
  </si>
  <si>
    <t>32803</t>
  </si>
  <si>
    <t>32804</t>
  </si>
  <si>
    <t>32805</t>
  </si>
  <si>
    <t>32806</t>
  </si>
  <si>
    <t>32807</t>
  </si>
  <si>
    <t>32808</t>
  </si>
  <si>
    <t>32809</t>
  </si>
  <si>
    <t>32810</t>
  </si>
  <si>
    <t>32811</t>
  </si>
  <si>
    <t>32812</t>
  </si>
  <si>
    <t>32814</t>
  </si>
  <si>
    <t>32816</t>
  </si>
  <si>
    <t>32817</t>
  </si>
  <si>
    <t>32818</t>
  </si>
  <si>
    <t>32819</t>
  </si>
  <si>
    <t>32820</t>
  </si>
  <si>
    <t>32821</t>
  </si>
  <si>
    <t>32822</t>
  </si>
  <si>
    <t>32824</t>
  </si>
  <si>
    <t>32825</t>
  </si>
  <si>
    <t>32826</t>
  </si>
  <si>
    <t>32827</t>
  </si>
  <si>
    <t>32828</t>
  </si>
  <si>
    <t>32829</t>
  </si>
  <si>
    <t>32831</t>
  </si>
  <si>
    <t>32832</t>
  </si>
  <si>
    <t>32833</t>
  </si>
  <si>
    <t>32834</t>
  </si>
  <si>
    <t>32835</t>
  </si>
  <si>
    <t>32836</t>
  </si>
  <si>
    <t>32837</t>
  </si>
  <si>
    <t>32839</t>
  </si>
  <si>
    <t>32885</t>
  </si>
  <si>
    <t>32886</t>
  </si>
  <si>
    <t>32887</t>
  </si>
  <si>
    <t>32890</t>
  </si>
  <si>
    <t>32891</t>
  </si>
  <si>
    <t>32893</t>
  </si>
  <si>
    <t>32896</t>
  </si>
  <si>
    <t>32897</t>
  </si>
  <si>
    <t>32898</t>
  </si>
  <si>
    <t>32899</t>
  </si>
  <si>
    <t>32901</t>
  </si>
  <si>
    <t>32903</t>
  </si>
  <si>
    <t>32904</t>
  </si>
  <si>
    <t>32905</t>
  </si>
  <si>
    <t>32907</t>
  </si>
  <si>
    <t>32908</t>
  </si>
  <si>
    <t>32909</t>
  </si>
  <si>
    <t>32919</t>
  </si>
  <si>
    <t>32920</t>
  </si>
  <si>
    <t>32922</t>
  </si>
  <si>
    <t>32925</t>
  </si>
  <si>
    <t>32926</t>
  </si>
  <si>
    <t>32927</t>
  </si>
  <si>
    <t>32931</t>
  </si>
  <si>
    <t>32934</t>
  </si>
  <si>
    <t>32935</t>
  </si>
  <si>
    <t>32937</t>
  </si>
  <si>
    <t>32940</t>
  </si>
  <si>
    <t>32948</t>
  </si>
  <si>
    <t>32949</t>
  </si>
  <si>
    <t>32950</t>
  </si>
  <si>
    <t>32951</t>
  </si>
  <si>
    <t>32952</t>
  </si>
  <si>
    <t>32953</t>
  </si>
  <si>
    <t>32955</t>
  </si>
  <si>
    <t>32958</t>
  </si>
  <si>
    <t>32960</t>
  </si>
  <si>
    <t>32962</t>
  </si>
  <si>
    <t>32963</t>
  </si>
  <si>
    <t>32966</t>
  </si>
  <si>
    <t>32967</t>
  </si>
  <si>
    <t>32968</t>
  </si>
  <si>
    <t>32976</t>
  </si>
  <si>
    <t>33004</t>
  </si>
  <si>
    <t>33009</t>
  </si>
  <si>
    <t>33010</t>
  </si>
  <si>
    <t>33012</t>
  </si>
  <si>
    <t>33013</t>
  </si>
  <si>
    <t>33014</t>
  </si>
  <si>
    <t>33015</t>
  </si>
  <si>
    <t>33016</t>
  </si>
  <si>
    <t>33018</t>
  </si>
  <si>
    <t>33019</t>
  </si>
  <si>
    <t>33020</t>
  </si>
  <si>
    <t>33021</t>
  </si>
  <si>
    <t>33023</t>
  </si>
  <si>
    <t>33024</t>
  </si>
  <si>
    <t>33025</t>
  </si>
  <si>
    <t>33026</t>
  </si>
  <si>
    <t>33027</t>
  </si>
  <si>
    <t>33028</t>
  </si>
  <si>
    <t>33029</t>
  </si>
  <si>
    <t>33030</t>
  </si>
  <si>
    <t>33031</t>
  </si>
  <si>
    <t>33032</t>
  </si>
  <si>
    <t>33033</t>
  </si>
  <si>
    <t>33034</t>
  </si>
  <si>
    <t>33035</t>
  </si>
  <si>
    <t>33036</t>
  </si>
  <si>
    <t>33037</t>
  </si>
  <si>
    <t>33039</t>
  </si>
  <si>
    <t>33040</t>
  </si>
  <si>
    <t>33042</t>
  </si>
  <si>
    <t>33043</t>
  </si>
  <si>
    <t>33050</t>
  </si>
  <si>
    <t>33054</t>
  </si>
  <si>
    <t>33055</t>
  </si>
  <si>
    <t>33056</t>
  </si>
  <si>
    <t>33060</t>
  </si>
  <si>
    <t>33062</t>
  </si>
  <si>
    <t>33063</t>
  </si>
  <si>
    <t>33064</t>
  </si>
  <si>
    <t>33065</t>
  </si>
  <si>
    <t>33066</t>
  </si>
  <si>
    <t>33067</t>
  </si>
  <si>
    <t>33068</t>
  </si>
  <si>
    <t>33069</t>
  </si>
  <si>
    <t>33070</t>
  </si>
  <si>
    <t>33071</t>
  </si>
  <si>
    <t>33073</t>
  </si>
  <si>
    <t>33076</t>
  </si>
  <si>
    <t>33106</t>
  </si>
  <si>
    <t>33107</t>
  </si>
  <si>
    <t>33109</t>
  </si>
  <si>
    <t>33110</t>
  </si>
  <si>
    <t>33112</t>
  </si>
  <si>
    <t>33121</t>
  </si>
  <si>
    <t>33122</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</si>
  <si>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</si>
  <si>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</si>
  <si>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</si>
  <si>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</si>
  <si>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</si>
  <si>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</si>
  <si>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</si>
  <si>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</si>
  <si>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</si>
  <si>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</si>
  <si>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</si>
  <si>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</si>
  <si>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</si>
  <si>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</si>
  <si>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</si>
  <si>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</si>
  <si>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</si>
  <si>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</si>
  <si>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</si>
  <si>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</si>
  <si>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</si>
  <si>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</si>
  <si>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</si>
  <si>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33148</t>
  </si>
  <si>
    <t>33149</t>
  </si>
  <si>
    <t>33150</t>
  </si>
  <si>
    <t>33154</t>
  </si>
  <si>
    <t>33155</t>
  </si>
  <si>
    <t>33156</t>
  </si>
  <si>
    <t>33157</t>
  </si>
  <si>
    <t>33158</t>
  </si>
  <si>
    <t>33160</t>
  </si>
  <si>
    <t>33161</t>
  </si>
  <si>
    <t>33162</t>
  </si>
  <si>
    <t>33165</t>
  </si>
  <si>
    <t>33166</t>
  </si>
  <si>
    <t>33167</t>
  </si>
  <si>
    <t>33168</t>
  </si>
  <si>
    <t>33169</t>
  </si>
  <si>
    <t>33170</t>
  </si>
  <si>
    <t>33172</t>
  </si>
  <si>
    <t>33173</t>
  </si>
  <si>
    <t>33174</t>
  </si>
  <si>
    <t>33175</t>
  </si>
  <si>
    <t>33176</t>
  </si>
  <si>
    <t>33177</t>
  </si>
  <si>
    <t>33178</t>
  </si>
  <si>
    <t>33179</t>
  </si>
  <si>
    <t>33180</t>
  </si>
  <si>
    <t>33181</t>
  </si>
  <si>
    <t>33182</t>
  </si>
  <si>
    <t>33183</t>
  </si>
  <si>
    <t>33184</t>
  </si>
  <si>
    <t>33185</t>
  </si>
  <si>
    <t>33186</t>
  </si>
  <si>
    <t>33187</t>
  </si>
  <si>
    <t>33188</t>
  </si>
  <si>
    <t>33189</t>
  </si>
  <si>
    <t>33190</t>
  </si>
  <si>
    <t>33193</t>
  </si>
  <si>
    <t>33194</t>
  </si>
  <si>
    <t>33195</t>
  </si>
  <si>
    <t>33196</t>
  </si>
  <si>
    <t>33199</t>
  </si>
  <si>
    <t>33206</t>
  </si>
  <si>
    <t>33301</t>
  </si>
  <si>
    <t>33304</t>
  </si>
  <si>
    <t>33305</t>
  </si>
  <si>
    <t>33306</t>
  </si>
  <si>
    <t>33308</t>
  </si>
  <si>
    <t>33309</t>
  </si>
  <si>
    <t>33311</t>
  </si>
  <si>
    <t>33312</t>
  </si>
  <si>
    <t>33313</t>
  </si>
  <si>
    <t>33314</t>
  </si>
  <si>
    <t>33315</t>
  </si>
  <si>
    <t>33316</t>
  </si>
  <si>
    <t>33317</t>
  </si>
  <si>
    <t>33319</t>
  </si>
  <si>
    <t>33321</t>
  </si>
  <si>
    <t>33322</t>
  </si>
  <si>
    <t>33323</t>
  </si>
  <si>
    <t>33324</t>
  </si>
  <si>
    <t>33325</t>
  </si>
  <si>
    <t>33326</t>
  </si>
  <si>
    <t>33327</t>
  </si>
  <si>
    <t>33328</t>
  </si>
  <si>
    <t>33330</t>
  </si>
  <si>
    <t>33331</t>
  </si>
  <si>
    <t>33332</t>
  </si>
  <si>
    <t>33334</t>
  </si>
  <si>
    <t>33336</t>
  </si>
  <si>
    <t>33337</t>
  </si>
  <si>
    <t>33351</t>
  </si>
  <si>
    <t>33388</t>
  </si>
  <si>
    <t>33394</t>
  </si>
  <si>
    <t>33401</t>
  </si>
  <si>
    <t>33403</t>
  </si>
  <si>
    <t>33404</t>
  </si>
  <si>
    <t>33405</t>
  </si>
  <si>
    <t>33406</t>
  </si>
  <si>
    <t>33407</t>
  </si>
  <si>
    <t>33408</t>
  </si>
  <si>
    <t>33409</t>
  </si>
  <si>
    <t>33410</t>
  </si>
  <si>
    <t>33411</t>
  </si>
  <si>
    <t>33412</t>
  </si>
  <si>
    <t>33413</t>
  </si>
  <si>
    <t>33414</t>
  </si>
  <si>
    <t>33415</t>
  </si>
  <si>
    <t>33417</t>
  </si>
  <si>
    <t>33418</t>
  </si>
  <si>
    <t>33426</t>
  </si>
  <si>
    <t>33428</t>
  </si>
  <si>
    <t>33430</t>
  </si>
  <si>
    <t>33431</t>
  </si>
  <si>
    <t>33432</t>
  </si>
  <si>
    <t>33433</t>
  </si>
  <si>
    <t>33434</t>
  </si>
  <si>
    <t>33435</t>
  </si>
  <si>
    <t>33436</t>
  </si>
  <si>
    <t>33437</t>
  </si>
  <si>
    <t>33438</t>
  </si>
  <si>
    <t>33439</t>
  </si>
  <si>
    <t>33440</t>
  </si>
  <si>
    <t>33441</t>
  </si>
  <si>
    <t>33442</t>
  </si>
  <si>
    <t>33444</t>
  </si>
  <si>
    <t>33445</t>
  </si>
  <si>
    <t>33446</t>
  </si>
  <si>
    <t>33447</t>
  </si>
  <si>
    <t>33449</t>
  </si>
  <si>
    <t>33455</t>
  </si>
  <si>
    <t>33458</t>
  </si>
  <si>
    <t>33460</t>
  </si>
  <si>
    <t>33461</t>
  </si>
  <si>
    <t>33462</t>
  </si>
  <si>
    <t>33463</t>
  </si>
  <si>
    <t>33464</t>
  </si>
  <si>
    <t>33467</t>
  </si>
  <si>
    <t>33469</t>
  </si>
  <si>
    <t>33470</t>
  </si>
  <si>
    <t>33471</t>
  </si>
  <si>
    <t>33472</t>
  </si>
  <si>
    <t>33473</t>
  </si>
  <si>
    <t>33476</t>
  </si>
  <si>
    <t>33477</t>
  </si>
  <si>
    <t>33478</t>
  </si>
  <si>
    <t>33480</t>
  </si>
  <si>
    <t>33483</t>
  </si>
  <si>
    <t>33484</t>
  </si>
  <si>
    <t>33486</t>
  </si>
  <si>
    <t>33487</t>
  </si>
  <si>
    <t>33493</t>
  </si>
  <si>
    <t>33496</t>
  </si>
  <si>
    <t>33498</t>
  </si>
  <si>
    <t>33499</t>
  </si>
  <si>
    <t>33510</t>
  </si>
  <si>
    <t>33511</t>
  </si>
  <si>
    <t>33513</t>
  </si>
  <si>
    <t>33514</t>
  </si>
  <si>
    <t>33523</t>
  </si>
  <si>
    <t>33525</t>
  </si>
  <si>
    <t>33527</t>
  </si>
  <si>
    <t>33534</t>
  </si>
  <si>
    <t>33538</t>
  </si>
  <si>
    <t>33540</t>
  </si>
  <si>
    <t>33541</t>
  </si>
  <si>
    <t>33542</t>
  </si>
  <si>
    <t>33543</t>
  </si>
  <si>
    <t>33544</t>
  </si>
  <si>
    <t>33545</t>
  </si>
  <si>
    <t>33547</t>
  </si>
  <si>
    <t>33548</t>
  </si>
  <si>
    <t>33549</t>
  </si>
  <si>
    <t>33556</t>
  </si>
  <si>
    <t>33558</t>
  </si>
  <si>
    <t>33559</t>
  </si>
  <si>
    <t>33563</t>
  </si>
  <si>
    <t>33565</t>
  </si>
  <si>
    <t>33566</t>
  </si>
  <si>
    <t>33567</t>
  </si>
  <si>
    <t>33569</t>
  </si>
  <si>
    <t>33570</t>
  </si>
  <si>
    <t>33572</t>
  </si>
  <si>
    <t>33573</t>
  </si>
  <si>
    <t>33576</t>
  </si>
  <si>
    <t>33578</t>
  </si>
  <si>
    <t>33579</t>
  </si>
  <si>
    <t>33584</t>
  </si>
  <si>
    <t>33585</t>
  </si>
  <si>
    <t>33592</t>
  </si>
  <si>
    <t>33594</t>
  </si>
  <si>
    <t>33596</t>
  </si>
  <si>
    <t>33597</t>
  </si>
  <si>
    <t>33598</t>
  </si>
  <si>
    <t>33602</t>
  </si>
  <si>
    <t>33603</t>
  </si>
  <si>
    <t>33604</t>
  </si>
  <si>
    <t>33605</t>
  </si>
  <si>
    <t>33606</t>
  </si>
  <si>
    <t>33607</t>
  </si>
  <si>
    <t>33609</t>
  </si>
  <si>
    <t>33610</t>
  </si>
  <si>
    <t>33611</t>
  </si>
  <si>
    <t>33612</t>
  </si>
  <si>
    <t>33613</t>
  </si>
  <si>
    <t>33614</t>
  </si>
  <si>
    <t>33615</t>
  </si>
  <si>
    <t>33616</t>
  </si>
  <si>
    <t>33617</t>
  </si>
  <si>
    <t>33618</t>
  </si>
  <si>
    <t>33619</t>
  </si>
  <si>
    <t>33620</t>
  </si>
  <si>
    <t>33621</t>
  </si>
  <si>
    <t>33624</t>
  </si>
  <si>
    <t>33625</t>
  </si>
  <si>
    <t>33626</t>
  </si>
  <si>
    <t>33629</t>
  </si>
  <si>
    <t>33633</t>
  </si>
  <si>
    <t>33634</t>
  </si>
  <si>
    <t>33635</t>
  </si>
  <si>
    <t>33637</t>
  </si>
  <si>
    <t>33647</t>
  </si>
  <si>
    <t>33650</t>
  </si>
  <si>
    <t>33651</t>
  </si>
  <si>
    <t>33655</t>
  </si>
  <si>
    <t>33660</t>
  </si>
  <si>
    <t>33661</t>
  </si>
  <si>
    <t>33662</t>
  </si>
  <si>
    <t>33663</t>
  </si>
  <si>
    <t>33664</t>
  </si>
  <si>
    <t>33690</t>
  </si>
  <si>
    <t>33701</t>
  </si>
  <si>
    <t>33702</t>
  </si>
  <si>
    <t>33703</t>
  </si>
  <si>
    <t>33704</t>
  </si>
  <si>
    <t>33705</t>
  </si>
  <si>
    <t>33706</t>
  </si>
  <si>
    <t>33707</t>
  </si>
  <si>
    <t>33708</t>
  </si>
  <si>
    <t>33709</t>
  </si>
  <si>
    <t>33710</t>
  </si>
  <si>
    <t>33711</t>
  </si>
  <si>
    <t>33712</t>
  </si>
  <si>
    <t>33713</t>
  </si>
  <si>
    <t>33714</t>
  </si>
  <si>
    <t>33715</t>
  </si>
  <si>
    <t>33716</t>
  </si>
  <si>
    <t>33729</t>
  </si>
  <si>
    <t>33730</t>
  </si>
  <si>
    <t>33755</t>
  </si>
  <si>
    <t>33756</t>
  </si>
  <si>
    <t>33759</t>
  </si>
  <si>
    <t>33760</t>
  </si>
  <si>
    <t>33761</t>
  </si>
  <si>
    <t>33762</t>
  </si>
  <si>
    <t>33763</t>
  </si>
  <si>
    <t>33764</t>
  </si>
  <si>
    <t>33765</t>
  </si>
  <si>
    <t>33767</t>
  </si>
  <si>
    <t>33769</t>
  </si>
  <si>
    <t>33770</t>
  </si>
  <si>
    <t>33771</t>
  </si>
  <si>
    <t>33772</t>
  </si>
  <si>
    <t>33773</t>
  </si>
  <si>
    <t>33774</t>
  </si>
  <si>
    <t>33776</t>
  </si>
  <si>
    <t>33777</t>
  </si>
  <si>
    <t>33778</t>
  </si>
  <si>
    <t>33781</t>
  </si>
  <si>
    <t>33782</t>
  </si>
  <si>
    <t>33785</t>
  </si>
  <si>
    <t>33786</t>
  </si>
  <si>
    <t>33801</t>
  </si>
  <si>
    <t>33803</t>
  </si>
  <si>
    <t>33805</t>
  </si>
  <si>
    <t>33809</t>
  </si>
  <si>
    <t>33810</t>
  </si>
  <si>
    <t>33811</t>
  </si>
  <si>
    <t>33812</t>
  </si>
  <si>
    <t>33813</t>
  </si>
  <si>
    <t>33815</t>
  </si>
  <si>
    <t>33823</t>
  </si>
  <si>
    <t>33825</t>
  </si>
  <si>
    <t>33827</t>
  </si>
  <si>
    <t>33830</t>
  </si>
  <si>
    <t>33834</t>
  </si>
  <si>
    <t>33837</t>
  </si>
  <si>
    <t>33838</t>
  </si>
  <si>
    <t>33839</t>
  </si>
  <si>
    <t>33841</t>
  </si>
  <si>
    <t>33843</t>
  </si>
  <si>
    <t>33844</t>
  </si>
  <si>
    <t>33849</t>
  </si>
  <si>
    <t>33850</t>
  </si>
  <si>
    <t>33852</t>
  </si>
  <si>
    <t>33853</t>
  </si>
  <si>
    <t>33857</t>
  </si>
  <si>
    <t>33859</t>
  </si>
  <si>
    <t>33860</t>
  </si>
  <si>
    <t>33865</t>
  </si>
  <si>
    <t>33867</t>
  </si>
  <si>
    <t>33868</t>
  </si>
  <si>
    <t>33870</t>
  </si>
  <si>
    <t>33872</t>
  </si>
  <si>
    <t>33873</t>
  </si>
  <si>
    <t>33875</t>
  </si>
  <si>
    <t>33876</t>
  </si>
  <si>
    <t>33880</t>
  </si>
  <si>
    <t>33881</t>
  </si>
  <si>
    <t>33884</t>
  </si>
  <si>
    <t>33888</t>
  </si>
  <si>
    <t>33890</t>
  </si>
  <si>
    <t>33896</t>
  </si>
  <si>
    <t>33897</t>
  </si>
  <si>
    <t>33898</t>
  </si>
  <si>
    <t>33900</t>
  </si>
  <si>
    <t>33901</t>
  </si>
  <si>
    <t>33903</t>
  </si>
  <si>
    <t>33904</t>
  </si>
  <si>
    <t>33905</t>
  </si>
  <si>
    <t>33907</t>
  </si>
  <si>
    <t>33908</t>
  </si>
  <si>
    <t>33909</t>
  </si>
  <si>
    <t>33912</t>
  </si>
  <si>
    <t>33913</t>
  </si>
  <si>
    <t>33914</t>
  </si>
  <si>
    <t>33916</t>
  </si>
  <si>
    <t>33917</t>
  </si>
  <si>
    <t>33919</t>
  </si>
  <si>
    <t>33920</t>
  </si>
  <si>
    <t>33922</t>
  </si>
  <si>
    <t>33928</t>
  </si>
  <si>
    <t>33931</t>
  </si>
  <si>
    <t>33935</t>
  </si>
  <si>
    <t>33936</t>
  </si>
  <si>
    <t>33946</t>
  </si>
  <si>
    <t>33947</t>
  </si>
  <si>
    <t>33948</t>
  </si>
  <si>
    <t>33950</t>
  </si>
  <si>
    <t>33952</t>
  </si>
  <si>
    <t>33953</t>
  </si>
  <si>
    <t>33954</t>
  </si>
  <si>
    <t>33955</t>
  </si>
  <si>
    <t>33956</t>
  </si>
  <si>
    <t>33957</t>
  </si>
  <si>
    <t>33960</t>
  </si>
  <si>
    <t>33965</t>
  </si>
  <si>
    <t>33966</t>
  </si>
  <si>
    <t>33967</t>
  </si>
  <si>
    <t>33971</t>
  </si>
  <si>
    <t>33972</t>
  </si>
  <si>
    <t>33973</t>
  </si>
  <si>
    <t>33974</t>
  </si>
  <si>
    <t>33976</t>
  </si>
  <si>
    <t>33980</t>
  </si>
  <si>
    <t>33981</t>
  </si>
  <si>
    <t>33982</t>
  </si>
  <si>
    <t>33983</t>
  </si>
  <si>
    <t>33990</t>
  </si>
  <si>
    <t>33991</t>
  </si>
  <si>
    <t>33993</t>
  </si>
  <si>
    <t>34102</t>
  </si>
  <si>
    <t>34103</t>
  </si>
  <si>
    <t>34104</t>
  </si>
  <si>
    <t>34105</t>
  </si>
  <si>
    <t>34108</t>
  </si>
  <si>
    <t>34109</t>
  </si>
  <si>
    <t>34110</t>
  </si>
  <si>
    <t>34112</t>
  </si>
  <si>
    <t>34113</t>
  </si>
  <si>
    <t>34114</t>
  </si>
  <si>
    <t>34116</t>
  </si>
  <si>
    <t>34117</t>
  </si>
  <si>
    <t>34119</t>
  </si>
  <si>
    <t>34120</t>
  </si>
  <si>
    <t>34134</t>
  </si>
  <si>
    <t>34135</t>
  </si>
  <si>
    <t>34141</t>
  </si>
  <si>
    <t>34142</t>
  </si>
  <si>
    <t>34145</t>
  </si>
  <si>
    <t>34201</t>
  </si>
  <si>
    <t>34202</t>
  </si>
  <si>
    <t>34203</t>
  </si>
  <si>
    <t>34205</t>
  </si>
  <si>
    <t>34207</t>
  </si>
  <si>
    <t>34208</t>
  </si>
  <si>
    <t>34209</t>
  </si>
  <si>
    <t>34210</t>
  </si>
  <si>
    <t>34211</t>
  </si>
  <si>
    <t>34212</t>
  </si>
  <si>
    <t>34215</t>
  </si>
  <si>
    <t>34217</t>
  </si>
  <si>
    <t>34219</t>
  </si>
  <si>
    <t>34221</t>
  </si>
  <si>
    <t>34222</t>
  </si>
  <si>
    <t>34223</t>
  </si>
  <si>
    <t>34224</t>
  </si>
  <si>
    <t>34228</t>
  </si>
  <si>
    <t>34229</t>
  </si>
  <si>
    <t>34231</t>
  </si>
  <si>
    <t>34232</t>
  </si>
  <si>
    <t>34233</t>
  </si>
  <si>
    <t>34234</t>
  </si>
  <si>
    <t>34235</t>
  </si>
  <si>
    <t>34236</t>
  </si>
  <si>
    <t>34237</t>
  </si>
  <si>
    <t>34238</t>
  </si>
  <si>
    <t>34239</t>
  </si>
  <si>
    <t>34240</t>
  </si>
  <si>
    <t>34241</t>
  </si>
  <si>
    <t>34242</t>
  </si>
  <si>
    <t>34243</t>
  </si>
  <si>
    <t>34251</t>
  </si>
  <si>
    <t>34266</t>
  </si>
  <si>
    <t>34269</t>
  </si>
  <si>
    <t>34275</t>
  </si>
  <si>
    <t>34285</t>
  </si>
  <si>
    <t>34286</t>
  </si>
  <si>
    <t>34287</t>
  </si>
  <si>
    <t>34288</t>
  </si>
  <si>
    <t>34289</t>
  </si>
  <si>
    <t>34291</t>
  </si>
  <si>
    <t>34292</t>
  </si>
  <si>
    <t>34293</t>
  </si>
  <si>
    <t>34420</t>
  </si>
  <si>
    <t>34428</t>
  </si>
  <si>
    <t>34429</t>
  </si>
  <si>
    <t>34431</t>
  </si>
  <si>
    <t>34432</t>
  </si>
  <si>
    <t>34433</t>
  </si>
  <si>
    <t>34434</t>
  </si>
  <si>
    <t>34436</t>
  </si>
  <si>
    <t>34442</t>
  </si>
  <si>
    <t>34446</t>
  </si>
  <si>
    <t>34448</t>
  </si>
  <si>
    <t>34449</t>
  </si>
  <si>
    <t>34450</t>
  </si>
  <si>
    <t>34452</t>
  </si>
  <si>
    <t>34453</t>
  </si>
  <si>
    <t>34461</t>
  </si>
  <si>
    <t>34465</t>
  </si>
  <si>
    <t>34470</t>
  </si>
  <si>
    <t>34471</t>
  </si>
  <si>
    <t>34472</t>
  </si>
  <si>
    <t>34473</t>
  </si>
  <si>
    <t>34474</t>
  </si>
  <si>
    <t>34475</t>
  </si>
  <si>
    <t>34476</t>
  </si>
  <si>
    <t>34479</t>
  </si>
  <si>
    <t>34480</t>
  </si>
  <si>
    <t>34481</t>
  </si>
  <si>
    <t>34482</t>
  </si>
  <si>
    <t>34484</t>
  </si>
  <si>
    <t>34488</t>
  </si>
  <si>
    <t>34491</t>
  </si>
  <si>
    <t>34498</t>
  </si>
  <si>
    <t>34601</t>
  </si>
  <si>
    <t>34602</t>
  </si>
  <si>
    <t>34604</t>
  </si>
  <si>
    <t>34606</t>
  </si>
  <si>
    <t>34607</t>
  </si>
  <si>
    <t>34608</t>
  </si>
  <si>
    <t>34609</t>
  </si>
  <si>
    <t>34610</t>
  </si>
  <si>
    <t>34613</t>
  </si>
  <si>
    <t>34614</t>
  </si>
  <si>
    <t>34637</t>
  </si>
  <si>
    <t>34638</t>
  </si>
  <si>
    <t>34639</t>
  </si>
  <si>
    <t>34652</t>
  </si>
  <si>
    <t>34653</t>
  </si>
  <si>
    <t>34654</t>
  </si>
  <si>
    <t>34655</t>
  </si>
  <si>
    <t>34667</t>
  </si>
  <si>
    <t>34668</t>
  </si>
  <si>
    <t>34669</t>
  </si>
  <si>
    <t>34677</t>
  </si>
  <si>
    <t>34683</t>
  </si>
  <si>
    <t>34684</t>
  </si>
  <si>
    <t>34685</t>
  </si>
  <si>
    <t>34688</t>
  </si>
  <si>
    <t>34689</t>
  </si>
  <si>
    <t>34690</t>
  </si>
  <si>
    <t>34691</t>
  </si>
  <si>
    <t>34695</t>
  </si>
  <si>
    <t>34698</t>
  </si>
  <si>
    <t>34705</t>
  </si>
  <si>
    <t>34711</t>
  </si>
  <si>
    <t>34714</t>
  </si>
  <si>
    <t>34715</t>
  </si>
  <si>
    <t>34731</t>
  </si>
  <si>
    <t>34734</t>
  </si>
  <si>
    <t>34736</t>
  </si>
  <si>
    <t>34737</t>
  </si>
  <si>
    <t>34739</t>
  </si>
  <si>
    <t>34741</t>
  </si>
  <si>
    <t>34743</t>
  </si>
  <si>
    <t>34744</t>
  </si>
  <si>
    <t>34746</t>
  </si>
  <si>
    <t>34747</t>
  </si>
  <si>
    <t>34748</t>
  </si>
  <si>
    <t>34753</t>
  </si>
  <si>
    <t>34756</t>
  </si>
  <si>
    <t>34758</t>
  </si>
  <si>
    <t>34759</t>
  </si>
  <si>
    <t>34761</t>
  </si>
  <si>
    <t>34762</t>
  </si>
  <si>
    <t>34769</t>
  </si>
  <si>
    <t>34771</t>
  </si>
  <si>
    <t>34772</t>
  </si>
  <si>
    <t>34773</t>
  </si>
  <si>
    <t>34785</t>
  </si>
  <si>
    <t>34786</t>
  </si>
  <si>
    <t>34787</t>
  </si>
  <si>
    <t>34788</t>
  </si>
  <si>
    <t>34797</t>
  </si>
  <si>
    <t>34945</t>
  </si>
  <si>
    <t>34946</t>
  </si>
  <si>
    <t>34947</t>
  </si>
  <si>
    <t>34949</t>
  </si>
  <si>
    <t>34950</t>
  </si>
  <si>
    <t>34951</t>
  </si>
  <si>
    <t>34952</t>
  </si>
  <si>
    <t>34953</t>
  </si>
  <si>
    <t>34956</t>
  </si>
  <si>
    <t>34957</t>
  </si>
  <si>
    <t>34972</t>
  </si>
  <si>
    <t>34974</t>
  </si>
  <si>
    <t>34981</t>
  </si>
  <si>
    <t>34982</t>
  </si>
  <si>
    <t>34983</t>
  </si>
  <si>
    <t>34984</t>
  </si>
  <si>
    <t>34986</t>
  </si>
  <si>
    <t>34987</t>
  </si>
  <si>
    <t>34990</t>
  </si>
  <si>
    <t>34994</t>
  </si>
  <si>
    <t>34996</t>
  </si>
  <si>
    <t>34997</t>
  </si>
  <si>
    <t>35004</t>
  </si>
  <si>
    <t>35005</t>
  </si>
  <si>
    <t>35006</t>
  </si>
  <si>
    <t>35007</t>
  </si>
  <si>
    <t>35010</t>
  </si>
  <si>
    <t>35014</t>
  </si>
  <si>
    <t>35016</t>
  </si>
  <si>
    <t>35019</t>
  </si>
  <si>
    <t>35020</t>
  </si>
  <si>
    <t>35022</t>
  </si>
  <si>
    <t>35023</t>
  </si>
  <si>
    <t>35031</t>
  </si>
  <si>
    <t>35033</t>
  </si>
  <si>
    <t>35034</t>
  </si>
  <si>
    <t>35035</t>
  </si>
  <si>
    <t>35040</t>
  </si>
  <si>
    <t>35042</t>
  </si>
  <si>
    <t>35043</t>
  </si>
  <si>
    <t>35044</t>
  </si>
  <si>
    <t>35045</t>
  </si>
  <si>
    <t>35046</t>
  </si>
  <si>
    <t>35049</t>
  </si>
  <si>
    <t>35051</t>
  </si>
  <si>
    <t>35053</t>
  </si>
  <si>
    <t>35054</t>
  </si>
  <si>
    <t>35055</t>
  </si>
  <si>
    <t>35057</t>
  </si>
  <si>
    <t>35058</t>
  </si>
  <si>
    <t>35061</t>
  </si>
  <si>
    <t>35062</t>
  </si>
  <si>
    <t>35063</t>
  </si>
  <si>
    <t>35064</t>
  </si>
  <si>
    <t>35068</t>
  </si>
  <si>
    <t>35071</t>
  </si>
  <si>
    <t>35072</t>
  </si>
  <si>
    <t>35073</t>
  </si>
  <si>
    <t>35077</t>
  </si>
  <si>
    <t>35078</t>
  </si>
  <si>
    <t>35079</t>
  </si>
  <si>
    <t>35080</t>
  </si>
  <si>
    <t>35083</t>
  </si>
  <si>
    <t>35085</t>
  </si>
  <si>
    <t>35087</t>
  </si>
  <si>
    <t>35089</t>
  </si>
  <si>
    <t>35091</t>
  </si>
  <si>
    <t>35094</t>
  </si>
  <si>
    <t>35096</t>
  </si>
  <si>
    <t>35097</t>
  </si>
  <si>
    <t>35098</t>
  </si>
  <si>
    <t>35111</t>
  </si>
  <si>
    <t>35114</t>
  </si>
  <si>
    <t>35115</t>
  </si>
  <si>
    <t>35116</t>
  </si>
  <si>
    <t>35117</t>
  </si>
  <si>
    <t>35118</t>
  </si>
  <si>
    <t>35120</t>
  </si>
  <si>
    <t>35121</t>
  </si>
  <si>
    <t>35124</t>
  </si>
  <si>
    <t>35125</t>
  </si>
  <si>
    <t>35126</t>
  </si>
  <si>
    <t>35127</t>
  </si>
  <si>
    <t>35128</t>
  </si>
  <si>
    <t>35130</t>
  </si>
  <si>
    <t>35131</t>
  </si>
  <si>
    <t>35133</t>
  </si>
  <si>
    <t>35135</t>
  </si>
  <si>
    <t>35136</t>
  </si>
  <si>
    <t>35143</t>
  </si>
  <si>
    <t>35146</t>
  </si>
  <si>
    <t>35147</t>
  </si>
  <si>
    <t>35148</t>
  </si>
  <si>
    <t>35150</t>
  </si>
  <si>
    <t>35151</t>
  </si>
  <si>
    <t>35160</t>
  </si>
  <si>
    <t>35171</t>
  </si>
  <si>
    <t>35172</t>
  </si>
  <si>
    <t>35173</t>
  </si>
  <si>
    <t>35175</t>
  </si>
  <si>
    <t>35176</t>
  </si>
  <si>
    <t>35178</t>
  </si>
  <si>
    <t>35179</t>
  </si>
  <si>
    <t>35180</t>
  </si>
  <si>
    <t>35183</t>
  </si>
  <si>
    <t>35184</t>
  </si>
  <si>
    <t>35186</t>
  </si>
  <si>
    <t>35188</t>
  </si>
  <si>
    <t>35203</t>
  </si>
  <si>
    <t>35204</t>
  </si>
  <si>
    <t>35205</t>
  </si>
  <si>
    <t>35206</t>
  </si>
  <si>
    <t>35207</t>
  </si>
  <si>
    <t>35208</t>
  </si>
  <si>
    <t>35209</t>
  </si>
  <si>
    <t>35210</t>
  </si>
  <si>
    <t>35211</t>
  </si>
  <si>
    <t>35212</t>
  </si>
  <si>
    <t>35213</t>
  </si>
  <si>
    <t>35214</t>
  </si>
  <si>
    <t>35215</t>
  </si>
  <si>
    <t>35216</t>
  </si>
  <si>
    <t>35217</t>
  </si>
  <si>
    <t>35218</t>
  </si>
  <si>
    <t>35221</t>
  </si>
  <si>
    <t>35222</t>
  </si>
  <si>
    <t>35223</t>
  </si>
  <si>
    <t>35224</t>
  </si>
  <si>
    <t>35225</t>
  </si>
  <si>
    <t>35226</t>
  </si>
  <si>
    <t>35228</t>
  </si>
  <si>
    <t>35229</t>
  </si>
  <si>
    <t>35230</t>
  </si>
  <si>
    <t>35233</t>
  </si>
  <si>
    <t>35234</t>
  </si>
  <si>
    <t>35235</t>
  </si>
  <si>
    <t>35240</t>
  </si>
  <si>
    <t>35242</t>
  </si>
  <si>
    <t>35243</t>
  </si>
  <si>
    <t>35244</t>
  </si>
  <si>
    <t>35245</t>
  </si>
  <si>
    <t>35246</t>
  </si>
  <si>
    <t>35249</t>
  </si>
  <si>
    <t>35254</t>
  </si>
  <si>
    <t>35263</t>
  </si>
  <si>
    <t>35277</t>
  </si>
  <si>
    <t>35278</t>
  </si>
  <si>
    <t>35279</t>
  </si>
  <si>
    <t>35280</t>
  </si>
  <si>
    <t>35281</t>
  </si>
  <si>
    <t>35282</t>
  </si>
  <si>
    <t>35285</t>
  </si>
  <si>
    <t>35286</t>
  </si>
  <si>
    <t>35287</t>
  </si>
  <si>
    <t>35288</t>
  </si>
  <si>
    <t>35289</t>
  </si>
  <si>
    <t>35290</t>
  </si>
  <si>
    <t>35291</t>
  </si>
  <si>
    <t>35292</t>
  </si>
  <si>
    <t>35293</t>
  </si>
  <si>
    <t>35294</t>
  </si>
  <si>
    <t>35295</t>
  </si>
  <si>
    <t>35296</t>
  </si>
  <si>
    <t>35297</t>
  </si>
  <si>
    <t>35298</t>
  </si>
  <si>
    <t>35299</t>
  </si>
  <si>
    <t>35401</t>
  </si>
  <si>
    <t>35404</t>
  </si>
  <si>
    <t>35405</t>
  </si>
  <si>
    <t>35406</t>
  </si>
  <si>
    <t>35441</t>
  </si>
  <si>
    <t>35442</t>
  </si>
  <si>
    <t>35443</t>
  </si>
  <si>
    <t>35444</t>
  </si>
  <si>
    <t>35446</t>
  </si>
  <si>
    <t>35447</t>
  </si>
  <si>
    <t>35452</t>
  </si>
  <si>
    <t>35453</t>
  </si>
  <si>
    <t>35456</t>
  </si>
  <si>
    <t>35457</t>
  </si>
  <si>
    <t>35458</t>
  </si>
  <si>
    <t>35459</t>
  </si>
  <si>
    <t>35460</t>
  </si>
  <si>
    <t>35461</t>
  </si>
  <si>
    <t>35462</t>
  </si>
  <si>
    <t>35463</t>
  </si>
  <si>
    <t>35464</t>
  </si>
  <si>
    <t>35466</t>
  </si>
  <si>
    <t>35469</t>
  </si>
  <si>
    <t>35470</t>
  </si>
  <si>
    <t>35473</t>
  </si>
  <si>
    <t>35474</t>
  </si>
  <si>
    <t>35475</t>
  </si>
  <si>
    <t>35476</t>
  </si>
  <si>
    <t>35480</t>
  </si>
  <si>
    <t>35481</t>
  </si>
  <si>
    <t>35487</t>
  </si>
  <si>
    <t>35490</t>
  </si>
  <si>
    <t>35501</t>
  </si>
  <si>
    <t>35503</t>
  </si>
  <si>
    <t>35504</t>
  </si>
  <si>
    <t>35540</t>
  </si>
  <si>
    <t>35541</t>
  </si>
  <si>
    <t>35542</t>
  </si>
  <si>
    <t>35543</t>
  </si>
  <si>
    <t>35544</t>
  </si>
  <si>
    <t>35546</t>
  </si>
  <si>
    <t>35548</t>
  </si>
  <si>
    <t>35549</t>
  </si>
  <si>
    <t>35550</t>
  </si>
  <si>
    <t>35552</t>
  </si>
  <si>
    <t>35553</t>
  </si>
  <si>
    <t>35554</t>
  </si>
  <si>
    <t>35555</t>
  </si>
  <si>
    <t>35563</t>
  </si>
  <si>
    <t>35564</t>
  </si>
  <si>
    <t>35565</t>
  </si>
  <si>
    <t>35570</t>
  </si>
  <si>
    <t>35571</t>
  </si>
  <si>
    <t>35572</t>
  </si>
  <si>
    <t>35574</t>
  </si>
  <si>
    <t>35575</t>
  </si>
  <si>
    <t>35576</t>
  </si>
  <si>
    <t>35578</t>
  </si>
  <si>
    <t>35579</t>
  </si>
  <si>
    <t>35580</t>
  </si>
  <si>
    <t>35581</t>
  </si>
  <si>
    <t>35582</t>
  </si>
  <si>
    <t>35585</t>
  </si>
  <si>
    <t>35586</t>
  </si>
  <si>
    <t>35587</t>
  </si>
  <si>
    <t>35592</t>
  </si>
  <si>
    <t>35593</t>
  </si>
  <si>
    <t>35594</t>
  </si>
  <si>
    <t>35601</t>
  </si>
  <si>
    <t>35603</t>
  </si>
  <si>
    <t>35610</t>
  </si>
  <si>
    <t>35611</t>
  </si>
  <si>
    <t>35613</t>
  </si>
  <si>
    <t>35614</t>
  </si>
  <si>
    <t>35616</t>
  </si>
  <si>
    <t>35618</t>
  </si>
  <si>
    <t>35619</t>
  </si>
  <si>
    <t>35620</t>
  </si>
  <si>
    <t>35621</t>
  </si>
  <si>
    <t>35622</t>
  </si>
  <si>
    <t>35630</t>
  </si>
  <si>
    <t>35632</t>
  </si>
  <si>
    <t>35633</t>
  </si>
  <si>
    <t>35634</t>
  </si>
  <si>
    <t>35640</t>
  </si>
  <si>
    <t>35643</t>
  </si>
  <si>
    <t>35645</t>
  </si>
  <si>
    <t>35646</t>
  </si>
  <si>
    <t>35647</t>
  </si>
  <si>
    <t>35648</t>
  </si>
  <si>
    <t>35650</t>
  </si>
  <si>
    <t>35651</t>
  </si>
  <si>
    <t>35652</t>
  </si>
  <si>
    <t>35653</t>
  </si>
  <si>
    <t>35654</t>
  </si>
  <si>
    <t>35660</t>
  </si>
  <si>
    <t>35661</t>
  </si>
  <si>
    <t>35670</t>
  </si>
  <si>
    <t>35671</t>
  </si>
  <si>
    <t>35672</t>
  </si>
  <si>
    <t>35673</t>
  </si>
  <si>
    <t>35674</t>
  </si>
  <si>
    <t>35677</t>
  </si>
  <si>
    <t>35699</t>
  </si>
  <si>
    <t>35739</t>
  </si>
  <si>
    <t>35740</t>
  </si>
  <si>
    <t>35741</t>
  </si>
  <si>
    <t>35744</t>
  </si>
  <si>
    <t>35745</t>
  </si>
  <si>
    <t>35746</t>
  </si>
  <si>
    <t>35747</t>
  </si>
  <si>
    <t>35748</t>
  </si>
  <si>
    <t>35749</t>
  </si>
  <si>
    <t>35750</t>
  </si>
  <si>
    <t>35751</t>
  </si>
  <si>
    <t>35752</t>
  </si>
  <si>
    <t>35754</t>
  </si>
  <si>
    <t>35755</t>
  </si>
  <si>
    <t>35756</t>
  </si>
  <si>
    <t>35757</t>
  </si>
  <si>
    <t>35758</t>
  </si>
  <si>
    <t>35759</t>
  </si>
  <si>
    <t>35760</t>
  </si>
  <si>
    <t>35761</t>
  </si>
  <si>
    <t>35763</t>
  </si>
  <si>
    <t>35764</t>
  </si>
  <si>
    <t>35765</t>
  </si>
  <si>
    <t>35766</t>
  </si>
  <si>
    <t>35768</t>
  </si>
  <si>
    <t>35769</t>
  </si>
  <si>
    <t>35771</t>
  </si>
  <si>
    <t>35772</t>
  </si>
  <si>
    <t>35773</t>
  </si>
  <si>
    <t>35774</t>
  </si>
  <si>
    <t>35775</t>
  </si>
  <si>
    <t>35776</t>
  </si>
  <si>
    <t>35801</t>
  </si>
  <si>
    <t>35802</t>
  </si>
  <si>
    <t>35803</t>
  </si>
  <si>
    <t>35805</t>
  </si>
  <si>
    <t>35806</t>
  </si>
  <si>
    <t>35808</t>
  </si>
  <si>
    <t>35810</t>
  </si>
  <si>
    <t>35811</t>
  </si>
  <si>
    <t>35813</t>
  </si>
  <si>
    <t>35816</t>
  </si>
  <si>
    <t>35824</t>
  </si>
  <si>
    <t>35893</t>
  </si>
  <si>
    <t>35894</t>
  </si>
  <si>
    <t>35895</t>
  </si>
  <si>
    <t>35896</t>
  </si>
  <si>
    <t>35897</t>
  </si>
  <si>
    <t>35898</t>
  </si>
  <si>
    <t>35899</t>
  </si>
  <si>
    <t>35901</t>
  </si>
  <si>
    <t>35903</t>
  </si>
  <si>
    <t>35904</t>
  </si>
  <si>
    <t>35905</t>
  </si>
  <si>
    <t>35906</t>
  </si>
  <si>
    <t>35907</t>
  </si>
  <si>
    <t>35950</t>
  </si>
  <si>
    <t>35951</t>
  </si>
  <si>
    <t>35952</t>
  </si>
  <si>
    <t>35953</t>
  </si>
  <si>
    <t>35954</t>
  </si>
  <si>
    <t>35956</t>
  </si>
  <si>
    <t>35957</t>
  </si>
  <si>
    <t>35958</t>
  </si>
  <si>
    <t>35959</t>
  </si>
  <si>
    <t>35960</t>
  </si>
  <si>
    <t>35961</t>
  </si>
  <si>
    <t>35962</t>
  </si>
  <si>
    <t>35963</t>
  </si>
  <si>
    <t>35966</t>
  </si>
  <si>
    <t>35967</t>
  </si>
  <si>
    <t>35968</t>
  </si>
  <si>
    <t>35971</t>
  </si>
  <si>
    <t>35972</t>
  </si>
  <si>
    <t>35973</t>
  </si>
  <si>
    <t>35974</t>
  </si>
  <si>
    <t>35975</t>
  </si>
  <si>
    <t>35976</t>
  </si>
  <si>
    <t>35978</t>
  </si>
  <si>
    <t>35979</t>
  </si>
  <si>
    <t>35980</t>
  </si>
  <si>
    <t>35981</t>
  </si>
  <si>
    <t>35983</t>
  </si>
  <si>
    <t>35984</t>
  </si>
  <si>
    <t>35986</t>
  </si>
  <si>
    <t>35987</t>
  </si>
  <si>
    <t>35988</t>
  </si>
  <si>
    <t>35989</t>
  </si>
  <si>
    <t>36003</t>
  </si>
  <si>
    <t>36005</t>
  </si>
  <si>
    <t>36006</t>
  </si>
  <si>
    <t>36009</t>
  </si>
  <si>
    <t>36010</t>
  </si>
  <si>
    <t>36013</t>
  </si>
  <si>
    <t>36016</t>
  </si>
  <si>
    <t>36017</t>
  </si>
  <si>
    <t>36020</t>
  </si>
  <si>
    <t>36022</t>
  </si>
  <si>
    <t>36024</t>
  </si>
  <si>
    <t>36025</t>
  </si>
  <si>
    <t>36026</t>
  </si>
  <si>
    <t>36027</t>
  </si>
  <si>
    <t>36028</t>
  </si>
  <si>
    <t>36029</t>
  </si>
  <si>
    <t>36030</t>
  </si>
  <si>
    <t>36032</t>
  </si>
  <si>
    <t>36033</t>
  </si>
  <si>
    <t>36034</t>
  </si>
  <si>
    <t>36035</t>
  </si>
  <si>
    <t>36036</t>
  </si>
  <si>
    <t>36037</t>
  </si>
  <si>
    <t>36039</t>
  </si>
  <si>
    <t>36040</t>
  </si>
  <si>
    <t>36041</t>
  </si>
  <si>
    <t>36042</t>
  </si>
  <si>
    <t>36043</t>
  </si>
  <si>
    <t>36046</t>
  </si>
  <si>
    <t>36047</t>
  </si>
  <si>
    <t>36048</t>
  </si>
  <si>
    <t>36049</t>
  </si>
  <si>
    <t>36051</t>
  </si>
  <si>
    <t>36052</t>
  </si>
  <si>
    <t>36053</t>
  </si>
  <si>
    <t>36054</t>
  </si>
  <si>
    <t>36064</t>
  </si>
  <si>
    <t>36066</t>
  </si>
  <si>
    <t>36067</t>
  </si>
  <si>
    <t>36069</t>
  </si>
  <si>
    <t>36071</t>
  </si>
  <si>
    <t>36075</t>
  </si>
  <si>
    <t>36078</t>
  </si>
  <si>
    <t>36079</t>
  </si>
  <si>
    <t>36080</t>
  </si>
  <si>
    <t>36081</t>
  </si>
  <si>
    <t>36082</t>
  </si>
  <si>
    <t>36083</t>
  </si>
  <si>
    <t>36088</t>
  </si>
  <si>
    <t>36089</t>
  </si>
  <si>
    <t>36091</t>
  </si>
  <si>
    <t>36092</t>
  </si>
  <si>
    <t>36093</t>
  </si>
  <si>
    <t>36104</t>
  </si>
  <si>
    <t>36105</t>
  </si>
  <si>
    <t>36106</t>
  </si>
  <si>
    <t>36107</t>
  </si>
  <si>
    <t>36108</t>
  </si>
  <si>
    <t>36109</t>
  </si>
  <si>
    <t>36110</t>
  </si>
  <si>
    <t>36111</t>
  </si>
  <si>
    <t>36112</t>
  </si>
  <si>
    <t>36113</t>
  </si>
  <si>
    <t>36114</t>
  </si>
  <si>
    <t>36115</t>
  </si>
  <si>
    <t>36116</t>
  </si>
  <si>
    <t>36117</t>
  </si>
  <si>
    <t>36118</t>
  </si>
  <si>
    <t>36119</t>
  </si>
  <si>
    <t>36130</t>
  </si>
  <si>
    <t>36131</t>
  </si>
  <si>
    <t>36132</t>
  </si>
  <si>
    <t>36133</t>
  </si>
  <si>
    <t>36134</t>
  </si>
  <si>
    <t>36135</t>
  </si>
  <si>
    <t>36140</t>
  </si>
  <si>
    <t>36141</t>
  </si>
  <si>
    <t>36142</t>
  </si>
  <si>
    <t>36177</t>
  </si>
  <si>
    <t>36191</t>
  </si>
  <si>
    <t>36201</t>
  </si>
  <si>
    <t>36203</t>
  </si>
  <si>
    <t>36205</t>
  </si>
  <si>
    <t>36206</t>
  </si>
  <si>
    <t>36207</t>
  </si>
  <si>
    <t>36250</t>
  </si>
  <si>
    <t>36251</t>
  </si>
  <si>
    <t>36255</t>
  </si>
  <si>
    <t>36256</t>
  </si>
  <si>
    <t>36258</t>
  </si>
  <si>
    <t>36260</t>
  </si>
  <si>
    <t>36262</t>
  </si>
  <si>
    <t>36263</t>
  </si>
  <si>
    <t>36264</t>
  </si>
  <si>
    <t>36265</t>
  </si>
  <si>
    <t>36266</t>
  </si>
  <si>
    <t>36268</t>
  </si>
  <si>
    <t>36269</t>
  </si>
  <si>
    <t>36271</t>
  </si>
  <si>
    <t>36272</t>
  </si>
  <si>
    <t>36273</t>
  </si>
  <si>
    <t>36274</t>
  </si>
  <si>
    <t>36276</t>
  </si>
  <si>
    <t>36277</t>
  </si>
  <si>
    <t>36278</t>
  </si>
  <si>
    <t>36279</t>
  </si>
  <si>
    <t>36280</t>
  </si>
  <si>
    <t>36301</t>
  </si>
  <si>
    <t>36303</t>
  </si>
  <si>
    <t>36305</t>
  </si>
  <si>
    <t>36310</t>
  </si>
  <si>
    <t>36311</t>
  </si>
  <si>
    <t>36312</t>
  </si>
  <si>
    <t>36314</t>
  </si>
  <si>
    <t>36316</t>
  </si>
  <si>
    <t>36317</t>
  </si>
  <si>
    <t>36318</t>
  </si>
  <si>
    <t>36319</t>
  </si>
  <si>
    <t>36320</t>
  </si>
  <si>
    <t>36321</t>
  </si>
  <si>
    <t>36322</t>
  </si>
  <si>
    <t>36323</t>
  </si>
  <si>
    <t>36330</t>
  </si>
  <si>
    <t>36340</t>
  </si>
  <si>
    <t>36343</t>
  </si>
  <si>
    <t>36344</t>
  </si>
  <si>
    <t>36345</t>
  </si>
  <si>
    <t>36346</t>
  </si>
  <si>
    <t>36350</t>
  </si>
  <si>
    <t>36351</t>
  </si>
  <si>
    <t>36352</t>
  </si>
  <si>
    <t>36353</t>
  </si>
  <si>
    <t>36360</t>
  </si>
  <si>
    <t>36362</t>
  </si>
  <si>
    <t>36370</t>
  </si>
  <si>
    <t>36373</t>
  </si>
  <si>
    <t>36374</t>
  </si>
  <si>
    <t>36375</t>
  </si>
  <si>
    <t>36376</t>
  </si>
  <si>
    <t>36401</t>
  </si>
  <si>
    <t>36420</t>
  </si>
  <si>
    <t>36421</t>
  </si>
  <si>
    <t>36425</t>
  </si>
  <si>
    <t>36426</t>
  </si>
  <si>
    <t>36432</t>
  </si>
  <si>
    <t>36435</t>
  </si>
  <si>
    <t>36436</t>
  </si>
  <si>
    <t>36441</t>
  </si>
  <si>
    <t>36442</t>
  </si>
  <si>
    <t>36444</t>
  </si>
  <si>
    <t>36445</t>
  </si>
  <si>
    <t>36451</t>
  </si>
  <si>
    <t>36453</t>
  </si>
  <si>
    <t>36454</t>
  </si>
  <si>
    <t>36456</t>
  </si>
  <si>
    <t>36460</t>
  </si>
  <si>
    <t>36462</t>
  </si>
  <si>
    <t>36467</t>
  </si>
  <si>
    <t>36471</t>
  </si>
  <si>
    <t>36473</t>
  </si>
  <si>
    <t>36474</t>
  </si>
  <si>
    <t>36475</t>
  </si>
  <si>
    <t>36477</t>
  </si>
  <si>
    <t>36480</t>
  </si>
  <si>
    <t>36481</t>
  </si>
  <si>
    <t>36482</t>
  </si>
  <si>
    <t>36483</t>
  </si>
  <si>
    <t>36501</t>
  </si>
  <si>
    <t>36502</t>
  </si>
  <si>
    <t>36505</t>
  </si>
  <si>
    <t>36507</t>
  </si>
  <si>
    <t>36509</t>
  </si>
  <si>
    <t>36511</t>
  </si>
  <si>
    <t>36515</t>
  </si>
  <si>
    <t>36518</t>
  </si>
  <si>
    <t>36521</t>
  </si>
  <si>
    <t>36522</t>
  </si>
  <si>
    <t>36523</t>
  </si>
  <si>
    <t>36524</t>
  </si>
  <si>
    <t>36525</t>
  </si>
  <si>
    <t>36526</t>
  </si>
  <si>
    <t>36527</t>
  </si>
  <si>
    <t>36528</t>
  </si>
  <si>
    <t>36529</t>
  </si>
  <si>
    <t>36530</t>
  </si>
  <si>
    <t>36532</t>
  </si>
  <si>
    <t>36535</t>
  </si>
  <si>
    <t>36538</t>
  </si>
  <si>
    <t>36539</t>
  </si>
  <si>
    <t>36540</t>
  </si>
  <si>
    <t>36541</t>
  </si>
  <si>
    <t>36542</t>
  </si>
  <si>
    <t>36544</t>
  </si>
  <si>
    <t>36545</t>
  </si>
  <si>
    <t>36548</t>
  </si>
  <si>
    <t>36549</t>
  </si>
  <si>
    <t>36550</t>
  </si>
  <si>
    <t>36551</t>
  </si>
  <si>
    <t>36553</t>
  </si>
  <si>
    <t>36555</t>
  </si>
  <si>
    <t>36558</t>
  </si>
  <si>
    <t>36560</t>
  </si>
  <si>
    <t>36561</t>
  </si>
  <si>
    <t>36562</t>
  </si>
  <si>
    <t>36567</t>
  </si>
  <si>
    <t>36569</t>
  </si>
  <si>
    <t>36571</t>
  </si>
  <si>
    <t>36572</t>
  </si>
  <si>
    <t>36574</t>
  </si>
  <si>
    <t>36575</t>
  </si>
  <si>
    <t>36576</t>
  </si>
  <si>
    <t>36578</t>
  </si>
  <si>
    <t>36579</t>
  </si>
  <si>
    <t>36580</t>
  </si>
  <si>
    <t>36582</t>
  </si>
  <si>
    <t>36583</t>
  </si>
  <si>
    <t>36584</t>
  </si>
  <si>
    <t>36585</t>
  </si>
  <si>
    <t>36587</t>
  </si>
  <si>
    <t>36602</t>
  </si>
  <si>
    <t>36603</t>
  </si>
  <si>
    <t>36604</t>
  </si>
  <si>
    <t>36605</t>
  </si>
  <si>
    <t>36606</t>
  </si>
  <si>
    <t>36607</t>
  </si>
  <si>
    <t>36608</t>
  </si>
  <si>
    <t>36609</t>
  </si>
  <si>
    <t>36610</t>
  </si>
  <si>
    <t>36611</t>
  </si>
  <si>
    <t>36612</t>
  </si>
  <si>
    <t>36613</t>
  </si>
  <si>
    <t>36615</t>
  </si>
  <si>
    <t>36617</t>
  </si>
  <si>
    <t>36618</t>
  </si>
  <si>
    <t>36619</t>
  </si>
  <si>
    <t>36621</t>
  </si>
  <si>
    <t>36622</t>
  </si>
  <si>
    <t>36625</t>
  </si>
  <si>
    <t>36628</t>
  </si>
  <si>
    <t>36630</t>
  </si>
  <si>
    <t>36644</t>
  </si>
  <si>
    <t>36675</t>
  </si>
  <si>
    <t>36688</t>
  </si>
  <si>
    <t>36690</t>
  </si>
  <si>
    <t>36693</t>
  </si>
  <si>
    <t>36695</t>
  </si>
  <si>
    <t>36701</t>
  </si>
  <si>
    <t>36703</t>
  </si>
  <si>
    <t>36720</t>
  </si>
  <si>
    <t>36721</t>
  </si>
  <si>
    <t>36722</t>
  </si>
  <si>
    <t>36726</t>
  </si>
  <si>
    <t>36727</t>
  </si>
  <si>
    <t>36728</t>
  </si>
  <si>
    <t>36732</t>
  </si>
  <si>
    <t>36736</t>
  </si>
  <si>
    <t>36738</t>
  </si>
  <si>
    <t>36740</t>
  </si>
  <si>
    <t>36742</t>
  </si>
  <si>
    <t>36744</t>
  </si>
  <si>
    <t>36748</t>
  </si>
  <si>
    <t>36749</t>
  </si>
  <si>
    <t>36750</t>
  </si>
  <si>
    <t>36751</t>
  </si>
  <si>
    <t>36752</t>
  </si>
  <si>
    <t>36754</t>
  </si>
  <si>
    <t>36756</t>
  </si>
  <si>
    <t>36758</t>
  </si>
  <si>
    <t>36759</t>
  </si>
  <si>
    <t>36761</t>
  </si>
  <si>
    <t>36762</t>
  </si>
  <si>
    <t>36765</t>
  </si>
  <si>
    <t>36767</t>
  </si>
  <si>
    <t>36768</t>
  </si>
  <si>
    <t>36769</t>
  </si>
  <si>
    <t>36773</t>
  </si>
  <si>
    <t>36775</t>
  </si>
  <si>
    <t>36776</t>
  </si>
  <si>
    <t>36782</t>
  </si>
  <si>
    <t>36783</t>
  </si>
  <si>
    <t>36784</t>
  </si>
  <si>
    <t>36785</t>
  </si>
  <si>
    <t>36786</t>
  </si>
  <si>
    <t>36790</t>
  </si>
  <si>
    <t>36792</t>
  </si>
  <si>
    <t>36793</t>
  </si>
  <si>
    <t>36801</t>
  </si>
  <si>
    <t>36804</t>
  </si>
  <si>
    <t>36830</t>
  </si>
  <si>
    <t>36832</t>
  </si>
  <si>
    <t>36849</t>
  </si>
  <si>
    <t>36850</t>
  </si>
  <si>
    <t>36852</t>
  </si>
  <si>
    <t>36853</t>
  </si>
  <si>
    <t>36854</t>
  </si>
  <si>
    <t>36855</t>
  </si>
  <si>
    <t>36856</t>
  </si>
  <si>
    <t>36858</t>
  </si>
  <si>
    <t>36860</t>
  </si>
  <si>
    <t>36861</t>
  </si>
  <si>
    <t>36862</t>
  </si>
  <si>
    <t>36863</t>
  </si>
  <si>
    <t>36866</t>
  </si>
  <si>
    <t>36867</t>
  </si>
  <si>
    <t>36869</t>
  </si>
  <si>
    <t>36870</t>
  </si>
  <si>
    <t>36871</t>
  </si>
  <si>
    <t>36874</t>
  </si>
  <si>
    <t>36875</t>
  </si>
  <si>
    <t>36877</t>
  </si>
  <si>
    <t>36879</t>
  </si>
  <si>
    <t>36904</t>
  </si>
  <si>
    <t>36907</t>
  </si>
  <si>
    <t>36908</t>
  </si>
  <si>
    <t>36910</t>
  </si>
  <si>
    <t>36912</t>
  </si>
  <si>
    <t>36913</t>
  </si>
  <si>
    <t>36915</t>
  </si>
  <si>
    <t>36916</t>
  </si>
  <si>
    <t>36919</t>
  </si>
  <si>
    <t>36921</t>
  </si>
  <si>
    <t>36922</t>
  </si>
  <si>
    <t>36925</t>
  </si>
  <si>
    <t>37010</t>
  </si>
  <si>
    <t>37012</t>
  </si>
  <si>
    <t>37013</t>
  </si>
  <si>
    <t>37014</t>
  </si>
  <si>
    <t>37015</t>
  </si>
  <si>
    <t>37016</t>
  </si>
  <si>
    <t>37018</t>
  </si>
  <si>
    <t>37019</t>
  </si>
  <si>
    <t>37020</t>
  </si>
  <si>
    <t>37022</t>
  </si>
  <si>
    <t>37023</t>
  </si>
  <si>
    <t>37025</t>
  </si>
  <si>
    <t>37026</t>
  </si>
  <si>
    <t>37027</t>
  </si>
  <si>
    <t>37028</t>
  </si>
  <si>
    <t>37029</t>
  </si>
  <si>
    <t>37030</t>
  </si>
  <si>
    <t>37031</t>
  </si>
  <si>
    <t>37032</t>
  </si>
  <si>
    <t>37033</t>
  </si>
  <si>
    <t>37034</t>
  </si>
  <si>
    <t>37035</t>
  </si>
  <si>
    <t>37036</t>
  </si>
  <si>
    <t>37037</t>
  </si>
  <si>
    <t>37040</t>
  </si>
  <si>
    <t>37042</t>
  </si>
  <si>
    <t>37043</t>
  </si>
  <si>
    <t>37044</t>
  </si>
  <si>
    <t>37046</t>
  </si>
  <si>
    <t>37047</t>
  </si>
  <si>
    <t>37048</t>
  </si>
  <si>
    <t>37049</t>
  </si>
  <si>
    <t>37050</t>
  </si>
  <si>
    <t>37051</t>
  </si>
  <si>
    <t>37052</t>
  </si>
  <si>
    <t>37055</t>
  </si>
  <si>
    <t>37057</t>
  </si>
  <si>
    <t>37058</t>
  </si>
  <si>
    <t>37059</t>
  </si>
  <si>
    <t>37060</t>
  </si>
  <si>
    <t>37061</t>
  </si>
  <si>
    <t>37062</t>
  </si>
  <si>
    <t>37064</t>
  </si>
  <si>
    <t>37066</t>
  </si>
  <si>
    <t>37067</t>
  </si>
  <si>
    <t>37069</t>
  </si>
  <si>
    <t>37072</t>
  </si>
  <si>
    <t>37073</t>
  </si>
  <si>
    <t>37074</t>
  </si>
  <si>
    <t>37075</t>
  </si>
  <si>
    <t>37076</t>
  </si>
  <si>
    <t>37078</t>
  </si>
  <si>
    <t>37079</t>
  </si>
  <si>
    <t>37080</t>
  </si>
  <si>
    <t>37082</t>
  </si>
  <si>
    <t>37083</t>
  </si>
  <si>
    <t>37085</t>
  </si>
  <si>
    <t>37086</t>
  </si>
  <si>
    <t>37087</t>
  </si>
  <si>
    <t>37089</t>
  </si>
  <si>
    <t>37090</t>
  </si>
  <si>
    <t>37091</t>
  </si>
  <si>
    <t>37095</t>
  </si>
  <si>
    <t>37096</t>
  </si>
  <si>
    <t>37097</t>
  </si>
  <si>
    <t>37098</t>
  </si>
  <si>
    <t>37101</t>
  </si>
  <si>
    <t>37110</t>
  </si>
  <si>
    <t>37115</t>
  </si>
  <si>
    <t>37118</t>
  </si>
  <si>
    <t>37122</t>
  </si>
  <si>
    <t>37127</t>
  </si>
  <si>
    <t>37128</t>
  </si>
  <si>
    <t>37129</t>
  </si>
  <si>
    <t>37130</t>
  </si>
  <si>
    <t>37131</t>
  </si>
  <si>
    <t>37132</t>
  </si>
  <si>
    <t>37134</t>
  </si>
  <si>
    <t>37135</t>
  </si>
  <si>
    <t>37137</t>
  </si>
  <si>
    <t>37138</t>
  </si>
  <si>
    <t>37140</t>
  </si>
  <si>
    <t>37141</t>
  </si>
  <si>
    <t>37142</t>
  </si>
  <si>
    <t>37143</t>
  </si>
  <si>
    <t>37144</t>
  </si>
  <si>
    <t>37145</t>
  </si>
  <si>
    <t>37146</t>
  </si>
  <si>
    <t>37148</t>
  </si>
  <si>
    <t>37149</t>
  </si>
  <si>
    <t>37150</t>
  </si>
  <si>
    <t>37151</t>
  </si>
  <si>
    <t>37153</t>
  </si>
  <si>
    <t>37160</t>
  </si>
  <si>
    <t>37161</t>
  </si>
  <si>
    <t>37166</t>
  </si>
  <si>
    <t>37167</t>
  </si>
  <si>
    <t>37171</t>
  </si>
  <si>
    <t>37172</t>
  </si>
  <si>
    <t>37174</t>
  </si>
  <si>
    <t>37175</t>
  </si>
  <si>
    <t>37178</t>
  </si>
  <si>
    <t>37179</t>
  </si>
  <si>
    <t>37180</t>
  </si>
  <si>
    <t>37181</t>
  </si>
  <si>
    <t>37183</t>
  </si>
  <si>
    <t>37184</t>
  </si>
  <si>
    <t>37185</t>
  </si>
  <si>
    <t>37186</t>
  </si>
  <si>
    <t>37187</t>
  </si>
  <si>
    <t>37188</t>
  </si>
  <si>
    <t>37189</t>
  </si>
  <si>
    <t>37190</t>
  </si>
  <si>
    <t>37191</t>
  </si>
  <si>
    <t>37201</t>
  </si>
  <si>
    <t>37203</t>
  </si>
  <si>
    <t>37204</t>
  </si>
  <si>
    <t>37205</t>
  </si>
  <si>
    <t>37206</t>
  </si>
  <si>
    <t>37207</t>
  </si>
  <si>
    <t>37208</t>
  </si>
  <si>
    <t>37209</t>
  </si>
  <si>
    <t>37210</t>
  </si>
  <si>
    <t>37211</t>
  </si>
  <si>
    <t>37212</t>
  </si>
  <si>
    <t>37213</t>
  </si>
  <si>
    <t>37214</t>
  </si>
  <si>
    <t>37215</t>
  </si>
  <si>
    <t>37216</t>
  </si>
  <si>
    <t>37217</t>
  </si>
  <si>
    <t>37218</t>
  </si>
  <si>
    <t>37219</t>
  </si>
  <si>
    <t>37220</t>
  </si>
  <si>
    <t>37221</t>
  </si>
  <si>
    <t>37228</t>
  </si>
  <si>
    <t>37232</t>
  </si>
  <si>
    <t>37234</t>
  </si>
  <si>
    <t>37235</t>
  </si>
  <si>
    <t>37236</t>
  </si>
  <si>
    <t>37237</t>
  </si>
  <si>
    <t>37238</t>
  </si>
  <si>
    <t>37240</t>
  </si>
  <si>
    <t>37241</t>
  </si>
  <si>
    <t>37242</t>
  </si>
  <si>
    <t>37243</t>
  </si>
  <si>
    <t>37245</t>
  </si>
  <si>
    <t>37246</t>
  </si>
  <si>
    <t>37247</t>
  </si>
  <si>
    <t>37248</t>
  </si>
  <si>
    <t>37249</t>
  </si>
  <si>
    <t>37250</t>
  </si>
  <si>
    <t>37301</t>
  </si>
  <si>
    <t>37302</t>
  </si>
  <si>
    <t>37303</t>
  </si>
  <si>
    <t>37304</t>
  </si>
  <si>
    <t>37305</t>
  </si>
  <si>
    <t>37306</t>
  </si>
  <si>
    <t>37307</t>
  </si>
  <si>
    <t>37308</t>
  </si>
  <si>
    <t>37309</t>
  </si>
  <si>
    <t>37310</t>
  </si>
  <si>
    <t>37311</t>
  </si>
  <si>
    <t>37312</t>
  </si>
  <si>
    <t>37313</t>
  </si>
  <si>
    <t>37317</t>
  </si>
  <si>
    <t>37318</t>
  </si>
  <si>
    <t>37321</t>
  </si>
  <si>
    <t>37322</t>
  </si>
  <si>
    <t>37323</t>
  </si>
  <si>
    <t>37324</t>
  </si>
  <si>
    <t>37325</t>
  </si>
  <si>
    <t>37327</t>
  </si>
  <si>
    <t>37328</t>
  </si>
  <si>
    <t>37329</t>
  </si>
  <si>
    <t>37330</t>
  </si>
  <si>
    <t>37331</t>
  </si>
  <si>
    <t>37332</t>
  </si>
  <si>
    <t>37333</t>
  </si>
  <si>
    <t>37334</t>
  </si>
  <si>
    <t>37335</t>
  </si>
  <si>
    <t>37336</t>
  </si>
  <si>
    <t>37337</t>
  </si>
  <si>
    <t>37338</t>
  </si>
  <si>
    <t>37339</t>
  </si>
  <si>
    <t>37340</t>
  </si>
  <si>
    <t>37341</t>
  </si>
  <si>
    <t>37342</t>
  </si>
  <si>
    <t>37343</t>
  </si>
  <si>
    <t>37345</t>
  </si>
  <si>
    <t>37347</t>
  </si>
  <si>
    <t>37348</t>
  </si>
  <si>
    <t>37350</t>
  </si>
  <si>
    <t>37351</t>
  </si>
  <si>
    <t>37352</t>
  </si>
  <si>
    <t>37353</t>
  </si>
  <si>
    <t>37354</t>
  </si>
  <si>
    <t>37355</t>
  </si>
  <si>
    <t>37356</t>
  </si>
  <si>
    <t>37357</t>
  </si>
  <si>
    <t>37359</t>
  </si>
  <si>
    <t>37360</t>
  </si>
  <si>
    <t>37361</t>
  </si>
  <si>
    <t>37362</t>
  </si>
  <si>
    <t>37363</t>
  </si>
  <si>
    <t>37365</t>
  </si>
  <si>
    <t>37366</t>
  </si>
  <si>
    <t>37367</t>
  </si>
  <si>
    <t>37369</t>
  </si>
  <si>
    <t>37370</t>
  </si>
  <si>
    <t>37373</t>
  </si>
  <si>
    <t>37374</t>
  </si>
  <si>
    <t>37375</t>
  </si>
  <si>
    <t>37376</t>
  </si>
  <si>
    <t>37377</t>
  </si>
  <si>
    <t>37379</t>
  </si>
  <si>
    <t>37380</t>
  </si>
  <si>
    <t>37381</t>
  </si>
  <si>
    <t>37383</t>
  </si>
  <si>
    <t>37385</t>
  </si>
  <si>
    <t>37387</t>
  </si>
  <si>
    <t>37388</t>
  </si>
  <si>
    <t>37389</t>
  </si>
  <si>
    <t>37391</t>
  </si>
  <si>
    <t>37396</t>
  </si>
  <si>
    <t>37397</t>
  </si>
  <si>
    <t>37398</t>
  </si>
  <si>
    <t>37402</t>
  </si>
  <si>
    <t>37403</t>
  </si>
  <si>
    <t>37404</t>
  </si>
  <si>
    <t>37405</t>
  </si>
  <si>
    <t>37406</t>
  </si>
  <si>
    <t>37407</t>
  </si>
  <si>
    <t>37408</t>
  </si>
  <si>
    <t>37409</t>
  </si>
  <si>
    <t>37410</t>
  </si>
  <si>
    <t>37411</t>
  </si>
  <si>
    <t>37412</t>
  </si>
  <si>
    <t>37415</t>
  </si>
  <si>
    <t>37416</t>
  </si>
  <si>
    <t>37419</t>
  </si>
  <si>
    <t>37421</t>
  </si>
  <si>
    <t>37450</t>
  </si>
  <si>
    <t>37501</t>
  </si>
  <si>
    <t>37544</t>
  </si>
  <si>
    <t>37601</t>
  </si>
  <si>
    <t>37604</t>
  </si>
  <si>
    <t>37615</t>
  </si>
  <si>
    <t>37616</t>
  </si>
  <si>
    <t>37617</t>
  </si>
  <si>
    <t>37618</t>
  </si>
  <si>
    <t>37620</t>
  </si>
  <si>
    <t>37640</t>
  </si>
  <si>
    <t>37641</t>
  </si>
  <si>
    <t>37642</t>
  </si>
  <si>
    <t>37643</t>
  </si>
  <si>
    <t>37645</t>
  </si>
  <si>
    <t>37650</t>
  </si>
  <si>
    <t>37656</t>
  </si>
  <si>
    <t>37657</t>
  </si>
  <si>
    <t>37658</t>
  </si>
  <si>
    <t>37659</t>
  </si>
  <si>
    <t>37660</t>
  </si>
  <si>
    <t>37663</t>
  </si>
  <si>
    <t>37664</t>
  </si>
  <si>
    <t>37665</t>
  </si>
  <si>
    <t>37669</t>
  </si>
  <si>
    <t>37680</t>
  </si>
  <si>
    <t>37681</t>
  </si>
  <si>
    <t>37683</t>
  </si>
  <si>
    <t>37686</t>
  </si>
  <si>
    <t>37687</t>
  </si>
  <si>
    <t>37688</t>
  </si>
  <si>
    <t>37690</t>
  </si>
  <si>
    <t>37691</t>
  </si>
  <si>
    <t>37692</t>
  </si>
  <si>
    <t>37694</t>
  </si>
  <si>
    <t>37699</t>
  </si>
  <si>
    <t>37701</t>
  </si>
  <si>
    <t>37705</t>
  </si>
  <si>
    <t>37708</t>
  </si>
  <si>
    <t>37709</t>
  </si>
  <si>
    <t>37710</t>
  </si>
  <si>
    <t>37711</t>
  </si>
  <si>
    <t>37713</t>
  </si>
  <si>
    <t>37714</t>
  </si>
  <si>
    <t>37715</t>
  </si>
  <si>
    <t>37716</t>
  </si>
  <si>
    <t>37721</t>
  </si>
  <si>
    <t>37722</t>
  </si>
  <si>
    <t>37723</t>
  </si>
  <si>
    <t>37724</t>
  </si>
  <si>
    <t>37725</t>
  </si>
  <si>
    <t>37726</t>
  </si>
  <si>
    <t>37727</t>
  </si>
  <si>
    <t>37729</t>
  </si>
  <si>
    <t>37731</t>
  </si>
  <si>
    <t>37737</t>
  </si>
  <si>
    <t>37738</t>
  </si>
  <si>
    <t>37742</t>
  </si>
  <si>
    <t>37743</t>
  </si>
  <si>
    <t>37745</t>
  </si>
  <si>
    <t>37748</t>
  </si>
  <si>
    <t>37752</t>
  </si>
  <si>
    <t>37753</t>
  </si>
  <si>
    <t>37754</t>
  </si>
  <si>
    <t>37755</t>
  </si>
  <si>
    <t>37756</t>
  </si>
  <si>
    <t>37757</t>
  </si>
  <si>
    <t>37760</t>
  </si>
  <si>
    <t>37762</t>
  </si>
  <si>
    <t>37763</t>
  </si>
  <si>
    <t>37764</t>
  </si>
  <si>
    <t>37765</t>
  </si>
  <si>
    <t>37766</t>
  </si>
  <si>
    <t>37769</t>
  </si>
  <si>
    <t>37770</t>
  </si>
  <si>
    <t>37771</t>
  </si>
  <si>
    <t>37772</t>
  </si>
  <si>
    <t>37774</t>
  </si>
  <si>
    <t>37777</t>
  </si>
  <si>
    <t>37779</t>
  </si>
  <si>
    <t>37801</t>
  </si>
  <si>
    <t>37803</t>
  </si>
  <si>
    <t>37804</t>
  </si>
  <si>
    <t>37806</t>
  </si>
  <si>
    <t>37807</t>
  </si>
  <si>
    <t>37809</t>
  </si>
  <si>
    <t>37810</t>
  </si>
  <si>
    <t>37811</t>
  </si>
  <si>
    <t>37813</t>
  </si>
  <si>
    <t>37814</t>
  </si>
  <si>
    <t>37818</t>
  </si>
  <si>
    <t>37819</t>
  </si>
  <si>
    <t>37820</t>
  </si>
  <si>
    <t>37821</t>
  </si>
  <si>
    <t>37825</t>
  </si>
  <si>
    <t>37826</t>
  </si>
  <si>
    <t>37829</t>
  </si>
  <si>
    <t>37830</t>
  </si>
  <si>
    <t>37840</t>
  </si>
  <si>
    <t>37841</t>
  </si>
  <si>
    <t>37843</t>
  </si>
  <si>
    <t>37846</t>
  </si>
  <si>
    <t>37847</t>
  </si>
  <si>
    <t>37848</t>
  </si>
  <si>
    <t>37849</t>
  </si>
  <si>
    <t>37852</t>
  </si>
  <si>
    <t>37853</t>
  </si>
  <si>
    <t>37854</t>
  </si>
  <si>
    <t>37857</t>
  </si>
  <si>
    <t>37860</t>
  </si>
  <si>
    <t>37861</t>
  </si>
  <si>
    <t>37862</t>
  </si>
  <si>
    <t>37863</t>
  </si>
  <si>
    <t>37865</t>
  </si>
  <si>
    <t>37866</t>
  </si>
  <si>
    <t>37869</t>
  </si>
  <si>
    <t>37870</t>
  </si>
  <si>
    <t>37871</t>
  </si>
  <si>
    <t>37872</t>
  </si>
  <si>
    <t>37873</t>
  </si>
  <si>
    <t>37874</t>
  </si>
  <si>
    <t>37876</t>
  </si>
  <si>
    <t>37877</t>
  </si>
  <si>
    <t>37878</t>
  </si>
  <si>
    <t>37879</t>
  </si>
  <si>
    <t>37880</t>
  </si>
  <si>
    <t>37881</t>
  </si>
  <si>
    <t>37882</t>
  </si>
  <si>
    <t>37885</t>
  </si>
  <si>
    <t>37886</t>
  </si>
  <si>
    <t>37887</t>
  </si>
  <si>
    <t>37888</t>
  </si>
  <si>
    <t>37890</t>
  </si>
  <si>
    <t>37891</t>
  </si>
  <si>
    <t>37892</t>
  </si>
  <si>
    <t>37902</t>
  </si>
  <si>
    <t>37909</t>
  </si>
  <si>
    <t>37912</t>
  </si>
  <si>
    <t>37914</t>
  </si>
  <si>
    <t>37915</t>
  </si>
  <si>
    <t>37916</t>
  </si>
  <si>
    <t>37917</t>
  </si>
  <si>
    <t>37918</t>
  </si>
  <si>
    <t>37919</t>
  </si>
  <si>
    <t>37920</t>
  </si>
  <si>
    <t>37921</t>
  </si>
  <si>
    <t>37922</t>
  </si>
  <si>
    <t>37923</t>
  </si>
  <si>
    <t>37924</t>
  </si>
  <si>
    <t>37929</t>
  </si>
  <si>
    <t>37931</t>
  </si>
  <si>
    <t>37932</t>
  </si>
  <si>
    <t>37934</t>
  </si>
  <si>
    <t>37938</t>
  </si>
  <si>
    <t>37990</t>
  </si>
  <si>
    <t>37995</t>
  </si>
  <si>
    <t>37996</t>
  </si>
  <si>
    <t>37997</t>
  </si>
  <si>
    <t>37998</t>
  </si>
  <si>
    <t>38001</t>
  </si>
  <si>
    <t>38002</t>
  </si>
  <si>
    <t>38004</t>
  </si>
  <si>
    <t>38006</t>
  </si>
  <si>
    <t>38008</t>
  </si>
  <si>
    <t>38011</t>
  </si>
  <si>
    <t>38012</t>
  </si>
  <si>
    <t>38015</t>
  </si>
  <si>
    <t>38016</t>
  </si>
  <si>
    <t>38017</t>
  </si>
  <si>
    <t>38018</t>
  </si>
  <si>
    <t>38019</t>
  </si>
  <si>
    <t>38023</t>
  </si>
  <si>
    <t>38024</t>
  </si>
  <si>
    <t>38028</t>
  </si>
  <si>
    <t>38030</t>
  </si>
  <si>
    <t>38034</t>
  </si>
  <si>
    <t>38037</t>
  </si>
  <si>
    <t>38039</t>
  </si>
  <si>
    <t>38040</t>
  </si>
  <si>
    <t>38041</t>
  </si>
  <si>
    <t>38042</t>
  </si>
  <si>
    <t>38044</t>
  </si>
  <si>
    <t>38047</t>
  </si>
  <si>
    <t>38049</t>
  </si>
  <si>
    <t>38052</t>
  </si>
  <si>
    <t>38053</t>
  </si>
  <si>
    <t>38055</t>
  </si>
  <si>
    <t>38057</t>
  </si>
  <si>
    <t>38058</t>
  </si>
  <si>
    <t>38059</t>
  </si>
  <si>
    <t>38060</t>
  </si>
  <si>
    <t>38061</t>
  </si>
  <si>
    <t>38063</t>
  </si>
  <si>
    <t>38066</t>
  </si>
  <si>
    <t>38067</t>
  </si>
  <si>
    <t>38068</t>
  </si>
  <si>
    <t>38069</t>
  </si>
  <si>
    <t>38075</t>
  </si>
  <si>
    <t>38076</t>
  </si>
  <si>
    <t>38079</t>
  </si>
  <si>
    <t>38080</t>
  </si>
  <si>
    <t>38103</t>
  </si>
  <si>
    <t>38104</t>
  </si>
  <si>
    <t>38105</t>
  </si>
  <si>
    <t>38106</t>
  </si>
  <si>
    <t>38107</t>
  </si>
  <si>
    <t>38108</t>
  </si>
  <si>
    <t>38109</t>
  </si>
  <si>
    <t>38110</t>
  </si>
  <si>
    <t>38111</t>
  </si>
  <si>
    <t>38112</t>
  </si>
  <si>
    <t>38114</t>
  </si>
  <si>
    <t>38115</t>
  </si>
  <si>
    <t>38116</t>
  </si>
  <si>
    <t>38117</t>
  </si>
  <si>
    <t>38118</t>
  </si>
  <si>
    <t>38119</t>
  </si>
  <si>
    <t>38120</t>
  </si>
  <si>
    <t>38122</t>
  </si>
  <si>
    <t>38125</t>
  </si>
  <si>
    <t>38126</t>
  </si>
  <si>
    <t>38127</t>
  </si>
  <si>
    <t>38128</t>
  </si>
  <si>
    <t>38131</t>
  </si>
  <si>
    <t>38132</t>
  </si>
  <si>
    <t>38133</t>
  </si>
  <si>
    <t>38134</t>
  </si>
  <si>
    <t>38135</t>
  </si>
  <si>
    <t>38136</t>
  </si>
  <si>
    <t>38137</t>
  </si>
  <si>
    <t>38138</t>
  </si>
  <si>
    <t>38139</t>
  </si>
  <si>
    <t>38141</t>
  </si>
  <si>
    <t>38142</t>
  </si>
  <si>
    <t>38145</t>
  </si>
  <si>
    <t>38147</t>
  </si>
  <si>
    <t>38148</t>
  </si>
  <si>
    <t>38150</t>
  </si>
  <si>
    <t>38151</t>
  </si>
  <si>
    <t>38152</t>
  </si>
  <si>
    <t>38157</t>
  </si>
  <si>
    <t>38159</t>
  </si>
  <si>
    <t>38161</t>
  </si>
  <si>
    <t>38163</t>
  </si>
  <si>
    <t>38165</t>
  </si>
  <si>
    <t>38166</t>
  </si>
  <si>
    <t>38188</t>
  </si>
  <si>
    <t>38193</t>
  </si>
  <si>
    <t>38194</t>
  </si>
  <si>
    <t>38197</t>
  </si>
  <si>
    <t>38201</t>
  </si>
  <si>
    <t>38220</t>
  </si>
  <si>
    <t>38221</t>
  </si>
  <si>
    <t>38222</t>
  </si>
  <si>
    <t>38224</t>
  </si>
  <si>
    <t>38225</t>
  </si>
  <si>
    <t>38226</t>
  </si>
  <si>
    <t>38227</t>
  </si>
  <si>
    <t>38229</t>
  </si>
  <si>
    <t>38230</t>
  </si>
  <si>
    <t>38231</t>
  </si>
  <si>
    <t>38232</t>
  </si>
  <si>
    <t>38233</t>
  </si>
  <si>
    <t>38236</t>
  </si>
  <si>
    <t>38237</t>
  </si>
  <si>
    <t>38238</t>
  </si>
  <si>
    <t>38240</t>
  </si>
  <si>
    <t>38241</t>
  </si>
  <si>
    <t>38242</t>
  </si>
  <si>
    <t>38251</t>
  </si>
  <si>
    <t>38253</t>
  </si>
  <si>
    <t>38255</t>
  </si>
  <si>
    <t>38256</t>
  </si>
  <si>
    <t>38257</t>
  </si>
  <si>
    <t>38258</t>
  </si>
  <si>
    <t>38259</t>
  </si>
  <si>
    <t>38260</t>
  </si>
  <si>
    <t>38261</t>
  </si>
  <si>
    <t>38301</t>
  </si>
  <si>
    <t>38305</t>
  </si>
  <si>
    <t>38310</t>
  </si>
  <si>
    <t>38311</t>
  </si>
  <si>
    <t>38313</t>
  </si>
  <si>
    <t>38315</t>
  </si>
  <si>
    <t>38316</t>
  </si>
  <si>
    <t>38317</t>
  </si>
  <si>
    <t>38318</t>
  </si>
  <si>
    <t>38320</t>
  </si>
  <si>
    <t>38321</t>
  </si>
  <si>
    <t>38326</t>
  </si>
  <si>
    <t>38327</t>
  </si>
  <si>
    <t>38328</t>
  </si>
  <si>
    <t>38329</t>
  </si>
  <si>
    <t>38330</t>
  </si>
  <si>
    <t>38332</t>
  </si>
  <si>
    <t>38333</t>
  </si>
  <si>
    <t>38334</t>
  </si>
  <si>
    <t>38337</t>
  </si>
  <si>
    <t>38339</t>
  </si>
  <si>
    <t>38340</t>
  </si>
  <si>
    <t>38341</t>
  </si>
  <si>
    <t>38342</t>
  </si>
  <si>
    <t>38343</t>
  </si>
  <si>
    <t>38344</t>
  </si>
  <si>
    <t>38345</t>
  </si>
  <si>
    <t>38347</t>
  </si>
  <si>
    <t>38348</t>
  </si>
  <si>
    <t>38351</t>
  </si>
  <si>
    <t>38352</t>
  </si>
  <si>
    <t>38355</t>
  </si>
  <si>
    <t>38356</t>
  </si>
  <si>
    <t>38357</t>
  </si>
  <si>
    <t>38358</t>
  </si>
  <si>
    <t>38359</t>
  </si>
  <si>
    <t>38361</t>
  </si>
  <si>
    <t>38362</t>
  </si>
  <si>
    <t>38363</t>
  </si>
  <si>
    <t>38366</t>
  </si>
  <si>
    <t>38367</t>
  </si>
  <si>
    <t>38368</t>
  </si>
  <si>
    <t>38369</t>
  </si>
  <si>
    <t>38370</t>
  </si>
  <si>
    <t>38371</t>
  </si>
  <si>
    <t>38372</t>
  </si>
  <si>
    <t>38374</t>
  </si>
  <si>
    <t>38375</t>
  </si>
  <si>
    <t>38376</t>
  </si>
  <si>
    <t>38379</t>
  </si>
  <si>
    <t>38380</t>
  </si>
  <si>
    <t>38381</t>
  </si>
  <si>
    <t>38382</t>
  </si>
  <si>
    <t>38387</t>
  </si>
  <si>
    <t>38388</t>
  </si>
  <si>
    <t>38390</t>
  </si>
  <si>
    <t>38391</t>
  </si>
  <si>
    <t>38392</t>
  </si>
  <si>
    <t>38401</t>
  </si>
  <si>
    <t>38425</t>
  </si>
  <si>
    <t>38449</t>
  </si>
  <si>
    <t>38450</t>
  </si>
  <si>
    <t>38451</t>
  </si>
  <si>
    <t>38452</t>
  </si>
  <si>
    <t>38453</t>
  </si>
  <si>
    <t>38454</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</si>
  <si>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</si>
  <si>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</si>
  <si>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</si>
  <si>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</si>
  <si>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</si>
  <si>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</si>
  <si>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</si>
  <si>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</si>
  <si>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</si>
  <si>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</si>
  <si>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</si>
  <si>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</si>
  <si>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</si>
  <si>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</si>
  <si>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</si>
  <si>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</si>
  <si>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</si>
  <si>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</si>
  <si>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</si>
  <si>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</si>
  <si>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</si>
  <si>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</si>
  <si>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</si>
  <si>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</si>
  <si>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</si>
  <si>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</si>
  <si>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38504</t>
  </si>
  <si>
    <t>38505</t>
  </si>
  <si>
    <t>38506</t>
  </si>
  <si>
    <t>38541</t>
  </si>
  <si>
    <t>38542</t>
  </si>
  <si>
    <t>38543</t>
  </si>
  <si>
    <t>38544</t>
  </si>
  <si>
    <t>38545</t>
  </si>
  <si>
    <t>38547</t>
  </si>
  <si>
    <t>38548</t>
  </si>
  <si>
    <t>38549</t>
  </si>
  <si>
    <t>38551</t>
  </si>
  <si>
    <t>38552</t>
  </si>
  <si>
    <t>38553</t>
  </si>
  <si>
    <t>38554</t>
  </si>
  <si>
    <t>38555</t>
  </si>
  <si>
    <t>38556</t>
  </si>
  <si>
    <t>38558</t>
  </si>
  <si>
    <t>38559</t>
  </si>
  <si>
    <t>38560</t>
  </si>
  <si>
    <t>38562</t>
  </si>
  <si>
    <t>38563</t>
  </si>
  <si>
    <t>38564</t>
  </si>
  <si>
    <t>38565</t>
  </si>
  <si>
    <t>38567</t>
  </si>
  <si>
    <t>38568</t>
  </si>
  <si>
    <t>38569</t>
  </si>
  <si>
    <t>38570</t>
  </si>
  <si>
    <t>38571</t>
  </si>
  <si>
    <t>38572</t>
  </si>
  <si>
    <t>38573</t>
  </si>
  <si>
    <t>38574</t>
  </si>
  <si>
    <t>38575</t>
  </si>
  <si>
    <t>38577</t>
  </si>
  <si>
    <t>38579</t>
  </si>
  <si>
    <t>38580</t>
  </si>
  <si>
    <t>38581</t>
  </si>
  <si>
    <t>38582</t>
  </si>
  <si>
    <t>38583</t>
  </si>
  <si>
    <t>38585</t>
  </si>
  <si>
    <t>38587</t>
  </si>
  <si>
    <t>38588</t>
  </si>
  <si>
    <t>38589</t>
  </si>
  <si>
    <t>38601</t>
  </si>
  <si>
    <t>38603</t>
  </si>
  <si>
    <t>38606</t>
  </si>
  <si>
    <t>38609</t>
  </si>
  <si>
    <t>38610</t>
  </si>
  <si>
    <t>38611</t>
  </si>
  <si>
    <t>38614</t>
  </si>
  <si>
    <t>38617</t>
  </si>
  <si>
    <t>38618</t>
  </si>
  <si>
    <t>38619</t>
  </si>
  <si>
    <t>38620</t>
  </si>
  <si>
    <t>38621</t>
  </si>
  <si>
    <t>38625</t>
  </si>
  <si>
    <t>38626</t>
  </si>
  <si>
    <t>38627</t>
  </si>
  <si>
    <t>38628</t>
  </si>
  <si>
    <t>38629</t>
  </si>
  <si>
    <t>38632</t>
  </si>
  <si>
    <t>38633</t>
  </si>
  <si>
    <t>38635</t>
  </si>
  <si>
    <t>38637</t>
  </si>
  <si>
    <t>38641</t>
  </si>
  <si>
    <t>38642</t>
  </si>
  <si>
    <t>38643</t>
  </si>
  <si>
    <t>38645</t>
  </si>
  <si>
    <t>38646</t>
  </si>
  <si>
    <t>38647</t>
  </si>
  <si>
    <t>38650</t>
  </si>
  <si>
    <t>38651</t>
  </si>
  <si>
    <t>38652</t>
  </si>
  <si>
    <t>38654</t>
  </si>
  <si>
    <t>38655</t>
  </si>
  <si>
    <t>38658</t>
  </si>
  <si>
    <t>38659</t>
  </si>
  <si>
    <t>38661</t>
  </si>
  <si>
    <t>38663</t>
  </si>
  <si>
    <t>38664</t>
  </si>
  <si>
    <t>38665</t>
  </si>
  <si>
    <t>38666</t>
  </si>
  <si>
    <t>38668</t>
  </si>
  <si>
    <t>38670</t>
  </si>
  <si>
    <t>38671</t>
  </si>
  <si>
    <t>38672</t>
  </si>
  <si>
    <t>38673</t>
  </si>
  <si>
    <t>38674</t>
  </si>
  <si>
    <t>38675</t>
  </si>
  <si>
    <t>38676</t>
  </si>
  <si>
    <t>38680</t>
  </si>
  <si>
    <t>38683</t>
  </si>
  <si>
    <t>38685</t>
  </si>
  <si>
    <t>38686</t>
  </si>
  <si>
    <t>38701</t>
  </si>
  <si>
    <t>38703</t>
  </si>
  <si>
    <t>38720</t>
  </si>
  <si>
    <t>38721</t>
  </si>
  <si>
    <t>38725</t>
  </si>
  <si>
    <t>38726</t>
  </si>
  <si>
    <t>38730</t>
  </si>
  <si>
    <t>38731</t>
  </si>
  <si>
    <t>38732</t>
  </si>
  <si>
    <t>38733</t>
  </si>
  <si>
    <t>38736</t>
  </si>
  <si>
    <t>38737</t>
  </si>
  <si>
    <t>38740</t>
  </si>
  <si>
    <t>38744</t>
  </si>
  <si>
    <t>38746</t>
  </si>
  <si>
    <t>38748</t>
  </si>
  <si>
    <t>38751</t>
  </si>
  <si>
    <t>38753</t>
  </si>
  <si>
    <t>38754</t>
  </si>
  <si>
    <t>38756</t>
  </si>
  <si>
    <t>38759</t>
  </si>
  <si>
    <t>38761</t>
  </si>
  <si>
    <t>38762</t>
  </si>
  <si>
    <t>38769</t>
  </si>
  <si>
    <t>38771</t>
  </si>
  <si>
    <t>38773</t>
  </si>
  <si>
    <t>38774</t>
  </si>
  <si>
    <t>38778</t>
  </si>
  <si>
    <t>38801</t>
  </si>
  <si>
    <t>38804</t>
  </si>
  <si>
    <t>38821</t>
  </si>
  <si>
    <t>38824</t>
  </si>
  <si>
    <t>38826</t>
  </si>
  <si>
    <t>38827</t>
  </si>
  <si>
    <t>38828</t>
  </si>
  <si>
    <t>38829</t>
  </si>
  <si>
    <t>38833</t>
  </si>
  <si>
    <t>38834</t>
  </si>
  <si>
    <t>38838</t>
  </si>
  <si>
    <t>38841</t>
  </si>
  <si>
    <t>38843</t>
  </si>
  <si>
    <t>38844</t>
  </si>
  <si>
    <t>38846</t>
  </si>
  <si>
    <t>38847</t>
  </si>
  <si>
    <t>38848</t>
  </si>
  <si>
    <t>38849</t>
  </si>
  <si>
    <t>38850</t>
  </si>
  <si>
    <t>38851</t>
  </si>
  <si>
    <t>38852</t>
  </si>
  <si>
    <t>38855</t>
  </si>
  <si>
    <t>38856</t>
  </si>
  <si>
    <t>38857</t>
  </si>
  <si>
    <t>38858</t>
  </si>
  <si>
    <t>38859</t>
  </si>
  <si>
    <t>38860</t>
  </si>
  <si>
    <t>38862</t>
  </si>
  <si>
    <t>38863</t>
  </si>
  <si>
    <t>38864</t>
  </si>
  <si>
    <t>38865</t>
  </si>
  <si>
    <t>38866</t>
  </si>
  <si>
    <t>38868</t>
  </si>
  <si>
    <t>38870</t>
  </si>
  <si>
    <t>38871</t>
  </si>
  <si>
    <t>38873</t>
  </si>
  <si>
    <t>38876</t>
  </si>
  <si>
    <t>38878</t>
  </si>
  <si>
    <t>38901</t>
  </si>
  <si>
    <t>38913</t>
  </si>
  <si>
    <t>38914</t>
  </si>
  <si>
    <t>38915</t>
  </si>
  <si>
    <t>38916</t>
  </si>
  <si>
    <t>38917</t>
  </si>
  <si>
    <t>38920</t>
  </si>
  <si>
    <t>38921</t>
  </si>
  <si>
    <t>38922</t>
  </si>
  <si>
    <t>38923</t>
  </si>
  <si>
    <t>38924</t>
  </si>
  <si>
    <t>38925</t>
  </si>
  <si>
    <t>38927</t>
  </si>
  <si>
    <t>38928</t>
  </si>
  <si>
    <t>38929</t>
  </si>
  <si>
    <t>38930</t>
  </si>
  <si>
    <t>38940</t>
  </si>
  <si>
    <t>38941</t>
  </si>
  <si>
    <t>38943</t>
  </si>
  <si>
    <t>38944</t>
  </si>
  <si>
    <t>38948</t>
  </si>
  <si>
    <t>38949</t>
  </si>
  <si>
    <t>38950</t>
  </si>
  <si>
    <t>38951</t>
  </si>
  <si>
    <t>38952</t>
  </si>
  <si>
    <t>38953</t>
  </si>
  <si>
    <t>38954</t>
  </si>
  <si>
    <t>38961</t>
  </si>
  <si>
    <t>38963</t>
  </si>
  <si>
    <t>38964</t>
  </si>
  <si>
    <t>38965</t>
  </si>
  <si>
    <t>38966</t>
  </si>
  <si>
    <t>38967</t>
  </si>
  <si>
    <t>39038</t>
  </si>
  <si>
    <t>39039</t>
  </si>
  <si>
    <t>39040</t>
  </si>
  <si>
    <t>39041</t>
  </si>
  <si>
    <t>39042</t>
  </si>
  <si>
    <t>39044</t>
  </si>
  <si>
    <t>39045</t>
  </si>
  <si>
    <t>39046</t>
  </si>
  <si>
    <t>39047</t>
  </si>
  <si>
    <t>39051</t>
  </si>
  <si>
    <t>39054</t>
  </si>
  <si>
    <t>39056</t>
  </si>
  <si>
    <t>39057</t>
  </si>
  <si>
    <t>39058</t>
  </si>
  <si>
    <t>39059</t>
  </si>
  <si>
    <t>39063</t>
  </si>
  <si>
    <t>39066</t>
  </si>
  <si>
    <t>39067</t>
  </si>
  <si>
    <t>39069</t>
  </si>
  <si>
    <t>39071</t>
  </si>
  <si>
    <t>39073</t>
  </si>
  <si>
    <t>39074</t>
  </si>
  <si>
    <t>39078</t>
  </si>
  <si>
    <t>39079</t>
  </si>
  <si>
    <t>39082</t>
  </si>
  <si>
    <t>39083</t>
  </si>
  <si>
    <t>39086</t>
  </si>
  <si>
    <t>39088</t>
  </si>
  <si>
    <t>39090</t>
  </si>
  <si>
    <t>39092</t>
  </si>
  <si>
    <t>39094</t>
  </si>
  <si>
    <t>39095</t>
  </si>
  <si>
    <t>39096</t>
  </si>
  <si>
    <t>39097</t>
  </si>
  <si>
    <t>39108</t>
  </si>
  <si>
    <t>39110</t>
  </si>
  <si>
    <t>39111</t>
  </si>
  <si>
    <t>39114</t>
  </si>
  <si>
    <t>39116</t>
  </si>
  <si>
    <t>39117</t>
  </si>
  <si>
    <t>39119</t>
  </si>
  <si>
    <t>39120</t>
  </si>
  <si>
    <t>39140</t>
  </si>
  <si>
    <t>39144</t>
  </si>
  <si>
    <t>39145</t>
  </si>
  <si>
    <t>39146</t>
  </si>
  <si>
    <t>39149</t>
  </si>
  <si>
    <t>39150</t>
  </si>
  <si>
    <t>39152</t>
  </si>
  <si>
    <t>39153</t>
  </si>
  <si>
    <t>39154</t>
  </si>
  <si>
    <t>39156</t>
  </si>
  <si>
    <t>39157</t>
  </si>
  <si>
    <t>39159</t>
  </si>
  <si>
    <t>39160</t>
  </si>
  <si>
    <t>39162</t>
  </si>
  <si>
    <t>39166</t>
  </si>
  <si>
    <t>39168</t>
  </si>
  <si>
    <t>39169</t>
  </si>
  <si>
    <t>39170</t>
  </si>
  <si>
    <t>39173</t>
  </si>
  <si>
    <t>39175</t>
  </si>
  <si>
    <t>39176</t>
  </si>
  <si>
    <t>39179</t>
  </si>
  <si>
    <t>39180</t>
  </si>
  <si>
    <t>39183</t>
  </si>
  <si>
    <t>39189</t>
  </si>
  <si>
    <t>39191</t>
  </si>
  <si>
    <t>39192</t>
  </si>
  <si>
    <t>39194</t>
  </si>
  <si>
    <t>39201</t>
  </si>
  <si>
    <t>39202</t>
  </si>
  <si>
    <t>39203</t>
  </si>
  <si>
    <t>39204</t>
  </si>
  <si>
    <t>39206</t>
  </si>
  <si>
    <t>39208</t>
  </si>
  <si>
    <t>39209</t>
  </si>
  <si>
    <t>39210</t>
  </si>
  <si>
    <t>39211</t>
  </si>
  <si>
    <t>39212</t>
  </si>
  <si>
    <t>39213</t>
  </si>
  <si>
    <t>39216</t>
  </si>
  <si>
    <t>39217</t>
  </si>
  <si>
    <t>39218</t>
  </si>
  <si>
    <t>39232</t>
  </si>
  <si>
    <t>39235</t>
  </si>
  <si>
    <t>39250</t>
  </si>
  <si>
    <t>39269</t>
  </si>
  <si>
    <t>39271</t>
  </si>
  <si>
    <t>39272</t>
  </si>
  <si>
    <t>39301</t>
  </si>
  <si>
    <t>39305</t>
  </si>
  <si>
    <t>39307</t>
  </si>
  <si>
    <t>39309</t>
  </si>
  <si>
    <t>39320</t>
  </si>
  <si>
    <t>39322</t>
  </si>
  <si>
    <t>39323</t>
  </si>
  <si>
    <t>39325</t>
  </si>
  <si>
    <t>39326</t>
  </si>
  <si>
    <t>39327</t>
  </si>
  <si>
    <t>39328</t>
  </si>
  <si>
    <t>39330</t>
  </si>
  <si>
    <t>39332</t>
  </si>
  <si>
    <t>39335</t>
  </si>
  <si>
    <t>39336</t>
  </si>
  <si>
    <t>39337</t>
  </si>
  <si>
    <t>39338</t>
  </si>
  <si>
    <t>39339</t>
  </si>
  <si>
    <t>39341</t>
  </si>
  <si>
    <t>39342</t>
  </si>
  <si>
    <t>39345</t>
  </si>
  <si>
    <t>39346</t>
  </si>
  <si>
    <t>39347</t>
  </si>
  <si>
    <t>39348</t>
  </si>
  <si>
    <t>39350</t>
  </si>
  <si>
    <t>39352</t>
  </si>
  <si>
    <t>39354</t>
  </si>
  <si>
    <t>39355</t>
  </si>
  <si>
    <t>39356</t>
  </si>
  <si>
    <t>39358</t>
  </si>
  <si>
    <t>39360</t>
  </si>
  <si>
    <t>39361</t>
  </si>
  <si>
    <t>39362</t>
  </si>
  <si>
    <t>39363</t>
  </si>
  <si>
    <t>39364</t>
  </si>
  <si>
    <t>39365</t>
  </si>
  <si>
    <t>39366</t>
  </si>
  <si>
    <t>39367</t>
  </si>
  <si>
    <t>39401</t>
  </si>
  <si>
    <t>39402</t>
  </si>
  <si>
    <t>39406</t>
  </si>
  <si>
    <t>39407</t>
  </si>
  <si>
    <t>39421</t>
  </si>
  <si>
    <t>39422</t>
  </si>
  <si>
    <t>39423</t>
  </si>
  <si>
    <t>39425</t>
  </si>
  <si>
    <t>39426</t>
  </si>
  <si>
    <t>39427</t>
  </si>
  <si>
    <t>39428</t>
  </si>
  <si>
    <t>39429</t>
  </si>
  <si>
    <t>39437</t>
  </si>
  <si>
    <t>39439</t>
  </si>
  <si>
    <t>39440</t>
  </si>
  <si>
    <t>39443</t>
  </si>
  <si>
    <t>39451</t>
  </si>
  <si>
    <t>39452</t>
  </si>
  <si>
    <t>39455</t>
  </si>
  <si>
    <t>39456</t>
  </si>
  <si>
    <t>39459</t>
  </si>
  <si>
    <t>39461</t>
  </si>
  <si>
    <t>39462</t>
  </si>
  <si>
    <t>39464</t>
  </si>
  <si>
    <t>39465</t>
  </si>
  <si>
    <t>39466</t>
  </si>
  <si>
    <t>39470</t>
  </si>
  <si>
    <t>39474</t>
  </si>
  <si>
    <t>39475</t>
  </si>
  <si>
    <t>39476</t>
  </si>
  <si>
    <t>39478</t>
  </si>
  <si>
    <t>39479</t>
  </si>
  <si>
    <t>39480</t>
  </si>
  <si>
    <t>39481</t>
  </si>
  <si>
    <t>39482</t>
  </si>
  <si>
    <t>39483</t>
  </si>
  <si>
    <t>39501</t>
  </si>
  <si>
    <t>39503</t>
  </si>
  <si>
    <t>39507</t>
  </si>
  <si>
    <t>39520</t>
  </si>
  <si>
    <t>39522</t>
  </si>
  <si>
    <t>39525</t>
  </si>
  <si>
    <t>39529</t>
  </si>
  <si>
    <t>39530</t>
  </si>
  <si>
    <t>39531</t>
  </si>
  <si>
    <t>39532</t>
  </si>
  <si>
    <t>39540</t>
  </si>
  <si>
    <t>39553</t>
  </si>
  <si>
    <t>39556</t>
  </si>
  <si>
    <t>39560</t>
  </si>
  <si>
    <t>39561</t>
  </si>
  <si>
    <t>39562</t>
  </si>
  <si>
    <t>39563</t>
  </si>
  <si>
    <t>39564</t>
  </si>
  <si>
    <t>39565</t>
  </si>
  <si>
    <t>39567</t>
  </si>
  <si>
    <t>39571</t>
  </si>
  <si>
    <t>39572</t>
  </si>
  <si>
    <t>39573</t>
  </si>
  <si>
    <t>39574</t>
  </si>
  <si>
    <t>39576</t>
  </si>
  <si>
    <t>39577</t>
  </si>
  <si>
    <t>39581</t>
  </si>
  <si>
    <t>39595</t>
  </si>
  <si>
    <t>39601</t>
  </si>
  <si>
    <t>39629</t>
  </si>
  <si>
    <t>39630</t>
  </si>
  <si>
    <t>39631</t>
  </si>
  <si>
    <t>39633</t>
  </si>
  <si>
    <t>39638</t>
  </si>
  <si>
    <t>39641</t>
  </si>
  <si>
    <t>39643</t>
  </si>
  <si>
    <t>39645</t>
  </si>
  <si>
    <t>39647</t>
  </si>
  <si>
    <t>39648</t>
  </si>
  <si>
    <t>39652</t>
  </si>
  <si>
    <t>39653</t>
  </si>
  <si>
    <t>39654</t>
  </si>
  <si>
    <t>39656</t>
  </si>
  <si>
    <t>39657</t>
  </si>
  <si>
    <t>39661</t>
  </si>
  <si>
    <t>39662</t>
  </si>
  <si>
    <t>39663</t>
  </si>
  <si>
    <t>39664</t>
  </si>
  <si>
    <t>39665</t>
  </si>
  <si>
    <t>39666</t>
  </si>
  <si>
    <t>39667</t>
  </si>
  <si>
    <t>39668</t>
  </si>
  <si>
    <t>39669</t>
  </si>
  <si>
    <t>39701</t>
  </si>
  <si>
    <t>39702</t>
  </si>
  <si>
    <t>39705</t>
  </si>
  <si>
    <t>39710</t>
  </si>
  <si>
    <t>39730</t>
  </si>
  <si>
    <t>39735</t>
  </si>
  <si>
    <t>39737</t>
  </si>
  <si>
    <t>39739</t>
  </si>
  <si>
    <t>39740</t>
  </si>
  <si>
    <t>39741</t>
  </si>
  <si>
    <t>39743</t>
  </si>
  <si>
    <t>39744</t>
  </si>
  <si>
    <t>39745</t>
  </si>
  <si>
    <t>39746</t>
  </si>
  <si>
    <t>39747</t>
  </si>
  <si>
    <t>39750</t>
  </si>
  <si>
    <t>39751</t>
  </si>
  <si>
    <t>39752</t>
  </si>
  <si>
    <t>39755</t>
  </si>
  <si>
    <t>39756</t>
  </si>
  <si>
    <t>39759</t>
  </si>
  <si>
    <t>39766</t>
  </si>
  <si>
    <t>39767</t>
  </si>
  <si>
    <t>39769</t>
  </si>
  <si>
    <t>39771</t>
  </si>
  <si>
    <t>39772</t>
  </si>
  <si>
    <t>39773</t>
  </si>
  <si>
    <t>39776</t>
  </si>
  <si>
    <t>39813</t>
  </si>
  <si>
    <t>39815</t>
  </si>
  <si>
    <t>39817</t>
  </si>
  <si>
    <t>39819</t>
  </si>
  <si>
    <t>39823</t>
  </si>
  <si>
    <t>39824</t>
  </si>
  <si>
    <t>39825</t>
  </si>
  <si>
    <t>39826</t>
  </si>
  <si>
    <t>39827</t>
  </si>
  <si>
    <t>39828</t>
  </si>
  <si>
    <t>39834</t>
  </si>
  <si>
    <t>39836</t>
  </si>
  <si>
    <t>39837</t>
  </si>
  <si>
    <t>39840</t>
  </si>
  <si>
    <t>39841</t>
  </si>
  <si>
    <t>39842</t>
  </si>
  <si>
    <t>39845</t>
  </si>
  <si>
    <t>39846</t>
  </si>
  <si>
    <t>39851</t>
  </si>
  <si>
    <t>39854</t>
  </si>
  <si>
    <t>39859</t>
  </si>
  <si>
    <t>39861</t>
  </si>
  <si>
    <t>39862</t>
  </si>
  <si>
    <t>39866</t>
  </si>
  <si>
    <t>39867</t>
  </si>
  <si>
    <t>39870</t>
  </si>
  <si>
    <t>39877</t>
  </si>
  <si>
    <t>39886</t>
  </si>
  <si>
    <t>39897</t>
  </si>
  <si>
    <t>39901</t>
  </si>
  <si>
    <t>40003</t>
  </si>
  <si>
    <t>40004</t>
  </si>
  <si>
    <t>40006</t>
  </si>
  <si>
    <t>40007</t>
  </si>
  <si>
    <t>40008</t>
  </si>
  <si>
    <t>40009</t>
  </si>
  <si>
    <t>40010</t>
  </si>
  <si>
    <t>40011</t>
  </si>
  <si>
    <t>40012</t>
  </si>
  <si>
    <t>40013</t>
  </si>
  <si>
    <t>40014</t>
  </si>
  <si>
    <t>40019</t>
  </si>
  <si>
    <t>40022</t>
  </si>
  <si>
    <t>40023</t>
  </si>
  <si>
    <t>40026</t>
  </si>
  <si>
    <t>40031</t>
  </si>
  <si>
    <t>40032</t>
  </si>
  <si>
    <t>40033</t>
  </si>
  <si>
    <t>40036</t>
  </si>
  <si>
    <t>40037</t>
  </si>
  <si>
    <t>40040</t>
  </si>
  <si>
    <t>40045</t>
  </si>
  <si>
    <t>40046</t>
  </si>
  <si>
    <t>40047</t>
  </si>
  <si>
    <t>40050</t>
  </si>
  <si>
    <t>40051</t>
  </si>
  <si>
    <t>40052</t>
  </si>
  <si>
    <t>40055</t>
  </si>
  <si>
    <t>40056</t>
  </si>
  <si>
    <t>40057</t>
  </si>
  <si>
    <t>40059</t>
  </si>
  <si>
    <t>40060</t>
  </si>
  <si>
    <t>40062</t>
  </si>
  <si>
    <t>40065</t>
  </si>
  <si>
    <t>40067</t>
  </si>
  <si>
    <t>40068</t>
  </si>
  <si>
    <t>40069</t>
  </si>
  <si>
    <t>40070</t>
  </si>
  <si>
    <t>40071</t>
  </si>
  <si>
    <t>40075</t>
  </si>
  <si>
    <t>40076</t>
  </si>
  <si>
    <t>40077</t>
  </si>
  <si>
    <t>40078</t>
  </si>
  <si>
    <t>40104</t>
  </si>
  <si>
    <t>40107</t>
  </si>
  <si>
    <t>40108</t>
  </si>
  <si>
    <t>40109</t>
  </si>
  <si>
    <t>40111</t>
  </si>
  <si>
    <t>40115</t>
  </si>
  <si>
    <t>40117</t>
  </si>
  <si>
    <t>40118</t>
  </si>
  <si>
    <t>40119</t>
  </si>
  <si>
    <t>40121</t>
  </si>
  <si>
    <t>40122</t>
  </si>
  <si>
    <t>40140</t>
  </si>
  <si>
    <t>40142</t>
  </si>
  <si>
    <t>40143</t>
  </si>
  <si>
    <t>40144</t>
  </si>
  <si>
    <t>40145</t>
  </si>
  <si>
    <t>40146</t>
  </si>
  <si>
    <t>40150</t>
  </si>
  <si>
    <t>40152</t>
  </si>
  <si>
    <t>40155</t>
  </si>
  <si>
    <t>40157</t>
  </si>
  <si>
    <t>40160</t>
  </si>
  <si>
    <t>40161</t>
  </si>
  <si>
    <t>40162</t>
  </si>
  <si>
    <t>40165</t>
  </si>
  <si>
    <t>40170</t>
  </si>
  <si>
    <t>40171</t>
  </si>
  <si>
    <t>40175</t>
  </si>
  <si>
    <t>40176</t>
  </si>
  <si>
    <t>40177</t>
  </si>
  <si>
    <t>40178</t>
  </si>
  <si>
    <t>40202</t>
  </si>
  <si>
    <t>40203</t>
  </si>
  <si>
    <t>40204</t>
  </si>
  <si>
    <t>40205</t>
  </si>
  <si>
    <t>40206</t>
  </si>
  <si>
    <t>40207</t>
  </si>
  <si>
    <t>40208</t>
  </si>
  <si>
    <t>40209</t>
  </si>
  <si>
    <t>40210</t>
  </si>
  <si>
    <t>40211</t>
  </si>
  <si>
    <t>40212</t>
  </si>
  <si>
    <t>40213</t>
  </si>
  <si>
    <t>40214</t>
  </si>
  <si>
    <t>40215</t>
  </si>
  <si>
    <t>40216</t>
  </si>
  <si>
    <t>40217</t>
  </si>
  <si>
    <t>40218</t>
  </si>
  <si>
    <t>40219</t>
  </si>
  <si>
    <t>40220</t>
  </si>
  <si>
    <t>40222</t>
  </si>
  <si>
    <t>40223</t>
  </si>
  <si>
    <t>40225</t>
  </si>
  <si>
    <t>40228</t>
  </si>
  <si>
    <t>40229</t>
  </si>
  <si>
    <t>40241</t>
  </si>
  <si>
    <t>40242</t>
  </si>
  <si>
    <t>40243</t>
  </si>
  <si>
    <t>40245</t>
  </si>
  <si>
    <t>40258</t>
  </si>
  <si>
    <t>40266</t>
  </si>
  <si>
    <t>40272</t>
  </si>
  <si>
    <t>40280</t>
  </si>
  <si>
    <t>40281</t>
  </si>
  <si>
    <t>40282</t>
  </si>
  <si>
    <t>40283</t>
  </si>
  <si>
    <t>40287</t>
  </si>
  <si>
    <t>40289</t>
  </si>
  <si>
    <t>40291</t>
  </si>
  <si>
    <t>40292</t>
  </si>
  <si>
    <t>40293</t>
  </si>
  <si>
    <t>40294</t>
  </si>
  <si>
    <t>40296</t>
  </si>
  <si>
    <t>40297</t>
  </si>
  <si>
    <t>40299</t>
  </si>
  <si>
    <t>40311</t>
  </si>
  <si>
    <t>40312</t>
  </si>
  <si>
    <t>40313</t>
  </si>
  <si>
    <t>40316</t>
  </si>
  <si>
    <t>40322</t>
  </si>
  <si>
    <t>40324</t>
  </si>
  <si>
    <t>40328</t>
  </si>
  <si>
    <t>40330</t>
  </si>
  <si>
    <t>40334</t>
  </si>
  <si>
    <t>40336</t>
  </si>
  <si>
    <t>40337</t>
  </si>
  <si>
    <t>40342</t>
  </si>
  <si>
    <t>40346</t>
  </si>
  <si>
    <t>40347</t>
  </si>
  <si>
    <t>40350</t>
  </si>
  <si>
    <t>40351</t>
  </si>
  <si>
    <t>40353</t>
  </si>
  <si>
    <t>40355</t>
  </si>
  <si>
    <t>40356</t>
  </si>
  <si>
    <t>40358</t>
  </si>
  <si>
    <t>40359</t>
  </si>
  <si>
    <t>40360</t>
  </si>
  <si>
    <t>40361</t>
  </si>
  <si>
    <t>40370</t>
  </si>
  <si>
    <t>40371</t>
  </si>
  <si>
    <t>40372</t>
  </si>
  <si>
    <t>40374</t>
  </si>
  <si>
    <t>40376</t>
  </si>
  <si>
    <t>40379</t>
  </si>
  <si>
    <t>40380</t>
  </si>
  <si>
    <t>40383</t>
  </si>
  <si>
    <t>40384</t>
  </si>
  <si>
    <t>40385</t>
  </si>
  <si>
    <t>40386</t>
  </si>
  <si>
    <t>40387</t>
  </si>
  <si>
    <t>40390</t>
  </si>
  <si>
    <t>40391</t>
  </si>
  <si>
    <t>40402</t>
  </si>
  <si>
    <t>40403</t>
  </si>
  <si>
    <t>40404</t>
  </si>
  <si>
    <t>40409</t>
  </si>
  <si>
    <t>40419</t>
  </si>
  <si>
    <t>40422</t>
  </si>
  <si>
    <t>40437</t>
  </si>
  <si>
    <t>40440</t>
  </si>
  <si>
    <t>40442</t>
  </si>
  <si>
    <t>40444</t>
  </si>
  <si>
    <t>40445</t>
  </si>
  <si>
    <t>40446</t>
  </si>
  <si>
    <t>40447</t>
  </si>
  <si>
    <t>40456</t>
  </si>
  <si>
    <t>40460</t>
  </si>
  <si>
    <t>40461</t>
  </si>
  <si>
    <t>40464</t>
  </si>
  <si>
    <t>40468</t>
  </si>
  <si>
    <t>40472</t>
  </si>
  <si>
    <t>40475</t>
  </si>
  <si>
    <t>40481</t>
  </si>
  <si>
    <t>40484</t>
  </si>
  <si>
    <t>40486</t>
  </si>
  <si>
    <t>40489</t>
  </si>
  <si>
    <t>40502</t>
  </si>
  <si>
    <t>40503</t>
  </si>
  <si>
    <t>40504</t>
  </si>
  <si>
    <t>40505</t>
  </si>
  <si>
    <t>40506</t>
  </si>
  <si>
    <t>40507</t>
  </si>
  <si>
    <t>40508</t>
  </si>
  <si>
    <t>40509</t>
  </si>
  <si>
    <t>40510</t>
  </si>
  <si>
    <t>40511</t>
  </si>
  <si>
    <t>40513</t>
  </si>
  <si>
    <t>40514</t>
  </si>
  <si>
    <t>40515</t>
  </si>
  <si>
    <t>40516</t>
  </si>
  <si>
    <t>40517</t>
  </si>
  <si>
    <t>40526</t>
  </si>
  <si>
    <t>40536</t>
  </si>
  <si>
    <t>40546</t>
  </si>
  <si>
    <t>40550</t>
  </si>
  <si>
    <t>40598</t>
  </si>
  <si>
    <t>40601</t>
  </si>
  <si>
    <t>40618</t>
  </si>
  <si>
    <t>40619</t>
  </si>
  <si>
    <t>40620</t>
  </si>
  <si>
    <t>40621</t>
  </si>
  <si>
    <t>40622</t>
  </si>
  <si>
    <t>40701</t>
  </si>
  <si>
    <t>40729</t>
  </si>
  <si>
    <t>40734</t>
  </si>
  <si>
    <t>40737</t>
  </si>
  <si>
    <t>40740</t>
  </si>
  <si>
    <t>40741</t>
  </si>
  <si>
    <t>40744</t>
  </si>
  <si>
    <t>40754</t>
  </si>
  <si>
    <t>40759</t>
  </si>
  <si>
    <t>40763</t>
  </si>
  <si>
    <t>40769</t>
  </si>
  <si>
    <t>40771</t>
  </si>
  <si>
    <t>40806</t>
  </si>
  <si>
    <t>40808</t>
  </si>
  <si>
    <t>40810</t>
  </si>
  <si>
    <t>40813</t>
  </si>
  <si>
    <t>40815</t>
  </si>
  <si>
    <t>40816</t>
  </si>
  <si>
    <t>40818</t>
  </si>
  <si>
    <t>40819</t>
  </si>
  <si>
    <t>40820</t>
  </si>
  <si>
    <t>40823</t>
  </si>
  <si>
    <t>40826</t>
  </si>
  <si>
    <t>40827</t>
  </si>
  <si>
    <t>40828</t>
  </si>
  <si>
    <t>40830</t>
  </si>
  <si>
    <t>40831</t>
  </si>
  <si>
    <t>40840</t>
  </si>
  <si>
    <t>40843</t>
  </si>
  <si>
    <t>40845</t>
  </si>
  <si>
    <t>40856</t>
  </si>
  <si>
    <t>40858</t>
  </si>
  <si>
    <t>40862</t>
  </si>
  <si>
    <t>40863</t>
  </si>
  <si>
    <t>40865</t>
  </si>
  <si>
    <t>40868</t>
  </si>
  <si>
    <t>40870</t>
  </si>
  <si>
    <t>40873</t>
  </si>
  <si>
    <t>40874</t>
  </si>
  <si>
    <t>40902</t>
  </si>
  <si>
    <t>40903</t>
  </si>
  <si>
    <t>40906</t>
  </si>
  <si>
    <t>40913</t>
  </si>
  <si>
    <t>40914</t>
  </si>
  <si>
    <t>40915</t>
  </si>
  <si>
    <t>40921</t>
  </si>
  <si>
    <t>40923</t>
  </si>
  <si>
    <t>40927</t>
  </si>
  <si>
    <t>40935</t>
  </si>
  <si>
    <t>40939</t>
  </si>
  <si>
    <t>40940</t>
  </si>
  <si>
    <t>40943</t>
  </si>
  <si>
    <t>40946</t>
  </si>
  <si>
    <t>40949</t>
  </si>
  <si>
    <t>40953</t>
  </si>
  <si>
    <t>40958</t>
  </si>
  <si>
    <t>40962</t>
  </si>
  <si>
    <t>40964</t>
  </si>
  <si>
    <t>40965</t>
  </si>
  <si>
    <t>40972</t>
  </si>
  <si>
    <t>40977</t>
  </si>
  <si>
    <t>40979</t>
  </si>
  <si>
    <t>40982</t>
  </si>
  <si>
    <t>40983</t>
  </si>
  <si>
    <t>40988</t>
  </si>
  <si>
    <t>40995</t>
  </si>
  <si>
    <t>40997</t>
  </si>
  <si>
    <t>40999</t>
  </si>
  <si>
    <t>41001</t>
  </si>
  <si>
    <t>41002</t>
  </si>
  <si>
    <t>41003</t>
  </si>
  <si>
    <t>41004</t>
  </si>
  <si>
    <t>41005</t>
  </si>
  <si>
    <t>41006</t>
  </si>
  <si>
    <t>41007</t>
  </si>
  <si>
    <t>41008</t>
  </si>
  <si>
    <t>41010</t>
  </si>
  <si>
    <t>41011</t>
  </si>
  <si>
    <t>41014</t>
  </si>
  <si>
    <t>41015</t>
  </si>
  <si>
    <t>41016</t>
  </si>
  <si>
    <t>41017</t>
  </si>
  <si>
    <t>41018</t>
  </si>
  <si>
    <t>41019</t>
  </si>
  <si>
    <t>41030</t>
  </si>
  <si>
    <t>41031</t>
  </si>
  <si>
    <t>41033</t>
  </si>
  <si>
    <t>41034</t>
  </si>
  <si>
    <t>41035</t>
  </si>
  <si>
    <t>41039</t>
  </si>
  <si>
    <t>41040</t>
  </si>
  <si>
    <t>41041</t>
  </si>
  <si>
    <t>41042</t>
  </si>
  <si>
    <t>41043</t>
  </si>
  <si>
    <t>41044</t>
  </si>
  <si>
    <t>41045</t>
  </si>
  <si>
    <t>41046</t>
  </si>
  <si>
    <t>41048</t>
  </si>
  <si>
    <t>41049</t>
  </si>
  <si>
    <t>41051</t>
  </si>
  <si>
    <t>41052</t>
  </si>
  <si>
    <t>41055</t>
  </si>
  <si>
    <t>41056</t>
  </si>
  <si>
    <t>41059</t>
  </si>
  <si>
    <t>41063</t>
  </si>
  <si>
    <t>41064</t>
  </si>
  <si>
    <t>41071</t>
  </si>
  <si>
    <t>41073</t>
  </si>
  <si>
    <t>41074</t>
  </si>
  <si>
    <t>41075</t>
  </si>
  <si>
    <t>41076</t>
  </si>
  <si>
    <t>41080</t>
  </si>
  <si>
    <t>41083</t>
  </si>
  <si>
    <t>41086</t>
  </si>
  <si>
    <t>41091</t>
  </si>
  <si>
    <t>41092</t>
  </si>
  <si>
    <t>41093</t>
  </si>
  <si>
    <t>41094</t>
  </si>
  <si>
    <t>41095</t>
  </si>
  <si>
    <t>41097</t>
  </si>
  <si>
    <t>41098</t>
  </si>
  <si>
    <t>41099</t>
  </si>
  <si>
    <t>41101</t>
  </si>
  <si>
    <t>41102</t>
  </si>
  <si>
    <t>41114</t>
  </si>
  <si>
    <t>41121</t>
  </si>
  <si>
    <t>41124</t>
  </si>
  <si>
    <t>41129</t>
  </si>
  <si>
    <t>41132</t>
  </si>
  <si>
    <t>41135</t>
  </si>
  <si>
    <t>41139</t>
  </si>
  <si>
    <t>41141</t>
  </si>
  <si>
    <t>41143</t>
  </si>
  <si>
    <t>41144</t>
  </si>
  <si>
    <t>41146</t>
  </si>
  <si>
    <t>41149</t>
  </si>
  <si>
    <t>41159</t>
  </si>
  <si>
    <t>41160</t>
  </si>
  <si>
    <t>41164</t>
  </si>
  <si>
    <t>41166</t>
  </si>
  <si>
    <t>41168</t>
  </si>
  <si>
    <t>41169</t>
  </si>
  <si>
    <t>41171</t>
  </si>
  <si>
    <t>41174</t>
  </si>
  <si>
    <t>41175</t>
  </si>
  <si>
    <t>41179</t>
  </si>
  <si>
    <t>41180</t>
  </si>
  <si>
    <t>41183</t>
  </si>
  <si>
    <t>41189</t>
  </si>
  <si>
    <t>41201</t>
  </si>
  <si>
    <t>41203</t>
  </si>
  <si>
    <t>41204</t>
  </si>
  <si>
    <t>41214</t>
  </si>
  <si>
    <t>41216</t>
  </si>
  <si>
    <t>41219</t>
  </si>
  <si>
    <t>41222</t>
  </si>
  <si>
    <t>41224</t>
  </si>
  <si>
    <t>41226</t>
  </si>
  <si>
    <t>41230</t>
  </si>
  <si>
    <t>41231</t>
  </si>
  <si>
    <t>41232</t>
  </si>
  <si>
    <t>41234</t>
  </si>
  <si>
    <t>41238</t>
  </si>
  <si>
    <t>41240</t>
  </si>
  <si>
    <t>41250</t>
  </si>
  <si>
    <t>41254</t>
  </si>
  <si>
    <t>41255</t>
  </si>
  <si>
    <t>41256</t>
  </si>
  <si>
    <t>41257</t>
  </si>
  <si>
    <t>41260</t>
  </si>
  <si>
    <t>41262</t>
  </si>
  <si>
    <t>41263</t>
  </si>
  <si>
    <t>41264</t>
  </si>
  <si>
    <t>41265</t>
  </si>
  <si>
    <t>41267</t>
  </si>
  <si>
    <t>41271</t>
  </si>
  <si>
    <t>41274</t>
  </si>
  <si>
    <t>41301</t>
  </si>
  <si>
    <t>41307</t>
  </si>
  <si>
    <t>41310</t>
  </si>
  <si>
    <t>41311</t>
  </si>
  <si>
    <t>41314</t>
  </si>
  <si>
    <t>41317</t>
  </si>
  <si>
    <t>41332</t>
  </si>
  <si>
    <t>41338</t>
  </si>
  <si>
    <t>41339</t>
  </si>
  <si>
    <t>41348</t>
  </si>
  <si>
    <t>41351</t>
  </si>
  <si>
    <t>41352</t>
  </si>
  <si>
    <t>41360</t>
  </si>
  <si>
    <t>41364</t>
  </si>
  <si>
    <t>41365</t>
  </si>
  <si>
    <t>41366</t>
  </si>
  <si>
    <t>41367</t>
  </si>
  <si>
    <t>41385</t>
  </si>
  <si>
    <t>41386</t>
  </si>
  <si>
    <t>41390</t>
  </si>
  <si>
    <t>41397</t>
  </si>
  <si>
    <t>41408</t>
  </si>
  <si>
    <t>41421</t>
  </si>
  <si>
    <t>41425</t>
  </si>
  <si>
    <t>41464</t>
  </si>
  <si>
    <t>41465</t>
  </si>
  <si>
    <t>41472</t>
  </si>
  <si>
    <t>41501</t>
  </si>
  <si>
    <t>41503</t>
  </si>
  <si>
    <t>41512</t>
  </si>
  <si>
    <t>41513</t>
  </si>
  <si>
    <t>41514</t>
  </si>
  <si>
    <t>41517</t>
  </si>
  <si>
    <t>41519</t>
  </si>
  <si>
    <t>41522</t>
  </si>
  <si>
    <t>41524</t>
  </si>
  <si>
    <t>41527</t>
  </si>
  <si>
    <t>41528</t>
  </si>
  <si>
    <t>41531</t>
  </si>
  <si>
    <t>41534</t>
  </si>
  <si>
    <t>41535</t>
  </si>
  <si>
    <t>41537</t>
  </si>
  <si>
    <t>41539</t>
  </si>
  <si>
    <t>41540</t>
  </si>
  <si>
    <t>41543</t>
  </si>
  <si>
    <t>41544</t>
  </si>
  <si>
    <t>41547</t>
  </si>
  <si>
    <t>41548</t>
  </si>
  <si>
    <t>41553</t>
  </si>
  <si>
    <t>41554</t>
  </si>
  <si>
    <t>41555</t>
  </si>
  <si>
    <t>41557</t>
  </si>
  <si>
    <t>41558</t>
  </si>
  <si>
    <t>41559</t>
  </si>
  <si>
    <t>41560</t>
  </si>
  <si>
    <t>41562</t>
  </si>
  <si>
    <t>41563</t>
  </si>
  <si>
    <t>41564</t>
  </si>
  <si>
    <t>41566</t>
  </si>
  <si>
    <t>41567</t>
  </si>
  <si>
    <t>41568</t>
  </si>
  <si>
    <t>41571</t>
  </si>
  <si>
    <t>41572</t>
  </si>
  <si>
    <t>41601</t>
  </si>
  <si>
    <t>41602</t>
  </si>
  <si>
    <t>41603</t>
  </si>
  <si>
    <t>41604</t>
  </si>
  <si>
    <t>41605</t>
  </si>
  <si>
    <t>41606</t>
  </si>
  <si>
    <t>41607</t>
  </si>
  <si>
    <t>41612</t>
  </si>
  <si>
    <t>41615</t>
  </si>
  <si>
    <t>41616</t>
  </si>
  <si>
    <t>41619</t>
  </si>
  <si>
    <t>41621</t>
  </si>
  <si>
    <t>41622</t>
  </si>
  <si>
    <t>41630</t>
  </si>
  <si>
    <t>41631</t>
  </si>
  <si>
    <t>41632</t>
  </si>
  <si>
    <t>41635</t>
  </si>
  <si>
    <t>41636</t>
  </si>
  <si>
    <t>41640</t>
  </si>
  <si>
    <t>41642</t>
  </si>
  <si>
    <t>41643</t>
  </si>
  <si>
    <t>41645</t>
  </si>
  <si>
    <t>41647</t>
  </si>
  <si>
    <t>41649</t>
  </si>
  <si>
    <t>41650</t>
  </si>
  <si>
    <t>41651</t>
  </si>
  <si>
    <t>41653</t>
  </si>
  <si>
    <t>41655</t>
  </si>
  <si>
    <t>41659</t>
  </si>
  <si>
    <t>41660</t>
  </si>
  <si>
    <t>41663</t>
  </si>
  <si>
    <t>41666</t>
  </si>
  <si>
    <t>41667</t>
  </si>
  <si>
    <t>41669</t>
  </si>
  <si>
    <t>41701</t>
  </si>
  <si>
    <t>41712</t>
  </si>
  <si>
    <t>41714</t>
  </si>
  <si>
    <t>41719</t>
  </si>
  <si>
    <t>41721</t>
  </si>
  <si>
    <t>41722</t>
  </si>
  <si>
    <t>41723</t>
  </si>
  <si>
    <t>41727</t>
  </si>
  <si>
    <t>41729</t>
  </si>
  <si>
    <t>41731</t>
  </si>
  <si>
    <t>41735</t>
  </si>
  <si>
    <t>41740</t>
  </si>
  <si>
    <t>41745</t>
  </si>
  <si>
    <t>41746</t>
  </si>
  <si>
    <t>41749</t>
  </si>
  <si>
    <t>41751</t>
  </si>
  <si>
    <t>41754</t>
  </si>
  <si>
    <t>41759</t>
  </si>
  <si>
    <t>41760</t>
  </si>
  <si>
    <t>41762</t>
  </si>
  <si>
    <t>41763</t>
  </si>
  <si>
    <t>41764</t>
  </si>
  <si>
    <t>41766</t>
  </si>
  <si>
    <t>41772</t>
  </si>
  <si>
    <t>41773</t>
  </si>
  <si>
    <t>41774</t>
  </si>
  <si>
    <t>41775</t>
  </si>
  <si>
    <t>41776</t>
  </si>
  <si>
    <t>41777</t>
  </si>
  <si>
    <t>41804</t>
  </si>
  <si>
    <t>41812</t>
  </si>
  <si>
    <t>41815</t>
  </si>
  <si>
    <t>41817</t>
  </si>
  <si>
    <t>41819</t>
  </si>
  <si>
    <t>41821</t>
  </si>
  <si>
    <t>41822</t>
  </si>
  <si>
    <t>41824</t>
  </si>
  <si>
    <t>41825</t>
  </si>
  <si>
    <t>41826</t>
  </si>
  <si>
    <t>41828</t>
  </si>
  <si>
    <t>41831</t>
  </si>
  <si>
    <t>41832</t>
  </si>
  <si>
    <t>41833</t>
  </si>
  <si>
    <t>41834</t>
  </si>
  <si>
    <t>41835</t>
  </si>
  <si>
    <t>41836</t>
  </si>
  <si>
    <t>41837</t>
  </si>
  <si>
    <t>41838</t>
  </si>
  <si>
    <t>41839</t>
  </si>
  <si>
    <t>41840</t>
  </si>
  <si>
    <t>41843</t>
  </si>
  <si>
    <t>41844</t>
  </si>
  <si>
    <t>41845</t>
  </si>
  <si>
    <t>41847</t>
  </si>
  <si>
    <t>41848</t>
  </si>
  <si>
    <t>41855</t>
  </si>
  <si>
    <t>41858</t>
  </si>
  <si>
    <t>41859</t>
  </si>
  <si>
    <t>41861</t>
  </si>
  <si>
    <t>41862</t>
  </si>
  <si>
    <t>42001</t>
  </si>
  <si>
    <t>42003</t>
  </si>
  <si>
    <t>42020</t>
  </si>
  <si>
    <t>42021</t>
  </si>
  <si>
    <t>42023</t>
  </si>
  <si>
    <t>42024</t>
  </si>
  <si>
    <t>42025</t>
  </si>
  <si>
    <t>42027</t>
  </si>
  <si>
    <t>42028</t>
  </si>
  <si>
    <t>42029</t>
  </si>
  <si>
    <t>42031</t>
  </si>
  <si>
    <t>42032</t>
  </si>
  <si>
    <t>42035</t>
  </si>
  <si>
    <t>42036</t>
  </si>
  <si>
    <t>42038</t>
  </si>
  <si>
    <t>42039</t>
  </si>
  <si>
    <t>42040</t>
  </si>
  <si>
    <t>42041</t>
  </si>
  <si>
    <t>42044</t>
  </si>
  <si>
    <t>42045</t>
  </si>
  <si>
    <t>42047</t>
  </si>
  <si>
    <t>42048</t>
  </si>
  <si>
    <t>42049</t>
  </si>
  <si>
    <t>42050</t>
  </si>
  <si>
    <t>42051</t>
  </si>
  <si>
    <t>42053</t>
  </si>
  <si>
    <t>42054</t>
  </si>
  <si>
    <t>42055</t>
  </si>
  <si>
    <t>42056</t>
  </si>
  <si>
    <t>42058</t>
  </si>
  <si>
    <t>42064</t>
  </si>
  <si>
    <t>42066</t>
  </si>
  <si>
    <t>42069</t>
  </si>
  <si>
    <t>42071</t>
  </si>
  <si>
    <t>42076</t>
  </si>
  <si>
    <t>42078</t>
  </si>
  <si>
    <t>42079</t>
  </si>
  <si>
    <t>42081</t>
  </si>
  <si>
    <t>42082</t>
  </si>
  <si>
    <t>42083</t>
  </si>
  <si>
    <t>42085</t>
  </si>
  <si>
    <t>42086</t>
  </si>
  <si>
    <t>42087</t>
  </si>
  <si>
    <t>42088</t>
  </si>
  <si>
    <t>42101</t>
  </si>
  <si>
    <t>42103</t>
  </si>
  <si>
    <t>42104</t>
  </si>
  <si>
    <t>42120</t>
  </si>
  <si>
    <t>42122</t>
  </si>
  <si>
    <t>42123</t>
  </si>
  <si>
    <t>42124</t>
  </si>
  <si>
    <t>42127</t>
  </si>
  <si>
    <t>42129</t>
  </si>
  <si>
    <t>42130</t>
  </si>
  <si>
    <t>42131</t>
  </si>
  <si>
    <t>42133</t>
  </si>
  <si>
    <t>42134</t>
  </si>
  <si>
    <t>42140</t>
  </si>
  <si>
    <t>42141</t>
  </si>
  <si>
    <t>42151</t>
  </si>
  <si>
    <t>42153</t>
  </si>
  <si>
    <t>42154</t>
  </si>
  <si>
    <t>42156</t>
  </si>
  <si>
    <t>42157</t>
  </si>
  <si>
    <t>42159</t>
  </si>
  <si>
    <t>42160</t>
  </si>
  <si>
    <t>42163</t>
  </si>
  <si>
    <t>42164</t>
  </si>
  <si>
    <t>42166</t>
  </si>
  <si>
    <t>42167</t>
  </si>
  <si>
    <t>42170</t>
  </si>
  <si>
    <t>42171</t>
  </si>
  <si>
    <t>42202</t>
  </si>
  <si>
    <t>42204</t>
  </si>
  <si>
    <t>42206</t>
  </si>
  <si>
    <t>42207</t>
  </si>
  <si>
    <t>42210</t>
  </si>
  <si>
    <t>42211</t>
  </si>
  <si>
    <t>42214</t>
  </si>
  <si>
    <t>42215</t>
  </si>
  <si>
    <t>42217</t>
  </si>
  <si>
    <t>42219</t>
  </si>
  <si>
    <t>42220</t>
  </si>
  <si>
    <t>42223</t>
  </si>
  <si>
    <t>42232</t>
  </si>
  <si>
    <t>42234</t>
  </si>
  <si>
    <t>42236</t>
  </si>
  <si>
    <t>42240</t>
  </si>
  <si>
    <t>42252</t>
  </si>
  <si>
    <t>42254</t>
  </si>
  <si>
    <t>42256</t>
  </si>
  <si>
    <t>42259</t>
  </si>
  <si>
    <t>42261</t>
  </si>
  <si>
    <t>42262</t>
  </si>
  <si>
    <t>42265</t>
  </si>
  <si>
    <t>42266</t>
  </si>
  <si>
    <t>42273</t>
  </si>
  <si>
    <t>42274</t>
  </si>
  <si>
    <t>42275</t>
  </si>
  <si>
    <t>42276</t>
  </si>
  <si>
    <t>42280</t>
  </si>
  <si>
    <t>42285</t>
  </si>
  <si>
    <t>42286</t>
  </si>
  <si>
    <t>42287</t>
  </si>
  <si>
    <t>42301</t>
  </si>
  <si>
    <t>42303</t>
  </si>
  <si>
    <t>42320</t>
  </si>
  <si>
    <t>42321</t>
  </si>
  <si>
    <t>42323</t>
  </si>
  <si>
    <t>42324</t>
  </si>
  <si>
    <t>42325</t>
  </si>
  <si>
    <t>42326</t>
  </si>
  <si>
    <t>42327</t>
  </si>
  <si>
    <t>42328</t>
  </si>
  <si>
    <t>42330</t>
  </si>
  <si>
    <t>42333</t>
  </si>
  <si>
    <t>42337</t>
  </si>
  <si>
    <t>42338</t>
  </si>
  <si>
    <t>42339</t>
  </si>
  <si>
    <t>42343</t>
  </si>
  <si>
    <t>42344</t>
  </si>
  <si>
    <t>42345</t>
  </si>
  <si>
    <t>42347</t>
  </si>
  <si>
    <t>42348</t>
  </si>
  <si>
    <t>42349</t>
  </si>
  <si>
    <t>42350</t>
  </si>
  <si>
    <t>42351</t>
  </si>
  <si>
    <t>42352</t>
  </si>
  <si>
    <t>42354</t>
  </si>
  <si>
    <t>42355</t>
  </si>
  <si>
    <t>42361</t>
  </si>
  <si>
    <t>42366</t>
  </si>
  <si>
    <t>42367</t>
  </si>
  <si>
    <t>42368</t>
  </si>
  <si>
    <t>42369</t>
  </si>
  <si>
    <t>42371</t>
  </si>
  <si>
    <t>42372</t>
  </si>
  <si>
    <t>42375</t>
  </si>
  <si>
    <t>42376</t>
  </si>
  <si>
    <t>42378</t>
  </si>
  <si>
    <t>42403</t>
  </si>
  <si>
    <t>42404</t>
  </si>
  <si>
    <t>42406</t>
  </si>
  <si>
    <t>42408</t>
  </si>
  <si>
    <t>42409</t>
  </si>
  <si>
    <t>42410</t>
  </si>
  <si>
    <t>42411</t>
  </si>
  <si>
    <t>42413</t>
  </si>
  <si>
    <t>42420</t>
  </si>
  <si>
    <t>42431</t>
  </si>
  <si>
    <t>42436</t>
  </si>
  <si>
    <t>42437</t>
  </si>
  <si>
    <t>42441</t>
  </si>
  <si>
    <t>42442</t>
  </si>
  <si>
    <t>42445</t>
  </si>
  <si>
    <t>42450</t>
  </si>
  <si>
    <t>42451</t>
  </si>
  <si>
    <t>42452</t>
  </si>
  <si>
    <t>42453</t>
  </si>
  <si>
    <t>42455</t>
  </si>
  <si>
    <t>42456</t>
  </si>
  <si>
    <t>42458</t>
  </si>
  <si>
    <t>42459</t>
  </si>
  <si>
    <t>42461</t>
  </si>
  <si>
    <t>42462</t>
  </si>
  <si>
    <t>42464</t>
  </si>
  <si>
    <t>42501</t>
  </si>
  <si>
    <t>42503</t>
  </si>
  <si>
    <t>42516</t>
  </si>
  <si>
    <t>42518</t>
  </si>
  <si>
    <t>42519</t>
  </si>
  <si>
    <t>42528</t>
  </si>
  <si>
    <t>42533</t>
  </si>
  <si>
    <t>42539</t>
  </si>
  <si>
    <t>42541</t>
  </si>
  <si>
    <t>42544</t>
  </si>
  <si>
    <t>42553</t>
  </si>
  <si>
    <t>42565</t>
  </si>
  <si>
    <t>42566</t>
  </si>
  <si>
    <t>42567</t>
  </si>
  <si>
    <t>42602</t>
  </si>
  <si>
    <t>42603</t>
  </si>
  <si>
    <t>42629</t>
  </si>
  <si>
    <t>42633</t>
  </si>
  <si>
    <t>42634</t>
  </si>
  <si>
    <t>42635</t>
  </si>
  <si>
    <t>42638</t>
  </si>
  <si>
    <t>42642</t>
  </si>
  <si>
    <t>42647</t>
  </si>
  <si>
    <t>42649</t>
  </si>
  <si>
    <t>42653</t>
  </si>
  <si>
    <t>42701</t>
  </si>
  <si>
    <t>42712</t>
  </si>
  <si>
    <t>42713</t>
  </si>
  <si>
    <t>42715</t>
  </si>
  <si>
    <t>42716</t>
  </si>
  <si>
    <t>42717</t>
  </si>
  <si>
    <t>42718</t>
  </si>
  <si>
    <t>42721</t>
  </si>
  <si>
    <t>42722</t>
  </si>
  <si>
    <t>42724</t>
  </si>
  <si>
    <t>42726</t>
  </si>
  <si>
    <t>42728</t>
  </si>
  <si>
    <t>42729</t>
  </si>
  <si>
    <t>42731</t>
  </si>
  <si>
    <t>42732</t>
  </si>
  <si>
    <t>42733</t>
  </si>
  <si>
    <t>42740</t>
  </si>
  <si>
    <t>42741</t>
  </si>
  <si>
    <t>42742</t>
  </si>
  <si>
    <t>42743</t>
  </si>
  <si>
    <t>42746</t>
  </si>
  <si>
    <t>42748</t>
  </si>
  <si>
    <t>42749</t>
  </si>
  <si>
    <t>42753</t>
  </si>
  <si>
    <t>42754</t>
  </si>
  <si>
    <t>42757</t>
  </si>
  <si>
    <t>42762</t>
  </si>
  <si>
    <t>42764</t>
  </si>
  <si>
    <t>42765</t>
  </si>
  <si>
    <t>42776</t>
  </si>
  <si>
    <t>42782</t>
  </si>
  <si>
    <t>42784</t>
  </si>
  <si>
    <t>42788</t>
  </si>
  <si>
    <t>43001</t>
  </si>
  <si>
    <t>43003</t>
  </si>
  <si>
    <t>43004</t>
  </si>
  <si>
    <t>43006</t>
  </si>
  <si>
    <t>43009</t>
  </si>
  <si>
    <t>43011</t>
  </si>
  <si>
    <t>43013</t>
  </si>
  <si>
    <t>43014</t>
  </si>
  <si>
    <t>43015</t>
  </si>
  <si>
    <t>43016</t>
  </si>
  <si>
    <t>43017</t>
  </si>
  <si>
    <t>43019</t>
  </si>
  <si>
    <t>43021</t>
  </si>
  <si>
    <t>43022</t>
  </si>
  <si>
    <t>43023</t>
  </si>
  <si>
    <t>43025</t>
  </si>
  <si>
    <t>43026</t>
  </si>
  <si>
    <t>43028</t>
  </si>
  <si>
    <t>43029</t>
  </si>
  <si>
    <t>43031</t>
  </si>
  <si>
    <t>43035</t>
  </si>
  <si>
    <t>43037</t>
  </si>
  <si>
    <t>43040</t>
  </si>
  <si>
    <t>43041</t>
  </si>
  <si>
    <t>43044</t>
  </si>
  <si>
    <t>43045</t>
  </si>
  <si>
    <t>43046</t>
  </si>
  <si>
    <t>43050</t>
  </si>
  <si>
    <t>43054</t>
  </si>
  <si>
    <t>43055</t>
  </si>
  <si>
    <t>43056</t>
  </si>
  <si>
    <t>43060</t>
  </si>
  <si>
    <t>43061</t>
  </si>
  <si>
    <t>43062</t>
  </si>
  <si>
    <t>43064</t>
  </si>
  <si>
    <t>43065</t>
  </si>
  <si>
    <t>43066</t>
  </si>
  <si>
    <t>43067</t>
  </si>
  <si>
    <t>43068</t>
  </si>
  <si>
    <t>43069</t>
  </si>
  <si>
    <t>43071</t>
  </si>
  <si>
    <t>43072</t>
  </si>
  <si>
    <t>43074</t>
  </si>
  <si>
    <t>43076</t>
  </si>
  <si>
    <t>43078</t>
  </si>
  <si>
    <t>43080</t>
  </si>
  <si>
    <t>43081</t>
  </si>
  <si>
    <t>43082</t>
  </si>
  <si>
    <t>43084</t>
  </si>
  <si>
    <t>43085</t>
  </si>
  <si>
    <t>43093</t>
  </si>
  <si>
    <t>43098</t>
  </si>
  <si>
    <t>43102</t>
  </si>
  <si>
    <t>43103</t>
  </si>
  <si>
    <t>43105</t>
  </si>
  <si>
    <t>43106</t>
  </si>
  <si>
    <t>43107</t>
  </si>
  <si>
    <t>43110</t>
  </si>
  <si>
    <t>43112</t>
  </si>
  <si>
    <t>43113</t>
  </si>
  <si>
    <t>43115</t>
  </si>
  <si>
    <t>43116</t>
  </si>
  <si>
    <t>43119</t>
  </si>
  <si>
    <t>43123</t>
  </si>
  <si>
    <t>43125</t>
  </si>
  <si>
    <t>43128</t>
  </si>
  <si>
    <t>43130</t>
  </si>
  <si>
    <t>43135</t>
  </si>
  <si>
    <t>43136</t>
  </si>
  <si>
    <t>43137</t>
  </si>
  <si>
    <t>43138</t>
  </si>
  <si>
    <t>43140</t>
  </si>
  <si>
    <t>43143</t>
  </si>
  <si>
    <t>43145</t>
  </si>
  <si>
    <t>43146</t>
  </si>
  <si>
    <t>43147</t>
  </si>
  <si>
    <t>43148</t>
  </si>
  <si>
    <t>43149</t>
  </si>
  <si>
    <t>43150</t>
  </si>
  <si>
    <t>43152</t>
  </si>
  <si>
    <t>43153</t>
  </si>
  <si>
    <t>43154</t>
  </si>
  <si>
    <t>43155</t>
  </si>
  <si>
    <t>43160</t>
  </si>
  <si>
    <t>43162</t>
  </si>
  <si>
    <t>43163</t>
  </si>
  <si>
    <t>43164</t>
  </si>
  <si>
    <t>43194</t>
  </si>
  <si>
    <t>43195</t>
  </si>
  <si>
    <t>43196</t>
  </si>
  <si>
    <t>43198</t>
  </si>
  <si>
    <t>43199</t>
  </si>
  <si>
    <t>43201</t>
  </si>
  <si>
    <t>43202</t>
  </si>
  <si>
    <t>43203</t>
  </si>
  <si>
    <t>43204</t>
  </si>
  <si>
    <t>43205</t>
  </si>
  <si>
    <t>43206</t>
  </si>
  <si>
    <t>43207</t>
  </si>
  <si>
    <t>43209</t>
  </si>
  <si>
    <t>43210</t>
  </si>
  <si>
    <t>43211</t>
  </si>
  <si>
    <t>43212</t>
  </si>
  <si>
    <t>43213</t>
  </si>
  <si>
    <t>43214</t>
  </si>
  <si>
    <t>43215</t>
  </si>
  <si>
    <t>43217</t>
  </si>
  <si>
    <t>43219</t>
  </si>
  <si>
    <t>43220</t>
  </si>
  <si>
    <t>43221</t>
  </si>
  <si>
    <t>43222</t>
  </si>
  <si>
    <t>43223</t>
  </si>
  <si>
    <t>43224</t>
  </si>
  <si>
    <t>43227</t>
  </si>
  <si>
    <t>43228</t>
  </si>
  <si>
    <t>43229</t>
  </si>
  <si>
    <t>43230</t>
  </si>
  <si>
    <t>43231</t>
  </si>
  <si>
    <t>43232</t>
  </si>
  <si>
    <t>43235</t>
  </si>
  <si>
    <t>43240</t>
  </si>
  <si>
    <t>43251</t>
  </si>
  <si>
    <t>43260</t>
  </si>
  <si>
    <t>43265</t>
  </si>
  <si>
    <t>43266</t>
  </si>
  <si>
    <t>43268</t>
  </si>
  <si>
    <t>43270</t>
  </si>
  <si>
    <t>43271</t>
  </si>
  <si>
    <t>43272</t>
  </si>
  <si>
    <t>43279</t>
  </si>
  <si>
    <t>43287</t>
  </si>
  <si>
    <t>43291</t>
  </si>
  <si>
    <t>43299</t>
  </si>
  <si>
    <t>43302</t>
  </si>
  <si>
    <t>43307</t>
  </si>
  <si>
    <t>43310</t>
  </si>
  <si>
    <t>43311</t>
  </si>
  <si>
    <t>43314</t>
  </si>
  <si>
    <t>43315</t>
  </si>
  <si>
    <t>43316</t>
  </si>
  <si>
    <t>43318</t>
  </si>
  <si>
    <t>43319</t>
  </si>
  <si>
    <t>43320</t>
  </si>
  <si>
    <t>43321</t>
  </si>
  <si>
    <t>43323</t>
  </si>
  <si>
    <t>43324</t>
  </si>
  <si>
    <t>43326</t>
  </si>
  <si>
    <t>43331</t>
  </si>
  <si>
    <t>43332</t>
  </si>
  <si>
    <t>43333</t>
  </si>
  <si>
    <t>43334</t>
  </si>
  <si>
    <t>43337</t>
  </si>
  <si>
    <t>43338</t>
  </si>
  <si>
    <t>43340</t>
  </si>
  <si>
    <t>43341</t>
  </si>
  <si>
    <t>43342</t>
  </si>
  <si>
    <t>43343</t>
  </si>
  <si>
    <t>43344</t>
  </si>
  <si>
    <t>43345</t>
  </si>
  <si>
    <t>43347</t>
  </si>
  <si>
    <t>43348</t>
  </si>
  <si>
    <t>43351</t>
  </si>
  <si>
    <t>43356</t>
  </si>
  <si>
    <t>43357</t>
  </si>
  <si>
    <t>43358</t>
  </si>
  <si>
    <t>43359</t>
  </si>
  <si>
    <t>43360</t>
  </si>
  <si>
    <t>43402</t>
  </si>
  <si>
    <t>43403</t>
  </si>
  <si>
    <t>43406</t>
  </si>
  <si>
    <t>43407</t>
  </si>
  <si>
    <t>43410</t>
  </si>
  <si>
    <t>43412</t>
  </si>
  <si>
    <t>43413</t>
  </si>
  <si>
    <t>43416</t>
  </si>
  <si>
    <t>43420</t>
  </si>
  <si>
    <t>43430</t>
  </si>
  <si>
    <t>43431</t>
  </si>
  <si>
    <t>43432</t>
  </si>
  <si>
    <t>43435</t>
  </si>
  <si>
    <t>43440</t>
  </si>
  <si>
    <t>43442</t>
  </si>
  <si>
    <t>43443</t>
  </si>
  <si>
    <t>43445</t>
  </si>
  <si>
    <t>43447</t>
  </si>
  <si>
    <t>43449</t>
  </si>
  <si>
    <t>43450</t>
  </si>
  <si>
    <t>43451</t>
  </si>
  <si>
    <t>43452</t>
  </si>
  <si>
    <t>43457</t>
  </si>
  <si>
    <t>43460</t>
  </si>
  <si>
    <t>43462</t>
  </si>
  <si>
    <t>43464</t>
  </si>
  <si>
    <t>43465</t>
  </si>
  <si>
    <t>43466</t>
  </si>
  <si>
    <t>43469</t>
  </si>
  <si>
    <t>43501</t>
  </si>
  <si>
    <t>43502</t>
  </si>
  <si>
    <t>43504</t>
  </si>
  <si>
    <t>43506</t>
  </si>
  <si>
    <t>43511</t>
  </si>
  <si>
    <t>43512</t>
  </si>
  <si>
    <t>43515</t>
  </si>
  <si>
    <t>43516</t>
  </si>
  <si>
    <t>43517</t>
  </si>
  <si>
    <t>43518</t>
  </si>
  <si>
    <t>43521</t>
  </si>
  <si>
    <t>43522</t>
  </si>
  <si>
    <t>43524</t>
  </si>
  <si>
    <t>43525</t>
  </si>
  <si>
    <t>43526</t>
  </si>
  <si>
    <t>43527</t>
  </si>
  <si>
    <t>43528</t>
  </si>
  <si>
    <t>43532</t>
  </si>
  <si>
    <t>43533</t>
  </si>
  <si>
    <t>43534</t>
  </si>
  <si>
    <t>43535</t>
  </si>
  <si>
    <t>43536</t>
  </si>
  <si>
    <t>43537</t>
  </si>
  <si>
    <t>43540</t>
  </si>
  <si>
    <t>43541</t>
  </si>
  <si>
    <t>43542</t>
  </si>
  <si>
    <t>43543</t>
  </si>
  <si>
    <t>43545</t>
  </si>
  <si>
    <t>43548</t>
  </si>
  <si>
    <t>43549</t>
  </si>
  <si>
    <t>43551</t>
  </si>
  <si>
    <t>43554</t>
  </si>
  <si>
    <t>43556</t>
  </si>
  <si>
    <t>43557</t>
  </si>
  <si>
    <t>43558</t>
  </si>
  <si>
    <t>43560</t>
  </si>
  <si>
    <t>43566</t>
  </si>
  <si>
    <t>43567</t>
  </si>
  <si>
    <t>43569</t>
  </si>
  <si>
    <t>43570</t>
  </si>
  <si>
    <t>43571</t>
  </si>
  <si>
    <t>43601</t>
  </si>
  <si>
    <t>43604</t>
  </si>
  <si>
    <t>43605</t>
  </si>
  <si>
    <t>43606</t>
  </si>
  <si>
    <t>43607</t>
  </si>
  <si>
    <t>43608</t>
  </si>
  <si>
    <t>43609</t>
  </si>
  <si>
    <t>43610</t>
  </si>
  <si>
    <t>43611</t>
  </si>
  <si>
    <t>43612</t>
  </si>
  <si>
    <t>43613</t>
  </si>
  <si>
    <t>43614</t>
  </si>
  <si>
    <t>43615</t>
  </si>
  <si>
    <t>43616</t>
  </si>
  <si>
    <t>43617</t>
  </si>
  <si>
    <t>43618</t>
  </si>
  <si>
    <t>43619</t>
  </si>
  <si>
    <t>43620</t>
  </si>
  <si>
    <t>43623</t>
  </si>
  <si>
    <t>43652</t>
  </si>
  <si>
    <t>43654</t>
  </si>
  <si>
    <t>43656</t>
  </si>
  <si>
    <t>43657</t>
  </si>
  <si>
    <t>43659</t>
  </si>
  <si>
    <t>43660</t>
  </si>
  <si>
    <t>43661</t>
  </si>
  <si>
    <t>43666</t>
  </si>
  <si>
    <t>43667</t>
  </si>
  <si>
    <t>43681</t>
  </si>
  <si>
    <t>43682</t>
  </si>
  <si>
    <t>43701</t>
  </si>
  <si>
    <t>43713</t>
  </si>
  <si>
    <t>43716</t>
  </si>
  <si>
    <t>43718</t>
  </si>
  <si>
    <t>43719</t>
  </si>
  <si>
    <t>43720</t>
  </si>
  <si>
    <t>43723</t>
  </si>
  <si>
    <t>43724</t>
  </si>
  <si>
    <t>43725</t>
  </si>
  <si>
    <t>43727</t>
  </si>
  <si>
    <t>43728</t>
  </si>
  <si>
    <t>43730</t>
  </si>
  <si>
    <t>43731</t>
  </si>
  <si>
    <t>43732</t>
  </si>
  <si>
    <t>43734</t>
  </si>
  <si>
    <t>43739</t>
  </si>
  <si>
    <t>43746</t>
  </si>
  <si>
    <t>43747</t>
  </si>
  <si>
    <t>43748</t>
  </si>
  <si>
    <t>43749</t>
  </si>
  <si>
    <t>43754</t>
  </si>
  <si>
    <t>43755</t>
  </si>
  <si>
    <t>43756</t>
  </si>
  <si>
    <t>43758</t>
  </si>
  <si>
    <t>43760</t>
  </si>
  <si>
    <t>43762</t>
  </si>
  <si>
    <t>43764</t>
  </si>
  <si>
    <t>43766</t>
  </si>
  <si>
    <t>43767</t>
  </si>
  <si>
    <t>43771</t>
  </si>
  <si>
    <t>43772</t>
  </si>
  <si>
    <t>43773</t>
  </si>
  <si>
    <t>43777</t>
  </si>
  <si>
    <t>43778</t>
  </si>
  <si>
    <t>43779</t>
  </si>
  <si>
    <t>43780</t>
  </si>
  <si>
    <t>43782</t>
  </si>
  <si>
    <t>43783</t>
  </si>
  <si>
    <t>43787</t>
  </si>
  <si>
    <t>43788</t>
  </si>
  <si>
    <t>43793</t>
  </si>
  <si>
    <t>43802</t>
  </si>
  <si>
    <t>43804</t>
  </si>
  <si>
    <t>43811</t>
  </si>
  <si>
    <t>43812</t>
  </si>
  <si>
    <t>43821</t>
  </si>
  <si>
    <t>43822</t>
  </si>
  <si>
    <t>43824</t>
  </si>
  <si>
    <t>43830</t>
  </si>
  <si>
    <t>43832</t>
  </si>
  <si>
    <t>43837</t>
  </si>
  <si>
    <t>43840</t>
  </si>
  <si>
    <t>43843</t>
  </si>
  <si>
    <t>43844</t>
  </si>
  <si>
    <t>43845</t>
  </si>
  <si>
    <t>43901</t>
  </si>
  <si>
    <t>43902</t>
  </si>
  <si>
    <t>43903</t>
  </si>
  <si>
    <t>43906</t>
  </si>
  <si>
    <t>43907</t>
  </si>
  <si>
    <t>43908</t>
  </si>
  <si>
    <t>43910</t>
  </si>
  <si>
    <t>43912</t>
  </si>
  <si>
    <t>43913</t>
  </si>
  <si>
    <t>43915</t>
  </si>
  <si>
    <t>43917</t>
  </si>
  <si>
    <t>43920</t>
  </si>
  <si>
    <t>43930</t>
  </si>
  <si>
    <t>43932</t>
  </si>
  <si>
    <t>43933</t>
  </si>
  <si>
    <t>43935</t>
  </si>
  <si>
    <t>43938</t>
  </si>
  <si>
    <t>43942</t>
  </si>
  <si>
    <t>43943</t>
  </si>
  <si>
    <t>43944</t>
  </si>
  <si>
    <t>43945</t>
  </si>
  <si>
    <t>43946</t>
  </si>
  <si>
    <t>43947</t>
  </si>
  <si>
    <t>43950</t>
  </si>
  <si>
    <t>43952</t>
  </si>
  <si>
    <t>43953</t>
  </si>
  <si>
    <t>43963</t>
  </si>
  <si>
    <t>43964</t>
  </si>
  <si>
    <t>43968</t>
  </si>
  <si>
    <t>43971</t>
  </si>
  <si>
    <t>43973</t>
  </si>
  <si>
    <t>43976</t>
  </si>
  <si>
    <t>43977</t>
  </si>
  <si>
    <t>43983</t>
  </si>
  <si>
    <t>43986</t>
  </si>
  <si>
    <t>43988</t>
  </si>
  <si>
    <t>44001</t>
  </si>
  <si>
    <t>44003</t>
  </si>
  <si>
    <t>44004</t>
  </si>
  <si>
    <t>44010</t>
  </si>
  <si>
    <t>44011</t>
  </si>
  <si>
    <t>44012</t>
  </si>
  <si>
    <t>44017</t>
  </si>
  <si>
    <t>44021</t>
  </si>
  <si>
    <t>44022</t>
  </si>
  <si>
    <t>44023</t>
  </si>
  <si>
    <t>44024</t>
  </si>
  <si>
    <t>44026</t>
  </si>
  <si>
    <t>44028</t>
  </si>
  <si>
    <t>44030</t>
  </si>
  <si>
    <t>44032</t>
  </si>
  <si>
    <t>44035</t>
  </si>
  <si>
    <t>44039</t>
  </si>
  <si>
    <t>44040</t>
  </si>
  <si>
    <t>44041</t>
  </si>
  <si>
    <t>44044</t>
  </si>
  <si>
    <t>44046</t>
  </si>
  <si>
    <t>44047</t>
  </si>
  <si>
    <t>44048</t>
  </si>
  <si>
    <t>44050</t>
  </si>
  <si>
    <t>44052</t>
  </si>
  <si>
    <t>44053</t>
  </si>
  <si>
    <t>44054</t>
  </si>
  <si>
    <t>44055</t>
  </si>
  <si>
    <t>44056</t>
  </si>
  <si>
    <t>44057</t>
  </si>
  <si>
    <t>44060</t>
  </si>
  <si>
    <t>44062</t>
  </si>
  <si>
    <t>44064</t>
  </si>
  <si>
    <t>44065</t>
  </si>
  <si>
    <t>44067</t>
  </si>
  <si>
    <t>44070</t>
  </si>
  <si>
    <t>44072</t>
  </si>
  <si>
    <t>44073</t>
  </si>
  <si>
    <t>44074</t>
  </si>
  <si>
    <t>44076</t>
  </si>
  <si>
    <t>44077</t>
  </si>
  <si>
    <t>44081</t>
  </si>
  <si>
    <t>44082</t>
  </si>
  <si>
    <t>44084</t>
  </si>
  <si>
    <t>44085</t>
  </si>
  <si>
    <t>44086</t>
  </si>
  <si>
    <t>44087</t>
  </si>
  <si>
    <t>44089</t>
  </si>
  <si>
    <t>44090</t>
  </si>
  <si>
    <t>44092</t>
  </si>
  <si>
    <t>44093</t>
  </si>
  <si>
    <t>44094</t>
  </si>
  <si>
    <t>44095</t>
  </si>
  <si>
    <t>44099</t>
  </si>
  <si>
    <t>44102</t>
  </si>
  <si>
    <t>44103</t>
  </si>
  <si>
    <t>44104</t>
  </si>
  <si>
    <t>44105</t>
  </si>
  <si>
    <t>44106</t>
  </si>
  <si>
    <t>44107</t>
  </si>
  <si>
    <t>44108</t>
  </si>
  <si>
    <t>44109</t>
  </si>
  <si>
    <t>44110</t>
  </si>
  <si>
    <t>44111</t>
  </si>
  <si>
    <t>44112</t>
  </si>
  <si>
    <t>44113</t>
  </si>
  <si>
    <t>44114</t>
  </si>
  <si>
    <t>44115</t>
  </si>
  <si>
    <t>44116</t>
  </si>
  <si>
    <t>44117</t>
  </si>
  <si>
    <t>44118</t>
  </si>
  <si>
    <t>44119</t>
  </si>
  <si>
    <t>44120</t>
  </si>
  <si>
    <t>44121</t>
  </si>
  <si>
    <t>44122</t>
  </si>
  <si>
    <t>44123</t>
  </si>
  <si>
    <t>44124</t>
  </si>
  <si>
    <t>44125</t>
  </si>
  <si>
    <t>44126</t>
  </si>
  <si>
    <t>44127</t>
  </si>
  <si>
    <t>44128</t>
  </si>
  <si>
    <t>44129</t>
  </si>
  <si>
    <t>44130</t>
  </si>
  <si>
    <t>44131</t>
  </si>
  <si>
    <t>44132</t>
  </si>
  <si>
    <t>44133</t>
  </si>
  <si>
    <t>44134</t>
  </si>
  <si>
    <t>44135</t>
  </si>
  <si>
    <t>44136</t>
  </si>
  <si>
    <t>44137</t>
  </si>
  <si>
    <t>44138</t>
  </si>
  <si>
    <t>44139</t>
  </si>
  <si>
    <t>44140</t>
  </si>
  <si>
    <t>44141</t>
  </si>
  <si>
    <t>44142</t>
  </si>
  <si>
    <t>44143</t>
  </si>
  <si>
    <t>44144</t>
  </si>
  <si>
    <t>44145</t>
  </si>
  <si>
    <t>44146</t>
  </si>
  <si>
    <t>44147</t>
  </si>
  <si>
    <t>44149</t>
  </si>
  <si>
    <t>44178</t>
  </si>
  <si>
    <t>44185</t>
  </si>
  <si>
    <t>44188</t>
  </si>
  <si>
    <t>44189</t>
  </si>
  <si>
    <t>44190</t>
  </si>
  <si>
    <t>44191</t>
  </si>
  <si>
    <t>44192</t>
  </si>
  <si>
    <t>44193</t>
  </si>
  <si>
    <t>44194</t>
  </si>
  <si>
    <t>44195</t>
  </si>
  <si>
    <t>44197</t>
  </si>
  <si>
    <t>44198</t>
  </si>
  <si>
    <t>44201</t>
  </si>
  <si>
    <t>44202</t>
  </si>
  <si>
    <t>44203</t>
  </si>
  <si>
    <t>44212</t>
  </si>
  <si>
    <t>44214</t>
  </si>
  <si>
    <t>44215</t>
  </si>
  <si>
    <t>44216</t>
  </si>
  <si>
    <t>44217</t>
  </si>
  <si>
    <t>44221</t>
  </si>
  <si>
    <t>44223</t>
  </si>
  <si>
    <t>44224</t>
  </si>
  <si>
    <t>44230</t>
  </si>
  <si>
    <t>44231</t>
  </si>
  <si>
    <t>44233</t>
  </si>
  <si>
    <t>44234</t>
  </si>
  <si>
    <t>44235</t>
  </si>
  <si>
    <t>44236</t>
  </si>
  <si>
    <t>44237</t>
  </si>
  <si>
    <t>44240</t>
  </si>
  <si>
    <t>44241</t>
  </si>
  <si>
    <t>44242</t>
  </si>
  <si>
    <t>44243</t>
  </si>
  <si>
    <t>44253</t>
  </si>
  <si>
    <t>44254</t>
  </si>
  <si>
    <t>44255</t>
  </si>
  <si>
    <t>44256</t>
  </si>
  <si>
    <t>44260</t>
  </si>
  <si>
    <t>44262</t>
  </si>
  <si>
    <t>44264</t>
  </si>
  <si>
    <t>44266</t>
  </si>
  <si>
    <t>44270</t>
  </si>
  <si>
    <t>44272</t>
  </si>
  <si>
    <t>44273</t>
  </si>
  <si>
    <t>44275</t>
  </si>
  <si>
    <t>44276</t>
  </si>
  <si>
    <t>44278</t>
  </si>
  <si>
    <t>44280</t>
  </si>
  <si>
    <t>44281</t>
  </si>
  <si>
    <t>44286</t>
  </si>
  <si>
    <t>44287</t>
  </si>
  <si>
    <t>44288</t>
  </si>
  <si>
    <t>44301</t>
  </si>
  <si>
    <t>44302</t>
  </si>
  <si>
    <t>44303</t>
  </si>
  <si>
    <t>44304</t>
  </si>
  <si>
    <t>44305</t>
  </si>
  <si>
    <t>44306</t>
  </si>
  <si>
    <t>44307</t>
  </si>
  <si>
    <t>44308</t>
  </si>
  <si>
    <t>44310</t>
  </si>
  <si>
    <t>44311</t>
  </si>
  <si>
    <t>44312</t>
  </si>
  <si>
    <t>44313</t>
  </si>
  <si>
    <t>44314</t>
  </si>
  <si>
    <t>44315</t>
  </si>
  <si>
    <t>44316</t>
  </si>
  <si>
    <t>44317</t>
  </si>
  <si>
    <t>44319</t>
  </si>
  <si>
    <t>44320</t>
  </si>
  <si>
    <t>44321</t>
  </si>
  <si>
    <t>44322</t>
  </si>
  <si>
    <t>44325</t>
  </si>
  <si>
    <t>44326</t>
  </si>
  <si>
    <t>44328</t>
  </si>
  <si>
    <t>44333</t>
  </si>
  <si>
    <t>44393</t>
  </si>
  <si>
    <t>44396</t>
  </si>
  <si>
    <t>44398</t>
  </si>
  <si>
    <t>44399</t>
  </si>
  <si>
    <t>44401</t>
  </si>
  <si>
    <t>44402</t>
  </si>
  <si>
    <t>44403</t>
  </si>
  <si>
    <t>44404</t>
  </si>
  <si>
    <t>44405</t>
  </si>
  <si>
    <t>44406</t>
  </si>
  <si>
    <t>44408</t>
  </si>
  <si>
    <t>44410</t>
  </si>
  <si>
    <t>44411</t>
  </si>
  <si>
    <t>44412</t>
  </si>
  <si>
    <t>44413</t>
  </si>
  <si>
    <t>44417</t>
  </si>
  <si>
    <t>44418</t>
  </si>
  <si>
    <t>44420</t>
  </si>
  <si>
    <t>44423</t>
  </si>
  <si>
    <t>44425</t>
  </si>
  <si>
    <t>44427</t>
  </si>
  <si>
    <t>44428</t>
  </si>
  <si>
    <t>44429</t>
  </si>
  <si>
    <t>44430</t>
  </si>
  <si>
    <t>44431</t>
  </si>
  <si>
    <t>44432</t>
  </si>
  <si>
    <t>44436</t>
  </si>
  <si>
    <t>44437</t>
  </si>
  <si>
    <t>44438</t>
  </si>
  <si>
    <t>44440</t>
  </si>
  <si>
    <t>44441</t>
  </si>
  <si>
    <t>44442</t>
  </si>
  <si>
    <t>44443</t>
  </si>
  <si>
    <t>44444</t>
  </si>
  <si>
    <t>44445</t>
  </si>
  <si>
    <t>44446</t>
  </si>
  <si>
    <t>44449</t>
  </si>
  <si>
    <t>44450</t>
  </si>
  <si>
    <t>44451</t>
  </si>
  <si>
    <t>44452</t>
  </si>
  <si>
    <t>44454</t>
  </si>
  <si>
    <t>44455</t>
  </si>
  <si>
    <t>44460</t>
  </si>
  <si>
    <t>44470</t>
  </si>
  <si>
    <t>44471</t>
  </si>
  <si>
    <t>44473</t>
  </si>
  <si>
    <t>44481</t>
  </si>
  <si>
    <t>44483</t>
  </si>
  <si>
    <t>44484</t>
  </si>
  <si>
    <t>44485</t>
  </si>
  <si>
    <t>44486</t>
  </si>
  <si>
    <t>44488</t>
  </si>
  <si>
    <t>44490</t>
  </si>
  <si>
    <t>44491</t>
  </si>
  <si>
    <t>44502</t>
  </si>
  <si>
    <t>44503</t>
  </si>
  <si>
    <t>44504</t>
  </si>
  <si>
    <t>44505</t>
  </si>
  <si>
    <t>44506</t>
  </si>
  <si>
    <t>44507</t>
  </si>
  <si>
    <t>44509</t>
  </si>
  <si>
    <t>44510</t>
  </si>
  <si>
    <t>44511</t>
  </si>
  <si>
    <t>44512</t>
  </si>
  <si>
    <t>44514</t>
  </si>
  <si>
    <t>44515</t>
  </si>
  <si>
    <t>44555</t>
  </si>
  <si>
    <t>44601</t>
  </si>
  <si>
    <t>44606</t>
  </si>
  <si>
    <t>44608</t>
  </si>
  <si>
    <t>44609</t>
  </si>
  <si>
    <t>44611</t>
  </si>
  <si>
    <t>44612</t>
  </si>
  <si>
    <t>44613</t>
  </si>
  <si>
    <t>44614</t>
  </si>
  <si>
    <t>44615</t>
  </si>
  <si>
    <t>44618</t>
  </si>
  <si>
    <t>44620</t>
  </si>
  <si>
    <t>44621</t>
  </si>
  <si>
    <t>44622</t>
  </si>
  <si>
    <t>44624</t>
  </si>
  <si>
    <t>44625</t>
  </si>
  <si>
    <t>44626</t>
  </si>
  <si>
    <t>44627</t>
  </si>
  <si>
    <t>44628</t>
  </si>
  <si>
    <t>44629</t>
  </si>
  <si>
    <t>44631</t>
  </si>
  <si>
    <t>44632</t>
  </si>
  <si>
    <t>44633</t>
  </si>
  <si>
    <t>44634</t>
  </si>
  <si>
    <t>44637</t>
  </si>
  <si>
    <t>44638</t>
  </si>
  <si>
    <t>44641</t>
  </si>
  <si>
    <t>44643</t>
  </si>
  <si>
    <t>44644</t>
  </si>
  <si>
    <t>44645</t>
  </si>
  <si>
    <t>44646</t>
  </si>
  <si>
    <t>44647</t>
  </si>
  <si>
    <t>44651</t>
  </si>
  <si>
    <t>44654</t>
  </si>
  <si>
    <t>44656</t>
  </si>
  <si>
    <t>44657</t>
  </si>
  <si>
    <t>44662</t>
  </si>
  <si>
    <t>44663</t>
  </si>
  <si>
    <t>44666</t>
  </si>
  <si>
    <t>44667</t>
  </si>
  <si>
    <t>44669</t>
  </si>
  <si>
    <t>44672</t>
  </si>
  <si>
    <t>44675</t>
  </si>
  <si>
    <t>44676</t>
  </si>
  <si>
    <t>44677</t>
  </si>
  <si>
    <t>44680</t>
  </si>
  <si>
    <t>44681</t>
  </si>
  <si>
    <t>44683</t>
  </si>
  <si>
    <t>44685</t>
  </si>
  <si>
    <t>44688</t>
  </si>
  <si>
    <t>44689</t>
  </si>
  <si>
    <t>44691</t>
  </si>
  <si>
    <t>44695</t>
  </si>
  <si>
    <t>44699</t>
  </si>
  <si>
    <t>44702</t>
  </si>
  <si>
    <t>44703</t>
  </si>
  <si>
    <t>44704</t>
  </si>
  <si>
    <t>44705</t>
  </si>
  <si>
    <t>44706</t>
  </si>
  <si>
    <t>44707</t>
  </si>
  <si>
    <t>44708</t>
  </si>
  <si>
    <t>44709</t>
  </si>
  <si>
    <t>44710</t>
  </si>
  <si>
    <t>44714</t>
  </si>
  <si>
    <t>44718</t>
  </si>
  <si>
    <t>44720</t>
  </si>
  <si>
    <t>44721</t>
  </si>
  <si>
    <t>44730</t>
  </si>
  <si>
    <t>44750</t>
  </si>
  <si>
    <t>44767</t>
  </si>
  <si>
    <t>44799</t>
  </si>
  <si>
    <t>44802</t>
  </si>
  <si>
    <t>44804</t>
  </si>
  <si>
    <t>44805</t>
  </si>
  <si>
    <t>44807</t>
  </si>
  <si>
    <t>44811</t>
  </si>
  <si>
    <t>44813</t>
  </si>
  <si>
    <t>44814</t>
  </si>
  <si>
    <t>44817</t>
  </si>
  <si>
    <t>44818</t>
  </si>
  <si>
    <t>44820</t>
  </si>
  <si>
    <t>44822</t>
  </si>
  <si>
    <t>44824</t>
  </si>
  <si>
    <t>44826</t>
  </si>
  <si>
    <t>44827</t>
  </si>
  <si>
    <t>44830</t>
  </si>
  <si>
    <t>44833</t>
  </si>
  <si>
    <t>44836</t>
  </si>
  <si>
    <t>44837</t>
  </si>
  <si>
    <t>44839</t>
  </si>
  <si>
    <t>44840</t>
  </si>
  <si>
    <t>44841</t>
  </si>
  <si>
    <t>44842</t>
  </si>
  <si>
    <t>44843</t>
  </si>
  <si>
    <t>44844</t>
  </si>
  <si>
    <t>44846</t>
  </si>
  <si>
    <t>44847</t>
  </si>
  <si>
    <t>44849</t>
  </si>
  <si>
    <t>44851</t>
  </si>
  <si>
    <t>44853</t>
  </si>
  <si>
    <t>44854</t>
  </si>
  <si>
    <t>44855</t>
  </si>
  <si>
    <t>44857</t>
  </si>
  <si>
    <t>44859</t>
  </si>
  <si>
    <t>44864</t>
  </si>
  <si>
    <t>44865</t>
  </si>
  <si>
    <t>44866</t>
  </si>
  <si>
    <t>44867</t>
  </si>
  <si>
    <t>44870</t>
  </si>
  <si>
    <t>44875</t>
  </si>
  <si>
    <t>44878</t>
  </si>
  <si>
    <t>44880</t>
  </si>
  <si>
    <t>44882</t>
  </si>
  <si>
    <t>44883</t>
  </si>
  <si>
    <t>44887</t>
  </si>
  <si>
    <t>44888</t>
  </si>
  <si>
    <t>44889</t>
  </si>
  <si>
    <t>44890</t>
  </si>
  <si>
    <t>44902</t>
  </si>
  <si>
    <t>44903</t>
  </si>
  <si>
    <t>44904</t>
  </si>
  <si>
    <t>44905</t>
  </si>
  <si>
    <t>44906</t>
  </si>
  <si>
    <t>44907</t>
  </si>
  <si>
    <t>44999</t>
  </si>
  <si>
    <t>45002</t>
  </si>
  <si>
    <t>45003</t>
  </si>
  <si>
    <t>45005</t>
  </si>
  <si>
    <t>45011</t>
  </si>
  <si>
    <t>45013</t>
  </si>
  <si>
    <t>45014</t>
  </si>
  <si>
    <t>45015</t>
  </si>
  <si>
    <t>45025</t>
  </si>
  <si>
    <t>45026</t>
  </si>
  <si>
    <t>45030</t>
  </si>
  <si>
    <t>45034</t>
  </si>
  <si>
    <t>45036</t>
  </si>
  <si>
    <t>45039</t>
  </si>
  <si>
    <t>45040</t>
  </si>
  <si>
    <t>45042</t>
  </si>
  <si>
    <t>45043</t>
  </si>
  <si>
    <t>45044</t>
  </si>
  <si>
    <t>45050</t>
  </si>
  <si>
    <t>45051</t>
  </si>
  <si>
    <t>45052</t>
  </si>
  <si>
    <t>45053</t>
  </si>
  <si>
    <t>45054</t>
  </si>
  <si>
    <t>45056</t>
  </si>
  <si>
    <t>45064</t>
  </si>
  <si>
    <t>45065</t>
  </si>
  <si>
    <t>45066</t>
  </si>
  <si>
    <t>45067</t>
  </si>
  <si>
    <t>45068</t>
  </si>
  <si>
    <t>45069</t>
  </si>
  <si>
    <t>45101</t>
  </si>
  <si>
    <t>45102</t>
  </si>
  <si>
    <t>45103</t>
  </si>
  <si>
    <t>45106</t>
  </si>
  <si>
    <t>45107</t>
  </si>
  <si>
    <t>45111</t>
  </si>
  <si>
    <t>45113</t>
  </si>
  <si>
    <t>45118</t>
  </si>
  <si>
    <t>45120</t>
  </si>
  <si>
    <t>45121</t>
  </si>
  <si>
    <t>45122</t>
  </si>
  <si>
    <t>45123</t>
  </si>
  <si>
    <t>45130</t>
  </si>
  <si>
    <t>45133</t>
  </si>
  <si>
    <t>45135</t>
  </si>
  <si>
    <t>45140</t>
  </si>
  <si>
    <t>45142</t>
  </si>
  <si>
    <t>45144</t>
  </si>
  <si>
    <t>45146</t>
  </si>
  <si>
    <t>45148</t>
  </si>
  <si>
    <t>45150</t>
  </si>
  <si>
    <t>45152</t>
  </si>
  <si>
    <t>45153</t>
  </si>
  <si>
    <t>45154</t>
  </si>
  <si>
    <t>45157</t>
  </si>
  <si>
    <t>45159</t>
  </si>
  <si>
    <t>45160</t>
  </si>
  <si>
    <t>45162</t>
  </si>
  <si>
    <t>45167</t>
  </si>
  <si>
    <t>45168</t>
  </si>
  <si>
    <t>45169</t>
  </si>
  <si>
    <t>45171</t>
  </si>
  <si>
    <t>45174</t>
  </si>
  <si>
    <t>45176</t>
  </si>
  <si>
    <t>45177</t>
  </si>
  <si>
    <t>45202</t>
  </si>
  <si>
    <t>45203</t>
  </si>
  <si>
    <t>45204</t>
  </si>
  <si>
    <t>45205</t>
  </si>
  <si>
    <t>45206</t>
  </si>
  <si>
    <t>45207</t>
  </si>
  <si>
    <t>45208</t>
  </si>
  <si>
    <t>45209</t>
  </si>
  <si>
    <t>45211</t>
  </si>
  <si>
    <t>45212</t>
  </si>
  <si>
    <t>45213</t>
  </si>
  <si>
    <t>45214</t>
  </si>
  <si>
    <t>45215</t>
  </si>
  <si>
    <t>45216</t>
  </si>
  <si>
    <t>45217</t>
  </si>
  <si>
    <t>45218</t>
  </si>
  <si>
    <t>45219</t>
  </si>
  <si>
    <t>45220</t>
  </si>
  <si>
    <t>45221</t>
  </si>
  <si>
    <t>45223</t>
  </si>
  <si>
    <t>45224</t>
  </si>
  <si>
    <t>45225</t>
  </si>
  <si>
    <t>45226</t>
  </si>
  <si>
    <t>45227</t>
  </si>
  <si>
    <t>45228</t>
  </si>
  <si>
    <t>45229</t>
  </si>
  <si>
    <t>45230</t>
  </si>
  <si>
    <t>45231</t>
  </si>
  <si>
    <t>45232</t>
  </si>
  <si>
    <t>45233</t>
  </si>
  <si>
    <t>45236</t>
  </si>
  <si>
    <t>45237</t>
  </si>
  <si>
    <t>45238</t>
  </si>
  <si>
    <t>45239</t>
  </si>
  <si>
    <t>45240</t>
  </si>
  <si>
    <t>45241</t>
  </si>
  <si>
    <t>45242</t>
  </si>
  <si>
    <t>45243</t>
  </si>
  <si>
    <t>45244</t>
  </si>
  <si>
    <t>45245</t>
  </si>
  <si>
    <t>45246</t>
  </si>
  <si>
    <t>45247</t>
  </si>
  <si>
    <t>45248</t>
  </si>
  <si>
    <t>45249</t>
  </si>
  <si>
    <t>45251</t>
  </si>
  <si>
    <t>45252</t>
  </si>
  <si>
    <t>45255</t>
  </si>
  <si>
    <t>45263</t>
  </si>
  <si>
    <t>45264</t>
  </si>
  <si>
    <t>45267</t>
  </si>
  <si>
    <t>45268</t>
  </si>
  <si>
    <t>45269</t>
  </si>
  <si>
    <t>45270</t>
  </si>
  <si>
    <t>45271</t>
  </si>
  <si>
    <t>45273</t>
  </si>
  <si>
    <t>45274</t>
  </si>
  <si>
    <t>45277</t>
  </si>
  <si>
    <t>45296</t>
  </si>
  <si>
    <t>45298</t>
  </si>
  <si>
    <t>45299</t>
  </si>
  <si>
    <t>45302</t>
  </si>
  <si>
    <t>45303</t>
  </si>
  <si>
    <t>45304</t>
  </si>
  <si>
    <t>45305</t>
  </si>
  <si>
    <t>45306</t>
  </si>
  <si>
    <t>45308</t>
  </si>
  <si>
    <t>45309</t>
  </si>
  <si>
    <t>45311</t>
  </si>
  <si>
    <t>45312</t>
  </si>
  <si>
    <t>45314</t>
  </si>
  <si>
    <t>45315</t>
  </si>
  <si>
    <t>45317</t>
  </si>
  <si>
    <t>45318</t>
  </si>
  <si>
    <t>45320</t>
  </si>
  <si>
    <t>45321</t>
  </si>
  <si>
    <t>45322</t>
  </si>
  <si>
    <t>45323</t>
  </si>
  <si>
    <t>45324</t>
  </si>
  <si>
    <t>45325</t>
  </si>
  <si>
    <t>45326</t>
  </si>
  <si>
    <t>45327</t>
  </si>
  <si>
    <t>45331</t>
  </si>
  <si>
    <t>45332</t>
  </si>
  <si>
    <t>45333</t>
  </si>
  <si>
    <t>45334</t>
  </si>
  <si>
    <t>45335</t>
  </si>
  <si>
    <t>45337</t>
  </si>
  <si>
    <t>45338</t>
  </si>
  <si>
    <t>45339</t>
  </si>
  <si>
    <t>45340</t>
  </si>
  <si>
    <t>45341</t>
  </si>
  <si>
    <t>45342</t>
  </si>
  <si>
    <t>45344</t>
  </si>
  <si>
    <t>45345</t>
  </si>
  <si>
    <t>45346</t>
  </si>
  <si>
    <t>45347</t>
  </si>
  <si>
    <t>45348</t>
  </si>
  <si>
    <t>45356</t>
  </si>
  <si>
    <t>45359</t>
  </si>
  <si>
    <t>45362</t>
  </si>
  <si>
    <t>45363</t>
  </si>
  <si>
    <t>45365</t>
  </si>
  <si>
    <t>45367</t>
  </si>
  <si>
    <t>45368</t>
  </si>
  <si>
    <t>45369</t>
  </si>
  <si>
    <t>45370</t>
  </si>
  <si>
    <t>45371</t>
  </si>
  <si>
    <t>45373</t>
  </si>
  <si>
    <t>45374</t>
  </si>
  <si>
    <t>45377</t>
  </si>
  <si>
    <t>45380</t>
  </si>
  <si>
    <t>45381</t>
  </si>
  <si>
    <t>45382</t>
  </si>
  <si>
    <t>45383</t>
  </si>
  <si>
    <t>45385</t>
  </si>
  <si>
    <t>45387</t>
  </si>
  <si>
    <t>45388</t>
  </si>
  <si>
    <t>45390</t>
  </si>
  <si>
    <t>45400</t>
  </si>
  <si>
    <t>45402</t>
  </si>
  <si>
    <t>45403</t>
  </si>
  <si>
    <t>45404</t>
  </si>
  <si>
    <t>45405</t>
  </si>
  <si>
    <t>45406</t>
  </si>
  <si>
    <t>45408</t>
  </si>
  <si>
    <t>45409</t>
  </si>
  <si>
    <t>45410</t>
  </si>
  <si>
    <t>45412</t>
  </si>
  <si>
    <t>45414</t>
  </si>
  <si>
    <t>45415</t>
  </si>
  <si>
    <t>45416</t>
  </si>
  <si>
    <t>45417</t>
  </si>
  <si>
    <t>45418</t>
  </si>
  <si>
    <t>45419</t>
  </si>
  <si>
    <t>45420</t>
  </si>
  <si>
    <t>45422</t>
  </si>
  <si>
    <t>45423</t>
  </si>
  <si>
    <t>45424</t>
  </si>
  <si>
    <t>45426</t>
  </si>
  <si>
    <t>45427</t>
  </si>
  <si>
    <t>45429</t>
  </si>
  <si>
    <t>45430</t>
  </si>
  <si>
    <t>45431</t>
  </si>
  <si>
    <t>45432</t>
  </si>
  <si>
    <t>45433</t>
  </si>
  <si>
    <t>45434</t>
  </si>
  <si>
    <t>45435</t>
  </si>
  <si>
    <t>45439</t>
  </si>
  <si>
    <t>45440</t>
  </si>
  <si>
    <t>45448</t>
  </si>
  <si>
    <t>45449</t>
  </si>
  <si>
    <t>45454</t>
  </si>
  <si>
    <t>45458</t>
  </si>
  <si>
    <t>45459</t>
  </si>
  <si>
    <t>45463</t>
  </si>
  <si>
    <t>45469</t>
  </si>
  <si>
    <t>45470</t>
  </si>
  <si>
    <t>45479</t>
  </si>
  <si>
    <t>45481</t>
  </si>
  <si>
    <t>45482</t>
  </si>
  <si>
    <t>45502</t>
  </si>
  <si>
    <t>45503</t>
  </si>
  <si>
    <t>45504</t>
  </si>
  <si>
    <t>45505</t>
  </si>
  <si>
    <t>45506</t>
  </si>
  <si>
    <t>45601</t>
  </si>
  <si>
    <t>45612</t>
  </si>
  <si>
    <t>45613</t>
  </si>
  <si>
    <t>45614</t>
  </si>
  <si>
    <t>45616</t>
  </si>
  <si>
    <t>45619</t>
  </si>
  <si>
    <t>45620</t>
  </si>
  <si>
    <t>45622</t>
  </si>
  <si>
    <t>45623</t>
  </si>
  <si>
    <t>45628</t>
  </si>
  <si>
    <t>45629</t>
  </si>
  <si>
    <t>45631</t>
  </si>
  <si>
    <t>45634</t>
  </si>
  <si>
    <t>45638</t>
  </si>
  <si>
    <t>45640</t>
  </si>
  <si>
    <t>45644</t>
  </si>
  <si>
    <t>45645</t>
  </si>
  <si>
    <t>45646</t>
  </si>
  <si>
    <t>45647</t>
  </si>
  <si>
    <t>45648</t>
  </si>
  <si>
    <t>45650</t>
  </si>
  <si>
    <t>45651</t>
  </si>
  <si>
    <t>45652</t>
  </si>
  <si>
    <t>45653</t>
  </si>
  <si>
    <t>45654</t>
  </si>
  <si>
    <t>45656</t>
  </si>
  <si>
    <t>45657</t>
  </si>
  <si>
    <t>45658</t>
  </si>
  <si>
    <t>45659</t>
  </si>
  <si>
    <t>45660</t>
  </si>
  <si>
    <t>45661</t>
  </si>
  <si>
    <t>45662</t>
  </si>
  <si>
    <t>45663</t>
  </si>
  <si>
    <t>45669</t>
  </si>
  <si>
    <t>45671</t>
  </si>
  <si>
    <t>45672</t>
  </si>
  <si>
    <t>45673</t>
  </si>
  <si>
    <t>45678</t>
  </si>
  <si>
    <t>45679</t>
  </si>
  <si>
    <t>45680</t>
  </si>
  <si>
    <t>45681</t>
  </si>
  <si>
    <t>45682</t>
  </si>
  <si>
    <t>45684</t>
  </si>
  <si>
    <t>45685</t>
  </si>
  <si>
    <t>45686</t>
  </si>
  <si>
    <t>45688</t>
  </si>
  <si>
    <t>45690</t>
  </si>
  <si>
    <t>45692</t>
  </si>
  <si>
    <t>45693</t>
  </si>
  <si>
    <t>45694</t>
  </si>
  <si>
    <t>45695</t>
  </si>
  <si>
    <t>45696</t>
  </si>
  <si>
    <t>45697</t>
  </si>
  <si>
    <t>45699</t>
  </si>
  <si>
    <t>45701</t>
  </si>
  <si>
    <t>45710</t>
  </si>
  <si>
    <t>45711</t>
  </si>
  <si>
    <t>45714</t>
  </si>
  <si>
    <t>45715</t>
  </si>
  <si>
    <t>45721</t>
  </si>
  <si>
    <t>45723</t>
  </si>
  <si>
    <t>45724</t>
  </si>
  <si>
    <t>45727</t>
  </si>
  <si>
    <t>45729</t>
  </si>
  <si>
    <t>45732</t>
  </si>
  <si>
    <t>45734</t>
  </si>
  <si>
    <t>45735</t>
  </si>
  <si>
    <t>45741</t>
  </si>
  <si>
    <t>45742</t>
  </si>
  <si>
    <t>45743</t>
  </si>
  <si>
    <t>45744</t>
  </si>
  <si>
    <t>45745</t>
  </si>
  <si>
    <t>45746</t>
  </si>
  <si>
    <t>45750</t>
  </si>
  <si>
    <t>45760</t>
  </si>
  <si>
    <t>45761</t>
  </si>
  <si>
    <t>45764</t>
  </si>
  <si>
    <t>45766</t>
  </si>
  <si>
    <t>45767</t>
  </si>
  <si>
    <t>45768</t>
  </si>
  <si>
    <t>45769</t>
  </si>
  <si>
    <t>45770</t>
  </si>
  <si>
    <t>45771</t>
  </si>
  <si>
    <t>45772</t>
  </si>
  <si>
    <t>45773</t>
  </si>
  <si>
    <t>45775</t>
  </si>
  <si>
    <t>45776</t>
  </si>
  <si>
    <t>45778</t>
  </si>
  <si>
    <t>45780</t>
  </si>
  <si>
    <t>45784</t>
  </si>
  <si>
    <t>45786</t>
  </si>
  <si>
    <t>45788</t>
  </si>
  <si>
    <t>45789</t>
  </si>
  <si>
    <t>45801</t>
  </si>
  <si>
    <t>45804</t>
  </si>
  <si>
    <t>45805</t>
  </si>
  <si>
    <t>45806</t>
  </si>
  <si>
    <t>45807</t>
  </si>
  <si>
    <t>45808</t>
  </si>
  <si>
    <t>45809</t>
  </si>
  <si>
    <t>45810</t>
  </si>
  <si>
    <t>45812</t>
  </si>
  <si>
    <t>45813</t>
  </si>
  <si>
    <t>45814</t>
  </si>
  <si>
    <t>45817</t>
  </si>
  <si>
    <t>45819</t>
  </si>
  <si>
    <t>45821</t>
  </si>
  <si>
    <t>45822</t>
  </si>
  <si>
    <t>45827</t>
  </si>
  <si>
    <t>45828</t>
  </si>
  <si>
    <t>45830</t>
  </si>
  <si>
    <t>45831</t>
  </si>
  <si>
    <t>45832</t>
  </si>
  <si>
    <t>45833</t>
  </si>
  <si>
    <t>45835</t>
  </si>
  <si>
    <t>45836</t>
  </si>
  <si>
    <t>45840</t>
  </si>
  <si>
    <t>45841</t>
  </si>
  <si>
    <t>45843</t>
  </si>
  <si>
    <t>45844</t>
  </si>
  <si>
    <t>45845</t>
  </si>
  <si>
    <t>45846</t>
  </si>
  <si>
    <t>45849</t>
  </si>
  <si>
    <t>45850</t>
  </si>
  <si>
    <t>45851</t>
  </si>
  <si>
    <t>45856</t>
  </si>
  <si>
    <t>45858</t>
  </si>
  <si>
    <t>45860</t>
  </si>
  <si>
    <t>45862</t>
  </si>
  <si>
    <t>45863</t>
  </si>
  <si>
    <t>45865</t>
  </si>
  <si>
    <t>45867</t>
  </si>
  <si>
    <t>45868</t>
  </si>
  <si>
    <t>45869</t>
  </si>
  <si>
    <t>45871</t>
  </si>
  <si>
    <t>45872</t>
  </si>
  <si>
    <t>45873</t>
  </si>
  <si>
    <t>45874</t>
  </si>
  <si>
    <t>45875</t>
  </si>
  <si>
    <t>45877</t>
  </si>
  <si>
    <t>45879</t>
  </si>
  <si>
    <t>45880</t>
  </si>
  <si>
    <t>45881</t>
  </si>
  <si>
    <t>45882</t>
  </si>
  <si>
    <t>45883</t>
  </si>
  <si>
    <t>45885</t>
  </si>
  <si>
    <t>45886</t>
  </si>
  <si>
    <t>45887</t>
  </si>
  <si>
    <t>45889</t>
  </si>
  <si>
    <t>45890</t>
  </si>
  <si>
    <t>45891</t>
  </si>
  <si>
    <t>45894</t>
  </si>
  <si>
    <t>45895</t>
  </si>
  <si>
    <t>45896</t>
  </si>
  <si>
    <t>45897</t>
  </si>
  <si>
    <t>45898</t>
  </si>
  <si>
    <t>45999</t>
  </si>
  <si>
    <t>46001</t>
  </si>
  <si>
    <t>46011</t>
  </si>
  <si>
    <t>46012</t>
  </si>
  <si>
    <t>46013</t>
  </si>
  <si>
    <t>46016</t>
  </si>
  <si>
    <t>46017</t>
  </si>
  <si>
    <t>46030</t>
  </si>
  <si>
    <t>46031</t>
  </si>
  <si>
    <t>46032</t>
  </si>
  <si>
    <t>46033</t>
  </si>
  <si>
    <t>46034</t>
  </si>
  <si>
    <t>46035</t>
  </si>
  <si>
    <t>46036</t>
  </si>
  <si>
    <t>46037</t>
  </si>
  <si>
    <t>46038</t>
  </si>
  <si>
    <t>46039</t>
  </si>
  <si>
    <t>46040</t>
  </si>
  <si>
    <t>46041</t>
  </si>
  <si>
    <t>46044</t>
  </si>
  <si>
    <t>46048</t>
  </si>
  <si>
    <t>46049</t>
  </si>
  <si>
    <t>46050</t>
  </si>
  <si>
    <t>46051</t>
  </si>
  <si>
    <t>46052</t>
  </si>
  <si>
    <t>46055</t>
  </si>
  <si>
    <t>46056</t>
  </si>
  <si>
    <t>46057</t>
  </si>
  <si>
    <t>46058</t>
  </si>
  <si>
    <t>46060</t>
  </si>
  <si>
    <t>46062</t>
  </si>
  <si>
    <t>46064</t>
  </si>
  <si>
    <t>46065</t>
  </si>
  <si>
    <t>46068</t>
  </si>
  <si>
    <t>46069</t>
  </si>
  <si>
    <t>46070</t>
  </si>
  <si>
    <t>46071</t>
  </si>
  <si>
    <t>46072</t>
  </si>
  <si>
    <t>46074</t>
  </si>
  <si>
    <t>46075</t>
  </si>
  <si>
    <t>46076</t>
  </si>
  <si>
    <t>46077</t>
  </si>
  <si>
    <t>46085</t>
  </si>
  <si>
    <t>46104</t>
  </si>
  <si>
    <t>46105</t>
  </si>
  <si>
    <t>46106</t>
  </si>
  <si>
    <t>46107</t>
  </si>
  <si>
    <t>46110</t>
  </si>
  <si>
    <t>46112</t>
  </si>
  <si>
    <t>46113</t>
  </si>
  <si>
    <t>46115</t>
  </si>
  <si>
    <t>46117</t>
  </si>
  <si>
    <t>46118</t>
  </si>
  <si>
    <t>46120</t>
  </si>
  <si>
    <t>46121</t>
  </si>
  <si>
    <t>46122</t>
  </si>
  <si>
    <t>46123</t>
  </si>
  <si>
    <t>46124</t>
  </si>
  <si>
    <t>46126</t>
  </si>
  <si>
    <t>46127</t>
  </si>
  <si>
    <t>46128</t>
  </si>
  <si>
    <t>46130</t>
  </si>
  <si>
    <t>46131</t>
  </si>
  <si>
    <t>46133</t>
  </si>
  <si>
    <t>46135</t>
  </si>
  <si>
    <t>46140</t>
  </si>
  <si>
    <t>46142</t>
  </si>
  <si>
    <t>46143</t>
  </si>
  <si>
    <t>46146</t>
  </si>
  <si>
    <t>46147</t>
  </si>
  <si>
    <t>46148</t>
  </si>
  <si>
    <t>46149</t>
  </si>
  <si>
    <t>46150</t>
  </si>
  <si>
    <t>46151</t>
  </si>
  <si>
    <t>46156</t>
  </si>
  <si>
    <t>46157</t>
  </si>
  <si>
    <t>46158</t>
  </si>
  <si>
    <t>46160</t>
  </si>
  <si>
    <t>46161</t>
  </si>
  <si>
    <t>46162</t>
  </si>
  <si>
    <t>46163</t>
  </si>
  <si>
    <t>46164</t>
  </si>
  <si>
    <t>46165</t>
  </si>
  <si>
    <t>46166</t>
  </si>
  <si>
    <t>46167</t>
  </si>
  <si>
    <t>46168</t>
  </si>
  <si>
    <t>46171</t>
  </si>
  <si>
    <t>46172</t>
  </si>
  <si>
    <t>46173</t>
  </si>
  <si>
    <t>46175</t>
  </si>
  <si>
    <t>46176</t>
  </si>
  <si>
    <t>46180</t>
  </si>
  <si>
    <t>46181</t>
  </si>
  <si>
    <t>46182</t>
  </si>
  <si>
    <t>46184</t>
  </si>
  <si>
    <t>46186</t>
  </si>
  <si>
    <t>46201</t>
  </si>
  <si>
    <t>46202</t>
  </si>
  <si>
    <t>46203</t>
  </si>
  <si>
    <t>46204</t>
  </si>
  <si>
    <t>46205</t>
  </si>
  <si>
    <t>46208</t>
  </si>
  <si>
    <t>46209</t>
  </si>
  <si>
    <t>46211</t>
  </si>
  <si>
    <t>46214</t>
  </si>
  <si>
    <t>46216</t>
  </si>
  <si>
    <t>46217</t>
  </si>
  <si>
    <t>46218</t>
  </si>
  <si>
    <t>46219</t>
  </si>
  <si>
    <t>46220</t>
  </si>
  <si>
    <t>46221</t>
  </si>
  <si>
    <t>46222</t>
  </si>
  <si>
    <t>46223</t>
  </si>
  <si>
    <t>46224</t>
  </si>
  <si>
    <t>46225</t>
  </si>
  <si>
    <t>46226</t>
  </si>
  <si>
    <t>46227</t>
  </si>
  <si>
    <t>46228</t>
  </si>
  <si>
    <t>46229</t>
  </si>
  <si>
    <t>46231</t>
  </si>
  <si>
    <t>46234</t>
  </si>
  <si>
    <t>46235</t>
  </si>
  <si>
    <t>46236</t>
  </si>
  <si>
    <t>46237</t>
  </si>
  <si>
    <t>46239</t>
  </si>
  <si>
    <t>46240</t>
  </si>
  <si>
    <t>46241</t>
  </si>
  <si>
    <t>46249</t>
  </si>
  <si>
    <t>46250</t>
  </si>
  <si>
    <t>46254</t>
  </si>
  <si>
    <t>46255</t>
  </si>
  <si>
    <t>46256</t>
  </si>
  <si>
    <t>46259</t>
  </si>
  <si>
    <t>46260</t>
  </si>
  <si>
    <t>46262</t>
  </si>
  <si>
    <t>46266</t>
  </si>
  <si>
    <t>46268</t>
  </si>
  <si>
    <t>46274</t>
  </si>
  <si>
    <t>46275</t>
  </si>
  <si>
    <t>46277</t>
  </si>
  <si>
    <t>46278</t>
  </si>
  <si>
    <t>46280</t>
  </si>
  <si>
    <t>46282</t>
  </si>
  <si>
    <t>46283</t>
  </si>
  <si>
    <t>46285</t>
  </si>
  <si>
    <t>46290</t>
  </si>
  <si>
    <t>46291</t>
  </si>
  <si>
    <t>46295</t>
  </si>
  <si>
    <t>46296</t>
  </si>
  <si>
    <t>46298</t>
  </si>
  <si>
    <t>46303</t>
  </si>
  <si>
    <t>46304</t>
  </si>
  <si>
    <t>46307</t>
  </si>
  <si>
    <t>46310</t>
  </si>
  <si>
    <t>46311</t>
  </si>
  <si>
    <t>46312</t>
  </si>
  <si>
    <t>46319</t>
  </si>
  <si>
    <t>46320</t>
  </si>
  <si>
    <t>46321</t>
  </si>
  <si>
    <t>46322</t>
  </si>
  <si>
    <t>46323</t>
  </si>
  <si>
    <t>46324</t>
  </si>
  <si>
    <t>46327</t>
  </si>
  <si>
    <t>46340</t>
  </si>
  <si>
    <t>46341</t>
  </si>
  <si>
    <t>46342</t>
  </si>
  <si>
    <t>46347</t>
  </si>
  <si>
    <t>46348</t>
  </si>
  <si>
    <t>46349</t>
  </si>
  <si>
    <t>46350</t>
  </si>
  <si>
    <t>46356</t>
  </si>
  <si>
    <t>46360</t>
  </si>
  <si>
    <t>46365</t>
  </si>
  <si>
    <t>46366</t>
  </si>
  <si>
    <t>46368</t>
  </si>
  <si>
    <t>46371</t>
  </si>
  <si>
    <t>46373</t>
  </si>
  <si>
    <t>46374</t>
  </si>
  <si>
    <t>46375</t>
  </si>
  <si>
    <t>46382</t>
  </si>
  <si>
    <t>46383</t>
  </si>
  <si>
    <t>46385</t>
  </si>
  <si>
    <t>46390</t>
  </si>
  <si>
    <t>46391</t>
  </si>
  <si>
    <t>46392</t>
  </si>
  <si>
    <t>46394</t>
  </si>
  <si>
    <t>46402</t>
  </si>
  <si>
    <t>46403</t>
  </si>
  <si>
    <t>46404</t>
  </si>
  <si>
    <t>46405</t>
  </si>
  <si>
    <t>46406</t>
  </si>
  <si>
    <t>46407</t>
  </si>
  <si>
    <t>46408</t>
  </si>
  <si>
    <t>46409</t>
  </si>
  <si>
    <t>46410</t>
  </si>
  <si>
    <t>46501</t>
  </si>
  <si>
    <t>46504</t>
  </si>
  <si>
    <t>46506</t>
  </si>
  <si>
    <t>46507</t>
  </si>
  <si>
    <t>46508</t>
  </si>
  <si>
    <t>46510</t>
  </si>
  <si>
    <t>46511</t>
  </si>
  <si>
    <t>46514</t>
  </si>
  <si>
    <t>46516</t>
  </si>
  <si>
    <t>46517</t>
  </si>
  <si>
    <t>46524</t>
  </si>
  <si>
    <t>46526</t>
  </si>
  <si>
    <t>46528</t>
  </si>
  <si>
    <t>46530</t>
  </si>
  <si>
    <t>46531</t>
  </si>
  <si>
    <t>46532</t>
  </si>
  <si>
    <t>46534</t>
  </si>
  <si>
    <t>46536</t>
  </si>
  <si>
    <t>46538</t>
  </si>
  <si>
    <t>46539</t>
  </si>
  <si>
    <t>46540</t>
  </si>
  <si>
    <t>46542</t>
  </si>
  <si>
    <t>46543</t>
  </si>
  <si>
    <t>46544</t>
  </si>
  <si>
    <t>46545</t>
  </si>
  <si>
    <t>46550</t>
  </si>
  <si>
    <t>46552</t>
  </si>
  <si>
    <t>46553</t>
  </si>
  <si>
    <t>46554</t>
  </si>
  <si>
    <t>46555</t>
  </si>
  <si>
    <t>46561</t>
  </si>
  <si>
    <t>46562</t>
  </si>
  <si>
    <t>46563</t>
  </si>
  <si>
    <t>46565</t>
  </si>
  <si>
    <t>46567</t>
  </si>
  <si>
    <t>46570</t>
  </si>
  <si>
    <t>46571</t>
  </si>
  <si>
    <t>46573</t>
  </si>
  <si>
    <t>46574</t>
  </si>
  <si>
    <t>46580</t>
  </si>
  <si>
    <t>46582</t>
  </si>
  <si>
    <t>46590</t>
  </si>
  <si>
    <t>46601</t>
  </si>
  <si>
    <t>46604</t>
  </si>
  <si>
    <t>46613</t>
  </si>
  <si>
    <t>46614</t>
  </si>
  <si>
    <t>46615</t>
  </si>
  <si>
    <t>46616</t>
  </si>
  <si>
    <t>46617</t>
  </si>
  <si>
    <t>46619</t>
  </si>
  <si>
    <t>46620</t>
  </si>
  <si>
    <t>46626</t>
  </si>
  <si>
    <t>46628</t>
  </si>
  <si>
    <t>46635</t>
  </si>
  <si>
    <t>46637</t>
  </si>
  <si>
    <t>46699</t>
  </si>
  <si>
    <t>46701</t>
  </si>
  <si>
    <t>46702</t>
  </si>
  <si>
    <t>46703</t>
  </si>
  <si>
    <t>46705</t>
  </si>
  <si>
    <t>46706</t>
  </si>
  <si>
    <t>46710</t>
  </si>
  <si>
    <t>46711</t>
  </si>
  <si>
    <t>46714</t>
  </si>
  <si>
    <t>46721</t>
  </si>
  <si>
    <t>46723</t>
  </si>
  <si>
    <t>46725</t>
  </si>
  <si>
    <t>46730</t>
  </si>
  <si>
    <t>46731</t>
  </si>
  <si>
    <t>46732</t>
  </si>
  <si>
    <t>46733</t>
  </si>
  <si>
    <t>46737</t>
  </si>
  <si>
    <t>46738</t>
  </si>
  <si>
    <t>46740</t>
  </si>
  <si>
    <t>46741</t>
  </si>
  <si>
    <t>46742</t>
  </si>
  <si>
    <t>46743</t>
  </si>
  <si>
    <t>46745</t>
  </si>
  <si>
    <t>46746</t>
  </si>
  <si>
    <t>46747</t>
  </si>
  <si>
    <t>46748</t>
  </si>
  <si>
    <t>46750</t>
  </si>
  <si>
    <t>46755</t>
  </si>
  <si>
    <t>46759</t>
  </si>
  <si>
    <t>46760</t>
  </si>
  <si>
    <t>46761</t>
  </si>
  <si>
    <t>46763</t>
  </si>
  <si>
    <t>46764</t>
  </si>
  <si>
    <t>46765</t>
  </si>
  <si>
    <t>46766</t>
  </si>
  <si>
    <t>46767</t>
  </si>
  <si>
    <t>46770</t>
  </si>
  <si>
    <t>46772</t>
  </si>
  <si>
    <t>46773</t>
  </si>
  <si>
    <t>46774</t>
  </si>
  <si>
    <t>46776</t>
  </si>
  <si>
    <t>46777</t>
  </si>
  <si>
    <t>46779</t>
  </si>
  <si>
    <t>46781</t>
  </si>
  <si>
    <t>46783</t>
  </si>
  <si>
    <t>46784</t>
  </si>
  <si>
    <t>46785</t>
  </si>
  <si>
    <t>46787</t>
  </si>
  <si>
    <t>46788</t>
  </si>
  <si>
    <t>46791</t>
  </si>
  <si>
    <t>46792</t>
  </si>
  <si>
    <t>46793</t>
  </si>
  <si>
    <t>46794</t>
  </si>
  <si>
    <t>46795</t>
  </si>
  <si>
    <t>46797</t>
  </si>
  <si>
    <t>46798</t>
  </si>
  <si>
    <t>46802</t>
  </si>
  <si>
    <t>46803</t>
  </si>
  <si>
    <t>46804</t>
  </si>
  <si>
    <t>46805</t>
  </si>
  <si>
    <t>46806</t>
  </si>
  <si>
    <t>46807</t>
  </si>
  <si>
    <t>46808</t>
  </si>
  <si>
    <t>46809</t>
  </si>
  <si>
    <t>46814</t>
  </si>
  <si>
    <t>46815</t>
  </si>
  <si>
    <t>46816</t>
  </si>
  <si>
    <t>46818</t>
  </si>
  <si>
    <t>46819</t>
  </si>
  <si>
    <t>46825</t>
  </si>
  <si>
    <t>46835</t>
  </si>
  <si>
    <t>46845</t>
  </si>
  <si>
    <t>46897</t>
  </si>
  <si>
    <t>46901</t>
  </si>
  <si>
    <t>46902</t>
  </si>
  <si>
    <t>46910</t>
  </si>
  <si>
    <t>46911</t>
  </si>
  <si>
    <t>46913</t>
  </si>
  <si>
    <t>46914</t>
  </si>
  <si>
    <t>46915</t>
  </si>
  <si>
    <t>46917</t>
  </si>
  <si>
    <t>46919</t>
  </si>
  <si>
    <t>46920</t>
  </si>
  <si>
    <t>46923</t>
  </si>
  <si>
    <t>46926</t>
  </si>
  <si>
    <t>46928</t>
  </si>
  <si>
    <t>46929</t>
  </si>
  <si>
    <t>46932</t>
  </si>
  <si>
    <t>46933</t>
  </si>
  <si>
    <t>46936</t>
  </si>
  <si>
    <t>46938</t>
  </si>
  <si>
    <t>46939</t>
  </si>
  <si>
    <t>46940</t>
  </si>
  <si>
    <t>46941</t>
  </si>
  <si>
    <t>46943</t>
  </si>
  <si>
    <t>46947</t>
  </si>
  <si>
    <t>46950</t>
  </si>
  <si>
    <t>46951</t>
  </si>
  <si>
    <t>46952</t>
  </si>
  <si>
    <t>46953</t>
  </si>
  <si>
    <t>46959</t>
  </si>
  <si>
    <t>46960</t>
  </si>
  <si>
    <t>46961</t>
  </si>
  <si>
    <t>46962</t>
  </si>
  <si>
    <t>46968</t>
  </si>
  <si>
    <t>46970</t>
  </si>
  <si>
    <t>46971</t>
  </si>
  <si>
    <t>46974</t>
  </si>
  <si>
    <t>46975</t>
  </si>
  <si>
    <t>46978</t>
  </si>
  <si>
    <t>46979</t>
  </si>
  <si>
    <t>46982</t>
  </si>
  <si>
    <t>46985</t>
  </si>
  <si>
    <t>46986</t>
  </si>
  <si>
    <t>46988</t>
  </si>
  <si>
    <t>46989</t>
  </si>
  <si>
    <t>46990</t>
  </si>
  <si>
    <t>46991</t>
  </si>
  <si>
    <t>46992</t>
  </si>
  <si>
    <t>46994</t>
  </si>
  <si>
    <t>46996</t>
  </si>
  <si>
    <t>47001</t>
  </si>
  <si>
    <t>47003</t>
  </si>
  <si>
    <t>47006</t>
  </si>
  <si>
    <t>47010</t>
  </si>
  <si>
    <t>47011</t>
  </si>
  <si>
    <t>47012</t>
  </si>
  <si>
    <t>47016</t>
  </si>
  <si>
    <t>47017</t>
  </si>
  <si>
    <t>47018</t>
  </si>
  <si>
    <t>47020</t>
  </si>
  <si>
    <t>47022</t>
  </si>
  <si>
    <t>47023</t>
  </si>
  <si>
    <t>47024</t>
  </si>
  <si>
    <t>47025</t>
  </si>
  <si>
    <t>47030</t>
  </si>
  <si>
    <t>47031</t>
  </si>
  <si>
    <t>47032</t>
  </si>
  <si>
    <t>47036</t>
  </si>
  <si>
    <t>47037</t>
  </si>
  <si>
    <t>47038</t>
  </si>
  <si>
    <t>47040</t>
  </si>
  <si>
    <t>47041</t>
  </si>
  <si>
    <t>47042</t>
  </si>
  <si>
    <t>47043</t>
  </si>
  <si>
    <t>47060</t>
  </si>
  <si>
    <t>47102</t>
  </si>
  <si>
    <t>47104</t>
  </si>
  <si>
    <t>47106</t>
  </si>
  <si>
    <t>47108</t>
  </si>
  <si>
    <t>47110</t>
  </si>
  <si>
    <t>47111</t>
  </si>
  <si>
    <t>47112</t>
  </si>
  <si>
    <t>47114</t>
  </si>
  <si>
    <t>47115</t>
  </si>
  <si>
    <t>47116</t>
  </si>
  <si>
    <t>47117</t>
  </si>
  <si>
    <t>47118</t>
  </si>
  <si>
    <t>47119</t>
  </si>
  <si>
    <t>47120</t>
  </si>
  <si>
    <t>47122</t>
  </si>
  <si>
    <t>47123</t>
  </si>
  <si>
    <t>47124</t>
  </si>
  <si>
    <t>47125</t>
  </si>
  <si>
    <t>47126</t>
  </si>
  <si>
    <t>47129</t>
  </si>
  <si>
    <t>47130</t>
  </si>
  <si>
    <t>47132</t>
  </si>
  <si>
    <t>47133</t>
  </si>
  <si>
    <t>47134</t>
  </si>
  <si>
    <t>47135</t>
  </si>
  <si>
    <t>47136</t>
  </si>
  <si>
    <t>47137</t>
  </si>
  <si>
    <t>47138</t>
  </si>
  <si>
    <t>47140</t>
  </si>
  <si>
    <t>47141</t>
  </si>
  <si>
    <t>47142</t>
  </si>
  <si>
    <t>47143</t>
  </si>
  <si>
    <t>47144</t>
  </si>
  <si>
    <t>47145</t>
  </si>
  <si>
    <t>47147</t>
  </si>
  <si>
    <t>47150</t>
  </si>
  <si>
    <t>47160</t>
  </si>
  <si>
    <t>47161</t>
  </si>
  <si>
    <t>47162</t>
  </si>
  <si>
    <t>47163</t>
  </si>
  <si>
    <t>47164</t>
  </si>
  <si>
    <t>47165</t>
  </si>
  <si>
    <t>47166</t>
  </si>
  <si>
    <t>47167</t>
  </si>
  <si>
    <t>47170</t>
  </si>
  <si>
    <t>47172</t>
  </si>
  <si>
    <t>47174</t>
  </si>
  <si>
    <t>47175</t>
  </si>
  <si>
    <t>47177</t>
  </si>
  <si>
    <t>47190</t>
  </si>
  <si>
    <t>47199</t>
  </si>
  <si>
    <t>47201</t>
  </si>
  <si>
    <t>47203</t>
  </si>
  <si>
    <t>47220</t>
  </si>
  <si>
    <t>47223</t>
  </si>
  <si>
    <t>47224</t>
  </si>
  <si>
    <t>47227</t>
  </si>
  <si>
    <t>47229</t>
  </si>
  <si>
    <t>47230</t>
  </si>
  <si>
    <t>47231</t>
  </si>
  <si>
    <t>47232</t>
  </si>
  <si>
    <t>47234</t>
  </si>
  <si>
    <t>47235</t>
  </si>
  <si>
    <t>47236</t>
  </si>
  <si>
    <t>47240</t>
  </si>
  <si>
    <t>47243</t>
  </si>
  <si>
    <t>47244</t>
  </si>
  <si>
    <t>47246</t>
  </si>
  <si>
    <t>47250</t>
  </si>
  <si>
    <t>47260</t>
  </si>
  <si>
    <t>47264</t>
  </si>
  <si>
    <t>47265</t>
  </si>
  <si>
    <t>47270</t>
  </si>
  <si>
    <t>47272</t>
  </si>
  <si>
    <t>47273</t>
  </si>
  <si>
    <t>47274</t>
  </si>
  <si>
    <t>47281</t>
  </si>
  <si>
    <t>47283</t>
  </si>
  <si>
    <t>47302</t>
  </si>
  <si>
    <t>47303</t>
  </si>
  <si>
    <t>47304</t>
  </si>
  <si>
    <t>47305</t>
  </si>
  <si>
    <t>47306</t>
  </si>
  <si>
    <t>47320</t>
  </si>
  <si>
    <t>47325</t>
  </si>
  <si>
    <t>47326</t>
  </si>
  <si>
    <t>47327</t>
  </si>
  <si>
    <t>47330</t>
  </si>
  <si>
    <t>47331</t>
  </si>
  <si>
    <t>47334</t>
  </si>
  <si>
    <t>47336</t>
  </si>
  <si>
    <t>47338</t>
  </si>
  <si>
    <t>47339</t>
  </si>
  <si>
    <t>47340</t>
  </si>
  <si>
    <t>47341</t>
  </si>
  <si>
    <t>47342</t>
  </si>
  <si>
    <t>47345</t>
  </si>
  <si>
    <t>47346</t>
  </si>
  <si>
    <t>47348</t>
  </si>
  <si>
    <t>47352</t>
  </si>
  <si>
    <t>47353</t>
  </si>
  <si>
    <t>47354</t>
  </si>
  <si>
    <t>47355</t>
  </si>
  <si>
    <t>47356</t>
  </si>
  <si>
    <t>47357</t>
  </si>
  <si>
    <t>47358</t>
  </si>
  <si>
    <t>47359</t>
  </si>
  <si>
    <t>47360</t>
  </si>
  <si>
    <t>47362</t>
  </si>
  <si>
    <t>47368</t>
  </si>
  <si>
    <t>47369</t>
  </si>
  <si>
    <t>47371</t>
  </si>
  <si>
    <t>47373</t>
  </si>
  <si>
    <t>47374</t>
  </si>
  <si>
    <t>47380</t>
  </si>
  <si>
    <t>47381</t>
  </si>
  <si>
    <t>47383</t>
  </si>
  <si>
    <t>47384</t>
  </si>
  <si>
    <t>47385</t>
  </si>
  <si>
    <t>47386</t>
  </si>
  <si>
    <t>47387</t>
  </si>
  <si>
    <t>47390</t>
  </si>
  <si>
    <t>47392</t>
  </si>
  <si>
    <t>47393</t>
  </si>
  <si>
    <t>47394</t>
  </si>
  <si>
    <t>47396</t>
  </si>
  <si>
    <t>47401</t>
  </si>
  <si>
    <t>47403</t>
  </si>
  <si>
    <t>47404</t>
  </si>
  <si>
    <t>47405</t>
  </si>
  <si>
    <t>47406</t>
  </si>
  <si>
    <t>47408</t>
  </si>
  <si>
    <t>47421</t>
  </si>
  <si>
    <t>47424</t>
  </si>
  <si>
    <t>47427</t>
  </si>
  <si>
    <t>47429</t>
  </si>
  <si>
    <t>47431</t>
  </si>
  <si>
    <t>47432</t>
  </si>
  <si>
    <t>47433</t>
  </si>
  <si>
    <t>47436</t>
  </si>
  <si>
    <t>47438</t>
  </si>
  <si>
    <t>47441</t>
  </si>
  <si>
    <t>47443</t>
  </si>
  <si>
    <t>47446</t>
  </si>
  <si>
    <t>47448</t>
  </si>
  <si>
    <t>47449</t>
  </si>
  <si>
    <t>47451</t>
  </si>
  <si>
    <t>47452</t>
  </si>
  <si>
    <t>47453</t>
  </si>
  <si>
    <t>47454</t>
  </si>
  <si>
    <t>47456</t>
  </si>
  <si>
    <t>47459</t>
  </si>
  <si>
    <t>47460</t>
  </si>
  <si>
    <t>47462</t>
  </si>
  <si>
    <t>47465</t>
  </si>
  <si>
    <t>47468</t>
  </si>
  <si>
    <t>47469</t>
  </si>
  <si>
    <t>47470</t>
  </si>
  <si>
    <t>47471</t>
  </si>
  <si>
    <t>47490</t>
  </si>
  <si>
    <t>47501</t>
  </si>
  <si>
    <t>47512</t>
  </si>
  <si>
    <t>47513</t>
  </si>
  <si>
    <t>47514</t>
  </si>
  <si>
    <t>47515</t>
  </si>
  <si>
    <t>47516</t>
  </si>
  <si>
    <t>47519</t>
  </si>
  <si>
    <t>47520</t>
  </si>
  <si>
    <t>47521</t>
  </si>
  <si>
    <t>47522</t>
  </si>
  <si>
    <t>47523</t>
  </si>
  <si>
    <t>47524</t>
  </si>
  <si>
    <t>47525</t>
  </si>
  <si>
    <t>47527</t>
  </si>
  <si>
    <t>47528</t>
  </si>
  <si>
    <t>47529</t>
  </si>
  <si>
    <t>47531</t>
  </si>
  <si>
    <t>47532</t>
  </si>
  <si>
    <t>47537</t>
  </si>
  <si>
    <t>47541</t>
  </si>
  <si>
    <t>47542</t>
  </si>
  <si>
    <t>47546</t>
  </si>
  <si>
    <t>47549</t>
  </si>
  <si>
    <t>47550</t>
  </si>
  <si>
    <t>47551</t>
  </si>
  <si>
    <t>47552</t>
  </si>
  <si>
    <t>47553</t>
  </si>
  <si>
    <t>47557</t>
  </si>
  <si>
    <t>47558</t>
  </si>
  <si>
    <t>47561</t>
  </si>
  <si>
    <t>47562</t>
  </si>
  <si>
    <t>47564</t>
  </si>
  <si>
    <t>47567</t>
  </si>
  <si>
    <t>47568</t>
  </si>
  <si>
    <t>47573</t>
  </si>
  <si>
    <t>47574</t>
  </si>
  <si>
    <t>47575</t>
  </si>
  <si>
    <t>47576</t>
  </si>
  <si>
    <t>47577</t>
  </si>
  <si>
    <t>47578</t>
  </si>
  <si>
    <t>47579</t>
  </si>
  <si>
    <t>47580</t>
  </si>
  <si>
    <t>47581</t>
  </si>
  <si>
    <t>47585</t>
  </si>
  <si>
    <t>47586</t>
  </si>
  <si>
    <t>47588</t>
  </si>
  <si>
    <t>47590</t>
  </si>
  <si>
    <t>47591</t>
  </si>
  <si>
    <t>47597</t>
  </si>
  <si>
    <t>47598</t>
  </si>
  <si>
    <t>47601</t>
  </si>
  <si>
    <t>47610</t>
  </si>
  <si>
    <t>47611</t>
  </si>
  <si>
    <t>47612</t>
  </si>
  <si>
    <t>47613</t>
  </si>
  <si>
    <t>47615</t>
  </si>
  <si>
    <t>47616</t>
  </si>
  <si>
    <t>47619</t>
  </si>
  <si>
    <t>47620</t>
  </si>
  <si>
    <t>47630</t>
  </si>
  <si>
    <t>47631</t>
  </si>
  <si>
    <t>47633</t>
  </si>
  <si>
    <t>47634</t>
  </si>
  <si>
    <t>47635</t>
  </si>
  <si>
    <t>47637</t>
  </si>
  <si>
    <t>47638</t>
  </si>
  <si>
    <t>47639</t>
  </si>
  <si>
    <t>47640</t>
  </si>
  <si>
    <t>47647</t>
  </si>
  <si>
    <t>47648</t>
  </si>
  <si>
    <t>47649</t>
  </si>
  <si>
    <t>47660</t>
  </si>
  <si>
    <t>47665</t>
  </si>
  <si>
    <t>47666</t>
  </si>
  <si>
    <t>47670</t>
  </si>
  <si>
    <t>47708</t>
  </si>
  <si>
    <t>47710</t>
  </si>
  <si>
    <t>47711</t>
  </si>
  <si>
    <t>47712</t>
  </si>
  <si>
    <t>47713</t>
  </si>
  <si>
    <t>47714</t>
  </si>
  <si>
    <t>47715</t>
  </si>
  <si>
    <t>47720</t>
  </si>
  <si>
    <t>47721</t>
  </si>
  <si>
    <t>47722</t>
  </si>
  <si>
    <t>47725</t>
  </si>
  <si>
    <t>47727</t>
  </si>
  <si>
    <t>47739</t>
  </si>
  <si>
    <t>47740</t>
  </si>
  <si>
    <t>47741</t>
  </si>
  <si>
    <t>47744</t>
  </si>
  <si>
    <t>47747</t>
  </si>
  <si>
    <t>47750</t>
  </si>
  <si>
    <t>47802</t>
  </si>
  <si>
    <t>47803</t>
  </si>
  <si>
    <t>47804</t>
  </si>
  <si>
    <t>47805</t>
  </si>
  <si>
    <t>47807</t>
  </si>
  <si>
    <t>47809</t>
  </si>
  <si>
    <t>47811</t>
  </si>
  <si>
    <t>47812</t>
  </si>
  <si>
    <t>47832</t>
  </si>
  <si>
    <t>47833</t>
  </si>
  <si>
    <t>47834</t>
  </si>
  <si>
    <t>47837</t>
  </si>
  <si>
    <t>47838</t>
  </si>
  <si>
    <t>47840</t>
  </si>
  <si>
    <t>47841</t>
  </si>
  <si>
    <t>47842</t>
  </si>
  <si>
    <t>47846</t>
  </si>
  <si>
    <t>47847</t>
  </si>
  <si>
    <t>47848</t>
  </si>
  <si>
    <t>47849</t>
  </si>
  <si>
    <t>47850</t>
  </si>
  <si>
    <t>47854</t>
  </si>
  <si>
    <t>47858</t>
  </si>
  <si>
    <t>47859</t>
  </si>
  <si>
    <t>47861</t>
  </si>
  <si>
    <t>47862</t>
  </si>
  <si>
    <t>47864</t>
  </si>
  <si>
    <t>47866</t>
  </si>
  <si>
    <t>47868</t>
  </si>
  <si>
    <t>47872</t>
  </si>
  <si>
    <t>47874</t>
  </si>
  <si>
    <t>47879</t>
  </si>
  <si>
    <t>47882</t>
  </si>
  <si>
    <t>47885</t>
  </si>
  <si>
    <t>47901</t>
  </si>
  <si>
    <t>47904</t>
  </si>
  <si>
    <t>47905</t>
  </si>
  <si>
    <t>47906</t>
  </si>
  <si>
    <t>47907</t>
  </si>
  <si>
    <t>47909</t>
  </si>
  <si>
    <t>47917</t>
  </si>
  <si>
    <t>47918</t>
  </si>
  <si>
    <t>47920</t>
  </si>
  <si>
    <t>47921</t>
  </si>
  <si>
    <t>47922</t>
  </si>
  <si>
    <t>47923</t>
  </si>
  <si>
    <t>47926</t>
  </si>
  <si>
    <t>47928</t>
  </si>
  <si>
    <t>47929</t>
  </si>
  <si>
    <t>47930</t>
  </si>
  <si>
    <t>47932</t>
  </si>
  <si>
    <t>47933</t>
  </si>
  <si>
    <t>47934</t>
  </si>
  <si>
    <t>47935</t>
  </si>
  <si>
    <t>47936</t>
  </si>
  <si>
    <t>47937</t>
  </si>
  <si>
    <t>47938</t>
  </si>
  <si>
    <t>47939</t>
  </si>
  <si>
    <t>47940</t>
  </si>
  <si>
    <t>47942</t>
  </si>
  <si>
    <t>47943</t>
  </si>
  <si>
    <t>47944</t>
  </si>
  <si>
    <t>47946</t>
  </si>
  <si>
    <t>47948</t>
  </si>
  <si>
    <t>47949</t>
  </si>
  <si>
    <t>47950</t>
  </si>
  <si>
    <t>47951</t>
  </si>
  <si>
    <t>47952</t>
  </si>
  <si>
    <t>47954</t>
  </si>
  <si>
    <t>47955</t>
  </si>
  <si>
    <t>47957</t>
  </si>
  <si>
    <t>47959</t>
  </si>
  <si>
    <t>47960</t>
  </si>
  <si>
    <t>47963</t>
  </si>
  <si>
    <t>47967</t>
  </si>
  <si>
    <t>47968</t>
  </si>
  <si>
    <t>47970</t>
  </si>
  <si>
    <t>47971</t>
  </si>
  <si>
    <t>47974</t>
  </si>
  <si>
    <t>47975</t>
  </si>
  <si>
    <t>47977</t>
  </si>
  <si>
    <t>47978</t>
  </si>
  <si>
    <t>47980</t>
  </si>
  <si>
    <t>47981</t>
  </si>
  <si>
    <t>47987</t>
  </si>
  <si>
    <t>47989</t>
  </si>
  <si>
    <t>47990</t>
  </si>
  <si>
    <t>47991</t>
  </si>
  <si>
    <t>47992</t>
  </si>
  <si>
    <t>47993</t>
  </si>
  <si>
    <t>47994</t>
  </si>
  <si>
    <t>47995</t>
  </si>
  <si>
    <t>48001</t>
  </si>
  <si>
    <t>48002</t>
  </si>
  <si>
    <t>48003</t>
  </si>
  <si>
    <t>48005</t>
  </si>
  <si>
    <t>48006</t>
  </si>
  <si>
    <t>48009</t>
  </si>
  <si>
    <t>48014</t>
  </si>
  <si>
    <t>48015</t>
  </si>
  <si>
    <t>48017</t>
  </si>
  <si>
    <t>48021</t>
  </si>
  <si>
    <t>48022</t>
  </si>
  <si>
    <t>48023</t>
  </si>
  <si>
    <t>48025</t>
  </si>
  <si>
    <t>48026</t>
  </si>
  <si>
    <t>48027</t>
  </si>
  <si>
    <t>48028</t>
  </si>
  <si>
    <t>48030</t>
  </si>
  <si>
    <t>48032</t>
  </si>
  <si>
    <t>48033</t>
  </si>
  <si>
    <t>48034</t>
  </si>
  <si>
    <t>48035</t>
  </si>
  <si>
    <t>48036</t>
  </si>
  <si>
    <t>48038</t>
  </si>
  <si>
    <t>48039</t>
  </si>
  <si>
    <t>48040</t>
  </si>
  <si>
    <t>48041</t>
  </si>
  <si>
    <t>48042</t>
  </si>
  <si>
    <t>48043</t>
  </si>
  <si>
    <t>48044</t>
  </si>
  <si>
    <t>48045</t>
  </si>
  <si>
    <t>48047</t>
  </si>
  <si>
    <t>48048</t>
  </si>
  <si>
    <t>48049</t>
  </si>
  <si>
    <t>48050</t>
  </si>
  <si>
    <t>48051</t>
  </si>
  <si>
    <t>48054</t>
  </si>
  <si>
    <t>48059</t>
  </si>
  <si>
    <t>48060</t>
  </si>
  <si>
    <t>48062</t>
  </si>
  <si>
    <t>48063</t>
  </si>
  <si>
    <t>48064</t>
  </si>
  <si>
    <t>48065</t>
  </si>
  <si>
    <t>48066</t>
  </si>
  <si>
    <t>48067</t>
  </si>
  <si>
    <t>48069</t>
  </si>
  <si>
    <t>48070</t>
  </si>
  <si>
    <t>48071</t>
  </si>
  <si>
    <t>48072</t>
  </si>
  <si>
    <t>48073</t>
  </si>
  <si>
    <t>48074</t>
  </si>
  <si>
    <t>48075</t>
  </si>
  <si>
    <t>48076</t>
  </si>
  <si>
    <t>48079</t>
  </si>
  <si>
    <t>48080</t>
  </si>
  <si>
    <t>48081</t>
  </si>
  <si>
    <t>48082</t>
  </si>
  <si>
    <t>48083</t>
  </si>
  <si>
    <t>48084</t>
  </si>
  <si>
    <t>48085</t>
  </si>
  <si>
    <t>48088</t>
  </si>
  <si>
    <t>48089</t>
  </si>
  <si>
    <t>48091</t>
  </si>
  <si>
    <t>48092</t>
  </si>
  <si>
    <t>48093</t>
  </si>
  <si>
    <t>48094</t>
  </si>
  <si>
    <t>48095</t>
  </si>
  <si>
    <t>48096</t>
  </si>
  <si>
    <t>48097</t>
  </si>
  <si>
    <t>48098</t>
  </si>
  <si>
    <t>48101</t>
  </si>
  <si>
    <t>48103</t>
  </si>
  <si>
    <t>48104</t>
  </si>
  <si>
    <t>48105</t>
  </si>
  <si>
    <t>48108</t>
  </si>
  <si>
    <t>48109</t>
  </si>
  <si>
    <t>48111</t>
  </si>
  <si>
    <t>48114</t>
  </si>
  <si>
    <t>48116</t>
  </si>
  <si>
    <t>48117</t>
  </si>
  <si>
    <t>48118</t>
  </si>
  <si>
    <t>48120</t>
  </si>
  <si>
    <t>48122</t>
  </si>
  <si>
    <t>48124</t>
  </si>
  <si>
    <t>48125</t>
  </si>
  <si>
    <t>48126</t>
  </si>
  <si>
    <t>48127</t>
  </si>
  <si>
    <t>48128</t>
  </si>
  <si>
    <t>48130</t>
  </si>
  <si>
    <t>48131</t>
  </si>
  <si>
    <t>48133</t>
  </si>
  <si>
    <t>48134</t>
  </si>
  <si>
    <t>48135</t>
  </si>
  <si>
    <t>48137</t>
  </si>
  <si>
    <t>48138</t>
  </si>
  <si>
    <t>48140</t>
  </si>
  <si>
    <t>48141</t>
  </si>
  <si>
    <t>48144</t>
  </si>
  <si>
    <t>48145</t>
  </si>
  <si>
    <t>48146</t>
  </si>
  <si>
    <t>48150</t>
  </si>
  <si>
    <t>48152</t>
  </si>
  <si>
    <t>48154</t>
  </si>
  <si>
    <t>48157</t>
  </si>
  <si>
    <t>48158</t>
  </si>
  <si>
    <t>48159</t>
  </si>
  <si>
    <t>48160</t>
  </si>
  <si>
    <t>48161</t>
  </si>
  <si>
    <t>48162</t>
  </si>
  <si>
    <t>48164</t>
  </si>
  <si>
    <t>48165</t>
  </si>
  <si>
    <t>48166</t>
  </si>
  <si>
    <t>48167</t>
  </si>
  <si>
    <t>48168</t>
  </si>
  <si>
    <t>48169</t>
  </si>
  <si>
    <t>48170</t>
  </si>
  <si>
    <t>48173</t>
  </si>
  <si>
    <t>48174</t>
  </si>
  <si>
    <t>48176</t>
  </si>
  <si>
    <t>48178</t>
  </si>
  <si>
    <t>48179</t>
  </si>
  <si>
    <t>48180</t>
  </si>
  <si>
    <t>48182</t>
  </si>
  <si>
    <t>48183</t>
  </si>
  <si>
    <t>48184</t>
  </si>
  <si>
    <t>48185</t>
  </si>
  <si>
    <t>48186</t>
  </si>
  <si>
    <t>48187</t>
  </si>
  <si>
    <t>48188</t>
  </si>
  <si>
    <t>48189</t>
  </si>
  <si>
    <t>48191</t>
  </si>
  <si>
    <t>48192</t>
  </si>
  <si>
    <t>48193</t>
  </si>
  <si>
    <t>48195</t>
  </si>
  <si>
    <t>48197</t>
  </si>
  <si>
    <t>48198</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</si>
  <si>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</si>
  <si>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</si>
  <si>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</si>
  <si>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</si>
  <si>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</si>
  <si>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</si>
  <si>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</si>
  <si>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</si>
  <si>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</si>
  <si>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</si>
  <si>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</si>
  <si>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</si>
  <si>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</si>
  <si>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</si>
  <si>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</si>
  <si>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</si>
  <si>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</si>
  <si>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</si>
  <si>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</si>
  <si>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</si>
  <si>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</si>
  <si>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</si>
  <si>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</si>
  <si>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</si>
  <si>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</si>
  <si>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</si>
  <si>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</si>
  <si>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</si>
  <si>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</si>
  <si>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</si>
  <si>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48233</t>
  </si>
  <si>
    <t>48234</t>
  </si>
  <si>
    <t>48235</t>
  </si>
  <si>
    <t>48236</t>
  </si>
  <si>
    <t>48237</t>
  </si>
  <si>
    <t>48238</t>
  </si>
  <si>
    <t>48239</t>
  </si>
  <si>
    <t>48240</t>
  </si>
  <si>
    <t>48242</t>
  </si>
  <si>
    <t>48243</t>
  </si>
  <si>
    <t>48255</t>
  </si>
  <si>
    <t>48260</t>
  </si>
  <si>
    <t>48264</t>
  </si>
  <si>
    <t>48265</t>
  </si>
  <si>
    <t>48266</t>
  </si>
  <si>
    <t>48267</t>
  </si>
  <si>
    <t>48268</t>
  </si>
  <si>
    <t>48269</t>
  </si>
  <si>
    <t>48272</t>
  </si>
  <si>
    <t>48275</t>
  </si>
  <si>
    <t>48277</t>
  </si>
  <si>
    <t>48278</t>
  </si>
  <si>
    <t>48279</t>
  </si>
  <si>
    <t>48288</t>
  </si>
  <si>
    <t>48301</t>
  </si>
  <si>
    <t>48302</t>
  </si>
  <si>
    <t>48304</t>
  </si>
  <si>
    <t>48306</t>
  </si>
  <si>
    <t>48307</t>
  </si>
  <si>
    <t>48309</t>
  </si>
  <si>
    <t>48310</t>
  </si>
  <si>
    <t>48312</t>
  </si>
  <si>
    <t>48313</t>
  </si>
  <si>
    <t>48314</t>
  </si>
  <si>
    <t>48315</t>
  </si>
  <si>
    <t>48316</t>
  </si>
  <si>
    <t>48317</t>
  </si>
  <si>
    <t>48320</t>
  </si>
  <si>
    <t>48322</t>
  </si>
  <si>
    <t>48323</t>
  </si>
  <si>
    <t>48324</t>
  </si>
  <si>
    <t>48326</t>
  </si>
  <si>
    <t>48327</t>
  </si>
  <si>
    <t>48328</t>
  </si>
  <si>
    <t>48329</t>
  </si>
  <si>
    <t>48331</t>
  </si>
  <si>
    <t>48334</t>
  </si>
  <si>
    <t>48335</t>
  </si>
  <si>
    <t>48336</t>
  </si>
  <si>
    <t>48340</t>
  </si>
  <si>
    <t>48341</t>
  </si>
  <si>
    <t>48342</t>
  </si>
  <si>
    <t>48346</t>
  </si>
  <si>
    <t>48348</t>
  </si>
  <si>
    <t>48350</t>
  </si>
  <si>
    <t>48353</t>
  </si>
  <si>
    <t>48356</t>
  </si>
  <si>
    <t>48357</t>
  </si>
  <si>
    <t>48359</t>
  </si>
  <si>
    <t>48360</t>
  </si>
  <si>
    <t>48362</t>
  </si>
  <si>
    <t>48363</t>
  </si>
  <si>
    <t>48367</t>
  </si>
  <si>
    <t>48370</t>
  </si>
  <si>
    <t>48371</t>
  </si>
  <si>
    <t>48374</t>
  </si>
  <si>
    <t>48375</t>
  </si>
  <si>
    <t>48377</t>
  </si>
  <si>
    <t>48380</t>
  </si>
  <si>
    <t>48381</t>
  </si>
  <si>
    <t>48382</t>
  </si>
  <si>
    <t>48383</t>
  </si>
  <si>
    <t>48386</t>
  </si>
  <si>
    <t>48390</t>
  </si>
  <si>
    <t>48393</t>
  </si>
  <si>
    <t>48397</t>
  </si>
  <si>
    <t>48401</t>
  </si>
  <si>
    <t>48412</t>
  </si>
  <si>
    <t>48413</t>
  </si>
  <si>
    <t>48414</t>
  </si>
  <si>
    <t>48415</t>
  </si>
  <si>
    <t>48416</t>
  </si>
  <si>
    <t>48417</t>
  </si>
  <si>
    <t>48418</t>
  </si>
  <si>
    <t>48419</t>
  </si>
  <si>
    <t>48420</t>
  </si>
  <si>
    <t>48421</t>
  </si>
  <si>
    <t>48422</t>
  </si>
  <si>
    <t>48423</t>
  </si>
  <si>
    <t>48426</t>
  </si>
  <si>
    <t>48427</t>
  </si>
  <si>
    <t>48428</t>
  </si>
  <si>
    <t>48429</t>
  </si>
  <si>
    <t>48430</t>
  </si>
  <si>
    <t>48432</t>
  </si>
  <si>
    <t>48433</t>
  </si>
  <si>
    <t>48435</t>
  </si>
  <si>
    <t>48436</t>
  </si>
  <si>
    <t>48438</t>
  </si>
  <si>
    <t>48439</t>
  </si>
  <si>
    <t>48441</t>
  </si>
  <si>
    <t>48442</t>
  </si>
  <si>
    <t>48444</t>
  </si>
  <si>
    <t>48445</t>
  </si>
  <si>
    <t>48446</t>
  </si>
  <si>
    <t>48449</t>
  </si>
  <si>
    <t>48450</t>
  </si>
  <si>
    <t>48451</t>
  </si>
  <si>
    <t>48453</t>
  </si>
  <si>
    <t>48454</t>
  </si>
  <si>
    <t>48455</t>
  </si>
  <si>
    <t>48456</t>
  </si>
  <si>
    <t>48457</t>
  </si>
  <si>
    <t>48458</t>
  </si>
  <si>
    <t>48460</t>
  </si>
  <si>
    <t>48461</t>
  </si>
  <si>
    <t>48462</t>
  </si>
  <si>
    <t>48463</t>
  </si>
  <si>
    <t>48464</t>
  </si>
  <si>
    <t>48465</t>
  </si>
  <si>
    <t>48466</t>
  </si>
  <si>
    <t>48467</t>
  </si>
  <si>
    <t>48468</t>
  </si>
  <si>
    <t>48469</t>
  </si>
  <si>
    <t>48470</t>
  </si>
  <si>
    <t>48471</t>
  </si>
  <si>
    <t>48472</t>
  </si>
  <si>
    <t>48473</t>
  </si>
  <si>
    <t>48475</t>
  </si>
  <si>
    <t>48480</t>
  </si>
  <si>
    <t>48502</t>
  </si>
  <si>
    <t>48503</t>
  </si>
  <si>
    <t>48504</t>
  </si>
  <si>
    <t>48505</t>
  </si>
  <si>
    <t>48506</t>
  </si>
  <si>
    <t>48507</t>
  </si>
  <si>
    <t>48509</t>
  </si>
  <si>
    <t>48519</t>
  </si>
  <si>
    <t>48529</t>
  </si>
  <si>
    <t>48532</t>
  </si>
  <si>
    <t>48550</t>
  </si>
  <si>
    <t>48551</t>
  </si>
  <si>
    <t>48552</t>
  </si>
  <si>
    <t>48553</t>
  </si>
  <si>
    <t>48554</t>
  </si>
  <si>
    <t>48555</t>
  </si>
  <si>
    <t>48556</t>
  </si>
  <si>
    <t>48557</t>
  </si>
  <si>
    <t>48559</t>
  </si>
  <si>
    <t>48601</t>
  </si>
  <si>
    <t>48602</t>
  </si>
  <si>
    <t>48603</t>
  </si>
  <si>
    <t>48604</t>
  </si>
  <si>
    <t>48607</t>
  </si>
  <si>
    <t>48609</t>
  </si>
  <si>
    <t>48610</t>
  </si>
  <si>
    <t>48611</t>
  </si>
  <si>
    <t>48612</t>
  </si>
  <si>
    <t>48613</t>
  </si>
  <si>
    <t>48614</t>
  </si>
  <si>
    <t>48615</t>
  </si>
  <si>
    <t>48616</t>
  </si>
  <si>
    <t>48617</t>
  </si>
  <si>
    <t>48618</t>
  </si>
  <si>
    <t>48619</t>
  </si>
  <si>
    <t>48621</t>
  </si>
  <si>
    <t>48622</t>
  </si>
  <si>
    <t>48623</t>
  </si>
  <si>
    <t>48624</t>
  </si>
  <si>
    <t>48625</t>
  </si>
  <si>
    <t>48626</t>
  </si>
  <si>
    <t>48628</t>
  </si>
  <si>
    <t>48629</t>
  </si>
  <si>
    <t>48631</t>
  </si>
  <si>
    <t>48632</t>
  </si>
  <si>
    <t>48634</t>
  </si>
  <si>
    <t>48635</t>
  </si>
  <si>
    <t>48636</t>
  </si>
  <si>
    <t>48637</t>
  </si>
  <si>
    <t>48638</t>
  </si>
  <si>
    <t>48640</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</si>
  <si>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</si>
  <si>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</si>
  <si>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</si>
  <si>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</si>
  <si>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</si>
  <si>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</si>
  <si>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</si>
  <si>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</si>
  <si>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</si>
  <si>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</si>
  <si>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</si>
  <si>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</si>
  <si>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</si>
  <si>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</si>
  <si>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</si>
  <si>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</si>
  <si>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</si>
  <si>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</si>
  <si>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</si>
  <si>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</si>
  <si>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</si>
  <si>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</si>
  <si>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</si>
  <si>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48706</t>
  </si>
  <si>
    <t>48708</t>
  </si>
  <si>
    <t>48710</t>
  </si>
  <si>
    <t>48720</t>
  </si>
  <si>
    <t>48721</t>
  </si>
  <si>
    <t>48722</t>
  </si>
  <si>
    <t>48723</t>
  </si>
  <si>
    <t>48725</t>
  </si>
  <si>
    <t>48726</t>
  </si>
  <si>
    <t>48727</t>
  </si>
  <si>
    <t>48728</t>
  </si>
  <si>
    <t>48729</t>
  </si>
  <si>
    <t>48730</t>
  </si>
  <si>
    <t>48731</t>
  </si>
  <si>
    <t>48732</t>
  </si>
  <si>
    <t>48733</t>
  </si>
  <si>
    <t>48734</t>
  </si>
  <si>
    <t>48735</t>
  </si>
  <si>
    <t>48737</t>
  </si>
  <si>
    <t>48738</t>
  </si>
  <si>
    <t>48739</t>
  </si>
  <si>
    <t>48740</t>
  </si>
  <si>
    <t>48741</t>
  </si>
  <si>
    <t>48742</t>
  </si>
  <si>
    <t>48743</t>
  </si>
  <si>
    <t>48744</t>
  </si>
  <si>
    <t>48745</t>
  </si>
  <si>
    <t>48746</t>
  </si>
  <si>
    <t>48747</t>
  </si>
  <si>
    <t>48748</t>
  </si>
  <si>
    <t>48749</t>
  </si>
  <si>
    <t>48750</t>
  </si>
  <si>
    <t>48754</t>
  </si>
  <si>
    <t>48755</t>
  </si>
  <si>
    <t>48756</t>
  </si>
  <si>
    <t>48757</t>
  </si>
  <si>
    <t>48759</t>
  </si>
  <si>
    <t>48760</t>
  </si>
  <si>
    <t>48761</t>
  </si>
  <si>
    <t>48762</t>
  </si>
  <si>
    <t>48763</t>
  </si>
  <si>
    <t>48765</t>
  </si>
  <si>
    <t>48766</t>
  </si>
  <si>
    <t>48767</t>
  </si>
  <si>
    <t>48768</t>
  </si>
  <si>
    <t>48769</t>
  </si>
  <si>
    <t>48770</t>
  </si>
  <si>
    <t>48787</t>
  </si>
  <si>
    <t>48801</t>
  </si>
  <si>
    <t>48802</t>
  </si>
  <si>
    <t>48806</t>
  </si>
  <si>
    <t>48807</t>
  </si>
  <si>
    <t>48808</t>
  </si>
  <si>
    <t>48809</t>
  </si>
  <si>
    <t>48811</t>
  </si>
  <si>
    <t>48813</t>
  </si>
  <si>
    <t>48815</t>
  </si>
  <si>
    <t>48817</t>
  </si>
  <si>
    <t>48818</t>
  </si>
  <si>
    <t>48819</t>
  </si>
  <si>
    <t>48820</t>
  </si>
  <si>
    <t>48821</t>
  </si>
  <si>
    <t>48822</t>
  </si>
  <si>
    <t>48823</t>
  </si>
  <si>
    <t>48824</t>
  </si>
  <si>
    <t>48825</t>
  </si>
  <si>
    <t>48827</t>
  </si>
  <si>
    <t>48829</t>
  </si>
  <si>
    <t>48831</t>
  </si>
  <si>
    <t>48832</t>
  </si>
  <si>
    <t>48834</t>
  </si>
  <si>
    <t>48835</t>
  </si>
  <si>
    <t>48836</t>
  </si>
  <si>
    <t>48837</t>
  </si>
  <si>
    <t>48838</t>
  </si>
  <si>
    <t>48840</t>
  </si>
  <si>
    <t>48841</t>
  </si>
  <si>
    <t>48842</t>
  </si>
  <si>
    <t>48843</t>
  </si>
  <si>
    <t>48845</t>
  </si>
  <si>
    <t>48846</t>
  </si>
  <si>
    <t>48847</t>
  </si>
  <si>
    <t>48848</t>
  </si>
  <si>
    <t>48849</t>
  </si>
  <si>
    <t>48850</t>
  </si>
  <si>
    <t>48851</t>
  </si>
  <si>
    <t>48854</t>
  </si>
  <si>
    <t>48855</t>
  </si>
  <si>
    <t>48856</t>
  </si>
  <si>
    <t>48857</t>
  </si>
  <si>
    <t>48858</t>
  </si>
  <si>
    <t>48859</t>
  </si>
  <si>
    <t>48860</t>
  </si>
  <si>
    <t>48861</t>
  </si>
  <si>
    <t>48863</t>
  </si>
  <si>
    <t>48864</t>
  </si>
  <si>
    <t>48865</t>
  </si>
  <si>
    <t>48866</t>
  </si>
  <si>
    <t>48867</t>
  </si>
  <si>
    <t>48871</t>
  </si>
  <si>
    <t>48872</t>
  </si>
  <si>
    <t>48873</t>
  </si>
  <si>
    <t>48875</t>
  </si>
  <si>
    <t>48876</t>
  </si>
  <si>
    <t>48877</t>
  </si>
  <si>
    <t>48878</t>
  </si>
  <si>
    <t>48879</t>
  </si>
  <si>
    <t>48880</t>
  </si>
  <si>
    <t>48881</t>
  </si>
  <si>
    <t>48883</t>
  </si>
  <si>
    <t>48884</t>
  </si>
  <si>
    <t>48885</t>
  </si>
  <si>
    <t>48886</t>
  </si>
  <si>
    <t>48888</t>
  </si>
  <si>
    <t>48889</t>
  </si>
  <si>
    <t>48890</t>
  </si>
  <si>
    <t>48891</t>
  </si>
  <si>
    <t>48892</t>
  </si>
  <si>
    <t>48893</t>
  </si>
  <si>
    <t>48894</t>
  </si>
  <si>
    <t>48895</t>
  </si>
  <si>
    <t>48897</t>
  </si>
  <si>
    <t>48906</t>
  </si>
  <si>
    <t>48910</t>
  </si>
  <si>
    <t>48911</t>
  </si>
  <si>
    <t>48912</t>
  </si>
  <si>
    <t>48913</t>
  </si>
  <si>
    <t>48915</t>
  </si>
  <si>
    <t>48916</t>
  </si>
  <si>
    <t>48917</t>
  </si>
  <si>
    <t>48918</t>
  </si>
  <si>
    <t>48919</t>
  </si>
  <si>
    <t>48921</t>
  </si>
  <si>
    <t>48922</t>
  </si>
  <si>
    <t>48924</t>
  </si>
  <si>
    <t>48929</t>
  </si>
  <si>
    <t>48930</t>
  </si>
  <si>
    <t>48933</t>
  </si>
  <si>
    <t>48937</t>
  </si>
  <si>
    <t>48950</t>
  </si>
  <si>
    <t>48951</t>
  </si>
  <si>
    <t>48956</t>
  </si>
  <si>
    <t>48980</t>
  </si>
  <si>
    <t>49001</t>
  </si>
  <si>
    <t>49002</t>
  </si>
  <si>
    <t>49004</t>
  </si>
  <si>
    <t>49006</t>
  </si>
  <si>
    <t>49007</t>
  </si>
  <si>
    <t>49008</t>
  </si>
  <si>
    <t>49009</t>
  </si>
  <si>
    <t>49010</t>
  </si>
  <si>
    <t>49011</t>
  </si>
  <si>
    <t>49012</t>
  </si>
  <si>
    <t>49013</t>
  </si>
  <si>
    <t>49014</t>
  </si>
  <si>
    <t>49015</t>
  </si>
  <si>
    <t>49017</t>
  </si>
  <si>
    <t>49021</t>
  </si>
  <si>
    <t>49022</t>
  </si>
  <si>
    <t>49024</t>
  </si>
  <si>
    <t>49026</t>
  </si>
  <si>
    <t>49028</t>
  </si>
  <si>
    <t>49029</t>
  </si>
  <si>
    <t>49030</t>
  </si>
  <si>
    <t>49031</t>
  </si>
  <si>
    <t>49032</t>
  </si>
  <si>
    <t>49033</t>
  </si>
  <si>
    <t>49034</t>
  </si>
  <si>
    <t>49036</t>
  </si>
  <si>
    <t>49037</t>
  </si>
  <si>
    <t>49038</t>
  </si>
  <si>
    <t>49040</t>
  </si>
  <si>
    <t>49042</t>
  </si>
  <si>
    <t>49043</t>
  </si>
  <si>
    <t>49045</t>
  </si>
  <si>
    <t>49046</t>
  </si>
  <si>
    <t>49047</t>
  </si>
  <si>
    <t>49048</t>
  </si>
  <si>
    <t>49050</t>
  </si>
  <si>
    <t>49051</t>
  </si>
  <si>
    <t>49052</t>
  </si>
  <si>
    <t>49053</t>
  </si>
  <si>
    <t>49055</t>
  </si>
  <si>
    <t>49056</t>
  </si>
  <si>
    <t>49057</t>
  </si>
  <si>
    <t>49058</t>
  </si>
  <si>
    <t>49060</t>
  </si>
  <si>
    <t>49061</t>
  </si>
  <si>
    <t>49064</t>
  </si>
  <si>
    <t>49065</t>
  </si>
  <si>
    <t>49066</t>
  </si>
  <si>
    <t>49067</t>
  </si>
  <si>
    <t>49068</t>
  </si>
  <si>
    <t>49069</t>
  </si>
  <si>
    <t>49070</t>
  </si>
  <si>
    <t>49071</t>
  </si>
  <si>
    <t>49072</t>
  </si>
  <si>
    <t>49073</t>
  </si>
  <si>
    <t>49076</t>
  </si>
  <si>
    <t>49078</t>
  </si>
  <si>
    <t>49079</t>
  </si>
  <si>
    <t>49080</t>
  </si>
  <si>
    <t>49082</t>
  </si>
  <si>
    <t>49083</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</si>
  <si>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</si>
  <si>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</si>
  <si>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</si>
  <si>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</si>
  <si>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</si>
  <si>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</si>
  <si>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</si>
  <si>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</si>
  <si>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</si>
  <si>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</si>
  <si>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</si>
  <si>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</si>
  <si>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</si>
  <si>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</si>
  <si>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</si>
  <si>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</si>
  <si>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</si>
  <si>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</si>
  <si>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</si>
  <si>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</si>
  <si>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</si>
  <si>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</si>
  <si>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</si>
  <si>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49116</t>
  </si>
  <si>
    <t>49117</t>
  </si>
  <si>
    <t>49120</t>
  </si>
  <si>
    <t>49121</t>
  </si>
  <si>
    <t>49125</t>
  </si>
  <si>
    <t>49126</t>
  </si>
  <si>
    <t>49127</t>
  </si>
  <si>
    <t>49128</t>
  </si>
  <si>
    <t>49129</t>
  </si>
  <si>
    <t>49130</t>
  </si>
  <si>
    <t>49201</t>
  </si>
  <si>
    <t>49202</t>
  </si>
  <si>
    <t>49203</t>
  </si>
  <si>
    <t>49220</t>
  </si>
  <si>
    <t>49221</t>
  </si>
  <si>
    <t>49224</t>
  </si>
  <si>
    <t>49227</t>
  </si>
  <si>
    <t>49228</t>
  </si>
  <si>
    <t>49229</t>
  </si>
  <si>
    <t>49230</t>
  </si>
  <si>
    <t>49232</t>
  </si>
  <si>
    <t>49233</t>
  </si>
  <si>
    <t>49234</t>
  </si>
  <si>
    <t>49235</t>
  </si>
  <si>
    <t>49236</t>
  </si>
  <si>
    <t>49237</t>
  </si>
  <si>
    <t>49238</t>
  </si>
  <si>
    <t>49240</t>
  </si>
  <si>
    <t>49241</t>
  </si>
  <si>
    <t>49242</t>
  </si>
  <si>
    <t>49245</t>
  </si>
  <si>
    <t>49246</t>
  </si>
  <si>
    <t>49247</t>
  </si>
  <si>
    <t>49248</t>
  </si>
  <si>
    <t>49249</t>
  </si>
  <si>
    <t>49250</t>
  </si>
  <si>
    <t>49251</t>
  </si>
  <si>
    <t>49252</t>
  </si>
  <si>
    <t>49253</t>
  </si>
  <si>
    <t>49254</t>
  </si>
  <si>
    <t>49255</t>
  </si>
  <si>
    <t>49256</t>
  </si>
  <si>
    <t>49259</t>
  </si>
  <si>
    <t>49262</t>
  </si>
  <si>
    <t>49264</t>
  </si>
  <si>
    <t>49265</t>
  </si>
  <si>
    <t>49266</t>
  </si>
  <si>
    <t>49267</t>
  </si>
  <si>
    <t>49268</t>
  </si>
  <si>
    <t>49269</t>
  </si>
  <si>
    <t>49270</t>
  </si>
  <si>
    <t>49271</t>
  </si>
  <si>
    <t>49272</t>
  </si>
  <si>
    <t>49274</t>
  </si>
  <si>
    <t>49276</t>
  </si>
  <si>
    <t>49277</t>
  </si>
  <si>
    <t>49279</t>
  </si>
  <si>
    <t>49282</t>
  </si>
  <si>
    <t>49283</t>
  </si>
  <si>
    <t>49284</t>
  </si>
  <si>
    <t>49285</t>
  </si>
  <si>
    <t>49286</t>
  </si>
  <si>
    <t>49287</t>
  </si>
  <si>
    <t>49288</t>
  </si>
  <si>
    <t>49301</t>
  </si>
  <si>
    <t>49302</t>
  </si>
  <si>
    <t>49303</t>
  </si>
  <si>
    <t>49304</t>
  </si>
  <si>
    <t>49305</t>
  </si>
  <si>
    <t>49306</t>
  </si>
  <si>
    <t>49307</t>
  </si>
  <si>
    <t>49309</t>
  </si>
  <si>
    <t>49310</t>
  </si>
  <si>
    <t>49315</t>
  </si>
  <si>
    <t>49316</t>
  </si>
  <si>
    <t>49318</t>
  </si>
  <si>
    <t>49319</t>
  </si>
  <si>
    <t>49321</t>
  </si>
  <si>
    <t>49322</t>
  </si>
  <si>
    <t>49323</t>
  </si>
  <si>
    <t>49325</t>
  </si>
  <si>
    <t>49326</t>
  </si>
  <si>
    <t>49327</t>
  </si>
  <si>
    <t>49328</t>
  </si>
  <si>
    <t>49329</t>
  </si>
  <si>
    <t>49330</t>
  </si>
  <si>
    <t>49331</t>
  </si>
  <si>
    <t>49332</t>
  </si>
  <si>
    <t>49333</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</si>
  <si>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</si>
  <si>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</si>
  <si>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</si>
  <si>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</si>
  <si>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</si>
  <si>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</si>
  <si>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</si>
  <si>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</si>
  <si>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</si>
  <si>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</si>
  <si>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</si>
  <si>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</si>
  <si>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</si>
  <si>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</si>
  <si>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</si>
  <si>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</si>
  <si>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</si>
  <si>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</si>
  <si>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</si>
  <si>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</si>
  <si>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</si>
  <si>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</si>
  <si>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</si>
  <si>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49408</t>
  </si>
  <si>
    <t>49410</t>
  </si>
  <si>
    <t>49411</t>
  </si>
  <si>
    <t>49412</t>
  </si>
  <si>
    <t>49413</t>
  </si>
  <si>
    <t>49415</t>
  </si>
  <si>
    <t>49417</t>
  </si>
  <si>
    <t>49418</t>
  </si>
  <si>
    <t>49419</t>
  </si>
  <si>
    <t>49420</t>
  </si>
  <si>
    <t>49421</t>
  </si>
  <si>
    <t>49423</t>
  </si>
  <si>
    <t>49424</t>
  </si>
  <si>
    <t>49425</t>
  </si>
  <si>
    <t>49426</t>
  </si>
  <si>
    <t>49428</t>
  </si>
  <si>
    <t>49431</t>
  </si>
  <si>
    <t>49435</t>
  </si>
  <si>
    <t>49436</t>
  </si>
  <si>
    <t>49437</t>
  </si>
  <si>
    <t>49440</t>
  </si>
  <si>
    <t>49441</t>
  </si>
  <si>
    <t>49442</t>
  </si>
  <si>
    <t>49444</t>
  </si>
  <si>
    <t>49445</t>
  </si>
  <si>
    <t>49446</t>
  </si>
  <si>
    <t>49448</t>
  </si>
  <si>
    <t>49449</t>
  </si>
  <si>
    <t>49450</t>
  </si>
  <si>
    <t>49451</t>
  </si>
  <si>
    <t>49452</t>
  </si>
  <si>
    <t>49453</t>
  </si>
  <si>
    <t>49454</t>
  </si>
  <si>
    <t>49455</t>
  </si>
  <si>
    <t>49456</t>
  </si>
  <si>
    <t>49457</t>
  </si>
  <si>
    <t>49459</t>
  </si>
  <si>
    <t>49460</t>
  </si>
  <si>
    <t>49461</t>
  </si>
  <si>
    <t>49464</t>
  </si>
  <si>
    <t>49502</t>
  </si>
  <si>
    <t>49503</t>
  </si>
  <si>
    <t>49504</t>
  </si>
  <si>
    <t>49505</t>
  </si>
  <si>
    <t>49506</t>
  </si>
  <si>
    <t>49507</t>
  </si>
  <si>
    <t>49508</t>
  </si>
  <si>
    <t>49509</t>
  </si>
  <si>
    <t>49512</t>
  </si>
  <si>
    <t>49519</t>
  </si>
  <si>
    <t>49525</t>
  </si>
  <si>
    <t>49530</t>
  </si>
  <si>
    <t>49534</t>
  </si>
  <si>
    <t>49544</t>
  </si>
  <si>
    <t>49546</t>
  </si>
  <si>
    <t>49548</t>
  </si>
  <si>
    <t>49550</t>
  </si>
  <si>
    <t>49555</t>
  </si>
  <si>
    <t>49560</t>
  </si>
  <si>
    <t>49601</t>
  </si>
  <si>
    <t>49612</t>
  </si>
  <si>
    <t>49613</t>
  </si>
  <si>
    <t>49614</t>
  </si>
  <si>
    <t>49615</t>
  </si>
  <si>
    <t>49616</t>
  </si>
  <si>
    <t>49617</t>
  </si>
  <si>
    <t>49618</t>
  </si>
  <si>
    <t>49619</t>
  </si>
  <si>
    <t>49620</t>
  </si>
  <si>
    <t>49621</t>
  </si>
  <si>
    <t>49622</t>
  </si>
  <si>
    <t>49623</t>
  </si>
  <si>
    <t>49625</t>
  </si>
  <si>
    <t>49629</t>
  </si>
  <si>
    <t>49630</t>
  </si>
  <si>
    <t>49631</t>
  </si>
  <si>
    <t>49632</t>
  </si>
  <si>
    <t>49633</t>
  </si>
  <si>
    <t>49635</t>
  </si>
  <si>
    <t>49636</t>
  </si>
  <si>
    <t>49637</t>
  </si>
  <si>
    <t>49638</t>
  </si>
  <si>
    <t>49639</t>
  </si>
  <si>
    <t>49640</t>
  </si>
  <si>
    <t>49642</t>
  </si>
  <si>
    <t>49643</t>
  </si>
  <si>
    <t>49644</t>
  </si>
  <si>
    <t>49645</t>
  </si>
  <si>
    <t>49646</t>
  </si>
  <si>
    <t>49648</t>
  </si>
  <si>
    <t>49649</t>
  </si>
  <si>
    <t>49650</t>
  </si>
  <si>
    <t>49651</t>
  </si>
  <si>
    <t>49653</t>
  </si>
  <si>
    <t>49654</t>
  </si>
  <si>
    <t>49655</t>
  </si>
  <si>
    <t>49656</t>
  </si>
  <si>
    <t>49657</t>
  </si>
  <si>
    <t>49659</t>
  </si>
  <si>
    <t>49660</t>
  </si>
  <si>
    <t>49663</t>
  </si>
  <si>
    <t>49664</t>
  </si>
  <si>
    <t>49665</t>
  </si>
  <si>
    <t>49667</t>
  </si>
  <si>
    <t>49668</t>
  </si>
  <si>
    <t>49670</t>
  </si>
  <si>
    <t>49675</t>
  </si>
  <si>
    <t>49676</t>
  </si>
  <si>
    <t>49677</t>
  </si>
  <si>
    <t>49679</t>
  </si>
  <si>
    <t>49680</t>
  </si>
  <si>
    <t>49682</t>
  </si>
  <si>
    <t>49683</t>
  </si>
  <si>
    <t>49684</t>
  </si>
  <si>
    <t>49685</t>
  </si>
  <si>
    <t>49686</t>
  </si>
  <si>
    <t>49688</t>
  </si>
  <si>
    <t>49689</t>
  </si>
  <si>
    <t>49690</t>
  </si>
  <si>
    <t>49696</t>
  </si>
  <si>
    <t>49701</t>
  </si>
  <si>
    <t>49705</t>
  </si>
  <si>
    <t>49706</t>
  </si>
  <si>
    <t>49707</t>
  </si>
  <si>
    <t>49709</t>
  </si>
  <si>
    <t>49710</t>
  </si>
  <si>
    <t>49712</t>
  </si>
  <si>
    <t>49713</t>
  </si>
  <si>
    <t>49715</t>
  </si>
  <si>
    <t>49716</t>
  </si>
  <si>
    <t>49718</t>
  </si>
  <si>
    <t>49719</t>
  </si>
  <si>
    <t>49720</t>
  </si>
  <si>
    <t>49721</t>
  </si>
  <si>
    <t>49724</t>
  </si>
  <si>
    <t>49725</t>
  </si>
  <si>
    <t>49726</t>
  </si>
  <si>
    <t>49727</t>
  </si>
  <si>
    <t>49728</t>
  </si>
  <si>
    <t>49729</t>
  </si>
  <si>
    <t>49730</t>
  </si>
  <si>
    <t>49733</t>
  </si>
  <si>
    <t>49735</t>
  </si>
  <si>
    <t>49736</t>
  </si>
  <si>
    <t>49738</t>
  </si>
  <si>
    <t>49739</t>
  </si>
  <si>
    <t>49740</t>
  </si>
  <si>
    <t>49743</t>
  </si>
  <si>
    <t>49744</t>
  </si>
  <si>
    <t>49745</t>
  </si>
  <si>
    <t>49746</t>
  </si>
  <si>
    <t>49747</t>
  </si>
  <si>
    <t>49749</t>
  </si>
  <si>
    <t>49751</t>
  </si>
  <si>
    <t>49752</t>
  </si>
  <si>
    <t>49753</t>
  </si>
  <si>
    <t>49755</t>
  </si>
  <si>
    <t>49756</t>
  </si>
  <si>
    <t>49759</t>
  </si>
  <si>
    <t>49760</t>
  </si>
  <si>
    <t>49762</t>
  </si>
  <si>
    <t>49765</t>
  </si>
  <si>
    <t>49766</t>
  </si>
  <si>
    <t>49768</t>
  </si>
  <si>
    <t>49769</t>
  </si>
  <si>
    <t>49770</t>
  </si>
  <si>
    <t>49774</t>
  </si>
  <si>
    <t>49775</t>
  </si>
  <si>
    <t>49776</t>
  </si>
  <si>
    <t>49777</t>
  </si>
  <si>
    <t>49779</t>
  </si>
  <si>
    <t>49780</t>
  </si>
  <si>
    <t>49781</t>
  </si>
  <si>
    <t>49782</t>
  </si>
  <si>
    <t>49783</t>
  </si>
  <si>
    <t>49784</t>
  </si>
  <si>
    <t>49785</t>
  </si>
  <si>
    <t>49786</t>
  </si>
  <si>
    <t>49788</t>
  </si>
  <si>
    <t>49790</t>
  </si>
  <si>
    <t>49795</t>
  </si>
  <si>
    <t>49799</t>
  </si>
  <si>
    <t>49801</t>
  </si>
  <si>
    <t>49802</t>
  </si>
  <si>
    <t>49805</t>
  </si>
  <si>
    <t>49806</t>
  </si>
  <si>
    <t>49807</t>
  </si>
  <si>
    <t>49812</t>
  </si>
  <si>
    <t>49814</t>
  </si>
  <si>
    <t>49815</t>
  </si>
  <si>
    <t>49816</t>
  </si>
  <si>
    <t>49817</t>
  </si>
  <si>
    <t>49818</t>
  </si>
  <si>
    <t>49820</t>
  </si>
  <si>
    <t>49821</t>
  </si>
  <si>
    <t>49822</t>
  </si>
  <si>
    <t>49827</t>
  </si>
  <si>
    <t>49829</t>
  </si>
  <si>
    <t>49831</t>
  </si>
  <si>
    <t>49834</t>
  </si>
  <si>
    <t>49835</t>
  </si>
  <si>
    <t>49836</t>
  </si>
  <si>
    <t>49837</t>
  </si>
  <si>
    <t>49838</t>
  </si>
  <si>
    <t>49840</t>
  </si>
  <si>
    <t>49841</t>
  </si>
  <si>
    <t>49847</t>
  </si>
  <si>
    <t>49848</t>
  </si>
  <si>
    <t>49849</t>
  </si>
  <si>
    <t>49852</t>
  </si>
  <si>
    <t>49853</t>
  </si>
  <si>
    <t>49854</t>
  </si>
  <si>
    <t>49855</t>
  </si>
  <si>
    <t>49858</t>
  </si>
  <si>
    <t>49861</t>
  </si>
  <si>
    <t>49862</t>
  </si>
  <si>
    <t>49866</t>
  </si>
  <si>
    <t>49868</t>
  </si>
  <si>
    <t>49870</t>
  </si>
  <si>
    <t>49873</t>
  </si>
  <si>
    <t>49874</t>
  </si>
  <si>
    <t>49876</t>
  </si>
  <si>
    <t>49878</t>
  </si>
  <si>
    <t>49879</t>
  </si>
  <si>
    <t>49880</t>
  </si>
  <si>
    <t>49881</t>
  </si>
  <si>
    <t>49883</t>
  </si>
  <si>
    <t>49884</t>
  </si>
  <si>
    <t>49885</t>
  </si>
  <si>
    <t>49886</t>
  </si>
  <si>
    <t>49887</t>
  </si>
  <si>
    <t>49891</t>
  </si>
  <si>
    <t>49892</t>
  </si>
  <si>
    <t>49893</t>
  </si>
  <si>
    <t>49894</t>
  </si>
  <si>
    <t>49895</t>
  </si>
  <si>
    <t>49896</t>
  </si>
  <si>
    <t>49905</t>
  </si>
  <si>
    <t>49908</t>
  </si>
  <si>
    <t>49910</t>
  </si>
  <si>
    <t>49911</t>
  </si>
  <si>
    <t>49912</t>
  </si>
  <si>
    <t>49913</t>
  </si>
  <si>
    <t>49916</t>
  </si>
  <si>
    <t>49919</t>
  </si>
  <si>
    <t>49920</t>
  </si>
  <si>
    <t>49921</t>
  </si>
  <si>
    <t>49925</t>
  </si>
  <si>
    <t>49927</t>
  </si>
  <si>
    <t>49930</t>
  </si>
  <si>
    <t>49931</t>
  </si>
  <si>
    <t>49935</t>
  </si>
  <si>
    <t>49938</t>
  </si>
  <si>
    <t>49945</t>
  </si>
  <si>
    <t>49946</t>
  </si>
  <si>
    <t>49947</t>
  </si>
  <si>
    <t>49948</t>
  </si>
  <si>
    <t>49950</t>
  </si>
  <si>
    <t>49952</t>
  </si>
  <si>
    <t>49953</t>
  </si>
  <si>
    <t>49958</t>
  </si>
  <si>
    <t>49962</t>
  </si>
  <si>
    <t>49965</t>
  </si>
  <si>
    <t>49967</t>
  </si>
  <si>
    <t>49968</t>
  </si>
  <si>
    <t>49969</t>
  </si>
  <si>
    <t>49970</t>
  </si>
  <si>
    <t>50001</t>
  </si>
  <si>
    <t>50002</t>
  </si>
  <si>
    <t>50003</t>
  </si>
  <si>
    <t>50005</t>
  </si>
  <si>
    <t>50006</t>
  </si>
  <si>
    <t>50007</t>
  </si>
  <si>
    <t>50008</t>
  </si>
  <si>
    <t>50009</t>
  </si>
  <si>
    <t>50010</t>
  </si>
  <si>
    <t>50011</t>
  </si>
  <si>
    <t>50012</t>
  </si>
  <si>
    <t>50013</t>
  </si>
  <si>
    <t>50014</t>
  </si>
  <si>
    <t>50020</t>
  </si>
  <si>
    <t>50021</t>
  </si>
  <si>
    <t>50022</t>
  </si>
  <si>
    <t>50023</t>
  </si>
  <si>
    <t>50025</t>
  </si>
  <si>
    <t>50026</t>
  </si>
  <si>
    <t>50027</t>
  </si>
  <si>
    <t>50028</t>
  </si>
  <si>
    <t>50029</t>
  </si>
  <si>
    <t>50033</t>
  </si>
  <si>
    <t>50034</t>
  </si>
  <si>
    <t>50035</t>
  </si>
  <si>
    <t>50036</t>
  </si>
  <si>
    <t>50038</t>
  </si>
  <si>
    <t>50039</t>
  </si>
  <si>
    <t>50042</t>
  </si>
  <si>
    <t>50044</t>
  </si>
  <si>
    <t>50046</t>
  </si>
  <si>
    <t>50047</t>
  </si>
  <si>
    <t>50048</t>
  </si>
  <si>
    <t>50049</t>
  </si>
  <si>
    <t>50050</t>
  </si>
  <si>
    <t>50051</t>
  </si>
  <si>
    <t>50052</t>
  </si>
  <si>
    <t>50054</t>
  </si>
  <si>
    <t>50055</t>
  </si>
  <si>
    <t>50056</t>
  </si>
  <si>
    <t>50057</t>
  </si>
  <si>
    <t>50058</t>
  </si>
  <si>
    <t>50059</t>
  </si>
  <si>
    <t>50060</t>
  </si>
  <si>
    <t>50061</t>
  </si>
  <si>
    <t>50062</t>
  </si>
  <si>
    <t>50063</t>
  </si>
  <si>
    <t>50064</t>
  </si>
  <si>
    <t>50065</t>
  </si>
  <si>
    <t>50066</t>
  </si>
  <si>
    <t>50067</t>
  </si>
  <si>
    <t>50068</t>
  </si>
  <si>
    <t>50069</t>
  </si>
  <si>
    <t>50070</t>
  </si>
  <si>
    <t>50071</t>
  </si>
  <si>
    <t>50072</t>
  </si>
  <si>
    <t>50073</t>
  </si>
  <si>
    <t>50074</t>
  </si>
  <si>
    <t>50075</t>
  </si>
  <si>
    <t>50076</t>
  </si>
  <si>
    <t>50099</t>
  </si>
  <si>
    <t>50101</t>
  </si>
  <si>
    <t>50103</t>
  </si>
  <si>
    <t>50104</t>
  </si>
  <si>
    <t>50105</t>
  </si>
  <si>
    <t>50106</t>
  </si>
  <si>
    <t>50107</t>
  </si>
  <si>
    <t>50108</t>
  </si>
  <si>
    <t>50109</t>
  </si>
  <si>
    <t>50111</t>
  </si>
  <si>
    <t>50112</t>
  </si>
  <si>
    <t>50115</t>
  </si>
  <si>
    <t>50116</t>
  </si>
  <si>
    <t>50117</t>
  </si>
  <si>
    <t>50118</t>
  </si>
  <si>
    <t>50119</t>
  </si>
  <si>
    <t>50120</t>
  </si>
  <si>
    <t>50122</t>
  </si>
  <si>
    <t>50123</t>
  </si>
  <si>
    <t>50124</t>
  </si>
  <si>
    <t>50125</t>
  </si>
  <si>
    <t>50126</t>
  </si>
  <si>
    <t>50127</t>
  </si>
  <si>
    <t>50128</t>
  </si>
  <si>
    <t>50129</t>
  </si>
  <si>
    <t>50130</t>
  </si>
  <si>
    <t>50131</t>
  </si>
  <si>
    <t>50132</t>
  </si>
  <si>
    <t>50133</t>
  </si>
  <si>
    <t>50134</t>
  </si>
  <si>
    <t>50135</t>
  </si>
  <si>
    <t>50136</t>
  </si>
  <si>
    <t>50138</t>
  </si>
  <si>
    <t>50139</t>
  </si>
  <si>
    <t>50140</t>
  </si>
  <si>
    <t>50141</t>
  </si>
  <si>
    <t>50143</t>
  </si>
  <si>
    <t>50144</t>
  </si>
  <si>
    <t>50146</t>
  </si>
  <si>
    <t>50147</t>
  </si>
  <si>
    <t>50148</t>
  </si>
  <si>
    <t>50149</t>
  </si>
  <si>
    <t>50150</t>
  </si>
  <si>
    <t>50151</t>
  </si>
  <si>
    <t>50153</t>
  </si>
  <si>
    <t>50154</t>
  </si>
  <si>
    <t>50155</t>
  </si>
  <si>
    <t>50156</t>
  </si>
  <si>
    <t>50157</t>
  </si>
  <si>
    <t>50158</t>
  </si>
  <si>
    <t>50161</t>
  </si>
  <si>
    <t>50162</t>
  </si>
  <si>
    <t>50164</t>
  </si>
  <si>
    <t>50165</t>
  </si>
  <si>
    <t>50166</t>
  </si>
  <si>
    <t>50167</t>
  </si>
  <si>
    <t>50168</t>
  </si>
  <si>
    <t>50169</t>
  </si>
  <si>
    <t>50170</t>
  </si>
  <si>
    <t>50171</t>
  </si>
  <si>
    <t>50173</t>
  </si>
  <si>
    <t>50174</t>
  </si>
  <si>
    <t>50201</t>
  </si>
  <si>
    <t>50206</t>
  </si>
  <si>
    <t>50207</t>
  </si>
  <si>
    <t>50208</t>
  </si>
  <si>
    <t>50210</t>
  </si>
  <si>
    <t>50211</t>
  </si>
  <si>
    <t>50212</t>
  </si>
  <si>
    <t>50213</t>
  </si>
  <si>
    <t>50214</t>
  </si>
  <si>
    <t>50216</t>
  </si>
  <si>
    <t>50217</t>
  </si>
  <si>
    <t>50219</t>
  </si>
  <si>
    <t>50220</t>
  </si>
  <si>
    <t>50222</t>
  </si>
  <si>
    <t>50223</t>
  </si>
  <si>
    <t>50225</t>
  </si>
  <si>
    <t>50226</t>
  </si>
  <si>
    <t>50227</t>
  </si>
  <si>
    <t>50228</t>
  </si>
  <si>
    <t>50229</t>
  </si>
  <si>
    <t>50230</t>
  </si>
  <si>
    <t>50232</t>
  </si>
  <si>
    <t>50233</t>
  </si>
  <si>
    <t>50234</t>
  </si>
  <si>
    <t>50235</t>
  </si>
  <si>
    <t>50236</t>
  </si>
  <si>
    <t>50237</t>
  </si>
  <si>
    <t>50238</t>
  </si>
  <si>
    <t>50239</t>
  </si>
  <si>
    <t>50240</t>
  </si>
  <si>
    <t>50242</t>
  </si>
  <si>
    <t>50244</t>
  </si>
  <si>
    <t>50246</t>
  </si>
  <si>
    <t>50247</t>
  </si>
  <si>
    <t>50248</t>
  </si>
  <si>
    <t>50249</t>
  </si>
  <si>
    <t>50250</t>
  </si>
  <si>
    <t>50251</t>
  </si>
  <si>
    <t>50252</t>
  </si>
  <si>
    <t>50254</t>
  </si>
  <si>
    <t>50256</t>
  </si>
  <si>
    <t>50257</t>
  </si>
  <si>
    <t>50258</t>
  </si>
  <si>
    <t>50259</t>
  </si>
  <si>
    <t>50261</t>
  </si>
  <si>
    <t>50262</t>
  </si>
  <si>
    <t>50263</t>
  </si>
  <si>
    <t>50264</t>
  </si>
  <si>
    <t>50265</t>
  </si>
  <si>
    <t>50266</t>
  </si>
  <si>
    <t>50268</t>
  </si>
  <si>
    <t>50271</t>
  </si>
  <si>
    <t>50273</t>
  </si>
  <si>
    <t>50274</t>
  </si>
  <si>
    <t>50275</t>
  </si>
  <si>
    <t>50276</t>
  </si>
  <si>
    <t>50277</t>
  </si>
  <si>
    <t>50278</t>
  </si>
  <si>
    <t>50307</t>
  </si>
  <si>
    <t>50308</t>
  </si>
  <si>
    <t>50309</t>
  </si>
  <si>
    <t>50310</t>
  </si>
  <si>
    <t>50311</t>
  </si>
  <si>
    <t>50312</t>
  </si>
  <si>
    <t>50313</t>
  </si>
  <si>
    <t>50314</t>
  </si>
  <si>
    <t>50315</t>
  </si>
  <si>
    <t>50316</t>
  </si>
  <si>
    <t>50317</t>
  </si>
  <si>
    <t>50319</t>
  </si>
  <si>
    <t>50320</t>
  </si>
  <si>
    <t>50321</t>
  </si>
  <si>
    <t>50322</t>
  </si>
  <si>
    <t>50323</t>
  </si>
  <si>
    <t>50324</t>
  </si>
  <si>
    <t>50325</t>
  </si>
  <si>
    <t>50327</t>
  </si>
  <si>
    <t>50328</t>
  </si>
  <si>
    <t>50329</t>
  </si>
  <si>
    <t>50330</t>
  </si>
  <si>
    <t>50331</t>
  </si>
  <si>
    <t>50332</t>
  </si>
  <si>
    <t>50334</t>
  </si>
  <si>
    <t>50335</t>
  </si>
  <si>
    <t>50336</t>
  </si>
  <si>
    <t>50339</t>
  </si>
  <si>
    <t>50347</t>
  </si>
  <si>
    <t>50359</t>
  </si>
  <si>
    <t>50360</t>
  </si>
  <si>
    <t>50361</t>
  </si>
  <si>
    <t>50362</t>
  </si>
  <si>
    <t>50363</t>
  </si>
  <si>
    <t>50364</t>
  </si>
  <si>
    <t>50367</t>
  </si>
  <si>
    <t>50369</t>
  </si>
  <si>
    <t>50380</t>
  </si>
  <si>
    <t>50381</t>
  </si>
  <si>
    <t>50391</t>
  </si>
  <si>
    <t>50392</t>
  </si>
  <si>
    <t>50395</t>
  </si>
  <si>
    <t>50396</t>
  </si>
  <si>
    <t>50397</t>
  </si>
  <si>
    <t>50398</t>
  </si>
  <si>
    <t>50401</t>
  </si>
  <si>
    <t>50420</t>
  </si>
  <si>
    <t>50421</t>
  </si>
  <si>
    <t>50423</t>
  </si>
  <si>
    <t>50424</t>
  </si>
  <si>
    <t>50426</t>
  </si>
  <si>
    <t>50427</t>
  </si>
  <si>
    <t>50428</t>
  </si>
  <si>
    <t>50430</t>
  </si>
  <si>
    <t>50433</t>
  </si>
  <si>
    <t>50434</t>
  </si>
  <si>
    <t>50435</t>
  </si>
  <si>
    <t>50436</t>
  </si>
  <si>
    <t>50438</t>
  </si>
  <si>
    <t>50439</t>
  </si>
  <si>
    <t>50440</t>
  </si>
  <si>
    <t>50441</t>
  </si>
  <si>
    <t>50444</t>
  </si>
  <si>
    <t>50446</t>
  </si>
  <si>
    <t>50447</t>
  </si>
  <si>
    <t>50448</t>
  </si>
  <si>
    <t>50449</t>
  </si>
  <si>
    <t>50450</t>
  </si>
  <si>
    <t>50451</t>
  </si>
  <si>
    <t>50452</t>
  </si>
  <si>
    <t>50453</t>
  </si>
  <si>
    <t>50454</t>
  </si>
  <si>
    <t>50455</t>
  </si>
  <si>
    <t>50456</t>
  </si>
  <si>
    <t>50457</t>
  </si>
  <si>
    <t>50458</t>
  </si>
  <si>
    <t>50459</t>
  </si>
  <si>
    <t>50460</t>
  </si>
  <si>
    <t>50461</t>
  </si>
  <si>
    <t>50464</t>
  </si>
  <si>
    <t>50466</t>
  </si>
  <si>
    <t>50467</t>
  </si>
  <si>
    <t>50468</t>
  </si>
  <si>
    <t>50469</t>
  </si>
  <si>
    <t>50470</t>
  </si>
  <si>
    <t>50471</t>
  </si>
  <si>
    <t>50472</t>
  </si>
  <si>
    <t>50473</t>
  </si>
  <si>
    <t>50475</t>
  </si>
  <si>
    <t>50476</t>
  </si>
  <si>
    <t>50477</t>
  </si>
  <si>
    <t>50478</t>
  </si>
  <si>
    <t>50479</t>
  </si>
  <si>
    <t>50480</t>
  </si>
  <si>
    <t>50481</t>
  </si>
  <si>
    <t>50482</t>
  </si>
  <si>
    <t>50483</t>
  </si>
  <si>
    <t>50484</t>
  </si>
  <si>
    <t>50501</t>
  </si>
  <si>
    <t>50510</t>
  </si>
  <si>
    <t>50511</t>
  </si>
  <si>
    <t>50514</t>
  </si>
  <si>
    <t>50515</t>
  </si>
  <si>
    <t>50516</t>
  </si>
  <si>
    <t>50517</t>
  </si>
  <si>
    <t>50518</t>
  </si>
  <si>
    <t>50519</t>
  </si>
  <si>
    <t>50520</t>
  </si>
  <si>
    <t>50522</t>
  </si>
  <si>
    <t>50523</t>
  </si>
  <si>
    <t>50524</t>
  </si>
  <si>
    <t>50525</t>
  </si>
  <si>
    <t>50526</t>
  </si>
  <si>
    <t>50527</t>
  </si>
  <si>
    <t>50528</t>
  </si>
  <si>
    <t>50529</t>
  </si>
  <si>
    <t>50530</t>
  </si>
  <si>
    <t>50531</t>
  </si>
  <si>
    <t>50532</t>
  </si>
  <si>
    <t>50533</t>
  </si>
  <si>
    <t>50535</t>
  </si>
  <si>
    <t>50536</t>
  </si>
  <si>
    <t>50538</t>
  </si>
  <si>
    <t>50539</t>
  </si>
  <si>
    <t>50540</t>
  </si>
  <si>
    <t>50541</t>
  </si>
  <si>
    <t>50542</t>
  </si>
  <si>
    <t>50543</t>
  </si>
  <si>
    <t>50544</t>
  </si>
  <si>
    <t>50545</t>
  </si>
  <si>
    <t>50546</t>
  </si>
  <si>
    <t>50548</t>
  </si>
  <si>
    <t>50551</t>
  </si>
  <si>
    <t>50554</t>
  </si>
  <si>
    <t>50556</t>
  </si>
  <si>
    <t>50557</t>
  </si>
  <si>
    <t>50558</t>
  </si>
  <si>
    <t>50559</t>
  </si>
  <si>
    <t>50560</t>
  </si>
  <si>
    <t>50561</t>
  </si>
  <si>
    <t>50562</t>
  </si>
  <si>
    <t>50563</t>
  </si>
  <si>
    <t>50565</t>
  </si>
  <si>
    <t>50566</t>
  </si>
  <si>
    <t>50567</t>
  </si>
  <si>
    <t>50568</t>
  </si>
  <si>
    <t>50569</t>
  </si>
  <si>
    <t>50570</t>
  </si>
  <si>
    <t>50571</t>
  </si>
  <si>
    <t>50574</t>
  </si>
  <si>
    <t>50575</t>
  </si>
  <si>
    <t>50576</t>
  </si>
  <si>
    <t>50577</t>
  </si>
  <si>
    <t>50578</t>
  </si>
  <si>
    <t>50579</t>
  </si>
  <si>
    <t>50581</t>
  </si>
  <si>
    <t>50582</t>
  </si>
  <si>
    <t>50583</t>
  </si>
  <si>
    <t>50585</t>
  </si>
  <si>
    <t>50586</t>
  </si>
  <si>
    <t>50588</t>
  </si>
  <si>
    <t>50590</t>
  </si>
  <si>
    <t>50591</t>
  </si>
  <si>
    <t>50594</t>
  </si>
  <si>
    <t>50595</t>
  </si>
  <si>
    <t>50597</t>
  </si>
  <si>
    <t>50598</t>
  </si>
  <si>
    <t>50599</t>
  </si>
  <si>
    <t>50601</t>
  </si>
  <si>
    <t>50602</t>
  </si>
  <si>
    <t>50603</t>
  </si>
  <si>
    <t>50604</t>
  </si>
  <si>
    <t>50605</t>
  </si>
  <si>
    <t>50606</t>
  </si>
  <si>
    <t>50607</t>
  </si>
  <si>
    <t>50608</t>
  </si>
  <si>
    <t>50609</t>
  </si>
  <si>
    <t>50611</t>
  </si>
  <si>
    <t>50612</t>
  </si>
  <si>
    <t>50613</t>
  </si>
  <si>
    <t>50614</t>
  </si>
  <si>
    <t>50616</t>
  </si>
  <si>
    <t>50619</t>
  </si>
  <si>
    <t>50620</t>
  </si>
  <si>
    <t>50621</t>
  </si>
  <si>
    <t>50622</t>
  </si>
  <si>
    <t>50624</t>
  </si>
  <si>
    <t>50625</t>
  </si>
  <si>
    <t>50626</t>
  </si>
  <si>
    <t>50627</t>
  </si>
  <si>
    <t>50628</t>
  </si>
  <si>
    <t>50629</t>
  </si>
  <si>
    <t>50630</t>
  </si>
  <si>
    <t>50632</t>
  </si>
  <si>
    <t>50633</t>
  </si>
  <si>
    <t>50635</t>
  </si>
  <si>
    <t>50636</t>
  </si>
  <si>
    <t>50638</t>
  </si>
  <si>
    <t>50641</t>
  </si>
  <si>
    <t>50642</t>
  </si>
  <si>
    <t>50643</t>
  </si>
  <si>
    <t>50644</t>
  </si>
  <si>
    <t>50645</t>
  </si>
  <si>
    <t>50647</t>
  </si>
  <si>
    <t>50648</t>
  </si>
  <si>
    <t>50649</t>
  </si>
  <si>
    <t>50650</t>
  </si>
  <si>
    <t>50651</t>
  </si>
  <si>
    <t>50653</t>
  </si>
  <si>
    <t>50654</t>
  </si>
  <si>
    <t>50655</t>
  </si>
  <si>
    <t>50657</t>
  </si>
  <si>
    <t>50658</t>
  </si>
  <si>
    <t>50659</t>
  </si>
  <si>
    <t>50660</t>
  </si>
  <si>
    <t>50662</t>
  </si>
  <si>
    <t>50664</t>
  </si>
  <si>
    <t>50665</t>
  </si>
  <si>
    <t>50666</t>
  </si>
  <si>
    <t>50667</t>
  </si>
  <si>
    <t>50668</t>
  </si>
  <si>
    <t>50669</t>
  </si>
  <si>
    <t>50670</t>
  </si>
  <si>
    <t>50671</t>
  </si>
  <si>
    <t>50672</t>
  </si>
  <si>
    <t>50674</t>
  </si>
  <si>
    <t>50675</t>
  </si>
  <si>
    <t>50676</t>
  </si>
  <si>
    <t>50677</t>
  </si>
  <si>
    <t>50680</t>
  </si>
  <si>
    <t>50681</t>
  </si>
  <si>
    <t>50682</t>
  </si>
  <si>
    <t>50701</t>
  </si>
  <si>
    <t>50702</t>
  </si>
  <si>
    <t>50703</t>
  </si>
  <si>
    <t>50706</t>
  </si>
  <si>
    <t>50707</t>
  </si>
  <si>
    <t>50801</t>
  </si>
  <si>
    <t>50830</t>
  </si>
  <si>
    <t>50833</t>
  </si>
  <si>
    <t>50835</t>
  </si>
  <si>
    <t>50836</t>
  </si>
  <si>
    <t>50837</t>
  </si>
  <si>
    <t>50839</t>
  </si>
  <si>
    <t>50840</t>
  </si>
  <si>
    <t>50841</t>
  </si>
  <si>
    <t>50842</t>
  </si>
  <si>
    <t>50843</t>
  </si>
  <si>
    <t>50845</t>
  </si>
  <si>
    <t>50846</t>
  </si>
  <si>
    <t>50848</t>
  </si>
  <si>
    <t>50849</t>
  </si>
  <si>
    <t>50851</t>
  </si>
  <si>
    <t>50853</t>
  </si>
  <si>
    <t>50854</t>
  </si>
  <si>
    <t>50857</t>
  </si>
  <si>
    <t>50858</t>
  </si>
  <si>
    <t>50859</t>
  </si>
  <si>
    <t>50860</t>
  </si>
  <si>
    <t>50861</t>
  </si>
  <si>
    <t>50862</t>
  </si>
  <si>
    <t>50863</t>
  </si>
  <si>
    <t>50864</t>
  </si>
  <si>
    <t>50936</t>
  </si>
  <si>
    <t>50940</t>
  </si>
  <si>
    <t>50947</t>
  </si>
  <si>
    <t>50950</t>
  </si>
  <si>
    <t>50980</t>
  </si>
  <si>
    <t>50981</t>
  </si>
  <si>
    <t>50982</t>
  </si>
  <si>
    <t>50983</t>
  </si>
  <si>
    <t>51001</t>
  </si>
  <si>
    <t>51002</t>
  </si>
  <si>
    <t>51003</t>
  </si>
  <si>
    <t>51004</t>
  </si>
  <si>
    <t>51005</t>
  </si>
  <si>
    <t>51006</t>
  </si>
  <si>
    <t>51007</t>
  </si>
  <si>
    <t>51010</t>
  </si>
  <si>
    <t>51011</t>
  </si>
  <si>
    <t>51012</t>
  </si>
  <si>
    <t>51014</t>
  </si>
  <si>
    <t>51016</t>
  </si>
  <si>
    <t>51018</t>
  </si>
  <si>
    <t>51019</t>
  </si>
  <si>
    <t>51020</t>
  </si>
  <si>
    <t>51022</t>
  </si>
  <si>
    <t>51023</t>
  </si>
  <si>
    <t>51024</t>
  </si>
  <si>
    <t>51025</t>
  </si>
  <si>
    <t>51026</t>
  </si>
  <si>
    <t>51027</t>
  </si>
  <si>
    <t>51028</t>
  </si>
  <si>
    <t>51029</t>
  </si>
  <si>
    <t>51030</t>
  </si>
  <si>
    <t>51031</t>
  </si>
  <si>
    <t>51033</t>
  </si>
  <si>
    <t>51034</t>
  </si>
  <si>
    <t>51035</t>
  </si>
  <si>
    <t>51036</t>
  </si>
  <si>
    <t>51037</t>
  </si>
  <si>
    <t>51038</t>
  </si>
  <si>
    <t>51039</t>
  </si>
  <si>
    <t>51040</t>
  </si>
  <si>
    <t>51041</t>
  </si>
  <si>
    <t>51044</t>
  </si>
  <si>
    <t>51046</t>
  </si>
  <si>
    <t>51047</t>
  </si>
  <si>
    <t>51048</t>
  </si>
  <si>
    <t>51049</t>
  </si>
  <si>
    <t>51050</t>
  </si>
  <si>
    <t>51051</t>
  </si>
  <si>
    <t>51052</t>
  </si>
  <si>
    <t>51053</t>
  </si>
  <si>
    <t>51054</t>
  </si>
  <si>
    <t>51055</t>
  </si>
  <si>
    <t>51056</t>
  </si>
  <si>
    <t>51058</t>
  </si>
  <si>
    <t>51060</t>
  </si>
  <si>
    <t>51061</t>
  </si>
  <si>
    <t>51062</t>
  </si>
  <si>
    <t>51063</t>
  </si>
  <si>
    <t>51101</t>
  </si>
  <si>
    <t>51103</t>
  </si>
  <si>
    <t>51104</t>
  </si>
  <si>
    <t>51105</t>
  </si>
  <si>
    <t>51106</t>
  </si>
  <si>
    <t>51108</t>
  </si>
  <si>
    <t>51109</t>
  </si>
  <si>
    <t>51111</t>
  </si>
  <si>
    <t>51201</t>
  </si>
  <si>
    <t>51230</t>
  </si>
  <si>
    <t>51231</t>
  </si>
  <si>
    <t>51232</t>
  </si>
  <si>
    <t>51234</t>
  </si>
  <si>
    <t>51235</t>
  </si>
  <si>
    <t>51237</t>
  </si>
  <si>
    <t>51238</t>
  </si>
  <si>
    <t>51239</t>
  </si>
  <si>
    <t>51240</t>
  </si>
  <si>
    <t>51241</t>
  </si>
  <si>
    <t>51243</t>
  </si>
  <si>
    <t>51245</t>
  </si>
  <si>
    <t>51246</t>
  </si>
  <si>
    <t>51247</t>
  </si>
  <si>
    <t>51248</t>
  </si>
  <si>
    <t>51249</t>
  </si>
  <si>
    <t>51250</t>
  </si>
  <si>
    <t>51301</t>
  </si>
  <si>
    <t>51331</t>
  </si>
  <si>
    <t>51333</t>
  </si>
  <si>
    <t>51334</t>
  </si>
  <si>
    <t>51338</t>
  </si>
  <si>
    <t>51342</t>
  </si>
  <si>
    <t>51343</t>
  </si>
  <si>
    <t>51345</t>
  </si>
  <si>
    <t>51346</t>
  </si>
  <si>
    <t>51347</t>
  </si>
  <si>
    <t>51350</t>
  </si>
  <si>
    <t>51351</t>
  </si>
  <si>
    <t>51354</t>
  </si>
  <si>
    <t>51355</t>
  </si>
  <si>
    <t>51357</t>
  </si>
  <si>
    <t>51358</t>
  </si>
  <si>
    <t>51360</t>
  </si>
  <si>
    <t>51364</t>
  </si>
  <si>
    <t>51365</t>
  </si>
  <si>
    <t>51366</t>
  </si>
  <si>
    <t>51401</t>
  </si>
  <si>
    <t>51430</t>
  </si>
  <si>
    <t>51431</t>
  </si>
  <si>
    <t>51433</t>
  </si>
  <si>
    <t>51436</t>
  </si>
  <si>
    <t>51439</t>
  </si>
  <si>
    <t>51440</t>
  </si>
  <si>
    <t>51441</t>
  </si>
  <si>
    <t>51442</t>
  </si>
  <si>
    <t>51443</t>
  </si>
  <si>
    <t>51445</t>
  </si>
  <si>
    <t>51446</t>
  </si>
  <si>
    <t>51447</t>
  </si>
  <si>
    <t>51448</t>
  </si>
  <si>
    <t>51449</t>
  </si>
  <si>
    <t>51450</t>
  </si>
  <si>
    <t>51453</t>
  </si>
  <si>
    <t>51454</t>
  </si>
  <si>
    <t>51455</t>
  </si>
  <si>
    <t>51458</t>
  </si>
  <si>
    <t>51461</t>
  </si>
  <si>
    <t>51462</t>
  </si>
  <si>
    <t>51463</t>
  </si>
  <si>
    <t>51465</t>
  </si>
  <si>
    <t>51466</t>
  </si>
  <si>
    <t>51467</t>
  </si>
  <si>
    <t>51501</t>
  </si>
  <si>
    <t>51503</t>
  </si>
  <si>
    <t>51510</t>
  </si>
  <si>
    <t>51520</t>
  </si>
  <si>
    <t>51521</t>
  </si>
  <si>
    <t>51523</t>
  </si>
  <si>
    <t>51525</t>
  </si>
  <si>
    <t>51526</t>
  </si>
  <si>
    <t>51527</t>
  </si>
  <si>
    <t>51528</t>
  </si>
  <si>
    <t>51529</t>
  </si>
  <si>
    <t>51530</t>
  </si>
  <si>
    <t>51531</t>
  </si>
  <si>
    <t>51532</t>
  </si>
  <si>
    <t>51533</t>
  </si>
  <si>
    <t>51534</t>
  </si>
  <si>
    <t>51535</t>
  </si>
  <si>
    <t>51536</t>
  </si>
  <si>
    <t>51537</t>
  </si>
  <si>
    <t>51540</t>
  </si>
  <si>
    <t>51541</t>
  </si>
  <si>
    <t>51542</t>
  </si>
  <si>
    <t>51543</t>
  </si>
  <si>
    <t>51544</t>
  </si>
  <si>
    <t>51545</t>
  </si>
  <si>
    <t>51546</t>
  </si>
  <si>
    <t>51548</t>
  </si>
  <si>
    <t>51549</t>
  </si>
  <si>
    <t>51550</t>
  </si>
  <si>
    <t>51551</t>
  </si>
  <si>
    <t>51552</t>
  </si>
  <si>
    <t>51553</t>
  </si>
  <si>
    <t>51555</t>
  </si>
  <si>
    <t>51556</t>
  </si>
  <si>
    <t>51557</t>
  </si>
  <si>
    <t>51558</t>
  </si>
  <si>
    <t>51559</t>
  </si>
  <si>
    <t>51560</t>
  </si>
  <si>
    <t>51561</t>
  </si>
  <si>
    <t>51562</t>
  </si>
  <si>
    <t>51563</t>
  </si>
  <si>
    <t>51564</t>
  </si>
  <si>
    <t>51565</t>
  </si>
  <si>
    <t>51566</t>
  </si>
  <si>
    <t>51570</t>
  </si>
  <si>
    <t>51571</t>
  </si>
  <si>
    <t>51572</t>
  </si>
  <si>
    <t>51573</t>
  </si>
  <si>
    <t>51575</t>
  </si>
  <si>
    <t>51576</t>
  </si>
  <si>
    <t>51577</t>
  </si>
  <si>
    <t>51579</t>
  </si>
  <si>
    <t>51601</t>
  </si>
  <si>
    <t>51602</t>
  </si>
  <si>
    <t>51603</t>
  </si>
  <si>
    <t>51630</t>
  </si>
  <si>
    <t>51631</t>
  </si>
  <si>
    <t>51632</t>
  </si>
  <si>
    <t>51636</t>
  </si>
  <si>
    <t>51638</t>
  </si>
  <si>
    <t>51639</t>
  </si>
  <si>
    <t>51640</t>
  </si>
  <si>
    <t>51645</t>
  </si>
  <si>
    <t>51646</t>
  </si>
  <si>
    <t>51647</t>
  </si>
  <si>
    <t>51648</t>
  </si>
  <si>
    <t>51649</t>
  </si>
  <si>
    <t>51650</t>
  </si>
  <si>
    <t>51652</t>
  </si>
  <si>
    <t>51653</t>
  </si>
  <si>
    <t>51654</t>
  </si>
  <si>
    <t>52001</t>
  </si>
  <si>
    <t>52002</t>
  </si>
  <si>
    <t>52003</t>
  </si>
  <si>
    <t>52031</t>
  </si>
  <si>
    <t>52032</t>
  </si>
  <si>
    <t>52033</t>
  </si>
  <si>
    <t>52035</t>
  </si>
  <si>
    <t>52036</t>
  </si>
  <si>
    <t>52037</t>
  </si>
  <si>
    <t>52038</t>
  </si>
  <si>
    <t>52039</t>
  </si>
  <si>
    <t>52040</t>
  </si>
  <si>
    <t>52041</t>
  </si>
  <si>
    <t>52042</t>
  </si>
  <si>
    <t>52043</t>
  </si>
  <si>
    <t>52044</t>
  </si>
  <si>
    <t>52045</t>
  </si>
  <si>
    <t>52046</t>
  </si>
  <si>
    <t>52047</t>
  </si>
  <si>
    <t>52048</t>
  </si>
  <si>
    <t>52049</t>
  </si>
  <si>
    <t>52050</t>
  </si>
  <si>
    <t>52052</t>
  </si>
  <si>
    <t>52053</t>
  </si>
  <si>
    <t>52054</t>
  </si>
  <si>
    <t>52057</t>
  </si>
  <si>
    <t>52060</t>
  </si>
  <si>
    <t>52064</t>
  </si>
  <si>
    <t>52065</t>
  </si>
  <si>
    <t>52066</t>
  </si>
  <si>
    <t>52068</t>
  </si>
  <si>
    <t>52069</t>
  </si>
  <si>
    <t>52070</t>
  </si>
  <si>
    <t>52072</t>
  </si>
  <si>
    <t>52073</t>
  </si>
  <si>
    <t>52074</t>
  </si>
  <si>
    <t>52076</t>
  </si>
  <si>
    <t>52077</t>
  </si>
  <si>
    <t>52078</t>
  </si>
  <si>
    <t>52079</t>
  </si>
  <si>
    <t>52099</t>
  </si>
  <si>
    <t>52101</t>
  </si>
  <si>
    <t>52132</t>
  </si>
  <si>
    <t>52133</t>
  </si>
  <si>
    <t>52134</t>
  </si>
  <si>
    <t>52135</t>
  </si>
  <si>
    <t>52136</t>
  </si>
  <si>
    <t>52140</t>
  </si>
  <si>
    <t>52141</t>
  </si>
  <si>
    <t>52142</t>
  </si>
  <si>
    <t>52144</t>
  </si>
  <si>
    <t>52146</t>
  </si>
  <si>
    <t>52147</t>
  </si>
  <si>
    <t>52151</t>
  </si>
  <si>
    <t>52154</t>
  </si>
  <si>
    <t>52155</t>
  </si>
  <si>
    <t>52156</t>
  </si>
  <si>
    <t>52157</t>
  </si>
  <si>
    <t>52159</t>
  </si>
  <si>
    <t>52160</t>
  </si>
  <si>
    <t>52161</t>
  </si>
  <si>
    <t>52162</t>
  </si>
  <si>
    <t>52164</t>
  </si>
  <si>
    <t>52165</t>
  </si>
  <si>
    <t>52169</t>
  </si>
  <si>
    <t>52170</t>
  </si>
  <si>
    <t>52171</t>
  </si>
  <si>
    <t>52172</t>
  </si>
  <si>
    <t>52175</t>
  </si>
  <si>
    <t>52201</t>
  </si>
  <si>
    <t>52202</t>
  </si>
  <si>
    <t>52203</t>
  </si>
  <si>
    <t>52204</t>
  </si>
  <si>
    <t>52205</t>
  </si>
  <si>
    <t>52206</t>
  </si>
  <si>
    <t>52207</t>
  </si>
  <si>
    <t>52208</t>
  </si>
  <si>
    <t>52209</t>
  </si>
  <si>
    <t>52210</t>
  </si>
  <si>
    <t>52211</t>
  </si>
  <si>
    <t>52212</t>
  </si>
  <si>
    <t>52213</t>
  </si>
  <si>
    <t>52214</t>
  </si>
  <si>
    <t>52215</t>
  </si>
  <si>
    <t>52216</t>
  </si>
  <si>
    <t>52217</t>
  </si>
  <si>
    <t>52218</t>
  </si>
  <si>
    <t>52219</t>
  </si>
  <si>
    <t>52221</t>
  </si>
  <si>
    <t>52222</t>
  </si>
  <si>
    <t>52223</t>
  </si>
  <si>
    <t>52224</t>
  </si>
  <si>
    <t>52225</t>
  </si>
  <si>
    <t>52227</t>
  </si>
  <si>
    <t>52228</t>
  </si>
  <si>
    <t>52229</t>
  </si>
  <si>
    <t>52231</t>
  </si>
  <si>
    <t>52232</t>
  </si>
  <si>
    <t>52233</t>
  </si>
  <si>
    <t>52236</t>
  </si>
  <si>
    <t>52237</t>
  </si>
  <si>
    <t>52240</t>
  </si>
  <si>
    <t>52241</t>
  </si>
  <si>
    <t>52242</t>
  </si>
  <si>
    <t>52243</t>
  </si>
  <si>
    <t>52245</t>
  </si>
  <si>
    <t>52246</t>
  </si>
  <si>
    <t>52247</t>
  </si>
  <si>
    <t>52248</t>
  </si>
  <si>
    <t>52249</t>
  </si>
  <si>
    <t>52251</t>
  </si>
  <si>
    <t>52252</t>
  </si>
  <si>
    <t>52253</t>
  </si>
  <si>
    <t>52254</t>
  </si>
  <si>
    <t>52255</t>
  </si>
  <si>
    <t>52257</t>
  </si>
  <si>
    <t>52301</t>
  </si>
  <si>
    <t>52302</t>
  </si>
  <si>
    <t>52305</t>
  </si>
  <si>
    <t>52306</t>
  </si>
  <si>
    <t>52309</t>
  </si>
  <si>
    <t>52310</t>
  </si>
  <si>
    <t>52312</t>
  </si>
  <si>
    <t>52313</t>
  </si>
  <si>
    <t>52314</t>
  </si>
  <si>
    <t>52315</t>
  </si>
  <si>
    <t>52316</t>
  </si>
  <si>
    <t>52317</t>
  </si>
  <si>
    <t>52318</t>
  </si>
  <si>
    <t>52320</t>
  </si>
  <si>
    <t>52321</t>
  </si>
  <si>
    <t>52322</t>
  </si>
  <si>
    <t>52323</t>
  </si>
  <si>
    <t>52324</t>
  </si>
  <si>
    <t>52325</t>
  </si>
  <si>
    <t>52326</t>
  </si>
  <si>
    <t>52327</t>
  </si>
  <si>
    <t>52328</t>
  </si>
  <si>
    <t>52329</t>
  </si>
  <si>
    <t>52330</t>
  </si>
  <si>
    <t>52332</t>
  </si>
  <si>
    <t>52333</t>
  </si>
  <si>
    <t>52334</t>
  </si>
  <si>
    <t>52335</t>
  </si>
  <si>
    <t>52336</t>
  </si>
  <si>
    <t>52337</t>
  </si>
  <si>
    <t>52338</t>
  </si>
  <si>
    <t>52339</t>
  </si>
  <si>
    <t>52340</t>
  </si>
  <si>
    <t>52341</t>
  </si>
  <si>
    <t>52342</t>
  </si>
  <si>
    <t>52345</t>
  </si>
  <si>
    <t>52346</t>
  </si>
  <si>
    <t>52347</t>
  </si>
  <si>
    <t>52349</t>
  </si>
  <si>
    <t>52351</t>
  </si>
  <si>
    <t>52352</t>
  </si>
  <si>
    <t>52353</t>
  </si>
  <si>
    <t>52354</t>
  </si>
  <si>
    <t>52355</t>
  </si>
  <si>
    <t>52356</t>
  </si>
  <si>
    <t>52358</t>
  </si>
  <si>
    <t>52359</t>
  </si>
  <si>
    <t>52361</t>
  </si>
  <si>
    <t>52362</t>
  </si>
  <si>
    <t>52401</t>
  </si>
  <si>
    <t>52402</t>
  </si>
  <si>
    <t>52403</t>
  </si>
  <si>
    <t>52404</t>
  </si>
  <si>
    <t>52405</t>
  </si>
  <si>
    <t>52411</t>
  </si>
  <si>
    <t>52497</t>
  </si>
  <si>
    <t>52498</t>
  </si>
  <si>
    <t>52499</t>
  </si>
  <si>
    <t>52501</t>
  </si>
  <si>
    <t>52530</t>
  </si>
  <si>
    <t>52531</t>
  </si>
  <si>
    <t>52533</t>
  </si>
  <si>
    <t>52534</t>
  </si>
  <si>
    <t>52535</t>
  </si>
  <si>
    <t>52536</t>
  </si>
  <si>
    <t>52537</t>
  </si>
  <si>
    <t>52538</t>
  </si>
  <si>
    <t>52540</t>
  </si>
  <si>
    <t>52542</t>
  </si>
  <si>
    <t>52543</t>
  </si>
  <si>
    <t>52544</t>
  </si>
  <si>
    <t>52548</t>
  </si>
  <si>
    <t>52549</t>
  </si>
  <si>
    <t>52550</t>
  </si>
  <si>
    <t>52551</t>
  </si>
  <si>
    <t>52552</t>
  </si>
  <si>
    <t>52553</t>
  </si>
  <si>
    <t>52554</t>
  </si>
  <si>
    <t>52555</t>
  </si>
  <si>
    <t>52556</t>
  </si>
  <si>
    <t>52557</t>
  </si>
  <si>
    <t>52560</t>
  </si>
  <si>
    <t>52561</t>
  </si>
  <si>
    <t>52563</t>
  </si>
  <si>
    <t>52565</t>
  </si>
  <si>
    <t>52566</t>
  </si>
  <si>
    <t>52567</t>
  </si>
  <si>
    <t>52569</t>
  </si>
  <si>
    <t>52570</t>
  </si>
  <si>
    <t>52571</t>
  </si>
  <si>
    <t>52572</t>
  </si>
  <si>
    <t>52573</t>
  </si>
  <si>
    <t>52574</t>
  </si>
  <si>
    <t>52576</t>
  </si>
  <si>
    <t>52577</t>
  </si>
  <si>
    <t>52580</t>
  </si>
  <si>
    <t>52581</t>
  </si>
  <si>
    <t>52583</t>
  </si>
  <si>
    <t>52584</t>
  </si>
  <si>
    <t>52585</t>
  </si>
  <si>
    <t>52586</t>
  </si>
  <si>
    <t>52588</t>
  </si>
  <si>
    <t>52590</t>
  </si>
  <si>
    <t>52591</t>
  </si>
  <si>
    <t>52593</t>
  </si>
  <si>
    <t>52594</t>
  </si>
  <si>
    <t>52601</t>
  </si>
  <si>
    <t>52619</t>
  </si>
  <si>
    <t>52620</t>
  </si>
  <si>
    <t>52621</t>
  </si>
  <si>
    <t>52623</t>
  </si>
  <si>
    <t>52625</t>
  </si>
  <si>
    <t>52626</t>
  </si>
  <si>
    <t>52627</t>
  </si>
  <si>
    <t>52630</t>
  </si>
  <si>
    <t>52632</t>
  </si>
  <si>
    <t>52635</t>
  </si>
  <si>
    <t>52637</t>
  </si>
  <si>
    <t>52638</t>
  </si>
  <si>
    <t>52639</t>
  </si>
  <si>
    <t>52640</t>
  </si>
  <si>
    <t>52641</t>
  </si>
  <si>
    <t>52644</t>
  </si>
  <si>
    <t>52645</t>
  </si>
  <si>
    <t>52646</t>
  </si>
  <si>
    <t>52649</t>
  </si>
  <si>
    <t>52650</t>
  </si>
  <si>
    <t>52651</t>
  </si>
  <si>
    <t>52653</t>
  </si>
  <si>
    <t>52654</t>
  </si>
  <si>
    <t>52655</t>
  </si>
  <si>
    <t>52656</t>
  </si>
  <si>
    <t>52657</t>
  </si>
  <si>
    <t>52658</t>
  </si>
  <si>
    <t>52659</t>
  </si>
  <si>
    <t>52660</t>
  </si>
  <si>
    <t>52720</t>
  </si>
  <si>
    <t>52721</t>
  </si>
  <si>
    <t>52722</t>
  </si>
  <si>
    <t>52726</t>
  </si>
  <si>
    <t>52727</t>
  </si>
  <si>
    <t>52729</t>
  </si>
  <si>
    <t>52730</t>
  </si>
  <si>
    <t>52731</t>
  </si>
  <si>
    <t>52732</t>
  </si>
  <si>
    <t>52734</t>
  </si>
  <si>
    <t>52736</t>
  </si>
  <si>
    <t>52737</t>
  </si>
  <si>
    <t>52738</t>
  </si>
  <si>
    <t>52739</t>
  </si>
  <si>
    <t>52742</t>
  </si>
  <si>
    <t>52745</t>
  </si>
  <si>
    <t>52746</t>
  </si>
  <si>
    <t>52747</t>
  </si>
  <si>
    <t>52748</t>
  </si>
  <si>
    <t>52749</t>
  </si>
  <si>
    <t>52750</t>
  </si>
  <si>
    <t>52751</t>
  </si>
  <si>
    <t>52753</t>
  </si>
  <si>
    <t>52754</t>
  </si>
  <si>
    <t>52755</t>
  </si>
  <si>
    <t>52756</t>
  </si>
  <si>
    <t>52759</t>
  </si>
  <si>
    <t>52760</t>
  </si>
  <si>
    <t>52761</t>
  </si>
  <si>
    <t>52765</t>
  </si>
  <si>
    <t>52766</t>
  </si>
  <si>
    <t>52768</t>
  </si>
  <si>
    <t>52769</t>
  </si>
  <si>
    <t>52771</t>
  </si>
  <si>
    <t>52772</t>
  </si>
  <si>
    <t>52773</t>
  </si>
  <si>
    <t>52776</t>
  </si>
  <si>
    <t>52777</t>
  </si>
  <si>
    <t>52778</t>
  </si>
  <si>
    <t>52801</t>
  </si>
  <si>
    <t>52802</t>
  </si>
  <si>
    <t>52803</t>
  </si>
  <si>
    <t>52804</t>
  </si>
  <si>
    <t>52806</t>
  </si>
  <si>
    <t>52807</t>
  </si>
  <si>
    <t>53001</t>
  </si>
  <si>
    <t>53002</t>
  </si>
  <si>
    <t>53004</t>
  </si>
  <si>
    <t>53005</t>
  </si>
  <si>
    <t>53006</t>
  </si>
  <si>
    <t>53007</t>
  </si>
  <si>
    <t>53010</t>
  </si>
  <si>
    <t>53011</t>
  </si>
  <si>
    <t>53012</t>
  </si>
  <si>
    <t>53013</t>
  </si>
  <si>
    <t>53014</t>
  </si>
  <si>
    <t>53015</t>
  </si>
  <si>
    <t>53017</t>
  </si>
  <si>
    <t>53018</t>
  </si>
  <si>
    <t>53019</t>
  </si>
  <si>
    <t>53020</t>
  </si>
  <si>
    <t>53021</t>
  </si>
  <si>
    <t>53022</t>
  </si>
  <si>
    <t>53023</t>
  </si>
  <si>
    <t>53024</t>
  </si>
  <si>
    <t>53027</t>
  </si>
  <si>
    <t>53029</t>
  </si>
  <si>
    <t>53032</t>
  </si>
  <si>
    <t>53033</t>
  </si>
  <si>
    <t>53034</t>
  </si>
  <si>
    <t>53035</t>
  </si>
  <si>
    <t>53036</t>
  </si>
  <si>
    <t>53037</t>
  </si>
  <si>
    <t>53038</t>
  </si>
  <si>
    <t>53039</t>
  </si>
  <si>
    <t>53040</t>
  </si>
  <si>
    <t>53042</t>
  </si>
  <si>
    <t>53044</t>
  </si>
  <si>
    <t>53045</t>
  </si>
  <si>
    <t>53046</t>
  </si>
  <si>
    <t>53048</t>
  </si>
  <si>
    <t>53049</t>
  </si>
  <si>
    <t>53050</t>
  </si>
  <si>
    <t>53051</t>
  </si>
  <si>
    <t>53057</t>
  </si>
  <si>
    <t>53058</t>
  </si>
  <si>
    <t>53059</t>
  </si>
  <si>
    <t>53061</t>
  </si>
  <si>
    <t>53062</t>
  </si>
  <si>
    <t>53063</t>
  </si>
  <si>
    <t>53065</t>
  </si>
  <si>
    <t>53066</t>
  </si>
  <si>
    <t>53069</t>
  </si>
  <si>
    <t>53070</t>
  </si>
  <si>
    <t>53072</t>
  </si>
  <si>
    <t>53073</t>
  </si>
  <si>
    <t>53074</t>
  </si>
  <si>
    <t>53075</t>
  </si>
  <si>
    <t>53076</t>
  </si>
  <si>
    <t>53078</t>
  </si>
  <si>
    <t>53079</t>
  </si>
  <si>
    <t>53080</t>
  </si>
  <si>
    <t>53081</t>
  </si>
  <si>
    <t>53083</t>
  </si>
  <si>
    <t>53085</t>
  </si>
  <si>
    <t>53086</t>
  </si>
  <si>
    <t>53089</t>
  </si>
  <si>
    <t>53090</t>
  </si>
  <si>
    <t>53091</t>
  </si>
  <si>
    <t>53092</t>
  </si>
  <si>
    <t>53093</t>
  </si>
  <si>
    <t>53094</t>
  </si>
  <si>
    <t>53095</t>
  </si>
  <si>
    <t>53097</t>
  </si>
  <si>
    <t>53098</t>
  </si>
  <si>
    <t>53099</t>
  </si>
  <si>
    <t>53103</t>
  </si>
  <si>
    <t>53104</t>
  </si>
  <si>
    <t>53105</t>
  </si>
  <si>
    <t>53108</t>
  </si>
  <si>
    <t>53110</t>
  </si>
  <si>
    <t>53114</t>
  </si>
  <si>
    <t>53115</t>
  </si>
  <si>
    <t>53118</t>
  </si>
  <si>
    <t>53119</t>
  </si>
  <si>
    <t>53120</t>
  </si>
  <si>
    <t>53121</t>
  </si>
  <si>
    <t>53122</t>
  </si>
  <si>
    <t>53125</t>
  </si>
  <si>
    <t>53126</t>
  </si>
  <si>
    <t>53128</t>
  </si>
  <si>
    <t>53129</t>
  </si>
  <si>
    <t>53130</t>
  </si>
  <si>
    <t>53132</t>
  </si>
  <si>
    <t>53137</t>
  </si>
  <si>
    <t>53139</t>
  </si>
  <si>
    <t>53140</t>
  </si>
  <si>
    <t>53142</t>
  </si>
  <si>
    <t>53143</t>
  </si>
  <si>
    <t>53144</t>
  </si>
  <si>
    <t>53146</t>
  </si>
  <si>
    <t>53147</t>
  </si>
  <si>
    <t>53149</t>
  </si>
  <si>
    <t>53150</t>
  </si>
  <si>
    <t>53151</t>
  </si>
  <si>
    <t>53153</t>
  </si>
  <si>
    <t>53154</t>
  </si>
  <si>
    <t>53156</t>
  </si>
  <si>
    <t>53158</t>
  </si>
  <si>
    <t>53168</t>
  </si>
  <si>
    <t>53170</t>
  </si>
  <si>
    <t>53172</t>
  </si>
  <si>
    <t>53177</t>
  </si>
  <si>
    <t>53178</t>
  </si>
  <si>
    <t>53179</t>
  </si>
  <si>
    <t>53181</t>
  </si>
  <si>
    <t>53182</t>
  </si>
  <si>
    <t>53183</t>
  </si>
  <si>
    <t>53184</t>
  </si>
  <si>
    <t>53185</t>
  </si>
  <si>
    <t>53186</t>
  </si>
  <si>
    <t>53188</t>
  </si>
  <si>
    <t>53189</t>
  </si>
  <si>
    <t>53190</t>
  </si>
  <si>
    <t>53191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</si>
  <si>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</si>
  <si>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</si>
  <si>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</si>
  <si>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</si>
  <si>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</si>
  <si>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</si>
  <si>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</si>
  <si>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</si>
  <si>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</si>
  <si>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</si>
  <si>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</si>
  <si>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</si>
  <si>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</si>
  <si>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</si>
  <si>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</si>
  <si>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</si>
  <si>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</si>
  <si>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</si>
  <si>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</si>
  <si>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</si>
  <si>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</si>
  <si>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</si>
  <si>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</si>
  <si>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</si>
  <si>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</si>
  <si>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</si>
  <si>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</si>
  <si>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</si>
  <si>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53235</t>
  </si>
  <si>
    <t>53259</t>
  </si>
  <si>
    <t>53263</t>
  </si>
  <si>
    <t>53267</t>
  </si>
  <si>
    <t>53268</t>
  </si>
  <si>
    <t>53274</t>
  </si>
  <si>
    <t>53278</t>
  </si>
  <si>
    <t>53288</t>
  </si>
  <si>
    <t>53290</t>
  </si>
  <si>
    <t>53293</t>
  </si>
  <si>
    <t>53295</t>
  </si>
  <si>
    <t>53402</t>
  </si>
  <si>
    <t>53403</t>
  </si>
  <si>
    <t>53404</t>
  </si>
  <si>
    <t>53405</t>
  </si>
  <si>
    <t>53406</t>
  </si>
  <si>
    <t>53407</t>
  </si>
  <si>
    <t>53502</t>
  </si>
  <si>
    <t>53503</t>
  </si>
  <si>
    <t>53504</t>
  </si>
  <si>
    <t>53505</t>
  </si>
  <si>
    <t>53506</t>
  </si>
  <si>
    <t>53507</t>
  </si>
  <si>
    <t>53508</t>
  </si>
  <si>
    <t>53510</t>
  </si>
  <si>
    <t>53511</t>
  </si>
  <si>
    <t>53515</t>
  </si>
  <si>
    <t>53516</t>
  </si>
  <si>
    <t>53517</t>
  </si>
  <si>
    <t>53518</t>
  </si>
  <si>
    <t>53520</t>
  </si>
  <si>
    <t>53521</t>
  </si>
  <si>
    <t>53522</t>
  </si>
  <si>
    <t>53523</t>
  </si>
  <si>
    <t>53525</t>
  </si>
  <si>
    <t>53526</t>
  </si>
  <si>
    <t>53527</t>
  </si>
  <si>
    <t>53528</t>
  </si>
  <si>
    <t>53529</t>
  </si>
  <si>
    <t>53530</t>
  </si>
  <si>
    <t>53531</t>
  </si>
  <si>
    <t>53532</t>
  </si>
  <si>
    <t>53533</t>
  </si>
  <si>
    <t>53534</t>
  </si>
  <si>
    <t>53536</t>
  </si>
  <si>
    <t>53538</t>
  </si>
  <si>
    <t>53541</t>
  </si>
  <si>
    <t>53543</t>
  </si>
  <si>
    <t>53544</t>
  </si>
  <si>
    <t>53545</t>
  </si>
  <si>
    <t>53546</t>
  </si>
  <si>
    <t>53548</t>
  </si>
  <si>
    <t>53549</t>
  </si>
  <si>
    <t>53550</t>
  </si>
  <si>
    <t>53551</t>
  </si>
  <si>
    <t>53553</t>
  </si>
  <si>
    <t>53554</t>
  </si>
  <si>
    <t>53555</t>
  </si>
  <si>
    <t>53556</t>
  </si>
  <si>
    <t>53557</t>
  </si>
  <si>
    <t>53558</t>
  </si>
  <si>
    <t>53559</t>
  </si>
  <si>
    <t>53560</t>
  </si>
  <si>
    <t>53561</t>
  </si>
  <si>
    <t>53562</t>
  </si>
  <si>
    <t>53563</t>
  </si>
  <si>
    <t>53565</t>
  </si>
  <si>
    <t>53566</t>
  </si>
  <si>
    <t>53569</t>
  </si>
  <si>
    <t>53570</t>
  </si>
  <si>
    <t>53572</t>
  </si>
  <si>
    <t>53573</t>
  </si>
  <si>
    <t>53574</t>
  </si>
  <si>
    <t>53575</t>
  </si>
  <si>
    <t>53576</t>
  </si>
  <si>
    <t>53577</t>
  </si>
  <si>
    <t>53578</t>
  </si>
  <si>
    <t>53579</t>
  </si>
  <si>
    <t>53580</t>
  </si>
  <si>
    <t>53581</t>
  </si>
  <si>
    <t>53582</t>
  </si>
  <si>
    <t>53583</t>
  </si>
  <si>
    <t>53585</t>
  </si>
  <si>
    <t>53586</t>
  </si>
  <si>
    <t>53587</t>
  </si>
  <si>
    <t>53588</t>
  </si>
  <si>
    <t>53589</t>
  </si>
  <si>
    <t>53590</t>
  </si>
  <si>
    <t>53593</t>
  </si>
  <si>
    <t>53594</t>
  </si>
  <si>
    <t>53595</t>
  </si>
  <si>
    <t>53596</t>
  </si>
  <si>
    <t>53597</t>
  </si>
  <si>
    <t>53598</t>
  </si>
  <si>
    <t>53702</t>
  </si>
  <si>
    <t>53703</t>
  </si>
  <si>
    <t>53704</t>
  </si>
  <si>
    <t>53705</t>
  </si>
  <si>
    <t>53706</t>
  </si>
  <si>
    <t>53711</t>
  </si>
  <si>
    <t>53713</t>
  </si>
  <si>
    <t>53714</t>
  </si>
  <si>
    <t>53715</t>
  </si>
  <si>
    <t>53716</t>
  </si>
  <si>
    <t>53717</t>
  </si>
  <si>
    <t>53718</t>
  </si>
  <si>
    <t>53719</t>
  </si>
  <si>
    <t>53725</t>
  </si>
  <si>
    <t>53726</t>
  </si>
  <si>
    <t>53744</t>
  </si>
  <si>
    <t>53774</t>
  </si>
  <si>
    <t>53777</t>
  </si>
  <si>
    <t>53778</t>
  </si>
  <si>
    <t>53779</t>
  </si>
  <si>
    <t>53782</t>
  </si>
  <si>
    <t>53783</t>
  </si>
  <si>
    <t>53784</t>
  </si>
  <si>
    <t>53785</t>
  </si>
  <si>
    <t>53786</t>
  </si>
  <si>
    <t>53788</t>
  </si>
  <si>
    <t>53789</t>
  </si>
  <si>
    <t>53790</t>
  </si>
  <si>
    <t>53791</t>
  </si>
  <si>
    <t>53792</t>
  </si>
  <si>
    <t>53793</t>
  </si>
  <si>
    <t>53794</t>
  </si>
  <si>
    <t>53801</t>
  </si>
  <si>
    <t>53803</t>
  </si>
  <si>
    <t>53804</t>
  </si>
  <si>
    <t>53805</t>
  </si>
  <si>
    <t>53806</t>
  </si>
  <si>
    <t>53807</t>
  </si>
  <si>
    <t>53809</t>
  </si>
  <si>
    <t>53810</t>
  </si>
  <si>
    <t>53811</t>
  </si>
  <si>
    <t>53813</t>
  </si>
  <si>
    <t>53816</t>
  </si>
  <si>
    <t>53818</t>
  </si>
  <si>
    <t>53820</t>
  </si>
  <si>
    <t>53821</t>
  </si>
  <si>
    <t>53825</t>
  </si>
  <si>
    <t>53826</t>
  </si>
  <si>
    <t>53827</t>
  </si>
  <si>
    <t>53901</t>
  </si>
  <si>
    <t>53910</t>
  </si>
  <si>
    <t>53911</t>
  </si>
  <si>
    <t>53913</t>
  </si>
  <si>
    <t>53916</t>
  </si>
  <si>
    <t>53919</t>
  </si>
  <si>
    <t>53920</t>
  </si>
  <si>
    <t>53922</t>
  </si>
  <si>
    <t>53923</t>
  </si>
  <si>
    <t>53924</t>
  </si>
  <si>
    <t>53925</t>
  </si>
  <si>
    <t>53926</t>
  </si>
  <si>
    <t>53929</t>
  </si>
  <si>
    <t>53930</t>
  </si>
  <si>
    <t>53932</t>
  </si>
  <si>
    <t>53933</t>
  </si>
  <si>
    <t>53934</t>
  </si>
  <si>
    <t>53936</t>
  </si>
  <si>
    <t>53937</t>
  </si>
  <si>
    <t>53941</t>
  </si>
  <si>
    <t>53943</t>
  </si>
  <si>
    <t>53944</t>
  </si>
  <si>
    <t>53946</t>
  </si>
  <si>
    <t>53948</t>
  </si>
  <si>
    <t>53949</t>
  </si>
  <si>
    <t>53950</t>
  </si>
  <si>
    <t>53951</t>
  </si>
  <si>
    <t>53952</t>
  </si>
  <si>
    <t>53954</t>
  </si>
  <si>
    <t>53955</t>
  </si>
  <si>
    <t>53956</t>
  </si>
  <si>
    <t>53957</t>
  </si>
  <si>
    <t>53958</t>
  </si>
  <si>
    <t>53959</t>
  </si>
  <si>
    <t>53960</t>
  </si>
  <si>
    <t>53961</t>
  </si>
  <si>
    <t>53963</t>
  </si>
  <si>
    <t>53964</t>
  </si>
  <si>
    <t>53965</t>
  </si>
  <si>
    <t>53968</t>
  </si>
  <si>
    <t>54001</t>
  </si>
  <si>
    <t>54002</t>
  </si>
  <si>
    <t>54003</t>
  </si>
  <si>
    <t>54004</t>
  </si>
  <si>
    <t>54005</t>
  </si>
  <si>
    <t>54006</t>
  </si>
  <si>
    <t>54007</t>
  </si>
  <si>
    <t>54009</t>
  </si>
  <si>
    <t>54011</t>
  </si>
  <si>
    <t>54013</t>
  </si>
  <si>
    <t>54014</t>
  </si>
  <si>
    <t>54015</t>
  </si>
  <si>
    <t>54016</t>
  </si>
  <si>
    <t>54017</t>
  </si>
  <si>
    <t>54020</t>
  </si>
  <si>
    <t>54021</t>
  </si>
  <si>
    <t>54022</t>
  </si>
  <si>
    <t>54023</t>
  </si>
  <si>
    <t>54024</t>
  </si>
  <si>
    <t>54025</t>
  </si>
  <si>
    <t>54026</t>
  </si>
  <si>
    <t>54027</t>
  </si>
  <si>
    <t>54028</t>
  </si>
  <si>
    <t>54082</t>
  </si>
  <si>
    <t>54101</t>
  </si>
  <si>
    <t>54102</t>
  </si>
  <si>
    <t>54103</t>
  </si>
  <si>
    <t>54104</t>
  </si>
  <si>
    <t>54106</t>
  </si>
  <si>
    <t>54107</t>
  </si>
  <si>
    <t>54110</t>
  </si>
  <si>
    <t>54111</t>
  </si>
  <si>
    <t>54112</t>
  </si>
  <si>
    <t>54113</t>
  </si>
  <si>
    <t>54114</t>
  </si>
  <si>
    <t>54115</t>
  </si>
  <si>
    <t>54119</t>
  </si>
  <si>
    <t>54120</t>
  </si>
  <si>
    <t>54121</t>
  </si>
  <si>
    <t>54123</t>
  </si>
  <si>
    <t>54124</t>
  </si>
  <si>
    <t>54125</t>
  </si>
  <si>
    <t>54126</t>
  </si>
  <si>
    <t>54127</t>
  </si>
  <si>
    <t>54128</t>
  </si>
  <si>
    <t>54129</t>
  </si>
  <si>
    <t>54130</t>
  </si>
  <si>
    <t>54135</t>
  </si>
  <si>
    <t>54136</t>
  </si>
  <si>
    <t>54137</t>
  </si>
  <si>
    <t>54138</t>
  </si>
  <si>
    <t>54139</t>
  </si>
  <si>
    <t>54140</t>
  </si>
  <si>
    <t>54141</t>
  </si>
  <si>
    <t>54143</t>
  </si>
  <si>
    <t>54149</t>
  </si>
  <si>
    <t>54150</t>
  </si>
  <si>
    <t>54151</t>
  </si>
  <si>
    <t>54153</t>
  </si>
  <si>
    <t>54154</t>
  </si>
  <si>
    <t>54155</t>
  </si>
  <si>
    <t>54156</t>
  </si>
  <si>
    <t>54157</t>
  </si>
  <si>
    <t>54159</t>
  </si>
  <si>
    <t>54161</t>
  </si>
  <si>
    <t>54162</t>
  </si>
  <si>
    <t>54165</t>
  </si>
  <si>
    <t>54166</t>
  </si>
  <si>
    <t>54169</t>
  </si>
  <si>
    <t>54170</t>
  </si>
  <si>
    <t>54171</t>
  </si>
  <si>
    <t>54173</t>
  </si>
  <si>
    <t>54174</t>
  </si>
  <si>
    <t>54175</t>
  </si>
  <si>
    <t>54177</t>
  </si>
  <si>
    <t>54180</t>
  </si>
  <si>
    <t>54201</t>
  </si>
  <si>
    <t>54202</t>
  </si>
  <si>
    <t>54204</t>
  </si>
  <si>
    <t>54205</t>
  </si>
  <si>
    <t>54208</t>
  </si>
  <si>
    <t>54209</t>
  </si>
  <si>
    <t>54210</t>
  </si>
  <si>
    <t>54212</t>
  </si>
  <si>
    <t>54213</t>
  </si>
  <si>
    <t>54216</t>
  </si>
  <si>
    <t>54217</t>
  </si>
  <si>
    <t>54220</t>
  </si>
  <si>
    <t>54227</t>
  </si>
  <si>
    <t>54228</t>
  </si>
  <si>
    <t>54229</t>
  </si>
  <si>
    <t>54230</t>
  </si>
  <si>
    <t>54234</t>
  </si>
  <si>
    <t>54235</t>
  </si>
  <si>
    <t>54241</t>
  </si>
  <si>
    <t>54245</t>
  </si>
  <si>
    <t>54246</t>
  </si>
  <si>
    <t>54247</t>
  </si>
  <si>
    <t>54301</t>
  </si>
  <si>
    <t>54302</t>
  </si>
  <si>
    <t>54303</t>
  </si>
  <si>
    <t>54304</t>
  </si>
  <si>
    <t>54311</t>
  </si>
  <si>
    <t>54313</t>
  </si>
  <si>
    <t>54344</t>
  </si>
  <si>
    <t>54401</t>
  </si>
  <si>
    <t>54403</t>
  </si>
  <si>
    <t>54404</t>
  </si>
  <si>
    <t>54405</t>
  </si>
  <si>
    <t>54406</t>
  </si>
  <si>
    <t>54407</t>
  </si>
  <si>
    <t>54408</t>
  </si>
  <si>
    <t>54409</t>
  </si>
  <si>
    <t>54410</t>
  </si>
  <si>
    <t>54411</t>
  </si>
  <si>
    <t>54412</t>
  </si>
  <si>
    <t>54414</t>
  </si>
  <si>
    <t>54416</t>
  </si>
  <si>
    <t>54418</t>
  </si>
  <si>
    <t>54420</t>
  </si>
  <si>
    <t>54421</t>
  </si>
  <si>
    <t>54422</t>
  </si>
  <si>
    <t>54423</t>
  </si>
  <si>
    <t>54424</t>
  </si>
  <si>
    <t>54425</t>
  </si>
  <si>
    <t>54426</t>
  </si>
  <si>
    <t>54427</t>
  </si>
  <si>
    <t>54428</t>
  </si>
  <si>
    <t>54430</t>
  </si>
  <si>
    <t>54433</t>
  </si>
  <si>
    <t>54435</t>
  </si>
  <si>
    <t>54436</t>
  </si>
  <si>
    <t>54437</t>
  </si>
  <si>
    <t>54440</t>
  </si>
  <si>
    <t>54441</t>
  </si>
  <si>
    <t>54442</t>
  </si>
  <si>
    <t>54443</t>
  </si>
  <si>
    <t>54446</t>
  </si>
  <si>
    <t>54447</t>
  </si>
  <si>
    <t>54448</t>
  </si>
  <si>
    <t>54449</t>
  </si>
  <si>
    <t>54451</t>
  </si>
  <si>
    <t>54452</t>
  </si>
  <si>
    <t>54454</t>
  </si>
  <si>
    <t>54455</t>
  </si>
  <si>
    <t>54456</t>
  </si>
  <si>
    <t>54457</t>
  </si>
  <si>
    <t>54459</t>
  </si>
  <si>
    <t>54460</t>
  </si>
  <si>
    <t>54462</t>
  </si>
  <si>
    <t>54463</t>
  </si>
  <si>
    <t>54465</t>
  </si>
  <si>
    <t>54466</t>
  </si>
  <si>
    <t>54467</t>
  </si>
  <si>
    <t>54469</t>
  </si>
  <si>
    <t>54470</t>
  </si>
  <si>
    <t>54471</t>
  </si>
  <si>
    <t>54472</t>
  </si>
  <si>
    <t>54473</t>
  </si>
  <si>
    <t>54474</t>
  </si>
  <si>
    <t>54475</t>
  </si>
  <si>
    <t>54476</t>
  </si>
  <si>
    <t>54479</t>
  </si>
  <si>
    <t>54480</t>
  </si>
  <si>
    <t>54481</t>
  </si>
  <si>
    <t>54482</t>
  </si>
  <si>
    <t>54484</t>
  </si>
  <si>
    <t>54485</t>
  </si>
  <si>
    <t>54486</t>
  </si>
  <si>
    <t>54487</t>
  </si>
  <si>
    <t>54488</t>
  </si>
  <si>
    <t>54489</t>
  </si>
  <si>
    <t>54490</t>
  </si>
  <si>
    <t>54491</t>
  </si>
  <si>
    <t>54492</t>
  </si>
  <si>
    <t>54493</t>
  </si>
  <si>
    <t>54494</t>
  </si>
  <si>
    <t>54495</t>
  </si>
  <si>
    <t>54498</t>
  </si>
  <si>
    <t>54499</t>
  </si>
  <si>
    <t>54501</t>
  </si>
  <si>
    <t>54511</t>
  </si>
  <si>
    <t>54512</t>
  </si>
  <si>
    <t>54513</t>
  </si>
  <si>
    <t>54514</t>
  </si>
  <si>
    <t>54515</t>
  </si>
  <si>
    <t>54517</t>
  </si>
  <si>
    <t>54519</t>
  </si>
  <si>
    <t>54520</t>
  </si>
  <si>
    <t>54521</t>
  </si>
  <si>
    <t>54524</t>
  </si>
  <si>
    <t>54525</t>
  </si>
  <si>
    <t>54526</t>
  </si>
  <si>
    <t>54527</t>
  </si>
  <si>
    <t>54529</t>
  </si>
  <si>
    <t>54530</t>
  </si>
  <si>
    <t>54531</t>
  </si>
  <si>
    <t>54534</t>
  </si>
  <si>
    <t>54537</t>
  </si>
  <si>
    <t>54538</t>
  </si>
  <si>
    <t>54539</t>
  </si>
  <si>
    <t>54540</t>
  </si>
  <si>
    <t>54541</t>
  </si>
  <si>
    <t>54542</t>
  </si>
  <si>
    <t>54545</t>
  </si>
  <si>
    <t>54546</t>
  </si>
  <si>
    <t>54547</t>
  </si>
  <si>
    <t>54548</t>
  </si>
  <si>
    <t>54550</t>
  </si>
  <si>
    <t>54552</t>
  </si>
  <si>
    <t>54554</t>
  </si>
  <si>
    <t>54555</t>
  </si>
  <si>
    <t>54556</t>
  </si>
  <si>
    <t>54557</t>
  </si>
  <si>
    <t>54558</t>
  </si>
  <si>
    <t>54559</t>
  </si>
  <si>
    <t>54560</t>
  </si>
  <si>
    <t>54561</t>
  </si>
  <si>
    <t>54562</t>
  </si>
  <si>
    <t>54563</t>
  </si>
  <si>
    <t>54564</t>
  </si>
  <si>
    <t>54565</t>
  </si>
  <si>
    <t>54566</t>
  </si>
  <si>
    <t>54568</t>
  </si>
  <si>
    <t>54601</t>
  </si>
  <si>
    <t>54603</t>
  </si>
  <si>
    <t>54610</t>
  </si>
  <si>
    <t>54611</t>
  </si>
  <si>
    <t>54612</t>
  </si>
  <si>
    <t>54613</t>
  </si>
  <si>
    <t>54614</t>
  </si>
  <si>
    <t>54615</t>
  </si>
  <si>
    <t>54616</t>
  </si>
  <si>
    <t>54618</t>
  </si>
  <si>
    <t>54619</t>
  </si>
  <si>
    <t>54621</t>
  </si>
  <si>
    <t>54622</t>
  </si>
  <si>
    <t>54623</t>
  </si>
  <si>
    <t>54624</t>
  </si>
  <si>
    <t>54625</t>
  </si>
  <si>
    <t>54626</t>
  </si>
  <si>
    <t>54627</t>
  </si>
  <si>
    <t>54628</t>
  </si>
  <si>
    <t>54629</t>
  </si>
  <si>
    <t>54630</t>
  </si>
  <si>
    <t>54631</t>
  </si>
  <si>
    <t>54632</t>
  </si>
  <si>
    <t>54634</t>
  </si>
  <si>
    <t>54635</t>
  </si>
  <si>
    <t>54636</t>
  </si>
  <si>
    <t>54638</t>
  </si>
  <si>
    <t>54639</t>
  </si>
  <si>
    <t>54642</t>
  </si>
  <si>
    <t>54644</t>
  </si>
  <si>
    <t>54646</t>
  </si>
  <si>
    <t>54648</t>
  </si>
  <si>
    <t>54650</t>
  </si>
  <si>
    <t>54651</t>
  </si>
  <si>
    <t>54652</t>
  </si>
  <si>
    <t>54653</t>
  </si>
  <si>
    <t>54655</t>
  </si>
  <si>
    <t>54656</t>
  </si>
  <si>
    <t>54657</t>
  </si>
  <si>
    <t>54658</t>
  </si>
  <si>
    <t>54659</t>
  </si>
  <si>
    <t>54660</t>
  </si>
  <si>
    <t>54661</t>
  </si>
  <si>
    <t>54664</t>
  </si>
  <si>
    <t>54665</t>
  </si>
  <si>
    <t>54666</t>
  </si>
  <si>
    <t>54667</t>
  </si>
  <si>
    <t>54669</t>
  </si>
  <si>
    <t>54670</t>
  </si>
  <si>
    <t>54701</t>
  </si>
  <si>
    <t>54703</t>
  </si>
  <si>
    <t>54720</t>
  </si>
  <si>
    <t>54721</t>
  </si>
  <si>
    <t>54722</t>
  </si>
  <si>
    <t>54723</t>
  </si>
  <si>
    <t>54724</t>
  </si>
  <si>
    <t>54725</t>
  </si>
  <si>
    <t>54726</t>
  </si>
  <si>
    <t>54727</t>
  </si>
  <si>
    <t>54728</t>
  </si>
  <si>
    <t>54729</t>
  </si>
  <si>
    <t>54730</t>
  </si>
  <si>
    <t>54731</t>
  </si>
  <si>
    <t>54732</t>
  </si>
  <si>
    <t>54733</t>
  </si>
  <si>
    <t>54734</t>
  </si>
  <si>
    <t>54736</t>
  </si>
  <si>
    <t>54737</t>
  </si>
  <si>
    <t>54738</t>
  </si>
  <si>
    <t>54739</t>
  </si>
  <si>
    <t>54740</t>
  </si>
  <si>
    <t>54741</t>
  </si>
  <si>
    <t>54742</t>
  </si>
  <si>
    <t>54745</t>
  </si>
  <si>
    <t>54746</t>
  </si>
  <si>
    <t>54747</t>
  </si>
  <si>
    <t>54748</t>
  </si>
  <si>
    <t>54749</t>
  </si>
  <si>
    <t>54750</t>
  </si>
  <si>
    <t>54751</t>
  </si>
  <si>
    <t>54754</t>
  </si>
  <si>
    <t>54755</t>
  </si>
  <si>
    <t>54756</t>
  </si>
  <si>
    <t>54757</t>
  </si>
  <si>
    <t>54758</t>
  </si>
  <si>
    <t>54759</t>
  </si>
  <si>
    <t>54761</t>
  </si>
  <si>
    <t>54762</t>
  </si>
  <si>
    <t>54763</t>
  </si>
  <si>
    <t>54766</t>
  </si>
  <si>
    <t>54767</t>
  </si>
  <si>
    <t>54768</t>
  </si>
  <si>
    <t>54769</t>
  </si>
  <si>
    <t>54770</t>
  </si>
  <si>
    <t>54771</t>
  </si>
  <si>
    <t>54772</t>
  </si>
  <si>
    <t>54773</t>
  </si>
  <si>
    <t>54774</t>
  </si>
  <si>
    <t>54801</t>
  </si>
  <si>
    <t>54805</t>
  </si>
  <si>
    <t>54806</t>
  </si>
  <si>
    <t>54810</t>
  </si>
  <si>
    <t>54812</t>
  </si>
  <si>
    <t>54813</t>
  </si>
  <si>
    <t>54814</t>
  </si>
  <si>
    <t>54817</t>
  </si>
  <si>
    <t>54819</t>
  </si>
  <si>
    <t>54820</t>
  </si>
  <si>
    <t>54821</t>
  </si>
  <si>
    <t>54822</t>
  </si>
  <si>
    <t>54824</t>
  </si>
  <si>
    <t>54826</t>
  </si>
  <si>
    <t>54827</t>
  </si>
  <si>
    <t>54828</t>
  </si>
  <si>
    <t>54829</t>
  </si>
  <si>
    <t>54830</t>
  </si>
  <si>
    <t>54832</t>
  </si>
  <si>
    <t>54835</t>
  </si>
  <si>
    <t>54836</t>
  </si>
  <si>
    <t>54837</t>
  </si>
  <si>
    <t>54838</t>
  </si>
  <si>
    <t>54839</t>
  </si>
  <si>
    <t>54840</t>
  </si>
  <si>
    <t>54841</t>
  </si>
  <si>
    <t>54843</t>
  </si>
  <si>
    <t>54844</t>
  </si>
  <si>
    <t>54845</t>
  </si>
  <si>
    <t>54846</t>
  </si>
  <si>
    <t>54847</t>
  </si>
  <si>
    <t>54848</t>
  </si>
  <si>
    <t>54849</t>
  </si>
  <si>
    <t>54853</t>
  </si>
  <si>
    <t>54854</t>
  </si>
  <si>
    <t>54855</t>
  </si>
  <si>
    <t>54856</t>
  </si>
  <si>
    <t>54858</t>
  </si>
  <si>
    <t>54859</t>
  </si>
  <si>
    <t>54862</t>
  </si>
  <si>
    <t>54864</t>
  </si>
  <si>
    <t>54865</t>
  </si>
  <si>
    <t>54867</t>
  </si>
  <si>
    <t>54868</t>
  </si>
  <si>
    <t>54870</t>
  </si>
  <si>
    <t>54871</t>
  </si>
  <si>
    <t>54872</t>
  </si>
  <si>
    <t>54873</t>
  </si>
  <si>
    <t>54874</t>
  </si>
  <si>
    <t>54875</t>
  </si>
  <si>
    <t>54876</t>
  </si>
  <si>
    <t>54880</t>
  </si>
  <si>
    <t>54888</t>
  </si>
  <si>
    <t>54889</t>
  </si>
  <si>
    <t>54891</t>
  </si>
  <si>
    <t>54893</t>
  </si>
  <si>
    <t>54895</t>
  </si>
  <si>
    <t>54896</t>
  </si>
  <si>
    <t>54901</t>
  </si>
  <si>
    <t>54902</t>
  </si>
  <si>
    <t>54904</t>
  </si>
  <si>
    <t>54906</t>
  </si>
  <si>
    <t>54909</t>
  </si>
  <si>
    <t>54911</t>
  </si>
  <si>
    <t>54913</t>
  </si>
  <si>
    <t>54914</t>
  </si>
  <si>
    <t>54915</t>
  </si>
  <si>
    <t>54919</t>
  </si>
  <si>
    <t>54921</t>
  </si>
  <si>
    <t>54922</t>
  </si>
  <si>
    <t>54923</t>
  </si>
  <si>
    <t>54928</t>
  </si>
  <si>
    <t>54929</t>
  </si>
  <si>
    <t>54930</t>
  </si>
  <si>
    <t>54932</t>
  </si>
  <si>
    <t>54935</t>
  </si>
  <si>
    <t>54937</t>
  </si>
  <si>
    <t>54940</t>
  </si>
  <si>
    <t>54941</t>
  </si>
  <si>
    <t>54942</t>
  </si>
  <si>
    <t>54943</t>
  </si>
  <si>
    <t>54944</t>
  </si>
  <si>
    <t>54945</t>
  </si>
  <si>
    <t>54947</t>
  </si>
  <si>
    <t>54948</t>
  </si>
  <si>
    <t>54949</t>
  </si>
  <si>
    <t>54950</t>
  </si>
  <si>
    <t>54952</t>
  </si>
  <si>
    <t>54956</t>
  </si>
  <si>
    <t>54960</t>
  </si>
  <si>
    <t>54961</t>
  </si>
  <si>
    <t>54962</t>
  </si>
  <si>
    <t>54963</t>
  </si>
  <si>
    <t>54964</t>
  </si>
  <si>
    <t>54965</t>
  </si>
  <si>
    <t>54966</t>
  </si>
  <si>
    <t>54967</t>
  </si>
  <si>
    <t>54968</t>
  </si>
  <si>
    <t>54970</t>
  </si>
  <si>
    <t>54971</t>
  </si>
  <si>
    <t>54974</t>
  </si>
  <si>
    <t>54977</t>
  </si>
  <si>
    <t>54978</t>
  </si>
  <si>
    <t>54979</t>
  </si>
  <si>
    <t>54981</t>
  </si>
  <si>
    <t>54982</t>
  </si>
  <si>
    <t>54983</t>
  </si>
  <si>
    <t>54984</t>
  </si>
  <si>
    <t>54986</t>
  </si>
  <si>
    <t>54990</t>
  </si>
  <si>
    <t>55001</t>
  </si>
  <si>
    <t>55003</t>
  </si>
  <si>
    <t>55005</t>
  </si>
  <si>
    <t>55006</t>
  </si>
  <si>
    <t>55007</t>
  </si>
  <si>
    <t>55008</t>
  </si>
  <si>
    <t>55009</t>
  </si>
  <si>
    <t>55011</t>
  </si>
  <si>
    <t>55012</t>
  </si>
  <si>
    <t>55013</t>
  </si>
  <si>
    <t>55014</t>
  </si>
  <si>
    <t>55016</t>
  </si>
  <si>
    <t>55017</t>
  </si>
  <si>
    <t>55018</t>
  </si>
  <si>
    <t>55019</t>
  </si>
  <si>
    <t>55020</t>
  </si>
  <si>
    <t>55021</t>
  </si>
  <si>
    <t>55024</t>
  </si>
  <si>
    <t>55025</t>
  </si>
  <si>
    <t>55026</t>
  </si>
  <si>
    <t>55027</t>
  </si>
  <si>
    <t>55030</t>
  </si>
  <si>
    <t>55031</t>
  </si>
  <si>
    <t>55032</t>
  </si>
  <si>
    <t>55033</t>
  </si>
  <si>
    <t>55036</t>
  </si>
  <si>
    <t>55037</t>
  </si>
  <si>
    <t>55038</t>
  </si>
  <si>
    <t>55040</t>
  </si>
  <si>
    <t>55041</t>
  </si>
  <si>
    <t>55042</t>
  </si>
  <si>
    <t>55043</t>
  </si>
  <si>
    <t>55044</t>
  </si>
  <si>
    <t>55045</t>
  </si>
  <si>
    <t>55046</t>
  </si>
  <si>
    <t>55047</t>
  </si>
  <si>
    <t>55049</t>
  </si>
  <si>
    <t>55051</t>
  </si>
  <si>
    <t>55052</t>
  </si>
  <si>
    <t>55053</t>
  </si>
  <si>
    <t>55054</t>
  </si>
  <si>
    <t>55055</t>
  </si>
  <si>
    <t>55056</t>
  </si>
  <si>
    <t>55057</t>
  </si>
  <si>
    <t>55060</t>
  </si>
  <si>
    <t>55063</t>
  </si>
  <si>
    <t>55065</t>
  </si>
  <si>
    <t>55066</t>
  </si>
  <si>
    <t>55068</t>
  </si>
  <si>
    <t>55069</t>
  </si>
  <si>
    <t>55070</t>
  </si>
  <si>
    <t>55071</t>
  </si>
  <si>
    <t>55072</t>
  </si>
  <si>
    <t>55073</t>
  </si>
  <si>
    <t>55074</t>
  </si>
  <si>
    <t>55075</t>
  </si>
  <si>
    <t>55076</t>
  </si>
  <si>
    <t>55077</t>
  </si>
  <si>
    <t>55079</t>
  </si>
  <si>
    <t>55080</t>
  </si>
  <si>
    <t>55082</t>
  </si>
  <si>
    <t>55084</t>
  </si>
  <si>
    <t>55087</t>
  </si>
  <si>
    <t>55088</t>
  </si>
  <si>
    <t>55089</t>
  </si>
  <si>
    <t>55092</t>
  </si>
  <si>
    <t>55101</t>
  </si>
  <si>
    <t>55102</t>
  </si>
  <si>
    <t>55103</t>
  </si>
  <si>
    <t>55104</t>
  </si>
  <si>
    <t>55105</t>
  </si>
  <si>
    <t>55106</t>
  </si>
  <si>
    <t>55107</t>
  </si>
  <si>
    <t>55108</t>
  </si>
  <si>
    <t>55109</t>
  </si>
  <si>
    <t>55110</t>
  </si>
  <si>
    <t>55111</t>
  </si>
  <si>
    <t>55112</t>
  </si>
  <si>
    <t>55113</t>
  </si>
  <si>
    <t>55114</t>
  </si>
  <si>
    <t>55115</t>
  </si>
  <si>
    <t>55116</t>
  </si>
  <si>
    <t>55117</t>
  </si>
  <si>
    <t>55118</t>
  </si>
  <si>
    <t>55119</t>
  </si>
  <si>
    <t>55120</t>
  </si>
  <si>
    <t>55121</t>
  </si>
  <si>
    <t>55122</t>
  </si>
  <si>
    <t>55123</t>
  </si>
  <si>
    <t>55124</t>
  </si>
  <si>
    <t>55125</t>
  </si>
  <si>
    <t>55126</t>
  </si>
  <si>
    <t>55127</t>
  </si>
  <si>
    <t>55128</t>
  </si>
  <si>
    <t>55129</t>
  </si>
  <si>
    <t>55130</t>
  </si>
  <si>
    <t>55133</t>
  </si>
  <si>
    <t>55144</t>
  </si>
  <si>
    <t>55145</t>
  </si>
  <si>
    <t>55146</t>
  </si>
  <si>
    <t>55155</t>
  </si>
  <si>
    <t>55161</t>
  </si>
  <si>
    <t>55168</t>
  </si>
  <si>
    <t>55169</t>
  </si>
  <si>
    <t>55170</t>
  </si>
  <si>
    <t>55171</t>
  </si>
  <si>
    <t>55177</t>
  </si>
  <si>
    <t>55187</t>
  </si>
  <si>
    <t>55188</t>
  </si>
  <si>
    <t>55191</t>
  </si>
  <si>
    <t>55301</t>
  </si>
  <si>
    <t>55302</t>
  </si>
  <si>
    <t>55303</t>
  </si>
  <si>
    <t>55304</t>
  </si>
  <si>
    <t>55305</t>
  </si>
  <si>
    <t>55306</t>
  </si>
  <si>
    <t>55307</t>
  </si>
  <si>
    <t>55308</t>
  </si>
  <si>
    <t>55309</t>
  </si>
  <si>
    <t>55310</t>
  </si>
  <si>
    <t>55311</t>
  </si>
  <si>
    <t>55312</t>
  </si>
  <si>
    <t>55313</t>
  </si>
  <si>
    <t>55314</t>
  </si>
  <si>
    <t>55315</t>
  </si>
  <si>
    <t>55316</t>
  </si>
  <si>
    <t>55317</t>
  </si>
  <si>
    <t>55318</t>
  </si>
  <si>
    <t>55319</t>
  </si>
  <si>
    <t>55320</t>
  </si>
  <si>
    <t>55321</t>
  </si>
  <si>
    <t>55322</t>
  </si>
  <si>
    <t>55324</t>
  </si>
  <si>
    <t>55325</t>
  </si>
  <si>
    <t>55327</t>
  </si>
  <si>
    <t>55328</t>
  </si>
  <si>
    <t>55329</t>
  </si>
  <si>
    <t>55330</t>
  </si>
  <si>
    <t>55331</t>
  </si>
  <si>
    <t>55332</t>
  </si>
  <si>
    <t>55333</t>
  </si>
  <si>
    <t>55334</t>
  </si>
  <si>
    <t>55335</t>
  </si>
  <si>
    <t>55336</t>
  </si>
  <si>
    <t>55337</t>
  </si>
  <si>
    <t>55338</t>
  </si>
  <si>
    <t>55339</t>
  </si>
  <si>
    <t>55340</t>
  </si>
  <si>
    <t>55341</t>
  </si>
  <si>
    <t>55342</t>
  </si>
  <si>
    <t>55343</t>
  </si>
  <si>
    <t>55344</t>
  </si>
  <si>
    <t>55345</t>
  </si>
  <si>
    <t>55346</t>
  </si>
  <si>
    <t>55347</t>
  </si>
  <si>
    <t>55349</t>
  </si>
  <si>
    <t>55350</t>
  </si>
  <si>
    <t>55352</t>
  </si>
  <si>
    <t>55353</t>
  </si>
  <si>
    <t>55354</t>
  </si>
  <si>
    <t>55355</t>
  </si>
  <si>
    <t>55356</t>
  </si>
  <si>
    <t>55357</t>
  </si>
  <si>
    <t>55358</t>
  </si>
  <si>
    <t>55359</t>
  </si>
  <si>
    <t>55360</t>
  </si>
  <si>
    <t>55362</t>
  </si>
  <si>
    <t>55363</t>
  </si>
  <si>
    <t>55364</t>
  </si>
  <si>
    <t>55367</t>
  </si>
  <si>
    <t>55368</t>
  </si>
  <si>
    <t>55369</t>
  </si>
  <si>
    <t>55370</t>
  </si>
  <si>
    <t>55371</t>
  </si>
  <si>
    <t>55372</t>
  </si>
  <si>
    <t>55373</t>
  </si>
  <si>
    <t>55374</t>
  </si>
  <si>
    <t>55375</t>
  </si>
  <si>
    <t>55376</t>
  </si>
  <si>
    <t>55378</t>
  </si>
  <si>
    <t>55379</t>
  </si>
  <si>
    <t>55381</t>
  </si>
  <si>
    <t>55382</t>
  </si>
  <si>
    <t>55384</t>
  </si>
  <si>
    <t>55385</t>
  </si>
  <si>
    <t>55386</t>
  </si>
  <si>
    <t>55387</t>
  </si>
  <si>
    <t>55388</t>
  </si>
  <si>
    <t>55389</t>
  </si>
  <si>
    <t>55390</t>
  </si>
  <si>
    <t>55391</t>
  </si>
  <si>
    <t>55395</t>
  </si>
  <si>
    <t>55396</t>
  </si>
  <si>
    <t>55397</t>
  </si>
  <si>
    <t>55398</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</si>
  <si>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</si>
  <si>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</si>
  <si>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</si>
  <si>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</si>
  <si>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</si>
  <si>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</si>
  <si>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</si>
  <si>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</si>
  <si>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</si>
  <si>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</si>
  <si>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</si>
  <si>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</si>
  <si>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</si>
  <si>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</si>
  <si>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</si>
  <si>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</si>
  <si>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</si>
  <si>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</si>
  <si>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</si>
  <si>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</si>
  <si>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</si>
  <si>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</si>
  <si>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</si>
  <si>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</si>
  <si>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</si>
  <si>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</si>
  <si>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</si>
  <si>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</si>
  <si>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</si>
  <si>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</si>
  <si>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</si>
  <si>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</si>
  <si>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</si>
  <si>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</si>
  <si>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</si>
  <si>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</si>
  <si>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</si>
  <si>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</si>
  <si>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</si>
  <si>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55441</t>
  </si>
  <si>
    <t>55442</t>
  </si>
  <si>
    <t>55443</t>
  </si>
  <si>
    <t>55444</t>
  </si>
  <si>
    <t>55445</t>
  </si>
  <si>
    <t>55446</t>
  </si>
  <si>
    <t>55447</t>
  </si>
  <si>
    <t>55448</t>
  </si>
  <si>
    <t>55449</t>
  </si>
  <si>
    <t>55450</t>
  </si>
  <si>
    <t>55454</t>
  </si>
  <si>
    <t>55455</t>
  </si>
  <si>
    <t>55467</t>
  </si>
  <si>
    <t>55468</t>
  </si>
  <si>
    <t>55472</t>
  </si>
  <si>
    <t>55474</t>
  </si>
  <si>
    <t>55478</t>
  </si>
  <si>
    <t>55479</t>
  </si>
  <si>
    <t>55483</t>
  </si>
  <si>
    <t>55484</t>
  </si>
  <si>
    <t>55485</t>
  </si>
  <si>
    <t>55486</t>
  </si>
  <si>
    <t>55487</t>
  </si>
  <si>
    <t>55488</t>
  </si>
  <si>
    <t>55558</t>
  </si>
  <si>
    <t>55561</t>
  </si>
  <si>
    <t>55563</t>
  </si>
  <si>
    <t>55602</t>
  </si>
  <si>
    <t>55603</t>
  </si>
  <si>
    <t>55604</t>
  </si>
  <si>
    <t>55605</t>
  </si>
  <si>
    <t>55606</t>
  </si>
  <si>
    <t>55607</t>
  </si>
  <si>
    <t>55612</t>
  </si>
  <si>
    <t>55613</t>
  </si>
  <si>
    <t>55614</t>
  </si>
  <si>
    <t>55615</t>
  </si>
  <si>
    <t>55616</t>
  </si>
  <si>
    <t>55701</t>
  </si>
  <si>
    <t>55702</t>
  </si>
  <si>
    <t>55703</t>
  </si>
  <si>
    <t>55704</t>
  </si>
  <si>
    <t>55705</t>
  </si>
  <si>
    <t>55706</t>
  </si>
  <si>
    <t>55707</t>
  </si>
  <si>
    <t>55709</t>
  </si>
  <si>
    <t>55710</t>
  </si>
  <si>
    <t>55711</t>
  </si>
  <si>
    <t>55712</t>
  </si>
  <si>
    <t>55717</t>
  </si>
  <si>
    <t>55718</t>
  </si>
  <si>
    <t>55719</t>
  </si>
  <si>
    <t>55720</t>
  </si>
  <si>
    <t>55721</t>
  </si>
  <si>
    <t>55723</t>
  </si>
  <si>
    <t>55724</t>
  </si>
  <si>
    <t>55725</t>
  </si>
  <si>
    <t>55726</t>
  </si>
  <si>
    <t>55731</t>
  </si>
  <si>
    <t>55732</t>
  </si>
  <si>
    <t>55733</t>
  </si>
  <si>
    <t>55734</t>
  </si>
  <si>
    <t>55735</t>
  </si>
  <si>
    <t>55736</t>
  </si>
  <si>
    <t>55738</t>
  </si>
  <si>
    <t>55741</t>
  </si>
  <si>
    <t>55742</t>
  </si>
  <si>
    <t>55744</t>
  </si>
  <si>
    <t>55745</t>
  </si>
  <si>
    <t>55746</t>
  </si>
  <si>
    <t>55748</t>
  </si>
  <si>
    <t>55749</t>
  </si>
  <si>
    <t>55750</t>
  </si>
  <si>
    <t>55751</t>
  </si>
  <si>
    <t>55752</t>
  </si>
  <si>
    <t>55756</t>
  </si>
  <si>
    <t>55757</t>
  </si>
  <si>
    <t>55758</t>
  </si>
  <si>
    <t>55760</t>
  </si>
  <si>
    <t>55763</t>
  </si>
  <si>
    <t>55765</t>
  </si>
  <si>
    <t>55767</t>
  </si>
  <si>
    <t>55768</t>
  </si>
  <si>
    <t>55769</t>
  </si>
  <si>
    <t>55771</t>
  </si>
  <si>
    <t>55775</t>
  </si>
  <si>
    <t>55779</t>
  </si>
  <si>
    <t>55780</t>
  </si>
  <si>
    <t>55781</t>
  </si>
  <si>
    <t>55783</t>
  </si>
  <si>
    <t>55784</t>
  </si>
  <si>
    <t>55785</t>
  </si>
  <si>
    <t>55787</t>
  </si>
  <si>
    <t>55790</t>
  </si>
  <si>
    <t>55792</t>
  </si>
  <si>
    <t>55793</t>
  </si>
  <si>
    <t>55795</t>
  </si>
  <si>
    <t>55797</t>
  </si>
  <si>
    <t>55798</t>
  </si>
  <si>
    <t>55802</t>
  </si>
  <si>
    <t>55803</t>
  </si>
  <si>
    <t>55804</t>
  </si>
  <si>
    <t>55805</t>
  </si>
  <si>
    <t>55806</t>
  </si>
  <si>
    <t>55807</t>
  </si>
  <si>
    <t>55808</t>
  </si>
  <si>
    <t>55810</t>
  </si>
  <si>
    <t>55811</t>
  </si>
  <si>
    <t>55812</t>
  </si>
  <si>
    <t>55901</t>
  </si>
  <si>
    <t>55902</t>
  </si>
  <si>
    <t>55904</t>
  </si>
  <si>
    <t>55905</t>
  </si>
  <si>
    <t>55906</t>
  </si>
  <si>
    <t>55909</t>
  </si>
  <si>
    <t>55910</t>
  </si>
  <si>
    <t>55912</t>
  </si>
  <si>
    <t>55917</t>
  </si>
  <si>
    <t>55918</t>
  </si>
  <si>
    <t>55919</t>
  </si>
  <si>
    <t>55920</t>
  </si>
  <si>
    <t>55921</t>
  </si>
  <si>
    <t>55922</t>
  </si>
  <si>
    <t>55923</t>
  </si>
  <si>
    <t>55924</t>
  </si>
  <si>
    <t>55925</t>
  </si>
  <si>
    <t>55926</t>
  </si>
  <si>
    <t>55927</t>
  </si>
  <si>
    <t>55929</t>
  </si>
  <si>
    <t>55931</t>
  </si>
  <si>
    <t>55932</t>
  </si>
  <si>
    <t>55933</t>
  </si>
  <si>
    <t>55934</t>
  </si>
  <si>
    <t>55935</t>
  </si>
  <si>
    <t>55936</t>
  </si>
  <si>
    <t>55939</t>
  </si>
  <si>
    <t>55940</t>
  </si>
  <si>
    <t>55941</t>
  </si>
  <si>
    <t>55943</t>
  </si>
  <si>
    <t>55944</t>
  </si>
  <si>
    <t>55945</t>
  </si>
  <si>
    <t>55946</t>
  </si>
  <si>
    <t>55947</t>
  </si>
  <si>
    <t>55949</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</si>
  <si>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</si>
  <si>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</si>
  <si>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</si>
  <si>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</si>
  <si>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</si>
  <si>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</si>
  <si>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</si>
  <si>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</si>
  <si>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</si>
  <si>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</si>
  <si>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</si>
  <si>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</si>
  <si>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</si>
  <si>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</si>
  <si>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</si>
  <si>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</si>
  <si>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</si>
  <si>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</si>
  <si>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</si>
  <si>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</si>
  <si>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</si>
  <si>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</si>
  <si>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</si>
  <si>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</si>
  <si>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</si>
  <si>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55979</t>
  </si>
  <si>
    <t>55981</t>
  </si>
  <si>
    <t>55982</t>
  </si>
  <si>
    <t>55983</t>
  </si>
  <si>
    <t>55985</t>
  </si>
  <si>
    <t>55987</t>
  </si>
  <si>
    <t>55990</t>
  </si>
  <si>
    <t>55991</t>
  </si>
  <si>
    <t>55992</t>
  </si>
  <si>
    <t>56001</t>
  </si>
  <si>
    <t>56003</t>
  </si>
  <si>
    <t>56007</t>
  </si>
  <si>
    <t>56009</t>
  </si>
  <si>
    <t>56010</t>
  </si>
  <si>
    <t>56011</t>
  </si>
  <si>
    <t>56013</t>
  </si>
  <si>
    <t>56014</t>
  </si>
  <si>
    <t>56016</t>
  </si>
  <si>
    <t>56017</t>
  </si>
  <si>
    <t>56019</t>
  </si>
  <si>
    <t>56021</t>
  </si>
  <si>
    <t>56023</t>
  </si>
  <si>
    <t>56024</t>
  </si>
  <si>
    <t>56025</t>
  </si>
  <si>
    <t>56026</t>
  </si>
  <si>
    <t>56027</t>
  </si>
  <si>
    <t>56028</t>
  </si>
  <si>
    <t>56029</t>
  </si>
  <si>
    <t>56031</t>
  </si>
  <si>
    <t>56033</t>
  </si>
  <si>
    <t>56034</t>
  </si>
  <si>
    <t>56036</t>
  </si>
  <si>
    <t>56037</t>
  </si>
  <si>
    <t>56039</t>
  </si>
  <si>
    <t>56041</t>
  </si>
  <si>
    <t>56042</t>
  </si>
  <si>
    <t>56043</t>
  </si>
  <si>
    <t>56044</t>
  </si>
  <si>
    <t>56045</t>
  </si>
  <si>
    <t>56048</t>
  </si>
  <si>
    <t>56050</t>
  </si>
  <si>
    <t>56051</t>
  </si>
  <si>
    <t>56052</t>
  </si>
  <si>
    <t>56054</t>
  </si>
  <si>
    <t>56055</t>
  </si>
  <si>
    <t>56057</t>
  </si>
  <si>
    <t>56058</t>
  </si>
  <si>
    <t>56060</t>
  </si>
  <si>
    <t>56062</t>
  </si>
  <si>
    <t>56063</t>
  </si>
  <si>
    <t>56065</t>
  </si>
  <si>
    <t>56068</t>
  </si>
  <si>
    <t>56069</t>
  </si>
  <si>
    <t>56071</t>
  </si>
  <si>
    <t>56072</t>
  </si>
  <si>
    <t>56073</t>
  </si>
  <si>
    <t>56074</t>
  </si>
  <si>
    <t>56078</t>
  </si>
  <si>
    <t>56081</t>
  </si>
  <si>
    <t>56082</t>
  </si>
  <si>
    <t>56083</t>
  </si>
  <si>
    <t>56085</t>
  </si>
  <si>
    <t>56087</t>
  </si>
  <si>
    <t>56088</t>
  </si>
  <si>
    <t>56089</t>
  </si>
  <si>
    <t>56090</t>
  </si>
  <si>
    <t>56091</t>
  </si>
  <si>
    <t>56093</t>
  </si>
  <si>
    <t>56096</t>
  </si>
  <si>
    <t>56097</t>
  </si>
  <si>
    <t>56098</t>
  </si>
  <si>
    <t>56101</t>
  </si>
  <si>
    <t>56110</t>
  </si>
  <si>
    <t>56111</t>
  </si>
  <si>
    <t>56113</t>
  </si>
  <si>
    <t>56114</t>
  </si>
  <si>
    <t>56115</t>
  </si>
  <si>
    <t>56116</t>
  </si>
  <si>
    <t>56117</t>
  </si>
  <si>
    <t>56118</t>
  </si>
  <si>
    <t>56119</t>
  </si>
  <si>
    <t>56120</t>
  </si>
  <si>
    <t>56121</t>
  </si>
  <si>
    <t>56122</t>
  </si>
  <si>
    <t>56123</t>
  </si>
  <si>
    <t>56127</t>
  </si>
  <si>
    <t>56128</t>
  </si>
  <si>
    <t>56129</t>
  </si>
  <si>
    <t>56131</t>
  </si>
  <si>
    <t>56132</t>
  </si>
  <si>
    <t>56134</t>
  </si>
  <si>
    <t>56136</t>
  </si>
  <si>
    <t>56137</t>
  </si>
  <si>
    <t>56138</t>
  </si>
  <si>
    <t>56139</t>
  </si>
  <si>
    <t>56141</t>
  </si>
  <si>
    <t>56142</t>
  </si>
  <si>
    <t>56143</t>
  </si>
  <si>
    <t>56144</t>
  </si>
  <si>
    <t>56145</t>
  </si>
  <si>
    <t>56146</t>
  </si>
  <si>
    <t>56147</t>
  </si>
  <si>
    <t>56149</t>
  </si>
  <si>
    <t>56150</t>
  </si>
  <si>
    <t>56151</t>
  </si>
  <si>
    <t>56152</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</si>
  <si>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</si>
  <si>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</si>
  <si>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</si>
  <si>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</si>
  <si>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</si>
  <si>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</si>
  <si>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</si>
  <si>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</si>
  <si>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</si>
  <si>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</si>
  <si>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</si>
  <si>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</si>
  <si>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</si>
  <si>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</si>
  <si>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</si>
  <si>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</si>
  <si>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</si>
  <si>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</si>
  <si>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</si>
  <si>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</si>
  <si>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</si>
  <si>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56178</t>
  </si>
  <si>
    <t>56180</t>
  </si>
  <si>
    <t>56181</t>
  </si>
  <si>
    <t>56183</t>
  </si>
  <si>
    <t>56185</t>
  </si>
  <si>
    <t>56186</t>
  </si>
  <si>
    <t>56187</t>
  </si>
  <si>
    <t>56201</t>
  </si>
  <si>
    <t>56207</t>
  </si>
  <si>
    <t>56208</t>
  </si>
  <si>
    <t>56209</t>
  </si>
  <si>
    <t>56211</t>
  </si>
  <si>
    <t>56212</t>
  </si>
  <si>
    <t>56214</t>
  </si>
  <si>
    <t>56215</t>
  </si>
  <si>
    <t>56216</t>
  </si>
  <si>
    <t>56218</t>
  </si>
  <si>
    <t>56219</t>
  </si>
  <si>
    <t>56220</t>
  </si>
  <si>
    <t>56221</t>
  </si>
  <si>
    <t>56222</t>
  </si>
  <si>
    <t>56223</t>
  </si>
  <si>
    <t>56224</t>
  </si>
  <si>
    <t>56225</t>
  </si>
  <si>
    <t>56226</t>
  </si>
  <si>
    <t>56227</t>
  </si>
  <si>
    <t>56228</t>
  </si>
  <si>
    <t>56229</t>
  </si>
  <si>
    <t>56230</t>
  </si>
  <si>
    <t>56231</t>
  </si>
  <si>
    <t>56232</t>
  </si>
  <si>
    <t>56235</t>
  </si>
  <si>
    <t>56236</t>
  </si>
  <si>
    <t>56237</t>
  </si>
  <si>
    <t>56239</t>
  </si>
  <si>
    <t>56240</t>
  </si>
  <si>
    <t>56241</t>
  </si>
  <si>
    <t>56243</t>
  </si>
  <si>
    <t>56244</t>
  </si>
  <si>
    <t>56245</t>
  </si>
  <si>
    <t>56248</t>
  </si>
  <si>
    <t>56249</t>
  </si>
  <si>
    <t>56251</t>
  </si>
  <si>
    <t>56252</t>
  </si>
  <si>
    <t>56253</t>
  </si>
  <si>
    <t>56255</t>
  </si>
  <si>
    <t>56256</t>
  </si>
  <si>
    <t>56257</t>
  </si>
  <si>
    <t>56258</t>
  </si>
  <si>
    <t>56260</t>
  </si>
  <si>
    <t>56262</t>
  </si>
  <si>
    <t>56263</t>
  </si>
  <si>
    <t>56264</t>
  </si>
  <si>
    <t>56265</t>
  </si>
  <si>
    <t>56266</t>
  </si>
  <si>
    <t>56267</t>
  </si>
  <si>
    <t>56270</t>
  </si>
  <si>
    <t>56271</t>
  </si>
  <si>
    <t>56273</t>
  </si>
  <si>
    <t>56274</t>
  </si>
  <si>
    <t>56276</t>
  </si>
  <si>
    <t>56277</t>
  </si>
  <si>
    <t>56278</t>
  </si>
  <si>
    <t>56279</t>
  </si>
  <si>
    <t>56280</t>
  </si>
  <si>
    <t>56281</t>
  </si>
  <si>
    <t>56282</t>
  </si>
  <si>
    <t>56283</t>
  </si>
  <si>
    <t>56284</t>
  </si>
  <si>
    <t>56285</t>
  </si>
  <si>
    <t>56287</t>
  </si>
  <si>
    <t>56288</t>
  </si>
  <si>
    <t>56289</t>
  </si>
  <si>
    <t>56291</t>
  </si>
  <si>
    <t>56292</t>
  </si>
  <si>
    <t>56293</t>
  </si>
  <si>
    <t>56295</t>
  </si>
  <si>
    <t>56296</t>
  </si>
  <si>
    <t>56297</t>
  </si>
  <si>
    <t>56301</t>
  </si>
  <si>
    <t>56303</t>
  </si>
  <si>
    <t>56304</t>
  </si>
  <si>
    <t>56307</t>
  </si>
  <si>
    <t>56308</t>
  </si>
  <si>
    <t>56309</t>
  </si>
  <si>
    <t>56310</t>
  </si>
  <si>
    <t>56311</t>
  </si>
  <si>
    <t>56312</t>
  </si>
  <si>
    <t>56314</t>
  </si>
  <si>
    <t>56315</t>
  </si>
  <si>
    <t>56316</t>
  </si>
  <si>
    <t>56318</t>
  </si>
  <si>
    <t>56319</t>
  </si>
  <si>
    <t>56320</t>
  </si>
  <si>
    <t>56323</t>
  </si>
  <si>
    <t>56324</t>
  </si>
  <si>
    <t>56326</t>
  </si>
  <si>
    <t>56327</t>
  </si>
  <si>
    <t>56329</t>
  </si>
  <si>
    <t>56330</t>
  </si>
  <si>
    <t>56331</t>
  </si>
  <si>
    <t>56332</t>
  </si>
  <si>
    <t>56334</t>
  </si>
  <si>
    <t>56336</t>
  </si>
  <si>
    <t>56338</t>
  </si>
  <si>
    <t>56339</t>
  </si>
  <si>
    <t>56340</t>
  </si>
  <si>
    <t>56342</t>
  </si>
  <si>
    <t>56343</t>
  </si>
  <si>
    <t>56345</t>
  </si>
  <si>
    <t>56347</t>
  </si>
  <si>
    <t>56349</t>
  </si>
  <si>
    <t>56350</t>
  </si>
  <si>
    <t>56352</t>
  </si>
  <si>
    <t>56353</t>
  </si>
  <si>
    <t>56354</t>
  </si>
  <si>
    <t>56355</t>
  </si>
  <si>
    <t>56357</t>
  </si>
  <si>
    <t>56358</t>
  </si>
  <si>
    <t>56359</t>
  </si>
  <si>
    <t>56360</t>
  </si>
  <si>
    <t>56361</t>
  </si>
  <si>
    <t>56362</t>
  </si>
  <si>
    <t>56364</t>
  </si>
  <si>
    <t>56367</t>
  </si>
  <si>
    <t>56368</t>
  </si>
  <si>
    <t>56371</t>
  </si>
  <si>
    <t>56372</t>
  </si>
  <si>
    <t>56373</t>
  </si>
  <si>
    <t>56374</t>
  </si>
  <si>
    <t>56375</t>
  </si>
  <si>
    <t>56377</t>
  </si>
  <si>
    <t>56378</t>
  </si>
  <si>
    <t>56379</t>
  </si>
  <si>
    <t>56381</t>
  </si>
  <si>
    <t>56382</t>
  </si>
  <si>
    <t>56384</t>
  </si>
  <si>
    <t>56385</t>
  </si>
  <si>
    <t>56386</t>
  </si>
  <si>
    <t>56387</t>
  </si>
  <si>
    <t>56388</t>
  </si>
  <si>
    <t>56393</t>
  </si>
  <si>
    <t>56395</t>
  </si>
  <si>
    <t>56396</t>
  </si>
  <si>
    <t>56399</t>
  </si>
  <si>
    <t>56401</t>
  </si>
  <si>
    <t>56425</t>
  </si>
  <si>
    <t>56431</t>
  </si>
  <si>
    <t>56433</t>
  </si>
  <si>
    <t>56434</t>
  </si>
  <si>
    <t>56435</t>
  </si>
  <si>
    <t>56437</t>
  </si>
  <si>
    <t>56438</t>
  </si>
  <si>
    <t>56440</t>
  </si>
  <si>
    <t>56441</t>
  </si>
  <si>
    <t>56442</t>
  </si>
  <si>
    <t>56443</t>
  </si>
  <si>
    <t>56444</t>
  </si>
  <si>
    <t>56446</t>
  </si>
  <si>
    <t>56447</t>
  </si>
  <si>
    <t>56448</t>
  </si>
  <si>
    <t>56449</t>
  </si>
  <si>
    <t>56450</t>
  </si>
  <si>
    <t>56452</t>
  </si>
  <si>
    <t>56453</t>
  </si>
  <si>
    <t>56455</t>
  </si>
  <si>
    <t>56458</t>
  </si>
  <si>
    <t>56461</t>
  </si>
  <si>
    <t>56464</t>
  </si>
  <si>
    <t>56465</t>
  </si>
  <si>
    <t>56466</t>
  </si>
  <si>
    <t>56467</t>
  </si>
  <si>
    <t>56468</t>
  </si>
  <si>
    <t>56469</t>
  </si>
  <si>
    <t>56470</t>
  </si>
  <si>
    <t>56472</t>
  </si>
  <si>
    <t>56473</t>
  </si>
  <si>
    <t>56474</t>
  </si>
  <si>
    <t>56475</t>
  </si>
  <si>
    <t>56477</t>
  </si>
  <si>
    <t>56478</t>
  </si>
  <si>
    <t>56479</t>
  </si>
  <si>
    <t>56481</t>
  </si>
  <si>
    <t>56482</t>
  </si>
  <si>
    <t>56484</t>
  </si>
  <si>
    <t>56501</t>
  </si>
  <si>
    <t>56510</t>
  </si>
  <si>
    <t>56511</t>
  </si>
  <si>
    <t>56514</t>
  </si>
  <si>
    <t>56515</t>
  </si>
  <si>
    <t>56516</t>
  </si>
  <si>
    <t>56517</t>
  </si>
  <si>
    <t>56518</t>
  </si>
  <si>
    <t>56519</t>
  </si>
  <si>
    <t>56520</t>
  </si>
  <si>
    <t>56521</t>
  </si>
  <si>
    <t>56522</t>
  </si>
  <si>
    <t>56523</t>
  </si>
  <si>
    <t>56524</t>
  </si>
  <si>
    <t>56527</t>
  </si>
  <si>
    <t>56528</t>
  </si>
  <si>
    <t>56529</t>
  </si>
  <si>
    <t>56531</t>
  </si>
  <si>
    <t>56533</t>
  </si>
  <si>
    <t>56534</t>
  </si>
  <si>
    <t>56535</t>
  </si>
  <si>
    <t>56536</t>
  </si>
  <si>
    <t>56537</t>
  </si>
  <si>
    <t>56540</t>
  </si>
  <si>
    <t>56542</t>
  </si>
  <si>
    <t>56543</t>
  </si>
  <si>
    <t>56544</t>
  </si>
  <si>
    <t>56545</t>
  </si>
  <si>
    <t>56546</t>
  </si>
  <si>
    <t>56547</t>
  </si>
  <si>
    <t>56548</t>
  </si>
  <si>
    <t>56549</t>
  </si>
  <si>
    <t>56550</t>
  </si>
  <si>
    <t>56551</t>
  </si>
  <si>
    <t>56552</t>
  </si>
  <si>
    <t>56553</t>
  </si>
  <si>
    <t>56554</t>
  </si>
  <si>
    <t>56556</t>
  </si>
  <si>
    <t>56557</t>
  </si>
  <si>
    <t>56560</t>
  </si>
  <si>
    <t>56562</t>
  </si>
  <si>
    <t>56563</t>
  </si>
  <si>
    <t>56565</t>
  </si>
  <si>
    <t>56566</t>
  </si>
  <si>
    <t>56567</t>
  </si>
  <si>
    <t>56568</t>
  </si>
  <si>
    <t>56569</t>
  </si>
  <si>
    <t>56570</t>
  </si>
  <si>
    <t>56571</t>
  </si>
  <si>
    <t>56572</t>
  </si>
  <si>
    <t>56573</t>
  </si>
  <si>
    <t>56574</t>
  </si>
  <si>
    <t>56575</t>
  </si>
  <si>
    <t>56576</t>
  </si>
  <si>
    <t>56578</t>
  </si>
  <si>
    <t>56579</t>
  </si>
  <si>
    <t>56580</t>
  </si>
  <si>
    <t>56581</t>
  </si>
  <si>
    <t>56583</t>
  </si>
  <si>
    <t>56584</t>
  </si>
  <si>
    <t>56585</t>
  </si>
  <si>
    <t>56586</t>
  </si>
  <si>
    <t>56587</t>
  </si>
  <si>
    <t>56588</t>
  </si>
  <si>
    <t>56589</t>
  </si>
  <si>
    <t>56590</t>
  </si>
  <si>
    <t>56592</t>
  </si>
  <si>
    <t>56594</t>
  </si>
  <si>
    <t>56601</t>
  </si>
  <si>
    <t>56621</t>
  </si>
  <si>
    <t>56623</t>
  </si>
  <si>
    <t>56626</t>
  </si>
  <si>
    <t>56627</t>
  </si>
  <si>
    <t>56628</t>
  </si>
  <si>
    <t>56630</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</si>
  <si>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</si>
  <si>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</si>
  <si>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</si>
  <si>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</si>
  <si>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</si>
  <si>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</si>
  <si>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</si>
  <si>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</si>
  <si>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</si>
  <si>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</si>
  <si>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</si>
  <si>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</si>
  <si>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</si>
  <si>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</si>
  <si>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</si>
  <si>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</si>
  <si>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</si>
  <si>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</si>
  <si>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</si>
  <si>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</si>
  <si>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</si>
  <si>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</si>
  <si>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</si>
  <si>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56667</t>
  </si>
  <si>
    <t>56669</t>
  </si>
  <si>
    <t>56672</t>
  </si>
  <si>
    <t>56673</t>
  </si>
  <si>
    <t>56676</t>
  </si>
  <si>
    <t>56678</t>
  </si>
  <si>
    <t>56680</t>
  </si>
  <si>
    <t>56681</t>
  </si>
  <si>
    <t>56682</t>
  </si>
  <si>
    <t>56683</t>
  </si>
  <si>
    <t>56684</t>
  </si>
  <si>
    <t>56685</t>
  </si>
  <si>
    <t>56686</t>
  </si>
  <si>
    <t>56688</t>
  </si>
  <si>
    <t>56701</t>
  </si>
  <si>
    <t>56710</t>
  </si>
  <si>
    <t>56713</t>
  </si>
  <si>
    <t>56714</t>
  </si>
  <si>
    <t>56715</t>
  </si>
  <si>
    <t>56716</t>
  </si>
  <si>
    <t>56721</t>
  </si>
  <si>
    <t>56722</t>
  </si>
  <si>
    <t>56723</t>
  </si>
  <si>
    <t>56724</t>
  </si>
  <si>
    <t>56725</t>
  </si>
  <si>
    <t>56726</t>
  </si>
  <si>
    <t>56727</t>
  </si>
  <si>
    <t>56728</t>
  </si>
  <si>
    <t>56729</t>
  </si>
  <si>
    <t>56732</t>
  </si>
  <si>
    <t>56733</t>
  </si>
  <si>
    <t>56734</t>
  </si>
  <si>
    <t>56735</t>
  </si>
  <si>
    <t>56736</t>
  </si>
  <si>
    <t>56737</t>
  </si>
  <si>
    <t>56738</t>
  </si>
  <si>
    <t>56740</t>
  </si>
  <si>
    <t>56742</t>
  </si>
  <si>
    <t>56744</t>
  </si>
  <si>
    <t>56748</t>
  </si>
  <si>
    <t>56750</t>
  </si>
  <si>
    <t>56751</t>
  </si>
  <si>
    <t>56754</t>
  </si>
  <si>
    <t>56755</t>
  </si>
  <si>
    <t>56756</t>
  </si>
  <si>
    <t>56757</t>
  </si>
  <si>
    <t>56758</t>
  </si>
  <si>
    <t>56759</t>
  </si>
  <si>
    <t>56760</t>
  </si>
  <si>
    <t>56761</t>
  </si>
  <si>
    <t>56762</t>
  </si>
  <si>
    <t>56763</t>
  </si>
  <si>
    <t>56901</t>
  </si>
  <si>
    <t>56902</t>
  </si>
  <si>
    <t>56904</t>
  </si>
  <si>
    <t>56915</t>
  </si>
  <si>
    <t>56920</t>
  </si>
  <si>
    <t>56933</t>
  </si>
  <si>
    <t>56944</t>
  </si>
  <si>
    <t>56945</t>
  </si>
  <si>
    <t>56950</t>
  </si>
  <si>
    <t>56965</t>
  </si>
  <si>
    <t>56972</t>
  </si>
  <si>
    <t>57001</t>
  </si>
  <si>
    <t>57002</t>
  </si>
  <si>
    <t>57003</t>
  </si>
  <si>
    <t>57004</t>
  </si>
  <si>
    <t>57005</t>
  </si>
  <si>
    <t>57006</t>
  </si>
  <si>
    <t>57007</t>
  </si>
  <si>
    <t>57010</t>
  </si>
  <si>
    <t>57012</t>
  </si>
  <si>
    <t>57013</t>
  </si>
  <si>
    <t>57014</t>
  </si>
  <si>
    <t>57015</t>
  </si>
  <si>
    <t>57016</t>
  </si>
  <si>
    <t>57017</t>
  </si>
  <si>
    <t>57018</t>
  </si>
  <si>
    <t>57020</t>
  </si>
  <si>
    <t>57021</t>
  </si>
  <si>
    <t>57022</t>
  </si>
  <si>
    <t>57024</t>
  </si>
  <si>
    <t>57025</t>
  </si>
  <si>
    <t>57026</t>
  </si>
  <si>
    <t>57027</t>
  </si>
  <si>
    <t>57028</t>
  </si>
  <si>
    <t>57029</t>
  </si>
  <si>
    <t>57030</t>
  </si>
  <si>
    <t>57031</t>
  </si>
  <si>
    <t>57032</t>
  </si>
  <si>
    <t>57033</t>
  </si>
  <si>
    <t>57034</t>
  </si>
  <si>
    <t>57035</t>
  </si>
  <si>
    <t>57036</t>
  </si>
  <si>
    <t>57037</t>
  </si>
  <si>
    <t>57038</t>
  </si>
  <si>
    <t>57039</t>
  </si>
  <si>
    <t>57040</t>
  </si>
  <si>
    <t>57042</t>
  </si>
  <si>
    <t>57043</t>
  </si>
  <si>
    <t>57045</t>
  </si>
  <si>
    <t>57046</t>
  </si>
  <si>
    <t>57047</t>
  </si>
  <si>
    <t>57048</t>
  </si>
  <si>
    <t>57049</t>
  </si>
  <si>
    <t>57050</t>
  </si>
  <si>
    <t>57051</t>
  </si>
  <si>
    <t>57052</t>
  </si>
  <si>
    <t>57053</t>
  </si>
  <si>
    <t>57054</t>
  </si>
  <si>
    <t>57055</t>
  </si>
  <si>
    <t>57056</t>
  </si>
  <si>
    <t>57057</t>
  </si>
  <si>
    <t>57058</t>
  </si>
  <si>
    <t>57059</t>
  </si>
  <si>
    <t>57062</t>
  </si>
  <si>
    <t>57063</t>
  </si>
  <si>
    <t>57064</t>
  </si>
  <si>
    <t>57065</t>
  </si>
  <si>
    <t>57066</t>
  </si>
  <si>
    <t>57067</t>
  </si>
  <si>
    <t>57068</t>
  </si>
  <si>
    <t>57069</t>
  </si>
  <si>
    <t>57070</t>
  </si>
  <si>
    <t>57071</t>
  </si>
  <si>
    <t>57072</t>
  </si>
  <si>
    <t>57073</t>
  </si>
  <si>
    <t>57075</t>
  </si>
  <si>
    <t>57076</t>
  </si>
  <si>
    <t>57077</t>
  </si>
  <si>
    <t>57078</t>
  </si>
  <si>
    <t>57079</t>
  </si>
  <si>
    <t>57103</t>
  </si>
  <si>
    <t>57104</t>
  </si>
  <si>
    <t>57105</t>
  </si>
  <si>
    <t>57106</t>
  </si>
  <si>
    <t>57107</t>
  </si>
  <si>
    <t>57108</t>
  </si>
  <si>
    <t>57110</t>
  </si>
  <si>
    <t>57186</t>
  </si>
  <si>
    <t>57188</t>
  </si>
  <si>
    <t>57189</t>
  </si>
  <si>
    <t>57192</t>
  </si>
  <si>
    <t>57193</t>
  </si>
  <si>
    <t>57194</t>
  </si>
  <si>
    <t>57195</t>
  </si>
  <si>
    <t>57196</t>
  </si>
  <si>
    <t>57197</t>
  </si>
  <si>
    <t>57198</t>
  </si>
  <si>
    <t>57201</t>
  </si>
  <si>
    <t>57212</t>
  </si>
  <si>
    <t>57213</t>
  </si>
  <si>
    <t>57216</t>
  </si>
  <si>
    <t>57217</t>
  </si>
  <si>
    <t>57218</t>
  </si>
  <si>
    <t>57219</t>
  </si>
  <si>
    <t>57220</t>
  </si>
  <si>
    <t>57221</t>
  </si>
  <si>
    <t>57223</t>
  </si>
  <si>
    <t>57224</t>
  </si>
  <si>
    <t>57225</t>
  </si>
  <si>
    <t>57226</t>
  </si>
  <si>
    <t>57227</t>
  </si>
  <si>
    <t>57231</t>
  </si>
  <si>
    <t>57232</t>
  </si>
  <si>
    <t>57233</t>
  </si>
  <si>
    <t>57234</t>
  </si>
  <si>
    <t>57235</t>
  </si>
  <si>
    <t>57236</t>
  </si>
  <si>
    <t>57237</t>
  </si>
  <si>
    <t>57238</t>
  </si>
  <si>
    <t>57239</t>
  </si>
  <si>
    <t>57241</t>
  </si>
  <si>
    <t>57242</t>
  </si>
  <si>
    <t>57243</t>
  </si>
  <si>
    <t>57246</t>
  </si>
  <si>
    <t>57247</t>
  </si>
  <si>
    <t>57248</t>
  </si>
  <si>
    <t>57249</t>
  </si>
  <si>
    <t>57251</t>
  </si>
  <si>
    <t>57252</t>
  </si>
  <si>
    <t>57253</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</si>
  <si>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</si>
  <si>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</si>
  <si>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</si>
  <si>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</si>
  <si>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</si>
  <si>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</si>
  <si>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</si>
  <si>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</si>
  <si>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</si>
  <si>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</si>
  <si>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</si>
  <si>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</si>
  <si>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</si>
  <si>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</si>
  <si>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</si>
  <si>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</si>
  <si>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</si>
  <si>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</si>
  <si>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</si>
  <si>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</si>
  <si>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</si>
  <si>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</si>
  <si>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</si>
  <si>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57311</t>
  </si>
  <si>
    <t>57312</t>
  </si>
  <si>
    <t>57313</t>
  </si>
  <si>
    <t>57314</t>
  </si>
  <si>
    <t>57315</t>
  </si>
  <si>
    <t>57317</t>
  </si>
  <si>
    <t>57319</t>
  </si>
  <si>
    <t>57321</t>
  </si>
  <si>
    <t>57322</t>
  </si>
  <si>
    <t>57323</t>
  </si>
  <si>
    <t>57324</t>
  </si>
  <si>
    <t>57325</t>
  </si>
  <si>
    <t>57326</t>
  </si>
  <si>
    <t>57328</t>
  </si>
  <si>
    <t>57329</t>
  </si>
  <si>
    <t>57330</t>
  </si>
  <si>
    <t>57331</t>
  </si>
  <si>
    <t>57332</t>
  </si>
  <si>
    <t>57334</t>
  </si>
  <si>
    <t>57335</t>
  </si>
  <si>
    <t>57337</t>
  </si>
  <si>
    <t>57339</t>
  </si>
  <si>
    <t>57340</t>
  </si>
  <si>
    <t>57341</t>
  </si>
  <si>
    <t>57342</t>
  </si>
  <si>
    <t>57344</t>
  </si>
  <si>
    <t>57345</t>
  </si>
  <si>
    <t>57346</t>
  </si>
  <si>
    <t>57348</t>
  </si>
  <si>
    <t>57349</t>
  </si>
  <si>
    <t>57350</t>
  </si>
  <si>
    <t>57353</t>
  </si>
  <si>
    <t>57355</t>
  </si>
  <si>
    <t>57356</t>
  </si>
  <si>
    <t>57359</t>
  </si>
  <si>
    <t>57362</t>
  </si>
  <si>
    <t>57363</t>
  </si>
  <si>
    <t>57364</t>
  </si>
  <si>
    <t>57365</t>
  </si>
  <si>
    <t>57366</t>
  </si>
  <si>
    <t>57368</t>
  </si>
  <si>
    <t>57369</t>
  </si>
  <si>
    <t>57370</t>
  </si>
  <si>
    <t>57371</t>
  </si>
  <si>
    <t>57373</t>
  </si>
  <si>
    <t>57374</t>
  </si>
  <si>
    <t>57375</t>
  </si>
  <si>
    <t>57376</t>
  </si>
  <si>
    <t>57379</t>
  </si>
  <si>
    <t>57380</t>
  </si>
  <si>
    <t>57381</t>
  </si>
  <si>
    <t>57382</t>
  </si>
  <si>
    <t>57383</t>
  </si>
  <si>
    <t>57384</t>
  </si>
  <si>
    <t>57385</t>
  </si>
  <si>
    <t>57386</t>
  </si>
  <si>
    <t>57399</t>
  </si>
  <si>
    <t>57401</t>
  </si>
  <si>
    <t>57421</t>
  </si>
  <si>
    <t>57422</t>
  </si>
  <si>
    <t>57424</t>
  </si>
  <si>
    <t>57427</t>
  </si>
  <si>
    <t>57428</t>
  </si>
  <si>
    <t>57430</t>
  </si>
  <si>
    <t>57432</t>
  </si>
  <si>
    <t>57433</t>
  </si>
  <si>
    <t>57434</t>
  </si>
  <si>
    <t>57435</t>
  </si>
  <si>
    <t>57436</t>
  </si>
  <si>
    <t>57437</t>
  </si>
  <si>
    <t>57438</t>
  </si>
  <si>
    <t>57440</t>
  </si>
  <si>
    <t>57441</t>
  </si>
  <si>
    <t>57442</t>
  </si>
  <si>
    <t>57445</t>
  </si>
  <si>
    <t>57446</t>
  </si>
  <si>
    <t>57448</t>
  </si>
  <si>
    <t>57449</t>
  </si>
  <si>
    <t>57450</t>
  </si>
  <si>
    <t>57451</t>
  </si>
  <si>
    <t>57452</t>
  </si>
  <si>
    <t>57454</t>
  </si>
  <si>
    <t>57455</t>
  </si>
  <si>
    <t>57456</t>
  </si>
  <si>
    <t>57457</t>
  </si>
  <si>
    <t>57460</t>
  </si>
  <si>
    <t>57461</t>
  </si>
  <si>
    <t>57465</t>
  </si>
  <si>
    <t>57466</t>
  </si>
  <si>
    <t>57467</t>
  </si>
  <si>
    <t>57468</t>
  </si>
  <si>
    <t>57469</t>
  </si>
  <si>
    <t>57470</t>
  </si>
  <si>
    <t>57471</t>
  </si>
  <si>
    <t>57472</t>
  </si>
  <si>
    <t>57473</t>
  </si>
  <si>
    <t>57474</t>
  </si>
  <si>
    <t>57475</t>
  </si>
  <si>
    <t>57476</t>
  </si>
  <si>
    <t>57477</t>
  </si>
  <si>
    <t>57479</t>
  </si>
  <si>
    <t>57481</t>
  </si>
  <si>
    <t>57501</t>
  </si>
  <si>
    <t>57520</t>
  </si>
  <si>
    <t>57521</t>
  </si>
  <si>
    <t>57522</t>
  </si>
  <si>
    <t>57523</t>
  </si>
  <si>
    <t>57528</t>
  </si>
  <si>
    <t>57529</t>
  </si>
  <si>
    <t>57531</t>
  </si>
  <si>
    <t>57532</t>
  </si>
  <si>
    <t>57533</t>
  </si>
  <si>
    <t>57534</t>
  </si>
  <si>
    <t>57536</t>
  </si>
  <si>
    <t>57537</t>
  </si>
  <si>
    <t>57538</t>
  </si>
  <si>
    <t>57540</t>
  </si>
  <si>
    <t>57541</t>
  </si>
  <si>
    <t>57543</t>
  </si>
  <si>
    <t>57544</t>
  </si>
  <si>
    <t>57547</t>
  </si>
  <si>
    <t>57548</t>
  </si>
  <si>
    <t>57551</t>
  </si>
  <si>
    <t>57552</t>
  </si>
  <si>
    <t>57553</t>
  </si>
  <si>
    <t>57555</t>
  </si>
  <si>
    <t>57559</t>
  </si>
  <si>
    <t>57560</t>
  </si>
  <si>
    <t>57562</t>
  </si>
  <si>
    <t>57564</t>
  </si>
  <si>
    <t>57566</t>
  </si>
  <si>
    <t>57567</t>
  </si>
  <si>
    <t>57568</t>
  </si>
  <si>
    <t>57569</t>
  </si>
  <si>
    <t>57571</t>
  </si>
  <si>
    <t>57572</t>
  </si>
  <si>
    <t>57574</t>
  </si>
  <si>
    <t>57576</t>
  </si>
  <si>
    <t>57577</t>
  </si>
  <si>
    <t>57579</t>
  </si>
  <si>
    <t>57580</t>
  </si>
  <si>
    <t>57584</t>
  </si>
  <si>
    <t>57585</t>
  </si>
  <si>
    <t>57601</t>
  </si>
  <si>
    <t>57620</t>
  </si>
  <si>
    <t>57623</t>
  </si>
  <si>
    <t>57625</t>
  </si>
  <si>
    <t>57626</t>
  </si>
  <si>
    <t>57630</t>
  </si>
  <si>
    <t>57631</t>
  </si>
  <si>
    <t>57632</t>
  </si>
  <si>
    <t>57633</t>
  </si>
  <si>
    <t>57634</t>
  </si>
  <si>
    <t>57638</t>
  </si>
  <si>
    <t>57640</t>
  </si>
  <si>
    <t>57641</t>
  </si>
  <si>
    <t>57642</t>
  </si>
  <si>
    <t>57644</t>
  </si>
  <si>
    <t>57645</t>
  </si>
  <si>
    <t>57646</t>
  </si>
  <si>
    <t>57648</t>
  </si>
  <si>
    <t>57649</t>
  </si>
  <si>
    <t>57650</t>
  </si>
  <si>
    <t>57651</t>
  </si>
  <si>
    <t>57652</t>
  </si>
  <si>
    <t>57656</t>
  </si>
  <si>
    <t>57657</t>
  </si>
  <si>
    <t>57658</t>
  </si>
  <si>
    <t>57659</t>
  </si>
  <si>
    <t>57660</t>
  </si>
  <si>
    <t>57701</t>
  </si>
  <si>
    <t>57702</t>
  </si>
  <si>
    <t>57703</t>
  </si>
  <si>
    <t>57706</t>
  </si>
  <si>
    <t>57714</t>
  </si>
  <si>
    <t>57716</t>
  </si>
  <si>
    <t>57717</t>
  </si>
  <si>
    <t>57718</t>
  </si>
  <si>
    <t>57719</t>
  </si>
  <si>
    <t>57720</t>
  </si>
  <si>
    <t>57722</t>
  </si>
  <si>
    <t>57724</t>
  </si>
  <si>
    <t>57725</t>
  </si>
  <si>
    <t>57730</t>
  </si>
  <si>
    <t>57732</t>
  </si>
  <si>
    <t>57735</t>
  </si>
  <si>
    <t>57737</t>
  </si>
  <si>
    <t>57738</t>
  </si>
  <si>
    <t>57744</t>
  </si>
  <si>
    <t>57745</t>
  </si>
  <si>
    <t>57747</t>
  </si>
  <si>
    <t>57748</t>
  </si>
  <si>
    <t>57750</t>
  </si>
  <si>
    <t>57751</t>
  </si>
  <si>
    <t>57752</t>
  </si>
  <si>
    <t>57754</t>
  </si>
  <si>
    <t>57755</t>
  </si>
  <si>
    <t>57758</t>
  </si>
  <si>
    <t>57759</t>
  </si>
  <si>
    <t>57760</t>
  </si>
  <si>
    <t>57761</t>
  </si>
  <si>
    <t>57762</t>
  </si>
  <si>
    <t>57763</t>
  </si>
  <si>
    <t>57764</t>
  </si>
  <si>
    <t>57766</t>
  </si>
  <si>
    <t>57767</t>
  </si>
  <si>
    <t>57769</t>
  </si>
  <si>
    <t>57770</t>
  </si>
  <si>
    <t>57772</t>
  </si>
  <si>
    <t>57775</t>
  </si>
  <si>
    <t>57779</t>
  </si>
  <si>
    <t>57780</t>
  </si>
  <si>
    <t>57783</t>
  </si>
  <si>
    <t>57785</t>
  </si>
  <si>
    <t>57787</t>
  </si>
  <si>
    <t>57788</t>
  </si>
  <si>
    <t>57790</t>
  </si>
  <si>
    <t>57791</t>
  </si>
  <si>
    <t>57792</t>
  </si>
  <si>
    <t>57793</t>
  </si>
  <si>
    <t>57794</t>
  </si>
  <si>
    <t>57799</t>
  </si>
  <si>
    <t>58002</t>
  </si>
  <si>
    <t>58004</t>
  </si>
  <si>
    <t>58005</t>
  </si>
  <si>
    <t>58006</t>
  </si>
  <si>
    <t>58007</t>
  </si>
  <si>
    <t>58008</t>
  </si>
  <si>
    <t>58009</t>
  </si>
  <si>
    <t>58011</t>
  </si>
  <si>
    <t>58012</t>
  </si>
  <si>
    <t>58013</t>
  </si>
  <si>
    <t>58015</t>
  </si>
  <si>
    <t>58016</t>
  </si>
  <si>
    <t>58017</t>
  </si>
  <si>
    <t>58018</t>
  </si>
  <si>
    <t>58021</t>
  </si>
  <si>
    <t>58027</t>
  </si>
  <si>
    <t>58029</t>
  </si>
  <si>
    <t>58030</t>
  </si>
  <si>
    <t>58031</t>
  </si>
  <si>
    <t>58032</t>
  </si>
  <si>
    <t>58033</t>
  </si>
  <si>
    <t>58035</t>
  </si>
  <si>
    <t>58036</t>
  </si>
  <si>
    <t>58038</t>
  </si>
  <si>
    <t>58040</t>
  </si>
  <si>
    <t>58041</t>
  </si>
  <si>
    <t>58042</t>
  </si>
  <si>
    <t>58043</t>
  </si>
  <si>
    <t>58045</t>
  </si>
  <si>
    <t>58046</t>
  </si>
  <si>
    <t>58047</t>
  </si>
  <si>
    <t>58048</t>
  </si>
  <si>
    <t>58049</t>
  </si>
  <si>
    <t>58051</t>
  </si>
  <si>
    <t>58052</t>
  </si>
  <si>
    <t>58053</t>
  </si>
  <si>
    <t>58054</t>
  </si>
  <si>
    <t>58056</t>
  </si>
  <si>
    <t>58057</t>
  </si>
  <si>
    <t>58058</t>
  </si>
  <si>
    <t>58059</t>
  </si>
  <si>
    <t>58060</t>
  </si>
  <si>
    <t>58061</t>
  </si>
  <si>
    <t>58062</t>
  </si>
  <si>
    <t>58063</t>
  </si>
  <si>
    <t>58064</t>
  </si>
  <si>
    <t>58065</t>
  </si>
  <si>
    <t>58067</t>
  </si>
  <si>
    <t>58068</t>
  </si>
  <si>
    <t>58069</t>
  </si>
  <si>
    <t>58071</t>
  </si>
  <si>
    <t>58072</t>
  </si>
  <si>
    <t>58075</t>
  </si>
  <si>
    <t>58076</t>
  </si>
  <si>
    <t>58077</t>
  </si>
  <si>
    <t>58078</t>
  </si>
  <si>
    <t>58079</t>
  </si>
  <si>
    <t>58081</t>
  </si>
  <si>
    <t>58102</t>
  </si>
  <si>
    <t>58103</t>
  </si>
  <si>
    <t>58104</t>
  </si>
  <si>
    <t>58121</t>
  </si>
  <si>
    <t>58122</t>
  </si>
  <si>
    <t>58124</t>
  </si>
  <si>
    <t>58125</t>
  </si>
  <si>
    <t>58126</t>
  </si>
  <si>
    <t>58201</t>
  </si>
  <si>
    <t>58202</t>
  </si>
  <si>
    <t>58203</t>
  </si>
  <si>
    <t>58204</t>
  </si>
  <si>
    <t>58205</t>
  </si>
  <si>
    <t>58207</t>
  </si>
  <si>
    <t>58210</t>
  </si>
  <si>
    <t>58212</t>
  </si>
  <si>
    <t>58214</t>
  </si>
  <si>
    <t>58216</t>
  </si>
  <si>
    <t>58218</t>
  </si>
  <si>
    <t>58219</t>
  </si>
  <si>
    <t>58220</t>
  </si>
  <si>
    <t>58222</t>
  </si>
  <si>
    <t>58223</t>
  </si>
  <si>
    <t>58224</t>
  </si>
  <si>
    <t>58225</t>
  </si>
  <si>
    <t>58227</t>
  </si>
  <si>
    <t>58228</t>
  </si>
  <si>
    <t>58229</t>
  </si>
  <si>
    <t>58230</t>
  </si>
  <si>
    <t>58231</t>
  </si>
  <si>
    <t>58233</t>
  </si>
  <si>
    <t>58235</t>
  </si>
  <si>
    <t>58236</t>
  </si>
  <si>
    <t>58237</t>
  </si>
  <si>
    <t>58238</t>
  </si>
  <si>
    <t>58239</t>
  </si>
  <si>
    <t>58240</t>
  </si>
  <si>
    <t>58241</t>
  </si>
  <si>
    <t>58243</t>
  </si>
  <si>
    <t>58244</t>
  </si>
  <si>
    <t>58249</t>
  </si>
  <si>
    <t>58250</t>
  </si>
  <si>
    <t>58251</t>
  </si>
  <si>
    <t>58254</t>
  </si>
  <si>
    <t>58255</t>
  </si>
  <si>
    <t>58256</t>
  </si>
  <si>
    <t>58257</t>
  </si>
  <si>
    <t>58258</t>
  </si>
  <si>
    <t>58259</t>
  </si>
  <si>
    <t>58260</t>
  </si>
  <si>
    <t>58261</t>
  </si>
  <si>
    <t>58262</t>
  </si>
  <si>
    <t>58265</t>
  </si>
  <si>
    <t>58266</t>
  </si>
  <si>
    <t>58267</t>
  </si>
  <si>
    <t>58269</t>
  </si>
  <si>
    <t>58270</t>
  </si>
  <si>
    <t>58271</t>
  </si>
  <si>
    <t>58272</t>
  </si>
  <si>
    <t>58273</t>
  </si>
  <si>
    <t>58274</t>
  </si>
  <si>
    <t>58275</t>
  </si>
  <si>
    <t>58276</t>
  </si>
  <si>
    <t>58277</t>
  </si>
  <si>
    <t>58278</t>
  </si>
  <si>
    <t>58281</t>
  </si>
  <si>
    <t>58282</t>
  </si>
  <si>
    <t>58301</t>
  </si>
  <si>
    <t>58310</t>
  </si>
  <si>
    <t>58311</t>
  </si>
  <si>
    <t>58313</t>
  </si>
  <si>
    <t>58316</t>
  </si>
  <si>
    <t>58317</t>
  </si>
  <si>
    <t>58318</t>
  </si>
  <si>
    <t>58319</t>
  </si>
  <si>
    <t>58321</t>
  </si>
  <si>
    <t>58323</t>
  </si>
  <si>
    <t>58324</t>
  </si>
  <si>
    <t>58325</t>
  </si>
  <si>
    <t>58327</t>
  </si>
  <si>
    <t>58329</t>
  </si>
  <si>
    <t>58330</t>
  </si>
  <si>
    <t>58331</t>
  </si>
  <si>
    <t>58332</t>
  </si>
  <si>
    <t>58338</t>
  </si>
  <si>
    <t>58339</t>
  </si>
  <si>
    <t>58341</t>
  </si>
  <si>
    <t>58343</t>
  </si>
  <si>
    <t>58344</t>
  </si>
  <si>
    <t>58345</t>
  </si>
  <si>
    <t>58346</t>
  </si>
  <si>
    <t>58348</t>
  </si>
  <si>
    <t>58351</t>
  </si>
  <si>
    <t>58352</t>
  </si>
  <si>
    <t>58353</t>
  </si>
  <si>
    <t>58356</t>
  </si>
  <si>
    <t>58357</t>
  </si>
  <si>
    <t>58361</t>
  </si>
  <si>
    <t>58362</t>
  </si>
  <si>
    <t>58363</t>
  </si>
  <si>
    <t>58365</t>
  </si>
  <si>
    <t>58366</t>
  </si>
  <si>
    <t>58367</t>
  </si>
  <si>
    <t>58368</t>
  </si>
  <si>
    <t>58369</t>
  </si>
  <si>
    <t>58370</t>
  </si>
  <si>
    <t>58372</t>
  </si>
  <si>
    <t>58374</t>
  </si>
  <si>
    <t>58377</t>
  </si>
  <si>
    <t>58380</t>
  </si>
  <si>
    <t>58381</t>
  </si>
  <si>
    <t>58382</t>
  </si>
  <si>
    <t>58384</t>
  </si>
  <si>
    <t>58385</t>
  </si>
  <si>
    <t>58386</t>
  </si>
  <si>
    <t>58401</t>
  </si>
  <si>
    <t>58405</t>
  </si>
  <si>
    <t>58413</t>
  </si>
  <si>
    <t>58415</t>
  </si>
  <si>
    <t>58416</t>
  </si>
  <si>
    <t>58418</t>
  </si>
  <si>
    <t>58420</t>
  </si>
  <si>
    <t>58421</t>
  </si>
  <si>
    <t>58422</t>
  </si>
  <si>
    <t>58423</t>
  </si>
  <si>
    <t>58424</t>
  </si>
  <si>
    <t>58425</t>
  </si>
  <si>
    <t>58426</t>
  </si>
  <si>
    <t>58428</t>
  </si>
  <si>
    <t>58429</t>
  </si>
  <si>
    <t>58430</t>
  </si>
  <si>
    <t>58431</t>
  </si>
  <si>
    <t>58433</t>
  </si>
  <si>
    <t>58436</t>
  </si>
  <si>
    <t>58438</t>
  </si>
  <si>
    <t>58439</t>
  </si>
  <si>
    <t>58440</t>
  </si>
  <si>
    <t>58441</t>
  </si>
  <si>
    <t>58442</t>
  </si>
  <si>
    <t>58443</t>
  </si>
  <si>
    <t>58444</t>
  </si>
  <si>
    <t>58445</t>
  </si>
  <si>
    <t>58448</t>
  </si>
  <si>
    <t>58451</t>
  </si>
  <si>
    <t>58452</t>
  </si>
  <si>
    <t>58454</t>
  </si>
  <si>
    <t>58455</t>
  </si>
  <si>
    <t>58456</t>
  </si>
  <si>
    <t>58458</t>
  </si>
  <si>
    <t>58460</t>
  </si>
  <si>
    <t>58461</t>
  </si>
  <si>
    <t>58463</t>
  </si>
  <si>
    <t>58464</t>
  </si>
  <si>
    <t>58466</t>
  </si>
  <si>
    <t>58467</t>
  </si>
  <si>
    <t>58472</t>
  </si>
  <si>
    <t>58474</t>
  </si>
  <si>
    <t>58475</t>
  </si>
  <si>
    <t>58476</t>
  </si>
  <si>
    <t>58477</t>
  </si>
  <si>
    <t>58478</t>
  </si>
  <si>
    <t>58479</t>
  </si>
  <si>
    <t>58480</t>
  </si>
  <si>
    <t>58481</t>
  </si>
  <si>
    <t>58482</t>
  </si>
  <si>
    <t>58483</t>
  </si>
  <si>
    <t>58484</t>
  </si>
  <si>
    <t>58486</t>
  </si>
  <si>
    <t>58487</t>
  </si>
  <si>
    <t>58488</t>
  </si>
  <si>
    <t>58490</t>
  </si>
  <si>
    <t>58492</t>
  </si>
  <si>
    <t>58494</t>
  </si>
  <si>
    <t>58495</t>
  </si>
  <si>
    <t>58496</t>
  </si>
  <si>
    <t>58497</t>
  </si>
  <si>
    <t>58501</t>
  </si>
  <si>
    <t>58503</t>
  </si>
  <si>
    <t>58504</t>
  </si>
  <si>
    <t>58505</t>
  </si>
  <si>
    <t>58520</t>
  </si>
  <si>
    <t>58521</t>
  </si>
  <si>
    <t>58523</t>
  </si>
  <si>
    <t>58524</t>
  </si>
  <si>
    <t>58528</t>
  </si>
  <si>
    <t>58529</t>
  </si>
  <si>
    <t>58530</t>
  </si>
  <si>
    <t>58531</t>
  </si>
  <si>
    <t>58532</t>
  </si>
  <si>
    <t>58533</t>
  </si>
  <si>
    <t>58535</t>
  </si>
  <si>
    <t>58538</t>
  </si>
  <si>
    <t>58540</t>
  </si>
  <si>
    <t>58541</t>
  </si>
  <si>
    <t>58542</t>
  </si>
  <si>
    <t>58544</t>
  </si>
  <si>
    <t>58545</t>
  </si>
  <si>
    <t>58549</t>
  </si>
  <si>
    <t>58552</t>
  </si>
  <si>
    <t>58554</t>
  </si>
  <si>
    <t>58558</t>
  </si>
  <si>
    <t>58559</t>
  </si>
  <si>
    <t>58560</t>
  </si>
  <si>
    <t>58561</t>
  </si>
  <si>
    <t>58562</t>
  </si>
  <si>
    <t>58563</t>
  </si>
  <si>
    <t>58564</t>
  </si>
  <si>
    <t>58565</t>
  </si>
  <si>
    <t>58566</t>
  </si>
  <si>
    <t>58568</t>
  </si>
  <si>
    <t>58569</t>
  </si>
  <si>
    <t>58570</t>
  </si>
  <si>
    <t>58571</t>
  </si>
  <si>
    <t>58572</t>
  </si>
  <si>
    <t>58573</t>
  </si>
  <si>
    <t>58575</t>
  </si>
  <si>
    <t>58576</t>
  </si>
  <si>
    <t>58577</t>
  </si>
  <si>
    <t>58579</t>
  </si>
  <si>
    <t>58580</t>
  </si>
  <si>
    <t>58581</t>
  </si>
  <si>
    <t>58601</t>
  </si>
  <si>
    <t>58620</t>
  </si>
  <si>
    <t>58621</t>
  </si>
  <si>
    <t>58622</t>
  </si>
  <si>
    <t>58623</t>
  </si>
  <si>
    <t>58625</t>
  </si>
  <si>
    <t>58626</t>
  </si>
  <si>
    <t>58627</t>
  </si>
  <si>
    <t>58630</t>
  </si>
  <si>
    <t>58631</t>
  </si>
  <si>
    <t>58632</t>
  </si>
  <si>
    <t>58634</t>
  </si>
  <si>
    <t>58636</t>
  </si>
  <si>
    <t>58638</t>
  </si>
  <si>
    <t>58639</t>
  </si>
  <si>
    <t>58640</t>
  </si>
  <si>
    <t>58641</t>
  </si>
  <si>
    <t>58642</t>
  </si>
  <si>
    <t>58643</t>
  </si>
  <si>
    <t>58644</t>
  </si>
  <si>
    <t>58645</t>
  </si>
  <si>
    <t>58646</t>
  </si>
  <si>
    <t>58647</t>
  </si>
  <si>
    <t>58649</t>
  </si>
  <si>
    <t>58650</t>
  </si>
  <si>
    <t>58651</t>
  </si>
  <si>
    <t>58652</t>
  </si>
  <si>
    <t>58653</t>
  </si>
  <si>
    <t>58654</t>
  </si>
  <si>
    <t>58655</t>
  </si>
  <si>
    <t>58656</t>
  </si>
  <si>
    <t>58701</t>
  </si>
  <si>
    <t>58703</t>
  </si>
  <si>
    <t>58704</t>
  </si>
  <si>
    <t>58705</t>
  </si>
  <si>
    <t>58707</t>
  </si>
  <si>
    <t>58710</t>
  </si>
  <si>
    <t>58711</t>
  </si>
  <si>
    <t>58712</t>
  </si>
  <si>
    <t>58713</t>
  </si>
  <si>
    <t>58716</t>
  </si>
  <si>
    <t>58718</t>
  </si>
  <si>
    <t>58721</t>
  </si>
  <si>
    <t>58722</t>
  </si>
  <si>
    <t>58723</t>
  </si>
  <si>
    <t>58725</t>
  </si>
  <si>
    <t>58727</t>
  </si>
  <si>
    <t>58730</t>
  </si>
  <si>
    <t>58731</t>
  </si>
  <si>
    <t>58733</t>
  </si>
  <si>
    <t>58734</t>
  </si>
  <si>
    <t>58735</t>
  </si>
  <si>
    <t>58736</t>
  </si>
  <si>
    <t>58737</t>
  </si>
  <si>
    <t>58740</t>
  </si>
  <si>
    <t>58741</t>
  </si>
  <si>
    <t>58744</t>
  </si>
  <si>
    <t>58746</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</si>
  <si>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</si>
  <si>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</si>
  <si>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</si>
  <si>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</si>
  <si>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</si>
  <si>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</si>
  <si>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</si>
  <si>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</si>
  <si>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</si>
  <si>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</si>
  <si>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</si>
  <si>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</si>
  <si>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</si>
  <si>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</si>
  <si>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</si>
  <si>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</si>
  <si>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</si>
  <si>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</si>
  <si>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</si>
  <si>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</si>
  <si>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</si>
  <si>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</si>
  <si>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</si>
  <si>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</si>
  <si>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</si>
  <si>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</si>
  <si>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</si>
  <si>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</si>
  <si>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</si>
  <si>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</si>
  <si>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</si>
  <si>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</si>
  <si>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</si>
  <si>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</si>
  <si>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</si>
  <si>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</si>
  <si>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</si>
  <si>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58830</t>
  </si>
  <si>
    <t>58831</t>
  </si>
  <si>
    <t>58833</t>
  </si>
  <si>
    <t>58835</t>
  </si>
  <si>
    <t>58838</t>
  </si>
  <si>
    <t>58843</t>
  </si>
  <si>
    <t>58844</t>
  </si>
  <si>
    <t>58845</t>
  </si>
  <si>
    <t>58847</t>
  </si>
  <si>
    <t>58849</t>
  </si>
  <si>
    <t>58852</t>
  </si>
  <si>
    <t>58854</t>
  </si>
  <si>
    <t>58856</t>
  </si>
  <si>
    <t>59001</t>
  </si>
  <si>
    <t>59002</t>
  </si>
  <si>
    <t>59003</t>
  </si>
  <si>
    <t>59004</t>
  </si>
  <si>
    <t>59006</t>
  </si>
  <si>
    <t>59007</t>
  </si>
  <si>
    <t>59008</t>
  </si>
  <si>
    <t>59010</t>
  </si>
  <si>
    <t>59011</t>
  </si>
  <si>
    <t>59012</t>
  </si>
  <si>
    <t>59014</t>
  </si>
  <si>
    <t>59015</t>
  </si>
  <si>
    <t>59016</t>
  </si>
  <si>
    <t>59019</t>
  </si>
  <si>
    <t>59022</t>
  </si>
  <si>
    <t>59024</t>
  </si>
  <si>
    <t>59025</t>
  </si>
  <si>
    <t>59026</t>
  </si>
  <si>
    <t>59027</t>
  </si>
  <si>
    <t>59028</t>
  </si>
  <si>
    <t>59029</t>
  </si>
  <si>
    <t>59030</t>
  </si>
  <si>
    <t>59031</t>
  </si>
  <si>
    <t>59032</t>
  </si>
  <si>
    <t>59033</t>
  </si>
  <si>
    <t>59034</t>
  </si>
  <si>
    <t>59037</t>
  </si>
  <si>
    <t>59038</t>
  </si>
  <si>
    <t>59039</t>
  </si>
  <si>
    <t>59041</t>
  </si>
  <si>
    <t>59044</t>
  </si>
  <si>
    <t>59046</t>
  </si>
  <si>
    <t>59047</t>
  </si>
  <si>
    <t>59050</t>
  </si>
  <si>
    <t>59052</t>
  </si>
  <si>
    <t>59053</t>
  </si>
  <si>
    <t>59055</t>
  </si>
  <si>
    <t>59057</t>
  </si>
  <si>
    <t>59058</t>
  </si>
  <si>
    <t>59059</t>
  </si>
  <si>
    <t>59061</t>
  </si>
  <si>
    <t>59062</t>
  </si>
  <si>
    <t>59063</t>
  </si>
  <si>
    <t>59064</t>
  </si>
  <si>
    <t>59065</t>
  </si>
  <si>
    <t>59067</t>
  </si>
  <si>
    <t>59068</t>
  </si>
  <si>
    <t>59069</t>
  </si>
  <si>
    <t>59070</t>
  </si>
  <si>
    <t>59071</t>
  </si>
  <si>
    <t>59072</t>
  </si>
  <si>
    <t>59074</t>
  </si>
  <si>
    <t>59075</t>
  </si>
  <si>
    <t>59076</t>
  </si>
  <si>
    <t>59077</t>
  </si>
  <si>
    <t>59078</t>
  </si>
  <si>
    <t>59079</t>
  </si>
  <si>
    <t>59081</t>
  </si>
  <si>
    <t>59084</t>
  </si>
  <si>
    <t>59085</t>
  </si>
  <si>
    <t>59086</t>
  </si>
  <si>
    <t>59087</t>
  </si>
  <si>
    <t>59088</t>
  </si>
  <si>
    <t>59089</t>
  </si>
  <si>
    <t>59101</t>
  </si>
  <si>
    <t>59102</t>
  </si>
  <si>
    <t>59105</t>
  </si>
  <si>
    <t>59106</t>
  </si>
  <si>
    <t>59111</t>
  </si>
  <si>
    <t>59112</t>
  </si>
  <si>
    <t>59114</t>
  </si>
  <si>
    <t>59115</t>
  </si>
  <si>
    <t>59116</t>
  </si>
  <si>
    <t>59117</t>
  </si>
  <si>
    <t>59201</t>
  </si>
  <si>
    <t>59211</t>
  </si>
  <si>
    <t>59212</t>
  </si>
  <si>
    <t>59213</t>
  </si>
  <si>
    <t>59214</t>
  </si>
  <si>
    <t>59215</t>
  </si>
  <si>
    <t>59218</t>
  </si>
  <si>
    <t>59219</t>
  </si>
  <si>
    <t>59221</t>
  </si>
  <si>
    <t>59222</t>
  </si>
  <si>
    <t>59223</t>
  </si>
  <si>
    <t>59225</t>
  </si>
  <si>
    <t>59226</t>
  </si>
  <si>
    <t>59230</t>
  </si>
  <si>
    <t>59240</t>
  </si>
  <si>
    <t>59241</t>
  </si>
  <si>
    <t>59242</t>
  </si>
  <si>
    <t>59243</t>
  </si>
  <si>
    <t>59244</t>
  </si>
  <si>
    <t>59247</t>
  </si>
  <si>
    <t>59248</t>
  </si>
  <si>
    <t>59250</t>
  </si>
  <si>
    <t>59252</t>
  </si>
  <si>
    <t>59253</t>
  </si>
  <si>
    <t>59254</t>
  </si>
  <si>
    <t>59255</t>
  </si>
  <si>
    <t>59257</t>
  </si>
  <si>
    <t>59258</t>
  </si>
  <si>
    <t>59259</t>
  </si>
  <si>
    <t>59260</t>
  </si>
  <si>
    <t>59261</t>
  </si>
  <si>
    <t>59262</t>
  </si>
  <si>
    <t>59263</t>
  </si>
  <si>
    <t>59270</t>
  </si>
  <si>
    <t>59273</t>
  </si>
  <si>
    <t>59274</t>
  </si>
  <si>
    <t>59275</t>
  </si>
  <si>
    <t>59276</t>
  </si>
  <si>
    <t>59301</t>
  </si>
  <si>
    <t>59311</t>
  </si>
  <si>
    <t>59312</t>
  </si>
  <si>
    <t>59313</t>
  </si>
  <si>
    <t>59314</t>
  </si>
  <si>
    <t>59315</t>
  </si>
  <si>
    <t>59316</t>
  </si>
  <si>
    <t>59317</t>
  </si>
  <si>
    <t>59318</t>
  </si>
  <si>
    <t>59319</t>
  </si>
  <si>
    <t>59322</t>
  </si>
  <si>
    <t>59324</t>
  </si>
  <si>
    <t>59326</t>
  </si>
  <si>
    <t>59327</t>
  </si>
  <si>
    <t>59330</t>
  </si>
  <si>
    <t>59332</t>
  </si>
  <si>
    <t>59333</t>
  </si>
  <si>
    <t>59336</t>
  </si>
  <si>
    <t>59337</t>
  </si>
  <si>
    <t>59338</t>
  </si>
  <si>
    <t>59339</t>
  </si>
  <si>
    <t>59341</t>
  </si>
  <si>
    <t>59343</t>
  </si>
  <si>
    <t>59344</t>
  </si>
  <si>
    <t>59345</t>
  </si>
  <si>
    <t>59347</t>
  </si>
  <si>
    <t>59349</t>
  </si>
  <si>
    <t>59351</t>
  </si>
  <si>
    <t>59353</t>
  </si>
  <si>
    <t>59401</t>
  </si>
  <si>
    <t>59402</t>
  </si>
  <si>
    <t>59404</t>
  </si>
  <si>
    <t>59405</t>
  </si>
  <si>
    <t>59412</t>
  </si>
  <si>
    <t>59414</t>
  </si>
  <si>
    <t>59416</t>
  </si>
  <si>
    <t>59417</t>
  </si>
  <si>
    <t>59418</t>
  </si>
  <si>
    <t>59419</t>
  </si>
  <si>
    <t>59420</t>
  </si>
  <si>
    <t>59421</t>
  </si>
  <si>
    <t>59422</t>
  </si>
  <si>
    <t>59424</t>
  </si>
  <si>
    <t>59425</t>
  </si>
  <si>
    <t>59427</t>
  </si>
  <si>
    <t>59430</t>
  </si>
  <si>
    <t>59433</t>
  </si>
  <si>
    <t>59436</t>
  </si>
  <si>
    <t>59440</t>
  </si>
  <si>
    <t>59441</t>
  </si>
  <si>
    <t>59442</t>
  </si>
  <si>
    <t>59443</t>
  </si>
  <si>
    <t>59444</t>
  </si>
  <si>
    <t>59446</t>
  </si>
  <si>
    <t>59447</t>
  </si>
  <si>
    <t>59450</t>
  </si>
  <si>
    <t>59451</t>
  </si>
  <si>
    <t>59452</t>
  </si>
  <si>
    <t>59453</t>
  </si>
  <si>
    <t>59454</t>
  </si>
  <si>
    <t>59456</t>
  </si>
  <si>
    <t>59457</t>
  </si>
  <si>
    <t>59460</t>
  </si>
  <si>
    <t>59461</t>
  </si>
  <si>
    <t>59462</t>
  </si>
  <si>
    <t>59463</t>
  </si>
  <si>
    <t>59464</t>
  </si>
  <si>
    <t>59465</t>
  </si>
  <si>
    <t>59466</t>
  </si>
  <si>
    <t>59467</t>
  </si>
  <si>
    <t>59468</t>
  </si>
  <si>
    <t>59469</t>
  </si>
  <si>
    <t>59471</t>
  </si>
  <si>
    <t>59472</t>
  </si>
  <si>
    <t>59474</t>
  </si>
  <si>
    <t>59479</t>
  </si>
  <si>
    <t>59480</t>
  </si>
  <si>
    <t>59482</t>
  </si>
  <si>
    <t>59483</t>
  </si>
  <si>
    <t>59484</t>
  </si>
  <si>
    <t>59486</t>
  </si>
  <si>
    <t>59487</t>
  </si>
  <si>
    <t>59489</t>
  </si>
  <si>
    <t>59501</t>
  </si>
  <si>
    <t>59520</t>
  </si>
  <si>
    <t>59521</t>
  </si>
  <si>
    <t>59522</t>
  </si>
  <si>
    <t>59523</t>
  </si>
  <si>
    <t>59524</t>
  </si>
  <si>
    <t>59525</t>
  </si>
  <si>
    <t>59526</t>
  </si>
  <si>
    <t>59528</t>
  </si>
  <si>
    <t>59529</t>
  </si>
  <si>
    <t>59530</t>
  </si>
  <si>
    <t>59531</t>
  </si>
  <si>
    <t>59532</t>
  </si>
  <si>
    <t>59535</t>
  </si>
  <si>
    <t>59537</t>
  </si>
  <si>
    <t>59538</t>
  </si>
  <si>
    <t>59540</t>
  </si>
  <si>
    <t>59542</t>
  </si>
  <si>
    <t>59544</t>
  </si>
  <si>
    <t>59545</t>
  </si>
  <si>
    <t>59546</t>
  </si>
  <si>
    <t>59547</t>
  </si>
  <si>
    <t>59601</t>
  </si>
  <si>
    <t>59602</t>
  </si>
  <si>
    <t>59623</t>
  </si>
  <si>
    <t>59625</t>
  </si>
  <si>
    <t>59626</t>
  </si>
  <si>
    <t>59632</t>
  </si>
  <si>
    <t>59633</t>
  </si>
  <si>
    <t>59634</t>
  </si>
  <si>
    <t>59635</t>
  </si>
  <si>
    <t>59639</t>
  </si>
  <si>
    <t>59641</t>
  </si>
  <si>
    <t>59643</t>
  </si>
  <si>
    <t>59644</t>
  </si>
  <si>
    <t>59645</t>
  </si>
  <si>
    <t>59648</t>
  </si>
  <si>
    <t>59701</t>
  </si>
  <si>
    <t>59707</t>
  </si>
  <si>
    <t>59711</t>
  </si>
  <si>
    <t>59714</t>
  </si>
  <si>
    <t>59715</t>
  </si>
  <si>
    <t>59718</t>
  </si>
  <si>
    <t>59720</t>
  </si>
  <si>
    <t>59721</t>
  </si>
  <si>
    <t>59722</t>
  </si>
  <si>
    <t>59725</t>
  </si>
  <si>
    <t>59727</t>
  </si>
  <si>
    <t>59729</t>
  </si>
  <si>
    <t>59730</t>
  </si>
  <si>
    <t>59731</t>
  </si>
  <si>
    <t>59733</t>
  </si>
  <si>
    <t>59736</t>
  </si>
  <si>
    <t>59739</t>
  </si>
  <si>
    <t>59741</t>
  </si>
  <si>
    <t>59745</t>
  </si>
  <si>
    <t>59746</t>
  </si>
  <si>
    <t>59749</t>
  </si>
  <si>
    <t>59750</t>
  </si>
  <si>
    <t>59751</t>
  </si>
  <si>
    <t>59752</t>
  </si>
  <si>
    <t>59754</t>
  </si>
  <si>
    <t>59755</t>
  </si>
  <si>
    <t>59758</t>
  </si>
  <si>
    <t>59759</t>
  </si>
  <si>
    <t>59761</t>
  </si>
  <si>
    <t>59762</t>
  </si>
  <si>
    <t>59773</t>
  </si>
  <si>
    <t>59801</t>
  </si>
  <si>
    <t>59802</t>
  </si>
  <si>
    <t>59803</t>
  </si>
  <si>
    <t>59804</t>
  </si>
  <si>
    <t>59808</t>
  </si>
  <si>
    <t>59812</t>
  </si>
  <si>
    <t>59820</t>
  </si>
  <si>
    <t>59821</t>
  </si>
  <si>
    <t>59823</t>
  </si>
  <si>
    <t>59824</t>
  </si>
  <si>
    <t>59825</t>
  </si>
  <si>
    <t>59826</t>
  </si>
  <si>
    <t>59827</t>
  </si>
  <si>
    <t>59828</t>
  </si>
  <si>
    <t>59829</t>
  </si>
  <si>
    <t>59831</t>
  </si>
  <si>
    <t>59832</t>
  </si>
  <si>
    <t>59833</t>
  </si>
  <si>
    <t>59834</t>
  </si>
  <si>
    <t>59837</t>
  </si>
  <si>
    <t>59840</t>
  </si>
  <si>
    <t>59843</t>
  </si>
  <si>
    <t>59844</t>
  </si>
  <si>
    <t>59845</t>
  </si>
  <si>
    <t>59846</t>
  </si>
  <si>
    <t>59847</t>
  </si>
  <si>
    <t>59848</t>
  </si>
  <si>
    <t>59853</t>
  </si>
  <si>
    <t>59854</t>
  </si>
  <si>
    <t>59858</t>
  </si>
  <si>
    <t>59859</t>
  </si>
  <si>
    <t>59860</t>
  </si>
  <si>
    <t>59863</t>
  </si>
  <si>
    <t>59864</t>
  </si>
  <si>
    <t>59865</t>
  </si>
  <si>
    <t>59866</t>
  </si>
  <si>
    <t>59867</t>
  </si>
  <si>
    <t>59868</t>
  </si>
  <si>
    <t>59870</t>
  </si>
  <si>
    <t>59871</t>
  </si>
  <si>
    <t>59872</t>
  </si>
  <si>
    <t>59873</t>
  </si>
  <si>
    <t>59874</t>
  </si>
  <si>
    <t>59875</t>
  </si>
  <si>
    <t>59901</t>
  </si>
  <si>
    <t>59910</t>
  </si>
  <si>
    <t>59911</t>
  </si>
  <si>
    <t>59912</t>
  </si>
  <si>
    <t>59914</t>
  </si>
  <si>
    <t>59915</t>
  </si>
  <si>
    <t>59916</t>
  </si>
  <si>
    <t>59917</t>
  </si>
  <si>
    <t>59920</t>
  </si>
  <si>
    <t>59922</t>
  </si>
  <si>
    <t>59923</t>
  </si>
  <si>
    <t>59925</t>
  </si>
  <si>
    <t>59926</t>
  </si>
  <si>
    <t>59928</t>
  </si>
  <si>
    <t>59929</t>
  </si>
  <si>
    <t>59930</t>
  </si>
  <si>
    <t>59931</t>
  </si>
  <si>
    <t>59932</t>
  </si>
  <si>
    <t>59935</t>
  </si>
  <si>
    <t>59937</t>
  </si>
  <si>
    <t>60002</t>
  </si>
  <si>
    <t>60004</t>
  </si>
  <si>
    <t>60005</t>
  </si>
  <si>
    <t>60007</t>
  </si>
  <si>
    <t>60008</t>
  </si>
  <si>
    <t>60010</t>
  </si>
  <si>
    <t>60012</t>
  </si>
  <si>
    <t>60013</t>
  </si>
  <si>
    <t>60014</t>
  </si>
  <si>
    <t>60015</t>
  </si>
  <si>
    <t>60016</t>
  </si>
  <si>
    <t>60018</t>
  </si>
  <si>
    <t>60019</t>
  </si>
  <si>
    <t>60020</t>
  </si>
  <si>
    <t>60021</t>
  </si>
  <si>
    <t>60022</t>
  </si>
  <si>
    <t>60025</t>
  </si>
  <si>
    <t>60026</t>
  </si>
  <si>
    <t>60030</t>
  </si>
  <si>
    <t>60031</t>
  </si>
  <si>
    <t>60033</t>
  </si>
  <si>
    <t>60034</t>
  </si>
  <si>
    <t>60035</t>
  </si>
  <si>
    <t>60037</t>
  </si>
  <si>
    <t>60038</t>
  </si>
  <si>
    <t>60040</t>
  </si>
  <si>
    <t>60041</t>
  </si>
  <si>
    <t>60042</t>
  </si>
  <si>
    <t>60043</t>
  </si>
  <si>
    <t>60044</t>
  </si>
  <si>
    <t>60045</t>
  </si>
  <si>
    <t>60046</t>
  </si>
  <si>
    <t>60047</t>
  </si>
  <si>
    <t>60048</t>
  </si>
  <si>
    <t>60049</t>
  </si>
  <si>
    <t>60050</t>
  </si>
  <si>
    <t>60051</t>
  </si>
  <si>
    <t>60053</t>
  </si>
  <si>
    <t>60055</t>
  </si>
  <si>
    <t>60056</t>
  </si>
  <si>
    <t>60060</t>
  </si>
  <si>
    <t>60061</t>
  </si>
  <si>
    <t>60062</t>
  </si>
  <si>
    <t>60064</t>
  </si>
  <si>
    <t>60067</t>
  </si>
  <si>
    <t>60068</t>
  </si>
  <si>
    <t>60069</t>
  </si>
  <si>
    <t>60070</t>
  </si>
  <si>
    <t>60071</t>
  </si>
  <si>
    <t>60072</t>
  </si>
  <si>
    <t>60073</t>
  </si>
  <si>
    <t>60074</t>
  </si>
  <si>
    <t>60076</t>
  </si>
  <si>
    <t>60077</t>
  </si>
  <si>
    <t>60081</t>
  </si>
  <si>
    <t>60083</t>
  </si>
  <si>
    <t>60084</t>
  </si>
  <si>
    <t>60085</t>
  </si>
  <si>
    <t>60086</t>
  </si>
  <si>
    <t>60087</t>
  </si>
  <si>
    <t>60088</t>
  </si>
  <si>
    <t>60089</t>
  </si>
  <si>
    <t>60090</t>
  </si>
  <si>
    <t>60091</t>
  </si>
  <si>
    <t>60092</t>
  </si>
  <si>
    <t>60093</t>
  </si>
  <si>
    <t>60096</t>
  </si>
  <si>
    <t>60097</t>
  </si>
  <si>
    <t>60098</t>
  </si>
  <si>
    <t>60099</t>
  </si>
  <si>
    <t>60101</t>
  </si>
  <si>
    <t>60102</t>
  </si>
  <si>
    <t>60103</t>
  </si>
  <si>
    <t>60104</t>
  </si>
  <si>
    <t>60105</t>
  </si>
  <si>
    <t>60106</t>
  </si>
  <si>
    <t>60107</t>
  </si>
  <si>
    <t>60108</t>
  </si>
  <si>
    <t>60110</t>
  </si>
  <si>
    <t>60111</t>
  </si>
  <si>
    <t>60112</t>
  </si>
  <si>
    <t>60115</t>
  </si>
  <si>
    <t>60116</t>
  </si>
  <si>
    <t>60117</t>
  </si>
  <si>
    <t>60118</t>
  </si>
  <si>
    <t>60119</t>
  </si>
  <si>
    <t>60120</t>
  </si>
  <si>
    <t>60122</t>
  </si>
  <si>
    <t>60123</t>
  </si>
  <si>
    <t>60124</t>
  </si>
  <si>
    <t>60125</t>
  </si>
  <si>
    <t>60126</t>
  </si>
  <si>
    <t>60128</t>
  </si>
  <si>
    <t>60129</t>
  </si>
  <si>
    <t>60130</t>
  </si>
  <si>
    <t>60131</t>
  </si>
  <si>
    <t>60132</t>
  </si>
  <si>
    <t>60133</t>
  </si>
  <si>
    <t>60134</t>
  </si>
  <si>
    <t>60135</t>
  </si>
  <si>
    <t>60136</t>
  </si>
  <si>
    <t>60137</t>
  </si>
  <si>
    <t>60139</t>
  </si>
  <si>
    <t>60140</t>
  </si>
  <si>
    <t>60142</t>
  </si>
  <si>
    <t>60143</t>
  </si>
  <si>
    <t>60145</t>
  </si>
  <si>
    <t>60146</t>
  </si>
  <si>
    <t>60148</t>
  </si>
  <si>
    <t>60150</t>
  </si>
  <si>
    <t>60151</t>
  </si>
  <si>
    <t>60152</t>
  </si>
  <si>
    <t>60153</t>
  </si>
  <si>
    <t>60154</t>
  </si>
  <si>
    <t>60155</t>
  </si>
  <si>
    <t>60156</t>
  </si>
  <si>
    <t>60157</t>
  </si>
  <si>
    <t>60160</t>
  </si>
  <si>
    <t>60162</t>
  </si>
  <si>
    <t>60163</t>
  </si>
  <si>
    <t>60164</t>
  </si>
  <si>
    <t>60165</t>
  </si>
  <si>
    <t>60169</t>
  </si>
  <si>
    <t>60171</t>
  </si>
  <si>
    <t>60172</t>
  </si>
  <si>
    <t>60173</t>
  </si>
  <si>
    <t>60174</t>
  </si>
  <si>
    <t>60175</t>
  </si>
  <si>
    <t>60176</t>
  </si>
  <si>
    <t>60177</t>
  </si>
  <si>
    <t>60178</t>
  </si>
  <si>
    <t>60179</t>
  </si>
  <si>
    <t>60180</t>
  </si>
  <si>
    <t>60181</t>
  </si>
  <si>
    <t>60184</t>
  </si>
  <si>
    <t>60185</t>
  </si>
  <si>
    <t>60187</t>
  </si>
  <si>
    <t>60188</t>
  </si>
  <si>
    <t>60189</t>
  </si>
  <si>
    <t>60190</t>
  </si>
  <si>
    <t>60191</t>
  </si>
  <si>
    <t>60192</t>
  </si>
  <si>
    <t>60193</t>
  </si>
  <si>
    <t>60194</t>
  </si>
  <si>
    <t>60195</t>
  </si>
  <si>
    <t>60196</t>
  </si>
  <si>
    <t>60199</t>
  </si>
  <si>
    <t>60201</t>
  </si>
  <si>
    <t>60202</t>
  </si>
  <si>
    <t>60203</t>
  </si>
  <si>
    <t>60208</t>
  </si>
  <si>
    <t>60209</t>
  </si>
  <si>
    <t>60290</t>
  </si>
  <si>
    <t>60301</t>
  </si>
  <si>
    <t>60302</t>
  </si>
  <si>
    <t>60304</t>
  </si>
  <si>
    <t>60305</t>
  </si>
  <si>
    <t>60399</t>
  </si>
  <si>
    <t>60401</t>
  </si>
  <si>
    <t>60402</t>
  </si>
  <si>
    <t>60403</t>
  </si>
  <si>
    <t>60404</t>
  </si>
  <si>
    <t>60406</t>
  </si>
  <si>
    <t>60407</t>
  </si>
  <si>
    <t>60408</t>
  </si>
  <si>
    <t>60409</t>
  </si>
  <si>
    <t>60410</t>
  </si>
  <si>
    <t>60411</t>
  </si>
  <si>
    <t>60415</t>
  </si>
  <si>
    <t>60416</t>
  </si>
  <si>
    <t>60417</t>
  </si>
  <si>
    <t>60419</t>
  </si>
  <si>
    <t>60420</t>
  </si>
  <si>
    <t>60421</t>
  </si>
  <si>
    <t>60422</t>
  </si>
  <si>
    <t>60423</t>
  </si>
  <si>
    <t>60424</t>
  </si>
  <si>
    <t>60425</t>
  </si>
  <si>
    <t>60426</t>
  </si>
  <si>
    <t>60428</t>
  </si>
  <si>
    <t>60429</t>
  </si>
  <si>
    <t>60430</t>
  </si>
  <si>
    <t>60431</t>
  </si>
  <si>
    <t>60432</t>
  </si>
  <si>
    <t>60433</t>
  </si>
  <si>
    <t>60435</t>
  </si>
  <si>
    <t>60436</t>
  </si>
  <si>
    <t>60437</t>
  </si>
  <si>
    <t>60438</t>
  </si>
  <si>
    <t>60439</t>
  </si>
  <si>
    <t>60440</t>
  </si>
  <si>
    <t>60441</t>
  </si>
  <si>
    <t>60442</t>
  </si>
  <si>
    <t>60443</t>
  </si>
  <si>
    <t>60444</t>
  </si>
  <si>
    <t>60445</t>
  </si>
  <si>
    <t>60446</t>
  </si>
  <si>
    <t>60447</t>
  </si>
  <si>
    <t>60448</t>
  </si>
  <si>
    <t>60449</t>
  </si>
  <si>
    <t>60450</t>
  </si>
  <si>
    <t>60451</t>
  </si>
  <si>
    <t>60452</t>
  </si>
  <si>
    <t>60453</t>
  </si>
  <si>
    <t>60455</t>
  </si>
  <si>
    <t>60456</t>
  </si>
  <si>
    <t>60457</t>
  </si>
  <si>
    <t>60458</t>
  </si>
  <si>
    <t>60459</t>
  </si>
  <si>
    <t>60460</t>
  </si>
  <si>
    <t>60461</t>
  </si>
  <si>
    <t>60462</t>
  </si>
  <si>
    <t>60463</t>
  </si>
  <si>
    <t>60464</t>
  </si>
  <si>
    <t>60465</t>
  </si>
  <si>
    <t>60466</t>
  </si>
  <si>
    <t>60467</t>
  </si>
  <si>
    <t>60468</t>
  </si>
  <si>
    <t>60469</t>
  </si>
  <si>
    <t>60470</t>
  </si>
  <si>
    <t>60471</t>
  </si>
  <si>
    <t>60472</t>
  </si>
  <si>
    <t>60473</t>
  </si>
  <si>
    <t>60475</t>
  </si>
  <si>
    <t>60476</t>
  </si>
  <si>
    <t>60477</t>
  </si>
  <si>
    <t>60478</t>
  </si>
  <si>
    <t>60479</t>
  </si>
  <si>
    <t>60480</t>
  </si>
  <si>
    <t>60481</t>
  </si>
  <si>
    <t>60482</t>
  </si>
  <si>
    <t>60484</t>
  </si>
  <si>
    <t>60487</t>
  </si>
  <si>
    <t>60490</t>
  </si>
  <si>
    <t>60491</t>
  </si>
  <si>
    <t>60501</t>
  </si>
  <si>
    <t>60502</t>
  </si>
  <si>
    <t>60503</t>
  </si>
  <si>
    <t>60504</t>
  </si>
  <si>
    <t>60505</t>
  </si>
  <si>
    <t>60506</t>
  </si>
  <si>
    <t>60510</t>
  </si>
  <si>
    <t>60511</t>
  </si>
  <si>
    <t>60512</t>
  </si>
  <si>
    <t>60513</t>
  </si>
  <si>
    <t>60514</t>
  </si>
  <si>
    <t>60515</t>
  </si>
  <si>
    <t>60516</t>
  </si>
  <si>
    <t>60517</t>
  </si>
  <si>
    <t>60518</t>
  </si>
  <si>
    <t>60520</t>
  </si>
  <si>
    <t>60521</t>
  </si>
  <si>
    <t>60522</t>
  </si>
  <si>
    <t>60523</t>
  </si>
  <si>
    <t>60525</t>
  </si>
  <si>
    <t>60526</t>
  </si>
  <si>
    <t>60527</t>
  </si>
  <si>
    <t>60530</t>
  </si>
  <si>
    <t>60531</t>
  </si>
  <si>
    <t>60532</t>
  </si>
  <si>
    <t>60534</t>
  </si>
  <si>
    <t>60538</t>
  </si>
  <si>
    <t>60539</t>
  </si>
  <si>
    <t>60540</t>
  </si>
  <si>
    <t>60541</t>
  </si>
  <si>
    <t>60542</t>
  </si>
  <si>
    <t>60543</t>
  </si>
  <si>
    <t>60544</t>
  </si>
  <si>
    <t>60545</t>
  </si>
  <si>
    <t>60546</t>
  </si>
  <si>
    <t>60548</t>
  </si>
  <si>
    <t>60549</t>
  </si>
  <si>
    <t>60550</t>
  </si>
  <si>
    <t>60551</t>
  </si>
  <si>
    <t>60552</t>
  </si>
  <si>
    <t>60553</t>
  </si>
  <si>
    <t>60554</t>
  </si>
  <si>
    <t>60555</t>
  </si>
  <si>
    <t>60556</t>
  </si>
  <si>
    <t>60558</t>
  </si>
  <si>
    <t>60559</t>
  </si>
  <si>
    <t>60560</t>
  </si>
  <si>
    <t>60561</t>
  </si>
  <si>
    <t>60563</t>
  </si>
  <si>
    <t>60564</t>
  </si>
  <si>
    <t>60565</t>
  </si>
  <si>
    <t>60568</t>
  </si>
  <si>
    <t>60570</t>
  </si>
  <si>
    <t>60572</t>
  </si>
  <si>
    <t>60585</t>
  </si>
  <si>
    <t>60586</t>
  </si>
  <si>
    <t>60597</t>
  </si>
  <si>
    <t>60599</t>
  </si>
  <si>
    <t>60601</t>
  </si>
  <si>
    <t>60602</t>
  </si>
  <si>
    <t>60603</t>
  </si>
  <si>
    <t>60604</t>
  </si>
  <si>
    <t>60605</t>
  </si>
  <si>
    <t>60606</t>
  </si>
  <si>
    <t>60607</t>
  </si>
  <si>
    <t>60608</t>
  </si>
  <si>
    <t>60609</t>
  </si>
  <si>
    <t>60610</t>
  </si>
  <si>
    <t>60611</t>
  </si>
  <si>
    <t>60612</t>
  </si>
  <si>
    <t>60613</t>
  </si>
  <si>
    <t>60614</t>
  </si>
  <si>
    <t>60615</t>
  </si>
  <si>
    <t>60616</t>
  </si>
  <si>
    <t>60617</t>
  </si>
  <si>
    <t>60618</t>
  </si>
  <si>
    <t>60619</t>
  </si>
  <si>
    <t>60620</t>
  </si>
  <si>
    <t>60621</t>
  </si>
  <si>
    <t>60622</t>
  </si>
  <si>
    <t>60623</t>
  </si>
  <si>
    <t>60624</t>
  </si>
  <si>
    <t>60625</t>
  </si>
  <si>
    <t>60626</t>
  </si>
  <si>
    <t>60628</t>
  </si>
  <si>
    <t>60629</t>
  </si>
  <si>
    <t>60630</t>
  </si>
  <si>
    <t>60631</t>
  </si>
  <si>
    <t>60632</t>
  </si>
  <si>
    <t>60633</t>
  </si>
  <si>
    <t>60634</t>
  </si>
  <si>
    <t>60636</t>
  </si>
  <si>
    <t>60637</t>
  </si>
  <si>
    <t>60638</t>
  </si>
  <si>
    <t>60639</t>
  </si>
  <si>
    <t>60640</t>
  </si>
  <si>
    <t>60641</t>
  </si>
  <si>
    <t>60642</t>
  </si>
  <si>
    <t>60643</t>
  </si>
  <si>
    <t>60644</t>
  </si>
  <si>
    <t>60645</t>
  </si>
  <si>
    <t>60646</t>
  </si>
  <si>
    <t>60647</t>
  </si>
  <si>
    <t>60649</t>
  </si>
  <si>
    <t>60651</t>
  </si>
  <si>
    <t>60652</t>
  </si>
  <si>
    <t>60653</t>
  </si>
  <si>
    <t>60654</t>
  </si>
  <si>
    <t>60655</t>
  </si>
  <si>
    <t>60656</t>
  </si>
  <si>
    <t>60657</t>
  </si>
  <si>
    <t>60659</t>
  </si>
  <si>
    <t>60660</t>
  </si>
  <si>
    <t>60661</t>
  </si>
  <si>
    <t>60663</t>
  </si>
  <si>
    <t>60668</t>
  </si>
  <si>
    <t>60669</t>
  </si>
  <si>
    <t>60670</t>
  </si>
  <si>
    <t>60673</t>
  </si>
  <si>
    <t>60674</t>
  </si>
  <si>
    <t>60675</t>
  </si>
  <si>
    <t>60677</t>
  </si>
  <si>
    <t>60678</t>
  </si>
  <si>
    <t>60679</t>
  </si>
  <si>
    <t>60682</t>
  </si>
  <si>
    <t>60684</t>
  </si>
  <si>
    <t>60685</t>
  </si>
  <si>
    <t>60686</t>
  </si>
  <si>
    <t>60687</t>
  </si>
  <si>
    <t>60688</t>
  </si>
  <si>
    <t>60689</t>
  </si>
  <si>
    <t>60693</t>
  </si>
  <si>
    <t>60694</t>
  </si>
  <si>
    <t>60695</t>
  </si>
  <si>
    <t>60696</t>
  </si>
  <si>
    <t>60697</t>
  </si>
  <si>
    <t>60699</t>
  </si>
  <si>
    <t>60701</t>
  </si>
  <si>
    <t>60706</t>
  </si>
  <si>
    <t>60707</t>
  </si>
  <si>
    <t>60712</t>
  </si>
  <si>
    <t>60714</t>
  </si>
  <si>
    <t>60803</t>
  </si>
  <si>
    <t>60804</t>
  </si>
  <si>
    <t>60805</t>
  </si>
  <si>
    <t>60827</t>
  </si>
  <si>
    <t>60901</t>
  </si>
  <si>
    <t>60911</t>
  </si>
  <si>
    <t>60912</t>
  </si>
  <si>
    <t>60913</t>
  </si>
  <si>
    <t>60914</t>
  </si>
  <si>
    <t>60915</t>
  </si>
  <si>
    <t>60917</t>
  </si>
  <si>
    <t>60918</t>
  </si>
  <si>
    <t>60919</t>
  </si>
  <si>
    <t>60921</t>
  </si>
  <si>
    <t>60922</t>
  </si>
  <si>
    <t>60924</t>
  </si>
  <si>
    <t>60927</t>
  </si>
  <si>
    <t>60928</t>
  </si>
  <si>
    <t>60929</t>
  </si>
  <si>
    <t>60930</t>
  </si>
  <si>
    <t>60931</t>
  </si>
  <si>
    <t>60934</t>
  </si>
  <si>
    <t>60935</t>
  </si>
  <si>
    <t>60936</t>
  </si>
  <si>
    <t>60938</t>
  </si>
  <si>
    <t>60940</t>
  </si>
  <si>
    <t>60941</t>
  </si>
  <si>
    <t>60942</t>
  </si>
  <si>
    <t>60946</t>
  </si>
  <si>
    <t>60948</t>
  </si>
  <si>
    <t>60949</t>
  </si>
  <si>
    <t>60950</t>
  </si>
  <si>
    <t>60951</t>
  </si>
  <si>
    <t>60952</t>
  </si>
  <si>
    <t>60953</t>
  </si>
  <si>
    <t>60954</t>
  </si>
  <si>
    <t>60955</t>
  </si>
  <si>
    <t>60957</t>
  </si>
  <si>
    <t>60958</t>
  </si>
  <si>
    <t>60959</t>
  </si>
  <si>
    <t>60960</t>
  </si>
  <si>
    <t>60961</t>
  </si>
  <si>
    <t>60962</t>
  </si>
  <si>
    <t>60963</t>
  </si>
  <si>
    <t>60964</t>
  </si>
  <si>
    <t>60966</t>
  </si>
  <si>
    <t>60968</t>
  </si>
  <si>
    <t>60970</t>
  </si>
  <si>
    <t>60973</t>
  </si>
  <si>
    <t>61001</t>
  </si>
  <si>
    <t>61006</t>
  </si>
  <si>
    <t>61007</t>
  </si>
  <si>
    <t>61008</t>
  </si>
  <si>
    <t>61010</t>
  </si>
  <si>
    <t>61011</t>
  </si>
  <si>
    <t>61012</t>
  </si>
  <si>
    <t>61014</t>
  </si>
  <si>
    <t>61015</t>
  </si>
  <si>
    <t>61016</t>
  </si>
  <si>
    <t>61018</t>
  </si>
  <si>
    <t>61019</t>
  </si>
  <si>
    <t>61020</t>
  </si>
  <si>
    <t>61021</t>
  </si>
  <si>
    <t>61024</t>
  </si>
  <si>
    <t>61025</t>
  </si>
  <si>
    <t>61028</t>
  </si>
  <si>
    <t>61030</t>
  </si>
  <si>
    <t>61031</t>
  </si>
  <si>
    <t>61032</t>
  </si>
  <si>
    <t>61036</t>
  </si>
  <si>
    <t>61038</t>
  </si>
  <si>
    <t>61039</t>
  </si>
  <si>
    <t>61041</t>
  </si>
  <si>
    <t>61042</t>
  </si>
  <si>
    <t>61044</t>
  </si>
  <si>
    <t>61046</t>
  </si>
  <si>
    <t>61047</t>
  </si>
  <si>
    <t>61048</t>
  </si>
  <si>
    <t>61049</t>
  </si>
  <si>
    <t>61050</t>
  </si>
  <si>
    <t>61051</t>
  </si>
  <si>
    <t>61052</t>
  </si>
  <si>
    <t>61053</t>
  </si>
  <si>
    <t>61054</t>
  </si>
  <si>
    <t>61060</t>
  </si>
  <si>
    <t>61061</t>
  </si>
  <si>
    <t>61062</t>
  </si>
  <si>
    <t>61063</t>
  </si>
  <si>
    <t>61064</t>
  </si>
  <si>
    <t>61065</t>
  </si>
  <si>
    <t>61067</t>
  </si>
  <si>
    <t>61068</t>
  </si>
  <si>
    <t>61070</t>
  </si>
  <si>
    <t>61071</t>
  </si>
  <si>
    <t>61072</t>
  </si>
  <si>
    <t>61073</t>
  </si>
  <si>
    <t>61074</t>
  </si>
  <si>
    <t>61075</t>
  </si>
  <si>
    <t>61078</t>
  </si>
  <si>
    <t>61080</t>
  </si>
  <si>
    <t>61081</t>
  </si>
  <si>
    <t>61084</t>
  </si>
  <si>
    <t>61085</t>
  </si>
  <si>
    <t>61087</t>
  </si>
  <si>
    <t>61088</t>
  </si>
  <si>
    <t>61089</t>
  </si>
  <si>
    <t>61101</t>
  </si>
  <si>
    <t>61102</t>
  </si>
  <si>
    <t>61103</t>
  </si>
  <si>
    <t>61104</t>
  </si>
  <si>
    <t>61107</t>
  </si>
  <si>
    <t>61108</t>
  </si>
  <si>
    <t>61109</t>
  </si>
  <si>
    <t>61111</t>
  </si>
  <si>
    <t>61112</t>
  </si>
  <si>
    <t>61114</t>
  </si>
  <si>
    <t>61115</t>
  </si>
  <si>
    <t>61201</t>
  </si>
  <si>
    <t>61230</t>
  </si>
  <si>
    <t>61231</t>
  </si>
  <si>
    <t>61232</t>
  </si>
  <si>
    <t>61234</t>
  </si>
  <si>
    <t>61235</t>
  </si>
  <si>
    <t>61238</t>
  </si>
  <si>
    <t>61239</t>
  </si>
  <si>
    <t>61240</t>
  </si>
  <si>
    <t>61241</t>
  </si>
  <si>
    <t>61242</t>
  </si>
  <si>
    <t>61243</t>
  </si>
  <si>
    <t>61244</t>
  </si>
  <si>
    <t>61250</t>
  </si>
  <si>
    <t>61251</t>
  </si>
  <si>
    <t>61252</t>
  </si>
  <si>
    <t>61254</t>
  </si>
  <si>
    <t>61256</t>
  </si>
  <si>
    <t>61257</t>
  </si>
  <si>
    <t>61258</t>
  </si>
  <si>
    <t>61259</t>
  </si>
  <si>
    <t>61260</t>
  </si>
  <si>
    <t>61261</t>
  </si>
  <si>
    <t>61262</t>
  </si>
  <si>
    <t>61264</t>
  </si>
  <si>
    <t>61265</t>
  </si>
  <si>
    <t>61270</t>
  </si>
  <si>
    <t>61272</t>
  </si>
  <si>
    <t>61273</t>
  </si>
  <si>
    <t>61274</t>
  </si>
  <si>
    <t>61275</t>
  </si>
  <si>
    <t>61277</t>
  </si>
  <si>
    <t>61279</t>
  </si>
  <si>
    <t>61281</t>
  </si>
  <si>
    <t>61282</t>
  </si>
  <si>
    <t>61283</t>
  </si>
  <si>
    <t>61284</t>
  </si>
  <si>
    <t>61285</t>
  </si>
  <si>
    <t>61299</t>
  </si>
  <si>
    <t>61301</t>
  </si>
  <si>
    <t>61310</t>
  </si>
  <si>
    <t>61311</t>
  </si>
  <si>
    <t>61312</t>
  </si>
  <si>
    <t>61313</t>
  </si>
  <si>
    <t>61314</t>
  </si>
  <si>
    <t>61318</t>
  </si>
  <si>
    <t>61319</t>
  </si>
  <si>
    <t>61320</t>
  </si>
  <si>
    <t>61321</t>
  </si>
  <si>
    <t>61325</t>
  </si>
  <si>
    <t>61326</t>
  </si>
  <si>
    <t>61327</t>
  </si>
  <si>
    <t>61329</t>
  </si>
  <si>
    <t>61330</t>
  </si>
  <si>
    <t>61333</t>
  </si>
  <si>
    <t>61334</t>
  </si>
  <si>
    <t>61335</t>
  </si>
  <si>
    <t>61336</t>
  </si>
  <si>
    <t>61337</t>
  </si>
  <si>
    <t>61341</t>
  </si>
  <si>
    <t>61342</t>
  </si>
  <si>
    <t>61344</t>
  </si>
  <si>
    <t>61345</t>
  </si>
  <si>
    <t>61348</t>
  </si>
  <si>
    <t>61349</t>
  </si>
  <si>
    <t>61350</t>
  </si>
  <si>
    <t>61353</t>
  </si>
  <si>
    <t>61354</t>
  </si>
  <si>
    <t>61356</t>
  </si>
  <si>
    <t>61358</t>
  </si>
  <si>
    <t>61360</t>
  </si>
  <si>
    <t>61361</t>
  </si>
  <si>
    <t>61362</t>
  </si>
  <si>
    <t>61364</t>
  </si>
  <si>
    <t>61367</t>
  </si>
  <si>
    <t>61368</t>
  </si>
  <si>
    <t>61369</t>
  </si>
  <si>
    <t>61370</t>
  </si>
  <si>
    <t>61373</t>
  </si>
  <si>
    <t>61375</t>
  </si>
  <si>
    <t>61376</t>
  </si>
  <si>
    <t>61377</t>
  </si>
  <si>
    <t>61378</t>
  </si>
  <si>
    <t>61379</t>
  </si>
  <si>
    <t>61401</t>
  </si>
  <si>
    <t>61410</t>
  </si>
  <si>
    <t>61411</t>
  </si>
  <si>
    <t>61412</t>
  </si>
  <si>
    <t>61413</t>
  </si>
  <si>
    <t>61414</t>
  </si>
  <si>
    <t>61415</t>
  </si>
  <si>
    <t>61417</t>
  </si>
  <si>
    <t>61418</t>
  </si>
  <si>
    <t>61420</t>
  </si>
  <si>
    <t>61421</t>
  </si>
  <si>
    <t>61422</t>
  </si>
  <si>
    <t>61423</t>
  </si>
  <si>
    <t>61425</t>
  </si>
  <si>
    <t>61427</t>
  </si>
  <si>
    <t>61428</t>
  </si>
  <si>
    <t>61430</t>
  </si>
  <si>
    <t>61431</t>
  </si>
  <si>
    <t>61432</t>
  </si>
  <si>
    <t>61434</t>
  </si>
  <si>
    <t>61435</t>
  </si>
  <si>
    <t>61436</t>
  </si>
  <si>
    <t>61437</t>
  </si>
  <si>
    <t>61438</t>
  </si>
  <si>
    <t>61440</t>
  </si>
  <si>
    <t>61441</t>
  </si>
  <si>
    <t>61442</t>
  </si>
  <si>
    <t>61443</t>
  </si>
  <si>
    <t>61447</t>
  </si>
  <si>
    <t>61448</t>
  </si>
  <si>
    <t>61449</t>
  </si>
  <si>
    <t>61450</t>
  </si>
  <si>
    <t>61451</t>
  </si>
  <si>
    <t>61452</t>
  </si>
  <si>
    <t>61453</t>
  </si>
  <si>
    <t>61454</t>
  </si>
  <si>
    <t>61455</t>
  </si>
  <si>
    <t>61458</t>
  </si>
  <si>
    <t>61459</t>
  </si>
  <si>
    <t>61460</t>
  </si>
  <si>
    <t>61462</t>
  </si>
  <si>
    <t>61465</t>
  </si>
  <si>
    <t>61466</t>
  </si>
  <si>
    <t>61467</t>
  </si>
  <si>
    <t>61468</t>
  </si>
  <si>
    <t>61469</t>
  </si>
  <si>
    <t>61470</t>
  </si>
  <si>
    <t>61472</t>
  </si>
  <si>
    <t>61473</t>
  </si>
  <si>
    <t>61474</t>
  </si>
  <si>
    <t>61475</t>
  </si>
  <si>
    <t>61476</t>
  </si>
  <si>
    <t>61477</t>
  </si>
  <si>
    <t>61478</t>
  </si>
  <si>
    <t>61479</t>
  </si>
  <si>
    <t>61480</t>
  </si>
  <si>
    <t>61482</t>
  </si>
  <si>
    <t>61483</t>
  </si>
  <si>
    <t>61484</t>
  </si>
  <si>
    <t>61485</t>
  </si>
  <si>
    <t>61486</t>
  </si>
  <si>
    <t>61488</t>
  </si>
  <si>
    <t>61489</t>
  </si>
  <si>
    <t>61490</t>
  </si>
  <si>
    <t>61491</t>
  </si>
  <si>
    <t>61501</t>
  </si>
  <si>
    <t>61516</t>
  </si>
  <si>
    <t>61517</t>
  </si>
  <si>
    <t>61520</t>
  </si>
  <si>
    <t>61523</t>
  </si>
  <si>
    <t>61525</t>
  </si>
  <si>
    <t>61526</t>
  </si>
  <si>
    <t>61528</t>
  </si>
  <si>
    <t>61529</t>
  </si>
  <si>
    <t>61530</t>
  </si>
  <si>
    <t>61531</t>
  </si>
  <si>
    <t>61532</t>
  </si>
  <si>
    <t>61533</t>
  </si>
  <si>
    <t>61534</t>
  </si>
  <si>
    <t>61535</t>
  </si>
  <si>
    <t>61536</t>
  </si>
  <si>
    <t>61537</t>
  </si>
  <si>
    <t>61540</t>
  </si>
  <si>
    <t>61542</t>
  </si>
  <si>
    <t>61544</t>
  </si>
  <si>
    <t>61545</t>
  </si>
  <si>
    <t>61546</t>
  </si>
  <si>
    <t>61547</t>
  </si>
  <si>
    <t>61548</t>
  </si>
  <si>
    <t>61550</t>
  </si>
  <si>
    <t>61554</t>
  </si>
  <si>
    <t>61558</t>
  </si>
  <si>
    <t>61559</t>
  </si>
  <si>
    <t>61560</t>
  </si>
  <si>
    <t>61561</t>
  </si>
  <si>
    <t>61565</t>
  </si>
  <si>
    <t>61567</t>
  </si>
  <si>
    <t>61568</t>
  </si>
  <si>
    <t>61569</t>
  </si>
  <si>
    <t>61570</t>
  </si>
  <si>
    <t>61571</t>
  </si>
  <si>
    <t>61572</t>
  </si>
  <si>
    <t>61602</t>
  </si>
  <si>
    <t>61603</t>
  </si>
  <si>
    <t>61604</t>
  </si>
  <si>
    <t>61605</t>
  </si>
  <si>
    <t>61606</t>
  </si>
  <si>
    <t>61607</t>
  </si>
  <si>
    <t>61610</t>
  </si>
  <si>
    <t>61611</t>
  </si>
  <si>
    <t>61613</t>
  </si>
  <si>
    <t>61614</t>
  </si>
  <si>
    <t>61615</t>
  </si>
  <si>
    <t>61616</t>
  </si>
  <si>
    <t>61625</t>
  </si>
  <si>
    <t>61629</t>
  </si>
  <si>
    <t>61630</t>
  </si>
  <si>
    <t>61633</t>
  </si>
  <si>
    <t>61634</t>
  </si>
  <si>
    <t>61635</t>
  </si>
  <si>
    <t>61636</t>
  </si>
  <si>
    <t>61637</t>
  </si>
  <si>
    <t>61638</t>
  </si>
  <si>
    <t>61639</t>
  </si>
  <si>
    <t>61641</t>
  </si>
  <si>
    <t>61643</t>
  </si>
  <si>
    <t>61701</t>
  </si>
  <si>
    <t>61704</t>
  </si>
  <si>
    <t>61705</t>
  </si>
  <si>
    <t>61709</t>
  </si>
  <si>
    <t>61710</t>
  </si>
  <si>
    <t>61720</t>
  </si>
  <si>
    <t>61721</t>
  </si>
  <si>
    <t>61722</t>
  </si>
  <si>
    <t>61723</t>
  </si>
  <si>
    <t>61724</t>
  </si>
  <si>
    <t>61725</t>
  </si>
  <si>
    <t>61726</t>
  </si>
  <si>
    <t>61727</t>
  </si>
  <si>
    <t>61728</t>
  </si>
  <si>
    <t>61729</t>
  </si>
  <si>
    <t>61730</t>
  </si>
  <si>
    <t>61731</t>
  </si>
  <si>
    <t>61732</t>
  </si>
  <si>
    <t>61733</t>
  </si>
  <si>
    <t>61734</t>
  </si>
  <si>
    <t>61735</t>
  </si>
  <si>
    <t>61736</t>
  </si>
  <si>
    <t>61737</t>
  </si>
  <si>
    <t>61738</t>
  </si>
  <si>
    <t>61739</t>
  </si>
  <si>
    <t>61740</t>
  </si>
  <si>
    <t>61741</t>
  </si>
  <si>
    <t>61742</t>
  </si>
  <si>
    <t>61743</t>
  </si>
  <si>
    <t>61744</t>
  </si>
  <si>
    <t>61745</t>
  </si>
  <si>
    <t>61747</t>
  </si>
  <si>
    <t>61748</t>
  </si>
  <si>
    <t>61749</t>
  </si>
  <si>
    <t>61752</t>
  </si>
  <si>
    <t>61753</t>
  </si>
  <si>
    <t>61754</t>
  </si>
  <si>
    <t>61755</t>
  </si>
  <si>
    <t>61756</t>
  </si>
  <si>
    <t>61759</t>
  </si>
  <si>
    <t>61760</t>
  </si>
  <si>
    <t>61761</t>
  </si>
  <si>
    <t>61764</t>
  </si>
  <si>
    <t>61769</t>
  </si>
  <si>
    <t>61770</t>
  </si>
  <si>
    <t>61771</t>
  </si>
  <si>
    <t>61772</t>
  </si>
  <si>
    <t>61773</t>
  </si>
  <si>
    <t>61774</t>
  </si>
  <si>
    <t>61775</t>
  </si>
  <si>
    <t>61776</t>
  </si>
  <si>
    <t>61777</t>
  </si>
  <si>
    <t>61778</t>
  </si>
  <si>
    <t>61790</t>
  </si>
  <si>
    <t>61791</t>
  </si>
  <si>
    <t>61799</t>
  </si>
  <si>
    <t>61801</t>
  </si>
  <si>
    <t>61802</t>
  </si>
  <si>
    <t>61810</t>
  </si>
  <si>
    <t>61811</t>
  </si>
  <si>
    <t>61812</t>
  </si>
  <si>
    <t>61813</t>
  </si>
  <si>
    <t>61814</t>
  </si>
  <si>
    <t>61816</t>
  </si>
  <si>
    <t>61817</t>
  </si>
  <si>
    <t>61818</t>
  </si>
  <si>
    <t>61820</t>
  </si>
  <si>
    <t>61821</t>
  </si>
  <si>
    <t>61822</t>
  </si>
  <si>
    <t>61830</t>
  </si>
  <si>
    <t>61831</t>
  </si>
  <si>
    <t>61832</t>
  </si>
  <si>
    <t>61833</t>
  </si>
  <si>
    <t>61834</t>
  </si>
  <si>
    <t>61839</t>
  </si>
  <si>
    <t>61840</t>
  </si>
  <si>
    <t>61841</t>
  </si>
  <si>
    <t>61842</t>
  </si>
  <si>
    <t>61843</t>
  </si>
  <si>
    <t>61844</t>
  </si>
  <si>
    <t>61845</t>
  </si>
  <si>
    <t>61846</t>
  </si>
  <si>
    <t>61847</t>
  </si>
  <si>
    <t>61849</t>
  </si>
  <si>
    <t>61850</t>
  </si>
  <si>
    <t>61851</t>
  </si>
  <si>
    <t>61852</t>
  </si>
  <si>
    <t>61853</t>
  </si>
  <si>
    <t>61854</t>
  </si>
  <si>
    <t>61855</t>
  </si>
  <si>
    <t>61856</t>
  </si>
  <si>
    <t>61858</t>
  </si>
  <si>
    <t>61859</t>
  </si>
  <si>
    <t>61862</t>
  </si>
  <si>
    <t>61863</t>
  </si>
  <si>
    <t>61864</t>
  </si>
  <si>
    <t>61865</t>
  </si>
  <si>
    <t>61866</t>
  </si>
  <si>
    <t>61870</t>
  </si>
  <si>
    <t>61872</t>
  </si>
  <si>
    <t>61873</t>
  </si>
  <si>
    <t>61874</t>
  </si>
  <si>
    <t>61875</t>
  </si>
  <si>
    <t>61876</t>
  </si>
  <si>
    <t>61877</t>
  </si>
  <si>
    <t>61878</t>
  </si>
  <si>
    <t>61880</t>
  </si>
  <si>
    <t>61882</t>
  </si>
  <si>
    <t>61883</t>
  </si>
  <si>
    <t>61884</t>
  </si>
  <si>
    <t>61910</t>
  </si>
  <si>
    <t>61911</t>
  </si>
  <si>
    <t>61912</t>
  </si>
  <si>
    <t>61913</t>
  </si>
  <si>
    <t>61914</t>
  </si>
  <si>
    <t>61917</t>
  </si>
  <si>
    <t>61919</t>
  </si>
  <si>
    <t>61920</t>
  </si>
  <si>
    <t>61924</t>
  </si>
  <si>
    <t>61925</t>
  </si>
  <si>
    <t>61928</t>
  </si>
  <si>
    <t>61929</t>
  </si>
  <si>
    <t>61930</t>
  </si>
  <si>
    <t>61931</t>
  </si>
  <si>
    <t>61932</t>
  </si>
  <si>
    <t>61933</t>
  </si>
  <si>
    <t>61937</t>
  </si>
  <si>
    <t>61938</t>
  </si>
  <si>
    <t>61940</t>
  </si>
  <si>
    <t>61942</t>
  </si>
  <si>
    <t>61943</t>
  </si>
  <si>
    <t>61944</t>
  </si>
  <si>
    <t>61951</t>
  </si>
  <si>
    <t>61953</t>
  </si>
  <si>
    <t>61956</t>
  </si>
  <si>
    <t>61957</t>
  </si>
  <si>
    <t>62001</t>
  </si>
  <si>
    <t>62002</t>
  </si>
  <si>
    <t>62006</t>
  </si>
  <si>
    <t>62009</t>
  </si>
  <si>
    <t>62010</t>
  </si>
  <si>
    <t>62011</t>
  </si>
  <si>
    <t>62012</t>
  </si>
  <si>
    <t>62013</t>
  </si>
  <si>
    <t>62014</t>
  </si>
  <si>
    <t>62015</t>
  </si>
  <si>
    <t>62016</t>
  </si>
  <si>
    <t>62017</t>
  </si>
  <si>
    <t>62018</t>
  </si>
  <si>
    <t>62019</t>
  </si>
  <si>
    <t>62021</t>
  </si>
  <si>
    <t>62022</t>
  </si>
  <si>
    <t>62024</t>
  </si>
  <si>
    <t>62025</t>
  </si>
  <si>
    <t>62026</t>
  </si>
  <si>
    <t>62027</t>
  </si>
  <si>
    <t>62028</t>
  </si>
  <si>
    <t>62031</t>
  </si>
  <si>
    <t>62032</t>
  </si>
  <si>
    <t>62033</t>
  </si>
  <si>
    <t>62034</t>
  </si>
  <si>
    <t>62035</t>
  </si>
  <si>
    <t>62036</t>
  </si>
  <si>
    <t>62037</t>
  </si>
  <si>
    <t>62040</t>
  </si>
  <si>
    <t>62044</t>
  </si>
  <si>
    <t>62045</t>
  </si>
  <si>
    <t>62047</t>
  </si>
  <si>
    <t>62048</t>
  </si>
  <si>
    <t>62049</t>
  </si>
  <si>
    <t>62050</t>
  </si>
  <si>
    <t>62051</t>
  </si>
  <si>
    <t>62052</t>
  </si>
  <si>
    <t>62053</t>
  </si>
  <si>
    <t>62054</t>
  </si>
  <si>
    <t>62056</t>
  </si>
  <si>
    <t>62060</t>
  </si>
  <si>
    <t>62061</t>
  </si>
  <si>
    <t>62062</t>
  </si>
  <si>
    <t>62063</t>
  </si>
  <si>
    <t>62065</t>
  </si>
  <si>
    <t>62067</t>
  </si>
  <si>
    <t>62069</t>
  </si>
  <si>
    <t>62070</t>
  </si>
  <si>
    <t>62074</t>
  </si>
  <si>
    <t>62075</t>
  </si>
  <si>
    <t>62079</t>
  </si>
  <si>
    <t>62080</t>
  </si>
  <si>
    <t>62081</t>
  </si>
  <si>
    <t>62082</t>
  </si>
  <si>
    <t>62083</t>
  </si>
  <si>
    <t>62084</t>
  </si>
  <si>
    <t>62086</t>
  </si>
  <si>
    <t>62087</t>
  </si>
  <si>
    <t>62088</t>
  </si>
  <si>
    <t>62090</t>
  </si>
  <si>
    <t>62091</t>
  </si>
  <si>
    <t>62092</t>
  </si>
  <si>
    <t>62094</t>
  </si>
  <si>
    <t>62095</t>
  </si>
  <si>
    <t>62097</t>
  </si>
  <si>
    <t>62201</t>
  </si>
  <si>
    <t>62203</t>
  </si>
  <si>
    <t>62204</t>
  </si>
  <si>
    <t>62205</t>
  </si>
  <si>
    <t>62206</t>
  </si>
  <si>
    <t>62207</t>
  </si>
  <si>
    <t>62208</t>
  </si>
  <si>
    <t>62214</t>
  </si>
  <si>
    <t>62215</t>
  </si>
  <si>
    <t>62216</t>
  </si>
  <si>
    <t>62217</t>
  </si>
  <si>
    <t>62218</t>
  </si>
  <si>
    <t>62220</t>
  </si>
  <si>
    <t>62221</t>
  </si>
  <si>
    <t>62223</t>
  </si>
  <si>
    <t>62224</t>
  </si>
  <si>
    <t>62225</t>
  </si>
  <si>
    <t>62226</t>
  </si>
  <si>
    <t>62230</t>
  </si>
  <si>
    <t>62231</t>
  </si>
  <si>
    <t>62232</t>
  </si>
  <si>
    <t>62233</t>
  </si>
  <si>
    <t>62234</t>
  </si>
  <si>
    <t>62236</t>
  </si>
  <si>
    <t>62237</t>
  </si>
  <si>
    <t>62238</t>
  </si>
  <si>
    <t>62239</t>
  </si>
  <si>
    <t>62240</t>
  </si>
  <si>
    <t>62241</t>
  </si>
  <si>
    <t>62242</t>
  </si>
  <si>
    <t>62243</t>
  </si>
  <si>
    <t>62244</t>
  </si>
  <si>
    <t>62245</t>
  </si>
  <si>
    <t>62246</t>
  </si>
  <si>
    <t>62249</t>
  </si>
  <si>
    <t>62250</t>
  </si>
  <si>
    <t>62253</t>
  </si>
  <si>
    <t>62254</t>
  </si>
  <si>
    <t>62255</t>
  </si>
  <si>
    <t>62257</t>
  </si>
  <si>
    <t>62258</t>
  </si>
  <si>
    <t>62260</t>
  </si>
  <si>
    <t>62261</t>
  </si>
  <si>
    <t>62262</t>
  </si>
  <si>
    <t>62263</t>
  </si>
  <si>
    <t>62264</t>
  </si>
  <si>
    <t>62265</t>
  </si>
  <si>
    <t>62268</t>
  </si>
  <si>
    <t>62269</t>
  </si>
  <si>
    <t>62271</t>
  </si>
  <si>
    <t>62272</t>
  </si>
  <si>
    <t>62274</t>
  </si>
  <si>
    <t>62275</t>
  </si>
  <si>
    <t>62277</t>
  </si>
  <si>
    <t>62278</t>
  </si>
  <si>
    <t>62280</t>
  </si>
  <si>
    <t>62281</t>
  </si>
  <si>
    <t>62284</t>
  </si>
  <si>
    <t>62285</t>
  </si>
  <si>
    <t>62286</t>
  </si>
  <si>
    <t>62288</t>
  </si>
  <si>
    <t>62293</t>
  </si>
  <si>
    <t>62294</t>
  </si>
  <si>
    <t>62295</t>
  </si>
  <si>
    <t>62297</t>
  </si>
  <si>
    <t>62298</t>
  </si>
  <si>
    <t>62301</t>
  </si>
  <si>
    <t>62305</t>
  </si>
  <si>
    <t>62311</t>
  </si>
  <si>
    <t>62312</t>
  </si>
  <si>
    <t>62313</t>
  </si>
  <si>
    <t>62314</t>
  </si>
  <si>
    <t>62316</t>
  </si>
  <si>
    <t>62319</t>
  </si>
  <si>
    <t>62320</t>
  </si>
  <si>
    <t>62321</t>
  </si>
  <si>
    <t>62323</t>
  </si>
  <si>
    <t>62324</t>
  </si>
  <si>
    <t>62325</t>
  </si>
  <si>
    <t>62326</t>
  </si>
  <si>
    <t>62330</t>
  </si>
  <si>
    <t>62338</t>
  </si>
  <si>
    <t>62339</t>
  </si>
  <si>
    <t>62340</t>
  </si>
  <si>
    <t>62341</t>
  </si>
  <si>
    <t>62343</t>
  </si>
  <si>
    <t>62344</t>
  </si>
  <si>
    <t>62345</t>
  </si>
  <si>
    <t>62346</t>
  </si>
  <si>
    <t>62347</t>
  </si>
  <si>
    <t>62349</t>
  </si>
  <si>
    <t>62351</t>
  </si>
  <si>
    <t>62353</t>
  </si>
  <si>
    <t>62354</t>
  </si>
  <si>
    <t>62355</t>
  </si>
  <si>
    <t>62356</t>
  </si>
  <si>
    <t>62357</t>
  </si>
  <si>
    <t>62358</t>
  </si>
  <si>
    <t>62359</t>
  </si>
  <si>
    <t>62360</t>
  </si>
  <si>
    <t>62361</t>
  </si>
  <si>
    <t>62363</t>
  </si>
  <si>
    <t>62365</t>
  </si>
  <si>
    <t>62366</t>
  </si>
  <si>
    <t>62367</t>
  </si>
  <si>
    <t>62370</t>
  </si>
  <si>
    <t>62373</t>
  </si>
  <si>
    <t>62374</t>
  </si>
  <si>
    <t>62375</t>
  </si>
  <si>
    <t>62376</t>
  </si>
  <si>
    <t>62378</t>
  </si>
  <si>
    <t>62379</t>
  </si>
  <si>
    <t>62380</t>
  </si>
  <si>
    <t>62401</t>
  </si>
  <si>
    <t>62410</t>
  </si>
  <si>
    <t>62411</t>
  </si>
  <si>
    <t>62413</t>
  </si>
  <si>
    <t>62414</t>
  </si>
  <si>
    <t>62417</t>
  </si>
  <si>
    <t>62418</t>
  </si>
  <si>
    <t>62419</t>
  </si>
  <si>
    <t>62420</t>
  </si>
  <si>
    <t>62421</t>
  </si>
  <si>
    <t>62422</t>
  </si>
  <si>
    <t>62423</t>
  </si>
  <si>
    <t>62424</t>
  </si>
  <si>
    <t>62425</t>
  </si>
  <si>
    <t>62426</t>
  </si>
  <si>
    <t>62427</t>
  </si>
  <si>
    <t>62428</t>
  </si>
  <si>
    <t>62431</t>
  </si>
  <si>
    <t>62432</t>
  </si>
  <si>
    <t>62433</t>
  </si>
  <si>
    <t>62434</t>
  </si>
  <si>
    <t>62436</t>
  </si>
  <si>
    <t>62438</t>
  </si>
  <si>
    <t>62439</t>
  </si>
  <si>
    <t>62440</t>
  </si>
  <si>
    <t>62441</t>
  </si>
  <si>
    <t>62442</t>
  </si>
  <si>
    <t>62443</t>
  </si>
  <si>
    <t>62444</t>
  </si>
  <si>
    <t>62445</t>
  </si>
  <si>
    <t>62446</t>
  </si>
  <si>
    <t>62447</t>
  </si>
  <si>
    <t>62448</t>
  </si>
  <si>
    <t>62449</t>
  </si>
  <si>
    <t>62450</t>
  </si>
  <si>
    <t>62451</t>
  </si>
  <si>
    <t>62452</t>
  </si>
  <si>
    <t>62454</t>
  </si>
  <si>
    <t>62458</t>
  </si>
  <si>
    <t>62460</t>
  </si>
  <si>
    <t>62461</t>
  </si>
  <si>
    <t>62462</t>
  </si>
  <si>
    <t>62463</t>
  </si>
  <si>
    <t>62465</t>
  </si>
  <si>
    <t>62466</t>
  </si>
  <si>
    <t>62467</t>
  </si>
  <si>
    <t>62468</t>
  </si>
  <si>
    <t>62469</t>
  </si>
  <si>
    <t>62471</t>
  </si>
  <si>
    <t>62473</t>
  </si>
  <si>
    <t>62474</t>
  </si>
  <si>
    <t>62475</t>
  </si>
  <si>
    <t>62476</t>
  </si>
  <si>
    <t>62477</t>
  </si>
  <si>
    <t>62478</t>
  </si>
  <si>
    <t>62479</t>
  </si>
  <si>
    <t>62480</t>
  </si>
  <si>
    <t>62481</t>
  </si>
  <si>
    <t>62501</t>
  </si>
  <si>
    <t>62510</t>
  </si>
  <si>
    <t>62512</t>
  </si>
  <si>
    <t>62513</t>
  </si>
  <si>
    <t>62515</t>
  </si>
  <si>
    <t>62517</t>
  </si>
  <si>
    <t>62518</t>
  </si>
  <si>
    <t>62520</t>
  </si>
  <si>
    <t>62521</t>
  </si>
  <si>
    <t>62522</t>
  </si>
  <si>
    <t>62523</t>
  </si>
  <si>
    <t>62526</t>
  </si>
  <si>
    <t>62530</t>
  </si>
  <si>
    <t>62531</t>
  </si>
  <si>
    <t>62533</t>
  </si>
  <si>
    <t>62534</t>
  </si>
  <si>
    <t>62535</t>
  </si>
  <si>
    <t>62536</t>
  </si>
  <si>
    <t>62538</t>
  </si>
  <si>
    <t>62539</t>
  </si>
  <si>
    <t>62543</t>
  </si>
  <si>
    <t>62544</t>
  </si>
  <si>
    <t>62545</t>
  </si>
  <si>
    <t>62546</t>
  </si>
  <si>
    <t>62547</t>
  </si>
  <si>
    <t>62548</t>
  </si>
  <si>
    <t>62549</t>
  </si>
  <si>
    <t>62550</t>
  </si>
  <si>
    <t>62551</t>
  </si>
  <si>
    <t>62553</t>
  </si>
  <si>
    <t>62554</t>
  </si>
  <si>
    <t>62555</t>
  </si>
  <si>
    <t>62556</t>
  </si>
  <si>
    <t>62557</t>
  </si>
  <si>
    <t>62558</t>
  </si>
  <si>
    <t>62560</t>
  </si>
  <si>
    <t>62561</t>
  </si>
  <si>
    <t>62563</t>
  </si>
  <si>
    <t>62565</t>
  </si>
  <si>
    <t>62567</t>
  </si>
  <si>
    <t>62568</t>
  </si>
  <si>
    <t>62571</t>
  </si>
  <si>
    <t>62572</t>
  </si>
  <si>
    <t>62573</t>
  </si>
  <si>
    <t>62601</t>
  </si>
  <si>
    <t>62611</t>
  </si>
  <si>
    <t>62612</t>
  </si>
  <si>
    <t>62613</t>
  </si>
  <si>
    <t>62615</t>
  </si>
  <si>
    <t>62617</t>
  </si>
  <si>
    <t>62618</t>
  </si>
  <si>
    <t>62621</t>
  </si>
  <si>
    <t>62624</t>
  </si>
  <si>
    <t>62625</t>
  </si>
  <si>
    <t>62626</t>
  </si>
  <si>
    <t>62627</t>
  </si>
  <si>
    <t>62628</t>
  </si>
  <si>
    <t>62629</t>
  </si>
  <si>
    <t>62630</t>
  </si>
  <si>
    <t>62631</t>
  </si>
  <si>
    <t>62633</t>
  </si>
  <si>
    <t>62634</t>
  </si>
  <si>
    <t>62635</t>
  </si>
  <si>
    <t>62638</t>
  </si>
  <si>
    <t>62639</t>
  </si>
  <si>
    <t>62640</t>
  </si>
  <si>
    <t>62642</t>
  </si>
  <si>
    <t>62643</t>
  </si>
  <si>
    <t>62644</t>
  </si>
  <si>
    <t>62649</t>
  </si>
  <si>
    <t>62650</t>
  </si>
  <si>
    <t>62655</t>
  </si>
  <si>
    <t>62656</t>
  </si>
  <si>
    <t>62659</t>
  </si>
  <si>
    <t>62661</t>
  </si>
  <si>
    <t>62664</t>
  </si>
  <si>
    <t>62665</t>
  </si>
  <si>
    <t>62666</t>
  </si>
  <si>
    <t>62667</t>
  </si>
  <si>
    <t>62668</t>
  </si>
  <si>
    <t>62670</t>
  </si>
  <si>
    <t>62671</t>
  </si>
  <si>
    <t>62673</t>
  </si>
  <si>
    <t>62674</t>
  </si>
  <si>
    <t>62675</t>
  </si>
  <si>
    <t>62677</t>
  </si>
  <si>
    <t>62681</t>
  </si>
  <si>
    <t>62682</t>
  </si>
  <si>
    <t>62684</t>
  </si>
  <si>
    <t>62685</t>
  </si>
  <si>
    <t>62688</t>
  </si>
  <si>
    <t>62690</t>
  </si>
  <si>
    <t>62691</t>
  </si>
  <si>
    <t>62692</t>
  </si>
  <si>
    <t>62693</t>
  </si>
  <si>
    <t>62694</t>
  </si>
  <si>
    <t>62701</t>
  </si>
  <si>
    <t>62702</t>
  </si>
  <si>
    <t>62703</t>
  </si>
  <si>
    <t>62704</t>
  </si>
  <si>
    <t>62706</t>
  </si>
  <si>
    <t>62707</t>
  </si>
  <si>
    <t>62711</t>
  </si>
  <si>
    <t>62712</t>
  </si>
  <si>
    <t>62713</t>
  </si>
  <si>
    <t>62715</t>
  </si>
  <si>
    <t>62716</t>
  </si>
  <si>
    <t>62719</t>
  </si>
  <si>
    <t>62721</t>
  </si>
  <si>
    <t>62722</t>
  </si>
  <si>
    <t>62723</t>
  </si>
  <si>
    <t>62726</t>
  </si>
  <si>
    <t>62736</t>
  </si>
  <si>
    <t>62739</t>
  </si>
  <si>
    <t>62746</t>
  </si>
  <si>
    <t>62756</t>
  </si>
  <si>
    <t>62757</t>
  </si>
  <si>
    <t>62761</t>
  </si>
  <si>
    <t>62762</t>
  </si>
  <si>
    <t>62763</t>
  </si>
  <si>
    <t>62764</t>
  </si>
  <si>
    <t>62765</t>
  </si>
  <si>
    <t>62766</t>
  </si>
  <si>
    <t>62767</t>
  </si>
  <si>
    <t>62769</t>
  </si>
  <si>
    <t>62776</t>
  </si>
  <si>
    <t>62777</t>
  </si>
  <si>
    <t>62781</t>
  </si>
  <si>
    <t>62786</t>
  </si>
  <si>
    <t>62796</t>
  </si>
  <si>
    <t>62801</t>
  </si>
  <si>
    <t>62803</t>
  </si>
  <si>
    <t>62806</t>
  </si>
  <si>
    <t>62807</t>
  </si>
  <si>
    <t>62808</t>
  </si>
  <si>
    <t>62809</t>
  </si>
  <si>
    <t>62810</t>
  </si>
  <si>
    <t>62812</t>
  </si>
  <si>
    <t>62814</t>
  </si>
  <si>
    <t>62815</t>
  </si>
  <si>
    <t>62816</t>
  </si>
  <si>
    <t>62817</t>
  </si>
  <si>
    <t>62818</t>
  </si>
  <si>
    <t>62819</t>
  </si>
  <si>
    <t>62820</t>
  </si>
  <si>
    <t>62821</t>
  </si>
  <si>
    <t>62822</t>
  </si>
  <si>
    <t>62823</t>
  </si>
  <si>
    <t>62824</t>
  </si>
  <si>
    <t>62827</t>
  </si>
  <si>
    <t>62828</t>
  </si>
  <si>
    <t>62830</t>
  </si>
  <si>
    <t>62831</t>
  </si>
  <si>
    <t>62832</t>
  </si>
  <si>
    <t>62833</t>
  </si>
  <si>
    <t>62835</t>
  </si>
  <si>
    <t>62836</t>
  </si>
  <si>
    <t>62837</t>
  </si>
  <si>
    <t>62838</t>
  </si>
  <si>
    <t>62839</t>
  </si>
  <si>
    <t>62842</t>
  </si>
  <si>
    <t>62843</t>
  </si>
  <si>
    <t>62844</t>
  </si>
  <si>
    <t>62846</t>
  </si>
  <si>
    <t>62849</t>
  </si>
  <si>
    <t>62850</t>
  </si>
  <si>
    <t>62851</t>
  </si>
  <si>
    <t>62853</t>
  </si>
  <si>
    <t>62854</t>
  </si>
  <si>
    <t>62858</t>
  </si>
  <si>
    <t>62859</t>
  </si>
  <si>
    <t>62860</t>
  </si>
  <si>
    <t>62862</t>
  </si>
  <si>
    <t>62863</t>
  </si>
  <si>
    <t>62864</t>
  </si>
  <si>
    <t>62865</t>
  </si>
  <si>
    <t>62867</t>
  </si>
  <si>
    <t>62868</t>
  </si>
  <si>
    <t>62869</t>
  </si>
  <si>
    <t>62870</t>
  </si>
  <si>
    <t>62871</t>
  </si>
  <si>
    <t>62872</t>
  </si>
  <si>
    <t>62875</t>
  </si>
  <si>
    <t>62877</t>
  </si>
  <si>
    <t>62878</t>
  </si>
  <si>
    <t>62880</t>
  </si>
  <si>
    <t>62881</t>
  </si>
  <si>
    <t>62882</t>
  </si>
  <si>
    <t>62883</t>
  </si>
  <si>
    <t>62884</t>
  </si>
  <si>
    <t>62885</t>
  </si>
  <si>
    <t>62886</t>
  </si>
  <si>
    <t>62887</t>
  </si>
  <si>
    <t>62888</t>
  </si>
  <si>
    <t>62889</t>
  </si>
  <si>
    <t>62890</t>
  </si>
  <si>
    <t>62892</t>
  </si>
  <si>
    <t>62893</t>
  </si>
  <si>
    <t>62894</t>
  </si>
  <si>
    <t>62895</t>
  </si>
  <si>
    <t>62896</t>
  </si>
  <si>
    <t>62897</t>
  </si>
  <si>
    <t>62898</t>
  </si>
  <si>
    <t>62899</t>
  </si>
  <si>
    <t>62901</t>
  </si>
  <si>
    <t>62902</t>
  </si>
  <si>
    <t>62903</t>
  </si>
  <si>
    <t>62905</t>
  </si>
  <si>
    <t>62906</t>
  </si>
  <si>
    <t>62907</t>
  </si>
  <si>
    <t>62908</t>
  </si>
  <si>
    <t>62910</t>
  </si>
  <si>
    <t>62912</t>
  </si>
  <si>
    <t>62914</t>
  </si>
  <si>
    <t>62916</t>
  </si>
  <si>
    <t>62917</t>
  </si>
  <si>
    <t>62918</t>
  </si>
  <si>
    <t>62919</t>
  </si>
  <si>
    <t>62920</t>
  </si>
  <si>
    <t>62922</t>
  </si>
  <si>
    <t>62923</t>
  </si>
  <si>
    <t>62924</t>
  </si>
  <si>
    <t>62926</t>
  </si>
  <si>
    <t>62928</t>
  </si>
  <si>
    <t>62930</t>
  </si>
  <si>
    <t>62931</t>
  </si>
  <si>
    <t>62932</t>
  </si>
  <si>
    <t>62933</t>
  </si>
  <si>
    <t>62934</t>
  </si>
  <si>
    <t>62935</t>
  </si>
  <si>
    <t>62938</t>
  </si>
  <si>
    <t>62939</t>
  </si>
  <si>
    <t>62940</t>
  </si>
  <si>
    <t>62941</t>
  </si>
  <si>
    <t>62942</t>
  </si>
  <si>
    <t>62943</t>
  </si>
  <si>
    <t>62946</t>
  </si>
  <si>
    <t>62947</t>
  </si>
  <si>
    <t>62948</t>
  </si>
  <si>
    <t>62950</t>
  </si>
  <si>
    <t>62951</t>
  </si>
  <si>
    <t>62952</t>
  </si>
  <si>
    <t>62954</t>
  </si>
  <si>
    <t>62956</t>
  </si>
  <si>
    <t>62957</t>
  </si>
  <si>
    <t>62958</t>
  </si>
  <si>
    <t>62959</t>
  </si>
  <si>
    <t>62960</t>
  </si>
  <si>
    <t>62962</t>
  </si>
  <si>
    <t>62963</t>
  </si>
  <si>
    <t>62964</t>
  </si>
  <si>
    <t>62966</t>
  </si>
  <si>
    <t>62967</t>
  </si>
  <si>
    <t>62969</t>
  </si>
  <si>
    <t>62970</t>
  </si>
  <si>
    <t>62972</t>
  </si>
  <si>
    <t>62974</t>
  </si>
  <si>
    <t>62975</t>
  </si>
  <si>
    <t>62976</t>
  </si>
  <si>
    <t>62977</t>
  </si>
  <si>
    <t>62979</t>
  </si>
  <si>
    <t>62982</t>
  </si>
  <si>
    <t>62983</t>
  </si>
  <si>
    <t>62984</t>
  </si>
  <si>
    <t>62985</t>
  </si>
  <si>
    <t>62987</t>
  </si>
  <si>
    <t>62988</t>
  </si>
  <si>
    <t>62990</t>
  </si>
  <si>
    <t>62992</t>
  </si>
  <si>
    <t>62994</t>
  </si>
  <si>
    <t>62995</t>
  </si>
  <si>
    <t>62996</t>
  </si>
  <si>
    <t>62998</t>
  </si>
  <si>
    <t>62999</t>
  </si>
  <si>
    <t>63005</t>
  </si>
  <si>
    <t>63010</t>
  </si>
  <si>
    <t>63011</t>
  </si>
  <si>
    <t>63012</t>
  </si>
  <si>
    <t>63013</t>
  </si>
  <si>
    <t>63014</t>
  </si>
  <si>
    <t>63015</t>
  </si>
  <si>
    <t>63016</t>
  </si>
  <si>
    <t>63017</t>
  </si>
  <si>
    <t>63019</t>
  </si>
  <si>
    <t>63020</t>
  </si>
  <si>
    <t>63021</t>
  </si>
  <si>
    <t>63023</t>
  </si>
  <si>
    <t>63025</t>
  </si>
  <si>
    <t>63026</t>
  </si>
  <si>
    <t>63028</t>
  </si>
  <si>
    <t>63030</t>
  </si>
  <si>
    <t>63031</t>
  </si>
  <si>
    <t>63033</t>
  </si>
  <si>
    <t>63034</t>
  </si>
  <si>
    <t>63036</t>
  </si>
  <si>
    <t>63037</t>
  </si>
  <si>
    <t>63038</t>
  </si>
  <si>
    <t>63039</t>
  </si>
  <si>
    <t>63040</t>
  </si>
  <si>
    <t>63041</t>
  </si>
  <si>
    <t>63042</t>
  </si>
  <si>
    <t>63043</t>
  </si>
  <si>
    <t>63044</t>
  </si>
  <si>
    <t>63045</t>
  </si>
  <si>
    <t>63048</t>
  </si>
  <si>
    <t>63049</t>
  </si>
  <si>
    <t>63050</t>
  </si>
  <si>
    <t>63051</t>
  </si>
  <si>
    <t>63052</t>
  </si>
  <si>
    <t>63055</t>
  </si>
  <si>
    <t>63056</t>
  </si>
  <si>
    <t>63060</t>
  </si>
  <si>
    <t>63061</t>
  </si>
  <si>
    <t>63068</t>
  </si>
  <si>
    <t>63069</t>
  </si>
  <si>
    <t>63070</t>
  </si>
  <si>
    <t>63071</t>
  </si>
  <si>
    <t>63072</t>
  </si>
  <si>
    <t>63074</t>
  </si>
  <si>
    <t>63077</t>
  </si>
  <si>
    <t>63080</t>
  </si>
  <si>
    <t>63084</t>
  </si>
  <si>
    <t>63087</t>
  </si>
  <si>
    <t>63088</t>
  </si>
  <si>
    <t>63089</t>
  </si>
  <si>
    <t>63090</t>
  </si>
  <si>
    <t>63091</t>
  </si>
  <si>
    <t>63099</t>
  </si>
  <si>
    <t>63101</t>
  </si>
  <si>
    <t>63102</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</si>
  <si>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</si>
  <si>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</si>
  <si>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</si>
  <si>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</si>
  <si>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</si>
  <si>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</si>
  <si>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</si>
  <si>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</si>
  <si>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</si>
  <si>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</si>
  <si>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</si>
  <si>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</si>
  <si>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</si>
  <si>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</si>
  <si>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</si>
  <si>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</si>
  <si>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</si>
  <si>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</si>
  <si>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</si>
  <si>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</si>
  <si>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</si>
  <si>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</si>
  <si>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</si>
  <si>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</si>
  <si>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</si>
  <si>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</si>
  <si>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</si>
  <si>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</si>
  <si>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</si>
  <si>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</si>
  <si>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</si>
  <si>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</si>
  <si>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</si>
  <si>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</si>
  <si>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</si>
  <si>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</si>
  <si>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</si>
  <si>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</si>
  <si>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</si>
  <si>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63143</t>
  </si>
  <si>
    <t>63144</t>
  </si>
  <si>
    <t>63146</t>
  </si>
  <si>
    <t>63147</t>
  </si>
  <si>
    <t>63150</t>
  </si>
  <si>
    <t>63155</t>
  </si>
  <si>
    <t>63160</t>
  </si>
  <si>
    <t>63164</t>
  </si>
  <si>
    <t>63167</t>
  </si>
  <si>
    <t>63171</t>
  </si>
  <si>
    <t>63180</t>
  </si>
  <si>
    <t>63182</t>
  </si>
  <si>
    <t>63190</t>
  </si>
  <si>
    <t>63195</t>
  </si>
  <si>
    <t>63196</t>
  </si>
  <si>
    <t>63197</t>
  </si>
  <si>
    <t>63198</t>
  </si>
  <si>
    <t>63199</t>
  </si>
  <si>
    <t>63301</t>
  </si>
  <si>
    <t>63303</t>
  </si>
  <si>
    <t>63304</t>
  </si>
  <si>
    <t>63330</t>
  </si>
  <si>
    <t>63332</t>
  </si>
  <si>
    <t>63333</t>
  </si>
  <si>
    <t>63334</t>
  </si>
  <si>
    <t>63336</t>
  </si>
  <si>
    <t>63339</t>
  </si>
  <si>
    <t>63341</t>
  </si>
  <si>
    <t>63343</t>
  </si>
  <si>
    <t>63344</t>
  </si>
  <si>
    <t>63345</t>
  </si>
  <si>
    <t>63347</t>
  </si>
  <si>
    <t>63348</t>
  </si>
  <si>
    <t>63349</t>
  </si>
  <si>
    <t>63350</t>
  </si>
  <si>
    <t>63351</t>
  </si>
  <si>
    <t>63352</t>
  </si>
  <si>
    <t>63353</t>
  </si>
  <si>
    <t>63357</t>
  </si>
  <si>
    <t>63359</t>
  </si>
  <si>
    <t>63361</t>
  </si>
  <si>
    <t>63362</t>
  </si>
  <si>
    <t>63363</t>
  </si>
  <si>
    <t>63366</t>
  </si>
  <si>
    <t>63367</t>
  </si>
  <si>
    <t>63368</t>
  </si>
  <si>
    <t>63369</t>
  </si>
  <si>
    <t>63373</t>
  </si>
  <si>
    <t>63376</t>
  </si>
  <si>
    <t>63377</t>
  </si>
  <si>
    <t>63379</t>
  </si>
  <si>
    <t>63381</t>
  </si>
  <si>
    <t>63382</t>
  </si>
  <si>
    <t>63383</t>
  </si>
  <si>
    <t>63384</t>
  </si>
  <si>
    <t>63385</t>
  </si>
  <si>
    <t>63386</t>
  </si>
  <si>
    <t>63388</t>
  </si>
  <si>
    <t>63389</t>
  </si>
  <si>
    <t>63390</t>
  </si>
  <si>
    <t>63401</t>
  </si>
  <si>
    <t>63430</t>
  </si>
  <si>
    <t>63431</t>
  </si>
  <si>
    <t>63432</t>
  </si>
  <si>
    <t>63433</t>
  </si>
  <si>
    <t>63434</t>
  </si>
  <si>
    <t>63435</t>
  </si>
  <si>
    <t>63436</t>
  </si>
  <si>
    <t>63437</t>
  </si>
  <si>
    <t>63438</t>
  </si>
  <si>
    <t>63439</t>
  </si>
  <si>
    <t>63440</t>
  </si>
  <si>
    <t>63441</t>
  </si>
  <si>
    <t>63442</t>
  </si>
  <si>
    <t>63443</t>
  </si>
  <si>
    <t>63445</t>
  </si>
  <si>
    <t>63446</t>
  </si>
  <si>
    <t>63447</t>
  </si>
  <si>
    <t>63448</t>
  </si>
  <si>
    <t>63450</t>
  </si>
  <si>
    <t>63451</t>
  </si>
  <si>
    <t>63452</t>
  </si>
  <si>
    <t>63453</t>
  </si>
  <si>
    <t>63454</t>
  </si>
  <si>
    <t>63456</t>
  </si>
  <si>
    <t>63457</t>
  </si>
  <si>
    <t>63458</t>
  </si>
  <si>
    <t>63459</t>
  </si>
  <si>
    <t>63460</t>
  </si>
  <si>
    <t>63461</t>
  </si>
  <si>
    <t>63462</t>
  </si>
  <si>
    <t>63463</t>
  </si>
  <si>
    <t>63464</t>
  </si>
  <si>
    <t>63465</t>
  </si>
  <si>
    <t>63468</t>
  </si>
  <si>
    <t>63469</t>
  </si>
  <si>
    <t>63471</t>
  </si>
  <si>
    <t>63472</t>
  </si>
  <si>
    <t>63473</t>
  </si>
  <si>
    <t>63474</t>
  </si>
  <si>
    <t>63501</t>
  </si>
  <si>
    <t>63530</t>
  </si>
  <si>
    <t>63531</t>
  </si>
  <si>
    <t>63532</t>
  </si>
  <si>
    <t>63533</t>
  </si>
  <si>
    <t>63534</t>
  </si>
  <si>
    <t>63535</t>
  </si>
  <si>
    <t>63536</t>
  </si>
  <si>
    <t>63537</t>
  </si>
  <si>
    <t>63538</t>
  </si>
  <si>
    <t>63539</t>
  </si>
  <si>
    <t>63540</t>
  </si>
  <si>
    <t>63541</t>
  </si>
  <si>
    <t>63543</t>
  </si>
  <si>
    <t>63544</t>
  </si>
  <si>
    <t>63545</t>
  </si>
  <si>
    <t>63546</t>
  </si>
  <si>
    <t>63547</t>
  </si>
  <si>
    <t>63548</t>
  </si>
  <si>
    <t>63549</t>
  </si>
  <si>
    <t>63551</t>
  </si>
  <si>
    <t>63552</t>
  </si>
  <si>
    <t>63555</t>
  </si>
  <si>
    <t>63556</t>
  </si>
  <si>
    <t>63557</t>
  </si>
  <si>
    <t>63558</t>
  </si>
  <si>
    <t>63559</t>
  </si>
  <si>
    <t>63560</t>
  </si>
  <si>
    <t>63561</t>
  </si>
  <si>
    <t>63563</t>
  </si>
  <si>
    <t>63565</t>
  </si>
  <si>
    <t>63566</t>
  </si>
  <si>
    <t>63567</t>
  </si>
  <si>
    <t>63601</t>
  </si>
  <si>
    <t>63620</t>
  </si>
  <si>
    <t>63621</t>
  </si>
  <si>
    <t>63622</t>
  </si>
  <si>
    <t>63623</t>
  </si>
  <si>
    <t>63624</t>
  </si>
  <si>
    <t>63625</t>
  </si>
  <si>
    <t>63626</t>
  </si>
  <si>
    <t>63627</t>
  </si>
  <si>
    <t>63628</t>
  </si>
  <si>
    <t>63629</t>
  </si>
  <si>
    <t>63630</t>
  </si>
  <si>
    <t>63631</t>
  </si>
  <si>
    <t>63633</t>
  </si>
  <si>
    <t>63636</t>
  </si>
  <si>
    <t>63637</t>
  </si>
  <si>
    <t>63638</t>
  </si>
  <si>
    <t>63640</t>
  </si>
  <si>
    <t>63645</t>
  </si>
  <si>
    <t>63648</t>
  </si>
  <si>
    <t>63650</t>
  </si>
  <si>
    <t>63653</t>
  </si>
  <si>
    <t>63654</t>
  </si>
  <si>
    <t>63655</t>
  </si>
  <si>
    <t>63656</t>
  </si>
  <si>
    <t>63660</t>
  </si>
  <si>
    <t>63662</t>
  </si>
  <si>
    <t>63664</t>
  </si>
  <si>
    <t>63665</t>
  </si>
  <si>
    <t>63670</t>
  </si>
  <si>
    <t>63673</t>
  </si>
  <si>
    <t>63675</t>
  </si>
  <si>
    <t>63701</t>
  </si>
  <si>
    <t>63703</t>
  </si>
  <si>
    <t>63730</t>
  </si>
  <si>
    <t>63732</t>
  </si>
  <si>
    <t>63735</t>
  </si>
  <si>
    <t>63736</t>
  </si>
  <si>
    <t>63739</t>
  </si>
  <si>
    <t>63740</t>
  </si>
  <si>
    <t>63743</t>
  </si>
  <si>
    <t>63747</t>
  </si>
  <si>
    <t>63748</t>
  </si>
  <si>
    <t>63750</t>
  </si>
  <si>
    <t>63751</t>
  </si>
  <si>
    <t>63755</t>
  </si>
  <si>
    <t>63760</t>
  </si>
  <si>
    <t>63763</t>
  </si>
  <si>
    <t>63764</t>
  </si>
  <si>
    <t>63766</t>
  </si>
  <si>
    <t>63769</t>
  </si>
  <si>
    <t>63770</t>
  </si>
  <si>
    <t>63771</t>
  </si>
  <si>
    <t>63775</t>
  </si>
  <si>
    <t>63780</t>
  </si>
  <si>
    <t>63781</t>
  </si>
  <si>
    <t>63782</t>
  </si>
  <si>
    <t>63783</t>
  </si>
  <si>
    <t>63785</t>
  </si>
  <si>
    <t>63787</t>
  </si>
  <si>
    <t>63801</t>
  </si>
  <si>
    <t>63821</t>
  </si>
  <si>
    <t>63822</t>
  </si>
  <si>
    <t>63823</t>
  </si>
  <si>
    <t>63825</t>
  </si>
  <si>
    <t>63827</t>
  </si>
  <si>
    <t>63829</t>
  </si>
  <si>
    <t>63830</t>
  </si>
  <si>
    <t>63833</t>
  </si>
  <si>
    <t>63834</t>
  </si>
  <si>
    <t>63837</t>
  </si>
  <si>
    <t>63841</t>
  </si>
  <si>
    <t>63845</t>
  </si>
  <si>
    <t>63846</t>
  </si>
  <si>
    <t>63848</t>
  </si>
  <si>
    <t>63849</t>
  </si>
  <si>
    <t>63851</t>
  </si>
  <si>
    <t>63852</t>
  </si>
  <si>
    <t>63855</t>
  </si>
  <si>
    <t>63857</t>
  </si>
  <si>
    <t>63862</t>
  </si>
  <si>
    <t>63863</t>
  </si>
  <si>
    <t>63867</t>
  </si>
  <si>
    <t>63869</t>
  </si>
  <si>
    <t>63870</t>
  </si>
  <si>
    <t>63873</t>
  </si>
  <si>
    <t>63876</t>
  </si>
  <si>
    <t>63877</t>
  </si>
  <si>
    <t>63879</t>
  </si>
  <si>
    <t>63901</t>
  </si>
  <si>
    <t>63931</t>
  </si>
  <si>
    <t>63932</t>
  </si>
  <si>
    <t>63933</t>
  </si>
  <si>
    <t>63934</t>
  </si>
  <si>
    <t>63935</t>
  </si>
  <si>
    <t>63936</t>
  </si>
  <si>
    <t>63937</t>
  </si>
  <si>
    <t>63939</t>
  </si>
  <si>
    <t>63940</t>
  </si>
  <si>
    <t>63941</t>
  </si>
  <si>
    <t>63942</t>
  </si>
  <si>
    <t>63943</t>
  </si>
  <si>
    <t>63944</t>
  </si>
  <si>
    <t>63945</t>
  </si>
  <si>
    <t>63950</t>
  </si>
  <si>
    <t>63951</t>
  </si>
  <si>
    <t>63952</t>
  </si>
  <si>
    <t>63953</t>
  </si>
  <si>
    <t>63954</t>
  </si>
  <si>
    <t>63955</t>
  </si>
  <si>
    <t>63956</t>
  </si>
  <si>
    <t>63957</t>
  </si>
  <si>
    <t>63960</t>
  </si>
  <si>
    <t>63961</t>
  </si>
  <si>
    <t>63963</t>
  </si>
  <si>
    <t>63964</t>
  </si>
  <si>
    <t>63965</t>
  </si>
  <si>
    <t>63966</t>
  </si>
  <si>
    <t>63967</t>
  </si>
  <si>
    <t>64001</t>
  </si>
  <si>
    <t>64002</t>
  </si>
  <si>
    <t>64011</t>
  </si>
  <si>
    <t>64012</t>
  </si>
  <si>
    <t>64014</t>
  </si>
  <si>
    <t>64015</t>
  </si>
  <si>
    <t>64016</t>
  </si>
  <si>
    <t>64017</t>
  </si>
  <si>
    <t>64018</t>
  </si>
  <si>
    <t>64019</t>
  </si>
  <si>
    <t>64020</t>
  </si>
  <si>
    <t>64021</t>
  </si>
  <si>
    <t>64022</t>
  </si>
  <si>
    <t>64024</t>
  </si>
  <si>
    <t>64029</t>
  </si>
  <si>
    <t>64030</t>
  </si>
  <si>
    <t>64034</t>
  </si>
  <si>
    <t>64035</t>
  </si>
  <si>
    <t>64036</t>
  </si>
  <si>
    <t>64037</t>
  </si>
  <si>
    <t>64040</t>
  </si>
  <si>
    <t>64048</t>
  </si>
  <si>
    <t>64050</t>
  </si>
  <si>
    <t>64052</t>
  </si>
  <si>
    <t>64053</t>
  </si>
  <si>
    <t>64054</t>
  </si>
  <si>
    <t>64055</t>
  </si>
  <si>
    <t>64056</t>
  </si>
  <si>
    <t>64057</t>
  </si>
  <si>
    <t>64058</t>
  </si>
  <si>
    <t>64060</t>
  </si>
  <si>
    <t>64061</t>
  </si>
  <si>
    <t>64062</t>
  </si>
  <si>
    <t>64063</t>
  </si>
  <si>
    <t>64064</t>
  </si>
  <si>
    <t>64065</t>
  </si>
  <si>
    <t>64067</t>
  </si>
  <si>
    <t>64068</t>
  </si>
  <si>
    <t>64070</t>
  </si>
  <si>
    <t>64071</t>
  </si>
  <si>
    <t>64074</t>
  </si>
  <si>
    <t>64075</t>
  </si>
  <si>
    <t>64076</t>
  </si>
  <si>
    <t>64077</t>
  </si>
  <si>
    <t>64078</t>
  </si>
  <si>
    <t>64079</t>
  </si>
  <si>
    <t>64080</t>
  </si>
  <si>
    <t>64081</t>
  </si>
  <si>
    <t>64082</t>
  </si>
  <si>
    <t>64083</t>
  </si>
  <si>
    <t>64084</t>
  </si>
  <si>
    <t>64085</t>
  </si>
  <si>
    <t>64086</t>
  </si>
  <si>
    <t>64088</t>
  </si>
  <si>
    <t>64089</t>
  </si>
  <si>
    <t>64093</t>
  </si>
  <si>
    <t>64096</t>
  </si>
  <si>
    <t>64097</t>
  </si>
  <si>
    <t>64098</t>
  </si>
  <si>
    <t>64101</t>
  </si>
  <si>
    <t>64102</t>
  </si>
  <si>
    <t>64105</t>
  </si>
  <si>
    <t>64106</t>
  </si>
  <si>
    <t>64108</t>
  </si>
  <si>
    <t>64109</t>
  </si>
  <si>
    <t>64110</t>
  </si>
  <si>
    <t>64111</t>
  </si>
  <si>
    <t>64112</t>
  </si>
  <si>
    <t>64113</t>
  </si>
  <si>
    <t>64114</t>
  </si>
  <si>
    <t>64116</t>
  </si>
  <si>
    <t>64117</t>
  </si>
  <si>
    <t>64118</t>
  </si>
  <si>
    <t>64119</t>
  </si>
  <si>
    <t>64120</t>
  </si>
  <si>
    <t>64123</t>
  </si>
  <si>
    <t>64124</t>
  </si>
  <si>
    <t>64125</t>
  </si>
  <si>
    <t>64126</t>
  </si>
  <si>
    <t>64127</t>
  </si>
  <si>
    <t>64128</t>
  </si>
  <si>
    <t>64129</t>
  </si>
  <si>
    <t>64130</t>
  </si>
  <si>
    <t>64131</t>
  </si>
  <si>
    <t>64132</t>
  </si>
  <si>
    <t>64133</t>
  </si>
  <si>
    <t>64134</t>
  </si>
  <si>
    <t>64136</t>
  </si>
  <si>
    <t>64137</t>
  </si>
  <si>
    <t>64138</t>
  </si>
  <si>
    <t>64139</t>
  </si>
  <si>
    <t>64144</t>
  </si>
  <si>
    <t>64145</t>
  </si>
  <si>
    <t>64146</t>
  </si>
  <si>
    <t>64147</t>
  </si>
  <si>
    <t>64149</t>
  </si>
  <si>
    <t>64150</t>
  </si>
  <si>
    <t>64151</t>
  </si>
  <si>
    <t>64152</t>
  </si>
  <si>
    <t>64153</t>
  </si>
  <si>
    <t>64154</t>
  </si>
  <si>
    <t>64155</t>
  </si>
  <si>
    <t>64156</t>
  </si>
  <si>
    <t>64157</t>
  </si>
  <si>
    <t>64158</t>
  </si>
  <si>
    <t>64161</t>
  </si>
  <si>
    <t>64163</t>
  </si>
  <si>
    <t>64164</t>
  </si>
  <si>
    <t>64165</t>
  </si>
  <si>
    <t>64166</t>
  </si>
  <si>
    <t>64167</t>
  </si>
  <si>
    <t>64170</t>
  </si>
  <si>
    <t>64172</t>
  </si>
  <si>
    <t>64180</t>
  </si>
  <si>
    <t>64183</t>
  </si>
  <si>
    <t>64184</t>
  </si>
  <si>
    <t>64185</t>
  </si>
  <si>
    <t>64187</t>
  </si>
  <si>
    <t>64192</t>
  </si>
  <si>
    <t>64193</t>
  </si>
  <si>
    <t>64194</t>
  </si>
  <si>
    <t>64197</t>
  </si>
  <si>
    <t>64198</t>
  </si>
  <si>
    <t>64401</t>
  </si>
  <si>
    <t>64402</t>
  </si>
  <si>
    <t>64421</t>
  </si>
  <si>
    <t>64422</t>
  </si>
  <si>
    <t>64423</t>
  </si>
  <si>
    <t>64424</t>
  </si>
  <si>
    <t>64426</t>
  </si>
  <si>
    <t>64427</t>
  </si>
  <si>
    <t>64428</t>
  </si>
  <si>
    <t>64429</t>
  </si>
  <si>
    <t>64430</t>
  </si>
  <si>
    <t>64431</t>
  </si>
  <si>
    <t>64432</t>
  </si>
  <si>
    <t>64433</t>
  </si>
  <si>
    <t>64434</t>
  </si>
  <si>
    <t>64436</t>
  </si>
  <si>
    <t>64437</t>
  </si>
  <si>
    <t>64438</t>
  </si>
  <si>
    <t>64439</t>
  </si>
  <si>
    <t>64440</t>
  </si>
  <si>
    <t>64441</t>
  </si>
  <si>
    <t>64442</t>
  </si>
  <si>
    <t>64443</t>
  </si>
  <si>
    <t>64444</t>
  </si>
  <si>
    <t>64445</t>
  </si>
  <si>
    <t>64446</t>
  </si>
  <si>
    <t>64447</t>
  </si>
  <si>
    <t>64448</t>
  </si>
  <si>
    <t>64449</t>
  </si>
  <si>
    <t>64451</t>
  </si>
  <si>
    <t>64453</t>
  </si>
  <si>
    <t>64454</t>
  </si>
  <si>
    <t>64455</t>
  </si>
  <si>
    <t>64456</t>
  </si>
  <si>
    <t>64457</t>
  </si>
  <si>
    <t>64458</t>
  </si>
  <si>
    <t>64459</t>
  </si>
  <si>
    <t>64461</t>
  </si>
  <si>
    <t>64463</t>
  </si>
  <si>
    <t>64465</t>
  </si>
  <si>
    <t>64466</t>
  </si>
  <si>
    <t>64467</t>
  </si>
  <si>
    <t>64468</t>
  </si>
  <si>
    <t>64469</t>
  </si>
  <si>
    <t>64470</t>
  </si>
  <si>
    <t>64471</t>
  </si>
  <si>
    <t>64473</t>
  </si>
  <si>
    <t>64474</t>
  </si>
  <si>
    <t>64475</t>
  </si>
  <si>
    <t>64476</t>
  </si>
  <si>
    <t>64477</t>
  </si>
  <si>
    <t>64479</t>
  </si>
  <si>
    <t>64480</t>
  </si>
  <si>
    <t>64481</t>
  </si>
  <si>
    <t>64482</t>
  </si>
  <si>
    <t>64483</t>
  </si>
  <si>
    <t>64484</t>
  </si>
  <si>
    <t>64485</t>
  </si>
  <si>
    <t>64486</t>
  </si>
  <si>
    <t>64487</t>
  </si>
  <si>
    <t>64489</t>
  </si>
  <si>
    <t>64490</t>
  </si>
  <si>
    <t>64491</t>
  </si>
  <si>
    <t>64492</t>
  </si>
  <si>
    <t>64493</t>
  </si>
  <si>
    <t>64494</t>
  </si>
  <si>
    <t>64496</t>
  </si>
  <si>
    <t>64497</t>
  </si>
  <si>
    <t>64498</t>
  </si>
  <si>
    <t>64499</t>
  </si>
  <si>
    <t>64501</t>
  </si>
  <si>
    <t>64503</t>
  </si>
  <si>
    <t>64504</t>
  </si>
  <si>
    <t>64505</t>
  </si>
  <si>
    <t>64506</t>
  </si>
  <si>
    <t>64507</t>
  </si>
  <si>
    <t>64601</t>
  </si>
  <si>
    <t>64620</t>
  </si>
  <si>
    <t>64622</t>
  </si>
  <si>
    <t>64623</t>
  </si>
  <si>
    <t>64624</t>
  </si>
  <si>
    <t>64625</t>
  </si>
  <si>
    <t>64628</t>
  </si>
  <si>
    <t>64630</t>
  </si>
  <si>
    <t>64631</t>
  </si>
  <si>
    <t>64632</t>
  </si>
  <si>
    <t>64633</t>
  </si>
  <si>
    <t>64635</t>
  </si>
  <si>
    <t>64636</t>
  </si>
  <si>
    <t>64637</t>
  </si>
  <si>
    <t>64638</t>
  </si>
  <si>
    <t>64639</t>
  </si>
  <si>
    <t>64640</t>
  </si>
  <si>
    <t>64641</t>
  </si>
  <si>
    <t>64642</t>
  </si>
  <si>
    <t>64643</t>
  </si>
  <si>
    <t>64644</t>
  </si>
  <si>
    <t>64645</t>
  </si>
  <si>
    <t>64646</t>
  </si>
  <si>
    <t>64647</t>
  </si>
  <si>
    <t>64648</t>
  </si>
  <si>
    <t>64649</t>
  </si>
  <si>
    <t>64650</t>
  </si>
  <si>
    <t>64651</t>
  </si>
  <si>
    <t>64652</t>
  </si>
  <si>
    <t>64653</t>
  </si>
  <si>
    <t>64655</t>
  </si>
  <si>
    <t>64656</t>
  </si>
  <si>
    <t>64657</t>
  </si>
  <si>
    <t>64658</t>
  </si>
  <si>
    <t>64659</t>
  </si>
  <si>
    <t>64660</t>
  </si>
  <si>
    <t>64661</t>
  </si>
  <si>
    <t>64664</t>
  </si>
  <si>
    <t>64667</t>
  </si>
  <si>
    <t>64668</t>
  </si>
  <si>
    <t>64670</t>
  </si>
  <si>
    <t>64671</t>
  </si>
  <si>
    <t>64672</t>
  </si>
  <si>
    <t>64673</t>
  </si>
  <si>
    <t>64674</t>
  </si>
  <si>
    <t>64676</t>
  </si>
  <si>
    <t>64679</t>
  </si>
  <si>
    <t>64681</t>
  </si>
  <si>
    <t>64682</t>
  </si>
  <si>
    <t>64683</t>
  </si>
  <si>
    <t>64688</t>
  </si>
  <si>
    <t>64689</t>
  </si>
  <si>
    <t>64701</t>
  </si>
  <si>
    <t>64720</t>
  </si>
  <si>
    <t>64722</t>
  </si>
  <si>
    <t>64723</t>
  </si>
  <si>
    <t>64724</t>
  </si>
  <si>
    <t>64725</t>
  </si>
  <si>
    <t>64726</t>
  </si>
  <si>
    <t>64728</t>
  </si>
  <si>
    <t>64730</t>
  </si>
  <si>
    <t>64733</t>
  </si>
  <si>
    <t>64734</t>
  </si>
  <si>
    <t>64735</t>
  </si>
  <si>
    <t>64738</t>
  </si>
  <si>
    <t>64739</t>
  </si>
  <si>
    <t>64740</t>
  </si>
  <si>
    <t>64741</t>
  </si>
  <si>
    <t>64742</t>
  </si>
  <si>
    <t>64744</t>
  </si>
  <si>
    <t>64745</t>
  </si>
  <si>
    <t>64746</t>
  </si>
  <si>
    <t>64747</t>
  </si>
  <si>
    <t>64748</t>
  </si>
  <si>
    <t>64750</t>
  </si>
  <si>
    <t>64752</t>
  </si>
  <si>
    <t>64755</t>
  </si>
  <si>
    <t>64756</t>
  </si>
  <si>
    <t>64759</t>
  </si>
  <si>
    <t>64761</t>
  </si>
  <si>
    <t>64762</t>
  </si>
  <si>
    <t>64763</t>
  </si>
  <si>
    <t>64767</t>
  </si>
  <si>
    <t>64769</t>
  </si>
  <si>
    <t>64770</t>
  </si>
  <si>
    <t>64771</t>
  </si>
  <si>
    <t>64772</t>
  </si>
  <si>
    <t>64776</t>
  </si>
  <si>
    <t>64778</t>
  </si>
  <si>
    <t>64779</t>
  </si>
  <si>
    <t>64780</t>
  </si>
  <si>
    <t>64783</t>
  </si>
  <si>
    <t>64784</t>
  </si>
  <si>
    <t>64788</t>
  </si>
  <si>
    <t>64789</t>
  </si>
  <si>
    <t>64790</t>
  </si>
  <si>
    <t>64801</t>
  </si>
  <si>
    <t>64804</t>
  </si>
  <si>
    <t>64831</t>
  </si>
  <si>
    <t>64832</t>
  </si>
  <si>
    <t>64834</t>
  </si>
  <si>
    <t>64835</t>
  </si>
  <si>
    <t>64836</t>
  </si>
  <si>
    <t>64840</t>
  </si>
  <si>
    <t>64842</t>
  </si>
  <si>
    <t>64843</t>
  </si>
  <si>
    <t>64844</t>
  </si>
  <si>
    <t>64847</t>
  </si>
  <si>
    <t>64848</t>
  </si>
  <si>
    <t>64850</t>
  </si>
  <si>
    <t>64854</t>
  </si>
  <si>
    <t>64855</t>
  </si>
  <si>
    <t>64856</t>
  </si>
  <si>
    <t>64859</t>
  </si>
  <si>
    <t>64861</t>
  </si>
  <si>
    <t>64862</t>
  </si>
  <si>
    <t>64863</t>
  </si>
  <si>
    <t>64865</t>
  </si>
  <si>
    <t>64866</t>
  </si>
  <si>
    <t>64867</t>
  </si>
  <si>
    <t>64870</t>
  </si>
  <si>
    <t>64873</t>
  </si>
  <si>
    <t>64944</t>
  </si>
  <si>
    <t>64999</t>
  </si>
  <si>
    <t>65001</t>
  </si>
  <si>
    <t>65010</t>
  </si>
  <si>
    <t>65011</t>
  </si>
  <si>
    <t>65013</t>
  </si>
  <si>
    <t>65014</t>
  </si>
  <si>
    <t>65016</t>
  </si>
  <si>
    <t>65017</t>
  </si>
  <si>
    <t>65018</t>
  </si>
  <si>
    <t>65020</t>
  </si>
  <si>
    <t>65023</t>
  </si>
  <si>
    <t>65024</t>
  </si>
  <si>
    <t>65025</t>
  </si>
  <si>
    <t>65026</t>
  </si>
  <si>
    <t>65032</t>
  </si>
  <si>
    <t>65034</t>
  </si>
  <si>
    <t>65035</t>
  </si>
  <si>
    <t>65037</t>
  </si>
  <si>
    <t>65039</t>
  </si>
  <si>
    <t>65040</t>
  </si>
  <si>
    <t>65041</t>
  </si>
  <si>
    <t>65043</t>
  </si>
  <si>
    <t>65046</t>
  </si>
  <si>
    <t>65047</t>
  </si>
  <si>
    <t>65048</t>
  </si>
  <si>
    <t>65049</t>
  </si>
  <si>
    <t>65050</t>
  </si>
  <si>
    <t>65051</t>
  </si>
  <si>
    <t>65052</t>
  </si>
  <si>
    <t>65053</t>
  </si>
  <si>
    <t>65054</t>
  </si>
  <si>
    <t>65058</t>
  </si>
  <si>
    <t>65059</t>
  </si>
  <si>
    <t>65061</t>
  </si>
  <si>
    <t>65062</t>
  </si>
  <si>
    <t>65063</t>
  </si>
  <si>
    <t>65064</t>
  </si>
  <si>
    <t>65065</t>
  </si>
  <si>
    <t>65066</t>
  </si>
  <si>
    <t>65067</t>
  </si>
  <si>
    <t>65068</t>
  </si>
  <si>
    <t>65069</t>
  </si>
  <si>
    <t>65072</t>
  </si>
  <si>
    <t>65074</t>
  </si>
  <si>
    <t>65075</t>
  </si>
  <si>
    <t>65076</t>
  </si>
  <si>
    <t>65077</t>
  </si>
  <si>
    <t>65078</t>
  </si>
  <si>
    <t>65079</t>
  </si>
  <si>
    <t>65080</t>
  </si>
  <si>
    <t>65081</t>
  </si>
  <si>
    <t>65082</t>
  </si>
  <si>
    <t>65083</t>
  </si>
  <si>
    <t>65084</t>
  </si>
  <si>
    <t>65085</t>
  </si>
  <si>
    <t>65101</t>
  </si>
  <si>
    <t>65103</t>
  </si>
  <si>
    <t>65104</t>
  </si>
  <si>
    <t>65105</t>
  </si>
  <si>
    <t>65106</t>
  </si>
  <si>
    <t>65107</t>
  </si>
  <si>
    <t>65108</t>
  </si>
  <si>
    <t>65109</t>
  </si>
  <si>
    <t>65111</t>
  </si>
  <si>
    <t>65201</t>
  </si>
  <si>
    <t>65202</t>
  </si>
  <si>
    <t>65203</t>
  </si>
  <si>
    <t>65211</t>
  </si>
  <si>
    <t>65212</t>
  </si>
  <si>
    <t>65215</t>
  </si>
  <si>
    <t>65216</t>
  </si>
  <si>
    <t>65217</t>
  </si>
  <si>
    <t>65218</t>
  </si>
  <si>
    <t>65230</t>
  </si>
  <si>
    <t>65231</t>
  </si>
  <si>
    <t>65232</t>
  </si>
  <si>
    <t>65233</t>
  </si>
  <si>
    <t>65236</t>
  </si>
  <si>
    <t>65237</t>
  </si>
  <si>
    <t>65239</t>
  </si>
  <si>
    <t>65240</t>
  </si>
  <si>
    <t>65243</t>
  </si>
  <si>
    <t>65244</t>
  </si>
  <si>
    <t>65246</t>
  </si>
  <si>
    <t>65247</t>
  </si>
  <si>
    <t>65248</t>
  </si>
  <si>
    <t>65250</t>
  </si>
  <si>
    <t>65251</t>
  </si>
  <si>
    <t>65254</t>
  </si>
  <si>
    <t>65255</t>
  </si>
  <si>
    <t>65256</t>
  </si>
  <si>
    <t>65257</t>
  </si>
  <si>
    <t>65258</t>
  </si>
  <si>
    <t>65259</t>
  </si>
  <si>
    <t>65260</t>
  </si>
  <si>
    <t>65261</t>
  </si>
  <si>
    <t>65262</t>
  </si>
  <si>
    <t>65263</t>
  </si>
  <si>
    <t>65264</t>
  </si>
  <si>
    <t>65265</t>
  </si>
  <si>
    <t>65270</t>
  </si>
  <si>
    <t>65274</t>
  </si>
  <si>
    <t>65275</t>
  </si>
  <si>
    <t>65276</t>
  </si>
  <si>
    <t>65279</t>
  </si>
  <si>
    <t>65280</t>
  </si>
  <si>
    <t>65281</t>
  </si>
  <si>
    <t>65282</t>
  </si>
  <si>
    <t>65283</t>
  </si>
  <si>
    <t>65284</t>
  </si>
  <si>
    <t>65285</t>
  </si>
  <si>
    <t>65286</t>
  </si>
  <si>
    <t>65287</t>
  </si>
  <si>
    <t>65299</t>
  </si>
  <si>
    <t>65301</t>
  </si>
  <si>
    <t>65305</t>
  </si>
  <si>
    <t>65321</t>
  </si>
  <si>
    <t>65322</t>
  </si>
  <si>
    <t>65323</t>
  </si>
  <si>
    <t>65324</t>
  </si>
  <si>
    <t>65325</t>
  </si>
  <si>
    <t>65326</t>
  </si>
  <si>
    <t>65329</t>
  </si>
  <si>
    <t>65330</t>
  </si>
  <si>
    <t>65332</t>
  </si>
  <si>
    <t>65333</t>
  </si>
  <si>
    <t>65334</t>
  </si>
  <si>
    <t>65335</t>
  </si>
  <si>
    <t>65336</t>
  </si>
  <si>
    <t>65337</t>
  </si>
  <si>
    <t>65338</t>
  </si>
  <si>
    <t>65339</t>
  </si>
  <si>
    <t>65340</t>
  </si>
  <si>
    <t>65344</t>
  </si>
  <si>
    <t>65345</t>
  </si>
  <si>
    <t>65347</t>
  </si>
  <si>
    <t>65348</t>
  </si>
  <si>
    <t>65349</t>
  </si>
  <si>
    <t>65350</t>
  </si>
  <si>
    <t>65351</t>
  </si>
  <si>
    <t>65354</t>
  </si>
  <si>
    <t>65355</t>
  </si>
  <si>
    <t>65360</t>
  </si>
  <si>
    <t>65401</t>
  </si>
  <si>
    <t>65409</t>
  </si>
  <si>
    <t>65436</t>
  </si>
  <si>
    <t>65438</t>
  </si>
  <si>
    <t>65439</t>
  </si>
  <si>
    <t>65440</t>
  </si>
  <si>
    <t>65441</t>
  </si>
  <si>
    <t>65443</t>
  </si>
  <si>
    <t>65444</t>
  </si>
  <si>
    <t>65446</t>
  </si>
  <si>
    <t>65449</t>
  </si>
  <si>
    <t>65452</t>
  </si>
  <si>
    <t>65453</t>
  </si>
  <si>
    <t>65456</t>
  </si>
  <si>
    <t>65457</t>
  </si>
  <si>
    <t>65459</t>
  </si>
  <si>
    <t>65461</t>
  </si>
  <si>
    <t>65462</t>
  </si>
  <si>
    <t>65463</t>
  </si>
  <si>
    <t>65464</t>
  </si>
  <si>
    <t>65466</t>
  </si>
  <si>
    <t>65468</t>
  </si>
  <si>
    <t>65470</t>
  </si>
  <si>
    <t>65473</t>
  </si>
  <si>
    <t>65479</t>
  </si>
  <si>
    <t>65483</t>
  </si>
  <si>
    <t>65484</t>
  </si>
  <si>
    <t>65486</t>
  </si>
  <si>
    <t>65501</t>
  </si>
  <si>
    <t>65529</t>
  </si>
  <si>
    <t>65534</t>
  </si>
  <si>
    <t>65535</t>
  </si>
  <si>
    <t>65536</t>
  </si>
  <si>
    <t>65541</t>
  </si>
  <si>
    <t>65542</t>
  </si>
  <si>
    <t>65543</t>
  </si>
  <si>
    <t>65548</t>
  </si>
  <si>
    <t>65550</t>
  </si>
  <si>
    <t>65552</t>
  </si>
  <si>
    <t>65555</t>
  </si>
  <si>
    <t>65556</t>
  </si>
  <si>
    <t>65557</t>
  </si>
  <si>
    <t>65559</t>
  </si>
  <si>
    <t>65560</t>
  </si>
  <si>
    <t>65564</t>
  </si>
  <si>
    <t>65565</t>
  </si>
  <si>
    <t>65566</t>
  </si>
  <si>
    <t>65567</t>
  </si>
  <si>
    <t>65570</t>
  </si>
  <si>
    <t>65571</t>
  </si>
  <si>
    <t>65580</t>
  </si>
  <si>
    <t>65582</t>
  </si>
  <si>
    <t>65583</t>
  </si>
  <si>
    <t>65584</t>
  </si>
  <si>
    <t>65588</t>
  </si>
  <si>
    <t>65589</t>
  </si>
  <si>
    <t>65590</t>
  </si>
  <si>
    <t>65591</t>
  </si>
  <si>
    <t>65601</t>
  </si>
  <si>
    <t>65603</t>
  </si>
  <si>
    <t>65604</t>
  </si>
  <si>
    <t>65605</t>
  </si>
  <si>
    <t>65606</t>
  </si>
  <si>
    <t>65608</t>
  </si>
  <si>
    <t>65609</t>
  </si>
  <si>
    <t>65610</t>
  </si>
  <si>
    <t>65611</t>
  </si>
  <si>
    <t>65612</t>
  </si>
  <si>
    <t>65613</t>
  </si>
  <si>
    <t>65614</t>
  </si>
  <si>
    <t>65616</t>
  </si>
  <si>
    <t>65617</t>
  </si>
  <si>
    <t>65618</t>
  </si>
  <si>
    <t>65619</t>
  </si>
  <si>
    <t>65620</t>
  </si>
  <si>
    <t>65622</t>
  </si>
  <si>
    <t>65624</t>
  </si>
  <si>
    <t>65625</t>
  </si>
  <si>
    <t>65626</t>
  </si>
  <si>
    <t>65627</t>
  </si>
  <si>
    <t>65629</t>
  </si>
  <si>
    <t>65630</t>
  </si>
  <si>
    <t>65631</t>
  </si>
  <si>
    <t>65632</t>
  </si>
  <si>
    <t>65633</t>
  </si>
  <si>
    <t>65634</t>
  </si>
  <si>
    <t>65635</t>
  </si>
  <si>
    <t>65637</t>
  </si>
  <si>
    <t>65638</t>
  </si>
  <si>
    <t>65640</t>
  </si>
  <si>
    <t>65641</t>
  </si>
  <si>
    <t>65644</t>
  </si>
  <si>
    <t>65646</t>
  </si>
  <si>
    <t>65647</t>
  </si>
  <si>
    <t>65648</t>
  </si>
  <si>
    <t>65649</t>
  </si>
  <si>
    <t>65650</t>
  </si>
  <si>
    <t>65652</t>
  </si>
  <si>
    <t>65653</t>
  </si>
  <si>
    <t>65655</t>
  </si>
  <si>
    <t>65656</t>
  </si>
  <si>
    <t>65657</t>
  </si>
  <si>
    <t>65658</t>
  </si>
  <si>
    <t>65660</t>
  </si>
  <si>
    <t>65661</t>
  </si>
  <si>
    <t>65662</t>
  </si>
  <si>
    <t>65663</t>
  </si>
  <si>
    <t>65666</t>
  </si>
  <si>
    <t>65667</t>
  </si>
  <si>
    <t>65668</t>
  </si>
  <si>
    <t>65669</t>
  </si>
  <si>
    <t>65672</t>
  </si>
  <si>
    <t>65674</t>
  </si>
  <si>
    <t>65676</t>
  </si>
  <si>
    <t>65679</t>
  </si>
  <si>
    <t>65680</t>
  </si>
  <si>
    <t>65681</t>
  </si>
  <si>
    <t>65682</t>
  </si>
  <si>
    <t>65685</t>
  </si>
  <si>
    <t>65686</t>
  </si>
  <si>
    <t>65689</t>
  </si>
  <si>
    <t>65690</t>
  </si>
  <si>
    <t>65692</t>
  </si>
  <si>
    <t>65701</t>
  </si>
  <si>
    <t>65702</t>
  </si>
  <si>
    <t>65704</t>
  </si>
  <si>
    <t>65705</t>
  </si>
  <si>
    <t>65706</t>
  </si>
  <si>
    <t>65707</t>
  </si>
  <si>
    <t>65708</t>
  </si>
  <si>
    <t>65710</t>
  </si>
  <si>
    <t>65711</t>
  </si>
  <si>
    <t>65712</t>
  </si>
  <si>
    <t>65713</t>
  </si>
  <si>
    <t>65714</t>
  </si>
  <si>
    <t>65715</t>
  </si>
  <si>
    <t>65717</t>
  </si>
  <si>
    <t>65720</t>
  </si>
  <si>
    <t>65721</t>
  </si>
  <si>
    <t>65722</t>
  </si>
  <si>
    <t>65723</t>
  </si>
  <si>
    <t>65724</t>
  </si>
  <si>
    <t>65725</t>
  </si>
  <si>
    <t>65727</t>
  </si>
  <si>
    <t>65728</t>
  </si>
  <si>
    <t>65729</t>
  </si>
  <si>
    <t>65730</t>
  </si>
  <si>
    <t>65731</t>
  </si>
  <si>
    <t>65732</t>
  </si>
  <si>
    <t>65733</t>
  </si>
  <si>
    <t>65734</t>
  </si>
  <si>
    <t>65735</t>
  </si>
  <si>
    <t>65737</t>
  </si>
  <si>
    <t>65738</t>
  </si>
  <si>
    <t>65739</t>
  </si>
  <si>
    <t>65740</t>
  </si>
  <si>
    <t>65742</t>
  </si>
  <si>
    <t>65744</t>
  </si>
  <si>
    <t>65745</t>
  </si>
  <si>
    <t>65746</t>
  </si>
  <si>
    <t>65747</t>
  </si>
  <si>
    <t>65752</t>
  </si>
  <si>
    <t>65753</t>
  </si>
  <si>
    <t>65754</t>
  </si>
  <si>
    <t>65755</t>
  </si>
  <si>
    <t>65756</t>
  </si>
  <si>
    <t>65757</t>
  </si>
  <si>
    <t>65759</t>
  </si>
  <si>
    <t>65760</t>
  </si>
  <si>
    <t>65761</t>
  </si>
  <si>
    <t>65762</t>
  </si>
  <si>
    <t>65764</t>
  </si>
  <si>
    <t>65766</t>
  </si>
  <si>
    <t>65767</t>
  </si>
  <si>
    <t>65768</t>
  </si>
  <si>
    <t>65769</t>
  </si>
  <si>
    <t>65770</t>
  </si>
  <si>
    <t>65771</t>
  </si>
  <si>
    <t>65772</t>
  </si>
  <si>
    <t>65773</t>
  </si>
  <si>
    <t>65774</t>
  </si>
  <si>
    <t>65775</t>
  </si>
  <si>
    <t>65776</t>
  </si>
  <si>
    <t>65777</t>
  </si>
  <si>
    <t>65778</t>
  </si>
  <si>
    <t>65779</t>
  </si>
  <si>
    <t>65781</t>
  </si>
  <si>
    <t>65783</t>
  </si>
  <si>
    <t>65784</t>
  </si>
  <si>
    <t>65785</t>
  </si>
  <si>
    <t>65786</t>
  </si>
  <si>
    <t>65787</t>
  </si>
  <si>
    <t>65788</t>
  </si>
  <si>
    <t>65789</t>
  </si>
  <si>
    <t>65790</t>
  </si>
  <si>
    <t>65791</t>
  </si>
  <si>
    <t>65793</t>
  </si>
  <si>
    <t>65802</t>
  </si>
  <si>
    <t>65803</t>
  </si>
  <si>
    <t>65804</t>
  </si>
  <si>
    <t>65806</t>
  </si>
  <si>
    <t>65807</t>
  </si>
  <si>
    <t>65809</t>
  </si>
  <si>
    <t>65810</t>
  </si>
  <si>
    <t>65890</t>
  </si>
  <si>
    <t>65897</t>
  </si>
  <si>
    <t>65898</t>
  </si>
  <si>
    <t>65899</t>
  </si>
  <si>
    <t>66002</t>
  </si>
  <si>
    <t>66006</t>
  </si>
  <si>
    <t>66007</t>
  </si>
  <si>
    <t>66008</t>
  </si>
  <si>
    <t>66010</t>
  </si>
  <si>
    <t>66012</t>
  </si>
  <si>
    <t>66013</t>
  </si>
  <si>
    <t>66014</t>
  </si>
  <si>
    <t>66015</t>
  </si>
  <si>
    <t>66016</t>
  </si>
  <si>
    <t>66017</t>
  </si>
  <si>
    <t>66018</t>
  </si>
  <si>
    <t>66020</t>
  </si>
  <si>
    <t>66021</t>
  </si>
  <si>
    <t>66023</t>
  </si>
  <si>
    <t>66025</t>
  </si>
  <si>
    <t>66026</t>
  </si>
  <si>
    <t>66027</t>
  </si>
  <si>
    <t>66030</t>
  </si>
  <si>
    <t>66031</t>
  </si>
  <si>
    <t>66032</t>
  </si>
  <si>
    <t>66033</t>
  </si>
  <si>
    <t>66035</t>
  </si>
  <si>
    <t>66039</t>
  </si>
  <si>
    <t>66040</t>
  </si>
  <si>
    <t>66041</t>
  </si>
  <si>
    <t>66042</t>
  </si>
  <si>
    <t>66043</t>
  </si>
  <si>
    <t>66044</t>
  </si>
  <si>
    <t>66045</t>
  </si>
  <si>
    <t>66046</t>
  </si>
  <si>
    <t>66047</t>
  </si>
  <si>
    <t>66048</t>
  </si>
  <si>
    <t>66049</t>
  </si>
  <si>
    <t>66050</t>
  </si>
  <si>
    <t>66052</t>
  </si>
  <si>
    <t>66053</t>
  </si>
  <si>
    <t>66054</t>
  </si>
  <si>
    <t>66056</t>
  </si>
  <si>
    <t>66058</t>
  </si>
  <si>
    <t>66060</t>
  </si>
  <si>
    <t>66061</t>
  </si>
  <si>
    <t>66062</t>
  </si>
  <si>
    <t>66064</t>
  </si>
  <si>
    <t>66066</t>
  </si>
  <si>
    <t>66067</t>
  </si>
  <si>
    <t>66070</t>
  </si>
  <si>
    <t>66071</t>
  </si>
  <si>
    <t>66072</t>
  </si>
  <si>
    <t>66073</t>
  </si>
  <si>
    <t>66075</t>
  </si>
  <si>
    <t>66076</t>
  </si>
  <si>
    <t>66078</t>
  </si>
  <si>
    <t>66079</t>
  </si>
  <si>
    <t>66080</t>
  </si>
  <si>
    <t>66083</t>
  </si>
  <si>
    <t>66085</t>
  </si>
  <si>
    <t>66086</t>
  </si>
  <si>
    <t>66087</t>
  </si>
  <si>
    <t>66088</t>
  </si>
  <si>
    <t>66090</t>
  </si>
  <si>
    <t>66091</t>
  </si>
  <si>
    <t>66092</t>
  </si>
  <si>
    <t>66093</t>
  </si>
  <si>
    <t>66094</t>
  </si>
  <si>
    <t>66095</t>
  </si>
  <si>
    <t>66097</t>
  </si>
  <si>
    <t>66101</t>
  </si>
  <si>
    <t>66102</t>
  </si>
  <si>
    <t>66103</t>
  </si>
  <si>
    <t>66104</t>
  </si>
  <si>
    <t>66105</t>
  </si>
  <si>
    <t>66106</t>
  </si>
  <si>
    <t>66109</t>
  </si>
  <si>
    <t>66111</t>
  </si>
  <si>
    <t>66112</t>
  </si>
  <si>
    <t>66115</t>
  </si>
  <si>
    <t>66118</t>
  </si>
  <si>
    <t>66160</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</si>
  <si>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</si>
  <si>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</si>
  <si>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</si>
  <si>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</si>
  <si>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</si>
  <si>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</si>
  <si>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</si>
  <si>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</si>
  <si>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</si>
  <si>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</si>
  <si>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</si>
  <si>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</si>
  <si>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</si>
  <si>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</si>
  <si>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</si>
  <si>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</si>
  <si>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</si>
  <si>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</si>
  <si>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</si>
  <si>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</si>
  <si>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66223</t>
  </si>
  <si>
    <t>66224</t>
  </si>
  <si>
    <t>66226</t>
  </si>
  <si>
    <t>66227</t>
  </si>
  <si>
    <t>66250</t>
  </si>
  <si>
    <t>66251</t>
  </si>
  <si>
    <t>66276</t>
  </si>
  <si>
    <t>66279</t>
  </si>
  <si>
    <t>66401</t>
  </si>
  <si>
    <t>66402</t>
  </si>
  <si>
    <t>66403</t>
  </si>
  <si>
    <t>66404</t>
  </si>
  <si>
    <t>66406</t>
  </si>
  <si>
    <t>66407</t>
  </si>
  <si>
    <t>66408</t>
  </si>
  <si>
    <t>66409</t>
  </si>
  <si>
    <t>66411</t>
  </si>
  <si>
    <t>66412</t>
  </si>
  <si>
    <t>66413</t>
  </si>
  <si>
    <t>66414</t>
  </si>
  <si>
    <t>66415</t>
  </si>
  <si>
    <t>66416</t>
  </si>
  <si>
    <t>66417</t>
  </si>
  <si>
    <t>66418</t>
  </si>
  <si>
    <t>66419</t>
  </si>
  <si>
    <t>66422</t>
  </si>
  <si>
    <t>66423</t>
  </si>
  <si>
    <t>66424</t>
  </si>
  <si>
    <t>66425</t>
  </si>
  <si>
    <t>66427</t>
  </si>
  <si>
    <t>66428</t>
  </si>
  <si>
    <t>66429</t>
  </si>
  <si>
    <t>66431</t>
  </si>
  <si>
    <t>66432</t>
  </si>
  <si>
    <t>66434</t>
  </si>
  <si>
    <t>66436</t>
  </si>
  <si>
    <t>66438</t>
  </si>
  <si>
    <t>66439</t>
  </si>
  <si>
    <t>66440</t>
  </si>
  <si>
    <t>66441</t>
  </si>
  <si>
    <t>66442</t>
  </si>
  <si>
    <t>66449</t>
  </si>
  <si>
    <t>66451</t>
  </si>
  <si>
    <t>66502</t>
  </si>
  <si>
    <t>66503</t>
  </si>
  <si>
    <t>66506</t>
  </si>
  <si>
    <t>66507</t>
  </si>
  <si>
    <t>66508</t>
  </si>
  <si>
    <t>66509</t>
  </si>
  <si>
    <t>66510</t>
  </si>
  <si>
    <t>66512</t>
  </si>
  <si>
    <t>66514</t>
  </si>
  <si>
    <t>66515</t>
  </si>
  <si>
    <t>66516</t>
  </si>
  <si>
    <t>66517</t>
  </si>
  <si>
    <t>66518</t>
  </si>
  <si>
    <t>66520</t>
  </si>
  <si>
    <t>66521</t>
  </si>
  <si>
    <t>66522</t>
  </si>
  <si>
    <t>66523</t>
  </si>
  <si>
    <t>66524</t>
  </si>
  <si>
    <t>66526</t>
  </si>
  <si>
    <t>66527</t>
  </si>
  <si>
    <t>66528</t>
  </si>
  <si>
    <t>66531</t>
  </si>
  <si>
    <t>66532</t>
  </si>
  <si>
    <t>66533</t>
  </si>
  <si>
    <t>66534</t>
  </si>
  <si>
    <t>66535</t>
  </si>
  <si>
    <t>66536</t>
  </si>
  <si>
    <t>66537</t>
  </si>
  <si>
    <t>66538</t>
  </si>
  <si>
    <t>66539</t>
  </si>
  <si>
    <t>66540</t>
  </si>
  <si>
    <t>66541</t>
  </si>
  <si>
    <t>66542</t>
  </si>
  <si>
    <t>66543</t>
  </si>
  <si>
    <t>66544</t>
  </si>
  <si>
    <t>66546</t>
  </si>
  <si>
    <t>66547</t>
  </si>
  <si>
    <t>66548</t>
  </si>
  <si>
    <t>66549</t>
  </si>
  <si>
    <t>66550</t>
  </si>
  <si>
    <t>66552</t>
  </si>
  <si>
    <t>66554</t>
  </si>
  <si>
    <t>66603</t>
  </si>
  <si>
    <t>66604</t>
  </si>
  <si>
    <t>66605</t>
  </si>
  <si>
    <t>66606</t>
  </si>
  <si>
    <t>66607</t>
  </si>
  <si>
    <t>66608</t>
  </si>
  <si>
    <t>66609</t>
  </si>
  <si>
    <t>66610</t>
  </si>
  <si>
    <t>66611</t>
  </si>
  <si>
    <t>66612</t>
  </si>
  <si>
    <t>66614</t>
  </si>
  <si>
    <t>66615</t>
  </si>
  <si>
    <t>66616</t>
  </si>
  <si>
    <t>66617</t>
  </si>
  <si>
    <t>66618</t>
  </si>
  <si>
    <t>66619</t>
  </si>
  <si>
    <t>66620</t>
  </si>
  <si>
    <t>66621</t>
  </si>
  <si>
    <t>66622</t>
  </si>
  <si>
    <t>66624</t>
  </si>
  <si>
    <t>66625</t>
  </si>
  <si>
    <t>66626</t>
  </si>
  <si>
    <t>66628</t>
  </si>
  <si>
    <t>66629</t>
  </si>
  <si>
    <t>66636</t>
  </si>
  <si>
    <t>66637</t>
  </si>
  <si>
    <t>66642</t>
  </si>
  <si>
    <t>66652</t>
  </si>
  <si>
    <t>66653</t>
  </si>
  <si>
    <t>66683</t>
  </si>
  <si>
    <t>66692</t>
  </si>
  <si>
    <t>66699</t>
  </si>
  <si>
    <t>66701</t>
  </si>
  <si>
    <t>66710</t>
  </si>
  <si>
    <t>66711</t>
  </si>
  <si>
    <t>66712</t>
  </si>
  <si>
    <t>66713</t>
  </si>
  <si>
    <t>66714</t>
  </si>
  <si>
    <t>66716</t>
  </si>
  <si>
    <t>66717</t>
  </si>
  <si>
    <t>66720</t>
  </si>
  <si>
    <t>66724</t>
  </si>
  <si>
    <t>66725</t>
  </si>
  <si>
    <t>66732</t>
  </si>
  <si>
    <t>66733</t>
  </si>
  <si>
    <t>66734</t>
  </si>
  <si>
    <t>66735</t>
  </si>
  <si>
    <t>66736</t>
  </si>
  <si>
    <t>66738</t>
  </si>
  <si>
    <t>66739</t>
  </si>
  <si>
    <t>66740</t>
  </si>
  <si>
    <t>66741</t>
  </si>
  <si>
    <t>66743</t>
  </si>
  <si>
    <t>66746</t>
  </si>
  <si>
    <t>66748</t>
  </si>
  <si>
    <t>66749</t>
  </si>
  <si>
    <t>66751</t>
  </si>
  <si>
    <t>66753</t>
  </si>
  <si>
    <t>66754</t>
  </si>
  <si>
    <t>66755</t>
  </si>
  <si>
    <t>66756</t>
  </si>
  <si>
    <t>66757</t>
  </si>
  <si>
    <t>66758</t>
  </si>
  <si>
    <t>66761</t>
  </si>
  <si>
    <t>66762</t>
  </si>
  <si>
    <t>66763</t>
  </si>
  <si>
    <t>66767</t>
  </si>
  <si>
    <t>66769</t>
  </si>
  <si>
    <t>66770</t>
  </si>
  <si>
    <t>66771</t>
  </si>
  <si>
    <t>66772</t>
  </si>
  <si>
    <t>66773</t>
  </si>
  <si>
    <t>66775</t>
  </si>
  <si>
    <t>66776</t>
  </si>
  <si>
    <t>66777</t>
  </si>
  <si>
    <t>66778</t>
  </si>
  <si>
    <t>66779</t>
  </si>
  <si>
    <t>66780</t>
  </si>
  <si>
    <t>66781</t>
  </si>
  <si>
    <t>66783</t>
  </si>
  <si>
    <t>66801</t>
  </si>
  <si>
    <t>66830</t>
  </si>
  <si>
    <t>66833</t>
  </si>
  <si>
    <t>66834</t>
  </si>
  <si>
    <t>66835</t>
  </si>
  <si>
    <t>66838</t>
  </si>
  <si>
    <t>66839</t>
  </si>
  <si>
    <t>66840</t>
  </si>
  <si>
    <t>66842</t>
  </si>
  <si>
    <t>66843</t>
  </si>
  <si>
    <t>66845</t>
  </si>
  <si>
    <t>66846</t>
  </si>
  <si>
    <t>66849</t>
  </si>
  <si>
    <t>66850</t>
  </si>
  <si>
    <t>66851</t>
  </si>
  <si>
    <t>66852</t>
  </si>
  <si>
    <t>66853</t>
  </si>
  <si>
    <t>66854</t>
  </si>
  <si>
    <t>66855</t>
  </si>
  <si>
    <t>66856</t>
  </si>
  <si>
    <t>66857</t>
  </si>
  <si>
    <t>66858</t>
  </si>
  <si>
    <t>66859</t>
  </si>
  <si>
    <t>66860</t>
  </si>
  <si>
    <t>66861</t>
  </si>
  <si>
    <t>66862</t>
  </si>
  <si>
    <t>66864</t>
  </si>
  <si>
    <t>66865</t>
  </si>
  <si>
    <t>66866</t>
  </si>
  <si>
    <t>66868</t>
  </si>
  <si>
    <t>66869</t>
  </si>
  <si>
    <t>66870</t>
  </si>
  <si>
    <t>66871</t>
  </si>
  <si>
    <t>66872</t>
  </si>
  <si>
    <t>66873</t>
  </si>
  <si>
    <t>66901</t>
  </si>
  <si>
    <t>66930</t>
  </si>
  <si>
    <t>66932</t>
  </si>
  <si>
    <t>66933</t>
  </si>
  <si>
    <t>66935</t>
  </si>
  <si>
    <t>66936</t>
  </si>
  <si>
    <t>66937</t>
  </si>
  <si>
    <t>66938</t>
  </si>
  <si>
    <t>66939</t>
  </si>
  <si>
    <t>66940</t>
  </si>
  <si>
    <t>66941</t>
  </si>
  <si>
    <t>66942</t>
  </si>
  <si>
    <t>66943</t>
  </si>
  <si>
    <t>66944</t>
  </si>
  <si>
    <t>66945</t>
  </si>
  <si>
    <t>66946</t>
  </si>
  <si>
    <t>66948</t>
  </si>
  <si>
    <t>66949</t>
  </si>
  <si>
    <t>66951</t>
  </si>
  <si>
    <t>66952</t>
  </si>
  <si>
    <t>66953</t>
  </si>
  <si>
    <t>66955</t>
  </si>
  <si>
    <t>66956</t>
  </si>
  <si>
    <t>66958</t>
  </si>
  <si>
    <t>66959</t>
  </si>
  <si>
    <t>66960</t>
  </si>
  <si>
    <t>66962</t>
  </si>
  <si>
    <t>66963</t>
  </si>
  <si>
    <t>66964</t>
  </si>
  <si>
    <t>66966</t>
  </si>
  <si>
    <t>66967</t>
  </si>
  <si>
    <t>66968</t>
  </si>
  <si>
    <t>66970</t>
  </si>
  <si>
    <t>67001</t>
  </si>
  <si>
    <t>67002</t>
  </si>
  <si>
    <t>67003</t>
  </si>
  <si>
    <t>67004</t>
  </si>
  <si>
    <t>67005</t>
  </si>
  <si>
    <t>67008</t>
  </si>
  <si>
    <t>67009</t>
  </si>
  <si>
    <t>67010</t>
  </si>
  <si>
    <t>67013</t>
  </si>
  <si>
    <t>67017</t>
  </si>
  <si>
    <t>67018</t>
  </si>
  <si>
    <t>67019</t>
  </si>
  <si>
    <t>67020</t>
  </si>
  <si>
    <t>67021</t>
  </si>
  <si>
    <t>67022</t>
  </si>
  <si>
    <t>67023</t>
  </si>
  <si>
    <t>67024</t>
  </si>
  <si>
    <t>67025</t>
  </si>
  <si>
    <t>67026</t>
  </si>
  <si>
    <t>67028</t>
  </si>
  <si>
    <t>67029</t>
  </si>
  <si>
    <t>67030</t>
  </si>
  <si>
    <t>67031</t>
  </si>
  <si>
    <t>67035</t>
  </si>
  <si>
    <t>67036</t>
  </si>
  <si>
    <t>67037</t>
  </si>
  <si>
    <t>67038</t>
  </si>
  <si>
    <t>67039</t>
  </si>
  <si>
    <t>67042</t>
  </si>
  <si>
    <t>67045</t>
  </si>
  <si>
    <t>67047</t>
  </si>
  <si>
    <t>67049</t>
  </si>
  <si>
    <t>67050</t>
  </si>
  <si>
    <t>67051</t>
  </si>
  <si>
    <t>67052</t>
  </si>
  <si>
    <t>67054</t>
  </si>
  <si>
    <t>67055</t>
  </si>
  <si>
    <t>67056</t>
  </si>
  <si>
    <t>67057</t>
  </si>
  <si>
    <t>67058</t>
  </si>
  <si>
    <t>67059</t>
  </si>
  <si>
    <t>67060</t>
  </si>
  <si>
    <t>67061</t>
  </si>
  <si>
    <t>67062</t>
  </si>
  <si>
    <t>67063</t>
  </si>
  <si>
    <t>67065</t>
  </si>
  <si>
    <t>67066</t>
  </si>
  <si>
    <t>67067</t>
  </si>
  <si>
    <t>67068</t>
  </si>
  <si>
    <t>67070</t>
  </si>
  <si>
    <t>67071</t>
  </si>
  <si>
    <t>67072</t>
  </si>
  <si>
    <t>67073</t>
  </si>
  <si>
    <t>67074</t>
  </si>
  <si>
    <t>67101</t>
  </si>
  <si>
    <t>67102</t>
  </si>
  <si>
    <t>67103</t>
  </si>
  <si>
    <t>67104</t>
  </si>
  <si>
    <t>67105</t>
  </si>
  <si>
    <t>67106</t>
  </si>
  <si>
    <t>67107</t>
  </si>
  <si>
    <t>67108</t>
  </si>
  <si>
    <t>67109</t>
  </si>
  <si>
    <t>67110</t>
  </si>
  <si>
    <t>67111</t>
  </si>
  <si>
    <t>67112</t>
  </si>
  <si>
    <t>67114</t>
  </si>
  <si>
    <t>67117</t>
  </si>
  <si>
    <t>67118</t>
  </si>
  <si>
    <t>67119</t>
  </si>
  <si>
    <t>67120</t>
  </si>
  <si>
    <t>67122</t>
  </si>
  <si>
    <t>67123</t>
  </si>
  <si>
    <t>67124</t>
  </si>
  <si>
    <t>67127</t>
  </si>
  <si>
    <t>67131</t>
  </si>
  <si>
    <t>67132</t>
  </si>
  <si>
    <t>67133</t>
  </si>
  <si>
    <t>67134</t>
  </si>
  <si>
    <t>67135</t>
  </si>
  <si>
    <t>67137</t>
  </si>
  <si>
    <t>67138</t>
  </si>
  <si>
    <t>67140</t>
  </si>
  <si>
    <t>67142</t>
  </si>
  <si>
    <t>67143</t>
  </si>
  <si>
    <t>67144</t>
  </si>
  <si>
    <t>67146</t>
  </si>
  <si>
    <t>67147</t>
  </si>
  <si>
    <t>67149</t>
  </si>
  <si>
    <t>67150</t>
  </si>
  <si>
    <t>67151</t>
  </si>
  <si>
    <t>67152</t>
  </si>
  <si>
    <t>67154</t>
  </si>
  <si>
    <t>67155</t>
  </si>
  <si>
    <t>67156</t>
  </si>
  <si>
    <t>67159</t>
  </si>
  <si>
    <t>67202</t>
  </si>
  <si>
    <t>67203</t>
  </si>
  <si>
    <t>67204</t>
  </si>
  <si>
    <t>67205</t>
  </si>
  <si>
    <t>67206</t>
  </si>
  <si>
    <t>67207</t>
  </si>
  <si>
    <t>67208</t>
  </si>
  <si>
    <t>67209</t>
  </si>
  <si>
    <t>67210</t>
  </si>
  <si>
    <t>67211</t>
  </si>
  <si>
    <t>67212</t>
  </si>
  <si>
    <t>67213</t>
  </si>
  <si>
    <t>67214</t>
  </si>
  <si>
    <t>67215</t>
  </si>
  <si>
    <t>67216</t>
  </si>
  <si>
    <t>67217</t>
  </si>
  <si>
    <t>67218</t>
  </si>
  <si>
    <t>67219</t>
  </si>
  <si>
    <t>67220</t>
  </si>
  <si>
    <t>67221</t>
  </si>
  <si>
    <t>67223</t>
  </si>
  <si>
    <t>67226</t>
  </si>
  <si>
    <t>67227</t>
  </si>
  <si>
    <t>67228</t>
  </si>
  <si>
    <t>67230</t>
  </si>
  <si>
    <t>67232</t>
  </si>
  <si>
    <t>67235</t>
  </si>
  <si>
    <t>67260</t>
  </si>
  <si>
    <t>67276</t>
  </si>
  <si>
    <t>67301</t>
  </si>
  <si>
    <t>67330</t>
  </si>
  <si>
    <t>67332</t>
  </si>
  <si>
    <t>67333</t>
  </si>
  <si>
    <t>67335</t>
  </si>
  <si>
    <t>67336</t>
  </si>
  <si>
    <t>67337</t>
  </si>
  <si>
    <t>67341</t>
  </si>
  <si>
    <t>67342</t>
  </si>
  <si>
    <t>67344</t>
  </si>
  <si>
    <t>67345</t>
  </si>
  <si>
    <t>67346</t>
  </si>
  <si>
    <t>67347</t>
  </si>
  <si>
    <t>67349</t>
  </si>
  <si>
    <t>67351</t>
  </si>
  <si>
    <t>67352</t>
  </si>
  <si>
    <t>67353</t>
  </si>
  <si>
    <t>67354</t>
  </si>
  <si>
    <t>67355</t>
  </si>
  <si>
    <t>67356</t>
  </si>
  <si>
    <t>67357</t>
  </si>
  <si>
    <t>67360</t>
  </si>
  <si>
    <t>67361</t>
  </si>
  <si>
    <t>67401</t>
  </si>
  <si>
    <t>67410</t>
  </si>
  <si>
    <t>67416</t>
  </si>
  <si>
    <t>67417</t>
  </si>
  <si>
    <t>67418</t>
  </si>
  <si>
    <t>67420</t>
  </si>
  <si>
    <t>67422</t>
  </si>
  <si>
    <t>67423</t>
  </si>
  <si>
    <t>67425</t>
  </si>
  <si>
    <t>67427</t>
  </si>
  <si>
    <t>67428</t>
  </si>
  <si>
    <t>67430</t>
  </si>
  <si>
    <t>67431</t>
  </si>
  <si>
    <t>67432</t>
  </si>
  <si>
    <t>67436</t>
  </si>
  <si>
    <t>67437</t>
  </si>
  <si>
    <t>67438</t>
  </si>
  <si>
    <t>67439</t>
  </si>
  <si>
    <t>67441</t>
  </si>
  <si>
    <t>67442</t>
  </si>
  <si>
    <t>67443</t>
  </si>
  <si>
    <t>67444</t>
  </si>
  <si>
    <t>67445</t>
  </si>
  <si>
    <t>67446</t>
  </si>
  <si>
    <t>67447</t>
  </si>
  <si>
    <t>67448</t>
  </si>
  <si>
    <t>67449</t>
  </si>
  <si>
    <t>67450</t>
  </si>
  <si>
    <t>67451</t>
  </si>
  <si>
    <t>67452</t>
  </si>
  <si>
    <t>67454</t>
  </si>
  <si>
    <t>67455</t>
  </si>
  <si>
    <t>67456</t>
  </si>
  <si>
    <t>67457</t>
  </si>
  <si>
    <t>67458</t>
  </si>
  <si>
    <t>67459</t>
  </si>
  <si>
    <t>67460</t>
  </si>
  <si>
    <t>67464</t>
  </si>
  <si>
    <t>67466</t>
  </si>
  <si>
    <t>67467</t>
  </si>
  <si>
    <t>67468</t>
  </si>
  <si>
    <t>67470</t>
  </si>
  <si>
    <t>67473</t>
  </si>
  <si>
    <t>67474</t>
  </si>
  <si>
    <t>67475</t>
  </si>
  <si>
    <t>67480</t>
  </si>
  <si>
    <t>67481</t>
  </si>
  <si>
    <t>67483</t>
  </si>
  <si>
    <t>67484</t>
  </si>
  <si>
    <t>67485</t>
  </si>
  <si>
    <t>67487</t>
  </si>
  <si>
    <t>67490</t>
  </si>
  <si>
    <t>67491</t>
  </si>
  <si>
    <t>67492</t>
  </si>
  <si>
    <t>67501</t>
  </si>
  <si>
    <t>67502</t>
  </si>
  <si>
    <t>67505</t>
  </si>
  <si>
    <t>67510</t>
  </si>
  <si>
    <t>67511</t>
  </si>
  <si>
    <t>67512</t>
  </si>
  <si>
    <t>67513</t>
  </si>
  <si>
    <t>67514</t>
  </si>
  <si>
    <t>67515</t>
  </si>
  <si>
    <t>67516</t>
  </si>
  <si>
    <t>67518</t>
  </si>
  <si>
    <t>67519</t>
  </si>
  <si>
    <t>67520</t>
  </si>
  <si>
    <t>67521</t>
  </si>
  <si>
    <t>67522</t>
  </si>
  <si>
    <t>67523</t>
  </si>
  <si>
    <t>67524</t>
  </si>
  <si>
    <t>67525</t>
  </si>
  <si>
    <t>67526</t>
  </si>
  <si>
    <t>67529</t>
  </si>
  <si>
    <t>67530</t>
  </si>
  <si>
    <t>67543</t>
  </si>
  <si>
    <t>67544</t>
  </si>
  <si>
    <t>67545</t>
  </si>
  <si>
    <t>67546</t>
  </si>
  <si>
    <t>67547</t>
  </si>
  <si>
    <t>67548</t>
  </si>
  <si>
    <t>67550</t>
  </si>
  <si>
    <t>67552</t>
  </si>
  <si>
    <t>67554</t>
  </si>
  <si>
    <t>67556</t>
  </si>
  <si>
    <t>67557</t>
  </si>
  <si>
    <t>67559</t>
  </si>
  <si>
    <t>67560</t>
  </si>
  <si>
    <t>67561</t>
  </si>
  <si>
    <t>67563</t>
  </si>
  <si>
    <t>67564</t>
  </si>
  <si>
    <t>67565</t>
  </si>
  <si>
    <t>67566</t>
  </si>
  <si>
    <t>67567</t>
  </si>
  <si>
    <t>67568</t>
  </si>
  <si>
    <t>67570</t>
  </si>
  <si>
    <t>67572</t>
  </si>
  <si>
    <t>67573</t>
  </si>
  <si>
    <t>67574</t>
  </si>
  <si>
    <t>67575</t>
  </si>
  <si>
    <t>67576</t>
  </si>
  <si>
    <t>67578</t>
  </si>
  <si>
    <t>67579</t>
  </si>
  <si>
    <t>67581</t>
  </si>
  <si>
    <t>67583</t>
  </si>
  <si>
    <t>67584</t>
  </si>
  <si>
    <t>67601</t>
  </si>
  <si>
    <t>67621</t>
  </si>
  <si>
    <t>67622</t>
  </si>
  <si>
    <t>67623</t>
  </si>
  <si>
    <t>67625</t>
  </si>
  <si>
    <t>67626</t>
  </si>
  <si>
    <t>67628</t>
  </si>
  <si>
    <t>67629</t>
  </si>
  <si>
    <t>67631</t>
  </si>
  <si>
    <t>67632</t>
  </si>
  <si>
    <t>67634</t>
  </si>
  <si>
    <t>67635</t>
  </si>
  <si>
    <t>67637</t>
  </si>
  <si>
    <t>67638</t>
  </si>
  <si>
    <t>67639</t>
  </si>
  <si>
    <t>67640</t>
  </si>
  <si>
    <t>67642</t>
  </si>
  <si>
    <t>67643</t>
  </si>
  <si>
    <t>67644</t>
  </si>
  <si>
    <t>67645</t>
  </si>
  <si>
    <t>67646</t>
  </si>
  <si>
    <t>67647</t>
  </si>
  <si>
    <t>67648</t>
  </si>
  <si>
    <t>67649</t>
  </si>
  <si>
    <t>67650</t>
  </si>
  <si>
    <t>67651</t>
  </si>
  <si>
    <t>67653</t>
  </si>
  <si>
    <t>67654</t>
  </si>
  <si>
    <t>67656</t>
  </si>
  <si>
    <t>67657</t>
  </si>
  <si>
    <t>67658</t>
  </si>
  <si>
    <t>67659</t>
  </si>
  <si>
    <t>67661</t>
  </si>
  <si>
    <t>67663</t>
  </si>
  <si>
    <t>67664</t>
  </si>
  <si>
    <t>67665</t>
  </si>
  <si>
    <t>67669</t>
  </si>
  <si>
    <t>67671</t>
  </si>
  <si>
    <t>67672</t>
  </si>
  <si>
    <t>67673</t>
  </si>
  <si>
    <t>67675</t>
  </si>
  <si>
    <t>67701</t>
  </si>
  <si>
    <t>67730</t>
  </si>
  <si>
    <t>67731</t>
  </si>
  <si>
    <t>67732</t>
  </si>
  <si>
    <t>67733</t>
  </si>
  <si>
    <t>67734</t>
  </si>
  <si>
    <t>67735</t>
  </si>
  <si>
    <t>67736</t>
  </si>
  <si>
    <t>67737</t>
  </si>
  <si>
    <t>67738</t>
  </si>
  <si>
    <t>67739</t>
  </si>
  <si>
    <t>67740</t>
  </si>
  <si>
    <t>67741</t>
  </si>
  <si>
    <t>67743</t>
  </si>
  <si>
    <t>67744</t>
  </si>
  <si>
    <t>67745</t>
  </si>
  <si>
    <t>67747</t>
  </si>
  <si>
    <t>67748</t>
  </si>
  <si>
    <t>67749</t>
  </si>
  <si>
    <t>67751</t>
  </si>
  <si>
    <t>67752</t>
  </si>
  <si>
    <t>67753</t>
  </si>
  <si>
    <t>67756</t>
  </si>
  <si>
    <t>67757</t>
  </si>
  <si>
    <t>67758</t>
  </si>
  <si>
    <t>67761</t>
  </si>
  <si>
    <t>67762</t>
  </si>
  <si>
    <t>67764</t>
  </si>
  <si>
    <t>67801</t>
  </si>
  <si>
    <t>67831</t>
  </si>
  <si>
    <t>67834</t>
  </si>
  <si>
    <t>67835</t>
  </si>
  <si>
    <t>67837</t>
  </si>
  <si>
    <t>67838</t>
  </si>
  <si>
    <t>67839</t>
  </si>
  <si>
    <t>67841</t>
  </si>
  <si>
    <t>67842</t>
  </si>
  <si>
    <t>67843</t>
  </si>
  <si>
    <t>67844</t>
  </si>
  <si>
    <t>67846</t>
  </si>
  <si>
    <t>67849</t>
  </si>
  <si>
    <t>67850</t>
  </si>
  <si>
    <t>67851</t>
  </si>
  <si>
    <t>67853</t>
  </si>
  <si>
    <t>67854</t>
  </si>
  <si>
    <t>67855</t>
  </si>
  <si>
    <t>67857</t>
  </si>
  <si>
    <t>67859</t>
  </si>
  <si>
    <t>67860</t>
  </si>
  <si>
    <t>67861</t>
  </si>
  <si>
    <t>67862</t>
  </si>
  <si>
    <t>67863</t>
  </si>
  <si>
    <t>67864</t>
  </si>
  <si>
    <t>67865</t>
  </si>
  <si>
    <t>67867</t>
  </si>
  <si>
    <t>67868</t>
  </si>
  <si>
    <t>67869</t>
  </si>
  <si>
    <t>67870</t>
  </si>
  <si>
    <t>67871</t>
  </si>
  <si>
    <t>67876</t>
  </si>
  <si>
    <t>67877</t>
  </si>
  <si>
    <t>67878</t>
  </si>
  <si>
    <t>67879</t>
  </si>
  <si>
    <t>67880</t>
  </si>
  <si>
    <t>67882</t>
  </si>
  <si>
    <t>67901</t>
  </si>
  <si>
    <t>67950</t>
  </si>
  <si>
    <t>67951</t>
  </si>
  <si>
    <t>67952</t>
  </si>
  <si>
    <t>67953</t>
  </si>
  <si>
    <t>67954</t>
  </si>
  <si>
    <t>68002</t>
  </si>
  <si>
    <t>68003</t>
  </si>
  <si>
    <t>68004</t>
  </si>
  <si>
    <t>68005</t>
  </si>
  <si>
    <t>68007</t>
  </si>
  <si>
    <t>68008</t>
  </si>
  <si>
    <t>68014</t>
  </si>
  <si>
    <t>68015</t>
  </si>
  <si>
    <t>68017</t>
  </si>
  <si>
    <t>68018</t>
  </si>
  <si>
    <t>68019</t>
  </si>
  <si>
    <t>68020</t>
  </si>
  <si>
    <t>68022</t>
  </si>
  <si>
    <t>68023</t>
  </si>
  <si>
    <t>68025</t>
  </si>
  <si>
    <t>68028</t>
  </si>
  <si>
    <t>68029</t>
  </si>
  <si>
    <t>68030</t>
  </si>
  <si>
    <t>68031</t>
  </si>
  <si>
    <t>68033</t>
  </si>
  <si>
    <t>68034</t>
  </si>
  <si>
    <t>68036</t>
  </si>
  <si>
    <t>68037</t>
  </si>
  <si>
    <t>68038</t>
  </si>
  <si>
    <t>68039</t>
  </si>
  <si>
    <t>68040</t>
  </si>
  <si>
    <t>68041</t>
  </si>
  <si>
    <t>68042</t>
  </si>
  <si>
    <t>68044</t>
  </si>
  <si>
    <t>68045</t>
  </si>
  <si>
    <t>68046</t>
  </si>
  <si>
    <t>68047</t>
  </si>
  <si>
    <t>68048</t>
  </si>
  <si>
    <t>68050</t>
  </si>
  <si>
    <t>68055</t>
  </si>
  <si>
    <t>68056</t>
  </si>
  <si>
    <t>68057</t>
  </si>
  <si>
    <t>68059</t>
  </si>
  <si>
    <t>68061</t>
  </si>
  <si>
    <t>68062</t>
  </si>
  <si>
    <t>68064</t>
  </si>
  <si>
    <t>68065</t>
  </si>
  <si>
    <t>68066</t>
  </si>
  <si>
    <t>68067</t>
  </si>
  <si>
    <t>68068</t>
  </si>
  <si>
    <t>68069</t>
  </si>
  <si>
    <t>68070</t>
  </si>
  <si>
    <t>68071</t>
  </si>
  <si>
    <t>68073</t>
  </si>
  <si>
    <t>68102</t>
  </si>
  <si>
    <t>68104</t>
  </si>
  <si>
    <t>68105</t>
  </si>
  <si>
    <t>68106</t>
  </si>
  <si>
    <t>68107</t>
  </si>
  <si>
    <t>68108</t>
  </si>
  <si>
    <t>68110</t>
  </si>
  <si>
    <t>68111</t>
  </si>
  <si>
    <t>68112</t>
  </si>
  <si>
    <t>68113</t>
  </si>
  <si>
    <t>68114</t>
  </si>
  <si>
    <t>68116</t>
  </si>
  <si>
    <t>68117</t>
  </si>
  <si>
    <t>68118</t>
  </si>
  <si>
    <t>68122</t>
  </si>
  <si>
    <t>68123</t>
  </si>
  <si>
    <t>68124</t>
  </si>
  <si>
    <t>68127</t>
  </si>
  <si>
    <t>68128</t>
  </si>
  <si>
    <t>68130</t>
  </si>
  <si>
    <t>68131</t>
  </si>
  <si>
    <t>68132</t>
  </si>
  <si>
    <t>68133</t>
  </si>
  <si>
    <t>68134</t>
  </si>
  <si>
    <t>68135</t>
  </si>
  <si>
    <t>68136</t>
  </si>
  <si>
    <t>68137</t>
  </si>
  <si>
    <t>68138</t>
  </si>
  <si>
    <t>68142</t>
  </si>
  <si>
    <t>68144</t>
  </si>
  <si>
    <t>68147</t>
  </si>
  <si>
    <t>68152</t>
  </si>
  <si>
    <t>68154</t>
  </si>
  <si>
    <t>68157</t>
  </si>
  <si>
    <t>68164</t>
  </si>
  <si>
    <t>68172</t>
  </si>
  <si>
    <t>68175</t>
  </si>
  <si>
    <t>68176</t>
  </si>
  <si>
    <t>68178</t>
  </si>
  <si>
    <t>68179</t>
  </si>
  <si>
    <t>68180</t>
  </si>
  <si>
    <t>68181</t>
  </si>
  <si>
    <t>68182</t>
  </si>
  <si>
    <t>68183</t>
  </si>
  <si>
    <t>68197</t>
  </si>
  <si>
    <t>68198</t>
  </si>
  <si>
    <t>68301</t>
  </si>
  <si>
    <t>68303</t>
  </si>
  <si>
    <t>68304</t>
  </si>
  <si>
    <t>68305</t>
  </si>
  <si>
    <t>68307</t>
  </si>
  <si>
    <t>68309</t>
  </si>
  <si>
    <t>68310</t>
  </si>
  <si>
    <t>68313</t>
  </si>
  <si>
    <t>68314</t>
  </si>
  <si>
    <t>68315</t>
  </si>
  <si>
    <t>68316</t>
  </si>
  <si>
    <t>68317</t>
  </si>
  <si>
    <t>68318</t>
  </si>
  <si>
    <t>68319</t>
  </si>
  <si>
    <t>68320</t>
  </si>
  <si>
    <t>68321</t>
  </si>
  <si>
    <t>68322</t>
  </si>
  <si>
    <t>68323</t>
  </si>
  <si>
    <t>68324</t>
  </si>
  <si>
    <t>68325</t>
  </si>
  <si>
    <t>68326</t>
  </si>
  <si>
    <t>68327</t>
  </si>
  <si>
    <t>68328</t>
  </si>
  <si>
    <t>68329</t>
  </si>
  <si>
    <t>68331</t>
  </si>
  <si>
    <t>68332</t>
  </si>
  <si>
    <t>68333</t>
  </si>
  <si>
    <t>68335</t>
  </si>
  <si>
    <t>68336</t>
  </si>
  <si>
    <t>68337</t>
  </si>
  <si>
    <t>68338</t>
  </si>
  <si>
    <t>68339</t>
  </si>
  <si>
    <t>68340</t>
  </si>
  <si>
    <t>68341</t>
  </si>
  <si>
    <t>68342</t>
  </si>
  <si>
    <t>68343</t>
  </si>
  <si>
    <t>68344</t>
  </si>
  <si>
    <t>68345</t>
  </si>
  <si>
    <t>68346</t>
  </si>
  <si>
    <t>68347</t>
  </si>
  <si>
    <t>68348</t>
  </si>
  <si>
    <t>68349</t>
  </si>
  <si>
    <t>68350</t>
  </si>
  <si>
    <t>68351</t>
  </si>
  <si>
    <t>68352</t>
  </si>
  <si>
    <t>68354</t>
  </si>
  <si>
    <t>68355</t>
  </si>
  <si>
    <t>68357</t>
  </si>
  <si>
    <t>68358</t>
  </si>
  <si>
    <t>68359</t>
  </si>
  <si>
    <t>68360</t>
  </si>
  <si>
    <t>68361</t>
  </si>
  <si>
    <t>68365</t>
  </si>
  <si>
    <t>68366</t>
  </si>
  <si>
    <t>68367</t>
  </si>
  <si>
    <t>68368</t>
  </si>
  <si>
    <t>68370</t>
  </si>
  <si>
    <t>68371</t>
  </si>
  <si>
    <t>68372</t>
  </si>
  <si>
    <t>68375</t>
  </si>
  <si>
    <t>68376</t>
  </si>
  <si>
    <t>68377</t>
  </si>
  <si>
    <t>68378</t>
  </si>
  <si>
    <t>68379</t>
  </si>
  <si>
    <t>68380</t>
  </si>
  <si>
    <t>68381</t>
  </si>
  <si>
    <t>68382</t>
  </si>
  <si>
    <t>68401</t>
  </si>
  <si>
    <t>68402</t>
  </si>
  <si>
    <t>68404</t>
  </si>
  <si>
    <t>68405</t>
  </si>
  <si>
    <t>68406</t>
  </si>
  <si>
    <t>68407</t>
  </si>
  <si>
    <t>68409</t>
  </si>
  <si>
    <t>68410</t>
  </si>
  <si>
    <t>68413</t>
  </si>
  <si>
    <t>68414</t>
  </si>
  <si>
    <t>68415</t>
  </si>
  <si>
    <t>68416</t>
  </si>
  <si>
    <t>68417</t>
  </si>
  <si>
    <t>68418</t>
  </si>
  <si>
    <t>68420</t>
  </si>
  <si>
    <t>68421</t>
  </si>
  <si>
    <t>68422</t>
  </si>
  <si>
    <t>68423</t>
  </si>
  <si>
    <t>68424</t>
  </si>
  <si>
    <t>68428</t>
  </si>
  <si>
    <t>68429</t>
  </si>
  <si>
    <t>68430</t>
  </si>
  <si>
    <t>68431</t>
  </si>
  <si>
    <t>68433</t>
  </si>
  <si>
    <t>68434</t>
  </si>
  <si>
    <t>68436</t>
  </si>
  <si>
    <t>68437</t>
  </si>
  <si>
    <t>68439</t>
  </si>
  <si>
    <t>68440</t>
  </si>
  <si>
    <t>68441</t>
  </si>
  <si>
    <t>68442</t>
  </si>
  <si>
    <t>68443</t>
  </si>
  <si>
    <t>68444</t>
  </si>
  <si>
    <t>68445</t>
  </si>
  <si>
    <t>68446</t>
  </si>
  <si>
    <t>68447</t>
  </si>
  <si>
    <t>68448</t>
  </si>
  <si>
    <t>68450</t>
  </si>
  <si>
    <t>68452</t>
  </si>
  <si>
    <t>68453</t>
  </si>
  <si>
    <t>68454</t>
  </si>
  <si>
    <t>68455</t>
  </si>
  <si>
    <t>68456</t>
  </si>
  <si>
    <t>68457</t>
  </si>
  <si>
    <t>68458</t>
  </si>
  <si>
    <t>68460</t>
  </si>
  <si>
    <t>68461</t>
  </si>
  <si>
    <t>68462</t>
  </si>
  <si>
    <t>68463</t>
  </si>
  <si>
    <t>68464</t>
  </si>
  <si>
    <t>68465</t>
  </si>
  <si>
    <t>68466</t>
  </si>
  <si>
    <t>68467</t>
  </si>
  <si>
    <t>68502</t>
  </si>
  <si>
    <t>68503</t>
  </si>
  <si>
    <t>68504</t>
  </si>
  <si>
    <t>68505</t>
  </si>
  <si>
    <t>68506</t>
  </si>
  <si>
    <t>68507</t>
  </si>
  <si>
    <t>68508</t>
  </si>
  <si>
    <t>68510</t>
  </si>
  <si>
    <t>68512</t>
  </si>
  <si>
    <t>68514</t>
  </si>
  <si>
    <t>68516</t>
  </si>
  <si>
    <t>68517</t>
  </si>
  <si>
    <t>68520</t>
  </si>
  <si>
    <t>68521</t>
  </si>
  <si>
    <t>68522</t>
  </si>
  <si>
    <t>68523</t>
  </si>
  <si>
    <t>68524</t>
  </si>
  <si>
    <t>68526</t>
  </si>
  <si>
    <t>68527</t>
  </si>
  <si>
    <t>68528</t>
  </si>
  <si>
    <t>68531</t>
  </si>
  <si>
    <t>68532</t>
  </si>
  <si>
    <t>68601</t>
  </si>
  <si>
    <t>68620</t>
  </si>
  <si>
    <t>68621</t>
  </si>
  <si>
    <t>68622</t>
  </si>
  <si>
    <t>68623</t>
  </si>
  <si>
    <t>68624</t>
  </si>
  <si>
    <t>68626</t>
  </si>
  <si>
    <t>68627</t>
  </si>
  <si>
    <t>68628</t>
  </si>
  <si>
    <t>68629</t>
  </si>
  <si>
    <t>68631</t>
  </si>
  <si>
    <t>68632</t>
  </si>
  <si>
    <t>68633</t>
  </si>
  <si>
    <t>68635</t>
  </si>
  <si>
    <t>68636</t>
  </si>
  <si>
    <t>68637</t>
  </si>
  <si>
    <t>68638</t>
  </si>
  <si>
    <t>68640</t>
  </si>
  <si>
    <t>68641</t>
  </si>
  <si>
    <t>68642</t>
  </si>
  <si>
    <t>68643</t>
  </si>
  <si>
    <t>68644</t>
  </si>
  <si>
    <t>68647</t>
  </si>
  <si>
    <t>68648</t>
  </si>
  <si>
    <t>68649</t>
  </si>
  <si>
    <t>68651</t>
  </si>
  <si>
    <t>68652</t>
  </si>
  <si>
    <t>68653</t>
  </si>
  <si>
    <t>68654</t>
  </si>
  <si>
    <t>68655</t>
  </si>
  <si>
    <t>68658</t>
  </si>
  <si>
    <t>68659</t>
  </si>
  <si>
    <t>68660</t>
  </si>
  <si>
    <t>68661</t>
  </si>
  <si>
    <t>68662</t>
  </si>
  <si>
    <t>68663</t>
  </si>
  <si>
    <t>68665</t>
  </si>
  <si>
    <t>68666</t>
  </si>
  <si>
    <t>68667</t>
  </si>
  <si>
    <t>68669</t>
  </si>
  <si>
    <t>68701</t>
  </si>
  <si>
    <t>68710</t>
  </si>
  <si>
    <t>68711</t>
  </si>
  <si>
    <t>68713</t>
  </si>
  <si>
    <t>68714</t>
  </si>
  <si>
    <t>68715</t>
  </si>
  <si>
    <t>68716</t>
  </si>
  <si>
    <t>68717</t>
  </si>
  <si>
    <t>68718</t>
  </si>
  <si>
    <t>68719</t>
  </si>
  <si>
    <t>68720</t>
  </si>
  <si>
    <t>68722</t>
  </si>
  <si>
    <t>68723</t>
  </si>
  <si>
    <t>68724</t>
  </si>
  <si>
    <t>68725</t>
  </si>
  <si>
    <t>68726</t>
  </si>
  <si>
    <t>68727</t>
  </si>
  <si>
    <t>68728</t>
  </si>
  <si>
    <t>68729</t>
  </si>
  <si>
    <t>68730</t>
  </si>
  <si>
    <t>68731</t>
  </si>
  <si>
    <t>68732</t>
  </si>
  <si>
    <t>68733</t>
  </si>
  <si>
    <t>68734</t>
  </si>
  <si>
    <t>68735</t>
  </si>
  <si>
    <t>68736</t>
  </si>
  <si>
    <t>68739</t>
  </si>
  <si>
    <t>68740</t>
  </si>
  <si>
    <t>68741</t>
  </si>
  <si>
    <t>68742</t>
  </si>
  <si>
    <t>68743</t>
  </si>
  <si>
    <t>68745</t>
  </si>
  <si>
    <t>68746</t>
  </si>
  <si>
    <t>68747</t>
  </si>
  <si>
    <t>68748</t>
  </si>
  <si>
    <t>68751</t>
  </si>
  <si>
    <t>68752</t>
  </si>
  <si>
    <t>68753</t>
  </si>
  <si>
    <t>68755</t>
  </si>
  <si>
    <t>68756</t>
  </si>
  <si>
    <t>68757</t>
  </si>
  <si>
    <t>68758</t>
  </si>
  <si>
    <t>68759</t>
  </si>
  <si>
    <t>68760</t>
  </si>
  <si>
    <t>68761</t>
  </si>
  <si>
    <t>68763</t>
  </si>
  <si>
    <t>68764</t>
  </si>
  <si>
    <t>68765</t>
  </si>
  <si>
    <t>68766</t>
  </si>
  <si>
    <t>68767</t>
  </si>
  <si>
    <t>68768</t>
  </si>
  <si>
    <t>68769</t>
  </si>
  <si>
    <t>68770</t>
  </si>
  <si>
    <t>68771</t>
  </si>
  <si>
    <t>68773</t>
  </si>
  <si>
    <t>68774</t>
  </si>
  <si>
    <t>68776</t>
  </si>
  <si>
    <t>68777</t>
  </si>
  <si>
    <t>68778</t>
  </si>
  <si>
    <t>68779</t>
  </si>
  <si>
    <t>68780</t>
  </si>
  <si>
    <t>68781</t>
  </si>
  <si>
    <t>68783</t>
  </si>
  <si>
    <t>68784</t>
  </si>
  <si>
    <t>68785</t>
  </si>
  <si>
    <t>68786</t>
  </si>
  <si>
    <t>68787</t>
  </si>
  <si>
    <t>68788</t>
  </si>
  <si>
    <t>68789</t>
  </si>
  <si>
    <t>68790</t>
  </si>
  <si>
    <t>68791</t>
  </si>
  <si>
    <t>68792</t>
  </si>
  <si>
    <t>68801</t>
  </si>
  <si>
    <t>68803</t>
  </si>
  <si>
    <t>68810</t>
  </si>
  <si>
    <t>68812</t>
  </si>
  <si>
    <t>68813</t>
  </si>
  <si>
    <t>68814</t>
  </si>
  <si>
    <t>68815</t>
  </si>
  <si>
    <t>68816</t>
  </si>
  <si>
    <t>68817</t>
  </si>
  <si>
    <t>68818</t>
  </si>
  <si>
    <t>68820</t>
  </si>
  <si>
    <t>68821</t>
  </si>
  <si>
    <t>68822</t>
  </si>
  <si>
    <t>68823</t>
  </si>
  <si>
    <t>68824</t>
  </si>
  <si>
    <t>68825</t>
  </si>
  <si>
    <t>68826</t>
  </si>
  <si>
    <t>68827</t>
  </si>
  <si>
    <t>68828</t>
  </si>
  <si>
    <t>68831</t>
  </si>
  <si>
    <t>68832</t>
  </si>
  <si>
    <t>68833</t>
  </si>
  <si>
    <t>68834</t>
  </si>
  <si>
    <t>68835</t>
  </si>
  <si>
    <t>68836</t>
  </si>
  <si>
    <t>68837</t>
  </si>
  <si>
    <t>68838</t>
  </si>
  <si>
    <t>68840</t>
  </si>
  <si>
    <t>68841</t>
  </si>
  <si>
    <t>68842</t>
  </si>
  <si>
    <t>68843</t>
  </si>
  <si>
    <t>68844</t>
  </si>
  <si>
    <t>68845</t>
  </si>
  <si>
    <t>68846</t>
  </si>
  <si>
    <t>68847</t>
  </si>
  <si>
    <t>68849</t>
  </si>
  <si>
    <t>68850</t>
  </si>
  <si>
    <t>68852</t>
  </si>
  <si>
    <t>68853</t>
  </si>
  <si>
    <t>68854</t>
  </si>
  <si>
    <t>68855</t>
  </si>
  <si>
    <t>68856</t>
  </si>
  <si>
    <t>68858</t>
  </si>
  <si>
    <t>68859</t>
  </si>
  <si>
    <t>68860</t>
  </si>
  <si>
    <t>68861</t>
  </si>
  <si>
    <t>68862</t>
  </si>
  <si>
    <t>68863</t>
  </si>
  <si>
    <t>68864</t>
  </si>
  <si>
    <t>68865</t>
  </si>
  <si>
    <t>68866</t>
  </si>
  <si>
    <t>68869</t>
  </si>
  <si>
    <t>68870</t>
  </si>
  <si>
    <t>68871</t>
  </si>
  <si>
    <t>68872</t>
  </si>
  <si>
    <t>68873</t>
  </si>
  <si>
    <t>68874</t>
  </si>
  <si>
    <t>68875</t>
  </si>
  <si>
    <t>68876</t>
  </si>
  <si>
    <t>68878</t>
  </si>
  <si>
    <t>68879</t>
  </si>
  <si>
    <t>68881</t>
  </si>
  <si>
    <t>68882</t>
  </si>
  <si>
    <t>68883</t>
  </si>
  <si>
    <t>68901</t>
  </si>
  <si>
    <t>68920</t>
  </si>
  <si>
    <t>68922</t>
  </si>
  <si>
    <t>68924</t>
  </si>
  <si>
    <t>68925</t>
  </si>
  <si>
    <t>68926</t>
  </si>
  <si>
    <t>68927</t>
  </si>
  <si>
    <t>68928</t>
  </si>
  <si>
    <t>68929</t>
  </si>
  <si>
    <t>68930</t>
  </si>
  <si>
    <t>68932</t>
  </si>
  <si>
    <t>68933</t>
  </si>
  <si>
    <t>68934</t>
  </si>
  <si>
    <t>68935</t>
  </si>
  <si>
    <t>68936</t>
  </si>
  <si>
    <t>68937</t>
  </si>
  <si>
    <t>68938</t>
  </si>
  <si>
    <t>68939</t>
  </si>
  <si>
    <t>68940</t>
  </si>
  <si>
    <t>68941</t>
  </si>
  <si>
    <t>68942</t>
  </si>
  <si>
    <t>68943</t>
  </si>
  <si>
    <t>68944</t>
  </si>
  <si>
    <t>68945</t>
  </si>
  <si>
    <t>68946</t>
  </si>
  <si>
    <t>68947</t>
  </si>
  <si>
    <t>68948</t>
  </si>
  <si>
    <t>68949</t>
  </si>
  <si>
    <t>68950</t>
  </si>
  <si>
    <t>68952</t>
  </si>
  <si>
    <t>68954</t>
  </si>
  <si>
    <t>68955</t>
  </si>
  <si>
    <t>68956</t>
  </si>
  <si>
    <t>68957</t>
  </si>
  <si>
    <t>68958</t>
  </si>
  <si>
    <t>68959</t>
  </si>
  <si>
    <t>68960</t>
  </si>
  <si>
    <t>68961</t>
  </si>
  <si>
    <t>68964</t>
  </si>
  <si>
    <t>68966</t>
  </si>
  <si>
    <t>68967</t>
  </si>
  <si>
    <t>68970</t>
  </si>
  <si>
    <t>68971</t>
  </si>
  <si>
    <t>68972</t>
  </si>
  <si>
    <t>68973</t>
  </si>
  <si>
    <t>68974</t>
  </si>
  <si>
    <t>68975</t>
  </si>
  <si>
    <t>68976</t>
  </si>
  <si>
    <t>68977</t>
  </si>
  <si>
    <t>68978</t>
  </si>
  <si>
    <t>68979</t>
  </si>
  <si>
    <t>68980</t>
  </si>
  <si>
    <t>68981</t>
  </si>
  <si>
    <t>68982</t>
  </si>
  <si>
    <t>69001</t>
  </si>
  <si>
    <t>69020</t>
  </si>
  <si>
    <t>69021</t>
  </si>
  <si>
    <t>69022</t>
  </si>
  <si>
    <t>69023</t>
  </si>
  <si>
    <t>69024</t>
  </si>
  <si>
    <t>69025</t>
  </si>
  <si>
    <t>69026</t>
  </si>
  <si>
    <t>69027</t>
  </si>
  <si>
    <t>69028</t>
  </si>
  <si>
    <t>69029</t>
  </si>
  <si>
    <t>69030</t>
  </si>
  <si>
    <t>69032</t>
  </si>
  <si>
    <t>69033</t>
  </si>
  <si>
    <t>69034</t>
  </si>
  <si>
    <t>69036</t>
  </si>
  <si>
    <t>69037</t>
  </si>
  <si>
    <t>69038</t>
  </si>
  <si>
    <t>69039</t>
  </si>
  <si>
    <t>69040</t>
  </si>
  <si>
    <t>69041</t>
  </si>
  <si>
    <t>69042</t>
  </si>
  <si>
    <t>69043</t>
  </si>
  <si>
    <t>69044</t>
  </si>
  <si>
    <t>69045</t>
  </si>
  <si>
    <t>69046</t>
  </si>
  <si>
    <t>69101</t>
  </si>
  <si>
    <t>69120</t>
  </si>
  <si>
    <t>69121</t>
  </si>
  <si>
    <t>69122</t>
  </si>
  <si>
    <t>69123</t>
  </si>
  <si>
    <t>69125</t>
  </si>
  <si>
    <t>69127</t>
  </si>
  <si>
    <t>69128</t>
  </si>
  <si>
    <t>69129</t>
  </si>
  <si>
    <t>69130</t>
  </si>
  <si>
    <t>69131</t>
  </si>
  <si>
    <t>69132</t>
  </si>
  <si>
    <t>69133</t>
  </si>
  <si>
    <t>69134</t>
  </si>
  <si>
    <t>69135</t>
  </si>
  <si>
    <t>69138</t>
  </si>
  <si>
    <t>69140</t>
  </si>
  <si>
    <t>69141</t>
  </si>
  <si>
    <t>69142</t>
  </si>
  <si>
    <t>69143</t>
  </si>
  <si>
    <t>69144</t>
  </si>
  <si>
    <t>69145</t>
  </si>
  <si>
    <t>69146</t>
  </si>
  <si>
    <t>69147</t>
  </si>
  <si>
    <t>69148</t>
  </si>
  <si>
    <t>69149</t>
  </si>
  <si>
    <t>69150</t>
  </si>
  <si>
    <t>69151</t>
  </si>
  <si>
    <t>69152</t>
  </si>
  <si>
    <t>69153</t>
  </si>
  <si>
    <t>69154</t>
  </si>
  <si>
    <t>69155</t>
  </si>
  <si>
    <t>69156</t>
  </si>
  <si>
    <t>69157</t>
  </si>
  <si>
    <t>69160</t>
  </si>
  <si>
    <t>69161</t>
  </si>
  <si>
    <t>69162</t>
  </si>
  <si>
    <t>69163</t>
  </si>
  <si>
    <t>69165</t>
  </si>
  <si>
    <t>69166</t>
  </si>
  <si>
    <t>69167</t>
  </si>
  <si>
    <t>69168</t>
  </si>
  <si>
    <t>69169</t>
  </si>
  <si>
    <t>69170</t>
  </si>
  <si>
    <t>69171</t>
  </si>
  <si>
    <t>69190</t>
  </si>
  <si>
    <t>69201</t>
  </si>
  <si>
    <t>69210</t>
  </si>
  <si>
    <t>69211</t>
  </si>
  <si>
    <t>69212</t>
  </si>
  <si>
    <t>69214</t>
  </si>
  <si>
    <t>69216</t>
  </si>
  <si>
    <t>69217</t>
  </si>
  <si>
    <t>69218</t>
  </si>
  <si>
    <t>69219</t>
  </si>
  <si>
    <t>69220</t>
  </si>
  <si>
    <t>69221</t>
  </si>
  <si>
    <t>69301</t>
  </si>
  <si>
    <t>69331</t>
  </si>
  <si>
    <t>69333</t>
  </si>
  <si>
    <t>69334</t>
  </si>
  <si>
    <t>69335</t>
  </si>
  <si>
    <t>69336</t>
  </si>
  <si>
    <t>69337</t>
  </si>
  <si>
    <t>69339</t>
  </si>
  <si>
    <t>69340</t>
  </si>
  <si>
    <t>69341</t>
  </si>
  <si>
    <t>69343</t>
  </si>
  <si>
    <t>69345</t>
  </si>
  <si>
    <t>69346</t>
  </si>
  <si>
    <t>69347</t>
  </si>
  <si>
    <t>69348</t>
  </si>
  <si>
    <t>69350</t>
  </si>
  <si>
    <t>69351</t>
  </si>
  <si>
    <t>69352</t>
  </si>
  <si>
    <t>69354</t>
  </si>
  <si>
    <t>69356</t>
  </si>
  <si>
    <t>69357</t>
  </si>
  <si>
    <t>69358</t>
  </si>
  <si>
    <t>69360</t>
  </si>
  <si>
    <t>69361</t>
  </si>
  <si>
    <t>69366</t>
  </si>
  <si>
    <t>69367</t>
  </si>
  <si>
    <t>70001</t>
  </si>
  <si>
    <t>70002</t>
  </si>
  <si>
    <t>70003</t>
  </si>
  <si>
    <t>70005</t>
  </si>
  <si>
    <t>70006</t>
  </si>
  <si>
    <t>70030</t>
  </si>
  <si>
    <t>70031</t>
  </si>
  <si>
    <t>70032</t>
  </si>
  <si>
    <t>70036</t>
  </si>
  <si>
    <t>70037</t>
  </si>
  <si>
    <t>70039</t>
  </si>
  <si>
    <t>70040</t>
  </si>
  <si>
    <t>70041</t>
  </si>
  <si>
    <t>70043</t>
  </si>
  <si>
    <t>70047</t>
  </si>
  <si>
    <t>70049</t>
  </si>
  <si>
    <t>70051</t>
  </si>
  <si>
    <t>70052</t>
  </si>
  <si>
    <t>70053</t>
  </si>
  <si>
    <t>70056</t>
  </si>
  <si>
    <t>70057</t>
  </si>
  <si>
    <t>70058</t>
  </si>
  <si>
    <t>70060</t>
  </si>
  <si>
    <t>70062</t>
  </si>
  <si>
    <t>70065</t>
  </si>
  <si>
    <t>70067</t>
  </si>
  <si>
    <t>70068</t>
  </si>
  <si>
    <t>70070</t>
  </si>
  <si>
    <t>70071</t>
  </si>
  <si>
    <t>70072</t>
  </si>
  <si>
    <t>70075</t>
  </si>
  <si>
    <t>70076</t>
  </si>
  <si>
    <t>70079</t>
  </si>
  <si>
    <t>70080</t>
  </si>
  <si>
    <t>70083</t>
  </si>
  <si>
    <t>70084</t>
  </si>
  <si>
    <t>70085</t>
  </si>
  <si>
    <t>70086</t>
  </si>
  <si>
    <t>70087</t>
  </si>
  <si>
    <t>70090</t>
  </si>
  <si>
    <t>70091</t>
  </si>
  <si>
    <t>70092</t>
  </si>
  <si>
    <t>70093</t>
  </si>
  <si>
    <t>70094</t>
  </si>
  <si>
    <t>70112</t>
  </si>
  <si>
    <t>70113</t>
  </si>
  <si>
    <t>70114</t>
  </si>
  <si>
    <t>70115</t>
  </si>
  <si>
    <t>70116</t>
  </si>
  <si>
    <t>70117</t>
  </si>
  <si>
    <t>70118</t>
  </si>
  <si>
    <t>70119</t>
  </si>
  <si>
    <t>70121</t>
  </si>
  <si>
    <t>70122</t>
  </si>
  <si>
    <t>70123</t>
  </si>
  <si>
    <t>70124</t>
  </si>
  <si>
    <t>70125</t>
  </si>
  <si>
    <t>70126</t>
  </si>
  <si>
    <t>70127</t>
  </si>
  <si>
    <t>70128</t>
  </si>
  <si>
    <t>70129</t>
  </si>
  <si>
    <t>70130</t>
  </si>
  <si>
    <t>70131</t>
  </si>
  <si>
    <t>70139</t>
  </si>
  <si>
    <t>70140</t>
  </si>
  <si>
    <t>70142</t>
  </si>
  <si>
    <t>70143</t>
  </si>
  <si>
    <t>70145</t>
  </si>
  <si>
    <t>70146</t>
  </si>
  <si>
    <t>70148</t>
  </si>
  <si>
    <t>70149</t>
  </si>
  <si>
    <t>70154</t>
  </si>
  <si>
    <t>70159</t>
  </si>
  <si>
    <t>70162</t>
  </si>
  <si>
    <t>70163</t>
  </si>
  <si>
    <t>70164</t>
  </si>
  <si>
    <t>70165</t>
  </si>
  <si>
    <t>70166</t>
  </si>
  <si>
    <t>70167</t>
  </si>
  <si>
    <t>70170</t>
  </si>
  <si>
    <t>70195</t>
  </si>
  <si>
    <t>70301</t>
  </si>
  <si>
    <t>70310</t>
  </si>
  <si>
    <t>70339</t>
  </si>
  <si>
    <t>70341</t>
  </si>
  <si>
    <t>70342</t>
  </si>
  <si>
    <t>70343</t>
  </si>
  <si>
    <t>70344</t>
  </si>
  <si>
    <t>70345</t>
  </si>
  <si>
    <t>70346</t>
  </si>
  <si>
    <t>70352</t>
  </si>
  <si>
    <t>70353</t>
  </si>
  <si>
    <t>70354</t>
  </si>
  <si>
    <t>70355</t>
  </si>
  <si>
    <t>70356</t>
  </si>
  <si>
    <t>70357</t>
  </si>
  <si>
    <t>70358</t>
  </si>
  <si>
    <t>70359</t>
  </si>
  <si>
    <t>70360</t>
  </si>
  <si>
    <t>70363</t>
  </si>
  <si>
    <t>70364</t>
  </si>
  <si>
    <t>70372</t>
  </si>
  <si>
    <t>70373</t>
  </si>
  <si>
    <t>70374</t>
  </si>
  <si>
    <t>70375</t>
  </si>
  <si>
    <t>70377</t>
  </si>
  <si>
    <t>70380</t>
  </si>
  <si>
    <t>70390</t>
  </si>
  <si>
    <t>70392</t>
  </si>
  <si>
    <t>70393</t>
  </si>
  <si>
    <t>70394</t>
  </si>
  <si>
    <t>70395</t>
  </si>
  <si>
    <t>70397</t>
  </si>
  <si>
    <t>70401</t>
  </si>
  <si>
    <t>70402</t>
  </si>
  <si>
    <t>70403</t>
  </si>
  <si>
    <t>70420</t>
  </si>
  <si>
    <t>70421</t>
  </si>
  <si>
    <t>70422</t>
  </si>
  <si>
    <t>70426</t>
  </si>
  <si>
    <t>70427</t>
  </si>
  <si>
    <t>70431</t>
  </si>
  <si>
    <t>70433</t>
  </si>
  <si>
    <t>70435</t>
  </si>
  <si>
    <t>70436</t>
  </si>
  <si>
    <t>70437</t>
  </si>
  <si>
    <t>70438</t>
  </si>
  <si>
    <t>70441</t>
  </si>
  <si>
    <t>70442</t>
  </si>
  <si>
    <t>70443</t>
  </si>
  <si>
    <t>70444</t>
  </si>
  <si>
    <t>70445</t>
  </si>
  <si>
    <t>70446</t>
  </si>
  <si>
    <t>70447</t>
  </si>
  <si>
    <t>70448</t>
  </si>
  <si>
    <t>70449</t>
  </si>
  <si>
    <t>70450</t>
  </si>
  <si>
    <t>70452</t>
  </si>
  <si>
    <t>70453</t>
  </si>
  <si>
    <t>70454</t>
  </si>
  <si>
    <t>70455</t>
  </si>
  <si>
    <t>70456</t>
  </si>
  <si>
    <t>70458</t>
  </si>
  <si>
    <t>70460</t>
  </si>
  <si>
    <t>70461</t>
  </si>
  <si>
    <t>70462</t>
  </si>
  <si>
    <t>70466</t>
  </si>
  <si>
    <t>70471</t>
  </si>
  <si>
    <t>70500</t>
  </si>
  <si>
    <t>70501</t>
  </si>
  <si>
    <t>70503</t>
  </si>
  <si>
    <t>70504</t>
  </si>
  <si>
    <t>70506</t>
  </si>
  <si>
    <t>70507</t>
  </si>
  <si>
    <t>70508</t>
  </si>
  <si>
    <t>70510</t>
  </si>
  <si>
    <t>70512</t>
  </si>
  <si>
    <t>70514</t>
  </si>
  <si>
    <t>70515</t>
  </si>
  <si>
    <t>70516</t>
  </si>
  <si>
    <t>70517</t>
  </si>
  <si>
    <t>70518</t>
  </si>
  <si>
    <t>70520</t>
  </si>
  <si>
    <t>70525</t>
  </si>
  <si>
    <t>70526</t>
  </si>
  <si>
    <t>70528</t>
  </si>
  <si>
    <t>70529</t>
  </si>
  <si>
    <t>70531</t>
  </si>
  <si>
    <t>70532</t>
  </si>
  <si>
    <t>70533</t>
  </si>
  <si>
    <t>70535</t>
  </si>
  <si>
    <t>70537</t>
  </si>
  <si>
    <t>70538</t>
  </si>
  <si>
    <t>70542</t>
  </si>
  <si>
    <t>70543</t>
  </si>
  <si>
    <t>70544</t>
  </si>
  <si>
    <t>70546</t>
  </si>
  <si>
    <t>70548</t>
  </si>
  <si>
    <t>70549</t>
  </si>
  <si>
    <t>70552</t>
  </si>
  <si>
    <t>70554</t>
  </si>
  <si>
    <t>70555</t>
  </si>
  <si>
    <t>70559</t>
  </si>
  <si>
    <t>70560</t>
  </si>
  <si>
    <t>70563</t>
  </si>
  <si>
    <t>70570</t>
  </si>
  <si>
    <t>70577</t>
  </si>
  <si>
    <t>70578</t>
  </si>
  <si>
    <t>70581</t>
  </si>
  <si>
    <t>70582</t>
  </si>
  <si>
    <t>70583</t>
  </si>
  <si>
    <t>70584</t>
  </si>
  <si>
    <t>70586</t>
  </si>
  <si>
    <t>70589</t>
  </si>
  <si>
    <t>70591</t>
  </si>
  <si>
    <t>70592</t>
  </si>
  <si>
    <t>70601</t>
  </si>
  <si>
    <t>70605</t>
  </si>
  <si>
    <t>70607</t>
  </si>
  <si>
    <t>70609</t>
  </si>
  <si>
    <t>70611</t>
  </si>
  <si>
    <t>70615</t>
  </si>
  <si>
    <t>70629</t>
  </si>
  <si>
    <t>70630</t>
  </si>
  <si>
    <t>70631</t>
  </si>
  <si>
    <t>70632</t>
  </si>
  <si>
    <t>70633</t>
  </si>
  <si>
    <t>70634</t>
  </si>
  <si>
    <t>70637</t>
  </si>
  <si>
    <t>70639</t>
  </si>
  <si>
    <t>70643</t>
  </si>
  <si>
    <t>70645</t>
  </si>
  <si>
    <t>70647</t>
  </si>
  <si>
    <t>70648</t>
  </si>
  <si>
    <t>70652</t>
  </si>
  <si>
    <t>70653</t>
  </si>
  <si>
    <t>70654</t>
  </si>
  <si>
    <t>70655</t>
  </si>
  <si>
    <t>70656</t>
  </si>
  <si>
    <t>70657</t>
  </si>
  <si>
    <t>70658</t>
  </si>
  <si>
    <t>70660</t>
  </si>
  <si>
    <t>70661</t>
  </si>
  <si>
    <t>70662</t>
  </si>
  <si>
    <t>70663</t>
  </si>
  <si>
    <t>70665</t>
  </si>
  <si>
    <t>70668</t>
  </si>
  <si>
    <t>70669</t>
  </si>
  <si>
    <t>70706</t>
  </si>
  <si>
    <t>70710</t>
  </si>
  <si>
    <t>70711</t>
  </si>
  <si>
    <t>70714</t>
  </si>
  <si>
    <t>70715</t>
  </si>
  <si>
    <t>70719</t>
  </si>
  <si>
    <t>70721</t>
  </si>
  <si>
    <t>70722</t>
  </si>
  <si>
    <t>70723</t>
  </si>
  <si>
    <t>70725</t>
  </si>
  <si>
    <t>70726</t>
  </si>
  <si>
    <t>70729</t>
  </si>
  <si>
    <t>70730</t>
  </si>
  <si>
    <t>70732</t>
  </si>
  <si>
    <t>70733</t>
  </si>
  <si>
    <t>70734</t>
  </si>
  <si>
    <t>70736</t>
  </si>
  <si>
    <t>70737</t>
  </si>
  <si>
    <t>70739</t>
  </si>
  <si>
    <t>70740</t>
  </si>
  <si>
    <t>70744</t>
  </si>
  <si>
    <t>70748</t>
  </si>
  <si>
    <t>70749</t>
  </si>
  <si>
    <t>70750</t>
  </si>
  <si>
    <t>70752</t>
  </si>
  <si>
    <t>70753</t>
  </si>
  <si>
    <t>70754</t>
  </si>
  <si>
    <t>70755</t>
  </si>
  <si>
    <t>70756</t>
  </si>
  <si>
    <t>70757</t>
  </si>
  <si>
    <t>70759</t>
  </si>
  <si>
    <t>70760</t>
  </si>
  <si>
    <t>70761</t>
  </si>
  <si>
    <t>70762</t>
  </si>
  <si>
    <t>70763</t>
  </si>
  <si>
    <t>70764</t>
  </si>
  <si>
    <t>70767</t>
  </si>
  <si>
    <t>70769</t>
  </si>
  <si>
    <t>70770</t>
  </si>
  <si>
    <t>70772</t>
  </si>
  <si>
    <t>70773</t>
  </si>
  <si>
    <t>70774</t>
  </si>
  <si>
    <t>70775</t>
  </si>
  <si>
    <t>70776</t>
  </si>
  <si>
    <t>70777</t>
  </si>
  <si>
    <t>70778</t>
  </si>
  <si>
    <t>70780</t>
  </si>
  <si>
    <t>70783</t>
  </si>
  <si>
    <t>70785</t>
  </si>
  <si>
    <t>70788</t>
  </si>
  <si>
    <t>70789</t>
  </si>
  <si>
    <t>70791</t>
  </si>
  <si>
    <t>70801</t>
  </si>
  <si>
    <t>70802</t>
  </si>
  <si>
    <t>70803</t>
  </si>
  <si>
    <t>70805</t>
  </si>
  <si>
    <t>70806</t>
  </si>
  <si>
    <t>70807</t>
  </si>
  <si>
    <t>70808</t>
  </si>
  <si>
    <t>70809</t>
  </si>
  <si>
    <t>70810</t>
  </si>
  <si>
    <t>70811</t>
  </si>
  <si>
    <t>70812</t>
  </si>
  <si>
    <t>70813</t>
  </si>
  <si>
    <t>70814</t>
  </si>
  <si>
    <t>70815</t>
  </si>
  <si>
    <t>70816</t>
  </si>
  <si>
    <t>70817</t>
  </si>
  <si>
    <t>70818</t>
  </si>
  <si>
    <t>70819</t>
  </si>
  <si>
    <t>70820</t>
  </si>
  <si>
    <t>70822</t>
  </si>
  <si>
    <t>70823</t>
  </si>
  <si>
    <t>70825</t>
  </si>
  <si>
    <t>70827</t>
  </si>
  <si>
    <t>70833</t>
  </si>
  <si>
    <t>70836</t>
  </si>
  <si>
    <t>70883</t>
  </si>
  <si>
    <t>70891</t>
  </si>
  <si>
    <t>71001</t>
  </si>
  <si>
    <t>71002</t>
  </si>
  <si>
    <t>71003</t>
  </si>
  <si>
    <t>71004</t>
  </si>
  <si>
    <t>71006</t>
  </si>
  <si>
    <t>71007</t>
  </si>
  <si>
    <t>71008</t>
  </si>
  <si>
    <t>71016</t>
  </si>
  <si>
    <t>71018</t>
  </si>
  <si>
    <t>71019</t>
  </si>
  <si>
    <t>71023</t>
  </si>
  <si>
    <t>71024</t>
  </si>
  <si>
    <t>71027</t>
  </si>
  <si>
    <t>71028</t>
  </si>
  <si>
    <t>71029</t>
  </si>
  <si>
    <t>71030</t>
  </si>
  <si>
    <t>71031</t>
  </si>
  <si>
    <t>71032</t>
  </si>
  <si>
    <t>71033</t>
  </si>
  <si>
    <t>71034</t>
  </si>
  <si>
    <t>71037</t>
  </si>
  <si>
    <t>71038</t>
  </si>
  <si>
    <t>71039</t>
  </si>
  <si>
    <t>71040</t>
  </si>
  <si>
    <t>71043</t>
  </si>
  <si>
    <t>71044</t>
  </si>
  <si>
    <t>71045</t>
  </si>
  <si>
    <t>71046</t>
  </si>
  <si>
    <t>71047</t>
  </si>
  <si>
    <t>71048</t>
  </si>
  <si>
    <t>71049</t>
  </si>
  <si>
    <t>71051</t>
  </si>
  <si>
    <t>71052</t>
  </si>
  <si>
    <t>71055</t>
  </si>
  <si>
    <t>71060</t>
  </si>
  <si>
    <t>71061</t>
  </si>
  <si>
    <t>71063</t>
  </si>
  <si>
    <t>71064</t>
  </si>
  <si>
    <t>71065</t>
  </si>
  <si>
    <t>71067</t>
  </si>
  <si>
    <t>71068</t>
  </si>
  <si>
    <t>71069</t>
  </si>
  <si>
    <t>71070</t>
  </si>
  <si>
    <t>71071</t>
  </si>
  <si>
    <t>71072</t>
  </si>
  <si>
    <t>71073</t>
  </si>
  <si>
    <t>71075</t>
  </si>
  <si>
    <t>71078</t>
  </si>
  <si>
    <t>71079</t>
  </si>
  <si>
    <t>71082</t>
  </si>
  <si>
    <t>71101</t>
  </si>
  <si>
    <t>71103</t>
  </si>
  <si>
    <t>71104</t>
  </si>
  <si>
    <t>71105</t>
  </si>
  <si>
    <t>71106</t>
  </si>
  <si>
    <t>71107</t>
  </si>
  <si>
    <t>71108</t>
  </si>
  <si>
    <t>71109</t>
  </si>
  <si>
    <t>71110</t>
  </si>
  <si>
    <t>71111</t>
  </si>
  <si>
    <t>71112</t>
  </si>
  <si>
    <t>71115</t>
  </si>
  <si>
    <t>71118</t>
  </si>
  <si>
    <t>71119</t>
  </si>
  <si>
    <t>71129</t>
  </si>
  <si>
    <t>71151</t>
  </si>
  <si>
    <t>71152</t>
  </si>
  <si>
    <t>71153</t>
  </si>
  <si>
    <t>71154</t>
  </si>
  <si>
    <t>71156</t>
  </si>
  <si>
    <t>71201</t>
  </si>
  <si>
    <t>71202</t>
  </si>
  <si>
    <t>71203</t>
  </si>
  <si>
    <t>71208</t>
  </si>
  <si>
    <t>71209</t>
  </si>
  <si>
    <t>71212</t>
  </si>
  <si>
    <t>71219</t>
  </si>
  <si>
    <t>71220</t>
  </si>
  <si>
    <t>71222</t>
  </si>
  <si>
    <t>71223</t>
  </si>
  <si>
    <t>71225</t>
  </si>
  <si>
    <t>71226</t>
  </si>
  <si>
    <t>71227</t>
  </si>
  <si>
    <t>71229</t>
  </si>
  <si>
    <t>71232</t>
  </si>
  <si>
    <t>71234</t>
  </si>
  <si>
    <t>71235</t>
  </si>
  <si>
    <t>71237</t>
  </si>
  <si>
    <t>71238</t>
  </si>
  <si>
    <t>71241</t>
  </si>
  <si>
    <t>71243</t>
  </si>
  <si>
    <t>71245</t>
  </si>
  <si>
    <t>71250</t>
  </si>
  <si>
    <t>71251</t>
  </si>
  <si>
    <t>71254</t>
  </si>
  <si>
    <t>71256</t>
  </si>
  <si>
    <t>71259</t>
  </si>
  <si>
    <t>71260</t>
  </si>
  <si>
    <t>71261</t>
  </si>
  <si>
    <t>71263</t>
  </si>
  <si>
    <t>71264</t>
  </si>
  <si>
    <t>71266</t>
  </si>
  <si>
    <t>71268</t>
  </si>
  <si>
    <t>71269</t>
  </si>
  <si>
    <t>71270</t>
  </si>
  <si>
    <t>71272</t>
  </si>
  <si>
    <t>71275</t>
  </si>
  <si>
    <t>71276</t>
  </si>
  <si>
    <t>71277</t>
  </si>
  <si>
    <t>71280</t>
  </si>
  <si>
    <t>71282</t>
  </si>
  <si>
    <t>71286</t>
  </si>
  <si>
    <t>71291</t>
  </si>
  <si>
    <t>71292</t>
  </si>
  <si>
    <t>71295</t>
  </si>
  <si>
    <t>71301</t>
  </si>
  <si>
    <t>71302</t>
  </si>
  <si>
    <t>71303</t>
  </si>
  <si>
    <t>71316</t>
  </si>
  <si>
    <t>71322</t>
  </si>
  <si>
    <t>71323</t>
  </si>
  <si>
    <t>71325</t>
  </si>
  <si>
    <t>71326</t>
  </si>
  <si>
    <t>71327</t>
  </si>
  <si>
    <t>71328</t>
  </si>
  <si>
    <t>71331</t>
  </si>
  <si>
    <t>71333</t>
  </si>
  <si>
    <t>71334</t>
  </si>
  <si>
    <t>71336</t>
  </si>
  <si>
    <t>71340</t>
  </si>
  <si>
    <t>71341</t>
  </si>
  <si>
    <t>71342</t>
  </si>
  <si>
    <t>71343</t>
  </si>
  <si>
    <t>71346</t>
  </si>
  <si>
    <t>71350</t>
  </si>
  <si>
    <t>71351</t>
  </si>
  <si>
    <t>71353</t>
  </si>
  <si>
    <t>71354</t>
  </si>
  <si>
    <t>71355</t>
  </si>
  <si>
    <t>71356</t>
  </si>
  <si>
    <t>71357</t>
  </si>
  <si>
    <t>71358</t>
  </si>
  <si>
    <t>71359</t>
  </si>
  <si>
    <t>71360</t>
  </si>
  <si>
    <t>71362</t>
  </si>
  <si>
    <t>71366</t>
  </si>
  <si>
    <t>71367</t>
  </si>
  <si>
    <t>71368</t>
  </si>
  <si>
    <t>71369</t>
  </si>
  <si>
    <t>71371</t>
  </si>
  <si>
    <t>71373</t>
  </si>
  <si>
    <t>71375</t>
  </si>
  <si>
    <t>71378</t>
  </si>
  <si>
    <t>71401</t>
  </si>
  <si>
    <t>71403</t>
  </si>
  <si>
    <t>71404</t>
  </si>
  <si>
    <t>71405</t>
  </si>
  <si>
    <t>71406</t>
  </si>
  <si>
    <t>71407</t>
  </si>
  <si>
    <t>71409</t>
  </si>
  <si>
    <t>71411</t>
  </si>
  <si>
    <t>71416</t>
  </si>
  <si>
    <t>71417</t>
  </si>
  <si>
    <t>71418</t>
  </si>
  <si>
    <t>71419</t>
  </si>
  <si>
    <t>71422</t>
  </si>
  <si>
    <t>71423</t>
  </si>
  <si>
    <t>71424</t>
  </si>
  <si>
    <t>71425</t>
  </si>
  <si>
    <t>71427</t>
  </si>
  <si>
    <t>71429</t>
  </si>
  <si>
    <t>71430</t>
  </si>
  <si>
    <t>71432</t>
  </si>
  <si>
    <t>71433</t>
  </si>
  <si>
    <t>71435</t>
  </si>
  <si>
    <t>71438</t>
  </si>
  <si>
    <t>71439</t>
  </si>
  <si>
    <t>71441</t>
  </si>
  <si>
    <t>71443</t>
  </si>
  <si>
    <t>71446</t>
  </si>
  <si>
    <t>71447</t>
  </si>
  <si>
    <t>71449</t>
  </si>
  <si>
    <t>71450</t>
  </si>
  <si>
    <t>71452</t>
  </si>
  <si>
    <t>71454</t>
  </si>
  <si>
    <t>71455</t>
  </si>
  <si>
    <t>71456</t>
  </si>
  <si>
    <t>71457</t>
  </si>
  <si>
    <t>71459</t>
  </si>
  <si>
    <t>71461</t>
  </si>
  <si>
    <t>71462</t>
  </si>
  <si>
    <t>71463</t>
  </si>
  <si>
    <t>71465</t>
  </si>
  <si>
    <t>71466</t>
  </si>
  <si>
    <t>71467</t>
  </si>
  <si>
    <t>71468</t>
  </si>
  <si>
    <t>71469</t>
  </si>
  <si>
    <t>71472</t>
  </si>
  <si>
    <t>71473</t>
  </si>
  <si>
    <t>71479</t>
  </si>
  <si>
    <t>71483</t>
  </si>
  <si>
    <t>71485</t>
  </si>
  <si>
    <t>71486</t>
  </si>
  <si>
    <t>71497</t>
  </si>
  <si>
    <t>71601</t>
  </si>
  <si>
    <t>71602</t>
  </si>
  <si>
    <t>71603</t>
  </si>
  <si>
    <t>71631</t>
  </si>
  <si>
    <t>71635</t>
  </si>
  <si>
    <t>71638</t>
  </si>
  <si>
    <t>71639</t>
  </si>
  <si>
    <t>71640</t>
  </si>
  <si>
    <t>71642</t>
  </si>
  <si>
    <t>71643</t>
  </si>
  <si>
    <t>71644</t>
  </si>
  <si>
    <t>71646</t>
  </si>
  <si>
    <t>71647</t>
  </si>
  <si>
    <t>71651</t>
  </si>
  <si>
    <t>71652</t>
  </si>
  <si>
    <t>71653</t>
  </si>
  <si>
    <t>71654</t>
  </si>
  <si>
    <t>71655</t>
  </si>
  <si>
    <t>71658</t>
  </si>
  <si>
    <t>71660</t>
  </si>
  <si>
    <t>71661</t>
  </si>
  <si>
    <t>71662</t>
  </si>
  <si>
    <t>71663</t>
  </si>
  <si>
    <t>71665</t>
  </si>
  <si>
    <t>71667</t>
  </si>
  <si>
    <t>71670</t>
  </si>
  <si>
    <t>71671</t>
  </si>
  <si>
    <t>71674</t>
  </si>
  <si>
    <t>71675</t>
  </si>
  <si>
    <t>71676</t>
  </si>
  <si>
    <t>71701</t>
  </si>
  <si>
    <t>71720</t>
  </si>
  <si>
    <t>71722</t>
  </si>
  <si>
    <t>71725</t>
  </si>
  <si>
    <t>71726</t>
  </si>
  <si>
    <t>71730</t>
  </si>
  <si>
    <t>71740</t>
  </si>
  <si>
    <t>71742</t>
  </si>
  <si>
    <t>71743</t>
  </si>
  <si>
    <t>71744</t>
  </si>
  <si>
    <t>71747</t>
  </si>
  <si>
    <t>71749</t>
  </si>
  <si>
    <t>71751</t>
  </si>
  <si>
    <t>71752</t>
  </si>
  <si>
    <t>71753</t>
  </si>
  <si>
    <t>71758</t>
  </si>
  <si>
    <t>71762</t>
  </si>
  <si>
    <t>71763</t>
  </si>
  <si>
    <t>71764</t>
  </si>
  <si>
    <t>71765</t>
  </si>
  <si>
    <t>71766</t>
  </si>
  <si>
    <t>71768</t>
  </si>
  <si>
    <t>71770</t>
  </si>
  <si>
    <t>71801</t>
  </si>
  <si>
    <t>71822</t>
  </si>
  <si>
    <t>71825</t>
  </si>
  <si>
    <t>71826</t>
  </si>
  <si>
    <t>71827</t>
  </si>
  <si>
    <t>71831</t>
  </si>
  <si>
    <t>71832</t>
  </si>
  <si>
    <t>71833</t>
  </si>
  <si>
    <t>71834</t>
  </si>
  <si>
    <t>71835</t>
  </si>
  <si>
    <t>71836</t>
  </si>
  <si>
    <t>71837</t>
  </si>
  <si>
    <t>71838</t>
  </si>
  <si>
    <t>71839</t>
  </si>
  <si>
    <t>71841</t>
  </si>
  <si>
    <t>71842</t>
  </si>
  <si>
    <t>71845</t>
  </si>
  <si>
    <t>71846</t>
  </si>
  <si>
    <t>71847</t>
  </si>
  <si>
    <t>71851</t>
  </si>
  <si>
    <t>71852</t>
  </si>
  <si>
    <t>71853</t>
  </si>
  <si>
    <t>71854</t>
  </si>
  <si>
    <t>71855</t>
  </si>
  <si>
    <t>71857</t>
  </si>
  <si>
    <t>71858</t>
  </si>
  <si>
    <t>71859</t>
  </si>
  <si>
    <t>71860</t>
  </si>
  <si>
    <t>71861</t>
  </si>
  <si>
    <t>71862</t>
  </si>
  <si>
    <t>71866</t>
  </si>
  <si>
    <t>71901</t>
  </si>
  <si>
    <t>71909</t>
  </si>
  <si>
    <t>71913</t>
  </si>
  <si>
    <t>71920</t>
  </si>
  <si>
    <t>71921</t>
  </si>
  <si>
    <t>71923</t>
  </si>
  <si>
    <t>71929</t>
  </si>
  <si>
    <t>71933</t>
  </si>
  <si>
    <t>71935</t>
  </si>
  <si>
    <t>71937</t>
  </si>
  <si>
    <t>71940</t>
  </si>
  <si>
    <t>71941</t>
  </si>
  <si>
    <t>71943</t>
  </si>
  <si>
    <t>71944</t>
  </si>
  <si>
    <t>71945</t>
  </si>
  <si>
    <t>71949</t>
  </si>
  <si>
    <t>71950</t>
  </si>
  <si>
    <t>71951</t>
  </si>
  <si>
    <t>71952</t>
  </si>
  <si>
    <t>71953</t>
  </si>
  <si>
    <t>71956</t>
  </si>
  <si>
    <t>71957</t>
  </si>
  <si>
    <t>71958</t>
  </si>
  <si>
    <t>71959</t>
  </si>
  <si>
    <t>71960</t>
  </si>
  <si>
    <t>71961</t>
  </si>
  <si>
    <t>71962</t>
  </si>
  <si>
    <t>71964</t>
  </si>
  <si>
    <t>71965</t>
  </si>
  <si>
    <t>71968</t>
  </si>
  <si>
    <t>71969</t>
  </si>
  <si>
    <t>71970</t>
  </si>
  <si>
    <t>71971</t>
  </si>
  <si>
    <t>71972</t>
  </si>
  <si>
    <t>71973</t>
  </si>
  <si>
    <t>71998</t>
  </si>
  <si>
    <t>71999</t>
  </si>
  <si>
    <t>72001</t>
  </si>
  <si>
    <t>72002</t>
  </si>
  <si>
    <t>72003</t>
  </si>
  <si>
    <t>72004</t>
  </si>
  <si>
    <t>72005</t>
  </si>
  <si>
    <t>72006</t>
  </si>
  <si>
    <t>72007</t>
  </si>
  <si>
    <t>72010</t>
  </si>
  <si>
    <t>72011</t>
  </si>
  <si>
    <t>72012</t>
  </si>
  <si>
    <t>72013</t>
  </si>
  <si>
    <t>72015</t>
  </si>
  <si>
    <t>72016</t>
  </si>
  <si>
    <t>72017</t>
  </si>
  <si>
    <t>72019</t>
  </si>
  <si>
    <t>72020</t>
  </si>
  <si>
    <t>72021</t>
  </si>
  <si>
    <t>72022</t>
  </si>
  <si>
    <t>72023</t>
  </si>
  <si>
    <t>72024</t>
  </si>
  <si>
    <t>72025</t>
  </si>
  <si>
    <t>72026</t>
  </si>
  <si>
    <t>72027</t>
  </si>
  <si>
    <t>72029</t>
  </si>
  <si>
    <t>72030</t>
  </si>
  <si>
    <t>72031</t>
  </si>
  <si>
    <t>72032</t>
  </si>
  <si>
    <t>72034</t>
  </si>
  <si>
    <t>72035</t>
  </si>
  <si>
    <t>72036</t>
  </si>
  <si>
    <t>72038</t>
  </si>
  <si>
    <t>72039</t>
  </si>
  <si>
    <t>72040</t>
  </si>
  <si>
    <t>72041</t>
  </si>
  <si>
    <t>72042</t>
  </si>
  <si>
    <t>72044</t>
  </si>
  <si>
    <t>72045</t>
  </si>
  <si>
    <t>72046</t>
  </si>
  <si>
    <t>72047</t>
  </si>
  <si>
    <t>72048</t>
  </si>
  <si>
    <t>72051</t>
  </si>
  <si>
    <t>72055</t>
  </si>
  <si>
    <t>72057</t>
  </si>
  <si>
    <t>72058</t>
  </si>
  <si>
    <t>72060</t>
  </si>
  <si>
    <t>72061</t>
  </si>
  <si>
    <t>72063</t>
  </si>
  <si>
    <t>72064</t>
  </si>
  <si>
    <t>72065</t>
  </si>
  <si>
    <t>72067</t>
  </si>
  <si>
    <t>72068</t>
  </si>
  <si>
    <t>72069</t>
  </si>
  <si>
    <t>72070</t>
  </si>
  <si>
    <t>72072</t>
  </si>
  <si>
    <t>72073</t>
  </si>
  <si>
    <t>72076</t>
  </si>
  <si>
    <t>72079</t>
  </si>
  <si>
    <t>72080</t>
  </si>
  <si>
    <t>72081</t>
  </si>
  <si>
    <t>72082</t>
  </si>
  <si>
    <t>72084</t>
  </si>
  <si>
    <t>72086</t>
  </si>
  <si>
    <t>72087</t>
  </si>
  <si>
    <t>72088</t>
  </si>
  <si>
    <t>72099</t>
  </si>
  <si>
    <t>72101</t>
  </si>
  <si>
    <t>72102</t>
  </si>
  <si>
    <t>72103</t>
  </si>
  <si>
    <t>72104</t>
  </si>
  <si>
    <t>72106</t>
  </si>
  <si>
    <t>72110</t>
  </si>
  <si>
    <t>72111</t>
  </si>
  <si>
    <t>72112</t>
  </si>
  <si>
    <t>72113</t>
  </si>
  <si>
    <t>72114</t>
  </si>
  <si>
    <t>72116</t>
  </si>
  <si>
    <t>72117</t>
  </si>
  <si>
    <t>72118</t>
  </si>
  <si>
    <t>72120</t>
  </si>
  <si>
    <t>72121</t>
  </si>
  <si>
    <t>72122</t>
  </si>
  <si>
    <t>72125</t>
  </si>
  <si>
    <t>72126</t>
  </si>
  <si>
    <t>72127</t>
  </si>
  <si>
    <t>72128</t>
  </si>
  <si>
    <t>72129</t>
  </si>
  <si>
    <t>72130</t>
  </si>
  <si>
    <t>72131</t>
  </si>
  <si>
    <t>72132</t>
  </si>
  <si>
    <t>72134</t>
  </si>
  <si>
    <t>72135</t>
  </si>
  <si>
    <t>72136</t>
  </si>
  <si>
    <t>72137</t>
  </si>
  <si>
    <t>72140</t>
  </si>
  <si>
    <t>72141</t>
  </si>
  <si>
    <t>72142</t>
  </si>
  <si>
    <t>72143</t>
  </si>
  <si>
    <t>72149</t>
  </si>
  <si>
    <t>72150</t>
  </si>
  <si>
    <t>72152</t>
  </si>
  <si>
    <t>72153</t>
  </si>
  <si>
    <t>72156</t>
  </si>
  <si>
    <t>72157</t>
  </si>
  <si>
    <t>72160</t>
  </si>
  <si>
    <t>72165</t>
  </si>
  <si>
    <t>72166</t>
  </si>
  <si>
    <t>72167</t>
  </si>
  <si>
    <t>72168</t>
  </si>
  <si>
    <t>72173</t>
  </si>
  <si>
    <t>72175</t>
  </si>
  <si>
    <t>72176</t>
  </si>
  <si>
    <t>72179</t>
  </si>
  <si>
    <t>72181</t>
  </si>
  <si>
    <t>72189</t>
  </si>
  <si>
    <t>72198</t>
  </si>
  <si>
    <t>72199</t>
  </si>
  <si>
    <t>72201</t>
  </si>
  <si>
    <t>72202</t>
  </si>
  <si>
    <t>72204</t>
  </si>
  <si>
    <t>72205</t>
  </si>
  <si>
    <t>72206</t>
  </si>
  <si>
    <t>72207</t>
  </si>
  <si>
    <t>72209</t>
  </si>
  <si>
    <t>72210</t>
  </si>
  <si>
    <t>72211</t>
  </si>
  <si>
    <t>72212</t>
  </si>
  <si>
    <t>72223</t>
  </si>
  <si>
    <t>72227</t>
  </si>
  <si>
    <t>72301</t>
  </si>
  <si>
    <t>72315</t>
  </si>
  <si>
    <t>72320</t>
  </si>
  <si>
    <t>72324</t>
  </si>
  <si>
    <t>72326</t>
  </si>
  <si>
    <t>72327</t>
  </si>
  <si>
    <t>72330</t>
  </si>
  <si>
    <t>72331</t>
  </si>
  <si>
    <t>72333</t>
  </si>
  <si>
    <t>72335</t>
  </si>
  <si>
    <t>72338</t>
  </si>
  <si>
    <t>72342</t>
  </si>
  <si>
    <t>72346</t>
  </si>
  <si>
    <t>72347</t>
  </si>
  <si>
    <t>72348</t>
  </si>
  <si>
    <t>72350</t>
  </si>
  <si>
    <t>72354</t>
  </si>
  <si>
    <t>72355</t>
  </si>
  <si>
    <t>72358</t>
  </si>
  <si>
    <t>72360</t>
  </si>
  <si>
    <t>72364</t>
  </si>
  <si>
    <t>72365</t>
  </si>
  <si>
    <t>72366</t>
  </si>
  <si>
    <t>72368</t>
  </si>
  <si>
    <t>72370</t>
  </si>
  <si>
    <t>72372</t>
  </si>
  <si>
    <t>72373</t>
  </si>
  <si>
    <t>72374</t>
  </si>
  <si>
    <t>72376</t>
  </si>
  <si>
    <t>72384</t>
  </si>
  <si>
    <t>72386</t>
  </si>
  <si>
    <t>72390</t>
  </si>
  <si>
    <t>72392</t>
  </si>
  <si>
    <t>72394</t>
  </si>
  <si>
    <t>72395</t>
  </si>
  <si>
    <t>72396</t>
  </si>
  <si>
    <t>72401</t>
  </si>
  <si>
    <t>72404</t>
  </si>
  <si>
    <t>72410</t>
  </si>
  <si>
    <t>72411</t>
  </si>
  <si>
    <t>72412</t>
  </si>
  <si>
    <t>72413</t>
  </si>
  <si>
    <t>72414</t>
  </si>
  <si>
    <t>72415</t>
  </si>
  <si>
    <t>72416</t>
  </si>
  <si>
    <t>72417</t>
  </si>
  <si>
    <t>72419</t>
  </si>
  <si>
    <t>72421</t>
  </si>
  <si>
    <t>72422</t>
  </si>
  <si>
    <t>72425</t>
  </si>
  <si>
    <t>72428</t>
  </si>
  <si>
    <t>72429</t>
  </si>
  <si>
    <t>72430</t>
  </si>
  <si>
    <t>72432</t>
  </si>
  <si>
    <t>72433</t>
  </si>
  <si>
    <t>72434</t>
  </si>
  <si>
    <t>72435</t>
  </si>
  <si>
    <t>72436</t>
  </si>
  <si>
    <t>72437</t>
  </si>
  <si>
    <t>72438</t>
  </si>
  <si>
    <t>72439</t>
  </si>
  <si>
    <t>72440</t>
  </si>
  <si>
    <t>72442</t>
  </si>
  <si>
    <t>72443</t>
  </si>
  <si>
    <t>72444</t>
  </si>
  <si>
    <t>72447</t>
  </si>
  <si>
    <t>72450</t>
  </si>
  <si>
    <t>72453</t>
  </si>
  <si>
    <t>72454</t>
  </si>
  <si>
    <t>72455</t>
  </si>
  <si>
    <t>72456</t>
  </si>
  <si>
    <t>72458</t>
  </si>
  <si>
    <t>72459</t>
  </si>
  <si>
    <t>72460</t>
  </si>
  <si>
    <t>72461</t>
  </si>
  <si>
    <t>72466</t>
  </si>
  <si>
    <t>72469</t>
  </si>
  <si>
    <t>72470</t>
  </si>
  <si>
    <t>72471</t>
  </si>
  <si>
    <t>72472</t>
  </si>
  <si>
    <t>72473</t>
  </si>
  <si>
    <t>72476</t>
  </si>
  <si>
    <t>72478</t>
  </si>
  <si>
    <t>72479</t>
  </si>
  <si>
    <t>72482</t>
  </si>
  <si>
    <t>72501</t>
  </si>
  <si>
    <t>72512</t>
  </si>
  <si>
    <t>72513</t>
  </si>
  <si>
    <t>72515</t>
  </si>
  <si>
    <t>72517</t>
  </si>
  <si>
    <t>72519</t>
  </si>
  <si>
    <t>72520</t>
  </si>
  <si>
    <t>72521</t>
  </si>
  <si>
    <t>72522</t>
  </si>
  <si>
    <t>72523</t>
  </si>
  <si>
    <t>72524</t>
  </si>
  <si>
    <t>72527</t>
  </si>
  <si>
    <t>72528</t>
  </si>
  <si>
    <t>72529</t>
  </si>
  <si>
    <t>72530</t>
  </si>
  <si>
    <t>72531</t>
  </si>
  <si>
    <t>72532</t>
  </si>
  <si>
    <t>72533</t>
  </si>
  <si>
    <t>72534</t>
  </si>
  <si>
    <t>72536</t>
  </si>
  <si>
    <t>72537</t>
  </si>
  <si>
    <t>72538</t>
  </si>
  <si>
    <t>72539</t>
  </si>
  <si>
    <t>72540</t>
  </si>
  <si>
    <t>72542</t>
  </si>
  <si>
    <t>72543</t>
  </si>
  <si>
    <t>72544</t>
  </si>
  <si>
    <t>72545</t>
  </si>
  <si>
    <t>72546</t>
  </si>
  <si>
    <t>72550</t>
  </si>
  <si>
    <t>72554</t>
  </si>
  <si>
    <t>72555</t>
  </si>
  <si>
    <t>72556</t>
  </si>
  <si>
    <t>72560</t>
  </si>
  <si>
    <t>72561</t>
  </si>
  <si>
    <t>72562</t>
  </si>
  <si>
    <t>72564</t>
  </si>
  <si>
    <t>72565</t>
  </si>
  <si>
    <t>72566</t>
  </si>
  <si>
    <t>72567</t>
  </si>
  <si>
    <t>72568</t>
  </si>
  <si>
    <t>72569</t>
  </si>
  <si>
    <t>72571</t>
  </si>
  <si>
    <t>72572</t>
  </si>
  <si>
    <t>72573</t>
  </si>
  <si>
    <t>72576</t>
  </si>
  <si>
    <t>72577</t>
  </si>
  <si>
    <t>72578</t>
  </si>
  <si>
    <t>72579</t>
  </si>
  <si>
    <t>72581</t>
  </si>
  <si>
    <t>72583</t>
  </si>
  <si>
    <t>72584</t>
  </si>
  <si>
    <t>72585</t>
  </si>
  <si>
    <t>72587</t>
  </si>
  <si>
    <t>72601</t>
  </si>
  <si>
    <t>72611</t>
  </si>
  <si>
    <t>72616</t>
  </si>
  <si>
    <t>72617</t>
  </si>
  <si>
    <t>72619</t>
  </si>
  <si>
    <t>72623</t>
  </si>
  <si>
    <t>72624</t>
  </si>
  <si>
    <t>72626</t>
  </si>
  <si>
    <t>72628</t>
  </si>
  <si>
    <t>72629</t>
  </si>
  <si>
    <t>72631</t>
  </si>
  <si>
    <t>72632</t>
  </si>
  <si>
    <t>72633</t>
  </si>
  <si>
    <t>72634</t>
  </si>
  <si>
    <t>72635</t>
  </si>
  <si>
    <t>72638</t>
  </si>
  <si>
    <t>72639</t>
  </si>
  <si>
    <t>72640</t>
  </si>
  <si>
    <t>72641</t>
  </si>
  <si>
    <t>72642</t>
  </si>
  <si>
    <t>72644</t>
  </si>
  <si>
    <t>72645</t>
  </si>
  <si>
    <t>72648</t>
  </si>
  <si>
    <t>72650</t>
  </si>
  <si>
    <t>72651</t>
  </si>
  <si>
    <t>72653</t>
  </si>
  <si>
    <t>72655</t>
  </si>
  <si>
    <t>72657</t>
  </si>
  <si>
    <t>72658</t>
  </si>
  <si>
    <t>72659</t>
  </si>
  <si>
    <t>72660</t>
  </si>
  <si>
    <t>72661</t>
  </si>
  <si>
    <t>72662</t>
  </si>
  <si>
    <t>72663</t>
  </si>
  <si>
    <t>72666</t>
  </si>
  <si>
    <t>72668</t>
  </si>
  <si>
    <t>72670</t>
  </si>
  <si>
    <t>72675</t>
  </si>
  <si>
    <t>72679</t>
  </si>
  <si>
    <t>72680</t>
  </si>
  <si>
    <t>72682</t>
  </si>
  <si>
    <t>72683</t>
  </si>
  <si>
    <t>72685</t>
  </si>
  <si>
    <t>72686</t>
  </si>
  <si>
    <t>72687</t>
  </si>
  <si>
    <t>72701</t>
  </si>
  <si>
    <t>72703</t>
  </si>
  <si>
    <t>72704</t>
  </si>
  <si>
    <t>72712</t>
  </si>
  <si>
    <t>72714</t>
  </si>
  <si>
    <t>72715</t>
  </si>
  <si>
    <t>72716</t>
  </si>
  <si>
    <t>72717</t>
  </si>
  <si>
    <t>72718</t>
  </si>
  <si>
    <t>72719</t>
  </si>
  <si>
    <t>72721</t>
  </si>
  <si>
    <t>72722</t>
  </si>
  <si>
    <t>72727</t>
  </si>
  <si>
    <t>72729</t>
  </si>
  <si>
    <t>72730</t>
  </si>
  <si>
    <t>72732</t>
  </si>
  <si>
    <t>72734</t>
  </si>
  <si>
    <t>72736</t>
  </si>
  <si>
    <t>72738</t>
  </si>
  <si>
    <t>72739</t>
  </si>
  <si>
    <t>72740</t>
  </si>
  <si>
    <t>72742</t>
  </si>
  <si>
    <t>72744</t>
  </si>
  <si>
    <t>72745</t>
  </si>
  <si>
    <t>72747</t>
  </si>
  <si>
    <t>72749</t>
  </si>
  <si>
    <t>72751</t>
  </si>
  <si>
    <t>72752</t>
  </si>
  <si>
    <t>72753</t>
  </si>
  <si>
    <t>72756</t>
  </si>
  <si>
    <t>72758</t>
  </si>
  <si>
    <t>72760</t>
  </si>
  <si>
    <t>72761</t>
  </si>
  <si>
    <t>72762</t>
  </si>
  <si>
    <t>72764</t>
  </si>
  <si>
    <t>72768</t>
  </si>
  <si>
    <t>72769</t>
  </si>
  <si>
    <t>72773</t>
  </si>
  <si>
    <t>72774</t>
  </si>
  <si>
    <t>72776</t>
  </si>
  <si>
    <t>72801</t>
  </si>
  <si>
    <t>72802</t>
  </si>
  <si>
    <t>72821</t>
  </si>
  <si>
    <t>72823</t>
  </si>
  <si>
    <t>72824</t>
  </si>
  <si>
    <t>72827</t>
  </si>
  <si>
    <t>72828</t>
  </si>
  <si>
    <t>72830</t>
  </si>
  <si>
    <t>72832</t>
  </si>
  <si>
    <t>72833</t>
  </si>
  <si>
    <t>72834</t>
  </si>
  <si>
    <t>72835</t>
  </si>
  <si>
    <t>72837</t>
  </si>
  <si>
    <t>72838</t>
  </si>
  <si>
    <t>72839</t>
  </si>
  <si>
    <t>72840</t>
  </si>
  <si>
    <t>72841</t>
  </si>
  <si>
    <t>72842</t>
  </si>
  <si>
    <t>72843</t>
  </si>
  <si>
    <t>72845</t>
  </si>
  <si>
    <t>72846</t>
  </si>
  <si>
    <t>72847</t>
  </si>
  <si>
    <t>72851</t>
  </si>
  <si>
    <t>72852</t>
  </si>
  <si>
    <t>72853</t>
  </si>
  <si>
    <t>72854</t>
  </si>
  <si>
    <t>72855</t>
  </si>
  <si>
    <t>72856</t>
  </si>
  <si>
    <t>72857</t>
  </si>
  <si>
    <t>72858</t>
  </si>
  <si>
    <t>72860</t>
  </si>
  <si>
    <t>72863</t>
  </si>
  <si>
    <t>72865</t>
  </si>
  <si>
    <t>72901</t>
  </si>
  <si>
    <t>72903</t>
  </si>
  <si>
    <t>72904</t>
  </si>
  <si>
    <t>72905</t>
  </si>
  <si>
    <t>72908</t>
  </si>
  <si>
    <t>72916</t>
  </si>
  <si>
    <t>72919</t>
  </si>
  <si>
    <t>72921</t>
  </si>
  <si>
    <t>72923</t>
  </si>
  <si>
    <t>72926</t>
  </si>
  <si>
    <t>72927</t>
  </si>
  <si>
    <t>72928</t>
  </si>
  <si>
    <t>72930</t>
  </si>
  <si>
    <t>72932</t>
  </si>
  <si>
    <t>72933</t>
  </si>
  <si>
    <t>72934</t>
  </si>
  <si>
    <t>72936</t>
  </si>
  <si>
    <t>72937</t>
  </si>
  <si>
    <t>72938</t>
  </si>
  <si>
    <t>72940</t>
  </si>
  <si>
    <t>72941</t>
  </si>
  <si>
    <t>72943</t>
  </si>
  <si>
    <t>72944</t>
  </si>
  <si>
    <t>72946</t>
  </si>
  <si>
    <t>72947</t>
  </si>
  <si>
    <t>72948</t>
  </si>
  <si>
    <t>72949</t>
  </si>
  <si>
    <t>72950</t>
  </si>
  <si>
    <t>72951</t>
  </si>
  <si>
    <t>72952</t>
  </si>
  <si>
    <t>72955</t>
  </si>
  <si>
    <t>72956</t>
  </si>
  <si>
    <t>72958</t>
  </si>
  <si>
    <t>72959</t>
  </si>
  <si>
    <t>73002</t>
  </si>
  <si>
    <t>73003</t>
  </si>
  <si>
    <t>73004</t>
  </si>
  <si>
    <t>73005</t>
  </si>
  <si>
    <t>73006</t>
  </si>
  <si>
    <t>73007</t>
  </si>
  <si>
    <t>73008</t>
  </si>
  <si>
    <t>73009</t>
  </si>
  <si>
    <t>73010</t>
  </si>
  <si>
    <t>73011</t>
  </si>
  <si>
    <t>73012</t>
  </si>
  <si>
    <t>73013</t>
  </si>
  <si>
    <t>73014</t>
  </si>
  <si>
    <t>73015</t>
  </si>
  <si>
    <t>73016</t>
  </si>
  <si>
    <t>73017</t>
  </si>
  <si>
    <t>73018</t>
  </si>
  <si>
    <t>73019</t>
  </si>
  <si>
    <t>73020</t>
  </si>
  <si>
    <t>73021</t>
  </si>
  <si>
    <t>73024</t>
  </si>
  <si>
    <t>73025</t>
  </si>
  <si>
    <t>73026</t>
  </si>
  <si>
    <t>73027</t>
  </si>
  <si>
    <t>73028</t>
  </si>
  <si>
    <t>73029</t>
  </si>
  <si>
    <t>73030</t>
  </si>
  <si>
    <t>73034</t>
  </si>
  <si>
    <t>73036</t>
  </si>
  <si>
    <t>73038</t>
  </si>
  <si>
    <t>73040</t>
  </si>
  <si>
    <t>73041</t>
  </si>
  <si>
    <t>73042</t>
  </si>
  <si>
    <t>73043</t>
  </si>
  <si>
    <t>73044</t>
  </si>
  <si>
    <t>73045</t>
  </si>
  <si>
    <t>73047</t>
  </si>
  <si>
    <t>73048</t>
  </si>
  <si>
    <t>73049</t>
  </si>
  <si>
    <t>73051</t>
  </si>
  <si>
    <t>73052</t>
  </si>
  <si>
    <t>73053</t>
  </si>
  <si>
    <t>73054</t>
  </si>
  <si>
    <t>73055</t>
  </si>
  <si>
    <t>73056</t>
  </si>
  <si>
    <t>73057</t>
  </si>
  <si>
    <t>73058</t>
  </si>
  <si>
    <t>73059</t>
  </si>
  <si>
    <t>73061</t>
  </si>
  <si>
    <t>73062</t>
  </si>
  <si>
    <t>73063</t>
  </si>
  <si>
    <t>73064</t>
  </si>
  <si>
    <t>73065</t>
  </si>
  <si>
    <t>73067</t>
  </si>
  <si>
    <t>73068</t>
  </si>
  <si>
    <t>73069</t>
  </si>
  <si>
    <t>73071</t>
  </si>
  <si>
    <t>73072</t>
  </si>
  <si>
    <t>73073</t>
  </si>
  <si>
    <t>73074</t>
  </si>
  <si>
    <t>73075</t>
  </si>
  <si>
    <t>73077</t>
  </si>
  <si>
    <t>73078</t>
  </si>
  <si>
    <t>73079</t>
  </si>
  <si>
    <t>73080</t>
  </si>
  <si>
    <t>73082</t>
  </si>
  <si>
    <t>73084</t>
  </si>
  <si>
    <t>73086</t>
  </si>
  <si>
    <t>73089</t>
  </si>
  <si>
    <t>73090</t>
  </si>
  <si>
    <t>73092</t>
  </si>
  <si>
    <t>73093</t>
  </si>
  <si>
    <t>73094</t>
  </si>
  <si>
    <t>73095</t>
  </si>
  <si>
    <t>73096</t>
  </si>
  <si>
    <t>73098</t>
  </si>
  <si>
    <t>73099</t>
  </si>
  <si>
    <t>73102</t>
  </si>
  <si>
    <t>73103</t>
  </si>
  <si>
    <t>73104</t>
  </si>
  <si>
    <t>73105</t>
  </si>
  <si>
    <t>73106</t>
  </si>
  <si>
    <t>73107</t>
  </si>
  <si>
    <t>73108</t>
  </si>
  <si>
    <t>73109</t>
  </si>
  <si>
    <t>73110</t>
  </si>
  <si>
    <t>73111</t>
  </si>
  <si>
    <t>73112</t>
  </si>
  <si>
    <t>73114</t>
  </si>
  <si>
    <t>73115</t>
  </si>
  <si>
    <t>73116</t>
  </si>
  <si>
    <t>73117</t>
  </si>
  <si>
    <t>73118</t>
  </si>
  <si>
    <t>73119</t>
  </si>
  <si>
    <t>73120</t>
  </si>
  <si>
    <t>73121</t>
  </si>
  <si>
    <t>73122</t>
  </si>
  <si>
    <t>73127</t>
  </si>
  <si>
    <t>73128</t>
  </si>
  <si>
    <t>73129</t>
  </si>
  <si>
    <t>73130</t>
  </si>
  <si>
    <t>73131</t>
  </si>
  <si>
    <t>73132</t>
  </si>
  <si>
    <t>73134</t>
  </si>
  <si>
    <t>73135</t>
  </si>
  <si>
    <t>73139</t>
  </si>
  <si>
    <t>73141</t>
  </si>
  <si>
    <t>73142</t>
  </si>
  <si>
    <t>73145</t>
  </si>
  <si>
    <t>73149</t>
  </si>
  <si>
    <t>73150</t>
  </si>
  <si>
    <t>73151</t>
  </si>
  <si>
    <t>73159</t>
  </si>
  <si>
    <t>73160</t>
  </si>
  <si>
    <t>73162</t>
  </si>
  <si>
    <t>73163</t>
  </si>
  <si>
    <t>73165</t>
  </si>
  <si>
    <t>73167</t>
  </si>
  <si>
    <t>73169</t>
  </si>
  <si>
    <t>73170</t>
  </si>
  <si>
    <t>73173</t>
  </si>
  <si>
    <t>73179</t>
  </si>
  <si>
    <t>73184</t>
  </si>
  <si>
    <t>73185</t>
  </si>
  <si>
    <t>73190</t>
  </si>
  <si>
    <t>73193</t>
  </si>
  <si>
    <t>73194</t>
  </si>
  <si>
    <t>73195</t>
  </si>
  <si>
    <t>73196</t>
  </si>
  <si>
    <t>73197</t>
  </si>
  <si>
    <t>73198</t>
  </si>
  <si>
    <t>73199</t>
  </si>
  <si>
    <t>73301</t>
  </si>
  <si>
    <t>73344</t>
  </si>
  <si>
    <t>73401</t>
  </si>
  <si>
    <t>73430</t>
  </si>
  <si>
    <t>73432</t>
  </si>
  <si>
    <t>73433</t>
  </si>
  <si>
    <t>73434</t>
  </si>
  <si>
    <t>73437</t>
  </si>
  <si>
    <t>73438</t>
  </si>
  <si>
    <t>73439</t>
  </si>
  <si>
    <t>73440</t>
  </si>
  <si>
    <t>73441</t>
  </si>
  <si>
    <t>73442</t>
  </si>
  <si>
    <t>73443</t>
  </si>
  <si>
    <t>73444</t>
  </si>
  <si>
    <t>73446</t>
  </si>
  <si>
    <t>73447</t>
  </si>
  <si>
    <t>73448</t>
  </si>
  <si>
    <t>73449</t>
  </si>
  <si>
    <t>73450</t>
  </si>
  <si>
    <t>73451</t>
  </si>
  <si>
    <t>73453</t>
  </si>
  <si>
    <t>73454</t>
  </si>
  <si>
    <t>73456</t>
  </si>
  <si>
    <t>73458</t>
  </si>
  <si>
    <t>73459</t>
  </si>
  <si>
    <t>73460</t>
  </si>
  <si>
    <t>73461</t>
  </si>
  <si>
    <t>73463</t>
  </si>
  <si>
    <t>73481</t>
  </si>
  <si>
    <t>73488</t>
  </si>
  <si>
    <t>73501</t>
  </si>
  <si>
    <t>73503</t>
  </si>
  <si>
    <t>73505</t>
  </si>
  <si>
    <t>73507</t>
  </si>
  <si>
    <t>73521</t>
  </si>
  <si>
    <t>73523</t>
  </si>
  <si>
    <t>73526</t>
  </si>
  <si>
    <t>73527</t>
  </si>
  <si>
    <t>73528</t>
  </si>
  <si>
    <t>73529</t>
  </si>
  <si>
    <t>73530</t>
  </si>
  <si>
    <t>73531</t>
  </si>
  <si>
    <t>73532</t>
  </si>
  <si>
    <t>73533</t>
  </si>
  <si>
    <t>73536</t>
  </si>
  <si>
    <t>73537</t>
  </si>
  <si>
    <t>73538</t>
  </si>
  <si>
    <t>73539</t>
  </si>
  <si>
    <t>73540</t>
  </si>
  <si>
    <t>73541</t>
  </si>
  <si>
    <t>73542</t>
  </si>
  <si>
    <t>73543</t>
  </si>
  <si>
    <t>73544</t>
  </si>
  <si>
    <t>73546</t>
  </si>
  <si>
    <t>73547</t>
  </si>
  <si>
    <t>73548</t>
  </si>
  <si>
    <t>73549</t>
  </si>
  <si>
    <t>73550</t>
  </si>
  <si>
    <t>73551</t>
  </si>
  <si>
    <t>73552</t>
  </si>
  <si>
    <t>73553</t>
  </si>
  <si>
    <t>73554</t>
  </si>
  <si>
    <t>73559</t>
  </si>
  <si>
    <t>73560</t>
  </si>
  <si>
    <t>73561</t>
  </si>
  <si>
    <t>73562</t>
  </si>
  <si>
    <t>73564</t>
  </si>
  <si>
    <t>73565</t>
  </si>
  <si>
    <t>73566</t>
  </si>
  <si>
    <t>73568</t>
  </si>
  <si>
    <t>73569</t>
  </si>
  <si>
    <t>73570</t>
  </si>
  <si>
    <t>73571</t>
  </si>
  <si>
    <t>73572</t>
  </si>
  <si>
    <t>73573</t>
  </si>
  <si>
    <t>73601</t>
  </si>
  <si>
    <t>73620</t>
  </si>
  <si>
    <t>73622</t>
  </si>
  <si>
    <t>73625</t>
  </si>
  <si>
    <t>73626</t>
  </si>
  <si>
    <t>73627</t>
  </si>
  <si>
    <t>73628</t>
  </si>
  <si>
    <t>73632</t>
  </si>
  <si>
    <t>73638</t>
  </si>
  <si>
    <t>73639</t>
  </si>
  <si>
    <t>73641</t>
  </si>
  <si>
    <t>73642</t>
  </si>
  <si>
    <t>73644</t>
  </si>
  <si>
    <t>73645</t>
  </si>
  <si>
    <t>73646</t>
  </si>
  <si>
    <t>73647</t>
  </si>
  <si>
    <t>73650</t>
  </si>
  <si>
    <t>73651</t>
  </si>
  <si>
    <t>73654</t>
  </si>
  <si>
    <t>73655</t>
  </si>
  <si>
    <t>73658</t>
  </si>
  <si>
    <t>73659</t>
  </si>
  <si>
    <t>73660</t>
  </si>
  <si>
    <t>73661</t>
  </si>
  <si>
    <t>73662</t>
  </si>
  <si>
    <t>73663</t>
  </si>
  <si>
    <t>73664</t>
  </si>
  <si>
    <t>73666</t>
  </si>
  <si>
    <t>73667</t>
  </si>
  <si>
    <t>73668</t>
  </si>
  <si>
    <t>73669</t>
  </si>
  <si>
    <t>73673</t>
  </si>
  <si>
    <t>73701</t>
  </si>
  <si>
    <t>73703</t>
  </si>
  <si>
    <t>73705</t>
  </si>
  <si>
    <t>73716</t>
  </si>
  <si>
    <t>73717</t>
  </si>
  <si>
    <t>73718</t>
  </si>
  <si>
    <t>73719</t>
  </si>
  <si>
    <t>73720</t>
  </si>
  <si>
    <t>73722</t>
  </si>
  <si>
    <t>73724</t>
  </si>
  <si>
    <t>73726</t>
  </si>
  <si>
    <t>73727</t>
  </si>
  <si>
    <t>73728</t>
  </si>
  <si>
    <t>73729</t>
  </si>
  <si>
    <t>73730</t>
  </si>
  <si>
    <t>73731</t>
  </si>
  <si>
    <t>73733</t>
  </si>
  <si>
    <t>73734</t>
  </si>
  <si>
    <t>73735</t>
  </si>
  <si>
    <t>73736</t>
  </si>
  <si>
    <t>73737</t>
  </si>
  <si>
    <t>73738</t>
  </si>
  <si>
    <t>73739</t>
  </si>
  <si>
    <t>73741</t>
  </si>
  <si>
    <t>73742</t>
  </si>
  <si>
    <t>73744</t>
  </si>
  <si>
    <t>73747</t>
  </si>
  <si>
    <t>73749</t>
  </si>
  <si>
    <t>73750</t>
  </si>
  <si>
    <t>73753</t>
  </si>
  <si>
    <t>73754</t>
  </si>
  <si>
    <t>73755</t>
  </si>
  <si>
    <t>73756</t>
  </si>
  <si>
    <t>73757</t>
  </si>
  <si>
    <t>73758</t>
  </si>
  <si>
    <t>73759</t>
  </si>
  <si>
    <t>73760</t>
  </si>
  <si>
    <t>73761</t>
  </si>
  <si>
    <t>73762</t>
  </si>
  <si>
    <t>73763</t>
  </si>
  <si>
    <t>73764</t>
  </si>
  <si>
    <t>73766</t>
  </si>
  <si>
    <t>73768</t>
  </si>
  <si>
    <t>73770</t>
  </si>
  <si>
    <t>73771</t>
  </si>
  <si>
    <t>73772</t>
  </si>
  <si>
    <t>73773</t>
  </si>
  <si>
    <t>73801</t>
  </si>
  <si>
    <t>73832</t>
  </si>
  <si>
    <t>73834</t>
  </si>
  <si>
    <t>73835</t>
  </si>
  <si>
    <t>73838</t>
  </si>
  <si>
    <t>73840</t>
  </si>
  <si>
    <t>73841</t>
  </si>
  <si>
    <t>73842</t>
  </si>
  <si>
    <t>73843</t>
  </si>
  <si>
    <t>73844</t>
  </si>
  <si>
    <t>73848</t>
  </si>
  <si>
    <t>73851</t>
  </si>
  <si>
    <t>73852</t>
  </si>
  <si>
    <t>73853</t>
  </si>
  <si>
    <t>73855</t>
  </si>
  <si>
    <t>73857</t>
  </si>
  <si>
    <t>73858</t>
  </si>
  <si>
    <t>73859</t>
  </si>
  <si>
    <t>73860</t>
  </si>
  <si>
    <t>73931</t>
  </si>
  <si>
    <t>73932</t>
  </si>
  <si>
    <t>73933</t>
  </si>
  <si>
    <t>73937</t>
  </si>
  <si>
    <t>73938</t>
  </si>
  <si>
    <t>73939</t>
  </si>
  <si>
    <t>73942</t>
  </si>
  <si>
    <t>73944</t>
  </si>
  <si>
    <t>73945</t>
  </si>
  <si>
    <t>73946</t>
  </si>
  <si>
    <t>73947</t>
  </si>
  <si>
    <t>73949</t>
  </si>
  <si>
    <t>73950</t>
  </si>
  <si>
    <t>73951</t>
  </si>
  <si>
    <t>74002</t>
  </si>
  <si>
    <t>74003</t>
  </si>
  <si>
    <t>74004</t>
  </si>
  <si>
    <t>74006</t>
  </si>
  <si>
    <t>74008</t>
  </si>
  <si>
    <t>74010</t>
  </si>
  <si>
    <t>74011</t>
  </si>
  <si>
    <t>74012</t>
  </si>
  <si>
    <t>74014</t>
  </si>
  <si>
    <t>74015</t>
  </si>
  <si>
    <t>74016</t>
  </si>
  <si>
    <t>74017</t>
  </si>
  <si>
    <t>74019</t>
  </si>
  <si>
    <t>74020</t>
  </si>
  <si>
    <t>74021</t>
  </si>
  <si>
    <t>74022</t>
  </si>
  <si>
    <t>74023</t>
  </si>
  <si>
    <t>74027</t>
  </si>
  <si>
    <t>74028</t>
  </si>
  <si>
    <t>74029</t>
  </si>
  <si>
    <t>74030</t>
  </si>
  <si>
    <t>74032</t>
  </si>
  <si>
    <t>74033</t>
  </si>
  <si>
    <t>74035</t>
  </si>
  <si>
    <t>74036</t>
  </si>
  <si>
    <t>74037</t>
  </si>
  <si>
    <t>74038</t>
  </si>
  <si>
    <t>74039</t>
  </si>
  <si>
    <t>74041</t>
  </si>
  <si>
    <t>74042</t>
  </si>
  <si>
    <t>74044</t>
  </si>
  <si>
    <t>74045</t>
  </si>
  <si>
    <t>74047</t>
  </si>
  <si>
    <t>74048</t>
  </si>
  <si>
    <t>74051</t>
  </si>
  <si>
    <t>74053</t>
  </si>
  <si>
    <t>74054</t>
  </si>
  <si>
    <t>74055</t>
  </si>
  <si>
    <t>74056</t>
  </si>
  <si>
    <t>74058</t>
  </si>
  <si>
    <t>74059</t>
  </si>
  <si>
    <t>74060</t>
  </si>
  <si>
    <t>74061</t>
  </si>
  <si>
    <t>74062</t>
  </si>
  <si>
    <t>74063</t>
  </si>
  <si>
    <t>74066</t>
  </si>
  <si>
    <t>74070</t>
  </si>
  <si>
    <t>74072</t>
  </si>
  <si>
    <t>74073</t>
  </si>
  <si>
    <t>74074</t>
  </si>
  <si>
    <t>74075</t>
  </si>
  <si>
    <t>74077</t>
  </si>
  <si>
    <t>74078</t>
  </si>
  <si>
    <t>74079</t>
  </si>
  <si>
    <t>74080</t>
  </si>
  <si>
    <t>74081</t>
  </si>
  <si>
    <t>74083</t>
  </si>
  <si>
    <t>74084</t>
  </si>
  <si>
    <t>74085</t>
  </si>
  <si>
    <t>74103</t>
  </si>
  <si>
    <t>74104</t>
  </si>
  <si>
    <t>74105</t>
  </si>
  <si>
    <t>74106</t>
  </si>
  <si>
    <t>74107</t>
  </si>
  <si>
    <t>74108</t>
  </si>
  <si>
    <t>74110</t>
  </si>
  <si>
    <t>74112</t>
  </si>
  <si>
    <t>74114</t>
  </si>
  <si>
    <t>74115</t>
  </si>
  <si>
    <t>74116</t>
  </si>
  <si>
    <t>74117</t>
  </si>
  <si>
    <t>74119</t>
  </si>
  <si>
    <t>74120</t>
  </si>
  <si>
    <t>74126</t>
  </si>
  <si>
    <t>74127</t>
  </si>
  <si>
    <t>74128</t>
  </si>
  <si>
    <t>74129</t>
  </si>
  <si>
    <t>74130</t>
  </si>
  <si>
    <t>74131</t>
  </si>
  <si>
    <t>74132</t>
  </si>
  <si>
    <t>74133</t>
  </si>
  <si>
    <t>74134</t>
  </si>
  <si>
    <t>74135</t>
  </si>
  <si>
    <t>74136</t>
  </si>
  <si>
    <t>74137</t>
  </si>
  <si>
    <t>74141</t>
  </si>
  <si>
    <t>74145</t>
  </si>
  <si>
    <t>74146</t>
  </si>
  <si>
    <t>74171</t>
  </si>
  <si>
    <t>74172</t>
  </si>
  <si>
    <t>74182</t>
  </si>
  <si>
    <t>74183</t>
  </si>
  <si>
    <t>74184</t>
  </si>
  <si>
    <t>74186</t>
  </si>
  <si>
    <t>74187</t>
  </si>
  <si>
    <t>74189</t>
  </si>
  <si>
    <t>74192</t>
  </si>
  <si>
    <t>74193</t>
  </si>
  <si>
    <t>74194</t>
  </si>
  <si>
    <t>74301</t>
  </si>
  <si>
    <t>74330</t>
  </si>
  <si>
    <t>74331</t>
  </si>
  <si>
    <t>74332</t>
  </si>
  <si>
    <t>74333</t>
  </si>
  <si>
    <t>74337</t>
  </si>
  <si>
    <t>74338</t>
  </si>
  <si>
    <t>74339</t>
  </si>
  <si>
    <t>74342</t>
  </si>
  <si>
    <t>74343</t>
  </si>
  <si>
    <t>74344</t>
  </si>
  <si>
    <t>74346</t>
  </si>
  <si>
    <t>74347</t>
  </si>
  <si>
    <t>74352</t>
  </si>
  <si>
    <t>74354</t>
  </si>
  <si>
    <t>74359</t>
  </si>
  <si>
    <t>74360</t>
  </si>
  <si>
    <t>74361</t>
  </si>
  <si>
    <t>74363</t>
  </si>
  <si>
    <t>74364</t>
  </si>
  <si>
    <t>74365</t>
  </si>
  <si>
    <t>74366</t>
  </si>
  <si>
    <t>74367</t>
  </si>
  <si>
    <t>74368</t>
  </si>
  <si>
    <t>74369</t>
  </si>
  <si>
    <t>74370</t>
  </si>
  <si>
    <t>74401</t>
  </si>
  <si>
    <t>74403</t>
  </si>
  <si>
    <t>74421</t>
  </si>
  <si>
    <t>74422</t>
  </si>
  <si>
    <t>74423</t>
  </si>
  <si>
    <t>74425</t>
  </si>
  <si>
    <t>74426</t>
  </si>
  <si>
    <t>74427</t>
  </si>
  <si>
    <t>74428</t>
  </si>
  <si>
    <t>74429</t>
  </si>
  <si>
    <t>74432</t>
  </si>
  <si>
    <t>74434</t>
  </si>
  <si>
    <t>74435</t>
  </si>
  <si>
    <t>74436</t>
  </si>
  <si>
    <t>74437</t>
  </si>
  <si>
    <t>74441</t>
  </si>
  <si>
    <t>74442</t>
  </si>
  <si>
    <t>74445</t>
  </si>
  <si>
    <t>74447</t>
  </si>
  <si>
    <t>74450</t>
  </si>
  <si>
    <t>74451</t>
  </si>
  <si>
    <t>74452</t>
  </si>
  <si>
    <t>74454</t>
  </si>
  <si>
    <t>74455</t>
  </si>
  <si>
    <t>74457</t>
  </si>
  <si>
    <t>74461</t>
  </si>
  <si>
    <t>74462</t>
  </si>
  <si>
    <t>74464</t>
  </si>
  <si>
    <t>74467</t>
  </si>
  <si>
    <t>74469</t>
  </si>
  <si>
    <t>74470</t>
  </si>
  <si>
    <t>74471</t>
  </si>
  <si>
    <t>74472</t>
  </si>
  <si>
    <t>74501</t>
  </si>
  <si>
    <t>74523</t>
  </si>
  <si>
    <t>74525</t>
  </si>
  <si>
    <t>74528</t>
  </si>
  <si>
    <t>74529</t>
  </si>
  <si>
    <t>74531</t>
  </si>
  <si>
    <t>74533</t>
  </si>
  <si>
    <t>74534</t>
  </si>
  <si>
    <t>74536</t>
  </si>
  <si>
    <t>74538</t>
  </si>
  <si>
    <t>74540</t>
  </si>
  <si>
    <t>74542</t>
  </si>
  <si>
    <t>74543</t>
  </si>
  <si>
    <t>74547</t>
  </si>
  <si>
    <t>74549</t>
  </si>
  <si>
    <t>74552</t>
  </si>
  <si>
    <t>74553</t>
  </si>
  <si>
    <t>74555</t>
  </si>
  <si>
    <t>74557</t>
  </si>
  <si>
    <t>74558</t>
  </si>
  <si>
    <t>74560</t>
  </si>
  <si>
    <t>74561</t>
  </si>
  <si>
    <t>74562</t>
  </si>
  <si>
    <t>74563</t>
  </si>
  <si>
    <t>74567</t>
  </si>
  <si>
    <t>74569</t>
  </si>
  <si>
    <t>74570</t>
  </si>
  <si>
    <t>74571</t>
  </si>
  <si>
    <t>74572</t>
  </si>
  <si>
    <t>74574</t>
  </si>
  <si>
    <t>74576</t>
  </si>
  <si>
    <t>74577</t>
  </si>
  <si>
    <t>74578</t>
  </si>
  <si>
    <t>74601</t>
  </si>
  <si>
    <t>74604</t>
  </si>
  <si>
    <t>74630</t>
  </si>
  <si>
    <t>74631</t>
  </si>
  <si>
    <t>74632</t>
  </si>
  <si>
    <t>74633</t>
  </si>
  <si>
    <t>74636</t>
  </si>
  <si>
    <t>74637</t>
  </si>
  <si>
    <t>74640</t>
  </si>
  <si>
    <t>74641</t>
  </si>
  <si>
    <t>74643</t>
  </si>
  <si>
    <t>74644</t>
  </si>
  <si>
    <t>74646</t>
  </si>
  <si>
    <t>74647</t>
  </si>
  <si>
    <t>74650</t>
  </si>
  <si>
    <t>74651</t>
  </si>
  <si>
    <t>74652</t>
  </si>
  <si>
    <t>74653</t>
  </si>
  <si>
    <t>74701</t>
  </si>
  <si>
    <t>74723</t>
  </si>
  <si>
    <t>74724</t>
  </si>
  <si>
    <t>74726</t>
  </si>
  <si>
    <t>74727</t>
  </si>
  <si>
    <t>74728</t>
  </si>
  <si>
    <t>74729</t>
  </si>
  <si>
    <t>74730</t>
  </si>
  <si>
    <t>74731</t>
  </si>
  <si>
    <t>74733</t>
  </si>
  <si>
    <t>74734</t>
  </si>
  <si>
    <t>74735</t>
  </si>
  <si>
    <t>74736</t>
  </si>
  <si>
    <t>74738</t>
  </si>
  <si>
    <t>74740</t>
  </si>
  <si>
    <t>74741</t>
  </si>
  <si>
    <t>74743</t>
  </si>
  <si>
    <t>74745</t>
  </si>
  <si>
    <t>74748</t>
  </si>
  <si>
    <t>74754</t>
  </si>
  <si>
    <t>74755</t>
  </si>
  <si>
    <t>74756</t>
  </si>
  <si>
    <t>74759</t>
  </si>
  <si>
    <t>74760</t>
  </si>
  <si>
    <t>74764</t>
  </si>
  <si>
    <t>74766</t>
  </si>
  <si>
    <t>74801</t>
  </si>
  <si>
    <t>74804</t>
  </si>
  <si>
    <t>74820</t>
  </si>
  <si>
    <t>74824</t>
  </si>
  <si>
    <t>74825</t>
  </si>
  <si>
    <t>74826</t>
  </si>
  <si>
    <t>74827</t>
  </si>
  <si>
    <t>74829</t>
  </si>
  <si>
    <t>74831</t>
  </si>
  <si>
    <t>74832</t>
  </si>
  <si>
    <t>74833</t>
  </si>
  <si>
    <t>74834</t>
  </si>
  <si>
    <t>74839</t>
  </si>
  <si>
    <t>74840</t>
  </si>
  <si>
    <t>74843</t>
  </si>
  <si>
    <t>74845</t>
  </si>
  <si>
    <t>74848</t>
  </si>
  <si>
    <t>74849</t>
  </si>
  <si>
    <t>74850</t>
  </si>
  <si>
    <t>74851</t>
  </si>
  <si>
    <t>74852</t>
  </si>
  <si>
    <t>74854</t>
  </si>
  <si>
    <t>74855</t>
  </si>
  <si>
    <t>74856</t>
  </si>
  <si>
    <t>74857</t>
  </si>
  <si>
    <t>74859</t>
  </si>
  <si>
    <t>74860</t>
  </si>
  <si>
    <t>74864</t>
  </si>
  <si>
    <t>74865</t>
  </si>
  <si>
    <t>74867</t>
  </si>
  <si>
    <t>74868</t>
  </si>
  <si>
    <t>74869</t>
  </si>
  <si>
    <t>74871</t>
  </si>
  <si>
    <t>74872</t>
  </si>
  <si>
    <t>74873</t>
  </si>
  <si>
    <t>74875</t>
  </si>
  <si>
    <t>74878</t>
  </si>
  <si>
    <t>74880</t>
  </si>
  <si>
    <t>74881</t>
  </si>
  <si>
    <t>74883</t>
  </si>
  <si>
    <t>74884</t>
  </si>
  <si>
    <t>74901</t>
  </si>
  <si>
    <t>74902</t>
  </si>
  <si>
    <t>74930</t>
  </si>
  <si>
    <t>74931</t>
  </si>
  <si>
    <t>74932</t>
  </si>
  <si>
    <t>74936</t>
  </si>
  <si>
    <t>74937</t>
  </si>
  <si>
    <t>74939</t>
  </si>
  <si>
    <t>74940</t>
  </si>
  <si>
    <t>74941</t>
  </si>
  <si>
    <t>74944</t>
  </si>
  <si>
    <t>74948</t>
  </si>
  <si>
    <t>74949</t>
  </si>
  <si>
    <t>74953</t>
  </si>
  <si>
    <t>74954</t>
  </si>
  <si>
    <t>74955</t>
  </si>
  <si>
    <t>74956</t>
  </si>
  <si>
    <t>74957</t>
  </si>
  <si>
    <t>74959</t>
  </si>
  <si>
    <t>74960</t>
  </si>
  <si>
    <t>74962</t>
  </si>
  <si>
    <t>74963</t>
  </si>
  <si>
    <t>74964</t>
  </si>
  <si>
    <t>74965</t>
  </si>
  <si>
    <t>74966</t>
  </si>
  <si>
    <t>75001</t>
  </si>
  <si>
    <t>75002</t>
  </si>
  <si>
    <t>75006</t>
  </si>
  <si>
    <t>75007</t>
  </si>
  <si>
    <t>75009</t>
  </si>
  <si>
    <t>75010</t>
  </si>
  <si>
    <t>75013</t>
  </si>
  <si>
    <t>75019</t>
  </si>
  <si>
    <t>75020</t>
  </si>
  <si>
    <t>75021</t>
  </si>
  <si>
    <t>75022</t>
  </si>
  <si>
    <t>75023</t>
  </si>
  <si>
    <t>75024</t>
  </si>
  <si>
    <t>75025</t>
  </si>
  <si>
    <t>75028</t>
  </si>
  <si>
    <t>75032</t>
  </si>
  <si>
    <t>75033</t>
  </si>
  <si>
    <t>75034</t>
  </si>
  <si>
    <t>75035</t>
  </si>
  <si>
    <t>75037</t>
  </si>
  <si>
    <t>75038</t>
  </si>
  <si>
    <t>75039</t>
  </si>
  <si>
    <t>75040</t>
  </si>
  <si>
    <t>75041</t>
  </si>
  <si>
    <t>75042</t>
  </si>
  <si>
    <t>75043</t>
  </si>
  <si>
    <t>75044</t>
  </si>
  <si>
    <t>75048</t>
  </si>
  <si>
    <t>75050</t>
  </si>
  <si>
    <t>75051</t>
  </si>
  <si>
    <t>75052</t>
  </si>
  <si>
    <t>75054</t>
  </si>
  <si>
    <t>75056</t>
  </si>
  <si>
    <t>75057</t>
  </si>
  <si>
    <t>75058</t>
  </si>
  <si>
    <t>75060</t>
  </si>
  <si>
    <t>75061</t>
  </si>
  <si>
    <t>75062</t>
  </si>
  <si>
    <t>75063</t>
  </si>
  <si>
    <t>75065</t>
  </si>
  <si>
    <t>75067</t>
  </si>
  <si>
    <t>75068</t>
  </si>
  <si>
    <t>75069</t>
  </si>
  <si>
    <t>75070</t>
  </si>
  <si>
    <t>75071</t>
  </si>
  <si>
    <t>75074</t>
  </si>
  <si>
    <t>75075</t>
  </si>
  <si>
    <t>75076</t>
  </si>
  <si>
    <t>75077</t>
  </si>
  <si>
    <t>75078</t>
  </si>
  <si>
    <t>75080</t>
  </si>
  <si>
    <t>75081</t>
  </si>
  <si>
    <t>75082</t>
  </si>
  <si>
    <t>75087</t>
  </si>
  <si>
    <t>75088</t>
  </si>
  <si>
    <t>75089</t>
  </si>
  <si>
    <t>75090</t>
  </si>
  <si>
    <t>75092</t>
  </si>
  <si>
    <t>75093</t>
  </si>
  <si>
    <t>75094</t>
  </si>
  <si>
    <t>75098</t>
  </si>
  <si>
    <t>75099</t>
  </si>
  <si>
    <t>75102</t>
  </si>
  <si>
    <t>75103</t>
  </si>
  <si>
    <t>75104</t>
  </si>
  <si>
    <t>75105</t>
  </si>
  <si>
    <t>75109</t>
  </si>
  <si>
    <t>75110</t>
  </si>
  <si>
    <t>75114</t>
  </si>
  <si>
    <t>75115</t>
  </si>
  <si>
    <t>75116</t>
  </si>
  <si>
    <t>75117</t>
  </si>
  <si>
    <t>75119</t>
  </si>
  <si>
    <t>75124</t>
  </si>
  <si>
    <t>75125</t>
  </si>
  <si>
    <t>75126</t>
  </si>
  <si>
    <t>75127</t>
  </si>
  <si>
    <t>75134</t>
  </si>
  <si>
    <t>75135</t>
  </si>
  <si>
    <t>75137</t>
  </si>
  <si>
    <t>75140</t>
  </si>
  <si>
    <t>75141</t>
  </si>
  <si>
    <t>75142</t>
  </si>
  <si>
    <t>75143</t>
  </si>
  <si>
    <t>75144</t>
  </si>
  <si>
    <t>75146</t>
  </si>
  <si>
    <t>75147</t>
  </si>
  <si>
    <t>75148</t>
  </si>
  <si>
    <t>75149</t>
  </si>
  <si>
    <t>75150</t>
  </si>
  <si>
    <t>75152</t>
  </si>
  <si>
    <t>75153</t>
  </si>
  <si>
    <t>75154</t>
  </si>
  <si>
    <t>75155</t>
  </si>
  <si>
    <t>75156</t>
  </si>
  <si>
    <t>75158</t>
  </si>
  <si>
    <t>75159</t>
  </si>
  <si>
    <t>75160</t>
  </si>
  <si>
    <t>75161</t>
  </si>
  <si>
    <t>75163</t>
  </si>
  <si>
    <t>75165</t>
  </si>
  <si>
    <t>75166</t>
  </si>
  <si>
    <t>75167</t>
  </si>
  <si>
    <t>75169</t>
  </si>
  <si>
    <t>75172</t>
  </si>
  <si>
    <t>75173</t>
  </si>
  <si>
    <t>75180</t>
  </si>
  <si>
    <t>75181</t>
  </si>
  <si>
    <t>75182</t>
  </si>
  <si>
    <t>75189</t>
  </si>
  <si>
    <t>75201</t>
  </si>
  <si>
    <t>75202</t>
  </si>
  <si>
    <t>75203</t>
  </si>
  <si>
    <t>75204</t>
  </si>
  <si>
    <t>75205</t>
  </si>
  <si>
    <t>75206</t>
  </si>
  <si>
    <t>75207</t>
  </si>
  <si>
    <t>75208</t>
  </si>
  <si>
    <t>75209</t>
  </si>
  <si>
    <t>75210</t>
  </si>
  <si>
    <t>75211</t>
  </si>
  <si>
    <t>75212</t>
  </si>
  <si>
    <t>75214</t>
  </si>
  <si>
    <t>75215</t>
  </si>
  <si>
    <t>75216</t>
  </si>
  <si>
    <t>75217</t>
  </si>
  <si>
    <t>75218</t>
  </si>
  <si>
    <t>75219</t>
  </si>
  <si>
    <t>75220</t>
  </si>
  <si>
    <t>75223</t>
  </si>
  <si>
    <t>75224</t>
  </si>
  <si>
    <t>75225</t>
  </si>
  <si>
    <t>75226</t>
  </si>
  <si>
    <t>75227</t>
  </si>
  <si>
    <t>75228</t>
  </si>
  <si>
    <t>75229</t>
  </si>
  <si>
    <t>75230</t>
  </si>
  <si>
    <t>75231</t>
  </si>
  <si>
    <t>75232</t>
  </si>
  <si>
    <t>75233</t>
  </si>
  <si>
    <t>75234</t>
  </si>
  <si>
    <t>75235</t>
  </si>
  <si>
    <t>75236</t>
  </si>
  <si>
    <t>75237</t>
  </si>
  <si>
    <t>75238</t>
  </si>
  <si>
    <t>75240</t>
  </si>
  <si>
    <t>75241</t>
  </si>
  <si>
    <t>75242</t>
  </si>
  <si>
    <t>75243</t>
  </si>
  <si>
    <t>75244</t>
  </si>
  <si>
    <t>75245</t>
  </si>
  <si>
    <t>75246</t>
  </si>
  <si>
    <t>75247</t>
  </si>
  <si>
    <t>75248</t>
  </si>
  <si>
    <t>75249</t>
  </si>
  <si>
    <t>75251</t>
  </si>
  <si>
    <t>75252</t>
  </si>
  <si>
    <t>75253</t>
  </si>
  <si>
    <t>75254</t>
  </si>
  <si>
    <t>75258</t>
  </si>
  <si>
    <t>75260</t>
  </si>
  <si>
    <t>75270</t>
  </si>
  <si>
    <t>75275</t>
  </si>
  <si>
    <t>75277</t>
  </si>
  <si>
    <t>75283</t>
  </si>
  <si>
    <t>75284</t>
  </si>
  <si>
    <t>75285</t>
  </si>
  <si>
    <t>75286</t>
  </si>
  <si>
    <t>75287</t>
  </si>
  <si>
    <t>75301</t>
  </si>
  <si>
    <t>75303</t>
  </si>
  <si>
    <t>75310</t>
  </si>
  <si>
    <t>75312</t>
  </si>
  <si>
    <t>75320</t>
  </si>
  <si>
    <t>75323</t>
  </si>
  <si>
    <t>75326</t>
  </si>
  <si>
    <t>75342</t>
  </si>
  <si>
    <t>75353</t>
  </si>
  <si>
    <t>75358</t>
  </si>
  <si>
    <t>75363</t>
  </si>
  <si>
    <t>75364</t>
  </si>
  <si>
    <t>75368</t>
  </si>
  <si>
    <t>75373</t>
  </si>
  <si>
    <t>75386</t>
  </si>
  <si>
    <t>75387</t>
  </si>
  <si>
    <t>75388</t>
  </si>
  <si>
    <t>75389</t>
  </si>
  <si>
    <t>75390</t>
  </si>
  <si>
    <t>75391</t>
  </si>
  <si>
    <t>75392</t>
  </si>
  <si>
    <t>75393</t>
  </si>
  <si>
    <t>75394</t>
  </si>
  <si>
    <t>75395</t>
  </si>
  <si>
    <t>75396</t>
  </si>
  <si>
    <t>75397</t>
  </si>
  <si>
    <t>75398</t>
  </si>
  <si>
    <t>75401</t>
  </si>
  <si>
    <t>75402</t>
  </si>
  <si>
    <t>75407</t>
  </si>
  <si>
    <t>75409</t>
  </si>
  <si>
    <t>75410</t>
  </si>
  <si>
    <t>75411</t>
  </si>
  <si>
    <t>75412</t>
  </si>
  <si>
    <t>75414</t>
  </si>
  <si>
    <t>75415</t>
  </si>
  <si>
    <t>75416</t>
  </si>
  <si>
    <t>75417</t>
  </si>
  <si>
    <t>75418</t>
  </si>
  <si>
    <t>75420</t>
  </si>
  <si>
    <t>75421</t>
  </si>
  <si>
    <t>75422</t>
  </si>
  <si>
    <t>75423</t>
  </si>
  <si>
    <t>75424</t>
  </si>
  <si>
    <t>75426</t>
  </si>
  <si>
    <t>75428</t>
  </si>
  <si>
    <t>75431</t>
  </si>
  <si>
    <t>75432</t>
  </si>
  <si>
    <t>75433</t>
  </si>
  <si>
    <t>75435</t>
  </si>
  <si>
    <t>75436</t>
  </si>
  <si>
    <t>75437</t>
  </si>
  <si>
    <t>75438</t>
  </si>
  <si>
    <t>75439</t>
  </si>
  <si>
    <t>75440</t>
  </si>
  <si>
    <t>75442</t>
  </si>
  <si>
    <t>75446</t>
  </si>
  <si>
    <t>75447</t>
  </si>
  <si>
    <t>75448</t>
  </si>
  <si>
    <t>75449</t>
  </si>
  <si>
    <t>75450</t>
  </si>
  <si>
    <t>75451</t>
  </si>
  <si>
    <t>75452</t>
  </si>
  <si>
    <t>75453</t>
  </si>
  <si>
    <t>75454</t>
  </si>
  <si>
    <t>75455</t>
  </si>
  <si>
    <t>75457</t>
  </si>
  <si>
    <t>75459</t>
  </si>
  <si>
    <t>75460</t>
  </si>
  <si>
    <t>75462</t>
  </si>
  <si>
    <t>75468</t>
  </si>
  <si>
    <t>75469</t>
  </si>
  <si>
    <t>75470</t>
  </si>
  <si>
    <t>75471</t>
  </si>
  <si>
    <t>75472</t>
  </si>
  <si>
    <t>75473</t>
  </si>
  <si>
    <t>75474</t>
  </si>
  <si>
    <t>75476</t>
  </si>
  <si>
    <t>75477</t>
  </si>
  <si>
    <t>75478</t>
  </si>
  <si>
    <t>75479</t>
  </si>
  <si>
    <t>75480</t>
  </si>
  <si>
    <t>75481</t>
  </si>
  <si>
    <t>75482</t>
  </si>
  <si>
    <t>75486</t>
  </si>
  <si>
    <t>75487</t>
  </si>
  <si>
    <t>75488</t>
  </si>
  <si>
    <t>75490</t>
  </si>
  <si>
    <t>75491</t>
  </si>
  <si>
    <t>75492</t>
  </si>
  <si>
    <t>75494</t>
  </si>
  <si>
    <t>75495</t>
  </si>
  <si>
    <t>75496</t>
  </si>
  <si>
    <t>75497</t>
  </si>
  <si>
    <t>75501</t>
  </si>
  <si>
    <t>75503</t>
  </si>
  <si>
    <t>75507</t>
  </si>
  <si>
    <t>75550</t>
  </si>
  <si>
    <t>75551</t>
  </si>
  <si>
    <t>75554</t>
  </si>
  <si>
    <t>75555</t>
  </si>
  <si>
    <t>75556</t>
  </si>
  <si>
    <t>75558</t>
  </si>
  <si>
    <t>75559</t>
  </si>
  <si>
    <t>75560</t>
  </si>
  <si>
    <t>75561</t>
  </si>
  <si>
    <t>75563</t>
  </si>
  <si>
    <t>75566</t>
  </si>
  <si>
    <t>75567</t>
  </si>
  <si>
    <t>75568</t>
  </si>
  <si>
    <t>75569</t>
  </si>
  <si>
    <t>75570</t>
  </si>
  <si>
    <t>75571</t>
  </si>
  <si>
    <t>75572</t>
  </si>
  <si>
    <t>75574</t>
  </si>
  <si>
    <t>75599</t>
  </si>
  <si>
    <t>75601</t>
  </si>
  <si>
    <t>75602</t>
  </si>
  <si>
    <t>75603</t>
  </si>
  <si>
    <t>75604</t>
  </si>
  <si>
    <t>75605</t>
  </si>
  <si>
    <t>75630</t>
  </si>
  <si>
    <t>75631</t>
  </si>
  <si>
    <t>75633</t>
  </si>
  <si>
    <t>75638</t>
  </si>
  <si>
    <t>75639</t>
  </si>
  <si>
    <t>75640</t>
  </si>
  <si>
    <t>75643</t>
  </si>
  <si>
    <t>75644</t>
  </si>
  <si>
    <t>75645</t>
  </si>
  <si>
    <t>75647</t>
  </si>
  <si>
    <t>75650</t>
  </si>
  <si>
    <t>75651</t>
  </si>
  <si>
    <t>75652</t>
  </si>
  <si>
    <t>75654</t>
  </si>
  <si>
    <t>75656</t>
  </si>
  <si>
    <t>75657</t>
  </si>
  <si>
    <t>75661</t>
  </si>
  <si>
    <t>75662</t>
  </si>
  <si>
    <t>75667</t>
  </si>
  <si>
    <t>75668</t>
  </si>
  <si>
    <t>75669</t>
  </si>
  <si>
    <t>75670</t>
  </si>
  <si>
    <t>75672</t>
  </si>
  <si>
    <t>75681</t>
  </si>
  <si>
    <t>75683</t>
  </si>
  <si>
    <t>75684</t>
  </si>
  <si>
    <t>75686</t>
  </si>
  <si>
    <t>75691</t>
  </si>
  <si>
    <t>75692</t>
  </si>
  <si>
    <t>75693</t>
  </si>
  <si>
    <t>75701</t>
  </si>
  <si>
    <t>75702</t>
  </si>
  <si>
    <t>75703</t>
  </si>
  <si>
    <t>75704</t>
  </si>
  <si>
    <t>75705</t>
  </si>
  <si>
    <t>75706</t>
  </si>
  <si>
    <t>75707</t>
  </si>
  <si>
    <t>75708</t>
  </si>
  <si>
    <t>75709</t>
  </si>
  <si>
    <t>75750</t>
  </si>
  <si>
    <t>75751</t>
  </si>
  <si>
    <t>75752</t>
  </si>
  <si>
    <t>75754</t>
  </si>
  <si>
    <t>75755</t>
  </si>
  <si>
    <t>75756</t>
  </si>
  <si>
    <t>75757</t>
  </si>
  <si>
    <t>75758</t>
  </si>
  <si>
    <t>75760</t>
  </si>
  <si>
    <t>75762</t>
  </si>
  <si>
    <t>75763</t>
  </si>
  <si>
    <t>75765</t>
  </si>
  <si>
    <t>75766</t>
  </si>
  <si>
    <t>75770</t>
  </si>
  <si>
    <t>75771</t>
  </si>
  <si>
    <t>75773</t>
  </si>
  <si>
    <t>75778</t>
  </si>
  <si>
    <t>75783</t>
  </si>
  <si>
    <t>75784</t>
  </si>
  <si>
    <t>75785</t>
  </si>
  <si>
    <t>75789</t>
  </si>
  <si>
    <t>75790</t>
  </si>
  <si>
    <t>75791</t>
  </si>
  <si>
    <t>75792</t>
  </si>
  <si>
    <t>75797</t>
  </si>
  <si>
    <t>75798</t>
  </si>
  <si>
    <t>75799</t>
  </si>
  <si>
    <t>75801</t>
  </si>
  <si>
    <t>75803</t>
  </si>
  <si>
    <t>75831</t>
  </si>
  <si>
    <t>75833</t>
  </si>
  <si>
    <t>75834</t>
  </si>
  <si>
    <t>75835</t>
  </si>
  <si>
    <t>75838</t>
  </si>
  <si>
    <t>75839</t>
  </si>
  <si>
    <t>75840</t>
  </si>
  <si>
    <t>75844</t>
  </si>
  <si>
    <t>75845</t>
  </si>
  <si>
    <t>75846</t>
  </si>
  <si>
    <t>75847</t>
  </si>
  <si>
    <t>75850</t>
  </si>
  <si>
    <t>75851</t>
  </si>
  <si>
    <t>75852</t>
  </si>
  <si>
    <t>75853</t>
  </si>
  <si>
    <t>75855</t>
  </si>
  <si>
    <t>75856</t>
  </si>
  <si>
    <t>75859</t>
  </si>
  <si>
    <t>75860</t>
  </si>
  <si>
    <t>75861</t>
  </si>
  <si>
    <t>75862</t>
  </si>
  <si>
    <t>75880</t>
  </si>
  <si>
    <t>75882</t>
  </si>
  <si>
    <t>75884</t>
  </si>
  <si>
    <t>75886</t>
  </si>
  <si>
    <t>75901</t>
  </si>
  <si>
    <t>75904</t>
  </si>
  <si>
    <t>75925</t>
  </si>
  <si>
    <t>75926</t>
  </si>
  <si>
    <t>75928</t>
  </si>
  <si>
    <t>75929</t>
  </si>
  <si>
    <t>75930</t>
  </si>
  <si>
    <t>75931</t>
  </si>
  <si>
    <t>75932</t>
  </si>
  <si>
    <t>75933</t>
  </si>
  <si>
    <t>75935</t>
  </si>
  <si>
    <t>75936</t>
  </si>
  <si>
    <t>75937</t>
  </si>
  <si>
    <t>75938</t>
  </si>
  <si>
    <t>75939</t>
  </si>
  <si>
    <t>75941</t>
  </si>
  <si>
    <t>75943</t>
  </si>
  <si>
    <t>75944</t>
  </si>
  <si>
    <t>75946</t>
  </si>
  <si>
    <t>75948</t>
  </si>
  <si>
    <t>75949</t>
  </si>
  <si>
    <t>75951</t>
  </si>
  <si>
    <t>75954</t>
  </si>
  <si>
    <t>75956</t>
  </si>
  <si>
    <t>75959</t>
  </si>
  <si>
    <t>75960</t>
  </si>
  <si>
    <t>75961</t>
  </si>
  <si>
    <t>75962</t>
  </si>
  <si>
    <t>75964</t>
  </si>
  <si>
    <t>75965</t>
  </si>
  <si>
    <t>75966</t>
  </si>
  <si>
    <t>75968</t>
  </si>
  <si>
    <t>75969</t>
  </si>
  <si>
    <t>75972</t>
  </si>
  <si>
    <t>75973</t>
  </si>
  <si>
    <t>75974</t>
  </si>
  <si>
    <t>75975</t>
  </si>
  <si>
    <t>75977</t>
  </si>
  <si>
    <t>75979</t>
  </si>
  <si>
    <t>75980</t>
  </si>
  <si>
    <t>75990</t>
  </si>
  <si>
    <t>76001</t>
  </si>
  <si>
    <t>76002</t>
  </si>
  <si>
    <t>76006</t>
  </si>
  <si>
    <t>76008</t>
  </si>
  <si>
    <t>76009</t>
  </si>
  <si>
    <t>76010</t>
  </si>
  <si>
    <t>76011</t>
  </si>
  <si>
    <t>76012</t>
  </si>
  <si>
    <t>76013</t>
  </si>
  <si>
    <t>76014</t>
  </si>
  <si>
    <t>76015</t>
  </si>
  <si>
    <t>76016</t>
  </si>
  <si>
    <t>76017</t>
  </si>
  <si>
    <t>76018</t>
  </si>
  <si>
    <t>76019</t>
  </si>
  <si>
    <t>76020</t>
  </si>
  <si>
    <t>76021</t>
  </si>
  <si>
    <t>76022</t>
  </si>
  <si>
    <t>76023</t>
  </si>
  <si>
    <t>76028</t>
  </si>
  <si>
    <t>76031</t>
  </si>
  <si>
    <t>76033</t>
  </si>
  <si>
    <t>76034</t>
  </si>
  <si>
    <t>76035</t>
  </si>
  <si>
    <t>76036</t>
  </si>
  <si>
    <t>76039</t>
  </si>
  <si>
    <t>76040</t>
  </si>
  <si>
    <t>76041</t>
  </si>
  <si>
    <t>76043</t>
  </si>
  <si>
    <t>76044</t>
  </si>
  <si>
    <t>76048</t>
  </si>
  <si>
    <t>76049</t>
  </si>
  <si>
    <t>76050</t>
  </si>
  <si>
    <t>76051</t>
  </si>
  <si>
    <t>76052</t>
  </si>
  <si>
    <t>76053</t>
  </si>
  <si>
    <t>76054</t>
  </si>
  <si>
    <t>76055</t>
  </si>
  <si>
    <t>76058</t>
  </si>
  <si>
    <t>76059</t>
  </si>
  <si>
    <t>76060</t>
  </si>
  <si>
    <t>76063</t>
  </si>
  <si>
    <t>76064</t>
  </si>
  <si>
    <t>76065</t>
  </si>
  <si>
    <t>76066</t>
  </si>
  <si>
    <t>76067</t>
  </si>
  <si>
    <t>76070</t>
  </si>
  <si>
    <t>76071</t>
  </si>
  <si>
    <t>76073</t>
  </si>
  <si>
    <t>76077</t>
  </si>
  <si>
    <t>76078</t>
  </si>
  <si>
    <t>76082</t>
  </si>
  <si>
    <t>76084</t>
  </si>
  <si>
    <t>76085</t>
  </si>
  <si>
    <t>76086</t>
  </si>
  <si>
    <t>76087</t>
  </si>
  <si>
    <t>76088</t>
  </si>
  <si>
    <t>76092</t>
  </si>
  <si>
    <t>76093</t>
  </si>
  <si>
    <t>76102</t>
  </si>
  <si>
    <t>76103</t>
  </si>
  <si>
    <t>76104</t>
  </si>
  <si>
    <t>76105</t>
  </si>
  <si>
    <t>76106</t>
  </si>
  <si>
    <t>76107</t>
  </si>
  <si>
    <t>76108</t>
  </si>
  <si>
    <t>76109</t>
  </si>
  <si>
    <t>76110</t>
  </si>
  <si>
    <t>76111</t>
  </si>
  <si>
    <t>76112</t>
  </si>
  <si>
    <t>76114</t>
  </si>
  <si>
    <t>76115</t>
  </si>
  <si>
    <t>76116</t>
  </si>
  <si>
    <t>76117</t>
  </si>
  <si>
    <t>76118</t>
  </si>
  <si>
    <t>76119</t>
  </si>
  <si>
    <t>76120</t>
  </si>
  <si>
    <t>76122</t>
  </si>
  <si>
    <t>76123</t>
  </si>
  <si>
    <t>76126</t>
  </si>
  <si>
    <t>76127</t>
  </si>
  <si>
    <t>76129</t>
  </si>
  <si>
    <t>76130</t>
  </si>
  <si>
    <t>76131</t>
  </si>
  <si>
    <t>76132</t>
  </si>
  <si>
    <t>76133</t>
  </si>
  <si>
    <t>76134</t>
  </si>
  <si>
    <t>76135</t>
  </si>
  <si>
    <t>76137</t>
  </si>
  <si>
    <t>76140</t>
  </si>
  <si>
    <t>76148</t>
  </si>
  <si>
    <t>76150</t>
  </si>
  <si>
    <t>76155</t>
  </si>
  <si>
    <t>76164</t>
  </si>
  <si>
    <t>76166</t>
  </si>
  <si>
    <t>76177</t>
  </si>
  <si>
    <t>76179</t>
  </si>
  <si>
    <t>76180</t>
  </si>
  <si>
    <t>76182</t>
  </si>
  <si>
    <t>76191</t>
  </si>
  <si>
    <t>76192</t>
  </si>
  <si>
    <t>76193</t>
  </si>
  <si>
    <t>76195</t>
  </si>
  <si>
    <t>76196</t>
  </si>
  <si>
    <t>76197</t>
  </si>
  <si>
    <t>76198</t>
  </si>
  <si>
    <t>76199</t>
  </si>
  <si>
    <t>76201</t>
  </si>
  <si>
    <t>76205</t>
  </si>
  <si>
    <t>76207</t>
  </si>
  <si>
    <t>76208</t>
  </si>
  <si>
    <t>76209</t>
  </si>
  <si>
    <t>76210</t>
  </si>
  <si>
    <t>76225</t>
  </si>
  <si>
    <t>76226</t>
  </si>
  <si>
    <t>76227</t>
  </si>
  <si>
    <t>76228</t>
  </si>
  <si>
    <t>76230</t>
  </si>
  <si>
    <t>76233</t>
  </si>
  <si>
    <t>76234</t>
  </si>
  <si>
    <t>76238</t>
  </si>
  <si>
    <t>76239</t>
  </si>
  <si>
    <t>76240</t>
  </si>
  <si>
    <t>76244</t>
  </si>
  <si>
    <t>76245</t>
  </si>
  <si>
    <t>76247</t>
  </si>
  <si>
    <t>76248</t>
  </si>
  <si>
    <t>76249</t>
  </si>
  <si>
    <t>76250</t>
  </si>
  <si>
    <t>76251</t>
  </si>
  <si>
    <t>76252</t>
  </si>
  <si>
    <t>76255</t>
  </si>
  <si>
    <t>76258</t>
  </si>
  <si>
    <t>76259</t>
  </si>
  <si>
    <t>76261</t>
  </si>
  <si>
    <t>76262</t>
  </si>
  <si>
    <t>76263</t>
  </si>
  <si>
    <t>76264</t>
  </si>
  <si>
    <t>76265</t>
  </si>
  <si>
    <t>76266</t>
  </si>
  <si>
    <t>76270</t>
  </si>
  <si>
    <t>76271</t>
  </si>
  <si>
    <t>76272</t>
  </si>
  <si>
    <t>76273</t>
  </si>
  <si>
    <t>76299</t>
  </si>
  <si>
    <t>76301</t>
  </si>
  <si>
    <t>76302</t>
  </si>
  <si>
    <t>76305</t>
  </si>
  <si>
    <t>76306</t>
  </si>
  <si>
    <t>76308</t>
  </si>
  <si>
    <t>76309</t>
  </si>
  <si>
    <t>76310</t>
  </si>
  <si>
    <t>76311</t>
  </si>
  <si>
    <t>76354</t>
  </si>
  <si>
    <t>76357</t>
  </si>
  <si>
    <t>76360</t>
  </si>
  <si>
    <t>76363</t>
  </si>
  <si>
    <t>76364</t>
  </si>
  <si>
    <t>76365</t>
  </si>
  <si>
    <t>76366</t>
  </si>
  <si>
    <t>76367</t>
  </si>
  <si>
    <t>76371</t>
  </si>
  <si>
    <t>76372</t>
  </si>
  <si>
    <t>76373</t>
  </si>
  <si>
    <t>76374</t>
  </si>
  <si>
    <t>76377</t>
  </si>
  <si>
    <t>76379</t>
  </si>
  <si>
    <t>76380</t>
  </si>
  <si>
    <t>76384</t>
  </si>
  <si>
    <t>76388</t>
  </si>
  <si>
    <t>76389</t>
  </si>
  <si>
    <t>76401</t>
  </si>
  <si>
    <t>76402</t>
  </si>
  <si>
    <t>76424</t>
  </si>
  <si>
    <t>76426</t>
  </si>
  <si>
    <t>76427</t>
  </si>
  <si>
    <t>76429</t>
  </si>
  <si>
    <t>76430</t>
  </si>
  <si>
    <t>76431</t>
  </si>
  <si>
    <t>76432</t>
  </si>
  <si>
    <t>76433</t>
  </si>
  <si>
    <t>76435</t>
  </si>
  <si>
    <t>76436</t>
  </si>
  <si>
    <t>76437</t>
  </si>
  <si>
    <t>76442</t>
  </si>
  <si>
    <t>76443</t>
  </si>
  <si>
    <t>76444</t>
  </si>
  <si>
    <t>76445</t>
  </si>
  <si>
    <t>76446</t>
  </si>
  <si>
    <t>76448</t>
  </si>
  <si>
    <t>76449</t>
  </si>
  <si>
    <t>76450</t>
  </si>
  <si>
    <t>76453</t>
  </si>
  <si>
    <t>76454</t>
  </si>
  <si>
    <t>76455</t>
  </si>
  <si>
    <t>76457</t>
  </si>
  <si>
    <t>76458</t>
  </si>
  <si>
    <t>76459</t>
  </si>
  <si>
    <t>76460</t>
  </si>
  <si>
    <t>76462</t>
  </si>
  <si>
    <t>76463</t>
  </si>
  <si>
    <t>76464</t>
  </si>
  <si>
    <t>76470</t>
  </si>
  <si>
    <t>76471</t>
  </si>
  <si>
    <t>76472</t>
  </si>
  <si>
    <t>76474</t>
  </si>
  <si>
    <t>76475</t>
  </si>
  <si>
    <t>76476</t>
  </si>
  <si>
    <t>76481</t>
  </si>
  <si>
    <t>76483</t>
  </si>
  <si>
    <t>76484</t>
  </si>
  <si>
    <t>76486</t>
  </si>
  <si>
    <t>76487</t>
  </si>
  <si>
    <t>76490</t>
  </si>
  <si>
    <t>76491</t>
  </si>
  <si>
    <t>76501</t>
  </si>
  <si>
    <t>76502</t>
  </si>
  <si>
    <t>76504</t>
  </si>
  <si>
    <t>76508</t>
  </si>
  <si>
    <t>76511</t>
  </si>
  <si>
    <t>76513</t>
  </si>
  <si>
    <t>76518</t>
  </si>
  <si>
    <t>76519</t>
  </si>
  <si>
    <t>76520</t>
  </si>
  <si>
    <t>76522</t>
  </si>
  <si>
    <t>76524</t>
  </si>
  <si>
    <t>76525</t>
  </si>
  <si>
    <t>76527</t>
  </si>
  <si>
    <t>76528</t>
  </si>
  <si>
    <t>76530</t>
  </si>
  <si>
    <t>76531</t>
  </si>
  <si>
    <t>76534</t>
  </si>
  <si>
    <t>76537</t>
  </si>
  <si>
    <t>76538</t>
  </si>
  <si>
    <t>76539</t>
  </si>
  <si>
    <t>76541</t>
  </si>
  <si>
    <t>76542</t>
  </si>
  <si>
    <t>76543</t>
  </si>
  <si>
    <t>76544</t>
  </si>
  <si>
    <t>76545</t>
  </si>
  <si>
    <t>76546</t>
  </si>
  <si>
    <t>76548</t>
  </si>
  <si>
    <t>76549</t>
  </si>
  <si>
    <t>76550</t>
  </si>
  <si>
    <t>76554</t>
  </si>
  <si>
    <t>76556</t>
  </si>
  <si>
    <t>76557</t>
  </si>
  <si>
    <t>76559</t>
  </si>
  <si>
    <t>76561</t>
  </si>
  <si>
    <t>76565</t>
  </si>
  <si>
    <t>76566</t>
  </si>
  <si>
    <t>76567</t>
  </si>
  <si>
    <t>76569</t>
  </si>
  <si>
    <t>76570</t>
  </si>
  <si>
    <t>76571</t>
  </si>
  <si>
    <t>76574</t>
  </si>
  <si>
    <t>76577</t>
  </si>
  <si>
    <t>76578</t>
  </si>
  <si>
    <t>76579</t>
  </si>
  <si>
    <t>76596</t>
  </si>
  <si>
    <t>76597</t>
  </si>
  <si>
    <t>76598</t>
  </si>
  <si>
    <t>76599</t>
  </si>
  <si>
    <t>76621</t>
  </si>
  <si>
    <t>76622</t>
  </si>
  <si>
    <t>76624</t>
  </si>
  <si>
    <t>76626</t>
  </si>
  <si>
    <t>76627</t>
  </si>
  <si>
    <t>76629</t>
  </si>
  <si>
    <t>76630</t>
  </si>
  <si>
    <t>76631</t>
  </si>
  <si>
    <t>76632</t>
  </si>
  <si>
    <t>76633</t>
  </si>
  <si>
    <t>76634</t>
  </si>
  <si>
    <t>76635</t>
  </si>
  <si>
    <t>76636</t>
  </si>
  <si>
    <t>76637</t>
  </si>
  <si>
    <t>76638</t>
  </si>
  <si>
    <t>76639</t>
  </si>
  <si>
    <t>76640</t>
  </si>
  <si>
    <t>76641</t>
  </si>
  <si>
    <t>76642</t>
  </si>
  <si>
    <t>76643</t>
  </si>
  <si>
    <t>76645</t>
  </si>
  <si>
    <t>76648</t>
  </si>
  <si>
    <t>76649</t>
  </si>
  <si>
    <t>76651</t>
  </si>
  <si>
    <t>76652</t>
  </si>
  <si>
    <t>76653</t>
  </si>
  <si>
    <t>76655</t>
  </si>
  <si>
    <t>76656</t>
  </si>
  <si>
    <t>76657</t>
  </si>
  <si>
    <t>76660</t>
  </si>
  <si>
    <t>76661</t>
  </si>
  <si>
    <t>76664</t>
  </si>
  <si>
    <t>76665</t>
  </si>
  <si>
    <t>76666</t>
  </si>
  <si>
    <t>76667</t>
  </si>
  <si>
    <t>76670</t>
  </si>
  <si>
    <t>76671</t>
  </si>
  <si>
    <t>76673</t>
  </si>
  <si>
    <t>76676</t>
  </si>
  <si>
    <t>76678</t>
  </si>
  <si>
    <t>76679</t>
  </si>
  <si>
    <t>76680</t>
  </si>
  <si>
    <t>76681</t>
  </si>
  <si>
    <t>76682</t>
  </si>
  <si>
    <t>76687</t>
  </si>
  <si>
    <t>76689</t>
  </si>
  <si>
    <t>76690</t>
  </si>
  <si>
    <t>76691</t>
  </si>
  <si>
    <t>76692</t>
  </si>
  <si>
    <t>76693</t>
  </si>
  <si>
    <t>76701</t>
  </si>
  <si>
    <t>76704</t>
  </si>
  <si>
    <t>76705</t>
  </si>
  <si>
    <t>76706</t>
  </si>
  <si>
    <t>76707</t>
  </si>
  <si>
    <t>76708</t>
  </si>
  <si>
    <t>76710</t>
  </si>
  <si>
    <t>76711</t>
  </si>
  <si>
    <t>76712</t>
  </si>
  <si>
    <t>76795</t>
  </si>
  <si>
    <t>76797</t>
  </si>
  <si>
    <t>76798</t>
  </si>
  <si>
    <t>76799</t>
  </si>
  <si>
    <t>76801</t>
  </si>
  <si>
    <t>76802</t>
  </si>
  <si>
    <t>76820</t>
  </si>
  <si>
    <t>76821</t>
  </si>
  <si>
    <t>76823</t>
  </si>
  <si>
    <t>76825</t>
  </si>
  <si>
    <t>76827</t>
  </si>
  <si>
    <t>76828</t>
  </si>
  <si>
    <t>76831</t>
  </si>
  <si>
    <t>76832</t>
  </si>
  <si>
    <t>76834</t>
  </si>
  <si>
    <t>76836</t>
  </si>
  <si>
    <t>76837</t>
  </si>
  <si>
    <t>76841</t>
  </si>
  <si>
    <t>76842</t>
  </si>
  <si>
    <t>76844</t>
  </si>
  <si>
    <t>76845</t>
  </si>
  <si>
    <t>76848</t>
  </si>
  <si>
    <t>76849</t>
  </si>
  <si>
    <t>76852</t>
  </si>
  <si>
    <t>76853</t>
  </si>
  <si>
    <t>76854</t>
  </si>
  <si>
    <t>76856</t>
  </si>
  <si>
    <t>76857</t>
  </si>
  <si>
    <t>76858</t>
  </si>
  <si>
    <t>76859</t>
  </si>
  <si>
    <t>76861</t>
  </si>
  <si>
    <t>76862</t>
  </si>
  <si>
    <t>76864</t>
  </si>
  <si>
    <t>76865</t>
  </si>
  <si>
    <t>76866</t>
  </si>
  <si>
    <t>76869</t>
  </si>
  <si>
    <t>76870</t>
  </si>
  <si>
    <t>76871</t>
  </si>
  <si>
    <t>76872</t>
  </si>
  <si>
    <t>76873</t>
  </si>
  <si>
    <t>76874</t>
  </si>
  <si>
    <t>76875</t>
  </si>
  <si>
    <t>76877</t>
  </si>
  <si>
    <t>76878</t>
  </si>
  <si>
    <t>76882</t>
  </si>
  <si>
    <t>76883</t>
  </si>
  <si>
    <t>76884</t>
  </si>
  <si>
    <t>76885</t>
  </si>
  <si>
    <t>76887</t>
  </si>
  <si>
    <t>76888</t>
  </si>
  <si>
    <t>76890</t>
  </si>
  <si>
    <t>76901</t>
  </si>
  <si>
    <t>76903</t>
  </si>
  <si>
    <t>76904</t>
  </si>
  <si>
    <t>76905</t>
  </si>
  <si>
    <t>76908</t>
  </si>
  <si>
    <t>76909</t>
  </si>
  <si>
    <t>76930</t>
  </si>
  <si>
    <t>76932</t>
  </si>
  <si>
    <t>76933</t>
  </si>
  <si>
    <t>76934</t>
  </si>
  <si>
    <t>76935</t>
  </si>
  <si>
    <t>76936</t>
  </si>
  <si>
    <t>76937</t>
  </si>
  <si>
    <t>76940</t>
  </si>
  <si>
    <t>76941</t>
  </si>
  <si>
    <t>76943</t>
  </si>
  <si>
    <t>76945</t>
  </si>
  <si>
    <t>76949</t>
  </si>
  <si>
    <t>76950</t>
  </si>
  <si>
    <t>76951</t>
  </si>
  <si>
    <t>76955</t>
  </si>
  <si>
    <t>76957</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</si>
  <si>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</si>
  <si>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</si>
  <si>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</si>
  <si>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</si>
  <si>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</si>
  <si>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</si>
  <si>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</si>
  <si>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</si>
  <si>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</si>
  <si>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</si>
  <si>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</si>
  <si>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</si>
  <si>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</si>
  <si>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</si>
  <si>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</si>
  <si>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</si>
  <si>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</si>
  <si>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</si>
  <si>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</si>
  <si>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</si>
  <si>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</si>
  <si>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</si>
  <si>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</si>
  <si>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</si>
  <si>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</si>
  <si>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</si>
  <si>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</si>
  <si>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</si>
  <si>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</si>
  <si>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</si>
  <si>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</si>
  <si>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</si>
  <si>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</si>
  <si>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</si>
  <si>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</si>
  <si>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</si>
  <si>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</si>
  <si>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</si>
  <si>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</si>
  <si>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</si>
  <si>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</si>
  <si>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</si>
  <si>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</si>
  <si>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</si>
  <si>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</si>
  <si>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</si>
  <si>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</si>
  <si>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</si>
  <si>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</si>
  <si>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</si>
  <si>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77053</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</si>
  <si>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</si>
  <si>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</si>
  <si>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</si>
  <si>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</si>
  <si>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</si>
  <si>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</si>
  <si>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</si>
  <si>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</si>
  <si>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</si>
  <si>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</si>
  <si>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</si>
  <si>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</si>
  <si>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</si>
  <si>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</si>
  <si>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</si>
  <si>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</si>
  <si>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</si>
  <si>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</si>
  <si>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</si>
  <si>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</si>
  <si>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</si>
  <si>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</si>
  <si>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</si>
  <si>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</si>
  <si>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</si>
  <si>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</si>
  <si>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</si>
  <si>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</si>
  <si>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</si>
  <si>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</si>
  <si>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</si>
  <si>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</si>
  <si>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</si>
  <si>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</si>
  <si>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</si>
  <si>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</si>
  <si>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</si>
  <si>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</si>
  <si>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</si>
  <si>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</si>
  <si>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</si>
  <si>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</si>
  <si>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</si>
  <si>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77097</t>
  </si>
  <si>
    <t>77098</t>
  </si>
  <si>
    <t>77099</t>
  </si>
  <si>
    <t>77201</t>
  </si>
  <si>
    <t>77204</t>
  </si>
  <si>
    <t>77209</t>
  </si>
  <si>
    <t>77212</t>
  </si>
  <si>
    <t>77216</t>
  </si>
  <si>
    <t>77297</t>
  </si>
  <si>
    <t>77298</t>
  </si>
  <si>
    <t>77299</t>
  </si>
  <si>
    <t>77301</t>
  </si>
  <si>
    <t>77302</t>
  </si>
  <si>
    <t>77303</t>
  </si>
  <si>
    <t>77304</t>
  </si>
  <si>
    <t>77306</t>
  </si>
  <si>
    <t>77315</t>
  </si>
  <si>
    <t>77316</t>
  </si>
  <si>
    <t>77318</t>
  </si>
  <si>
    <t>77320</t>
  </si>
  <si>
    <t>77327</t>
  </si>
  <si>
    <t>77328</t>
  </si>
  <si>
    <t>77331</t>
  </si>
  <si>
    <t>77335</t>
  </si>
  <si>
    <t>77336</t>
  </si>
  <si>
    <t>77338</t>
  </si>
  <si>
    <t>77339</t>
  </si>
  <si>
    <t>77340</t>
  </si>
  <si>
    <t>77341</t>
  </si>
  <si>
    <t>77343</t>
  </si>
  <si>
    <t>77344</t>
  </si>
  <si>
    <t>77345</t>
  </si>
  <si>
    <t>77346</t>
  </si>
  <si>
    <t>77348</t>
  </si>
  <si>
    <t>77349</t>
  </si>
  <si>
    <t>77351</t>
  </si>
  <si>
    <t>77354</t>
  </si>
  <si>
    <t>77355</t>
  </si>
  <si>
    <t>77356</t>
  </si>
  <si>
    <t>77357</t>
  </si>
  <si>
    <t>77358</t>
  </si>
  <si>
    <t>77359</t>
  </si>
  <si>
    <t>77360</t>
  </si>
  <si>
    <t>77362</t>
  </si>
  <si>
    <t>77363</t>
  </si>
  <si>
    <t>77364</t>
  </si>
  <si>
    <t>77365</t>
  </si>
  <si>
    <t>77371</t>
  </si>
  <si>
    <t>77372</t>
  </si>
  <si>
    <t>77373</t>
  </si>
  <si>
    <t>77375</t>
  </si>
  <si>
    <t>77377</t>
  </si>
  <si>
    <t>77378</t>
  </si>
  <si>
    <t>77379</t>
  </si>
  <si>
    <t>77380</t>
  </si>
  <si>
    <t>77381</t>
  </si>
  <si>
    <t>77382</t>
  </si>
  <si>
    <t>77384</t>
  </si>
  <si>
    <t>77385</t>
  </si>
  <si>
    <t>77386</t>
  </si>
  <si>
    <t>77388</t>
  </si>
  <si>
    <t>77389</t>
  </si>
  <si>
    <t>77396</t>
  </si>
  <si>
    <t>77399</t>
  </si>
  <si>
    <t>77401</t>
  </si>
  <si>
    <t>77406</t>
  </si>
  <si>
    <t>77407</t>
  </si>
  <si>
    <t>77414</t>
  </si>
  <si>
    <t>77417</t>
  </si>
  <si>
    <t>77418</t>
  </si>
  <si>
    <t>77420</t>
  </si>
  <si>
    <t>77422</t>
  </si>
  <si>
    <t>77423</t>
  </si>
  <si>
    <t>77426</t>
  </si>
  <si>
    <t>77429</t>
  </si>
  <si>
    <t>77430</t>
  </si>
  <si>
    <t>77432</t>
  </si>
  <si>
    <t>77433</t>
  </si>
  <si>
    <t>77434</t>
  </si>
  <si>
    <t>77435</t>
  </si>
  <si>
    <t>77437</t>
  </si>
  <si>
    <t>77441</t>
  </si>
  <si>
    <t>77442</t>
  </si>
  <si>
    <t>77444</t>
  </si>
  <si>
    <t>77445</t>
  </si>
  <si>
    <t>77447</t>
  </si>
  <si>
    <t>77448</t>
  </si>
  <si>
    <t>77449</t>
  </si>
  <si>
    <t>77450</t>
  </si>
  <si>
    <t>77455</t>
  </si>
  <si>
    <t>77459</t>
  </si>
  <si>
    <t>77461</t>
  </si>
  <si>
    <t>77465</t>
  </si>
  <si>
    <t>77468</t>
  </si>
  <si>
    <t>77469</t>
  </si>
  <si>
    <t>77470</t>
  </si>
  <si>
    <t>77471</t>
  </si>
  <si>
    <t>77474</t>
  </si>
  <si>
    <t>77477</t>
  </si>
  <si>
    <t>77478</t>
  </si>
  <si>
    <t>77479</t>
  </si>
  <si>
    <t>77480</t>
  </si>
  <si>
    <t>77482</t>
  </si>
  <si>
    <t>77483</t>
  </si>
  <si>
    <t>77484</t>
  </si>
  <si>
    <t>77485</t>
  </si>
  <si>
    <t>77486</t>
  </si>
  <si>
    <t>77488</t>
  </si>
  <si>
    <t>77489</t>
  </si>
  <si>
    <t>77493</t>
  </si>
  <si>
    <t>77494</t>
  </si>
  <si>
    <t>77498</t>
  </si>
  <si>
    <t>77502</t>
  </si>
  <si>
    <t>77503</t>
  </si>
  <si>
    <t>77504</t>
  </si>
  <si>
    <t>77505</t>
  </si>
  <si>
    <t>77506</t>
  </si>
  <si>
    <t>77507</t>
  </si>
  <si>
    <t>77510</t>
  </si>
  <si>
    <t>77511</t>
  </si>
  <si>
    <t>77514</t>
  </si>
  <si>
    <t>77515</t>
  </si>
  <si>
    <t>77517</t>
  </si>
  <si>
    <t>77518</t>
  </si>
  <si>
    <t>77519</t>
  </si>
  <si>
    <t>77520</t>
  </si>
  <si>
    <t>77521</t>
  </si>
  <si>
    <t>77523</t>
  </si>
  <si>
    <t>77530</t>
  </si>
  <si>
    <t>77531</t>
  </si>
  <si>
    <t>77532</t>
  </si>
  <si>
    <t>77534</t>
  </si>
  <si>
    <t>77535</t>
  </si>
  <si>
    <t>77536</t>
  </si>
  <si>
    <t>77538</t>
  </si>
  <si>
    <t>77539</t>
  </si>
  <si>
    <t>77541</t>
  </si>
  <si>
    <t>77545</t>
  </si>
  <si>
    <t>77546</t>
  </si>
  <si>
    <t>77547</t>
  </si>
  <si>
    <t>77550</t>
  </si>
  <si>
    <t>77551</t>
  </si>
  <si>
    <t>77554</t>
  </si>
  <si>
    <t>77555</t>
  </si>
  <si>
    <t>77560</t>
  </si>
  <si>
    <t>77562</t>
  </si>
  <si>
    <t>77563</t>
  </si>
  <si>
    <t>77564</t>
  </si>
  <si>
    <t>77565</t>
  </si>
  <si>
    <t>77566</t>
  </si>
  <si>
    <t>77568</t>
  </si>
  <si>
    <t>77571</t>
  </si>
  <si>
    <t>77573</t>
  </si>
  <si>
    <t>77575</t>
  </si>
  <si>
    <t>77577</t>
  </si>
  <si>
    <t>77578</t>
  </si>
  <si>
    <t>77581</t>
  </si>
  <si>
    <t>77583</t>
  </si>
  <si>
    <t>77584</t>
  </si>
  <si>
    <t>77585</t>
  </si>
  <si>
    <t>77586</t>
  </si>
  <si>
    <t>77587</t>
  </si>
  <si>
    <t>77590</t>
  </si>
  <si>
    <t>77591</t>
  </si>
  <si>
    <t>77597</t>
  </si>
  <si>
    <t>77598</t>
  </si>
  <si>
    <t>77611</t>
  </si>
  <si>
    <t>77612</t>
  </si>
  <si>
    <t>77616</t>
  </si>
  <si>
    <t>77619</t>
  </si>
  <si>
    <t>77622</t>
  </si>
  <si>
    <t>77623</t>
  </si>
  <si>
    <t>77624</t>
  </si>
  <si>
    <t>77625</t>
  </si>
  <si>
    <t>77627</t>
  </si>
  <si>
    <t>77630</t>
  </si>
  <si>
    <t>77632</t>
  </si>
  <si>
    <t>77640</t>
  </si>
  <si>
    <t>77642</t>
  </si>
  <si>
    <t>77651</t>
  </si>
  <si>
    <t>77655</t>
  </si>
  <si>
    <t>77656</t>
  </si>
  <si>
    <t>77657</t>
  </si>
  <si>
    <t>77659</t>
  </si>
  <si>
    <t>77660</t>
  </si>
  <si>
    <t>77662</t>
  </si>
  <si>
    <t>77664</t>
  </si>
  <si>
    <t>77665</t>
  </si>
  <si>
    <t>77701</t>
  </si>
  <si>
    <t>77702</t>
  </si>
  <si>
    <t>77703</t>
  </si>
  <si>
    <t>77705</t>
  </si>
  <si>
    <t>77706</t>
  </si>
  <si>
    <t>77707</t>
  </si>
  <si>
    <t>77708</t>
  </si>
  <si>
    <t>77713</t>
  </si>
  <si>
    <t>77801</t>
  </si>
  <si>
    <t>77802</t>
  </si>
  <si>
    <t>77803</t>
  </si>
  <si>
    <t>77807</t>
  </si>
  <si>
    <t>77808</t>
  </si>
  <si>
    <t>77830</t>
  </si>
  <si>
    <t>77831</t>
  </si>
  <si>
    <t>77833</t>
  </si>
  <si>
    <t>77835</t>
  </si>
  <si>
    <t>77836</t>
  </si>
  <si>
    <t>77837</t>
  </si>
  <si>
    <t>77840</t>
  </si>
  <si>
    <t>77843</t>
  </si>
  <si>
    <t>77845</t>
  </si>
  <si>
    <t>77853</t>
  </si>
  <si>
    <t>77856</t>
  </si>
  <si>
    <t>77859</t>
  </si>
  <si>
    <t>77861</t>
  </si>
  <si>
    <t>77864</t>
  </si>
  <si>
    <t>77865</t>
  </si>
  <si>
    <t>77868</t>
  </si>
  <si>
    <t>77869</t>
  </si>
  <si>
    <t>77871</t>
  </si>
  <si>
    <t>77872</t>
  </si>
  <si>
    <t>77873</t>
  </si>
  <si>
    <t>77879</t>
  </si>
  <si>
    <t>77880</t>
  </si>
  <si>
    <t>77901</t>
  </si>
  <si>
    <t>77904</t>
  </si>
  <si>
    <t>77905</t>
  </si>
  <si>
    <t>77954</t>
  </si>
  <si>
    <t>77957</t>
  </si>
  <si>
    <t>77962</t>
  </si>
  <si>
    <t>77963</t>
  </si>
  <si>
    <t>77964</t>
  </si>
  <si>
    <t>77968</t>
  </si>
  <si>
    <t>77971</t>
  </si>
  <si>
    <t>77974</t>
  </si>
  <si>
    <t>77975</t>
  </si>
  <si>
    <t>77979</t>
  </si>
  <si>
    <t>77983</t>
  </si>
  <si>
    <t>77984</t>
  </si>
  <si>
    <t>77990</t>
  </si>
  <si>
    <t>77994</t>
  </si>
  <si>
    <t>77995</t>
  </si>
  <si>
    <t>78002</t>
  </si>
  <si>
    <t>78003</t>
  </si>
  <si>
    <t>78004</t>
  </si>
  <si>
    <t>78005</t>
  </si>
  <si>
    <t>78006</t>
  </si>
  <si>
    <t>78007</t>
  </si>
  <si>
    <t>78008</t>
  </si>
  <si>
    <t>78009</t>
  </si>
  <si>
    <t>78010</t>
  </si>
  <si>
    <t>78011</t>
  </si>
  <si>
    <t>78012</t>
  </si>
  <si>
    <t>78013</t>
  </si>
  <si>
    <t>78014</t>
  </si>
  <si>
    <t>78015</t>
  </si>
  <si>
    <t>78016</t>
  </si>
  <si>
    <t>78017</t>
  </si>
  <si>
    <t>78021</t>
  </si>
  <si>
    <t>78022</t>
  </si>
  <si>
    <t>78023</t>
  </si>
  <si>
    <t>78025</t>
  </si>
  <si>
    <t>78026</t>
  </si>
  <si>
    <t>78027</t>
  </si>
  <si>
    <t>78028</t>
  </si>
  <si>
    <t>78039</t>
  </si>
  <si>
    <t>78040</t>
  </si>
  <si>
    <t>78041</t>
  </si>
  <si>
    <t>78043</t>
  </si>
  <si>
    <t>78045</t>
  </si>
  <si>
    <t>78046</t>
  </si>
  <si>
    <t>78049</t>
  </si>
  <si>
    <t>78052</t>
  </si>
  <si>
    <t>78055</t>
  </si>
  <si>
    <t>78056</t>
  </si>
  <si>
    <t>78057</t>
  </si>
  <si>
    <t>78058</t>
  </si>
  <si>
    <t>78059</t>
  </si>
  <si>
    <t>78060</t>
  </si>
  <si>
    <t>78061</t>
  </si>
  <si>
    <t>78063</t>
  </si>
  <si>
    <t>78064</t>
  </si>
  <si>
    <t>78065</t>
  </si>
  <si>
    <t>78066</t>
  </si>
  <si>
    <t>78067</t>
  </si>
  <si>
    <t>78069</t>
  </si>
  <si>
    <t>78070</t>
  </si>
  <si>
    <t>78071</t>
  </si>
  <si>
    <t>78072</t>
  </si>
  <si>
    <t>78073</t>
  </si>
  <si>
    <t>78075</t>
  </si>
  <si>
    <t>78076</t>
  </si>
  <si>
    <t>78101</t>
  </si>
  <si>
    <t>78102</t>
  </si>
  <si>
    <t>78108</t>
  </si>
  <si>
    <t>78109</t>
  </si>
  <si>
    <t>78111</t>
  </si>
  <si>
    <t>78112</t>
  </si>
  <si>
    <t>78113</t>
  </si>
  <si>
    <t>78114</t>
  </si>
  <si>
    <t>78116</t>
  </si>
  <si>
    <t>78117</t>
  </si>
  <si>
    <t>78118</t>
  </si>
  <si>
    <t>78119</t>
  </si>
  <si>
    <t>78121</t>
  </si>
  <si>
    <t>78122</t>
  </si>
  <si>
    <t>78123</t>
  </si>
  <si>
    <t>78124</t>
  </si>
  <si>
    <t>78130</t>
  </si>
  <si>
    <t>78132</t>
  </si>
  <si>
    <t>78133</t>
  </si>
  <si>
    <t>78135</t>
  </si>
  <si>
    <t>78140</t>
  </si>
  <si>
    <t>78141</t>
  </si>
  <si>
    <t>78148</t>
  </si>
  <si>
    <t>78150</t>
  </si>
  <si>
    <t>78151</t>
  </si>
  <si>
    <t>78152</t>
  </si>
  <si>
    <t>78154</t>
  </si>
  <si>
    <t>78155</t>
  </si>
  <si>
    <t>78159</t>
  </si>
  <si>
    <t>78160</t>
  </si>
  <si>
    <t>78161</t>
  </si>
  <si>
    <t>78163</t>
  </si>
  <si>
    <t>78164</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</si>
  <si>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</si>
  <si>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</si>
  <si>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</si>
  <si>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</si>
  <si>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</si>
  <si>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</si>
  <si>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</si>
  <si>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</si>
  <si>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</si>
  <si>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</si>
  <si>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</si>
  <si>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</si>
  <si>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</si>
  <si>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</si>
  <si>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</si>
  <si>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</si>
  <si>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</si>
  <si>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</si>
  <si>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</si>
  <si>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</si>
  <si>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</si>
  <si>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</si>
  <si>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</si>
  <si>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</si>
  <si>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</si>
  <si>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</si>
  <si>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</si>
  <si>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</si>
  <si>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</si>
  <si>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</si>
  <si>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</si>
  <si>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</si>
  <si>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</si>
  <si>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</si>
  <si>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</si>
  <si>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</si>
  <si>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</si>
  <si>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</si>
  <si>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</si>
  <si>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</si>
  <si>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</si>
  <si>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</si>
  <si>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</si>
  <si>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</si>
  <si>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</si>
  <si>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78247</t>
  </si>
  <si>
    <t>78248</t>
  </si>
  <si>
    <t>78249</t>
  </si>
  <si>
    <t>78250</t>
  </si>
  <si>
    <t>78251</t>
  </si>
  <si>
    <t>78252</t>
  </si>
  <si>
    <t>78253</t>
  </si>
  <si>
    <t>78254</t>
  </si>
  <si>
    <t>78255</t>
  </si>
  <si>
    <t>78256</t>
  </si>
  <si>
    <t>78257</t>
  </si>
  <si>
    <t>78258</t>
  </si>
  <si>
    <t>78259</t>
  </si>
  <si>
    <t>78260</t>
  </si>
  <si>
    <t>78261</t>
  </si>
  <si>
    <t>78262</t>
  </si>
  <si>
    <t>78263</t>
  </si>
  <si>
    <t>78264</t>
  </si>
  <si>
    <t>78266</t>
  </si>
  <si>
    <t>78275</t>
  </si>
  <si>
    <t>78284</t>
  </si>
  <si>
    <t>78285</t>
  </si>
  <si>
    <t>78286</t>
  </si>
  <si>
    <t>78287</t>
  </si>
  <si>
    <t>78288</t>
  </si>
  <si>
    <t>78289</t>
  </si>
  <si>
    <t>78330</t>
  </si>
  <si>
    <t>78332</t>
  </si>
  <si>
    <t>78336</t>
  </si>
  <si>
    <t>78340</t>
  </si>
  <si>
    <t>78343</t>
  </si>
  <si>
    <t>78344</t>
  </si>
  <si>
    <t>78349</t>
  </si>
  <si>
    <t>78353</t>
  </si>
  <si>
    <t>78355</t>
  </si>
  <si>
    <t>78357</t>
  </si>
  <si>
    <t>78360</t>
  </si>
  <si>
    <t>78361</t>
  </si>
  <si>
    <t>78362</t>
  </si>
  <si>
    <t>78363</t>
  </si>
  <si>
    <t>78368</t>
  </si>
  <si>
    <t>78369</t>
  </si>
  <si>
    <t>78370</t>
  </si>
  <si>
    <t>78372</t>
  </si>
  <si>
    <t>78373</t>
  </si>
  <si>
    <t>78374</t>
  </si>
  <si>
    <t>78375</t>
  </si>
  <si>
    <t>78376</t>
  </si>
  <si>
    <t>78377</t>
  </si>
  <si>
    <t>78379</t>
  </si>
  <si>
    <t>78380</t>
  </si>
  <si>
    <t>78382</t>
  </si>
  <si>
    <t>78383</t>
  </si>
  <si>
    <t>78384</t>
  </si>
  <si>
    <t>78387</t>
  </si>
  <si>
    <t>78389</t>
  </si>
  <si>
    <t>78390</t>
  </si>
  <si>
    <t>78391</t>
  </si>
  <si>
    <t>78393</t>
  </si>
  <si>
    <t>78401</t>
  </si>
  <si>
    <t>78402</t>
  </si>
  <si>
    <t>78404</t>
  </si>
  <si>
    <t>78405</t>
  </si>
  <si>
    <t>78406</t>
  </si>
  <si>
    <t>78407</t>
  </si>
  <si>
    <t>78408</t>
  </si>
  <si>
    <t>78409</t>
  </si>
  <si>
    <t>78410</t>
  </si>
  <si>
    <t>78411</t>
  </si>
  <si>
    <t>78412</t>
  </si>
  <si>
    <t>78413</t>
  </si>
  <si>
    <t>78414</t>
  </si>
  <si>
    <t>78415</t>
  </si>
  <si>
    <t>78416</t>
  </si>
  <si>
    <t>78417</t>
  </si>
  <si>
    <t>78418</t>
  </si>
  <si>
    <t>78419</t>
  </si>
  <si>
    <t>78461</t>
  </si>
  <si>
    <t>78470</t>
  </si>
  <si>
    <t>78471</t>
  </si>
  <si>
    <t>78473</t>
  </si>
  <si>
    <t>78474</t>
  </si>
  <si>
    <t>78475</t>
  </si>
  <si>
    <t>78476</t>
  </si>
  <si>
    <t>78477</t>
  </si>
  <si>
    <t>78478</t>
  </si>
  <si>
    <t>78501</t>
  </si>
  <si>
    <t>78503</t>
  </si>
  <si>
    <t>78504</t>
  </si>
  <si>
    <t>78516</t>
  </si>
  <si>
    <t>78520</t>
  </si>
  <si>
    <t>78521</t>
  </si>
  <si>
    <t>78526</t>
  </si>
  <si>
    <t>78536</t>
  </si>
  <si>
    <t>78537</t>
  </si>
  <si>
    <t>78538</t>
  </si>
  <si>
    <t>78539</t>
  </si>
  <si>
    <t>78541</t>
  </si>
  <si>
    <t>78542</t>
  </si>
  <si>
    <t>78550</t>
  </si>
  <si>
    <t>78552</t>
  </si>
  <si>
    <t>78557</t>
  </si>
  <si>
    <t>78559</t>
  </si>
  <si>
    <t>78560</t>
  </si>
  <si>
    <t>78563</t>
  </si>
  <si>
    <t>78564</t>
  </si>
  <si>
    <t>78566</t>
  </si>
  <si>
    <t>78569</t>
  </si>
  <si>
    <t>78570</t>
  </si>
  <si>
    <t>78572</t>
  </si>
  <si>
    <t>78573</t>
  </si>
  <si>
    <t>78574</t>
  </si>
  <si>
    <t>78575</t>
  </si>
  <si>
    <t>78576</t>
  </si>
  <si>
    <t>78577</t>
  </si>
  <si>
    <t>78578</t>
  </si>
  <si>
    <t>78580</t>
  </si>
  <si>
    <t>78582</t>
  </si>
  <si>
    <t>78583</t>
  </si>
  <si>
    <t>78584</t>
  </si>
  <si>
    <t>78586</t>
  </si>
  <si>
    <t>78588</t>
  </si>
  <si>
    <t>78589</t>
  </si>
  <si>
    <t>78591</t>
  </si>
  <si>
    <t>78593</t>
  </si>
  <si>
    <t>78595</t>
  </si>
  <si>
    <t>78596</t>
  </si>
  <si>
    <t>78597</t>
  </si>
  <si>
    <t>78602</t>
  </si>
  <si>
    <t>78605</t>
  </si>
  <si>
    <t>78606</t>
  </si>
  <si>
    <t>78607</t>
  </si>
  <si>
    <t>78608</t>
  </si>
  <si>
    <t>78609</t>
  </si>
  <si>
    <t>78610</t>
  </si>
  <si>
    <t>78611</t>
  </si>
  <si>
    <t>78612</t>
  </si>
  <si>
    <t>78613</t>
  </si>
  <si>
    <t>78614</t>
  </si>
  <si>
    <t>78615</t>
  </si>
  <si>
    <t>78616</t>
  </si>
  <si>
    <t>78617</t>
  </si>
  <si>
    <t>78618</t>
  </si>
  <si>
    <t>78619</t>
  </si>
  <si>
    <t>78620</t>
  </si>
  <si>
    <t>78621</t>
  </si>
  <si>
    <t>78623</t>
  </si>
  <si>
    <t>78624</t>
  </si>
  <si>
    <t>78626</t>
  </si>
  <si>
    <t>78628</t>
  </si>
  <si>
    <t>78629</t>
  </si>
  <si>
    <t>78631</t>
  </si>
  <si>
    <t>78632</t>
  </si>
  <si>
    <t>78633</t>
  </si>
  <si>
    <t>78634</t>
  </si>
  <si>
    <t>78635</t>
  </si>
  <si>
    <t>78636</t>
  </si>
  <si>
    <t>78638</t>
  </si>
  <si>
    <t>78639</t>
  </si>
  <si>
    <t>78640</t>
  </si>
  <si>
    <t>78641</t>
  </si>
  <si>
    <t>78642</t>
  </si>
  <si>
    <t>78643</t>
  </si>
  <si>
    <t>78644</t>
  </si>
  <si>
    <t>78645</t>
  </si>
  <si>
    <t>78648</t>
  </si>
  <si>
    <t>78650</t>
  </si>
  <si>
    <t>78652</t>
  </si>
  <si>
    <t>78653</t>
  </si>
  <si>
    <t>78654</t>
  </si>
  <si>
    <t>78655</t>
  </si>
  <si>
    <t>78656</t>
  </si>
  <si>
    <t>78657</t>
  </si>
  <si>
    <t>78659</t>
  </si>
  <si>
    <t>78660</t>
  </si>
  <si>
    <t>78662</t>
  </si>
  <si>
    <t>78663</t>
  </si>
  <si>
    <t>78664</t>
  </si>
  <si>
    <t>78665</t>
  </si>
  <si>
    <t>78666</t>
  </si>
  <si>
    <t>78669</t>
  </si>
  <si>
    <t>78671</t>
  </si>
  <si>
    <t>78672</t>
  </si>
  <si>
    <t>78675</t>
  </si>
  <si>
    <t>78676</t>
  </si>
  <si>
    <t>78677</t>
  </si>
  <si>
    <t>78681</t>
  </si>
  <si>
    <t>78682</t>
  </si>
  <si>
    <t>78701</t>
  </si>
  <si>
    <t>78702</t>
  </si>
  <si>
    <t>78703</t>
  </si>
  <si>
    <t>78704</t>
  </si>
  <si>
    <t>78705</t>
  </si>
  <si>
    <t>78710</t>
  </si>
  <si>
    <t>78712</t>
  </si>
  <si>
    <t>78717</t>
  </si>
  <si>
    <t>78719</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</si>
  <si>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</si>
  <si>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</si>
  <si>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</si>
  <si>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</si>
  <si>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</si>
  <si>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</si>
  <si>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</si>
  <si>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</si>
  <si>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</si>
  <si>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</si>
  <si>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</si>
  <si>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</si>
  <si>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</si>
  <si>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</si>
  <si>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</si>
  <si>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</si>
  <si>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</si>
  <si>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</si>
  <si>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</si>
  <si>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</si>
  <si>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</si>
  <si>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78744</t>
  </si>
  <si>
    <t>78745</t>
  </si>
  <si>
    <t>78746</t>
  </si>
  <si>
    <t>78747</t>
  </si>
  <si>
    <t>78748</t>
  </si>
  <si>
    <t>78749</t>
  </si>
  <si>
    <t>78750</t>
  </si>
  <si>
    <t>78751</t>
  </si>
  <si>
    <t>78752</t>
  </si>
  <si>
    <t>78753</t>
  </si>
  <si>
    <t>78754</t>
  </si>
  <si>
    <t>78756</t>
  </si>
  <si>
    <t>78757</t>
  </si>
  <si>
    <t>78758</t>
  </si>
  <si>
    <t>78759</t>
  </si>
  <si>
    <t>78772</t>
  </si>
  <si>
    <t>78773</t>
  </si>
  <si>
    <t>78774</t>
  </si>
  <si>
    <t>78778</t>
  </si>
  <si>
    <t>78779</t>
  </si>
  <si>
    <t>78780</t>
  </si>
  <si>
    <t>78781</t>
  </si>
  <si>
    <t>78783</t>
  </si>
  <si>
    <t>78785</t>
  </si>
  <si>
    <t>78786</t>
  </si>
  <si>
    <t>78788</t>
  </si>
  <si>
    <t>78789</t>
  </si>
  <si>
    <t>78798</t>
  </si>
  <si>
    <t>78799</t>
  </si>
  <si>
    <t>78801</t>
  </si>
  <si>
    <t>78827</t>
  </si>
  <si>
    <t>78828</t>
  </si>
  <si>
    <t>78829</t>
  </si>
  <si>
    <t>78830</t>
  </si>
  <si>
    <t>78832</t>
  </si>
  <si>
    <t>78833</t>
  </si>
  <si>
    <t>78834</t>
  </si>
  <si>
    <t>78837</t>
  </si>
  <si>
    <t>78838</t>
  </si>
  <si>
    <t>78839</t>
  </si>
  <si>
    <t>78840</t>
  </si>
  <si>
    <t>78843</t>
  </si>
  <si>
    <t>78847</t>
  </si>
  <si>
    <t>78850</t>
  </si>
  <si>
    <t>78851</t>
  </si>
  <si>
    <t>78852</t>
  </si>
  <si>
    <t>78861</t>
  </si>
  <si>
    <t>78870</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</si>
  <si>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</si>
  <si>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</si>
  <si>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</si>
  <si>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</si>
  <si>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</si>
  <si>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</si>
  <si>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</si>
  <si>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</si>
  <si>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</si>
  <si>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</si>
  <si>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</si>
  <si>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</si>
  <si>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</si>
  <si>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</si>
  <si>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</si>
  <si>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</si>
  <si>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</si>
  <si>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</si>
  <si>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</si>
  <si>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</si>
  <si>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</si>
  <si>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</si>
  <si>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</si>
  <si>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</si>
  <si>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</si>
  <si>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</si>
  <si>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78953</t>
  </si>
  <si>
    <t>78954</t>
  </si>
  <si>
    <t>78956</t>
  </si>
  <si>
    <t>78957</t>
  </si>
  <si>
    <t>78959</t>
  </si>
  <si>
    <t>78962</t>
  </si>
  <si>
    <t>78963</t>
  </si>
  <si>
    <t>79001</t>
  </si>
  <si>
    <t>79005</t>
  </si>
  <si>
    <t>79007</t>
  </si>
  <si>
    <t>79009</t>
  </si>
  <si>
    <t>79011</t>
  </si>
  <si>
    <t>79014</t>
  </si>
  <si>
    <t>79015</t>
  </si>
  <si>
    <t>79016</t>
  </si>
  <si>
    <t>79018</t>
  </si>
  <si>
    <t>79019</t>
  </si>
  <si>
    <t>79022</t>
  </si>
  <si>
    <t>79027</t>
  </si>
  <si>
    <t>79029</t>
  </si>
  <si>
    <t>79031</t>
  </si>
  <si>
    <t>79034</t>
  </si>
  <si>
    <t>79035</t>
  </si>
  <si>
    <t>79036</t>
  </si>
  <si>
    <t>79039</t>
  </si>
  <si>
    <t>79040</t>
  </si>
  <si>
    <t>79041</t>
  </si>
  <si>
    <t>79042</t>
  </si>
  <si>
    <t>79043</t>
  </si>
  <si>
    <t>79044</t>
  </si>
  <si>
    <t>79045</t>
  </si>
  <si>
    <t>79046</t>
  </si>
  <si>
    <t>79052</t>
  </si>
  <si>
    <t>79056</t>
  </si>
  <si>
    <t>79057</t>
  </si>
  <si>
    <t>79058</t>
  </si>
  <si>
    <t>79059</t>
  </si>
  <si>
    <t>79061</t>
  </si>
  <si>
    <t>79062</t>
  </si>
  <si>
    <t>79063</t>
  </si>
  <si>
    <t>79064</t>
  </si>
  <si>
    <t>79065</t>
  </si>
  <si>
    <t>79068</t>
  </si>
  <si>
    <t>79070</t>
  </si>
  <si>
    <t>79072</t>
  </si>
  <si>
    <t>79079</t>
  </si>
  <si>
    <t>79080</t>
  </si>
  <si>
    <t>79081</t>
  </si>
  <si>
    <t>79082</t>
  </si>
  <si>
    <t>79083</t>
  </si>
  <si>
    <t>79084</t>
  </si>
  <si>
    <t>79085</t>
  </si>
  <si>
    <t>79086</t>
  </si>
  <si>
    <t>79087</t>
  </si>
  <si>
    <t>79088</t>
  </si>
  <si>
    <t>79092</t>
  </si>
  <si>
    <t>79094</t>
  </si>
  <si>
    <t>79095</t>
  </si>
  <si>
    <t>79096</t>
  </si>
  <si>
    <t>79097</t>
  </si>
  <si>
    <t>79098</t>
  </si>
  <si>
    <t>79101</t>
  </si>
  <si>
    <t>79102</t>
  </si>
  <si>
    <t>79103</t>
  </si>
  <si>
    <t>79104</t>
  </si>
  <si>
    <t>79106</t>
  </si>
  <si>
    <t>79107</t>
  </si>
  <si>
    <t>79108</t>
  </si>
  <si>
    <t>79109</t>
  </si>
  <si>
    <t>79110</t>
  </si>
  <si>
    <t>79111</t>
  </si>
  <si>
    <t>79118</t>
  </si>
  <si>
    <t>79119</t>
  </si>
  <si>
    <t>79121</t>
  </si>
  <si>
    <t>79124</t>
  </si>
  <si>
    <t>79166</t>
  </si>
  <si>
    <t>79168</t>
  </si>
  <si>
    <t>79172</t>
  </si>
  <si>
    <t>79174</t>
  </si>
  <si>
    <t>79178</t>
  </si>
  <si>
    <t>79185</t>
  </si>
  <si>
    <t>79187</t>
  </si>
  <si>
    <t>79201</t>
  </si>
  <si>
    <t>79220</t>
  </si>
  <si>
    <t>79223</t>
  </si>
  <si>
    <t>79225</t>
  </si>
  <si>
    <t>79226</t>
  </si>
  <si>
    <t>79227</t>
  </si>
  <si>
    <t>79229</t>
  </si>
  <si>
    <t>79230</t>
  </si>
  <si>
    <t>79234</t>
  </si>
  <si>
    <t>79235</t>
  </si>
  <si>
    <t>79237</t>
  </si>
  <si>
    <t>79239</t>
  </si>
  <si>
    <t>79240</t>
  </si>
  <si>
    <t>79241</t>
  </si>
  <si>
    <t>79243</t>
  </si>
  <si>
    <t>79244</t>
  </si>
  <si>
    <t>79245</t>
  </si>
  <si>
    <t>79247</t>
  </si>
  <si>
    <t>79248</t>
  </si>
  <si>
    <t>79250</t>
  </si>
  <si>
    <t>79251</t>
  </si>
  <si>
    <t>79252</t>
  </si>
  <si>
    <t>79255</t>
  </si>
  <si>
    <t>79256</t>
  </si>
  <si>
    <t>79257</t>
  </si>
  <si>
    <t>79259</t>
  </si>
  <si>
    <t>79261</t>
  </si>
  <si>
    <t>79311</t>
  </si>
  <si>
    <t>79312</t>
  </si>
  <si>
    <t>79313</t>
  </si>
  <si>
    <t>79316</t>
  </si>
  <si>
    <t>79320</t>
  </si>
  <si>
    <t>79322</t>
  </si>
  <si>
    <t>79323</t>
  </si>
  <si>
    <t>79324</t>
  </si>
  <si>
    <t>79325</t>
  </si>
  <si>
    <t>79326</t>
  </si>
  <si>
    <t>79329</t>
  </si>
  <si>
    <t>79330</t>
  </si>
  <si>
    <t>79331</t>
  </si>
  <si>
    <t>79336</t>
  </si>
  <si>
    <t>79339</t>
  </si>
  <si>
    <t>79342</t>
  </si>
  <si>
    <t>79343</t>
  </si>
  <si>
    <t>79344</t>
  </si>
  <si>
    <t>79345</t>
  </si>
  <si>
    <t>79346</t>
  </si>
  <si>
    <t>79347</t>
  </si>
  <si>
    <t>79351</t>
  </si>
  <si>
    <t>79353</t>
  </si>
  <si>
    <t>79355</t>
  </si>
  <si>
    <t>79356</t>
  </si>
  <si>
    <t>79357</t>
  </si>
  <si>
    <t>79358</t>
  </si>
  <si>
    <t>79359</t>
  </si>
  <si>
    <t>79360</t>
  </si>
  <si>
    <t>79363</t>
  </si>
  <si>
    <t>79364</t>
  </si>
  <si>
    <t>79366</t>
  </si>
  <si>
    <t>79370</t>
  </si>
  <si>
    <t>79371</t>
  </si>
  <si>
    <t>79373</t>
  </si>
  <si>
    <t>79376</t>
  </si>
  <si>
    <t>79377</t>
  </si>
  <si>
    <t>79381</t>
  </si>
  <si>
    <t>79382</t>
  </si>
  <si>
    <t>79401</t>
  </si>
  <si>
    <t>79402</t>
  </si>
  <si>
    <t>79403</t>
  </si>
  <si>
    <t>79404</t>
  </si>
  <si>
    <t>79405</t>
  </si>
  <si>
    <t>79406</t>
  </si>
  <si>
    <t>79407</t>
  </si>
  <si>
    <t>79409</t>
  </si>
  <si>
    <t>79410</t>
  </si>
  <si>
    <t>79411</t>
  </si>
  <si>
    <t>79412</t>
  </si>
  <si>
    <t>79413</t>
  </si>
  <si>
    <t>79414</t>
  </si>
  <si>
    <t>79415</t>
  </si>
  <si>
    <t>79416</t>
  </si>
  <si>
    <t>79423</t>
  </si>
  <si>
    <t>79424</t>
  </si>
  <si>
    <t>79430</t>
  </si>
  <si>
    <t>79457</t>
  </si>
  <si>
    <t>79491</t>
  </si>
  <si>
    <t>79501</t>
  </si>
  <si>
    <t>79502</t>
  </si>
  <si>
    <t>79503</t>
  </si>
  <si>
    <t>79504</t>
  </si>
  <si>
    <t>79505</t>
  </si>
  <si>
    <t>79506</t>
  </si>
  <si>
    <t>79508</t>
  </si>
  <si>
    <t>79510</t>
  </si>
  <si>
    <t>79511</t>
  </si>
  <si>
    <t>79512</t>
  </si>
  <si>
    <t>79517</t>
  </si>
  <si>
    <t>79518</t>
  </si>
  <si>
    <t>79519</t>
  </si>
  <si>
    <t>79520</t>
  </si>
  <si>
    <t>79521</t>
  </si>
  <si>
    <t>79525</t>
  </si>
  <si>
    <t>79526</t>
  </si>
  <si>
    <t>79527</t>
  </si>
  <si>
    <t>79528</t>
  </si>
  <si>
    <t>79529</t>
  </si>
  <si>
    <t>79530</t>
  </si>
  <si>
    <t>79532</t>
  </si>
  <si>
    <t>79533</t>
  </si>
  <si>
    <t>79534</t>
  </si>
  <si>
    <t>79535</t>
  </si>
  <si>
    <t>79536</t>
  </si>
  <si>
    <t>79537</t>
  </si>
  <si>
    <t>79538</t>
  </si>
  <si>
    <t>79539</t>
  </si>
  <si>
    <t>79540</t>
  </si>
  <si>
    <t>79541</t>
  </si>
  <si>
    <t>79543</t>
  </si>
  <si>
    <t>79544</t>
  </si>
  <si>
    <t>79545</t>
  </si>
  <si>
    <t>79546</t>
  </si>
  <si>
    <t>79547</t>
  </si>
  <si>
    <t>79548</t>
  </si>
  <si>
    <t>79549</t>
  </si>
  <si>
    <t>79553</t>
  </si>
  <si>
    <t>79556</t>
  </si>
  <si>
    <t>79560</t>
  </si>
  <si>
    <t>79561</t>
  </si>
  <si>
    <t>79562</t>
  </si>
  <si>
    <t>79563</t>
  </si>
  <si>
    <t>79565</t>
  </si>
  <si>
    <t>79566</t>
  </si>
  <si>
    <t>79567</t>
  </si>
  <si>
    <t>79601</t>
  </si>
  <si>
    <t>79602</t>
  </si>
  <si>
    <t>79603</t>
  </si>
  <si>
    <t>79605</t>
  </si>
  <si>
    <t>79606</t>
  </si>
  <si>
    <t>79607</t>
  </si>
  <si>
    <t>79697</t>
  </si>
  <si>
    <t>79698</t>
  </si>
  <si>
    <t>79699</t>
  </si>
  <si>
    <t>79701</t>
  </si>
  <si>
    <t>79703</t>
  </si>
  <si>
    <t>79705</t>
  </si>
  <si>
    <t>79706</t>
  </si>
  <si>
    <t>79707</t>
  </si>
  <si>
    <t>79713</t>
  </si>
  <si>
    <t>79714</t>
  </si>
  <si>
    <t>79718</t>
  </si>
  <si>
    <t>79720</t>
  </si>
  <si>
    <t>79731</t>
  </si>
  <si>
    <t>79734</t>
  </si>
  <si>
    <t>79735</t>
  </si>
  <si>
    <t>79738</t>
  </si>
  <si>
    <t>79739</t>
  </si>
  <si>
    <t>79740</t>
  </si>
  <si>
    <t>79741</t>
  </si>
  <si>
    <t>79745</t>
  </si>
  <si>
    <t>79748</t>
  </si>
  <si>
    <t>79749</t>
  </si>
  <si>
    <t>79752</t>
  </si>
  <si>
    <t>79755</t>
  </si>
  <si>
    <t>79756</t>
  </si>
  <si>
    <t>79758</t>
  </si>
  <si>
    <t>79761</t>
  </si>
  <si>
    <t>79762</t>
  </si>
  <si>
    <t>79763</t>
  </si>
  <si>
    <t>79764</t>
  </si>
  <si>
    <t>79765</t>
  </si>
  <si>
    <t>79766</t>
  </si>
  <si>
    <t>79772</t>
  </si>
  <si>
    <t>79782</t>
  </si>
  <si>
    <t>79783</t>
  </si>
  <si>
    <t>79821</t>
  </si>
  <si>
    <t>79830</t>
  </si>
  <si>
    <t>79832</t>
  </si>
  <si>
    <t>79835</t>
  </si>
  <si>
    <t>79836</t>
  </si>
  <si>
    <t>79839</t>
  </si>
  <si>
    <t>79843</t>
  </si>
  <si>
    <t>79845</t>
  </si>
  <si>
    <t>79847</t>
  </si>
  <si>
    <t>79849</t>
  </si>
  <si>
    <t>79852</t>
  </si>
  <si>
    <t>79854</t>
  </si>
  <si>
    <t>79901</t>
  </si>
  <si>
    <t>79902</t>
  </si>
  <si>
    <t>79903</t>
  </si>
  <si>
    <t>79904</t>
  </si>
  <si>
    <t>79905</t>
  </si>
  <si>
    <t>79906</t>
  </si>
  <si>
    <t>79907</t>
  </si>
  <si>
    <t>79908</t>
  </si>
  <si>
    <t>79910</t>
  </si>
  <si>
    <t>79911</t>
  </si>
  <si>
    <t>79912</t>
  </si>
  <si>
    <t>79915</t>
  </si>
  <si>
    <t>79916</t>
  </si>
  <si>
    <t>79918</t>
  </si>
  <si>
    <t>79922</t>
  </si>
  <si>
    <t>79924</t>
  </si>
  <si>
    <t>79925</t>
  </si>
  <si>
    <t>79927</t>
  </si>
  <si>
    <t>79928</t>
  </si>
  <si>
    <t>79930</t>
  </si>
  <si>
    <t>79932</t>
  </si>
  <si>
    <t>79934</t>
  </si>
  <si>
    <t>79935</t>
  </si>
  <si>
    <t>79936</t>
  </si>
  <si>
    <t>79938</t>
  </si>
  <si>
    <t>79958</t>
  </si>
  <si>
    <t>79960</t>
  </si>
  <si>
    <t>79961</t>
  </si>
  <si>
    <t>79968</t>
  </si>
  <si>
    <t>79976</t>
  </si>
  <si>
    <t>79978</t>
  </si>
  <si>
    <t>79980</t>
  </si>
  <si>
    <t>80002</t>
  </si>
  <si>
    <t>80003</t>
  </si>
  <si>
    <t>80004</t>
  </si>
  <si>
    <t>80005</t>
  </si>
  <si>
    <t>80007</t>
  </si>
  <si>
    <t>80010</t>
  </si>
  <si>
    <t>80011</t>
  </si>
  <si>
    <t>80012</t>
  </si>
  <si>
    <t>80013</t>
  </si>
  <si>
    <t>80014</t>
  </si>
  <si>
    <t>80015</t>
  </si>
  <si>
    <t>80016</t>
  </si>
  <si>
    <t>80017</t>
  </si>
  <si>
    <t>80018</t>
  </si>
  <si>
    <t>80019</t>
  </si>
  <si>
    <t>80020</t>
  </si>
  <si>
    <t>80021</t>
  </si>
  <si>
    <t>80022</t>
  </si>
  <si>
    <t>80023</t>
  </si>
  <si>
    <t>80026</t>
  </si>
  <si>
    <t>80027</t>
  </si>
  <si>
    <t>80028</t>
  </si>
  <si>
    <t>80030</t>
  </si>
  <si>
    <t>80031</t>
  </si>
  <si>
    <t>80033</t>
  </si>
  <si>
    <t>80045</t>
  </si>
  <si>
    <t>80047</t>
  </si>
  <si>
    <t>80101</t>
  </si>
  <si>
    <t>80102</t>
  </si>
  <si>
    <t>80103</t>
  </si>
  <si>
    <t>80104</t>
  </si>
  <si>
    <t>80105</t>
  </si>
  <si>
    <t>80106</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</si>
  <si>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</si>
  <si>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</si>
  <si>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</si>
  <si>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</si>
  <si>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</si>
  <si>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</si>
  <si>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</si>
  <si>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</si>
  <si>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</si>
  <si>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</si>
  <si>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</si>
  <si>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</si>
  <si>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</si>
  <si>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</si>
  <si>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</si>
  <si>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</si>
  <si>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</si>
  <si>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</si>
  <si>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</si>
  <si>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</si>
  <si>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</si>
  <si>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80132</t>
  </si>
  <si>
    <t>80133</t>
  </si>
  <si>
    <t>80134</t>
  </si>
  <si>
    <t>80135</t>
  </si>
  <si>
    <t>80136</t>
  </si>
  <si>
    <t>80137</t>
  </si>
  <si>
    <t>80138</t>
  </si>
  <si>
    <t>80165</t>
  </si>
  <si>
    <t>80166</t>
  </si>
  <si>
    <t>80202</t>
  </si>
  <si>
    <t>80203</t>
  </si>
  <si>
    <t>80204</t>
  </si>
  <si>
    <t>80205</t>
  </si>
  <si>
    <t>80206</t>
  </si>
  <si>
    <t>80207</t>
  </si>
  <si>
    <t>80208</t>
  </si>
  <si>
    <t>80209</t>
  </si>
  <si>
    <t>80210</t>
  </si>
  <si>
    <t>80211</t>
  </si>
  <si>
    <t>80212</t>
  </si>
  <si>
    <t>80214</t>
  </si>
  <si>
    <t>80215</t>
  </si>
  <si>
    <t>80216</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</si>
  <si>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</si>
  <si>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</si>
  <si>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</si>
  <si>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</si>
  <si>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</si>
  <si>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</si>
  <si>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</si>
  <si>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</si>
  <si>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</si>
  <si>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</si>
  <si>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</si>
  <si>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</si>
  <si>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</si>
  <si>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</si>
  <si>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</si>
  <si>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</si>
  <si>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</si>
  <si>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</si>
  <si>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</si>
  <si>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</si>
  <si>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</si>
  <si>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</si>
  <si>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</si>
  <si>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</si>
  <si>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</si>
  <si>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</si>
  <si>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</si>
  <si>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80249</t>
  </si>
  <si>
    <t>80251</t>
  </si>
  <si>
    <t>80252</t>
  </si>
  <si>
    <t>80256</t>
  </si>
  <si>
    <t>80257</t>
  </si>
  <si>
    <t>80259</t>
  </si>
  <si>
    <t>80260</t>
  </si>
  <si>
    <t>80261</t>
  </si>
  <si>
    <t>80262</t>
  </si>
  <si>
    <t>80263</t>
  </si>
  <si>
    <t>80264</t>
  </si>
  <si>
    <t>80265</t>
  </si>
  <si>
    <t>80266</t>
  </si>
  <si>
    <t>80271</t>
  </si>
  <si>
    <t>80273</t>
  </si>
  <si>
    <t>80274</t>
  </si>
  <si>
    <t>80279</t>
  </si>
  <si>
    <t>80280</t>
  </si>
  <si>
    <t>80281</t>
  </si>
  <si>
    <t>80290</t>
  </si>
  <si>
    <t>80291</t>
  </si>
  <si>
    <t>80293</t>
  </si>
  <si>
    <t>80294</t>
  </si>
  <si>
    <t>80295</t>
  </si>
  <si>
    <t>80299</t>
  </si>
  <si>
    <t>80301</t>
  </si>
  <si>
    <t>80302</t>
  </si>
  <si>
    <t>80303</t>
  </si>
  <si>
    <t>80304</t>
  </si>
  <si>
    <t>80305</t>
  </si>
  <si>
    <t>80309</t>
  </si>
  <si>
    <t>80310</t>
  </si>
  <si>
    <t>80314</t>
  </si>
  <si>
    <t>80321</t>
  </si>
  <si>
    <t>80322</t>
  </si>
  <si>
    <t>80323</t>
  </si>
  <si>
    <t>80328</t>
  </si>
  <si>
    <t>80329</t>
  </si>
  <si>
    <t>80401</t>
  </si>
  <si>
    <t>80403</t>
  </si>
  <si>
    <t>80419</t>
  </si>
  <si>
    <t>80421</t>
  </si>
  <si>
    <t>80422</t>
  </si>
  <si>
    <t>80423</t>
  </si>
  <si>
    <t>80424</t>
  </si>
  <si>
    <t>80428</t>
  </si>
  <si>
    <t>80430</t>
  </si>
  <si>
    <t>80433</t>
  </si>
  <si>
    <t>80435</t>
  </si>
  <si>
    <t>80439</t>
  </si>
  <si>
    <t>80440</t>
  </si>
  <si>
    <t>80446</t>
  </si>
  <si>
    <t>80447</t>
  </si>
  <si>
    <t>80449</t>
  </si>
  <si>
    <t>80452</t>
  </si>
  <si>
    <t>80455</t>
  </si>
  <si>
    <t>80456</t>
  </si>
  <si>
    <t>80459</t>
  </si>
  <si>
    <t>80461</t>
  </si>
  <si>
    <t>80463</t>
  </si>
  <si>
    <t>80465</t>
  </si>
  <si>
    <t>80466</t>
  </si>
  <si>
    <t>80467</t>
  </si>
  <si>
    <t>80468</t>
  </si>
  <si>
    <t>80470</t>
  </si>
  <si>
    <t>80474</t>
  </si>
  <si>
    <t>80479</t>
  </si>
  <si>
    <t>80480</t>
  </si>
  <si>
    <t>80481</t>
  </si>
  <si>
    <t>80487</t>
  </si>
  <si>
    <t>80498</t>
  </si>
  <si>
    <t>80501</t>
  </si>
  <si>
    <t>80503</t>
  </si>
  <si>
    <t>80504</t>
  </si>
  <si>
    <t>80510</t>
  </si>
  <si>
    <t>80512</t>
  </si>
  <si>
    <t>80513</t>
  </si>
  <si>
    <t>80514</t>
  </si>
  <si>
    <t>80515</t>
  </si>
  <si>
    <t>80516</t>
  </si>
  <si>
    <t>80517</t>
  </si>
  <si>
    <t>80521</t>
  </si>
  <si>
    <t>80523</t>
  </si>
  <si>
    <t>80524</t>
  </si>
  <si>
    <t>80525</t>
  </si>
  <si>
    <t>80526</t>
  </si>
  <si>
    <t>80528</t>
  </si>
  <si>
    <t>80530</t>
  </si>
  <si>
    <t>80534</t>
  </si>
  <si>
    <t>80535</t>
  </si>
  <si>
    <t>80536</t>
  </si>
  <si>
    <t>80537</t>
  </si>
  <si>
    <t>80538</t>
  </si>
  <si>
    <t>80540</t>
  </si>
  <si>
    <t>80542</t>
  </si>
  <si>
    <t>80543</t>
  </si>
  <si>
    <t>80545</t>
  </si>
  <si>
    <t>80549</t>
  </si>
  <si>
    <t>80550</t>
  </si>
  <si>
    <t>80551</t>
  </si>
  <si>
    <t>80553</t>
  </si>
  <si>
    <t>80601</t>
  </si>
  <si>
    <t>80602</t>
  </si>
  <si>
    <t>80603</t>
  </si>
  <si>
    <t>80610</t>
  </si>
  <si>
    <t>80611</t>
  </si>
  <si>
    <t>80612</t>
  </si>
  <si>
    <t>80615</t>
  </si>
  <si>
    <t>80620</t>
  </si>
  <si>
    <t>80621</t>
  </si>
  <si>
    <t>80622</t>
  </si>
  <si>
    <t>80624</t>
  </si>
  <si>
    <t>80631</t>
  </si>
  <si>
    <t>80634</t>
  </si>
  <si>
    <t>80638</t>
  </si>
  <si>
    <t>80639</t>
  </si>
  <si>
    <t>80640</t>
  </si>
  <si>
    <t>80642</t>
  </si>
  <si>
    <t>80643</t>
  </si>
  <si>
    <t>80644</t>
  </si>
  <si>
    <t>80645</t>
  </si>
  <si>
    <t>80648</t>
  </si>
  <si>
    <t>80649</t>
  </si>
  <si>
    <t>80650</t>
  </si>
  <si>
    <t>80651</t>
  </si>
  <si>
    <t>80652</t>
  </si>
  <si>
    <t>80653</t>
  </si>
  <si>
    <t>80654</t>
  </si>
  <si>
    <t>80701</t>
  </si>
  <si>
    <t>80705</t>
  </si>
  <si>
    <t>80720</t>
  </si>
  <si>
    <t>80721</t>
  </si>
  <si>
    <t>80722</t>
  </si>
  <si>
    <t>80723</t>
  </si>
  <si>
    <t>80726</t>
  </si>
  <si>
    <t>80727</t>
  </si>
  <si>
    <t>80728</t>
  </si>
  <si>
    <t>80729</t>
  </si>
  <si>
    <t>80731</t>
  </si>
  <si>
    <t>80733</t>
  </si>
  <si>
    <t>80734</t>
  </si>
  <si>
    <t>80735</t>
  </si>
  <si>
    <t>80736</t>
  </si>
  <si>
    <t>80737</t>
  </si>
  <si>
    <t>80740</t>
  </si>
  <si>
    <t>80741</t>
  </si>
  <si>
    <t>80742</t>
  </si>
  <si>
    <t>80743</t>
  </si>
  <si>
    <t>80744</t>
  </si>
  <si>
    <t>80745</t>
  </si>
  <si>
    <t>80747</t>
  </si>
  <si>
    <t>80749</t>
  </si>
  <si>
    <t>80750</t>
  </si>
  <si>
    <t>80751</t>
  </si>
  <si>
    <t>80754</t>
  </si>
  <si>
    <t>80755</t>
  </si>
  <si>
    <t>80757</t>
  </si>
  <si>
    <t>80758</t>
  </si>
  <si>
    <t>80759</t>
  </si>
  <si>
    <t>80801</t>
  </si>
  <si>
    <t>80802</t>
  </si>
  <si>
    <t>80804</t>
  </si>
  <si>
    <t>80805</t>
  </si>
  <si>
    <t>80807</t>
  </si>
  <si>
    <t>80808</t>
  </si>
  <si>
    <t>80809</t>
  </si>
  <si>
    <t>80810</t>
  </si>
  <si>
    <t>80812</t>
  </si>
  <si>
    <t>80813</t>
  </si>
  <si>
    <t>80814</t>
  </si>
  <si>
    <t>80815</t>
  </si>
  <si>
    <t>80816</t>
  </si>
  <si>
    <t>80817</t>
  </si>
  <si>
    <t>80818</t>
  </si>
  <si>
    <t>80820</t>
  </si>
  <si>
    <t>80821</t>
  </si>
  <si>
    <t>80822</t>
  </si>
  <si>
    <t>80823</t>
  </si>
  <si>
    <t>80824</t>
  </si>
  <si>
    <t>80825</t>
  </si>
  <si>
    <t>80826</t>
  </si>
  <si>
    <t>80827</t>
  </si>
  <si>
    <t>80828</t>
  </si>
  <si>
    <t>80829</t>
  </si>
  <si>
    <t>80830</t>
  </si>
  <si>
    <t>80831</t>
  </si>
  <si>
    <t>80832</t>
  </si>
  <si>
    <t>80833</t>
  </si>
  <si>
    <t>80834</t>
  </si>
  <si>
    <t>80835</t>
  </si>
  <si>
    <t>80836</t>
  </si>
  <si>
    <t>80840</t>
  </si>
  <si>
    <t>80861</t>
  </si>
  <si>
    <t>80863</t>
  </si>
  <si>
    <t>80864</t>
  </si>
  <si>
    <t>80902</t>
  </si>
  <si>
    <t>80903</t>
  </si>
  <si>
    <t>80904</t>
  </si>
  <si>
    <t>80905</t>
  </si>
  <si>
    <t>80906</t>
  </si>
  <si>
    <t>80907</t>
  </si>
  <si>
    <t>80908</t>
  </si>
  <si>
    <t>80909</t>
  </si>
  <si>
    <t>80910</t>
  </si>
  <si>
    <t>80911</t>
  </si>
  <si>
    <t>80912</t>
  </si>
  <si>
    <t>80913</t>
  </si>
  <si>
    <t>80915</t>
  </si>
  <si>
    <t>80916</t>
  </si>
  <si>
    <t>80917</t>
  </si>
  <si>
    <t>80918</t>
  </si>
  <si>
    <t>80919</t>
  </si>
  <si>
    <t>80920</t>
  </si>
  <si>
    <t>80921</t>
  </si>
  <si>
    <t>80922</t>
  </si>
  <si>
    <t>80923</t>
  </si>
  <si>
    <t>80924</t>
  </si>
  <si>
    <t>80925</t>
  </si>
  <si>
    <t>80926</t>
  </si>
  <si>
    <t>80927</t>
  </si>
  <si>
    <t>80928</t>
  </si>
  <si>
    <t>80929</t>
  </si>
  <si>
    <t>80930</t>
  </si>
  <si>
    <t>80938</t>
  </si>
  <si>
    <t>80939</t>
  </si>
  <si>
    <t>80940</t>
  </si>
  <si>
    <t>80941</t>
  </si>
  <si>
    <t>80942</t>
  </si>
  <si>
    <t>80943</t>
  </si>
  <si>
    <t>80944</t>
  </si>
  <si>
    <t>80945</t>
  </si>
  <si>
    <t>80946</t>
  </si>
  <si>
    <t>80947</t>
  </si>
  <si>
    <t>80950</t>
  </si>
  <si>
    <t>80951</t>
  </si>
  <si>
    <t>80977</t>
  </si>
  <si>
    <t>80995</t>
  </si>
  <si>
    <t>80997</t>
  </si>
  <si>
    <t>81001</t>
  </si>
  <si>
    <t>81003</t>
  </si>
  <si>
    <t>81004</t>
  </si>
  <si>
    <t>81005</t>
  </si>
  <si>
    <t>81006</t>
  </si>
  <si>
    <t>81007</t>
  </si>
  <si>
    <t>81008</t>
  </si>
  <si>
    <t>81009</t>
  </si>
  <si>
    <t>81010</t>
  </si>
  <si>
    <t>81011</t>
  </si>
  <si>
    <t>81012</t>
  </si>
  <si>
    <t>81020</t>
  </si>
  <si>
    <t>81021</t>
  </si>
  <si>
    <t>81022</t>
  </si>
  <si>
    <t>81023</t>
  </si>
  <si>
    <t>81025</t>
  </si>
  <si>
    <t>81027</t>
  </si>
  <si>
    <t>81029</t>
  </si>
  <si>
    <t>81034</t>
  </si>
  <si>
    <t>81036</t>
  </si>
  <si>
    <t>81039</t>
  </si>
  <si>
    <t>81040</t>
  </si>
  <si>
    <t>81041</t>
  </si>
  <si>
    <t>81044</t>
  </si>
  <si>
    <t>81045</t>
  </si>
  <si>
    <t>81047</t>
  </si>
  <si>
    <t>81049</t>
  </si>
  <si>
    <t>81050</t>
  </si>
  <si>
    <t>81052</t>
  </si>
  <si>
    <t>81054</t>
  </si>
  <si>
    <t>81055</t>
  </si>
  <si>
    <t>81057</t>
  </si>
  <si>
    <t>81058</t>
  </si>
  <si>
    <t>81059</t>
  </si>
  <si>
    <t>81062</t>
  </si>
  <si>
    <t>81063</t>
  </si>
  <si>
    <t>81064</t>
  </si>
  <si>
    <t>81067</t>
  </si>
  <si>
    <t>81069</t>
  </si>
  <si>
    <t>81071</t>
  </si>
  <si>
    <t>81073</t>
  </si>
  <si>
    <t>81075</t>
  </si>
  <si>
    <t>81076</t>
  </si>
  <si>
    <t>81081</t>
  </si>
  <si>
    <t>81082</t>
  </si>
  <si>
    <t>81084</t>
  </si>
  <si>
    <t>81089</t>
  </si>
  <si>
    <t>81090</t>
  </si>
  <si>
    <t>81091</t>
  </si>
  <si>
    <t>81092</t>
  </si>
  <si>
    <t>81101</t>
  </si>
  <si>
    <t>81102</t>
  </si>
  <si>
    <t>81120</t>
  </si>
  <si>
    <t>81122</t>
  </si>
  <si>
    <t>81123</t>
  </si>
  <si>
    <t>81125</t>
  </si>
  <si>
    <t>81127</t>
  </si>
  <si>
    <t>81130</t>
  </si>
  <si>
    <t>81132</t>
  </si>
  <si>
    <t>81133</t>
  </si>
  <si>
    <t>81134</t>
  </si>
  <si>
    <t>81136</t>
  </si>
  <si>
    <t>81137</t>
  </si>
  <si>
    <t>81140</t>
  </si>
  <si>
    <t>81143</t>
  </si>
  <si>
    <t>81144</t>
  </si>
  <si>
    <t>81146</t>
  </si>
  <si>
    <t>81147</t>
  </si>
  <si>
    <t>81149</t>
  </si>
  <si>
    <t>81151</t>
  </si>
  <si>
    <t>81152</t>
  </si>
  <si>
    <t>81154</t>
  </si>
  <si>
    <t>81155</t>
  </si>
  <si>
    <t>81201</t>
  </si>
  <si>
    <t>81210</t>
  </si>
  <si>
    <t>81211</t>
  </si>
  <si>
    <t>81212</t>
  </si>
  <si>
    <t>81220</t>
  </si>
  <si>
    <t>81223</t>
  </si>
  <si>
    <t>81224</t>
  </si>
  <si>
    <t>81226</t>
  </si>
  <si>
    <t>81228</t>
  </si>
  <si>
    <t>81230</t>
  </si>
  <si>
    <t>81231</t>
  </si>
  <si>
    <t>81233</t>
  </si>
  <si>
    <t>81235</t>
  </si>
  <si>
    <t>81236</t>
  </si>
  <si>
    <t>81237</t>
  </si>
  <si>
    <t>81239</t>
  </si>
  <si>
    <t>81240</t>
  </si>
  <si>
    <t>81243</t>
  </si>
  <si>
    <t>81247</t>
  </si>
  <si>
    <t>81251</t>
  </si>
  <si>
    <t>81252</t>
  </si>
  <si>
    <t>81253</t>
  </si>
  <si>
    <t>81290</t>
  </si>
  <si>
    <t>81301</t>
  </si>
  <si>
    <t>81303</t>
  </si>
  <si>
    <t>81320</t>
  </si>
  <si>
    <t>81321</t>
  </si>
  <si>
    <t>81323</t>
  </si>
  <si>
    <t>81324</t>
  </si>
  <si>
    <t>81325</t>
  </si>
  <si>
    <t>81326</t>
  </si>
  <si>
    <t>81327</t>
  </si>
  <si>
    <t>81328</t>
  </si>
  <si>
    <t>81331</t>
  </si>
  <si>
    <t>81335</t>
  </si>
  <si>
    <t>81401</t>
  </si>
  <si>
    <t>81403</t>
  </si>
  <si>
    <t>81410</t>
  </si>
  <si>
    <t>81411</t>
  </si>
  <si>
    <t>81413</t>
  </si>
  <si>
    <t>81415</t>
  </si>
  <si>
    <t>81416</t>
  </si>
  <si>
    <t>81418</t>
  </si>
  <si>
    <t>81419</t>
  </si>
  <si>
    <t>81422</t>
  </si>
  <si>
    <t>81424</t>
  </si>
  <si>
    <t>81425</t>
  </si>
  <si>
    <t>81428</t>
  </si>
  <si>
    <t>81431</t>
  </si>
  <si>
    <t>81432</t>
  </si>
  <si>
    <t>81434</t>
  </si>
  <si>
    <t>81435</t>
  </si>
  <si>
    <t>81501</t>
  </si>
  <si>
    <t>81503</t>
  </si>
  <si>
    <t>81504</t>
  </si>
  <si>
    <t>81505</t>
  </si>
  <si>
    <t>81506</t>
  </si>
  <si>
    <t>81507</t>
  </si>
  <si>
    <t>81520</t>
  </si>
  <si>
    <t>81521</t>
  </si>
  <si>
    <t>81522</t>
  </si>
  <si>
    <t>81523</t>
  </si>
  <si>
    <t>81524</t>
  </si>
  <si>
    <t>81525</t>
  </si>
  <si>
    <t>81526</t>
  </si>
  <si>
    <t>81527</t>
  </si>
  <si>
    <t>81601</t>
  </si>
  <si>
    <t>81610</t>
  </si>
  <si>
    <t>81611</t>
  </si>
  <si>
    <t>81621</t>
  </si>
  <si>
    <t>81623</t>
  </si>
  <si>
    <t>81624</t>
  </si>
  <si>
    <t>81625</t>
  </si>
  <si>
    <t>81630</t>
  </si>
  <si>
    <t>81632</t>
  </si>
  <si>
    <t>81633</t>
  </si>
  <si>
    <t>81635</t>
  </si>
  <si>
    <t>81637</t>
  </si>
  <si>
    <t>81638</t>
  </si>
  <si>
    <t>81639</t>
  </si>
  <si>
    <t>81640</t>
  </si>
  <si>
    <t>81641</t>
  </si>
  <si>
    <t>81642</t>
  </si>
  <si>
    <t>81643</t>
  </si>
  <si>
    <t>81647</t>
  </si>
  <si>
    <t>81648</t>
  </si>
  <si>
    <t>81650</t>
  </si>
  <si>
    <t>81652</t>
  </si>
  <si>
    <t>81653</t>
  </si>
  <si>
    <t>81654</t>
  </si>
  <si>
    <t>81657</t>
  </si>
  <si>
    <t>82001</t>
  </si>
  <si>
    <t>82002</t>
  </si>
  <si>
    <t>82005</t>
  </si>
  <si>
    <t>82006</t>
  </si>
  <si>
    <t>82007</t>
  </si>
  <si>
    <t>82008</t>
  </si>
  <si>
    <t>82009</t>
  </si>
  <si>
    <t>82010</t>
  </si>
  <si>
    <t>82050</t>
  </si>
  <si>
    <t>82051</t>
  </si>
  <si>
    <t>82052</t>
  </si>
  <si>
    <t>82053</t>
  </si>
  <si>
    <t>82054</t>
  </si>
  <si>
    <t>82058</t>
  </si>
  <si>
    <t>82063</t>
  </si>
  <si>
    <t>82070</t>
  </si>
  <si>
    <t>82072</t>
  </si>
  <si>
    <t>82081</t>
  </si>
  <si>
    <t>82082</t>
  </si>
  <si>
    <t>82083</t>
  </si>
  <si>
    <t>82190</t>
  </si>
  <si>
    <t>82201</t>
  </si>
  <si>
    <t>82210</t>
  </si>
  <si>
    <t>82212</t>
  </si>
  <si>
    <t>82213</t>
  </si>
  <si>
    <t>82214</t>
  </si>
  <si>
    <t>82215</t>
  </si>
  <si>
    <t>82217</t>
  </si>
  <si>
    <t>82219</t>
  </si>
  <si>
    <t>82221</t>
  </si>
  <si>
    <t>82222</t>
  </si>
  <si>
    <t>82223</t>
  </si>
  <si>
    <t>82224</t>
  </si>
  <si>
    <t>82225</t>
  </si>
  <si>
    <t>82227</t>
  </si>
  <si>
    <t>82229</t>
  </si>
  <si>
    <t>82240</t>
  </si>
  <si>
    <t>82242</t>
  </si>
  <si>
    <t>82243</t>
  </si>
  <si>
    <t>82244</t>
  </si>
  <si>
    <t>82301</t>
  </si>
  <si>
    <t>82310</t>
  </si>
  <si>
    <t>82321</t>
  </si>
  <si>
    <t>82323</t>
  </si>
  <si>
    <t>82325</t>
  </si>
  <si>
    <t>82327</t>
  </si>
  <si>
    <t>82329</t>
  </si>
  <si>
    <t>82331</t>
  </si>
  <si>
    <t>82332</t>
  </si>
  <si>
    <t>82334</t>
  </si>
  <si>
    <t>82401</t>
  </si>
  <si>
    <t>82410</t>
  </si>
  <si>
    <t>82411</t>
  </si>
  <si>
    <t>82414</t>
  </si>
  <si>
    <t>82421</t>
  </si>
  <si>
    <t>82426</t>
  </si>
  <si>
    <t>82428</t>
  </si>
  <si>
    <t>82431</t>
  </si>
  <si>
    <t>82432</t>
  </si>
  <si>
    <t>82433</t>
  </si>
  <si>
    <t>82434</t>
  </si>
  <si>
    <t>82435</t>
  </si>
  <si>
    <t>82441</t>
  </si>
  <si>
    <t>82442</t>
  </si>
  <si>
    <t>82443</t>
  </si>
  <si>
    <t>82501</t>
  </si>
  <si>
    <t>82510</t>
  </si>
  <si>
    <t>82512</t>
  </si>
  <si>
    <t>82513</t>
  </si>
  <si>
    <t>82514</t>
  </si>
  <si>
    <t>82516</t>
  </si>
  <si>
    <t>82520</t>
  </si>
  <si>
    <t>82523</t>
  </si>
  <si>
    <t>82601</t>
  </si>
  <si>
    <t>82604</t>
  </si>
  <si>
    <t>82609</t>
  </si>
  <si>
    <t>82615</t>
  </si>
  <si>
    <t>82620</t>
  </si>
  <si>
    <t>82630</t>
  </si>
  <si>
    <t>82633</t>
  </si>
  <si>
    <t>82636</t>
  </si>
  <si>
    <t>82637</t>
  </si>
  <si>
    <t>82638</t>
  </si>
  <si>
    <t>82639</t>
  </si>
  <si>
    <t>82642</t>
  </si>
  <si>
    <t>82643</t>
  </si>
  <si>
    <t>82646</t>
  </si>
  <si>
    <t>82649</t>
  </si>
  <si>
    <t>82701</t>
  </si>
  <si>
    <t>82710</t>
  </si>
  <si>
    <t>82711</t>
  </si>
  <si>
    <t>82712</t>
  </si>
  <si>
    <t>82714</t>
  </si>
  <si>
    <t>82715</t>
  </si>
  <si>
    <t>82716</t>
  </si>
  <si>
    <t>82718</t>
  </si>
  <si>
    <t>82720</t>
  </si>
  <si>
    <t>82721</t>
  </si>
  <si>
    <t>82723</t>
  </si>
  <si>
    <t>82725</t>
  </si>
  <si>
    <t>82727</t>
  </si>
  <si>
    <t>82729</t>
  </si>
  <si>
    <t>82730</t>
  </si>
  <si>
    <t>82731</t>
  </si>
  <si>
    <t>82801</t>
  </si>
  <si>
    <t>82831</t>
  </si>
  <si>
    <t>82832</t>
  </si>
  <si>
    <t>82834</t>
  </si>
  <si>
    <t>82835</t>
  </si>
  <si>
    <t>82836</t>
  </si>
  <si>
    <t>82838</t>
  </si>
  <si>
    <t>82839</t>
  </si>
  <si>
    <t>82842</t>
  </si>
  <si>
    <t>82844</t>
  </si>
  <si>
    <t>82901</t>
  </si>
  <si>
    <t>82922</t>
  </si>
  <si>
    <t>82923</t>
  </si>
  <si>
    <t>82925</t>
  </si>
  <si>
    <t>82930</t>
  </si>
  <si>
    <t>82932</t>
  </si>
  <si>
    <t>82933</t>
  </si>
  <si>
    <t>82935</t>
  </si>
  <si>
    <t>82936</t>
  </si>
  <si>
    <t>82937</t>
  </si>
  <si>
    <t>82941</t>
  </si>
  <si>
    <t>83001</t>
  </si>
  <si>
    <t>83011</t>
  </si>
  <si>
    <t>83012</t>
  </si>
  <si>
    <t>83013</t>
  </si>
  <si>
    <t>83014</t>
  </si>
  <si>
    <t>83101</t>
  </si>
  <si>
    <t>83110</t>
  </si>
  <si>
    <t>83111</t>
  </si>
  <si>
    <t>83112</t>
  </si>
  <si>
    <t>83113</t>
  </si>
  <si>
    <t>83114</t>
  </si>
  <si>
    <t>83115</t>
  </si>
  <si>
    <t>83118</t>
  </si>
  <si>
    <t>83120</t>
  </si>
  <si>
    <t>83122</t>
  </si>
  <si>
    <t>83123</t>
  </si>
  <si>
    <t>83126</t>
  </si>
  <si>
    <t>83127</t>
  </si>
  <si>
    <t>83128</t>
  </si>
  <si>
    <t>83201</t>
  </si>
  <si>
    <t>83202</t>
  </si>
  <si>
    <t>83204</t>
  </si>
  <si>
    <t>83209</t>
  </si>
  <si>
    <t>83210</t>
  </si>
  <si>
    <t>83211</t>
  </si>
  <si>
    <t>83212</t>
  </si>
  <si>
    <t>83213</t>
  </si>
  <si>
    <t>83214</t>
  </si>
  <si>
    <t>83215</t>
  </si>
  <si>
    <t>83217</t>
  </si>
  <si>
    <t>83220</t>
  </si>
  <si>
    <t>83221</t>
  </si>
  <si>
    <t>83226</t>
  </si>
  <si>
    <t>83227</t>
  </si>
  <si>
    <t>83228</t>
  </si>
  <si>
    <t>83229</t>
  </si>
  <si>
    <t>83230</t>
  </si>
  <si>
    <t>83232</t>
  </si>
  <si>
    <t>83234</t>
  </si>
  <si>
    <t>83235</t>
  </si>
  <si>
    <t>83236</t>
  </si>
  <si>
    <t>83237</t>
  </si>
  <si>
    <t>83238</t>
  </si>
  <si>
    <t>83241</t>
  </si>
  <si>
    <t>83243</t>
  </si>
  <si>
    <t>83244</t>
  </si>
  <si>
    <t>83245</t>
  </si>
  <si>
    <t>83246</t>
  </si>
  <si>
    <t>83250</t>
  </si>
  <si>
    <t>83251</t>
  </si>
  <si>
    <t>83252</t>
  </si>
  <si>
    <t>83253</t>
  </si>
  <si>
    <t>83254</t>
  </si>
  <si>
    <t>83255</t>
  </si>
  <si>
    <t>83262</t>
  </si>
  <si>
    <t>83263</t>
  </si>
  <si>
    <t>83271</t>
  </si>
  <si>
    <t>83272</t>
  </si>
  <si>
    <t>83274</t>
  </si>
  <si>
    <t>83276</t>
  </si>
  <si>
    <t>83277</t>
  </si>
  <si>
    <t>83278</t>
  </si>
  <si>
    <t>83283</t>
  </si>
  <si>
    <t>83285</t>
  </si>
  <si>
    <t>83286</t>
  </si>
  <si>
    <t>83287</t>
  </si>
  <si>
    <t>83301</t>
  </si>
  <si>
    <t>83302</t>
  </si>
  <si>
    <t>83311</t>
  </si>
  <si>
    <t>83313</t>
  </si>
  <si>
    <t>83314</t>
  </si>
  <si>
    <t>83316</t>
  </si>
  <si>
    <t>83318</t>
  </si>
  <si>
    <t>83320</t>
  </si>
  <si>
    <t>83321</t>
  </si>
  <si>
    <t>83322</t>
  </si>
  <si>
    <t>83323</t>
  </si>
  <si>
    <t>83324</t>
  </si>
  <si>
    <t>83325</t>
  </si>
  <si>
    <t>83327</t>
  </si>
  <si>
    <t>83328</t>
  </si>
  <si>
    <t>83330</t>
  </si>
  <si>
    <t>83332</t>
  </si>
  <si>
    <t>83333</t>
  </si>
  <si>
    <t>83334</t>
  </si>
  <si>
    <t>83335</t>
  </si>
  <si>
    <t>83336</t>
  </si>
  <si>
    <t>83338</t>
  </si>
  <si>
    <t>83340</t>
  </si>
  <si>
    <t>83341</t>
  </si>
  <si>
    <t>83342</t>
  </si>
  <si>
    <t>83344</t>
  </si>
  <si>
    <t>83346</t>
  </si>
  <si>
    <t>83347</t>
  </si>
  <si>
    <t>83348</t>
  </si>
  <si>
    <t>83349</t>
  </si>
  <si>
    <t>83350</t>
  </si>
  <si>
    <t>83352</t>
  </si>
  <si>
    <t>83355</t>
  </si>
  <si>
    <t>83401</t>
  </si>
  <si>
    <t>83402</t>
  </si>
  <si>
    <t>83404</t>
  </si>
  <si>
    <t>83406</t>
  </si>
  <si>
    <t>83414</t>
  </si>
  <si>
    <t>83415</t>
  </si>
  <si>
    <t>83420</t>
  </si>
  <si>
    <t>83422</t>
  </si>
  <si>
    <t>83423</t>
  </si>
  <si>
    <t>83424</t>
  </si>
  <si>
    <t>83425</t>
  </si>
  <si>
    <t>83427</t>
  </si>
  <si>
    <t>83428</t>
  </si>
  <si>
    <t>83429</t>
  </si>
  <si>
    <t>83431</t>
  </si>
  <si>
    <t>83434</t>
  </si>
  <si>
    <t>83435</t>
  </si>
  <si>
    <t>83436</t>
  </si>
  <si>
    <t>83440</t>
  </si>
  <si>
    <t>83441</t>
  </si>
  <si>
    <t>83442</t>
  </si>
  <si>
    <t>83443</t>
  </si>
  <si>
    <t>83444</t>
  </si>
  <si>
    <t>83445</t>
  </si>
  <si>
    <t>83446</t>
  </si>
  <si>
    <t>83448</t>
  </si>
  <si>
    <t>83449</t>
  </si>
  <si>
    <t>83450</t>
  </si>
  <si>
    <t>83451</t>
  </si>
  <si>
    <t>83452</t>
  </si>
  <si>
    <t>83455</t>
  </si>
  <si>
    <t>83460</t>
  </si>
  <si>
    <t>83462</t>
  </si>
  <si>
    <t>83463</t>
  </si>
  <si>
    <t>83464</t>
  </si>
  <si>
    <t>83466</t>
  </si>
  <si>
    <t>83467</t>
  </si>
  <si>
    <t>83469</t>
  </si>
  <si>
    <t>83501</t>
  </si>
  <si>
    <t>83520</t>
  </si>
  <si>
    <t>83522</t>
  </si>
  <si>
    <t>83523</t>
  </si>
  <si>
    <t>83524</t>
  </si>
  <si>
    <t>83525</t>
  </si>
  <si>
    <t>83526</t>
  </si>
  <si>
    <t>83530</t>
  </si>
  <si>
    <t>83533</t>
  </si>
  <si>
    <t>83535</t>
  </si>
  <si>
    <t>83536</t>
  </si>
  <si>
    <t>83537</t>
  </si>
  <si>
    <t>83539</t>
  </si>
  <si>
    <t>83540</t>
  </si>
  <si>
    <t>83541</t>
  </si>
  <si>
    <t>83542</t>
  </si>
  <si>
    <t>83543</t>
  </si>
  <si>
    <t>83544</t>
  </si>
  <si>
    <t>83545</t>
  </si>
  <si>
    <t>83546</t>
  </si>
  <si>
    <t>83547</t>
  </si>
  <si>
    <t>83548</t>
  </si>
  <si>
    <t>83549</t>
  </si>
  <si>
    <t>83552</t>
  </si>
  <si>
    <t>83553</t>
  </si>
  <si>
    <t>83554</t>
  </si>
  <si>
    <t>83555</t>
  </si>
  <si>
    <t>83602</t>
  </si>
  <si>
    <t>83604</t>
  </si>
  <si>
    <t>83605</t>
  </si>
  <si>
    <t>83607</t>
  </si>
  <si>
    <t>83610</t>
  </si>
  <si>
    <t>83611</t>
  </si>
  <si>
    <t>83612</t>
  </si>
  <si>
    <t>83615</t>
  </si>
  <si>
    <t>83616</t>
  </si>
  <si>
    <t>83617</t>
  </si>
  <si>
    <t>83619</t>
  </si>
  <si>
    <t>83622</t>
  </si>
  <si>
    <t>83623</t>
  </si>
  <si>
    <t>83624</t>
  </si>
  <si>
    <t>83626</t>
  </si>
  <si>
    <t>83627</t>
  </si>
  <si>
    <t>83628</t>
  </si>
  <si>
    <t>83629</t>
  </si>
  <si>
    <t>83631</t>
  </si>
  <si>
    <t>83632</t>
  </si>
  <si>
    <t>83633</t>
  </si>
  <si>
    <t>83634</t>
  </si>
  <si>
    <t>83637</t>
  </si>
  <si>
    <t>83638</t>
  </si>
  <si>
    <t>83639</t>
  </si>
  <si>
    <t>83641</t>
  </si>
  <si>
    <t>83642</t>
  </si>
  <si>
    <t>83643</t>
  </si>
  <si>
    <t>83644</t>
  </si>
  <si>
    <t>83645</t>
  </si>
  <si>
    <t>83646</t>
  </si>
  <si>
    <t>83647</t>
  </si>
  <si>
    <t>83648</t>
  </si>
  <si>
    <t>83650</t>
  </si>
  <si>
    <t>83651</t>
  </si>
  <si>
    <t>83654</t>
  </si>
  <si>
    <t>83655</t>
  </si>
  <si>
    <t>83657</t>
  </si>
  <si>
    <t>83660</t>
  </si>
  <si>
    <t>83661</t>
  </si>
  <si>
    <t>83666</t>
  </si>
  <si>
    <t>83669</t>
  </si>
  <si>
    <t>83670</t>
  </si>
  <si>
    <t>83672</t>
  </si>
  <si>
    <t>83676</t>
  </si>
  <si>
    <t>83677</t>
  </si>
  <si>
    <t>83686</t>
  </si>
  <si>
    <t>83687</t>
  </si>
  <si>
    <t>83702</t>
  </si>
  <si>
    <t>83703</t>
  </si>
  <si>
    <t>83704</t>
  </si>
  <si>
    <t>83705</t>
  </si>
  <si>
    <t>83706</t>
  </si>
  <si>
    <t>83708</t>
  </si>
  <si>
    <t>83709</t>
  </si>
  <si>
    <t>83712</t>
  </si>
  <si>
    <t>83713</t>
  </si>
  <si>
    <t>83714</t>
  </si>
  <si>
    <t>83716</t>
  </si>
  <si>
    <t>83720</t>
  </si>
  <si>
    <t>83721</t>
  </si>
  <si>
    <t>83722</t>
  </si>
  <si>
    <t>83724</t>
  </si>
  <si>
    <t>83725</t>
  </si>
  <si>
    <t>83726</t>
  </si>
  <si>
    <t>83727</t>
  </si>
  <si>
    <t>83728</t>
  </si>
  <si>
    <t>83729</t>
  </si>
  <si>
    <t>83730</t>
  </si>
  <si>
    <t>83731</t>
  </si>
  <si>
    <t>83732</t>
  </si>
  <si>
    <t>83733</t>
  </si>
  <si>
    <t>83735</t>
  </si>
  <si>
    <t>83756</t>
  </si>
  <si>
    <t>83757</t>
  </si>
  <si>
    <t>83801</t>
  </si>
  <si>
    <t>83802</t>
  </si>
  <si>
    <t>83803</t>
  </si>
  <si>
    <t>83804</t>
  </si>
  <si>
    <t>83805</t>
  </si>
  <si>
    <t>83808</t>
  </si>
  <si>
    <t>83809</t>
  </si>
  <si>
    <t>83810</t>
  </si>
  <si>
    <t>83811</t>
  </si>
  <si>
    <t>83812</t>
  </si>
  <si>
    <t>83813</t>
  </si>
  <si>
    <t>83814</t>
  </si>
  <si>
    <t>83815</t>
  </si>
  <si>
    <t>83821</t>
  </si>
  <si>
    <t>83822</t>
  </si>
  <si>
    <t>83823</t>
  </si>
  <si>
    <t>83824</t>
  </si>
  <si>
    <t>83830</t>
  </si>
  <si>
    <t>83832</t>
  </si>
  <si>
    <t>83833</t>
  </si>
  <si>
    <t>83834</t>
  </si>
  <si>
    <t>83835</t>
  </si>
  <si>
    <t>83836</t>
  </si>
  <si>
    <t>83837</t>
  </si>
  <si>
    <t>83839</t>
  </si>
  <si>
    <t>83842</t>
  </si>
  <si>
    <t>83843</t>
  </si>
  <si>
    <t>83844</t>
  </si>
  <si>
    <t>83845</t>
  </si>
  <si>
    <t>83846</t>
  </si>
  <si>
    <t>83847</t>
  </si>
  <si>
    <t>83848</t>
  </si>
  <si>
    <t>83850</t>
  </si>
  <si>
    <t>83851</t>
  </si>
  <si>
    <t>83852</t>
  </si>
  <si>
    <t>83853</t>
  </si>
  <si>
    <t>83854</t>
  </si>
  <si>
    <t>83855</t>
  </si>
  <si>
    <t>83856</t>
  </si>
  <si>
    <t>83857</t>
  </si>
  <si>
    <t>83858</t>
  </si>
  <si>
    <t>83860</t>
  </si>
  <si>
    <t>83861</t>
  </si>
  <si>
    <t>83864</t>
  </si>
  <si>
    <t>83868</t>
  </si>
  <si>
    <t>83869</t>
  </si>
  <si>
    <t>83870</t>
  </si>
  <si>
    <t>83871</t>
  </si>
  <si>
    <t>83872</t>
  </si>
  <si>
    <t>83873</t>
  </si>
  <si>
    <t>83876</t>
  </si>
  <si>
    <t>84001</t>
  </si>
  <si>
    <t>84002</t>
  </si>
  <si>
    <t>84003</t>
  </si>
  <si>
    <t>84004</t>
  </si>
  <si>
    <t>84005</t>
  </si>
  <si>
    <t>84006</t>
  </si>
  <si>
    <t>84007</t>
  </si>
  <si>
    <t>84008</t>
  </si>
  <si>
    <t>84010</t>
  </si>
  <si>
    <t>84013</t>
  </si>
  <si>
    <t>84014</t>
  </si>
  <si>
    <t>84015</t>
  </si>
  <si>
    <t>84017</t>
  </si>
  <si>
    <t>84018</t>
  </si>
  <si>
    <t>84020</t>
  </si>
  <si>
    <t>84021</t>
  </si>
  <si>
    <t>84022</t>
  </si>
  <si>
    <t>84023</t>
  </si>
  <si>
    <t>84025</t>
  </si>
  <si>
    <t>84026</t>
  </si>
  <si>
    <t>84028</t>
  </si>
  <si>
    <t>84029</t>
  </si>
  <si>
    <t>84031</t>
  </si>
  <si>
    <t>84032</t>
  </si>
  <si>
    <t>84034</t>
  </si>
  <si>
    <t>84035</t>
  </si>
  <si>
    <t>84036</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</si>
  <si>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</si>
  <si>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</si>
  <si>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</si>
  <si>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</si>
  <si>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</si>
  <si>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</si>
  <si>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</si>
  <si>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</si>
  <si>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</si>
  <si>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</si>
  <si>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</si>
  <si>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</si>
  <si>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</si>
  <si>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</si>
  <si>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</si>
  <si>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</si>
  <si>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</si>
  <si>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</si>
  <si>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</si>
  <si>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</si>
  <si>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</si>
  <si>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84060</t>
  </si>
  <si>
    <t>84061</t>
  </si>
  <si>
    <t>84062</t>
  </si>
  <si>
    <t>84063</t>
  </si>
  <si>
    <t>84064</t>
  </si>
  <si>
    <t>84065</t>
  </si>
  <si>
    <t>84066</t>
  </si>
  <si>
    <t>84067</t>
  </si>
  <si>
    <t>84069</t>
  </si>
  <si>
    <t>84070</t>
  </si>
  <si>
    <t>84071</t>
  </si>
  <si>
    <t>84072</t>
  </si>
  <si>
    <t>84073</t>
  </si>
  <si>
    <t>84074</t>
  </si>
  <si>
    <t>84075</t>
  </si>
  <si>
    <t>84076</t>
  </si>
  <si>
    <t>84078</t>
  </si>
  <si>
    <t>84080</t>
  </si>
  <si>
    <t>84081</t>
  </si>
  <si>
    <t>84082</t>
  </si>
  <si>
    <t>84083</t>
  </si>
  <si>
    <t>84084</t>
  </si>
  <si>
    <t>84085</t>
  </si>
  <si>
    <t>84086</t>
  </si>
  <si>
    <t>84087</t>
  </si>
  <si>
    <t>84088</t>
  </si>
  <si>
    <t>84092</t>
  </si>
  <si>
    <t>84093</t>
  </si>
  <si>
    <t>84094</t>
  </si>
  <si>
    <t>84095</t>
  </si>
  <si>
    <t>84096</t>
  </si>
  <si>
    <t>84097</t>
  </si>
  <si>
    <t>84098</t>
  </si>
  <si>
    <t>84101</t>
  </si>
  <si>
    <t>84102</t>
  </si>
  <si>
    <t>84103</t>
  </si>
  <si>
    <t>84104</t>
  </si>
  <si>
    <t>84105</t>
  </si>
  <si>
    <t>84106</t>
  </si>
  <si>
    <t>84107</t>
  </si>
  <si>
    <t>84108</t>
  </si>
  <si>
    <t>84109</t>
  </si>
  <si>
    <t>84111</t>
  </si>
  <si>
    <t>84112</t>
  </si>
  <si>
    <t>84113</t>
  </si>
  <si>
    <t>84114</t>
  </si>
  <si>
    <t>84115</t>
  </si>
  <si>
    <t>84116</t>
  </si>
  <si>
    <t>84117</t>
  </si>
  <si>
    <t>84118</t>
  </si>
  <si>
    <t>84119</t>
  </si>
  <si>
    <t>84120</t>
  </si>
  <si>
    <t>84121</t>
  </si>
  <si>
    <t>84123</t>
  </si>
  <si>
    <t>84124</t>
  </si>
  <si>
    <t>84128</t>
  </si>
  <si>
    <t>84129</t>
  </si>
  <si>
    <t>84132</t>
  </si>
  <si>
    <t>84133</t>
  </si>
  <si>
    <t>84134</t>
  </si>
  <si>
    <t>84136</t>
  </si>
  <si>
    <t>84138</t>
  </si>
  <si>
    <t>84139</t>
  </si>
  <si>
    <t>84141</t>
  </si>
  <si>
    <t>84143</t>
  </si>
  <si>
    <t>84144</t>
  </si>
  <si>
    <t>84148</t>
  </si>
  <si>
    <t>84150</t>
  </si>
  <si>
    <t>84180</t>
  </si>
  <si>
    <t>84184</t>
  </si>
  <si>
    <t>84189</t>
  </si>
  <si>
    <t>84190</t>
  </si>
  <si>
    <t>84199</t>
  </si>
  <si>
    <t>84201</t>
  </si>
  <si>
    <t>84244</t>
  </si>
  <si>
    <t>84302</t>
  </si>
  <si>
    <t>84304</t>
  </si>
  <si>
    <t>84306</t>
  </si>
  <si>
    <t>84307</t>
  </si>
  <si>
    <t>84308</t>
  </si>
  <si>
    <t>84309</t>
  </si>
  <si>
    <t>84310</t>
  </si>
  <si>
    <t>84311</t>
  </si>
  <si>
    <t>84312</t>
  </si>
  <si>
    <t>84313</t>
  </si>
  <si>
    <t>84314</t>
  </si>
  <si>
    <t>84315</t>
  </si>
  <si>
    <t>84317</t>
  </si>
  <si>
    <t>84318</t>
  </si>
  <si>
    <t>84319</t>
  </si>
  <si>
    <t>84320</t>
  </si>
  <si>
    <t>84321</t>
  </si>
  <si>
    <t>84322</t>
  </si>
  <si>
    <t>84324</t>
  </si>
  <si>
    <t>84325</t>
  </si>
  <si>
    <t>84328</t>
  </si>
  <si>
    <t>84329</t>
  </si>
  <si>
    <t>84331</t>
  </si>
  <si>
    <t>84332</t>
  </si>
  <si>
    <t>84333</t>
  </si>
  <si>
    <t>84335</t>
  </si>
  <si>
    <t>84336</t>
  </si>
  <si>
    <t>84337</t>
  </si>
  <si>
    <t>84338</t>
  </si>
  <si>
    <t>84339</t>
  </si>
  <si>
    <t>84340</t>
  </si>
  <si>
    <t>84341</t>
  </si>
  <si>
    <t>84401</t>
  </si>
  <si>
    <t>84403</t>
  </si>
  <si>
    <t>84404</t>
  </si>
  <si>
    <t>84405</t>
  </si>
  <si>
    <t>84407</t>
  </si>
  <si>
    <t>84408</t>
  </si>
  <si>
    <t>84414</t>
  </si>
  <si>
    <t>84501</t>
  </si>
  <si>
    <t>84511</t>
  </si>
  <si>
    <t>84513</t>
  </si>
  <si>
    <t>84515</t>
  </si>
  <si>
    <t>84520</t>
  </si>
  <si>
    <t>84521</t>
  </si>
  <si>
    <t>84525</t>
  </si>
  <si>
    <t>84526</t>
  </si>
  <si>
    <t>84528</t>
  </si>
  <si>
    <t>84529</t>
  </si>
  <si>
    <t>84532</t>
  </si>
  <si>
    <t>84533</t>
  </si>
  <si>
    <t>84535</t>
  </si>
  <si>
    <t>84540</t>
  </si>
  <si>
    <t>84542</t>
  </si>
  <si>
    <t>84601</t>
  </si>
  <si>
    <t>84602</t>
  </si>
  <si>
    <t>84604</t>
  </si>
  <si>
    <t>84606</t>
  </si>
  <si>
    <t>84621</t>
  </si>
  <si>
    <t>84623</t>
  </si>
  <si>
    <t>84624</t>
  </si>
  <si>
    <t>84627</t>
  </si>
  <si>
    <t>84629</t>
  </si>
  <si>
    <t>84630</t>
  </si>
  <si>
    <t>84631</t>
  </si>
  <si>
    <t>84635</t>
  </si>
  <si>
    <t>84642</t>
  </si>
  <si>
    <t>84645</t>
  </si>
  <si>
    <t>84647</t>
  </si>
  <si>
    <t>84648</t>
  </si>
  <si>
    <t>84651</t>
  </si>
  <si>
    <t>84653</t>
  </si>
  <si>
    <t>84654</t>
  </si>
  <si>
    <t>84655</t>
  </si>
  <si>
    <t>84660</t>
  </si>
  <si>
    <t>84663</t>
  </si>
  <si>
    <t>84664</t>
  </si>
  <si>
    <t>84667</t>
  </si>
  <si>
    <t>84701</t>
  </si>
  <si>
    <t>84712</t>
  </si>
  <si>
    <t>84713</t>
  </si>
  <si>
    <t>84714</t>
  </si>
  <si>
    <t>84717</t>
  </si>
  <si>
    <t>84720</t>
  </si>
  <si>
    <t>84721</t>
  </si>
  <si>
    <t>84722</t>
  </si>
  <si>
    <t>84724</t>
  </si>
  <si>
    <t>84728</t>
  </si>
  <si>
    <t>84731</t>
  </si>
  <si>
    <t>84732</t>
  </si>
  <si>
    <t>84733</t>
  </si>
  <si>
    <t>84737</t>
  </si>
  <si>
    <t>84738</t>
  </si>
  <si>
    <t>84739</t>
  </si>
  <si>
    <t>84741</t>
  </si>
  <si>
    <t>84745</t>
  </si>
  <si>
    <t>84747</t>
  </si>
  <si>
    <t>84751</t>
  </si>
  <si>
    <t>84753</t>
  </si>
  <si>
    <t>84754</t>
  </si>
  <si>
    <t>84757</t>
  </si>
  <si>
    <t>84759</t>
  </si>
  <si>
    <t>84765</t>
  </si>
  <si>
    <t>84766</t>
  </si>
  <si>
    <t>84770</t>
  </si>
  <si>
    <t>84773</t>
  </si>
  <si>
    <t>84774</t>
  </si>
  <si>
    <t>84775</t>
  </si>
  <si>
    <t>84779</t>
  </si>
  <si>
    <t>84780</t>
  </si>
  <si>
    <t>84781</t>
  </si>
  <si>
    <t>84782</t>
  </si>
  <si>
    <t>84783</t>
  </si>
  <si>
    <t>84790</t>
  </si>
  <si>
    <t>85003</t>
  </si>
  <si>
    <t>85004</t>
  </si>
  <si>
    <t>85006</t>
  </si>
  <si>
    <t>85007</t>
  </si>
  <si>
    <t>85008</t>
  </si>
  <si>
    <t>85009</t>
  </si>
  <si>
    <t>85012</t>
  </si>
  <si>
    <t>85013</t>
  </si>
  <si>
    <t>85014</t>
  </si>
  <si>
    <t>85015</t>
  </si>
  <si>
    <t>85016</t>
  </si>
  <si>
    <t>85017</t>
  </si>
  <si>
    <t>85018</t>
  </si>
  <si>
    <t>85019</t>
  </si>
  <si>
    <t>85020</t>
  </si>
  <si>
    <t>85021</t>
  </si>
  <si>
    <t>85022</t>
  </si>
  <si>
    <t>85023</t>
  </si>
  <si>
    <t>85024</t>
  </si>
  <si>
    <t>85025</t>
  </si>
  <si>
    <t>85026</t>
  </si>
  <si>
    <t>85027</t>
  </si>
  <si>
    <t>85028</t>
  </si>
  <si>
    <t>85029</t>
  </si>
  <si>
    <t>85031</t>
  </si>
  <si>
    <t>85032</t>
  </si>
  <si>
    <t>85033</t>
  </si>
  <si>
    <t>85034</t>
  </si>
  <si>
    <t>85035</t>
  </si>
  <si>
    <t>85037</t>
  </si>
  <si>
    <t>85039</t>
  </si>
  <si>
    <t>85040</t>
  </si>
  <si>
    <t>85041</t>
  </si>
  <si>
    <t>85042</t>
  </si>
  <si>
    <t>85043</t>
  </si>
  <si>
    <t>85044</t>
  </si>
  <si>
    <t>85045</t>
  </si>
  <si>
    <t>85048</t>
  </si>
  <si>
    <t>85050</t>
  </si>
  <si>
    <t>85051</t>
  </si>
  <si>
    <t>85053</t>
  </si>
  <si>
    <t>85054</t>
  </si>
  <si>
    <t>85055</t>
  </si>
  <si>
    <t>85065</t>
  </si>
  <si>
    <t>85073</t>
  </si>
  <si>
    <t>85077</t>
  </si>
  <si>
    <t>85083</t>
  </si>
  <si>
    <t>85085</t>
  </si>
  <si>
    <t>85086</t>
  </si>
  <si>
    <t>85087</t>
  </si>
  <si>
    <t>85096</t>
  </si>
  <si>
    <t>85097</t>
  </si>
  <si>
    <t>85098</t>
  </si>
  <si>
    <t>85099</t>
  </si>
  <si>
    <t>85117</t>
  </si>
  <si>
    <t>85118</t>
  </si>
  <si>
    <t>85119</t>
  </si>
  <si>
    <t>85120</t>
  </si>
  <si>
    <t>85121</t>
  </si>
  <si>
    <t>85122</t>
  </si>
  <si>
    <t>85123</t>
  </si>
  <si>
    <t>85127</t>
  </si>
  <si>
    <t>85128</t>
  </si>
  <si>
    <t>85130</t>
  </si>
  <si>
    <t>85131</t>
  </si>
  <si>
    <t>85132</t>
  </si>
  <si>
    <t>85135</t>
  </si>
  <si>
    <t>85137</t>
  </si>
  <si>
    <t>85138</t>
  </si>
  <si>
    <t>85139</t>
  </si>
  <si>
    <t>85140</t>
  </si>
  <si>
    <t>85141</t>
  </si>
  <si>
    <t>85142</t>
  </si>
  <si>
    <t>85143</t>
  </si>
  <si>
    <t>85145</t>
  </si>
  <si>
    <t>85147</t>
  </si>
  <si>
    <t>85172</t>
  </si>
  <si>
    <t>85173</t>
  </si>
  <si>
    <t>85178</t>
  </si>
  <si>
    <t>85190</t>
  </si>
  <si>
    <t>85191</t>
  </si>
  <si>
    <t>85192</t>
  </si>
  <si>
    <t>85193</t>
  </si>
  <si>
    <t>85194</t>
  </si>
  <si>
    <t>85201</t>
  </si>
  <si>
    <t>85202</t>
  </si>
  <si>
    <t>85203</t>
  </si>
  <si>
    <t>85204</t>
  </si>
  <si>
    <t>85205</t>
  </si>
  <si>
    <t>85206</t>
  </si>
  <si>
    <t>85207</t>
  </si>
  <si>
    <t>85208</t>
  </si>
  <si>
    <t>85209</t>
  </si>
  <si>
    <t>85210</t>
  </si>
  <si>
    <t>85212</t>
  </si>
  <si>
    <t>85213</t>
  </si>
  <si>
    <t>85215</t>
  </si>
  <si>
    <t>85217</t>
  </si>
  <si>
    <t>85218</t>
  </si>
  <si>
    <t>85219</t>
  </si>
  <si>
    <t>85220</t>
  </si>
  <si>
    <t>85222</t>
  </si>
  <si>
    <t>85223</t>
  </si>
  <si>
    <t>85224</t>
  </si>
  <si>
    <t>85225</t>
  </si>
  <si>
    <t>85226</t>
  </si>
  <si>
    <t>85227</t>
  </si>
  <si>
    <t>85228</t>
  </si>
  <si>
    <t>85230</t>
  </si>
  <si>
    <t>85231</t>
  </si>
  <si>
    <t>85232</t>
  </si>
  <si>
    <t>85233</t>
  </si>
  <si>
    <t>85234</t>
  </si>
  <si>
    <t>85236</t>
  </si>
  <si>
    <t>85237</t>
  </si>
  <si>
    <t>85238</t>
  </si>
  <si>
    <t>85239</t>
  </si>
  <si>
    <t>85240</t>
  </si>
  <si>
    <t>85242</t>
  </si>
  <si>
    <t>85243</t>
  </si>
  <si>
    <t>85248</t>
  </si>
  <si>
    <t>85249</t>
  </si>
  <si>
    <t>85250</t>
  </si>
  <si>
    <t>85251</t>
  </si>
  <si>
    <t>85253</t>
  </si>
  <si>
    <t>85254</t>
  </si>
  <si>
    <t>85255</t>
  </si>
  <si>
    <t>85256</t>
  </si>
  <si>
    <t>85257</t>
  </si>
  <si>
    <t>85258</t>
  </si>
  <si>
    <t>85259</t>
  </si>
  <si>
    <t>85260</t>
  </si>
  <si>
    <t>85262</t>
  </si>
  <si>
    <t>85263</t>
  </si>
  <si>
    <t>85264</t>
  </si>
  <si>
    <t>85266</t>
  </si>
  <si>
    <t>85268</t>
  </si>
  <si>
    <t>85272</t>
  </si>
  <si>
    <t>85273</t>
  </si>
  <si>
    <t>85278</t>
  </si>
  <si>
    <t>85279</t>
  </si>
  <si>
    <t>85281</t>
  </si>
  <si>
    <t>85282</t>
  </si>
  <si>
    <t>85283</t>
  </si>
  <si>
    <t>85284</t>
  </si>
  <si>
    <t>85286</t>
  </si>
  <si>
    <t>85287</t>
  </si>
  <si>
    <t>85289</t>
  </si>
  <si>
    <t>85290</t>
  </si>
  <si>
    <t>85292</t>
  </si>
  <si>
    <t>85293</t>
  </si>
  <si>
    <t>85294</t>
  </si>
  <si>
    <t>85295</t>
  </si>
  <si>
    <t>85296</t>
  </si>
  <si>
    <t>85297</t>
  </si>
  <si>
    <t>85298</t>
  </si>
  <si>
    <t>85301</t>
  </si>
  <si>
    <t>85302</t>
  </si>
  <si>
    <t>85303</t>
  </si>
  <si>
    <t>85304</t>
  </si>
  <si>
    <t>85305</t>
  </si>
  <si>
    <t>85306</t>
  </si>
  <si>
    <t>85307</t>
  </si>
  <si>
    <t>85308</t>
  </si>
  <si>
    <t>85309</t>
  </si>
  <si>
    <t>85310</t>
  </si>
  <si>
    <t>85313</t>
  </si>
  <si>
    <t>85321</t>
  </si>
  <si>
    <t>85322</t>
  </si>
  <si>
    <t>85323</t>
  </si>
  <si>
    <t>85324</t>
  </si>
  <si>
    <t>85326</t>
  </si>
  <si>
    <t>85328</t>
  </si>
  <si>
    <t>85331</t>
  </si>
  <si>
    <t>85333</t>
  </si>
  <si>
    <t>85335</t>
  </si>
  <si>
    <t>85337</t>
  </si>
  <si>
    <t>85338</t>
  </si>
  <si>
    <t>85339</t>
  </si>
  <si>
    <t>85340</t>
  </si>
  <si>
    <t>85342</t>
  </si>
  <si>
    <t>85343</t>
  </si>
  <si>
    <t>85344</t>
  </si>
  <si>
    <t>85345</t>
  </si>
  <si>
    <t>85347</t>
  </si>
  <si>
    <t>85348</t>
  </si>
  <si>
    <t>85350</t>
  </si>
  <si>
    <t>85351</t>
  </si>
  <si>
    <t>85353</t>
  </si>
  <si>
    <t>85354</t>
  </si>
  <si>
    <t>85355</t>
  </si>
  <si>
    <t>85356</t>
  </si>
  <si>
    <t>85361</t>
  </si>
  <si>
    <t>85363</t>
  </si>
  <si>
    <t>85364</t>
  </si>
  <si>
    <t>85365</t>
  </si>
  <si>
    <t>85367</t>
  </si>
  <si>
    <t>85373</t>
  </si>
  <si>
    <t>85374</t>
  </si>
  <si>
    <t>85375</t>
  </si>
  <si>
    <t>85378</t>
  </si>
  <si>
    <t>85379</t>
  </si>
  <si>
    <t>85381</t>
  </si>
  <si>
    <t>85382</t>
  </si>
  <si>
    <t>85383</t>
  </si>
  <si>
    <t>85387</t>
  </si>
  <si>
    <t>85388</t>
  </si>
  <si>
    <t>85390</t>
  </si>
  <si>
    <t>85392</t>
  </si>
  <si>
    <t>85395</t>
  </si>
  <si>
    <t>85396</t>
  </si>
  <si>
    <t>85501</t>
  </si>
  <si>
    <t>85533</t>
  </si>
  <si>
    <t>85534</t>
  </si>
  <si>
    <t>85535</t>
  </si>
  <si>
    <t>85539</t>
  </si>
  <si>
    <t>85540</t>
  </si>
  <si>
    <t>85541</t>
  </si>
  <si>
    <t>85542</t>
  </si>
  <si>
    <t>85543</t>
  </si>
  <si>
    <t>85544</t>
  </si>
  <si>
    <t>85545</t>
  </si>
  <si>
    <t>85546</t>
  </si>
  <si>
    <t>85552</t>
  </si>
  <si>
    <t>85602</t>
  </si>
  <si>
    <t>85603</t>
  </si>
  <si>
    <t>85606</t>
  </si>
  <si>
    <t>85607</t>
  </si>
  <si>
    <t>85610</t>
  </si>
  <si>
    <t>85611</t>
  </si>
  <si>
    <t>85613</t>
  </si>
  <si>
    <t>85614</t>
  </si>
  <si>
    <t>85615</t>
  </si>
  <si>
    <t>85616</t>
  </si>
  <si>
    <t>85617</t>
  </si>
  <si>
    <t>85618</t>
  </si>
  <si>
    <t>85621</t>
  </si>
  <si>
    <t>85622</t>
  </si>
  <si>
    <t>85623</t>
  </si>
  <si>
    <t>85624</t>
  </si>
  <si>
    <t>85625</t>
  </si>
  <si>
    <t>85629</t>
  </si>
  <si>
    <t>85630</t>
  </si>
  <si>
    <t>85631</t>
  </si>
  <si>
    <t>85632</t>
  </si>
  <si>
    <t>85634</t>
  </si>
  <si>
    <t>85635</t>
  </si>
  <si>
    <t>85637</t>
  </si>
  <si>
    <t>85638</t>
  </si>
  <si>
    <t>85640</t>
  </si>
  <si>
    <t>85641</t>
  </si>
  <si>
    <t>85643</t>
  </si>
  <si>
    <t>85645</t>
  </si>
  <si>
    <t>85648</t>
  </si>
  <si>
    <t>85650</t>
  </si>
  <si>
    <t>85653</t>
  </si>
  <si>
    <t>85658</t>
  </si>
  <si>
    <t>85701</t>
  </si>
  <si>
    <t>85704</t>
  </si>
  <si>
    <t>85705</t>
  </si>
  <si>
    <t>85706</t>
  </si>
  <si>
    <t>85708</t>
  </si>
  <si>
    <t>85709</t>
  </si>
  <si>
    <t>85710</t>
  </si>
  <si>
    <t>85711</t>
  </si>
  <si>
    <t>85712</t>
  </si>
  <si>
    <t>85713</t>
  </si>
  <si>
    <t>85714</t>
  </si>
  <si>
    <t>85715</t>
  </si>
  <si>
    <t>85716</t>
  </si>
  <si>
    <t>85718</t>
  </si>
  <si>
    <t>85719</t>
  </si>
  <si>
    <t>85721</t>
  </si>
  <si>
    <t>85723</t>
  </si>
  <si>
    <t>85724</t>
  </si>
  <si>
    <t>85730</t>
  </si>
  <si>
    <t>85735</t>
  </si>
  <si>
    <t>85736</t>
  </si>
  <si>
    <t>85737</t>
  </si>
  <si>
    <t>85739</t>
  </si>
  <si>
    <t>85741</t>
  </si>
  <si>
    <t>85742</t>
  </si>
  <si>
    <t>85743</t>
  </si>
  <si>
    <t>85744</t>
  </si>
  <si>
    <t>85745</t>
  </si>
  <si>
    <t>85746</t>
  </si>
  <si>
    <t>85747</t>
  </si>
  <si>
    <t>85748</t>
  </si>
  <si>
    <t>85749</t>
  </si>
  <si>
    <t>85750</t>
  </si>
  <si>
    <t>85755</t>
  </si>
  <si>
    <t>85756</t>
  </si>
  <si>
    <t>85757</t>
  </si>
  <si>
    <t>85775</t>
  </si>
  <si>
    <t>85777</t>
  </si>
  <si>
    <t>85901</t>
  </si>
  <si>
    <t>85920</t>
  </si>
  <si>
    <t>85922</t>
  </si>
  <si>
    <t>85924</t>
  </si>
  <si>
    <t>85925</t>
  </si>
  <si>
    <t>85927</t>
  </si>
  <si>
    <t>85928</t>
  </si>
  <si>
    <t>85929</t>
  </si>
  <si>
    <t>85935</t>
  </si>
  <si>
    <t>85936</t>
  </si>
  <si>
    <t>85937</t>
  </si>
  <si>
    <t>85938</t>
  </si>
  <si>
    <t>86001</t>
  </si>
  <si>
    <t>86004</t>
  </si>
  <si>
    <t>86011</t>
  </si>
  <si>
    <t>86022</t>
  </si>
  <si>
    <t>86024</t>
  </si>
  <si>
    <t>86025</t>
  </si>
  <si>
    <t>86036</t>
  </si>
  <si>
    <t>86038</t>
  </si>
  <si>
    <t>86044</t>
  </si>
  <si>
    <t>86046</t>
  </si>
  <si>
    <t>86047</t>
  </si>
  <si>
    <t>86301</t>
  </si>
  <si>
    <t>86303</t>
  </si>
  <si>
    <t>86305</t>
  </si>
  <si>
    <t>86314</t>
  </si>
  <si>
    <t>86315</t>
  </si>
  <si>
    <t>86321</t>
  </si>
  <si>
    <t>86322</t>
  </si>
  <si>
    <t>86323</t>
  </si>
  <si>
    <t>86324</t>
  </si>
  <si>
    <t>86325</t>
  </si>
  <si>
    <t>86326</t>
  </si>
  <si>
    <t>86327</t>
  </si>
  <si>
    <t>86330</t>
  </si>
  <si>
    <t>86332</t>
  </si>
  <si>
    <t>86333</t>
  </si>
  <si>
    <t>86334</t>
  </si>
  <si>
    <t>86335</t>
  </si>
  <si>
    <t>86336</t>
  </si>
  <si>
    <t>86351</t>
  </si>
  <si>
    <t>86401</t>
  </si>
  <si>
    <t>86403</t>
  </si>
  <si>
    <t>86404</t>
  </si>
  <si>
    <t>86406</t>
  </si>
  <si>
    <t>86409</t>
  </si>
  <si>
    <t>86413</t>
  </si>
  <si>
    <t>86426</t>
  </si>
  <si>
    <t>86429</t>
  </si>
  <si>
    <t>86434</t>
  </si>
  <si>
    <t>86436</t>
  </si>
  <si>
    <t>86437</t>
  </si>
  <si>
    <t>86440</t>
  </si>
  <si>
    <t>86441</t>
  </si>
  <si>
    <t>86442</t>
  </si>
  <si>
    <t>86443</t>
  </si>
  <si>
    <t>86444</t>
  </si>
  <si>
    <t>86445</t>
  </si>
  <si>
    <t>86503</t>
  </si>
  <si>
    <t>86505</t>
  </si>
  <si>
    <t>86514</t>
  </si>
  <si>
    <t>86555</t>
  </si>
  <si>
    <t>87001</t>
  </si>
  <si>
    <t>87002</t>
  </si>
  <si>
    <t>87004</t>
  </si>
  <si>
    <t>87005</t>
  </si>
  <si>
    <t>87006</t>
  </si>
  <si>
    <t>87008</t>
  </si>
  <si>
    <t>87009</t>
  </si>
  <si>
    <t>87010</t>
  </si>
  <si>
    <t>87012</t>
  </si>
  <si>
    <t>87013</t>
  </si>
  <si>
    <t>87014</t>
  </si>
  <si>
    <t>87015</t>
  </si>
  <si>
    <t>87016</t>
  </si>
  <si>
    <t>87017</t>
  </si>
  <si>
    <t>87018</t>
  </si>
  <si>
    <t>87020</t>
  </si>
  <si>
    <t>87023</t>
  </si>
  <si>
    <t>87024</t>
  </si>
  <si>
    <t>87025</t>
  </si>
  <si>
    <t>87026</t>
  </si>
  <si>
    <t>87027</t>
  </si>
  <si>
    <t>87028</t>
  </si>
  <si>
    <t>87029</t>
  </si>
  <si>
    <t>87031</t>
  </si>
  <si>
    <t>87035</t>
  </si>
  <si>
    <t>87036</t>
  </si>
  <si>
    <t>87041</t>
  </si>
  <si>
    <t>87042</t>
  </si>
  <si>
    <t>87043</t>
  </si>
  <si>
    <t>87044</t>
  </si>
  <si>
    <t>87045</t>
  </si>
  <si>
    <t>87046</t>
  </si>
  <si>
    <t>87047</t>
  </si>
  <si>
    <t>87048</t>
  </si>
  <si>
    <t>87052</t>
  </si>
  <si>
    <t>87053</t>
  </si>
  <si>
    <t>87056</t>
  </si>
  <si>
    <t>87059</t>
  </si>
  <si>
    <t>87062</t>
  </si>
  <si>
    <t>87063</t>
  </si>
  <si>
    <t>87064</t>
  </si>
  <si>
    <t>87068</t>
  </si>
  <si>
    <t>87083</t>
  </si>
  <si>
    <t>87101</t>
  </si>
  <si>
    <t>87102</t>
  </si>
  <si>
    <t>87104</t>
  </si>
  <si>
    <t>87105</t>
  </si>
  <si>
    <t>87106</t>
  </si>
  <si>
    <t>87107</t>
  </si>
  <si>
    <t>87108</t>
  </si>
  <si>
    <t>87109</t>
  </si>
  <si>
    <t>87110</t>
  </si>
  <si>
    <t>87111</t>
  </si>
  <si>
    <t>87112</t>
  </si>
  <si>
    <t>87113</t>
  </si>
  <si>
    <t>87114</t>
  </si>
  <si>
    <t>87115</t>
  </si>
  <si>
    <t>87116</t>
  </si>
  <si>
    <t>87117</t>
  </si>
  <si>
    <t>87120</t>
  </si>
  <si>
    <t>87121</t>
  </si>
  <si>
    <t>87122</t>
  </si>
  <si>
    <t>87123</t>
  </si>
  <si>
    <t>87124</t>
  </si>
  <si>
    <t>87131</t>
  </si>
  <si>
    <t>87144</t>
  </si>
  <si>
    <t>87151</t>
  </si>
  <si>
    <t>87158</t>
  </si>
  <si>
    <t>87301</t>
  </si>
  <si>
    <t>87302</t>
  </si>
  <si>
    <t>87312</t>
  </si>
  <si>
    <t>87315</t>
  </si>
  <si>
    <t>87317</t>
  </si>
  <si>
    <t>87321</t>
  </si>
  <si>
    <t>87323</t>
  </si>
  <si>
    <t>87325</t>
  </si>
  <si>
    <t>87401</t>
  </si>
  <si>
    <t>87402</t>
  </si>
  <si>
    <t>87410</t>
  </si>
  <si>
    <t>87412</t>
  </si>
  <si>
    <t>87413</t>
  </si>
  <si>
    <t>87415</t>
  </si>
  <si>
    <t>87416</t>
  </si>
  <si>
    <t>87417</t>
  </si>
  <si>
    <t>87418</t>
  </si>
  <si>
    <t>87419</t>
  </si>
  <si>
    <t>87420</t>
  </si>
  <si>
    <t>87421</t>
  </si>
  <si>
    <t>87501</t>
  </si>
  <si>
    <t>87503</t>
  </si>
  <si>
    <t>87505</t>
  </si>
  <si>
    <t>87506</t>
  </si>
  <si>
    <t>87507</t>
  </si>
  <si>
    <t>87508</t>
  </si>
  <si>
    <t>87509</t>
  </si>
  <si>
    <t>87510</t>
  </si>
  <si>
    <t>87516</t>
  </si>
  <si>
    <t>87520</t>
  </si>
  <si>
    <t>87521</t>
  </si>
  <si>
    <t>87522</t>
  </si>
  <si>
    <t>87528</t>
  </si>
  <si>
    <t>87529</t>
  </si>
  <si>
    <t>87530</t>
  </si>
  <si>
    <t>87531</t>
  </si>
  <si>
    <t>87532</t>
  </si>
  <si>
    <t>87535</t>
  </si>
  <si>
    <t>87537</t>
  </si>
  <si>
    <t>87538</t>
  </si>
  <si>
    <t>87539</t>
  </si>
  <si>
    <t>87540</t>
  </si>
  <si>
    <t>87544</t>
  </si>
  <si>
    <t>87545</t>
  </si>
  <si>
    <t>87549</t>
  </si>
  <si>
    <t>87551</t>
  </si>
  <si>
    <t>87552</t>
  </si>
  <si>
    <t>87553</t>
  </si>
  <si>
    <t>87556</t>
  </si>
  <si>
    <t>87557</t>
  </si>
  <si>
    <t>87560</t>
  </si>
  <si>
    <t>87565</t>
  </si>
  <si>
    <t>87566</t>
  </si>
  <si>
    <t>87567</t>
  </si>
  <si>
    <t>87571</t>
  </si>
  <si>
    <t>87573</t>
  </si>
  <si>
    <t>87575</t>
  </si>
  <si>
    <t>87576</t>
  </si>
  <si>
    <t>87579</t>
  </si>
  <si>
    <t>87580</t>
  </si>
  <si>
    <t>87581</t>
  </si>
  <si>
    <t>87701</t>
  </si>
  <si>
    <t>87711</t>
  </si>
  <si>
    <t>87713</t>
  </si>
  <si>
    <t>87714</t>
  </si>
  <si>
    <t>87715</t>
  </si>
  <si>
    <t>87718</t>
  </si>
  <si>
    <t>87722</t>
  </si>
  <si>
    <t>87723</t>
  </si>
  <si>
    <t>87724</t>
  </si>
  <si>
    <t>87728</t>
  </si>
  <si>
    <t>87729</t>
  </si>
  <si>
    <t>87730</t>
  </si>
  <si>
    <t>87731</t>
  </si>
  <si>
    <t>87732</t>
  </si>
  <si>
    <t>87733</t>
  </si>
  <si>
    <t>87734</t>
  </si>
  <si>
    <t>87735</t>
  </si>
  <si>
    <t>87740</t>
  </si>
  <si>
    <t>87742</t>
  </si>
  <si>
    <t>87743</t>
  </si>
  <si>
    <t>87745</t>
  </si>
  <si>
    <t>87746</t>
  </si>
  <si>
    <t>87747</t>
  </si>
  <si>
    <t>87750</t>
  </si>
  <si>
    <t>87752</t>
  </si>
  <si>
    <t>87801</t>
  </si>
  <si>
    <t>87820</t>
  </si>
  <si>
    <t>87821</t>
  </si>
  <si>
    <t>87823</t>
  </si>
  <si>
    <t>87825</t>
  </si>
  <si>
    <t>87827</t>
  </si>
  <si>
    <t>87828</t>
  </si>
  <si>
    <t>87829</t>
  </si>
  <si>
    <t>87830</t>
  </si>
  <si>
    <t>87831</t>
  </si>
  <si>
    <t>87832</t>
  </si>
  <si>
    <t>87901</t>
  </si>
  <si>
    <t>87930</t>
  </si>
  <si>
    <t>87931</t>
  </si>
  <si>
    <t>87933</t>
  </si>
  <si>
    <t>87936</t>
  </si>
  <si>
    <t>87937</t>
  </si>
  <si>
    <t>87939</t>
  </si>
  <si>
    <t>87940</t>
  </si>
  <si>
    <t>87941</t>
  </si>
  <si>
    <t>87942</t>
  </si>
  <si>
    <t>87943</t>
  </si>
  <si>
    <t>88001</t>
  </si>
  <si>
    <t>88002</t>
  </si>
  <si>
    <t>88005</t>
  </si>
  <si>
    <t>88007</t>
  </si>
  <si>
    <t>88008</t>
  </si>
  <si>
    <t>88011</t>
  </si>
  <si>
    <t>88012</t>
  </si>
  <si>
    <t>88020</t>
  </si>
  <si>
    <t>88021</t>
  </si>
  <si>
    <t>88022</t>
  </si>
  <si>
    <t>88023</t>
  </si>
  <si>
    <t>88025</t>
  </si>
  <si>
    <t>88030</t>
  </si>
  <si>
    <t>88034</t>
  </si>
  <si>
    <t>88039</t>
  </si>
  <si>
    <t>88041</t>
  </si>
  <si>
    <t>88042</t>
  </si>
  <si>
    <t>88043</t>
  </si>
  <si>
    <t>88044</t>
  </si>
  <si>
    <t>88045</t>
  </si>
  <si>
    <t>88047</t>
  </si>
  <si>
    <t>88048</t>
  </si>
  <si>
    <t>88049</t>
  </si>
  <si>
    <t>88061</t>
  </si>
  <si>
    <t>88063</t>
  </si>
  <si>
    <t>88072</t>
  </si>
  <si>
    <t>88081</t>
  </si>
  <si>
    <t>88101</t>
  </si>
  <si>
    <t>88112</t>
  </si>
  <si>
    <t>88113</t>
  </si>
  <si>
    <t>88114</t>
  </si>
  <si>
    <t>88116</t>
  </si>
  <si>
    <t>88118</t>
  </si>
  <si>
    <t>88119</t>
  </si>
  <si>
    <t>88120</t>
  </si>
  <si>
    <t>88121</t>
  </si>
  <si>
    <t>88123</t>
  </si>
  <si>
    <t>88124</t>
  </si>
  <si>
    <t>88125</t>
  </si>
  <si>
    <t>88126</t>
  </si>
  <si>
    <t>88130</t>
  </si>
  <si>
    <t>88132</t>
  </si>
  <si>
    <t>88133</t>
  </si>
  <si>
    <t>88134</t>
  </si>
  <si>
    <t>88135</t>
  </si>
  <si>
    <t>88136</t>
  </si>
  <si>
    <t>88201</t>
  </si>
  <si>
    <t>88203</t>
  </si>
  <si>
    <t>88210</t>
  </si>
  <si>
    <t>88213</t>
  </si>
  <si>
    <t>88220</t>
  </si>
  <si>
    <t>88230</t>
  </si>
  <si>
    <t>88232</t>
  </si>
  <si>
    <t>88240</t>
  </si>
  <si>
    <t>88242</t>
  </si>
  <si>
    <t>88244</t>
  </si>
  <si>
    <t>88250</t>
  </si>
  <si>
    <t>88252</t>
  </si>
  <si>
    <t>88253</t>
  </si>
  <si>
    <t>88256</t>
  </si>
  <si>
    <t>88260</t>
  </si>
  <si>
    <t>88264</t>
  </si>
  <si>
    <t>88265</t>
  </si>
  <si>
    <t>88267</t>
  </si>
  <si>
    <t>88301</t>
  </si>
  <si>
    <t>88310</t>
  </si>
  <si>
    <t>88312</t>
  </si>
  <si>
    <t>88314</t>
  </si>
  <si>
    <t>88316</t>
  </si>
  <si>
    <t>88317</t>
  </si>
  <si>
    <t>88318</t>
  </si>
  <si>
    <t>88321</t>
  </si>
  <si>
    <t>88324</t>
  </si>
  <si>
    <t>88330</t>
  </si>
  <si>
    <t>88336</t>
  </si>
  <si>
    <t>88337</t>
  </si>
  <si>
    <t>88338</t>
  </si>
  <si>
    <t>88339</t>
  </si>
  <si>
    <t>88340</t>
  </si>
  <si>
    <t>88341</t>
  </si>
  <si>
    <t>88343</t>
  </si>
  <si>
    <t>88344</t>
  </si>
  <si>
    <t>88345</t>
  </si>
  <si>
    <t>88346</t>
  </si>
  <si>
    <t>88347</t>
  </si>
  <si>
    <t>88348</t>
  </si>
  <si>
    <t>88351</t>
  </si>
  <si>
    <t>88352</t>
  </si>
  <si>
    <t>88354</t>
  </si>
  <si>
    <t>88401</t>
  </si>
  <si>
    <t>88410</t>
  </si>
  <si>
    <t>88411</t>
  </si>
  <si>
    <t>88414</t>
  </si>
  <si>
    <t>88415</t>
  </si>
  <si>
    <t>88417</t>
  </si>
  <si>
    <t>88418</t>
  </si>
  <si>
    <t>88419</t>
  </si>
  <si>
    <t>88421</t>
  </si>
  <si>
    <t>88422</t>
  </si>
  <si>
    <t>88424</t>
  </si>
  <si>
    <t>88426</t>
  </si>
  <si>
    <t>88427</t>
  </si>
  <si>
    <t>88430</t>
  </si>
  <si>
    <t>88431</t>
  </si>
  <si>
    <t>88433</t>
  </si>
  <si>
    <t>88434</t>
  </si>
  <si>
    <t>88435</t>
  </si>
  <si>
    <t>88436</t>
  </si>
  <si>
    <t>88439</t>
  </si>
  <si>
    <t>88901</t>
  </si>
  <si>
    <t>88905</t>
  </si>
  <si>
    <t>89001</t>
  </si>
  <si>
    <t>89002</t>
  </si>
  <si>
    <t>89005</t>
  </si>
  <si>
    <t>89008</t>
  </si>
  <si>
    <t>89010</t>
  </si>
  <si>
    <t>89011</t>
  </si>
  <si>
    <t>89012</t>
  </si>
  <si>
    <t>89013</t>
  </si>
  <si>
    <t>89014</t>
  </si>
  <si>
    <t>89015</t>
  </si>
  <si>
    <t>89017</t>
  </si>
  <si>
    <t>89019</t>
  </si>
  <si>
    <t>89020</t>
  </si>
  <si>
    <t>89026</t>
  </si>
  <si>
    <t>89027</t>
  </si>
  <si>
    <t>89029</t>
  </si>
  <si>
    <t>89030</t>
  </si>
  <si>
    <t>89031</t>
  </si>
  <si>
    <t>89032</t>
  </si>
  <si>
    <t>89033</t>
  </si>
  <si>
    <t>89034</t>
  </si>
  <si>
    <t>89037</t>
  </si>
  <si>
    <t>89039</t>
  </si>
  <si>
    <t>89040</t>
  </si>
  <si>
    <t>89043</t>
  </si>
  <si>
    <t>89044</t>
  </si>
  <si>
    <t>89045</t>
  </si>
  <si>
    <t>89046</t>
  </si>
  <si>
    <t>89048</t>
  </si>
  <si>
    <t>89049</t>
  </si>
  <si>
    <t>89052</t>
  </si>
  <si>
    <t>89054</t>
  </si>
  <si>
    <t>89060</t>
  </si>
  <si>
    <t>89061</t>
  </si>
  <si>
    <t>89067</t>
  </si>
  <si>
    <t>89070</t>
  </si>
  <si>
    <t>89074</t>
  </si>
  <si>
    <t>89081</t>
  </si>
  <si>
    <t>89084</t>
  </si>
  <si>
    <t>89085</t>
  </si>
  <si>
    <t>89086</t>
  </si>
  <si>
    <t>89087</t>
  </si>
  <si>
    <t>89101</t>
  </si>
  <si>
    <t>89102</t>
  </si>
  <si>
    <t>89103</t>
  </si>
  <si>
    <t>89104</t>
  </si>
  <si>
    <t>89106</t>
  </si>
  <si>
    <t>89107</t>
  </si>
  <si>
    <t>89108</t>
  </si>
  <si>
    <t>89109</t>
  </si>
  <si>
    <t>89110</t>
  </si>
  <si>
    <t>89113</t>
  </si>
  <si>
    <t>89115</t>
  </si>
  <si>
    <t>89117</t>
  </si>
  <si>
    <t>89118</t>
  </si>
  <si>
    <t>89119</t>
  </si>
  <si>
    <t>89120</t>
  </si>
  <si>
    <t>89121</t>
  </si>
  <si>
    <t>89122</t>
  </si>
  <si>
    <t>89123</t>
  </si>
  <si>
    <t>89124</t>
  </si>
  <si>
    <t>89128</t>
  </si>
  <si>
    <t>89129</t>
  </si>
  <si>
    <t>89130</t>
  </si>
  <si>
    <t>89131</t>
  </si>
  <si>
    <t>89134</t>
  </si>
  <si>
    <t>89135</t>
  </si>
  <si>
    <t>89138</t>
  </si>
  <si>
    <t>89139</t>
  </si>
  <si>
    <t>89141</t>
  </si>
  <si>
    <t>89142</t>
  </si>
  <si>
    <t>89143</t>
  </si>
  <si>
    <t>89144</t>
  </si>
  <si>
    <t>89145</t>
  </si>
  <si>
    <t>89146</t>
  </si>
  <si>
    <t>89147</t>
  </si>
  <si>
    <t>89148</t>
  </si>
  <si>
    <t>89149</t>
  </si>
  <si>
    <t>89150</t>
  </si>
  <si>
    <t>89151</t>
  </si>
  <si>
    <t>89152</t>
  </si>
  <si>
    <t>89153</t>
  </si>
  <si>
    <t>89155</t>
  </si>
  <si>
    <t>89156</t>
  </si>
  <si>
    <t>89158</t>
  </si>
  <si>
    <t>89159</t>
  </si>
  <si>
    <t>89161</t>
  </si>
  <si>
    <t>89163</t>
  </si>
  <si>
    <t>89164</t>
  </si>
  <si>
    <t>89165</t>
  </si>
  <si>
    <t>89166</t>
  </si>
  <si>
    <t>89169</t>
  </si>
  <si>
    <t>89177</t>
  </si>
  <si>
    <t>89178</t>
  </si>
  <si>
    <t>89179</t>
  </si>
  <si>
    <t>89183</t>
  </si>
  <si>
    <t>89195</t>
  </si>
  <si>
    <t>89199</t>
  </si>
  <si>
    <t>89301</t>
  </si>
  <si>
    <t>89310</t>
  </si>
  <si>
    <t>89311</t>
  </si>
  <si>
    <t>89314</t>
  </si>
  <si>
    <t>89316</t>
  </si>
  <si>
    <t>89403</t>
  </si>
  <si>
    <t>89406</t>
  </si>
  <si>
    <t>89408</t>
  </si>
  <si>
    <t>89410</t>
  </si>
  <si>
    <t>89413</t>
  </si>
  <si>
    <t>89414</t>
  </si>
  <si>
    <t>89415</t>
  </si>
  <si>
    <t>89418</t>
  </si>
  <si>
    <t>89419</t>
  </si>
  <si>
    <t>89420</t>
  </si>
  <si>
    <t>89423</t>
  </si>
  <si>
    <t>89425</t>
  </si>
  <si>
    <t>89429</t>
  </si>
  <si>
    <t>89430</t>
  </si>
  <si>
    <t>89431</t>
  </si>
  <si>
    <t>89433</t>
  </si>
  <si>
    <t>89434</t>
  </si>
  <si>
    <t>89436</t>
  </si>
  <si>
    <t>89441</t>
  </si>
  <si>
    <t>89444</t>
  </si>
  <si>
    <t>89445</t>
  </si>
  <si>
    <t>89447</t>
  </si>
  <si>
    <t>89451</t>
  </si>
  <si>
    <t>89460</t>
  </si>
  <si>
    <t>89496</t>
  </si>
  <si>
    <t>89501</t>
  </si>
  <si>
    <t>89502</t>
  </si>
  <si>
    <t>89503</t>
  </si>
  <si>
    <t>89506</t>
  </si>
  <si>
    <t>89508</t>
  </si>
  <si>
    <t>89509</t>
  </si>
  <si>
    <t>89510</t>
  </si>
  <si>
    <t>89511</t>
  </si>
  <si>
    <t>89512</t>
  </si>
  <si>
    <t>89519</t>
  </si>
  <si>
    <t>89521</t>
  </si>
  <si>
    <t>89523</t>
  </si>
  <si>
    <t>89555</t>
  </si>
  <si>
    <t>89557</t>
  </si>
  <si>
    <t>89595</t>
  </si>
  <si>
    <t>89599</t>
  </si>
  <si>
    <t>89701</t>
  </si>
  <si>
    <t>89703</t>
  </si>
  <si>
    <t>89704</t>
  </si>
  <si>
    <t>89705</t>
  </si>
  <si>
    <t>89706</t>
  </si>
  <si>
    <t>89711</t>
  </si>
  <si>
    <t>89712</t>
  </si>
  <si>
    <t>89713</t>
  </si>
  <si>
    <t>89714</t>
  </si>
  <si>
    <t>89801</t>
  </si>
  <si>
    <t>89815</t>
  </si>
  <si>
    <t>89820</t>
  </si>
  <si>
    <t>89821</t>
  </si>
  <si>
    <t>89822</t>
  </si>
  <si>
    <t>89823</t>
  </si>
  <si>
    <t>89825</t>
  </si>
  <si>
    <t>89828</t>
  </si>
  <si>
    <t>89831</t>
  </si>
  <si>
    <t>89833</t>
  </si>
  <si>
    <t>89834</t>
  </si>
  <si>
    <t>89835</t>
  </si>
  <si>
    <t>90001</t>
  </si>
  <si>
    <t>90002</t>
  </si>
  <si>
    <t>90003</t>
  </si>
  <si>
    <t>90004</t>
  </si>
  <si>
    <t>90005</t>
  </si>
  <si>
    <t>90006</t>
  </si>
  <si>
    <t>90007</t>
  </si>
  <si>
    <t>90008</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</si>
  <si>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</si>
  <si>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</si>
  <si>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</si>
  <si>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</si>
  <si>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</si>
  <si>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</si>
  <si>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</si>
  <si>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</si>
  <si>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</si>
  <si>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</si>
  <si>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</si>
  <si>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</si>
  <si>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</si>
  <si>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</si>
  <si>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</si>
  <si>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</si>
  <si>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</si>
  <si>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</si>
  <si>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</si>
  <si>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</si>
  <si>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90031</t>
  </si>
  <si>
    <t>90032</t>
  </si>
  <si>
    <t>90033</t>
  </si>
  <si>
    <t>90034</t>
  </si>
  <si>
    <t>90035</t>
  </si>
  <si>
    <t>90036</t>
  </si>
  <si>
    <t>90037</t>
  </si>
  <si>
    <t>90038</t>
  </si>
  <si>
    <t>90039</t>
  </si>
  <si>
    <t>90040</t>
  </si>
  <si>
    <t>90041</t>
  </si>
  <si>
    <t>90042</t>
  </si>
  <si>
    <t>90043</t>
  </si>
  <si>
    <t>90044</t>
  </si>
  <si>
    <t>90045</t>
  </si>
  <si>
    <t>90046</t>
  </si>
  <si>
    <t>90047</t>
  </si>
  <si>
    <t>90048</t>
  </si>
  <si>
    <t>90049</t>
  </si>
  <si>
    <t>90056</t>
  </si>
  <si>
    <t>90057</t>
  </si>
  <si>
    <t>90058</t>
  </si>
  <si>
    <t>90059</t>
  </si>
  <si>
    <t>90061</t>
  </si>
  <si>
    <t>90062</t>
  </si>
  <si>
    <t>90063</t>
  </si>
  <si>
    <t>90064</t>
  </si>
  <si>
    <t>90065</t>
  </si>
  <si>
    <t>90066</t>
  </si>
  <si>
    <t>90067</t>
  </si>
  <si>
    <t>90068</t>
  </si>
  <si>
    <t>90069</t>
  </si>
  <si>
    <t>90071</t>
  </si>
  <si>
    <t>90074</t>
  </si>
  <si>
    <t>90077</t>
  </si>
  <si>
    <t>90079</t>
  </si>
  <si>
    <t>90084</t>
  </si>
  <si>
    <t>90088</t>
  </si>
  <si>
    <t>90089</t>
  </si>
  <si>
    <t>90090</t>
  </si>
  <si>
    <t>90094</t>
  </si>
  <si>
    <t>90095</t>
  </si>
  <si>
    <t>90096</t>
  </si>
  <si>
    <t>90099</t>
  </si>
  <si>
    <t>90101</t>
  </si>
  <si>
    <t>90102</t>
  </si>
  <si>
    <t>90103</t>
  </si>
  <si>
    <t>90189</t>
  </si>
  <si>
    <t>90201</t>
  </si>
  <si>
    <t>90210</t>
  </si>
  <si>
    <t>90211</t>
  </si>
  <si>
    <t>90212</t>
  </si>
  <si>
    <t>90220</t>
  </si>
  <si>
    <t>90221</t>
  </si>
  <si>
    <t>90222</t>
  </si>
  <si>
    <t>90230</t>
  </si>
  <si>
    <t>90232</t>
  </si>
  <si>
    <t>90240</t>
  </si>
  <si>
    <t>90241</t>
  </si>
  <si>
    <t>90242</t>
  </si>
  <si>
    <t>90245</t>
  </si>
  <si>
    <t>90247</t>
  </si>
  <si>
    <t>90248</t>
  </si>
  <si>
    <t>90249</t>
  </si>
  <si>
    <t>90250</t>
  </si>
  <si>
    <t>90254</t>
  </si>
  <si>
    <t>90255</t>
  </si>
  <si>
    <t>90260</t>
  </si>
  <si>
    <t>90261</t>
  </si>
  <si>
    <t>90262</t>
  </si>
  <si>
    <t>90263</t>
  </si>
  <si>
    <t>90265</t>
  </si>
  <si>
    <t>90266</t>
  </si>
  <si>
    <t>90270</t>
  </si>
  <si>
    <t>90272</t>
  </si>
  <si>
    <t>90274</t>
  </si>
  <si>
    <t>90275</t>
  </si>
  <si>
    <t>90277</t>
  </si>
  <si>
    <t>90278</t>
  </si>
  <si>
    <t>90280</t>
  </si>
  <si>
    <t>90290</t>
  </si>
  <si>
    <t>90291</t>
  </si>
  <si>
    <t>90292</t>
  </si>
  <si>
    <t>90293</t>
  </si>
  <si>
    <t>90301</t>
  </si>
  <si>
    <t>90302</t>
  </si>
  <si>
    <t>90303</t>
  </si>
  <si>
    <t>90304</t>
  </si>
  <si>
    <t>90305</t>
  </si>
  <si>
    <t>90311</t>
  </si>
  <si>
    <t>90313</t>
  </si>
  <si>
    <t>90397</t>
  </si>
  <si>
    <t>90398</t>
  </si>
  <si>
    <t>90401</t>
  </si>
  <si>
    <t>90402</t>
  </si>
  <si>
    <t>90403</t>
  </si>
  <si>
    <t>90404</t>
  </si>
  <si>
    <t>90405</t>
  </si>
  <si>
    <t>90501</t>
  </si>
  <si>
    <t>90502</t>
  </si>
  <si>
    <t>90503</t>
  </si>
  <si>
    <t>90504</t>
  </si>
  <si>
    <t>90505</t>
  </si>
  <si>
    <t>90506</t>
  </si>
  <si>
    <t>90601</t>
  </si>
  <si>
    <t>90602</t>
  </si>
  <si>
    <t>90603</t>
  </si>
  <si>
    <t>90604</t>
  </si>
  <si>
    <t>90605</t>
  </si>
  <si>
    <t>90606</t>
  </si>
  <si>
    <t>90612</t>
  </si>
  <si>
    <t>90620</t>
  </si>
  <si>
    <t>90621</t>
  </si>
  <si>
    <t>90623</t>
  </si>
  <si>
    <t>90630</t>
  </si>
  <si>
    <t>90631</t>
  </si>
  <si>
    <t>90638</t>
  </si>
  <si>
    <t>90639</t>
  </si>
  <si>
    <t>90640</t>
  </si>
  <si>
    <t>90650</t>
  </si>
  <si>
    <t>90659</t>
  </si>
  <si>
    <t>90660</t>
  </si>
  <si>
    <t>90670</t>
  </si>
  <si>
    <t>90680</t>
  </si>
  <si>
    <t>90701</t>
  </si>
  <si>
    <t>90703</t>
  </si>
  <si>
    <t>90706</t>
  </si>
  <si>
    <t>90710</t>
  </si>
  <si>
    <t>90712</t>
  </si>
  <si>
    <t>90713</t>
  </si>
  <si>
    <t>90715</t>
  </si>
  <si>
    <t>90716</t>
  </si>
  <si>
    <t>90717</t>
  </si>
  <si>
    <t>90720</t>
  </si>
  <si>
    <t>90723</t>
  </si>
  <si>
    <t>90731</t>
  </si>
  <si>
    <t>90732</t>
  </si>
  <si>
    <t>90740</t>
  </si>
  <si>
    <t>90744</t>
  </si>
  <si>
    <t>90745</t>
  </si>
  <si>
    <t>90746</t>
  </si>
  <si>
    <t>90747</t>
  </si>
  <si>
    <t>90755</t>
  </si>
  <si>
    <t>90802</t>
  </si>
  <si>
    <t>90803</t>
  </si>
  <si>
    <t>90804</t>
  </si>
  <si>
    <t>90805</t>
  </si>
  <si>
    <t>90806</t>
  </si>
  <si>
    <t>90807</t>
  </si>
  <si>
    <t>90808</t>
  </si>
  <si>
    <t>90810</t>
  </si>
  <si>
    <t>90813</t>
  </si>
  <si>
    <t>90814</t>
  </si>
  <si>
    <t>90815</t>
  </si>
  <si>
    <t>90822</t>
  </si>
  <si>
    <t>90831</t>
  </si>
  <si>
    <t>90833</t>
  </si>
  <si>
    <t>90834</t>
  </si>
  <si>
    <t>90835</t>
  </si>
  <si>
    <t>90840</t>
  </si>
  <si>
    <t>90842</t>
  </si>
  <si>
    <t>90844</t>
  </si>
  <si>
    <t>90845</t>
  </si>
  <si>
    <t>90846</t>
  </si>
  <si>
    <t>90847</t>
  </si>
  <si>
    <t>90848</t>
  </si>
  <si>
    <t>90888</t>
  </si>
  <si>
    <t>90895</t>
  </si>
  <si>
    <t>90899</t>
  </si>
  <si>
    <t>91001</t>
  </si>
  <si>
    <t>91006</t>
  </si>
  <si>
    <t>91007</t>
  </si>
  <si>
    <t>91008</t>
  </si>
  <si>
    <t>91010</t>
  </si>
  <si>
    <t>91011</t>
  </si>
  <si>
    <t>91016</t>
  </si>
  <si>
    <t>91020</t>
  </si>
  <si>
    <t>91024</t>
  </si>
  <si>
    <t>91030</t>
  </si>
  <si>
    <t>91040</t>
  </si>
  <si>
    <t>91042</t>
  </si>
  <si>
    <t>91101</t>
  </si>
  <si>
    <t>91103</t>
  </si>
  <si>
    <t>91104</t>
  </si>
  <si>
    <t>91105</t>
  </si>
  <si>
    <t>91106</t>
  </si>
  <si>
    <t>91107</t>
  </si>
  <si>
    <t>91108</t>
  </si>
  <si>
    <t>91110</t>
  </si>
  <si>
    <t>91121</t>
  </si>
  <si>
    <t>91123</t>
  </si>
  <si>
    <t>91124</t>
  </si>
  <si>
    <t>91125</t>
  </si>
  <si>
    <t>91126</t>
  </si>
  <si>
    <t>91129</t>
  </si>
  <si>
    <t>91131</t>
  </si>
  <si>
    <t>91182</t>
  </si>
  <si>
    <t>91184</t>
  </si>
  <si>
    <t>91185</t>
  </si>
  <si>
    <t>91188</t>
  </si>
  <si>
    <t>91189</t>
  </si>
  <si>
    <t>91191</t>
  </si>
  <si>
    <t>91199</t>
  </si>
  <si>
    <t>91201</t>
  </si>
  <si>
    <t>91202</t>
  </si>
  <si>
    <t>91203</t>
  </si>
  <si>
    <t>91204</t>
  </si>
  <si>
    <t>91205</t>
  </si>
  <si>
    <t>91206</t>
  </si>
  <si>
    <t>91207</t>
  </si>
  <si>
    <t>91208</t>
  </si>
  <si>
    <t>91210</t>
  </si>
  <si>
    <t>91214</t>
  </si>
  <si>
    <t>91301</t>
  </si>
  <si>
    <t>91302</t>
  </si>
  <si>
    <t>91303</t>
  </si>
  <si>
    <t>91304</t>
  </si>
  <si>
    <t>91306</t>
  </si>
  <si>
    <t>91307</t>
  </si>
  <si>
    <t>91311</t>
  </si>
  <si>
    <t>91316</t>
  </si>
  <si>
    <t>91320</t>
  </si>
  <si>
    <t>91321</t>
  </si>
  <si>
    <t>91324</t>
  </si>
  <si>
    <t>91325</t>
  </si>
  <si>
    <t>91326</t>
  </si>
  <si>
    <t>91329</t>
  </si>
  <si>
    <t>91330</t>
  </si>
  <si>
    <t>91331</t>
  </si>
  <si>
    <t>91335</t>
  </si>
  <si>
    <t>91340</t>
  </si>
  <si>
    <t>91342</t>
  </si>
  <si>
    <t>91343</t>
  </si>
  <si>
    <t>91344</t>
  </si>
  <si>
    <t>91345</t>
  </si>
  <si>
    <t>91350</t>
  </si>
  <si>
    <t>91351</t>
  </si>
  <si>
    <t>91352</t>
  </si>
  <si>
    <t>91354</t>
  </si>
  <si>
    <t>91355</t>
  </si>
  <si>
    <t>91356</t>
  </si>
  <si>
    <t>91360</t>
  </si>
  <si>
    <t>91361</t>
  </si>
  <si>
    <t>91362</t>
  </si>
  <si>
    <t>91363</t>
  </si>
  <si>
    <t>91364</t>
  </si>
  <si>
    <t>91367</t>
  </si>
  <si>
    <t>91371</t>
  </si>
  <si>
    <t>91377</t>
  </si>
  <si>
    <t>91381</t>
  </si>
  <si>
    <t>91382</t>
  </si>
  <si>
    <t>91383</t>
  </si>
  <si>
    <t>91384</t>
  </si>
  <si>
    <t>91387</t>
  </si>
  <si>
    <t>91388</t>
  </si>
  <si>
    <t>91390</t>
  </si>
  <si>
    <t>91399</t>
  </si>
  <si>
    <t>91401</t>
  </si>
  <si>
    <t>91402</t>
  </si>
  <si>
    <t>91403</t>
  </si>
  <si>
    <t>91405</t>
  </si>
  <si>
    <t>91406</t>
  </si>
  <si>
    <t>91411</t>
  </si>
  <si>
    <t>91423</t>
  </si>
  <si>
    <t>91436</t>
  </si>
  <si>
    <t>91470</t>
  </si>
  <si>
    <t>91482</t>
  </si>
  <si>
    <t>91495</t>
  </si>
  <si>
    <t>91496</t>
  </si>
  <si>
    <t>91497</t>
  </si>
  <si>
    <t>91499</t>
  </si>
  <si>
    <t>91501</t>
  </si>
  <si>
    <t>91502</t>
  </si>
  <si>
    <t>91504</t>
  </si>
  <si>
    <t>91505</t>
  </si>
  <si>
    <t>91506</t>
  </si>
  <si>
    <t>91521</t>
  </si>
  <si>
    <t>91522</t>
  </si>
  <si>
    <t>91523</t>
  </si>
  <si>
    <t>91526</t>
  </si>
  <si>
    <t>91601</t>
  </si>
  <si>
    <t>91602</t>
  </si>
  <si>
    <t>91604</t>
  </si>
  <si>
    <t>91605</t>
  </si>
  <si>
    <t>91606</t>
  </si>
  <si>
    <t>91607</t>
  </si>
  <si>
    <t>91608</t>
  </si>
  <si>
    <t>91611</t>
  </si>
  <si>
    <t>91612</t>
  </si>
  <si>
    <t>91701</t>
  </si>
  <si>
    <t>91702</t>
  </si>
  <si>
    <t>91706</t>
  </si>
  <si>
    <t>91708</t>
  </si>
  <si>
    <t>91709</t>
  </si>
  <si>
    <t>91710</t>
  </si>
  <si>
    <t>91711</t>
  </si>
  <si>
    <t>91722</t>
  </si>
  <si>
    <t>91723</t>
  </si>
  <si>
    <t>91724</t>
  </si>
  <si>
    <t>91730</t>
  </si>
  <si>
    <t>91731</t>
  </si>
  <si>
    <t>91732</t>
  </si>
  <si>
    <t>91733</t>
  </si>
  <si>
    <t>91735</t>
  </si>
  <si>
    <t>91737</t>
  </si>
  <si>
    <t>91739</t>
  </si>
  <si>
    <t>91740</t>
  </si>
  <si>
    <t>91741</t>
  </si>
  <si>
    <t>91744</t>
  </si>
  <si>
    <t>91745</t>
  </si>
  <si>
    <t>91746</t>
  </si>
  <si>
    <t>91748</t>
  </si>
  <si>
    <t>91750</t>
  </si>
  <si>
    <t>91752</t>
  </si>
  <si>
    <t>91754</t>
  </si>
  <si>
    <t>91755</t>
  </si>
  <si>
    <t>91756</t>
  </si>
  <si>
    <t>91758</t>
  </si>
  <si>
    <t>91761</t>
  </si>
  <si>
    <t>91762</t>
  </si>
  <si>
    <t>91763</t>
  </si>
  <si>
    <t>91764</t>
  </si>
  <si>
    <t>91765</t>
  </si>
  <si>
    <t>91766</t>
  </si>
  <si>
    <t>91767</t>
  </si>
  <si>
    <t>91768</t>
  </si>
  <si>
    <t>91770</t>
  </si>
  <si>
    <t>91771</t>
  </si>
  <si>
    <t>91772</t>
  </si>
  <si>
    <t>91773</t>
  </si>
  <si>
    <t>91775</t>
  </si>
  <si>
    <t>91776</t>
  </si>
  <si>
    <t>91780</t>
  </si>
  <si>
    <t>91784</t>
  </si>
  <si>
    <t>91786</t>
  </si>
  <si>
    <t>91789</t>
  </si>
  <si>
    <t>91790</t>
  </si>
  <si>
    <t>91791</t>
  </si>
  <si>
    <t>91792</t>
  </si>
  <si>
    <t>91795</t>
  </si>
  <si>
    <t>91797</t>
  </si>
  <si>
    <t>91798</t>
  </si>
  <si>
    <t>91799</t>
  </si>
  <si>
    <t>91801</t>
  </si>
  <si>
    <t>91803</t>
  </si>
  <si>
    <t>91804</t>
  </si>
  <si>
    <t>91841</t>
  </si>
  <si>
    <t>91901</t>
  </si>
  <si>
    <t>91902</t>
  </si>
  <si>
    <t>91905</t>
  </si>
  <si>
    <t>91906</t>
  </si>
  <si>
    <t>91910</t>
  </si>
  <si>
    <t>91911</t>
  </si>
  <si>
    <t>91913</t>
  </si>
  <si>
    <t>91914</t>
  </si>
  <si>
    <t>91915</t>
  </si>
  <si>
    <t>91916</t>
  </si>
  <si>
    <t>91917</t>
  </si>
  <si>
    <t>91932</t>
  </si>
  <si>
    <t>91934</t>
  </si>
  <si>
    <t>91935</t>
  </si>
  <si>
    <t>91941</t>
  </si>
  <si>
    <t>91942</t>
  </si>
  <si>
    <t>91945</t>
  </si>
  <si>
    <t>91950</t>
  </si>
  <si>
    <t>91962</t>
  </si>
  <si>
    <t>91963</t>
  </si>
  <si>
    <t>91977</t>
  </si>
  <si>
    <t>91978</t>
  </si>
  <si>
    <t>91980</t>
  </si>
  <si>
    <t>91987</t>
  </si>
  <si>
    <t>91990</t>
  </si>
  <si>
    <t>92003</t>
  </si>
  <si>
    <t>92004</t>
  </si>
  <si>
    <t>92007</t>
  </si>
  <si>
    <t>92008</t>
  </si>
  <si>
    <t>92009</t>
  </si>
  <si>
    <t>92010</t>
  </si>
  <si>
    <t>92011</t>
  </si>
  <si>
    <t>92014</t>
  </si>
  <si>
    <t>92019</t>
  </si>
  <si>
    <t>92020</t>
  </si>
  <si>
    <t>92021</t>
  </si>
  <si>
    <t>92024</t>
  </si>
  <si>
    <t>92025</t>
  </si>
  <si>
    <t>92026</t>
  </si>
  <si>
    <t>92027</t>
  </si>
  <si>
    <t>92028</t>
  </si>
  <si>
    <t>92029</t>
  </si>
  <si>
    <t>92036</t>
  </si>
  <si>
    <t>92037</t>
  </si>
  <si>
    <t>92040</t>
  </si>
  <si>
    <t>92054</t>
  </si>
  <si>
    <t>92055</t>
  </si>
  <si>
    <t>92056</t>
  </si>
  <si>
    <t>92057</t>
  </si>
  <si>
    <t>92058</t>
  </si>
  <si>
    <t>92059</t>
  </si>
  <si>
    <t>92061</t>
  </si>
  <si>
    <t>92064</t>
  </si>
  <si>
    <t>92065</t>
  </si>
  <si>
    <t>92066</t>
  </si>
  <si>
    <t>92069</t>
  </si>
  <si>
    <t>92070</t>
  </si>
  <si>
    <t>92071</t>
  </si>
  <si>
    <t>92075</t>
  </si>
  <si>
    <t>92078</t>
  </si>
  <si>
    <t>92081</t>
  </si>
  <si>
    <t>92082</t>
  </si>
  <si>
    <t>92083</t>
  </si>
  <si>
    <t>92084</t>
  </si>
  <si>
    <t>92086</t>
  </si>
  <si>
    <t>92090</t>
  </si>
  <si>
    <t>92091</t>
  </si>
  <si>
    <t>92092</t>
  </si>
  <si>
    <t>92093</t>
  </si>
  <si>
    <t>92096</t>
  </si>
  <si>
    <t>92101</t>
  </si>
  <si>
    <t>92102</t>
  </si>
  <si>
    <t>92103</t>
  </si>
  <si>
    <t>92104</t>
  </si>
  <si>
    <t>92105</t>
  </si>
  <si>
    <t>92106</t>
  </si>
  <si>
    <t>92107</t>
  </si>
  <si>
    <t>92108</t>
  </si>
  <si>
    <t>92109</t>
  </si>
  <si>
    <t>92110</t>
  </si>
  <si>
    <t>92111</t>
  </si>
  <si>
    <t>92113</t>
  </si>
  <si>
    <t>92114</t>
  </si>
  <si>
    <t>92115</t>
  </si>
  <si>
    <t>92116</t>
  </si>
  <si>
    <t>92117</t>
  </si>
  <si>
    <t>92118</t>
  </si>
  <si>
    <t>92119</t>
  </si>
  <si>
    <t>92120</t>
  </si>
  <si>
    <t>92121</t>
  </si>
  <si>
    <t>92122</t>
  </si>
  <si>
    <t>92123</t>
  </si>
  <si>
    <t>92124</t>
  </si>
  <si>
    <t>92126</t>
  </si>
  <si>
    <t>92127</t>
  </si>
  <si>
    <t>92128</t>
  </si>
  <si>
    <t>92129</t>
  </si>
  <si>
    <t>92130</t>
  </si>
  <si>
    <t>92131</t>
  </si>
  <si>
    <t>92132</t>
  </si>
  <si>
    <t>92133</t>
  </si>
  <si>
    <t>92134</t>
  </si>
  <si>
    <t>92135</t>
  </si>
  <si>
    <t>92136</t>
  </si>
  <si>
    <t>92139</t>
  </si>
  <si>
    <t>92140</t>
  </si>
  <si>
    <t>92145</t>
  </si>
  <si>
    <t>92147</t>
  </si>
  <si>
    <t>92152</t>
  </si>
  <si>
    <t>92154</t>
  </si>
  <si>
    <t>92155</t>
  </si>
  <si>
    <t>92158</t>
  </si>
  <si>
    <t>92161</t>
  </si>
  <si>
    <t>92173</t>
  </si>
  <si>
    <t>92182</t>
  </si>
  <si>
    <t>92184</t>
  </si>
  <si>
    <t>92187</t>
  </si>
  <si>
    <t>92194</t>
  </si>
  <si>
    <t>92197</t>
  </si>
  <si>
    <t>92199</t>
  </si>
  <si>
    <t>92201</t>
  </si>
  <si>
    <t>92203</t>
  </si>
  <si>
    <t>92210</t>
  </si>
  <si>
    <t>92211</t>
  </si>
  <si>
    <t>92220</t>
  </si>
  <si>
    <t>92223</t>
  </si>
  <si>
    <t>92225</t>
  </si>
  <si>
    <t>92227</t>
  </si>
  <si>
    <t>92230</t>
  </si>
  <si>
    <t>92231</t>
  </si>
  <si>
    <t>92233</t>
  </si>
  <si>
    <t>92234</t>
  </si>
  <si>
    <t>92236</t>
  </si>
  <si>
    <t>92240</t>
  </si>
  <si>
    <t>92241</t>
  </si>
  <si>
    <t>92242</t>
  </si>
  <si>
    <t>92243</t>
  </si>
  <si>
    <t>92249</t>
  </si>
  <si>
    <t>92250</t>
  </si>
  <si>
    <t>92251</t>
  </si>
  <si>
    <t>92252</t>
  </si>
  <si>
    <t>92253</t>
  </si>
  <si>
    <t>92254</t>
  </si>
  <si>
    <t>92256</t>
  </si>
  <si>
    <t>92257</t>
  </si>
  <si>
    <t>92260</t>
  </si>
  <si>
    <t>92262</t>
  </si>
  <si>
    <t>92264</t>
  </si>
  <si>
    <t>92267</t>
  </si>
  <si>
    <t>92270</t>
  </si>
  <si>
    <t>92274</t>
  </si>
  <si>
    <t>92276</t>
  </si>
  <si>
    <t>92277</t>
  </si>
  <si>
    <t>92278</t>
  </si>
  <si>
    <t>92280</t>
  </si>
  <si>
    <t>92281</t>
  </si>
  <si>
    <t>92282</t>
  </si>
  <si>
    <t>92283</t>
  </si>
  <si>
    <t>92284</t>
  </si>
  <si>
    <t>92285</t>
  </si>
  <si>
    <t>92292</t>
  </si>
  <si>
    <t>92301</t>
  </si>
  <si>
    <t>92305</t>
  </si>
  <si>
    <t>92307</t>
  </si>
  <si>
    <t>92308</t>
  </si>
  <si>
    <t>92309</t>
  </si>
  <si>
    <t>92310</t>
  </si>
  <si>
    <t>92311</t>
  </si>
  <si>
    <t>92313</t>
  </si>
  <si>
    <t>92314</t>
  </si>
  <si>
    <t>92315</t>
  </si>
  <si>
    <t>92316</t>
  </si>
  <si>
    <t>92320</t>
  </si>
  <si>
    <t>92323</t>
  </si>
  <si>
    <t>92324</t>
  </si>
  <si>
    <t>92327</t>
  </si>
  <si>
    <t>92328</t>
  </si>
  <si>
    <t>92332</t>
  </si>
  <si>
    <t>92335</t>
  </si>
  <si>
    <t>92336</t>
  </si>
  <si>
    <t>92337</t>
  </si>
  <si>
    <t>92338</t>
  </si>
  <si>
    <t>92339</t>
  </si>
  <si>
    <t>92342</t>
  </si>
  <si>
    <t>92344</t>
  </si>
  <si>
    <t>92345</t>
  </si>
  <si>
    <t>92346</t>
  </si>
  <si>
    <t>92347</t>
  </si>
  <si>
    <t>92350</t>
  </si>
  <si>
    <t>92354</t>
  </si>
  <si>
    <t>92356</t>
  </si>
  <si>
    <t>92357</t>
  </si>
  <si>
    <t>92358</t>
  </si>
  <si>
    <t>92359</t>
  </si>
  <si>
    <t>92363</t>
  </si>
  <si>
    <t>92364</t>
  </si>
  <si>
    <t>92365</t>
  </si>
  <si>
    <t>92366</t>
  </si>
  <si>
    <t>92368</t>
  </si>
  <si>
    <t>92371</t>
  </si>
  <si>
    <t>92372</t>
  </si>
  <si>
    <t>92373</t>
  </si>
  <si>
    <t>92374</t>
  </si>
  <si>
    <t>92376</t>
  </si>
  <si>
    <t>92377</t>
  </si>
  <si>
    <t>92392</t>
  </si>
  <si>
    <t>92394</t>
  </si>
  <si>
    <t>92395</t>
  </si>
  <si>
    <t>92397</t>
  </si>
  <si>
    <t>92399</t>
  </si>
  <si>
    <t>92401</t>
  </si>
  <si>
    <t>92403</t>
  </si>
  <si>
    <t>92404</t>
  </si>
  <si>
    <t>92405</t>
  </si>
  <si>
    <t>92407</t>
  </si>
  <si>
    <t>92408</t>
  </si>
  <si>
    <t>92410</t>
  </si>
  <si>
    <t>92411</t>
  </si>
  <si>
    <t>92414</t>
  </si>
  <si>
    <t>92415</t>
  </si>
  <si>
    <t>92418</t>
  </si>
  <si>
    <t>92424</t>
  </si>
  <si>
    <t>92501</t>
  </si>
  <si>
    <t>92503</t>
  </si>
  <si>
    <t>92504</t>
  </si>
  <si>
    <t>92505</t>
  </si>
  <si>
    <t>92506</t>
  </si>
  <si>
    <t>92507</t>
  </si>
  <si>
    <t>92508</t>
  </si>
  <si>
    <t>92509</t>
  </si>
  <si>
    <t>92518</t>
  </si>
  <si>
    <t>92521</t>
  </si>
  <si>
    <t>92522</t>
  </si>
  <si>
    <t>92530</t>
  </si>
  <si>
    <t>92532</t>
  </si>
  <si>
    <t>92536</t>
  </si>
  <si>
    <t>92539</t>
  </si>
  <si>
    <t>92543</t>
  </si>
  <si>
    <t>92544</t>
  </si>
  <si>
    <t>92545</t>
  </si>
  <si>
    <t>92548</t>
  </si>
  <si>
    <t>92549</t>
  </si>
  <si>
    <t>92551</t>
  </si>
  <si>
    <t>92553</t>
  </si>
  <si>
    <t>92555</t>
  </si>
  <si>
    <t>92557</t>
  </si>
  <si>
    <t>92561</t>
  </si>
  <si>
    <t>92562</t>
  </si>
  <si>
    <t>92563</t>
  </si>
  <si>
    <t>92567</t>
  </si>
  <si>
    <t>92570</t>
  </si>
  <si>
    <t>92571</t>
  </si>
  <si>
    <t>92582</t>
  </si>
  <si>
    <t>92583</t>
  </si>
  <si>
    <t>92584</t>
  </si>
  <si>
    <t>92585</t>
  </si>
  <si>
    <t>92586</t>
  </si>
  <si>
    <t>92587</t>
  </si>
  <si>
    <t>92590</t>
  </si>
  <si>
    <t>92591</t>
  </si>
  <si>
    <t>92592</t>
  </si>
  <si>
    <t>92595</t>
  </si>
  <si>
    <t>92596</t>
  </si>
  <si>
    <t>92599</t>
  </si>
  <si>
    <t>92602</t>
  </si>
  <si>
    <t>92603</t>
  </si>
  <si>
    <t>92604</t>
  </si>
  <si>
    <t>92606</t>
  </si>
  <si>
    <t>92610</t>
  </si>
  <si>
    <t>92612</t>
  </si>
  <si>
    <t>92614</t>
  </si>
  <si>
    <t>92617</t>
  </si>
  <si>
    <t>92618</t>
  </si>
  <si>
    <t>92620</t>
  </si>
  <si>
    <t>92624</t>
  </si>
  <si>
    <t>92625</t>
  </si>
  <si>
    <t>92626</t>
  </si>
  <si>
    <t>92627</t>
  </si>
  <si>
    <t>92629</t>
  </si>
  <si>
    <t>92630</t>
  </si>
  <si>
    <t>92637</t>
  </si>
  <si>
    <t>92646</t>
  </si>
  <si>
    <t>92647</t>
  </si>
  <si>
    <t>92648</t>
  </si>
  <si>
    <t>92649</t>
  </si>
  <si>
    <t>92651</t>
  </si>
  <si>
    <t>92653</t>
  </si>
  <si>
    <t>92655</t>
  </si>
  <si>
    <t>92656</t>
  </si>
  <si>
    <t>92657</t>
  </si>
  <si>
    <t>92660</t>
  </si>
  <si>
    <t>92661</t>
  </si>
  <si>
    <t>92662</t>
  </si>
  <si>
    <t>92663</t>
  </si>
  <si>
    <t>92672</t>
  </si>
  <si>
    <t>92673</t>
  </si>
  <si>
    <t>92675</t>
  </si>
  <si>
    <t>92676</t>
  </si>
  <si>
    <t>92677</t>
  </si>
  <si>
    <t>92679</t>
  </si>
  <si>
    <t>92683</t>
  </si>
  <si>
    <t>92688</t>
  </si>
  <si>
    <t>92691</t>
  </si>
  <si>
    <t>92692</t>
  </si>
  <si>
    <t>92694</t>
  </si>
  <si>
    <t>92697</t>
  </si>
  <si>
    <t>92698</t>
  </si>
  <si>
    <t>92701</t>
  </si>
  <si>
    <t>92703</t>
  </si>
  <si>
    <t>92704</t>
  </si>
  <si>
    <t>92705</t>
  </si>
  <si>
    <t>92706</t>
  </si>
  <si>
    <t>92707</t>
  </si>
  <si>
    <t>92708</t>
  </si>
  <si>
    <t>92709</t>
  </si>
  <si>
    <t>92710</t>
  </si>
  <si>
    <t>92725</t>
  </si>
  <si>
    <t>92780</t>
  </si>
  <si>
    <t>92782</t>
  </si>
  <si>
    <t>92799</t>
  </si>
  <si>
    <t>92801</t>
  </si>
  <si>
    <t>92802</t>
  </si>
  <si>
    <t>92804</t>
  </si>
  <si>
    <t>92805</t>
  </si>
  <si>
    <t>92806</t>
  </si>
  <si>
    <t>92807</t>
  </si>
  <si>
    <t>92808</t>
  </si>
  <si>
    <t>92809</t>
  </si>
  <si>
    <t>92821</t>
  </si>
  <si>
    <t>92823</t>
  </si>
  <si>
    <t>92831</t>
  </si>
  <si>
    <t>92832</t>
  </si>
  <si>
    <t>92833</t>
  </si>
  <si>
    <t>92835</t>
  </si>
  <si>
    <t>92840</t>
  </si>
  <si>
    <t>92841</t>
  </si>
  <si>
    <t>92843</t>
  </si>
  <si>
    <t>92844</t>
  </si>
  <si>
    <t>92845</t>
  </si>
  <si>
    <t>92850</t>
  </si>
  <si>
    <t>92860</t>
  </si>
  <si>
    <t>92861</t>
  </si>
  <si>
    <t>92862</t>
  </si>
  <si>
    <t>92865</t>
  </si>
  <si>
    <t>92866</t>
  </si>
  <si>
    <t>92867</t>
  </si>
  <si>
    <t>92868</t>
  </si>
  <si>
    <t>92869</t>
  </si>
  <si>
    <t>92870</t>
  </si>
  <si>
    <t>92879</t>
  </si>
  <si>
    <t>92880</t>
  </si>
  <si>
    <t>92881</t>
  </si>
  <si>
    <t>92882</t>
  </si>
  <si>
    <t>92883</t>
  </si>
  <si>
    <t>92886</t>
  </si>
  <si>
    <t>92887</t>
  </si>
  <si>
    <t>92899</t>
  </si>
  <si>
    <t>93001</t>
  </si>
  <si>
    <t>93003</t>
  </si>
  <si>
    <t>93004</t>
  </si>
  <si>
    <t>93009</t>
  </si>
  <si>
    <t>93010</t>
  </si>
  <si>
    <t>93012</t>
  </si>
  <si>
    <t>93013</t>
  </si>
  <si>
    <t>93015</t>
  </si>
  <si>
    <t>93021</t>
  </si>
  <si>
    <t>93022</t>
  </si>
  <si>
    <t>93023</t>
  </si>
  <si>
    <t>93030</t>
  </si>
  <si>
    <t>93033</t>
  </si>
  <si>
    <t>93035</t>
  </si>
  <si>
    <t>93036</t>
  </si>
  <si>
    <t>93041</t>
  </si>
  <si>
    <t>93042</t>
  </si>
  <si>
    <t>93043</t>
  </si>
  <si>
    <t>93060</t>
  </si>
  <si>
    <t>93063</t>
  </si>
  <si>
    <t>93064</t>
  </si>
  <si>
    <t>93065</t>
  </si>
  <si>
    <t>93066</t>
  </si>
  <si>
    <t>93093</t>
  </si>
  <si>
    <t>93099</t>
  </si>
  <si>
    <t>93101</t>
  </si>
  <si>
    <t>93103</t>
  </si>
  <si>
    <t>93105</t>
  </si>
  <si>
    <t>93106</t>
  </si>
  <si>
    <t>93108</t>
  </si>
  <si>
    <t>93109</t>
  </si>
  <si>
    <t>93110</t>
  </si>
  <si>
    <t>93111</t>
  </si>
  <si>
    <t>93117</t>
  </si>
  <si>
    <t>93199</t>
  </si>
  <si>
    <t>93202</t>
  </si>
  <si>
    <t>93203</t>
  </si>
  <si>
    <t>93204</t>
  </si>
  <si>
    <t>93205</t>
  </si>
  <si>
    <t>93206</t>
  </si>
  <si>
    <t>93207</t>
  </si>
  <si>
    <t>93210</t>
  </si>
  <si>
    <t>93212</t>
  </si>
  <si>
    <t>93215</t>
  </si>
  <si>
    <t>93219</t>
  </si>
  <si>
    <t>93221</t>
  </si>
  <si>
    <t>93223</t>
  </si>
  <si>
    <t>93224</t>
  </si>
  <si>
    <t>93225</t>
  </si>
  <si>
    <t>93226</t>
  </si>
  <si>
    <t>93230</t>
  </si>
  <si>
    <t>93234</t>
  </si>
  <si>
    <t>93235</t>
  </si>
  <si>
    <t>93238</t>
  </si>
  <si>
    <t>93239</t>
  </si>
  <si>
    <t>93240</t>
  </si>
  <si>
    <t>93241</t>
  </si>
  <si>
    <t>93242</t>
  </si>
  <si>
    <t>93243</t>
  </si>
  <si>
    <t>93244</t>
  </si>
  <si>
    <t>93245</t>
  </si>
  <si>
    <t>93246</t>
  </si>
  <si>
    <t>93247</t>
  </si>
  <si>
    <t>93249</t>
  </si>
  <si>
    <t>93250</t>
  </si>
  <si>
    <t>93251</t>
  </si>
  <si>
    <t>93252</t>
  </si>
  <si>
    <t>93254</t>
  </si>
  <si>
    <t>93255</t>
  </si>
  <si>
    <t>93256</t>
  </si>
  <si>
    <t>93257</t>
  </si>
  <si>
    <t>93260</t>
  </si>
  <si>
    <t>93262</t>
  </si>
  <si>
    <t>93263</t>
  </si>
  <si>
    <t>93265</t>
  </si>
  <si>
    <t>93266</t>
  </si>
  <si>
    <t>93267</t>
  </si>
  <si>
    <t>93268</t>
  </si>
  <si>
    <t>93270</t>
  </si>
  <si>
    <t>93271</t>
  </si>
  <si>
    <t>93272</t>
  </si>
  <si>
    <t>93274</t>
  </si>
  <si>
    <t>93277</t>
  </si>
  <si>
    <t>93280</t>
  </si>
  <si>
    <t>93283</t>
  </si>
  <si>
    <t>93285</t>
  </si>
  <si>
    <t>93286</t>
  </si>
  <si>
    <t>93287</t>
  </si>
  <si>
    <t>93291</t>
  </si>
  <si>
    <t>93292</t>
  </si>
  <si>
    <t>93301</t>
  </si>
  <si>
    <t>93304</t>
  </si>
  <si>
    <t>93305</t>
  </si>
  <si>
    <t>93306</t>
  </si>
  <si>
    <t>93307</t>
  </si>
  <si>
    <t>93308</t>
  </si>
  <si>
    <t>93309</t>
  </si>
  <si>
    <t>93311</t>
  </si>
  <si>
    <t>93312</t>
  </si>
  <si>
    <t>93313</t>
  </si>
  <si>
    <t>93314</t>
  </si>
  <si>
    <t>93381</t>
  </si>
  <si>
    <t>93382</t>
  </si>
  <si>
    <t>93401</t>
  </si>
  <si>
    <t>93402</t>
  </si>
  <si>
    <t>93405</t>
  </si>
  <si>
    <t>93407</t>
  </si>
  <si>
    <t>93408</t>
  </si>
  <si>
    <t>93409</t>
  </si>
  <si>
    <t>93410</t>
  </si>
  <si>
    <t>93420</t>
  </si>
  <si>
    <t>93422</t>
  </si>
  <si>
    <t>93426</t>
  </si>
  <si>
    <t>93427</t>
  </si>
  <si>
    <t>93428</t>
  </si>
  <si>
    <t>93430</t>
  </si>
  <si>
    <t>93432</t>
  </si>
  <si>
    <t>93433</t>
  </si>
  <si>
    <t>93434</t>
  </si>
  <si>
    <t>93436</t>
  </si>
  <si>
    <t>93437</t>
  </si>
  <si>
    <t>93442</t>
  </si>
  <si>
    <t>93444</t>
  </si>
  <si>
    <t>93445</t>
  </si>
  <si>
    <t>93446</t>
  </si>
  <si>
    <t>93449</t>
  </si>
  <si>
    <t>93450</t>
  </si>
  <si>
    <t>93451</t>
  </si>
  <si>
    <t>93452</t>
  </si>
  <si>
    <t>93453</t>
  </si>
  <si>
    <t>93454</t>
  </si>
  <si>
    <t>93455</t>
  </si>
  <si>
    <t>93458</t>
  </si>
  <si>
    <t>93460</t>
  </si>
  <si>
    <t>93461</t>
  </si>
  <si>
    <t>93463</t>
  </si>
  <si>
    <t>93465</t>
  </si>
  <si>
    <t>93501</t>
  </si>
  <si>
    <t>93505</t>
  </si>
  <si>
    <t>93510</t>
  </si>
  <si>
    <t>93512</t>
  </si>
  <si>
    <t>93513</t>
  </si>
  <si>
    <t>93514</t>
  </si>
  <si>
    <t>93516</t>
  </si>
  <si>
    <t>93517</t>
  </si>
  <si>
    <t>93518</t>
  </si>
  <si>
    <t>93523</t>
  </si>
  <si>
    <t>93524</t>
  </si>
  <si>
    <t>93526</t>
  </si>
  <si>
    <t>93527</t>
  </si>
  <si>
    <t>93529</t>
  </si>
  <si>
    <t>93531</t>
  </si>
  <si>
    <t>93532</t>
  </si>
  <si>
    <t>93534</t>
  </si>
  <si>
    <t>93535</t>
  </si>
  <si>
    <t>93536</t>
  </si>
  <si>
    <t>93543</t>
  </si>
  <si>
    <t>93544</t>
  </si>
  <si>
    <t>93545</t>
  </si>
  <si>
    <t>93546</t>
  </si>
  <si>
    <t>93550</t>
  </si>
  <si>
    <t>93551</t>
  </si>
  <si>
    <t>93552</t>
  </si>
  <si>
    <t>93553</t>
  </si>
  <si>
    <t>93555</t>
  </si>
  <si>
    <t>93560</t>
  </si>
  <si>
    <t>93561</t>
  </si>
  <si>
    <t>93562</t>
  </si>
  <si>
    <t>93563</t>
  </si>
  <si>
    <t>93591</t>
  </si>
  <si>
    <t>93599</t>
  </si>
  <si>
    <t>93601</t>
  </si>
  <si>
    <t>93602</t>
  </si>
  <si>
    <t>93603</t>
  </si>
  <si>
    <t>93604</t>
  </si>
  <si>
    <t>93608</t>
  </si>
  <si>
    <t>93609</t>
  </si>
  <si>
    <t>93610</t>
  </si>
  <si>
    <t>93611</t>
  </si>
  <si>
    <t>93612</t>
  </si>
  <si>
    <t>93614</t>
  </si>
  <si>
    <t>93615</t>
  </si>
  <si>
    <t>93616</t>
  </si>
  <si>
    <t>93618</t>
  </si>
  <si>
    <t>93619</t>
  </si>
  <si>
    <t>93620</t>
  </si>
  <si>
    <t>93621</t>
  </si>
  <si>
    <t>93622</t>
  </si>
  <si>
    <t>93623</t>
  </si>
  <si>
    <t>93625</t>
  </si>
  <si>
    <t>93626</t>
  </si>
  <si>
    <t>93628</t>
  </si>
  <si>
    <t>93630</t>
  </si>
  <si>
    <t>93631</t>
  </si>
  <si>
    <t>93635</t>
  </si>
  <si>
    <t>93636</t>
  </si>
  <si>
    <t>93637</t>
  </si>
  <si>
    <t>93638</t>
  </si>
  <si>
    <t>93640</t>
  </si>
  <si>
    <t>93641</t>
  </si>
  <si>
    <t>93643</t>
  </si>
  <si>
    <t>93644</t>
  </si>
  <si>
    <t>93645</t>
  </si>
  <si>
    <t>93646</t>
  </si>
  <si>
    <t>93647</t>
  </si>
  <si>
    <t>93648</t>
  </si>
  <si>
    <t>93650</t>
  </si>
  <si>
    <t>93651</t>
  </si>
  <si>
    <t>93652</t>
  </si>
  <si>
    <t>93653</t>
  </si>
  <si>
    <t>93654</t>
  </si>
  <si>
    <t>93656</t>
  </si>
  <si>
    <t>93657</t>
  </si>
  <si>
    <t>93660</t>
  </si>
  <si>
    <t>93662</t>
  </si>
  <si>
    <t>93664</t>
  </si>
  <si>
    <t>93667</t>
  </si>
  <si>
    <t>93668</t>
  </si>
  <si>
    <t>93669</t>
  </si>
  <si>
    <t>93675</t>
  </si>
  <si>
    <t>93701</t>
  </si>
  <si>
    <t>93702</t>
  </si>
  <si>
    <t>93703</t>
  </si>
  <si>
    <t>93704</t>
  </si>
  <si>
    <t>93705</t>
  </si>
  <si>
    <t>93706</t>
  </si>
  <si>
    <t>93710</t>
  </si>
  <si>
    <t>93711</t>
  </si>
  <si>
    <t>93720</t>
  </si>
  <si>
    <t>93721</t>
  </si>
  <si>
    <t>93722</t>
  </si>
  <si>
    <t>93723</t>
  </si>
  <si>
    <t>93724</t>
  </si>
  <si>
    <t>93725</t>
  </si>
  <si>
    <t>93726</t>
  </si>
  <si>
    <t>93727</t>
  </si>
  <si>
    <t>93728</t>
  </si>
  <si>
    <t>93730</t>
  </si>
  <si>
    <t>93737</t>
  </si>
  <si>
    <t>93740</t>
  </si>
  <si>
    <t>93741</t>
  </si>
  <si>
    <t>93750</t>
  </si>
  <si>
    <t>93760</t>
  </si>
  <si>
    <t>93761</t>
  </si>
  <si>
    <t>93764</t>
  </si>
  <si>
    <t>93765</t>
  </si>
  <si>
    <t>93780</t>
  </si>
  <si>
    <t>93784</t>
  </si>
  <si>
    <t>93786</t>
  </si>
  <si>
    <t>93844</t>
  </si>
  <si>
    <t>93888</t>
  </si>
  <si>
    <t>93901</t>
  </si>
  <si>
    <t>93905</t>
  </si>
  <si>
    <t>93906</t>
  </si>
  <si>
    <t>93907</t>
  </si>
  <si>
    <t>93908</t>
  </si>
  <si>
    <t>93920</t>
  </si>
  <si>
    <t>93923</t>
  </si>
  <si>
    <t>93924</t>
  </si>
  <si>
    <t>93925</t>
  </si>
  <si>
    <t>93926</t>
  </si>
  <si>
    <t>93927</t>
  </si>
  <si>
    <t>93930</t>
  </si>
  <si>
    <t>93933</t>
  </si>
  <si>
    <t>93940</t>
  </si>
  <si>
    <t>93943</t>
  </si>
  <si>
    <t>93950</t>
  </si>
  <si>
    <t>93953</t>
  </si>
  <si>
    <t>93955</t>
  </si>
  <si>
    <t>93960</t>
  </si>
  <si>
    <t>94002</t>
  </si>
  <si>
    <t>94005</t>
  </si>
  <si>
    <t>94010</t>
  </si>
  <si>
    <t>94013</t>
  </si>
  <si>
    <t>94014</t>
  </si>
  <si>
    <t>94015</t>
  </si>
  <si>
    <t>94019</t>
  </si>
  <si>
    <t>94020</t>
  </si>
  <si>
    <t>94021</t>
  </si>
  <si>
    <t>94022</t>
  </si>
  <si>
    <t>94024</t>
  </si>
  <si>
    <t>94025</t>
  </si>
  <si>
    <t>94027</t>
  </si>
  <si>
    <t>94028</t>
  </si>
  <si>
    <t>94030</t>
  </si>
  <si>
    <t>94038</t>
  </si>
  <si>
    <t>94040</t>
  </si>
  <si>
    <t>94041</t>
  </si>
  <si>
    <t>94043</t>
  </si>
  <si>
    <t>94044</t>
  </si>
  <si>
    <t>94060</t>
  </si>
  <si>
    <t>94061</t>
  </si>
  <si>
    <t>94062</t>
  </si>
  <si>
    <t>94063</t>
  </si>
  <si>
    <t>94065</t>
  </si>
  <si>
    <t>94066</t>
  </si>
  <si>
    <t>94070</t>
  </si>
  <si>
    <t>94074</t>
  </si>
  <si>
    <t>94080</t>
  </si>
  <si>
    <t>94085</t>
  </si>
  <si>
    <t>94086</t>
  </si>
  <si>
    <t>94087</t>
  </si>
  <si>
    <t>94089</t>
  </si>
  <si>
    <t>94101</t>
  </si>
  <si>
    <t>94102</t>
  </si>
  <si>
    <t>94103</t>
  </si>
  <si>
    <t>94104</t>
  </si>
  <si>
    <t>94105</t>
  </si>
  <si>
    <t>94106</t>
  </si>
  <si>
    <t>94107</t>
  </si>
  <si>
    <t>94108</t>
  </si>
  <si>
    <t>94109</t>
  </si>
  <si>
    <t>94110</t>
  </si>
  <si>
    <t>94111</t>
  </si>
  <si>
    <t>94112</t>
  </si>
  <si>
    <t>94114</t>
  </si>
  <si>
    <t>94115</t>
  </si>
  <si>
    <t>94116</t>
  </si>
  <si>
    <t>94117</t>
  </si>
  <si>
    <t>94118</t>
  </si>
  <si>
    <t>94121</t>
  </si>
  <si>
    <t>94122</t>
  </si>
  <si>
    <t>94123</t>
  </si>
  <si>
    <t>94124</t>
  </si>
  <si>
    <t>94127</t>
  </si>
  <si>
    <t>94128</t>
  </si>
  <si>
    <t>94129</t>
  </si>
  <si>
    <t>94130</t>
  </si>
  <si>
    <t>94131</t>
  </si>
  <si>
    <t>94132</t>
  </si>
  <si>
    <t>94133</t>
  </si>
  <si>
    <t>94134</t>
  </si>
  <si>
    <t>94135</t>
  </si>
  <si>
    <t>94136</t>
  </si>
  <si>
    <t>94137</t>
  </si>
  <si>
    <t>94138</t>
  </si>
  <si>
    <t>94139</t>
  </si>
  <si>
    <t>94143</t>
  </si>
  <si>
    <t>94144</t>
  </si>
  <si>
    <t>94145</t>
  </si>
  <si>
    <t>94150</t>
  </si>
  <si>
    <t>94151</t>
  </si>
  <si>
    <t>94152</t>
  </si>
  <si>
    <t>94153</t>
  </si>
  <si>
    <t>94154</t>
  </si>
  <si>
    <t>94155</t>
  </si>
  <si>
    <t>94156</t>
  </si>
  <si>
    <t>94158</t>
  </si>
  <si>
    <t>94160</t>
  </si>
  <si>
    <t>94161</t>
  </si>
  <si>
    <t>94162</t>
  </si>
  <si>
    <t>94163</t>
  </si>
  <si>
    <t>94171</t>
  </si>
  <si>
    <t>94175</t>
  </si>
  <si>
    <t>94177</t>
  </si>
  <si>
    <t>94199</t>
  </si>
  <si>
    <t>94299</t>
  </si>
  <si>
    <t>94301</t>
  </si>
  <si>
    <t>94303</t>
  </si>
  <si>
    <t>94304</t>
  </si>
  <si>
    <t>94305</t>
  </si>
  <si>
    <t>94306</t>
  </si>
  <si>
    <t>94401</t>
  </si>
  <si>
    <t>94402</t>
  </si>
  <si>
    <t>94403</t>
  </si>
  <si>
    <t>94404</t>
  </si>
  <si>
    <t>94497</t>
  </si>
  <si>
    <t>94501</t>
  </si>
  <si>
    <t>94502</t>
  </si>
  <si>
    <t>94503</t>
  </si>
  <si>
    <t>94505</t>
  </si>
  <si>
    <t>94506</t>
  </si>
  <si>
    <t>94507</t>
  </si>
  <si>
    <t>94508</t>
  </si>
  <si>
    <t>94509</t>
  </si>
  <si>
    <t>94510</t>
  </si>
  <si>
    <t>94512</t>
  </si>
  <si>
    <t>94513</t>
  </si>
  <si>
    <t>94514</t>
  </si>
  <si>
    <t>94515</t>
  </si>
  <si>
    <t>94517</t>
  </si>
  <si>
    <t>94518</t>
  </si>
  <si>
    <t>94519</t>
  </si>
  <si>
    <t>94520</t>
  </si>
  <si>
    <t>94521</t>
  </si>
  <si>
    <t>94523</t>
  </si>
  <si>
    <t>94525</t>
  </si>
  <si>
    <t>94526</t>
  </si>
  <si>
    <t>94529</t>
  </si>
  <si>
    <t>94530</t>
  </si>
  <si>
    <t>94531</t>
  </si>
  <si>
    <t>94533</t>
  </si>
  <si>
    <t>94534</t>
  </si>
  <si>
    <t>94535</t>
  </si>
  <si>
    <t>94536</t>
  </si>
  <si>
    <t>94538</t>
  </si>
  <si>
    <t>94539</t>
  </si>
  <si>
    <t>94541</t>
  </si>
  <si>
    <t>94542</t>
  </si>
  <si>
    <t>94544</t>
  </si>
  <si>
    <t>94545</t>
  </si>
  <si>
    <t>94546</t>
  </si>
  <si>
    <t>94547</t>
  </si>
  <si>
    <t>94549</t>
  </si>
  <si>
    <t>94550</t>
  </si>
  <si>
    <t>94551</t>
  </si>
  <si>
    <t>94552</t>
  </si>
  <si>
    <t>94553</t>
  </si>
  <si>
    <t>94555</t>
  </si>
  <si>
    <t>94556</t>
  </si>
  <si>
    <t>94558</t>
  </si>
  <si>
    <t>94559</t>
  </si>
  <si>
    <t>94560</t>
  </si>
  <si>
    <t>94561</t>
  </si>
  <si>
    <t>94563</t>
  </si>
  <si>
    <t>94564</t>
  </si>
  <si>
    <t>94565</t>
  </si>
  <si>
    <t>94566</t>
  </si>
  <si>
    <t>94567</t>
  </si>
  <si>
    <t>94568</t>
  </si>
  <si>
    <t>94571</t>
  </si>
  <si>
    <t>94572</t>
  </si>
  <si>
    <t>94574</t>
  </si>
  <si>
    <t>94576</t>
  </si>
  <si>
    <t>94577</t>
  </si>
  <si>
    <t>94578</t>
  </si>
  <si>
    <t>94579</t>
  </si>
  <si>
    <t>94580</t>
  </si>
  <si>
    <t>94582</t>
  </si>
  <si>
    <t>94583</t>
  </si>
  <si>
    <t>94585</t>
  </si>
  <si>
    <t>94586</t>
  </si>
  <si>
    <t>94587</t>
  </si>
  <si>
    <t>94588</t>
  </si>
  <si>
    <t>94589</t>
  </si>
  <si>
    <t>94590</t>
  </si>
  <si>
    <t>94591</t>
  </si>
  <si>
    <t>94592</t>
  </si>
  <si>
    <t>94595</t>
  </si>
  <si>
    <t>94596</t>
  </si>
  <si>
    <t>94597</t>
  </si>
  <si>
    <t>94598</t>
  </si>
  <si>
    <t>94599</t>
  </si>
  <si>
    <t>94601</t>
  </si>
  <si>
    <t>94602</t>
  </si>
  <si>
    <t>94603</t>
  </si>
  <si>
    <t>94605</t>
  </si>
  <si>
    <t>94606</t>
  </si>
  <si>
    <t>94607</t>
  </si>
  <si>
    <t>94608</t>
  </si>
  <si>
    <t>94609</t>
  </si>
  <si>
    <t>94610</t>
  </si>
  <si>
    <t>94611</t>
  </si>
  <si>
    <t>94612</t>
  </si>
  <si>
    <t>94615</t>
  </si>
  <si>
    <t>94617</t>
  </si>
  <si>
    <t>94618</t>
  </si>
  <si>
    <t>94619</t>
  </si>
  <si>
    <t>94621</t>
  </si>
  <si>
    <t>94622</t>
  </si>
  <si>
    <t>94625</t>
  </si>
  <si>
    <t>94649</t>
  </si>
  <si>
    <t>94659</t>
  </si>
  <si>
    <t>94660</t>
  </si>
  <si>
    <t>94666</t>
  </si>
  <si>
    <t>94702</t>
  </si>
  <si>
    <t>94703</t>
  </si>
  <si>
    <t>94704</t>
  </si>
  <si>
    <t>94705</t>
  </si>
  <si>
    <t>94706</t>
  </si>
  <si>
    <t>94707</t>
  </si>
  <si>
    <t>94708</t>
  </si>
  <si>
    <t>94709</t>
  </si>
  <si>
    <t>94710</t>
  </si>
  <si>
    <t>94720</t>
  </si>
  <si>
    <t>94801</t>
  </si>
  <si>
    <t>94803</t>
  </si>
  <si>
    <t>94804</t>
  </si>
  <si>
    <t>94805</t>
  </si>
  <si>
    <t>94806</t>
  </si>
  <si>
    <t>94850</t>
  </si>
  <si>
    <t>94901</t>
  </si>
  <si>
    <t>94903</t>
  </si>
  <si>
    <t>94904</t>
  </si>
  <si>
    <t>94920</t>
  </si>
  <si>
    <t>94922</t>
  </si>
  <si>
    <t>94923</t>
  </si>
  <si>
    <t>94924</t>
  </si>
  <si>
    <t>94925</t>
  </si>
  <si>
    <t>94926</t>
  </si>
  <si>
    <t>94928</t>
  </si>
  <si>
    <t>94930</t>
  </si>
  <si>
    <t>94931</t>
  </si>
  <si>
    <t>94937</t>
  </si>
  <si>
    <t>94939</t>
  </si>
  <si>
    <t>94940</t>
  </si>
  <si>
    <t>94941</t>
  </si>
  <si>
    <t>94945</t>
  </si>
  <si>
    <t>94946</t>
  </si>
  <si>
    <t>94947</t>
  </si>
  <si>
    <t>94949</t>
  </si>
  <si>
    <t>94951</t>
  </si>
  <si>
    <t>94952</t>
  </si>
  <si>
    <t>94954</t>
  </si>
  <si>
    <t>94956</t>
  </si>
  <si>
    <t>94960</t>
  </si>
  <si>
    <t>94965</t>
  </si>
  <si>
    <t>94970</t>
  </si>
  <si>
    <t>94972</t>
  </si>
  <si>
    <t>94974</t>
  </si>
  <si>
    <t>94998</t>
  </si>
  <si>
    <t>94999</t>
  </si>
  <si>
    <t>95003</t>
  </si>
  <si>
    <t>95004</t>
  </si>
  <si>
    <t>95005</t>
  </si>
  <si>
    <t>95006</t>
  </si>
  <si>
    <t>95008</t>
  </si>
  <si>
    <t>95010</t>
  </si>
  <si>
    <t>95012</t>
  </si>
  <si>
    <t>95014</t>
  </si>
  <si>
    <t>95017</t>
  </si>
  <si>
    <t>95018</t>
  </si>
  <si>
    <t>95019</t>
  </si>
  <si>
    <t>95020</t>
  </si>
  <si>
    <t>95023</t>
  </si>
  <si>
    <t>95030</t>
  </si>
  <si>
    <t>95032</t>
  </si>
  <si>
    <t>95033</t>
  </si>
  <si>
    <t>95035</t>
  </si>
  <si>
    <t>95037</t>
  </si>
  <si>
    <t>95039</t>
  </si>
  <si>
    <t>95043</t>
  </si>
  <si>
    <t>95045</t>
  </si>
  <si>
    <t>95046</t>
  </si>
  <si>
    <t>95050</t>
  </si>
  <si>
    <t>95051</t>
  </si>
  <si>
    <t>95053</t>
  </si>
  <si>
    <t>95054</t>
  </si>
  <si>
    <t>95060</t>
  </si>
  <si>
    <t>95062</t>
  </si>
  <si>
    <t>95064</t>
  </si>
  <si>
    <t>95065</t>
  </si>
  <si>
    <t>95066</t>
  </si>
  <si>
    <t>95070</t>
  </si>
  <si>
    <t>95073</t>
  </si>
  <si>
    <t>95075</t>
  </si>
  <si>
    <t>95076</t>
  </si>
  <si>
    <t>95101</t>
  </si>
  <si>
    <t>95110</t>
  </si>
  <si>
    <t>95111</t>
  </si>
  <si>
    <t>95112</t>
  </si>
  <si>
    <t>95113</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</si>
  <si>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</si>
  <si>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</si>
  <si>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</si>
  <si>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</si>
  <si>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</si>
  <si>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</si>
  <si>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</si>
  <si>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</si>
  <si>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</si>
  <si>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</si>
  <si>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</si>
  <si>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</si>
  <si>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</si>
  <si>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</si>
  <si>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</si>
  <si>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</si>
  <si>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</si>
  <si>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</si>
  <si>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</si>
  <si>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</si>
  <si>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</si>
  <si>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95138</t>
  </si>
  <si>
    <t>95139</t>
  </si>
  <si>
    <t>95140</t>
  </si>
  <si>
    <t>95141</t>
  </si>
  <si>
    <t>95148</t>
  </si>
  <si>
    <t>95190</t>
  </si>
  <si>
    <t>95191</t>
  </si>
  <si>
    <t>95192</t>
  </si>
  <si>
    <t>95193</t>
  </si>
  <si>
    <t>95194</t>
  </si>
  <si>
    <t>95196</t>
  </si>
  <si>
    <t>95202</t>
  </si>
  <si>
    <t>95203</t>
  </si>
  <si>
    <t>95204</t>
  </si>
  <si>
    <t>95205</t>
  </si>
  <si>
    <t>95206</t>
  </si>
  <si>
    <t>95207</t>
  </si>
  <si>
    <t>95209</t>
  </si>
  <si>
    <t>95210</t>
  </si>
  <si>
    <t>95211</t>
  </si>
  <si>
    <t>95212</t>
  </si>
  <si>
    <t>95215</t>
  </si>
  <si>
    <t>95219</t>
  </si>
  <si>
    <t>95220</t>
  </si>
  <si>
    <t>95222</t>
  </si>
  <si>
    <t>95223</t>
  </si>
  <si>
    <t>95228</t>
  </si>
  <si>
    <t>95230</t>
  </si>
  <si>
    <t>95231</t>
  </si>
  <si>
    <t>95232</t>
  </si>
  <si>
    <t>95236</t>
  </si>
  <si>
    <t>95237</t>
  </si>
  <si>
    <t>95240</t>
  </si>
  <si>
    <t>95242</t>
  </si>
  <si>
    <t>95245</t>
  </si>
  <si>
    <t>95246</t>
  </si>
  <si>
    <t>95247</t>
  </si>
  <si>
    <t>95249</t>
  </si>
  <si>
    <t>95250</t>
  </si>
  <si>
    <t>95251</t>
  </si>
  <si>
    <t>95252</t>
  </si>
  <si>
    <t>95255</t>
  </si>
  <si>
    <t>95257</t>
  </si>
  <si>
    <t>95258</t>
  </si>
  <si>
    <t>95296</t>
  </si>
  <si>
    <t>95297</t>
  </si>
  <si>
    <t>95301</t>
  </si>
  <si>
    <t>95303</t>
  </si>
  <si>
    <t>95304</t>
  </si>
  <si>
    <t>95306</t>
  </si>
  <si>
    <t>95307</t>
  </si>
  <si>
    <t>95310</t>
  </si>
  <si>
    <t>95311</t>
  </si>
  <si>
    <t>95313</t>
  </si>
  <si>
    <t>95314</t>
  </si>
  <si>
    <t>95315</t>
  </si>
  <si>
    <t>95316</t>
  </si>
  <si>
    <t>95317</t>
  </si>
  <si>
    <t>95320</t>
  </si>
  <si>
    <t>95321</t>
  </si>
  <si>
    <t>95322</t>
  </si>
  <si>
    <t>95323</t>
  </si>
  <si>
    <t>95324</t>
  </si>
  <si>
    <t>95325</t>
  </si>
  <si>
    <t>95326</t>
  </si>
  <si>
    <t>95327</t>
  </si>
  <si>
    <t>95328</t>
  </si>
  <si>
    <t>95329</t>
  </si>
  <si>
    <t>95330</t>
  </si>
  <si>
    <t>95333</t>
  </si>
  <si>
    <t>95334</t>
  </si>
  <si>
    <t>95335</t>
  </si>
  <si>
    <t>95336</t>
  </si>
  <si>
    <t>95337</t>
  </si>
  <si>
    <t>95338</t>
  </si>
  <si>
    <t>95340</t>
  </si>
  <si>
    <t>95341</t>
  </si>
  <si>
    <t>95343</t>
  </si>
  <si>
    <t>95345</t>
  </si>
  <si>
    <t>95346</t>
  </si>
  <si>
    <t>95348</t>
  </si>
  <si>
    <t>95350</t>
  </si>
  <si>
    <t>95351</t>
  </si>
  <si>
    <t>95354</t>
  </si>
  <si>
    <t>95355</t>
  </si>
  <si>
    <t>95356</t>
  </si>
  <si>
    <t>95357</t>
  </si>
  <si>
    <t>95358</t>
  </si>
  <si>
    <t>95360</t>
  </si>
  <si>
    <t>95361</t>
  </si>
  <si>
    <t>95363</t>
  </si>
  <si>
    <t>95364</t>
  </si>
  <si>
    <t>95365</t>
  </si>
  <si>
    <t>95366</t>
  </si>
  <si>
    <t>95367</t>
  </si>
  <si>
    <t>95368</t>
  </si>
  <si>
    <t>95369</t>
  </si>
  <si>
    <t>95370</t>
  </si>
  <si>
    <t>95372</t>
  </si>
  <si>
    <t>95374</t>
  </si>
  <si>
    <t>95376</t>
  </si>
  <si>
    <t>95377</t>
  </si>
  <si>
    <t>95379</t>
  </si>
  <si>
    <t>95380</t>
  </si>
  <si>
    <t>95382</t>
  </si>
  <si>
    <t>95383</t>
  </si>
  <si>
    <t>95385</t>
  </si>
  <si>
    <t>95386</t>
  </si>
  <si>
    <t>95388</t>
  </si>
  <si>
    <t>95389</t>
  </si>
  <si>
    <t>95391</t>
  </si>
  <si>
    <t>95397</t>
  </si>
  <si>
    <t>95401</t>
  </si>
  <si>
    <t>95403</t>
  </si>
  <si>
    <t>95404</t>
  </si>
  <si>
    <t>95405</t>
  </si>
  <si>
    <t>95407</t>
  </si>
  <si>
    <t>95409</t>
  </si>
  <si>
    <t>95410</t>
  </si>
  <si>
    <t>95412</t>
  </si>
  <si>
    <t>95415</t>
  </si>
  <si>
    <t>95417</t>
  </si>
  <si>
    <t>95420</t>
  </si>
  <si>
    <t>95421</t>
  </si>
  <si>
    <t>95422</t>
  </si>
  <si>
    <t>95423</t>
  </si>
  <si>
    <t>95425</t>
  </si>
  <si>
    <t>95427</t>
  </si>
  <si>
    <t>95428</t>
  </si>
  <si>
    <t>95429</t>
  </si>
  <si>
    <t>95432</t>
  </si>
  <si>
    <t>95436</t>
  </si>
  <si>
    <t>95437</t>
  </si>
  <si>
    <t>95439</t>
  </si>
  <si>
    <t>95441</t>
  </si>
  <si>
    <t>95442</t>
  </si>
  <si>
    <t>95443</t>
  </si>
  <si>
    <t>95444</t>
  </si>
  <si>
    <t>95445</t>
  </si>
  <si>
    <t>95446</t>
  </si>
  <si>
    <t>95448</t>
  </si>
  <si>
    <t>95449</t>
  </si>
  <si>
    <t>95450</t>
  </si>
  <si>
    <t>95451</t>
  </si>
  <si>
    <t>95452</t>
  </si>
  <si>
    <t>95453</t>
  </si>
  <si>
    <t>95454</t>
  </si>
  <si>
    <t>95456</t>
  </si>
  <si>
    <t>95457</t>
  </si>
  <si>
    <t>95458</t>
  </si>
  <si>
    <t>95459</t>
  </si>
  <si>
    <t>95460</t>
  </si>
  <si>
    <t>95461</t>
  </si>
  <si>
    <t>95462</t>
  </si>
  <si>
    <t>95463</t>
  </si>
  <si>
    <t>95464</t>
  </si>
  <si>
    <t>95465</t>
  </si>
  <si>
    <t>95466</t>
  </si>
  <si>
    <t>95467</t>
  </si>
  <si>
    <t>95468</t>
  </si>
  <si>
    <t>95469</t>
  </si>
  <si>
    <t>95470</t>
  </si>
  <si>
    <t>95472</t>
  </si>
  <si>
    <t>95476</t>
  </si>
  <si>
    <t>95480</t>
  </si>
  <si>
    <t>95482</t>
  </si>
  <si>
    <t>95485</t>
  </si>
  <si>
    <t>95488</t>
  </si>
  <si>
    <t>95490</t>
  </si>
  <si>
    <t>95492</t>
  </si>
  <si>
    <t>95493</t>
  </si>
  <si>
    <t>95494</t>
  </si>
  <si>
    <t>95501</t>
  </si>
  <si>
    <t>95503</t>
  </si>
  <si>
    <t>95511</t>
  </si>
  <si>
    <t>95514</t>
  </si>
  <si>
    <t>95519</t>
  </si>
  <si>
    <t>95521</t>
  </si>
  <si>
    <t>95524</t>
  </si>
  <si>
    <t>95525</t>
  </si>
  <si>
    <t>95526</t>
  </si>
  <si>
    <t>95527</t>
  </si>
  <si>
    <t>95528</t>
  </si>
  <si>
    <t>95531</t>
  </si>
  <si>
    <t>95532</t>
  </si>
  <si>
    <t>95536</t>
  </si>
  <si>
    <t>95540</t>
  </si>
  <si>
    <t>95542</t>
  </si>
  <si>
    <t>95543</t>
  </si>
  <si>
    <t>95546</t>
  </si>
  <si>
    <t>95547</t>
  </si>
  <si>
    <t>95548</t>
  </si>
  <si>
    <t>95549</t>
  </si>
  <si>
    <t>95550</t>
  </si>
  <si>
    <t>95551</t>
  </si>
  <si>
    <t>95552</t>
  </si>
  <si>
    <t>95554</t>
  </si>
  <si>
    <t>95555</t>
  </si>
  <si>
    <t>95558</t>
  </si>
  <si>
    <t>95560</t>
  </si>
  <si>
    <t>95562</t>
  </si>
  <si>
    <t>95564</t>
  </si>
  <si>
    <t>95565</t>
  </si>
  <si>
    <t>95567</t>
  </si>
  <si>
    <t>95568</t>
  </si>
  <si>
    <t>95569</t>
  </si>
  <si>
    <t>95570</t>
  </si>
  <si>
    <t>95573</t>
  </si>
  <si>
    <t>95585</t>
  </si>
  <si>
    <t>95587</t>
  </si>
  <si>
    <t>95589</t>
  </si>
  <si>
    <t>95595</t>
  </si>
  <si>
    <t>95602</t>
  </si>
  <si>
    <t>95603</t>
  </si>
  <si>
    <t>95605</t>
  </si>
  <si>
    <t>95606</t>
  </si>
  <si>
    <t>95607</t>
  </si>
  <si>
    <t>95608</t>
  </si>
  <si>
    <t>95610</t>
  </si>
  <si>
    <t>95612</t>
  </si>
  <si>
    <t>95614</t>
  </si>
  <si>
    <t>95615</t>
  </si>
  <si>
    <t>95616</t>
  </si>
  <si>
    <t>95618</t>
  </si>
  <si>
    <t>95619</t>
  </si>
  <si>
    <t>95620</t>
  </si>
  <si>
    <t>95621</t>
  </si>
  <si>
    <t>95623</t>
  </si>
  <si>
    <t>95624</t>
  </si>
  <si>
    <t>95626</t>
  </si>
  <si>
    <t>95627</t>
  </si>
  <si>
    <t>95628</t>
  </si>
  <si>
    <t>95629</t>
  </si>
  <si>
    <t>95630</t>
  </si>
  <si>
    <t>95631</t>
  </si>
  <si>
    <t>95632</t>
  </si>
  <si>
    <t>95633</t>
  </si>
  <si>
    <t>95634</t>
  </si>
  <si>
    <t>95635</t>
  </si>
  <si>
    <t>95636</t>
  </si>
  <si>
    <t>95637</t>
  </si>
  <si>
    <t>95638</t>
  </si>
  <si>
    <t>95640</t>
  </si>
  <si>
    <t>95641</t>
  </si>
  <si>
    <t>95642</t>
  </si>
  <si>
    <t>95645</t>
  </si>
  <si>
    <t>95648</t>
  </si>
  <si>
    <t>95650</t>
  </si>
  <si>
    <t>95651</t>
  </si>
  <si>
    <t>95652</t>
  </si>
  <si>
    <t>95655</t>
  </si>
  <si>
    <t>95658</t>
  </si>
  <si>
    <t>95659</t>
  </si>
  <si>
    <t>95660</t>
  </si>
  <si>
    <t>95661</t>
  </si>
  <si>
    <t>95662</t>
  </si>
  <si>
    <t>95663</t>
  </si>
  <si>
    <t>95664</t>
  </si>
  <si>
    <t>95665</t>
  </si>
  <si>
    <t>95666</t>
  </si>
  <si>
    <t>95667</t>
  </si>
  <si>
    <t>95668</t>
  </si>
  <si>
    <t>95669</t>
  </si>
  <si>
    <t>95670</t>
  </si>
  <si>
    <t>95671</t>
  </si>
  <si>
    <t>95672</t>
  </si>
  <si>
    <t>95673</t>
  </si>
  <si>
    <t>95674</t>
  </si>
  <si>
    <t>95677</t>
  </si>
  <si>
    <t>95678</t>
  </si>
  <si>
    <t>95681</t>
  </si>
  <si>
    <t>95682</t>
  </si>
  <si>
    <t>95683</t>
  </si>
  <si>
    <t>95684</t>
  </si>
  <si>
    <t>95685</t>
  </si>
  <si>
    <t>95687</t>
  </si>
  <si>
    <t>95688</t>
  </si>
  <si>
    <t>95689</t>
  </si>
  <si>
    <t>95690</t>
  </si>
  <si>
    <t>95691</t>
  </si>
  <si>
    <t>95692</t>
  </si>
  <si>
    <t>95693</t>
  </si>
  <si>
    <t>95694</t>
  </si>
  <si>
    <t>95695</t>
  </si>
  <si>
    <t>95703</t>
  </si>
  <si>
    <t>95709</t>
  </si>
  <si>
    <t>95713</t>
  </si>
  <si>
    <t>95720</t>
  </si>
  <si>
    <t>95722</t>
  </si>
  <si>
    <t>95726</t>
  </si>
  <si>
    <t>95735</t>
  </si>
  <si>
    <t>95742</t>
  </si>
  <si>
    <t>95746</t>
  </si>
  <si>
    <t>95747</t>
  </si>
  <si>
    <t>95757</t>
  </si>
  <si>
    <t>95758</t>
  </si>
  <si>
    <t>95762</t>
  </si>
  <si>
    <t>95765</t>
  </si>
  <si>
    <t>95776</t>
  </si>
  <si>
    <t>95811</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</si>
  <si>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</si>
  <si>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</si>
  <si>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</si>
  <si>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</si>
  <si>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</si>
  <si>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</si>
  <si>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</si>
  <si>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</si>
  <si>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</si>
  <si>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</si>
  <si>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</si>
  <si>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</si>
  <si>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</si>
  <si>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</si>
  <si>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</si>
  <si>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</si>
  <si>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</si>
  <si>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</si>
  <si>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</si>
  <si>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</si>
  <si>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</si>
  <si>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</si>
  <si>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</si>
  <si>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</si>
  <si>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</si>
  <si>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95840</t>
  </si>
  <si>
    <t>95841</t>
  </si>
  <si>
    <t>95842</t>
  </si>
  <si>
    <t>95843</t>
  </si>
  <si>
    <t>95864</t>
  </si>
  <si>
    <t>95867</t>
  </si>
  <si>
    <t>95887</t>
  </si>
  <si>
    <t>95894</t>
  </si>
  <si>
    <t>95901</t>
  </si>
  <si>
    <t>95903</t>
  </si>
  <si>
    <t>95910</t>
  </si>
  <si>
    <t>95912</t>
  </si>
  <si>
    <t>95914</t>
  </si>
  <si>
    <t>95916</t>
  </si>
  <si>
    <t>95917</t>
  </si>
  <si>
    <t>95918</t>
  </si>
  <si>
    <t>95919</t>
  </si>
  <si>
    <t>95920</t>
  </si>
  <si>
    <t>95922</t>
  </si>
  <si>
    <t>95923</t>
  </si>
  <si>
    <t>95925</t>
  </si>
  <si>
    <t>95926</t>
  </si>
  <si>
    <t>95928</t>
  </si>
  <si>
    <t>95929</t>
  </si>
  <si>
    <t>95930</t>
  </si>
  <si>
    <t>95932</t>
  </si>
  <si>
    <t>95934</t>
  </si>
  <si>
    <t>95935</t>
  </si>
  <si>
    <t>95938</t>
  </si>
  <si>
    <t>95939</t>
  </si>
  <si>
    <t>95941</t>
  </si>
  <si>
    <t>95942</t>
  </si>
  <si>
    <t>95943</t>
  </si>
  <si>
    <t>95945</t>
  </si>
  <si>
    <t>95946</t>
  </si>
  <si>
    <t>95947</t>
  </si>
  <si>
    <t>95948</t>
  </si>
  <si>
    <t>95949</t>
  </si>
  <si>
    <t>95953</t>
  </si>
  <si>
    <t>95954</t>
  </si>
  <si>
    <t>95957</t>
  </si>
  <si>
    <t>95959</t>
  </si>
  <si>
    <t>95960</t>
  </si>
  <si>
    <t>95961</t>
  </si>
  <si>
    <t>95962</t>
  </si>
  <si>
    <t>95963</t>
  </si>
  <si>
    <t>95965</t>
  </si>
  <si>
    <t>95966</t>
  </si>
  <si>
    <t>95968</t>
  </si>
  <si>
    <t>95969</t>
  </si>
  <si>
    <t>95970</t>
  </si>
  <si>
    <t>95971</t>
  </si>
  <si>
    <t>95972</t>
  </si>
  <si>
    <t>95973</t>
  </si>
  <si>
    <t>95975</t>
  </si>
  <si>
    <t>95976</t>
  </si>
  <si>
    <t>95977</t>
  </si>
  <si>
    <t>95979</t>
  </si>
  <si>
    <t>95981</t>
  </si>
  <si>
    <t>95982</t>
  </si>
  <si>
    <t>95983</t>
  </si>
  <si>
    <t>95987</t>
  </si>
  <si>
    <t>95988</t>
  </si>
  <si>
    <t>95991</t>
  </si>
  <si>
    <t>95993</t>
  </si>
  <si>
    <t>96001</t>
  </si>
  <si>
    <t>96002</t>
  </si>
  <si>
    <t>96003</t>
  </si>
  <si>
    <t>96006</t>
  </si>
  <si>
    <t>96007</t>
  </si>
  <si>
    <t>96008</t>
  </si>
  <si>
    <t>96010</t>
  </si>
  <si>
    <t>96013</t>
  </si>
  <si>
    <t>96014</t>
  </si>
  <si>
    <t>96015</t>
  </si>
  <si>
    <t>96016</t>
  </si>
  <si>
    <t>96017</t>
  </si>
  <si>
    <t>96019</t>
  </si>
  <si>
    <t>96020</t>
  </si>
  <si>
    <t>96021</t>
  </si>
  <si>
    <t>96022</t>
  </si>
  <si>
    <t>96023</t>
  </si>
  <si>
    <t>96024</t>
  </si>
  <si>
    <t>96025</t>
  </si>
  <si>
    <t>96027</t>
  </si>
  <si>
    <t>96028</t>
  </si>
  <si>
    <t>96029</t>
  </si>
  <si>
    <t>96031</t>
  </si>
  <si>
    <t>96032</t>
  </si>
  <si>
    <t>96033</t>
  </si>
  <si>
    <t>96034</t>
  </si>
  <si>
    <t>96035</t>
  </si>
  <si>
    <t>96038</t>
  </si>
  <si>
    <t>96039</t>
  </si>
  <si>
    <t>96040</t>
  </si>
  <si>
    <t>96041</t>
  </si>
  <si>
    <t>96044</t>
  </si>
  <si>
    <t>96047</t>
  </si>
  <si>
    <t>96048</t>
  </si>
  <si>
    <t>96050</t>
  </si>
  <si>
    <t>96051</t>
  </si>
  <si>
    <t>96052</t>
  </si>
  <si>
    <t>96055</t>
  </si>
  <si>
    <t>96056</t>
  </si>
  <si>
    <t>96057</t>
  </si>
  <si>
    <t>96058</t>
  </si>
  <si>
    <t>96059</t>
  </si>
  <si>
    <t>96061</t>
  </si>
  <si>
    <t>96062</t>
  </si>
  <si>
    <t>96064</t>
  </si>
  <si>
    <t>96065</t>
  </si>
  <si>
    <t>96067</t>
  </si>
  <si>
    <t>96069</t>
  </si>
  <si>
    <t>96071</t>
  </si>
  <si>
    <t>96073</t>
  </si>
  <si>
    <t>96075</t>
  </si>
  <si>
    <t>96076</t>
  </si>
  <si>
    <t>96080</t>
  </si>
  <si>
    <t>96085</t>
  </si>
  <si>
    <t>96086</t>
  </si>
  <si>
    <t>96088</t>
  </si>
  <si>
    <t>96091</t>
  </si>
  <si>
    <t>96094</t>
  </si>
  <si>
    <t>96096</t>
  </si>
  <si>
    <t>96097</t>
  </si>
  <si>
    <t>96101</t>
  </si>
  <si>
    <t>96103</t>
  </si>
  <si>
    <t>96104</t>
  </si>
  <si>
    <t>96105</t>
  </si>
  <si>
    <t>96107</t>
  </si>
  <si>
    <t>96108</t>
  </si>
  <si>
    <t>96109</t>
  </si>
  <si>
    <t>96112</t>
  </si>
  <si>
    <t>96114</t>
  </si>
  <si>
    <t>96115</t>
  </si>
  <si>
    <t>96117</t>
  </si>
  <si>
    <t>96118</t>
  </si>
  <si>
    <t>96120</t>
  </si>
  <si>
    <t>96121</t>
  </si>
  <si>
    <t>96122</t>
  </si>
  <si>
    <t>96123</t>
  </si>
  <si>
    <t>96124</t>
  </si>
  <si>
    <t>96125</t>
  </si>
  <si>
    <t>96126</t>
  </si>
  <si>
    <t>96128</t>
  </si>
  <si>
    <t>96129</t>
  </si>
  <si>
    <t>96130</t>
  </si>
  <si>
    <t>96132</t>
  </si>
  <si>
    <t>96133</t>
  </si>
  <si>
    <t>96134</t>
  </si>
  <si>
    <t>96136</t>
  </si>
  <si>
    <t>96137</t>
  </si>
  <si>
    <t>96146</t>
  </si>
  <si>
    <t>96150</t>
  </si>
  <si>
    <t>96161</t>
  </si>
  <si>
    <t>96701</t>
  </si>
  <si>
    <t>96704</t>
  </si>
  <si>
    <t>96706</t>
  </si>
  <si>
    <t>96707</t>
  </si>
  <si>
    <t>96708</t>
  </si>
  <si>
    <t>96712</t>
  </si>
  <si>
    <t>96713</t>
  </si>
  <si>
    <t>96717</t>
  </si>
  <si>
    <t>96720</t>
  </si>
  <si>
    <t>96722</t>
  </si>
  <si>
    <t>96725</t>
  </si>
  <si>
    <t>96727</t>
  </si>
  <si>
    <t>96730</t>
  </si>
  <si>
    <t>96731</t>
  </si>
  <si>
    <t>96732</t>
  </si>
  <si>
    <t>96734</t>
  </si>
  <si>
    <t>96738</t>
  </si>
  <si>
    <t>96740</t>
  </si>
  <si>
    <t>96741</t>
  </si>
  <si>
    <t>96743</t>
  </si>
  <si>
    <t>96744</t>
  </si>
  <si>
    <t>96746</t>
  </si>
  <si>
    <t>96748</t>
  </si>
  <si>
    <t>96749</t>
  </si>
  <si>
    <t>96750</t>
  </si>
  <si>
    <t>96753</t>
  </si>
  <si>
    <t>96754</t>
  </si>
  <si>
    <t>96756</t>
  </si>
  <si>
    <t>96760</t>
  </si>
  <si>
    <t>96761</t>
  </si>
  <si>
    <t>96762</t>
  </si>
  <si>
    <t>96766</t>
  </si>
  <si>
    <t>96768</t>
  </si>
  <si>
    <t>96771</t>
  </si>
  <si>
    <t>96772</t>
  </si>
  <si>
    <t>96778</t>
  </si>
  <si>
    <t>96779</t>
  </si>
  <si>
    <t>96781</t>
  </si>
  <si>
    <t>96782</t>
  </si>
  <si>
    <t>96783</t>
  </si>
  <si>
    <t>96786</t>
  </si>
  <si>
    <t>96789</t>
  </si>
  <si>
    <t>96790</t>
  </si>
  <si>
    <t>96791</t>
  </si>
  <si>
    <t>96792</t>
  </si>
  <si>
    <t>96793</t>
  </si>
  <si>
    <t>96795</t>
  </si>
  <si>
    <t>96797</t>
  </si>
  <si>
    <t>96813</t>
  </si>
  <si>
    <t>96814</t>
  </si>
  <si>
    <t>96815</t>
  </si>
  <si>
    <t>96816</t>
  </si>
  <si>
    <t>96817</t>
  </si>
  <si>
    <t>96818</t>
  </si>
  <si>
    <t>96819</t>
  </si>
  <si>
    <t>96821</t>
  </si>
  <si>
    <t>96822</t>
  </si>
  <si>
    <t>96825</t>
  </si>
  <si>
    <t>96826</t>
  </si>
  <si>
    <t>96827</t>
  </si>
  <si>
    <t>96835</t>
  </si>
  <si>
    <t>96840</t>
  </si>
  <si>
    <t>96841</t>
  </si>
  <si>
    <t>96843</t>
  </si>
  <si>
    <t>96844</t>
  </si>
  <si>
    <t>96846</t>
  </si>
  <si>
    <t>96847</t>
  </si>
  <si>
    <t>96848</t>
  </si>
  <si>
    <t>96849</t>
  </si>
  <si>
    <t>96850</t>
  </si>
  <si>
    <t>96853</t>
  </si>
  <si>
    <t>96854</t>
  </si>
  <si>
    <t>96857</t>
  </si>
  <si>
    <t>96858</t>
  </si>
  <si>
    <t>96859</t>
  </si>
  <si>
    <t>96860</t>
  </si>
  <si>
    <t>96861</t>
  </si>
  <si>
    <t>96863</t>
  </si>
  <si>
    <t>96910</t>
  </si>
  <si>
    <t>96913</t>
  </si>
  <si>
    <t>96915</t>
  </si>
  <si>
    <t>96919</t>
  </si>
  <si>
    <t>96929</t>
  </si>
  <si>
    <t>96939</t>
  </si>
  <si>
    <t>97001</t>
  </si>
  <si>
    <t>97002</t>
  </si>
  <si>
    <t>97004</t>
  </si>
  <si>
    <t>97005</t>
  </si>
  <si>
    <t>97006</t>
  </si>
  <si>
    <t>97007</t>
  </si>
  <si>
    <t>97008</t>
  </si>
  <si>
    <t>97009</t>
  </si>
  <si>
    <t>97011</t>
  </si>
  <si>
    <t>97013</t>
  </si>
  <si>
    <t>97014</t>
  </si>
  <si>
    <t>97015</t>
  </si>
  <si>
    <t>97016</t>
  </si>
  <si>
    <t>97017</t>
  </si>
  <si>
    <t>97018</t>
  </si>
  <si>
    <t>97019</t>
  </si>
  <si>
    <t>97020</t>
  </si>
  <si>
    <t>97021</t>
  </si>
  <si>
    <t>97022</t>
  </si>
  <si>
    <t>97023</t>
  </si>
  <si>
    <t>97024</t>
  </si>
  <si>
    <t>97026</t>
  </si>
  <si>
    <t>97027</t>
  </si>
  <si>
    <t>97028</t>
  </si>
  <si>
    <t>97029</t>
  </si>
  <si>
    <t>97030</t>
  </si>
  <si>
    <t>97031</t>
  </si>
  <si>
    <t>97032</t>
  </si>
  <si>
    <t>97034</t>
  </si>
  <si>
    <t>97035</t>
  </si>
  <si>
    <t>97037</t>
  </si>
  <si>
    <t>97038</t>
  </si>
  <si>
    <t>97039</t>
  </si>
  <si>
    <t>97040</t>
  </si>
  <si>
    <t>97041</t>
  </si>
  <si>
    <t>97042</t>
  </si>
  <si>
    <t>97045</t>
  </si>
  <si>
    <t>97048</t>
  </si>
  <si>
    <t>97049</t>
  </si>
  <si>
    <t>97051</t>
  </si>
  <si>
    <t>97053</t>
  </si>
  <si>
    <t>97054</t>
  </si>
  <si>
    <t>97055</t>
  </si>
  <si>
    <t>97056</t>
  </si>
  <si>
    <t>97058</t>
  </si>
  <si>
    <t>97060</t>
  </si>
  <si>
    <t>97062</t>
  </si>
  <si>
    <t>97063</t>
  </si>
  <si>
    <t>97064</t>
  </si>
  <si>
    <t>97065</t>
  </si>
  <si>
    <t>97067</t>
  </si>
  <si>
    <t>97068</t>
  </si>
  <si>
    <t>97070</t>
  </si>
  <si>
    <t>97071</t>
  </si>
  <si>
    <t>97077</t>
  </si>
  <si>
    <t>97078</t>
  </si>
  <si>
    <t>97080</t>
  </si>
  <si>
    <t>97086</t>
  </si>
  <si>
    <t>97089</t>
  </si>
  <si>
    <t>97101</t>
  </si>
  <si>
    <t>97102</t>
  </si>
  <si>
    <t>97103</t>
  </si>
  <si>
    <t>97106</t>
  </si>
  <si>
    <t>97107</t>
  </si>
  <si>
    <t>97108</t>
  </si>
  <si>
    <t>97109</t>
  </si>
  <si>
    <t>97111</t>
  </si>
  <si>
    <t>97112</t>
  </si>
  <si>
    <t>97113</t>
  </si>
  <si>
    <t>97114</t>
  </si>
  <si>
    <t>97115</t>
  </si>
  <si>
    <t>97116</t>
  </si>
  <si>
    <t>97117</t>
  </si>
  <si>
    <t>97119</t>
  </si>
  <si>
    <t>97121</t>
  </si>
  <si>
    <t>97122</t>
  </si>
  <si>
    <t>97123</t>
  </si>
  <si>
    <t>97124</t>
  </si>
  <si>
    <t>97125</t>
  </si>
  <si>
    <t>97127</t>
  </si>
  <si>
    <t>97128</t>
  </si>
  <si>
    <t>97131</t>
  </si>
  <si>
    <t>97132</t>
  </si>
  <si>
    <t>97133</t>
  </si>
  <si>
    <t>97136</t>
  </si>
  <si>
    <t>97137</t>
  </si>
  <si>
    <t>97138</t>
  </si>
  <si>
    <t>97140</t>
  </si>
  <si>
    <t>97141</t>
  </si>
  <si>
    <t>97144</t>
  </si>
  <si>
    <t>97146</t>
  </si>
  <si>
    <t>97148</t>
  </si>
  <si>
    <t>97149</t>
  </si>
  <si>
    <t>97201</t>
  </si>
  <si>
    <t>97202</t>
  </si>
  <si>
    <t>97203</t>
  </si>
  <si>
    <t>97204</t>
  </si>
  <si>
    <t>97205</t>
  </si>
  <si>
    <t>97206</t>
  </si>
  <si>
    <t>97209</t>
  </si>
  <si>
    <t>97210</t>
  </si>
  <si>
    <t>97211</t>
  </si>
  <si>
    <t>97212</t>
  </si>
  <si>
    <t>97213</t>
  </si>
  <si>
    <t>97214</t>
  </si>
  <si>
    <t>97215</t>
  </si>
  <si>
    <t>97216</t>
  </si>
  <si>
    <t>97217</t>
  </si>
  <si>
    <t>97218</t>
  </si>
  <si>
    <t>97219</t>
  </si>
  <si>
    <t>97220</t>
  </si>
  <si>
    <t>97221</t>
  </si>
  <si>
    <t>97222</t>
  </si>
  <si>
    <t>97223</t>
  </si>
  <si>
    <t>97224</t>
  </si>
  <si>
    <t>97225</t>
  </si>
  <si>
    <t>97227</t>
  </si>
  <si>
    <t>97229</t>
  </si>
  <si>
    <t>97230</t>
  </si>
  <si>
    <t>97231</t>
  </si>
  <si>
    <t>97232</t>
  </si>
  <si>
    <t>97233</t>
  </si>
  <si>
    <t>97236</t>
  </si>
  <si>
    <t>97239</t>
  </si>
  <si>
    <t>97251</t>
  </si>
  <si>
    <t>97253</t>
  </si>
  <si>
    <t>97254</t>
  </si>
  <si>
    <t>97255</t>
  </si>
  <si>
    <t>97256</t>
  </si>
  <si>
    <t>97258</t>
  </si>
  <si>
    <t>97259</t>
  </si>
  <si>
    <t>97266</t>
  </si>
  <si>
    <t>97267</t>
  </si>
  <si>
    <t>97271</t>
  </si>
  <si>
    <t>97272</t>
  </si>
  <si>
    <t>97299</t>
  </si>
  <si>
    <t>97301</t>
  </si>
  <si>
    <t>97302</t>
  </si>
  <si>
    <t>97303</t>
  </si>
  <si>
    <t>97304</t>
  </si>
  <si>
    <t>97305</t>
  </si>
  <si>
    <t>97306</t>
  </si>
  <si>
    <t>97310</t>
  </si>
  <si>
    <t>97311</t>
  </si>
  <si>
    <t>97312</t>
  </si>
  <si>
    <t>97313</t>
  </si>
  <si>
    <t>97314</t>
  </si>
  <si>
    <t>97317</t>
  </si>
  <si>
    <t>97321</t>
  </si>
  <si>
    <t>97322</t>
  </si>
  <si>
    <t>97324</t>
  </si>
  <si>
    <t>97325</t>
  </si>
  <si>
    <t>97326</t>
  </si>
  <si>
    <t>97327</t>
  </si>
  <si>
    <t>97329</t>
  </si>
  <si>
    <t>97330</t>
  </si>
  <si>
    <t>97331</t>
  </si>
  <si>
    <t>97333</t>
  </si>
  <si>
    <t>97338</t>
  </si>
  <si>
    <t>97341</t>
  </si>
  <si>
    <t>97342</t>
  </si>
  <si>
    <t>97343</t>
  </si>
  <si>
    <t>97344</t>
  </si>
  <si>
    <t>97345</t>
  </si>
  <si>
    <t>97346</t>
  </si>
  <si>
    <t>97347</t>
  </si>
  <si>
    <t>97348</t>
  </si>
  <si>
    <t>97350</t>
  </si>
  <si>
    <t>97351</t>
  </si>
  <si>
    <t>97352</t>
  </si>
  <si>
    <t>97355</t>
  </si>
  <si>
    <t>97357</t>
  </si>
  <si>
    <t>97358</t>
  </si>
  <si>
    <t>97360</t>
  </si>
  <si>
    <t>97361</t>
  </si>
  <si>
    <t>97362</t>
  </si>
  <si>
    <t>97364</t>
  </si>
  <si>
    <t>97365</t>
  </si>
  <si>
    <t>97366</t>
  </si>
  <si>
    <t>97367</t>
  </si>
  <si>
    <t>97368</t>
  </si>
  <si>
    <t>97369</t>
  </si>
  <si>
    <t>97370</t>
  </si>
  <si>
    <t>97371</t>
  </si>
  <si>
    <t>97372</t>
  </si>
  <si>
    <t>97374</t>
  </si>
  <si>
    <t>97375</t>
  </si>
  <si>
    <t>97376</t>
  </si>
  <si>
    <t>97377</t>
  </si>
  <si>
    <t>97378</t>
  </si>
  <si>
    <t>97380</t>
  </si>
  <si>
    <t>97381</t>
  </si>
  <si>
    <t>97383</t>
  </si>
  <si>
    <t>97385</t>
  </si>
  <si>
    <t>97386</t>
  </si>
  <si>
    <t>97389</t>
  </si>
  <si>
    <t>97390</t>
  </si>
  <si>
    <t>97391</t>
  </si>
  <si>
    <t>97392</t>
  </si>
  <si>
    <t>97394</t>
  </si>
  <si>
    <t>97396</t>
  </si>
  <si>
    <t>97401</t>
  </si>
  <si>
    <t>97402</t>
  </si>
  <si>
    <t>97403</t>
  </si>
  <si>
    <t>97404</t>
  </si>
  <si>
    <t>97405</t>
  </si>
  <si>
    <t>97406</t>
  </si>
  <si>
    <t>97408</t>
  </si>
  <si>
    <t>97410</t>
  </si>
  <si>
    <t>97411</t>
  </si>
  <si>
    <t>97412</t>
  </si>
  <si>
    <t>97413</t>
  </si>
  <si>
    <t>97414</t>
  </si>
  <si>
    <t>97415</t>
  </si>
  <si>
    <t>97416</t>
  </si>
  <si>
    <t>97417</t>
  </si>
  <si>
    <t>97419</t>
  </si>
  <si>
    <t>97420</t>
  </si>
  <si>
    <t>97423</t>
  </si>
  <si>
    <t>97424</t>
  </si>
  <si>
    <t>97426</t>
  </si>
  <si>
    <t>97427</t>
  </si>
  <si>
    <t>97429</t>
  </si>
  <si>
    <t>97430</t>
  </si>
  <si>
    <t>97431</t>
  </si>
  <si>
    <t>97434</t>
  </si>
  <si>
    <t>97435</t>
  </si>
  <si>
    <t>97436</t>
  </si>
  <si>
    <t>97437</t>
  </si>
  <si>
    <t>97438</t>
  </si>
  <si>
    <t>97439</t>
  </si>
  <si>
    <t>97441</t>
  </si>
  <si>
    <t>97442</t>
  </si>
  <si>
    <t>97443</t>
  </si>
  <si>
    <t>97444</t>
  </si>
  <si>
    <t>97446</t>
  </si>
  <si>
    <t>97447</t>
  </si>
  <si>
    <t>97448</t>
  </si>
  <si>
    <t>97449</t>
  </si>
  <si>
    <t>97450</t>
  </si>
  <si>
    <t>97451</t>
  </si>
  <si>
    <t>97452</t>
  </si>
  <si>
    <t>97453</t>
  </si>
  <si>
    <t>97454</t>
  </si>
  <si>
    <t>97455</t>
  </si>
  <si>
    <t>97456</t>
  </si>
  <si>
    <t>97457</t>
  </si>
  <si>
    <t>97458</t>
  </si>
  <si>
    <t>97459</t>
  </si>
  <si>
    <t>97461</t>
  </si>
  <si>
    <t>97462</t>
  </si>
  <si>
    <t>97463</t>
  </si>
  <si>
    <t>97465</t>
  </si>
  <si>
    <t>97466</t>
  </si>
  <si>
    <t>97467</t>
  </si>
  <si>
    <t>97469</t>
  </si>
  <si>
    <t>97470</t>
  </si>
  <si>
    <t>97471</t>
  </si>
  <si>
    <t>97472</t>
  </si>
  <si>
    <t>97473</t>
  </si>
  <si>
    <t>97476</t>
  </si>
  <si>
    <t>97477</t>
  </si>
  <si>
    <t>97478</t>
  </si>
  <si>
    <t>97479</t>
  </si>
  <si>
    <t>97480</t>
  </si>
  <si>
    <t>97481</t>
  </si>
  <si>
    <t>97482</t>
  </si>
  <si>
    <t>97484</t>
  </si>
  <si>
    <t>97486</t>
  </si>
  <si>
    <t>97487</t>
  </si>
  <si>
    <t>97488</t>
  </si>
  <si>
    <t>97489</t>
  </si>
  <si>
    <t>97490</t>
  </si>
  <si>
    <t>97492</t>
  </si>
  <si>
    <t>97493</t>
  </si>
  <si>
    <t>97495</t>
  </si>
  <si>
    <t>97496</t>
  </si>
  <si>
    <t>97497</t>
  </si>
  <si>
    <t>97498</t>
  </si>
  <si>
    <t>97499</t>
  </si>
  <si>
    <t>97501</t>
  </si>
  <si>
    <t>97502</t>
  </si>
  <si>
    <t>97503</t>
  </si>
  <si>
    <t>97504</t>
  </si>
  <si>
    <t>97520</t>
  </si>
  <si>
    <t>97522</t>
  </si>
  <si>
    <t>97523</t>
  </si>
  <si>
    <t>97524</t>
  </si>
  <si>
    <t>97525</t>
  </si>
  <si>
    <t>97526</t>
  </si>
  <si>
    <t>97527</t>
  </si>
  <si>
    <t>97530</t>
  </si>
  <si>
    <t>97531</t>
  </si>
  <si>
    <t>97532</t>
  </si>
  <si>
    <t>97534</t>
  </si>
  <si>
    <t>97535</t>
  </si>
  <si>
    <t>97536</t>
  </si>
  <si>
    <t>97537</t>
  </si>
  <si>
    <t>97538</t>
  </si>
  <si>
    <t>97539</t>
  </si>
  <si>
    <t>97540</t>
  </si>
  <si>
    <t>97541</t>
  </si>
  <si>
    <t>97543</t>
  </si>
  <si>
    <t>97544</t>
  </si>
  <si>
    <t>97601</t>
  </si>
  <si>
    <t>97603</t>
  </si>
  <si>
    <t>97621</t>
  </si>
  <si>
    <t>97623</t>
  </si>
  <si>
    <t>97624</t>
  </si>
  <si>
    <t>97625</t>
  </si>
  <si>
    <t>97627</t>
  </si>
  <si>
    <t>97630</t>
  </si>
  <si>
    <t>97632</t>
  </si>
  <si>
    <t>97633</t>
  </si>
  <si>
    <t>97635</t>
  </si>
  <si>
    <t>97636</t>
  </si>
  <si>
    <t>97637</t>
  </si>
  <si>
    <t>97638</t>
  </si>
  <si>
    <t>97639</t>
  </si>
  <si>
    <t>97640</t>
  </si>
  <si>
    <t>97701</t>
  </si>
  <si>
    <t>97702</t>
  </si>
  <si>
    <t>97707</t>
  </si>
  <si>
    <t>97710</t>
  </si>
  <si>
    <t>97711</t>
  </si>
  <si>
    <t>97712</t>
  </si>
  <si>
    <t>97720</t>
  </si>
  <si>
    <t>97721</t>
  </si>
  <si>
    <t>97722</t>
  </si>
  <si>
    <t>97730</t>
  </si>
  <si>
    <t>97731</t>
  </si>
  <si>
    <t>97733</t>
  </si>
  <si>
    <t>97734</t>
  </si>
  <si>
    <t>97736</t>
  </si>
  <si>
    <t>97737</t>
  </si>
  <si>
    <t>97738</t>
  </si>
  <si>
    <t>97739</t>
  </si>
  <si>
    <t>97741</t>
  </si>
  <si>
    <t>97750</t>
  </si>
  <si>
    <t>97751</t>
  </si>
  <si>
    <t>97752</t>
  </si>
  <si>
    <t>97753</t>
  </si>
  <si>
    <t>97754</t>
  </si>
  <si>
    <t>97756</t>
  </si>
  <si>
    <t>97758</t>
  </si>
  <si>
    <t>97759</t>
  </si>
  <si>
    <t>97760</t>
  </si>
  <si>
    <t>97801</t>
  </si>
  <si>
    <t>97810</t>
  </si>
  <si>
    <t>97812</t>
  </si>
  <si>
    <t>97813</t>
  </si>
  <si>
    <t>97814</t>
  </si>
  <si>
    <t>97817</t>
  </si>
  <si>
    <t>97818</t>
  </si>
  <si>
    <t>97819</t>
  </si>
  <si>
    <t>97820</t>
  </si>
  <si>
    <t>97823</t>
  </si>
  <si>
    <t>97824</t>
  </si>
  <si>
    <t>97825</t>
  </si>
  <si>
    <t>97826</t>
  </si>
  <si>
    <t>97827</t>
  </si>
  <si>
    <t>97828</t>
  </si>
  <si>
    <t>97830</t>
  </si>
  <si>
    <t>97833</t>
  </si>
  <si>
    <t>97834</t>
  </si>
  <si>
    <t>97835</t>
  </si>
  <si>
    <t>97836</t>
  </si>
  <si>
    <t>97837</t>
  </si>
  <si>
    <t>97838</t>
  </si>
  <si>
    <t>97839</t>
  </si>
  <si>
    <t>97840</t>
  </si>
  <si>
    <t>97841</t>
  </si>
  <si>
    <t>97842</t>
  </si>
  <si>
    <t>97843</t>
  </si>
  <si>
    <t>97844</t>
  </si>
  <si>
    <t>97845</t>
  </si>
  <si>
    <t>97846</t>
  </si>
  <si>
    <t>97848</t>
  </si>
  <si>
    <t>97850</t>
  </si>
  <si>
    <t>97856</t>
  </si>
  <si>
    <t>97857</t>
  </si>
  <si>
    <t>97861</t>
  </si>
  <si>
    <t>97862</t>
  </si>
  <si>
    <t>97864</t>
  </si>
  <si>
    <t>97865</t>
  </si>
  <si>
    <t>97867</t>
  </si>
  <si>
    <t>97868</t>
  </si>
  <si>
    <t>97869</t>
  </si>
  <si>
    <t>97870</t>
  </si>
  <si>
    <t>97873</t>
  </si>
  <si>
    <t>97874</t>
  </si>
  <si>
    <t>97875</t>
  </si>
  <si>
    <t>97876</t>
  </si>
  <si>
    <t>97877</t>
  </si>
  <si>
    <t>97882</t>
  </si>
  <si>
    <t>97883</t>
  </si>
  <si>
    <t>97884</t>
  </si>
  <si>
    <t>97885</t>
  </si>
  <si>
    <t>97886</t>
  </si>
  <si>
    <t>97901</t>
  </si>
  <si>
    <t>97903</t>
  </si>
  <si>
    <t>97904</t>
  </si>
  <si>
    <t>97906</t>
  </si>
  <si>
    <t>97907</t>
  </si>
  <si>
    <t>97908</t>
  </si>
  <si>
    <t>97909</t>
  </si>
  <si>
    <t>97910</t>
  </si>
  <si>
    <t>97911</t>
  </si>
  <si>
    <t>97913</t>
  </si>
  <si>
    <t>97914</t>
  </si>
  <si>
    <t>97917</t>
  </si>
  <si>
    <t>97918</t>
  </si>
  <si>
    <t>98001</t>
  </si>
  <si>
    <t>98002</t>
  </si>
  <si>
    <t>98003</t>
  </si>
  <si>
    <t>98004</t>
  </si>
  <si>
    <t>98005</t>
  </si>
  <si>
    <t>98006</t>
  </si>
  <si>
    <t>98007</t>
  </si>
  <si>
    <t>98008</t>
  </si>
  <si>
    <t>98010</t>
  </si>
  <si>
    <t>98011</t>
  </si>
  <si>
    <t>98012</t>
  </si>
  <si>
    <t>98014</t>
  </si>
  <si>
    <t>98019</t>
  </si>
  <si>
    <t>98020</t>
  </si>
  <si>
    <t>98021</t>
  </si>
  <si>
    <t>98022</t>
  </si>
  <si>
    <t>98023</t>
  </si>
  <si>
    <t>98024</t>
  </si>
  <si>
    <t>98026</t>
  </si>
  <si>
    <t>98027</t>
  </si>
  <si>
    <t>98028</t>
  </si>
  <si>
    <t>98029</t>
  </si>
  <si>
    <t>98030</t>
  </si>
  <si>
    <t>98031</t>
  </si>
  <si>
    <t>98032</t>
  </si>
  <si>
    <t>98033</t>
  </si>
  <si>
    <t>98034</t>
  </si>
  <si>
    <t>98036</t>
  </si>
  <si>
    <t>98037</t>
  </si>
  <si>
    <t>98038</t>
  </si>
  <si>
    <t>98039</t>
  </si>
  <si>
    <t>98040</t>
  </si>
  <si>
    <t>98042</t>
  </si>
  <si>
    <t>98043</t>
  </si>
  <si>
    <t>98045</t>
  </si>
  <si>
    <t>98047</t>
  </si>
  <si>
    <t>98051</t>
  </si>
  <si>
    <t>98052</t>
  </si>
  <si>
    <t>98053</t>
  </si>
  <si>
    <t>98054</t>
  </si>
  <si>
    <t>98055</t>
  </si>
  <si>
    <t>98056</t>
  </si>
  <si>
    <t>98057</t>
  </si>
  <si>
    <t>98058</t>
  </si>
  <si>
    <t>98059</t>
  </si>
  <si>
    <t>98065</t>
  </si>
  <si>
    <t>98070</t>
  </si>
  <si>
    <t>98072</t>
  </si>
  <si>
    <t>98074</t>
  </si>
  <si>
    <t>98075</t>
  </si>
  <si>
    <t>98077</t>
  </si>
  <si>
    <t>98087</t>
  </si>
  <si>
    <t>98092</t>
  </si>
  <si>
    <t>98101</t>
  </si>
  <si>
    <t>98102</t>
  </si>
  <si>
    <t>98103</t>
  </si>
  <si>
    <t>98104</t>
  </si>
  <si>
    <t>98105</t>
  </si>
  <si>
    <t>98106</t>
  </si>
  <si>
    <t>98107</t>
  </si>
  <si>
    <t>98108</t>
  </si>
  <si>
    <t>98109</t>
  </si>
  <si>
    <t>98110</t>
  </si>
  <si>
    <t>98112</t>
  </si>
  <si>
    <t>98115</t>
  </si>
  <si>
    <t>98116</t>
  </si>
  <si>
    <t>98117</t>
  </si>
  <si>
    <t>98118</t>
  </si>
  <si>
    <t>98119</t>
  </si>
  <si>
    <t>98121</t>
  </si>
  <si>
    <t>98122</t>
  </si>
  <si>
    <t>98125</t>
  </si>
  <si>
    <t>98126</t>
  </si>
  <si>
    <t>98129</t>
  </si>
  <si>
    <t>98131</t>
  </si>
  <si>
    <t>98132</t>
  </si>
  <si>
    <t>98133</t>
  </si>
  <si>
    <t>98134</t>
  </si>
  <si>
    <t>98136</t>
  </si>
  <si>
    <t>98144</t>
  </si>
  <si>
    <t>98146</t>
  </si>
  <si>
    <t>98148</t>
  </si>
  <si>
    <t>98151</t>
  </si>
  <si>
    <t>98154</t>
  </si>
  <si>
    <t>98155</t>
  </si>
  <si>
    <t>98158</t>
  </si>
  <si>
    <t>98161</t>
  </si>
  <si>
    <t>98164</t>
  </si>
  <si>
    <t>98166</t>
  </si>
  <si>
    <t>98168</t>
  </si>
  <si>
    <t>98170</t>
  </si>
  <si>
    <t>98171</t>
  </si>
  <si>
    <t>98174</t>
  </si>
  <si>
    <t>98177</t>
  </si>
  <si>
    <t>98178</t>
  </si>
  <si>
    <t>98181</t>
  </si>
  <si>
    <t>98184</t>
  </si>
  <si>
    <t>98185</t>
  </si>
  <si>
    <t>98188</t>
  </si>
  <si>
    <t>98189</t>
  </si>
  <si>
    <t>98190</t>
  </si>
  <si>
    <t>98191</t>
  </si>
  <si>
    <t>98195</t>
  </si>
  <si>
    <t>98198</t>
  </si>
  <si>
    <t>98199</t>
  </si>
  <si>
    <t>98201</t>
  </si>
  <si>
    <t>98203</t>
  </si>
  <si>
    <t>98204</t>
  </si>
  <si>
    <t>98205</t>
  </si>
  <si>
    <t>98207</t>
  </si>
  <si>
    <t>98208</t>
  </si>
  <si>
    <t>98220</t>
  </si>
  <si>
    <t>98221</t>
  </si>
  <si>
    <t>98222</t>
  </si>
  <si>
    <t>98223</t>
  </si>
  <si>
    <t>98225</t>
  </si>
  <si>
    <t>98226</t>
  </si>
  <si>
    <t>98229</t>
  </si>
  <si>
    <t>98230</t>
  </si>
  <si>
    <t>98232</t>
  </si>
  <si>
    <t>98233</t>
  </si>
  <si>
    <t>98236</t>
  </si>
  <si>
    <t>98237</t>
  </si>
  <si>
    <t>98239</t>
  </si>
  <si>
    <t>98240</t>
  </si>
  <si>
    <t>98241</t>
  </si>
  <si>
    <t>98244</t>
  </si>
  <si>
    <t>98245</t>
  </si>
  <si>
    <t>98247</t>
  </si>
  <si>
    <t>98248</t>
  </si>
  <si>
    <t>98249</t>
  </si>
  <si>
    <t>98250</t>
  </si>
  <si>
    <t>98251</t>
  </si>
  <si>
    <t>98252</t>
  </si>
  <si>
    <t>98253</t>
  </si>
  <si>
    <t>98257</t>
  </si>
  <si>
    <t>98258</t>
  </si>
  <si>
    <t>98260</t>
  </si>
  <si>
    <t>98261</t>
  </si>
  <si>
    <t>98262</t>
  </si>
  <si>
    <t>98264</t>
  </si>
  <si>
    <t>98266</t>
  </si>
  <si>
    <t>98267</t>
  </si>
  <si>
    <t>98270</t>
  </si>
  <si>
    <t>98271</t>
  </si>
  <si>
    <t>98272</t>
  </si>
  <si>
    <t>98273</t>
  </si>
  <si>
    <t>98274</t>
  </si>
  <si>
    <t>98275</t>
  </si>
  <si>
    <t>98277</t>
  </si>
  <si>
    <t>98278</t>
  </si>
  <si>
    <t>98279</t>
  </si>
  <si>
    <t>98281</t>
  </si>
  <si>
    <t>98282</t>
  </si>
  <si>
    <t>98283</t>
  </si>
  <si>
    <t>98284</t>
  </si>
  <si>
    <t>98290</t>
  </si>
  <si>
    <t>98292</t>
  </si>
  <si>
    <t>98294</t>
  </si>
  <si>
    <t>98295</t>
  </si>
  <si>
    <t>98296</t>
  </si>
  <si>
    <t>98303</t>
  </si>
  <si>
    <t>98304</t>
  </si>
  <si>
    <t>98305</t>
  </si>
  <si>
    <t>98310</t>
  </si>
  <si>
    <t>98311</t>
  </si>
  <si>
    <t>98312</t>
  </si>
  <si>
    <t>98314</t>
  </si>
  <si>
    <t>98315</t>
  </si>
  <si>
    <t>98320</t>
  </si>
  <si>
    <t>98321</t>
  </si>
  <si>
    <t>98323</t>
  </si>
  <si>
    <t>98325</t>
  </si>
  <si>
    <t>98326</t>
  </si>
  <si>
    <t>98327</t>
  </si>
  <si>
    <t>98328</t>
  </si>
  <si>
    <t>98329</t>
  </si>
  <si>
    <t>98330</t>
  </si>
  <si>
    <t>98331</t>
  </si>
  <si>
    <t>98332</t>
  </si>
  <si>
    <t>98333</t>
  </si>
  <si>
    <t>98335</t>
  </si>
  <si>
    <t>98336</t>
  </si>
  <si>
    <t>98337</t>
  </si>
  <si>
    <t>98338</t>
  </si>
  <si>
    <t>98339</t>
  </si>
  <si>
    <t>98340</t>
  </si>
  <si>
    <t>98342</t>
  </si>
  <si>
    <t>98346</t>
  </si>
  <si>
    <t>98349</t>
  </si>
  <si>
    <t>98351</t>
  </si>
  <si>
    <t>98352</t>
  </si>
  <si>
    <t>98354</t>
  </si>
  <si>
    <t>98355</t>
  </si>
  <si>
    <t>98356</t>
  </si>
  <si>
    <t>98358</t>
  </si>
  <si>
    <t>98359</t>
  </si>
  <si>
    <t>98360</t>
  </si>
  <si>
    <t>98361</t>
  </si>
  <si>
    <t>98362</t>
  </si>
  <si>
    <t>98363</t>
  </si>
  <si>
    <t>98365</t>
  </si>
  <si>
    <t>98366</t>
  </si>
  <si>
    <t>98367</t>
  </si>
  <si>
    <t>98368</t>
  </si>
  <si>
    <t>98370</t>
  </si>
  <si>
    <t>98371</t>
  </si>
  <si>
    <t>98372</t>
  </si>
  <si>
    <t>98373</t>
  </si>
  <si>
    <t>98374</t>
  </si>
  <si>
    <t>98375</t>
  </si>
  <si>
    <t>98376</t>
  </si>
  <si>
    <t>98377</t>
  </si>
  <si>
    <t>98380</t>
  </si>
  <si>
    <t>98381</t>
  </si>
  <si>
    <t>98382</t>
  </si>
  <si>
    <t>98383</t>
  </si>
  <si>
    <t>98387</t>
  </si>
  <si>
    <t>98388</t>
  </si>
  <si>
    <t>98390</t>
  </si>
  <si>
    <t>98391</t>
  </si>
  <si>
    <t>98392</t>
  </si>
  <si>
    <t>98394</t>
  </si>
  <si>
    <t>98402</t>
  </si>
  <si>
    <t>98403</t>
  </si>
  <si>
    <t>98404</t>
  </si>
  <si>
    <t>98405</t>
  </si>
  <si>
    <t>98406</t>
  </si>
  <si>
    <t>98407</t>
  </si>
  <si>
    <t>98408</t>
  </si>
  <si>
    <t>98409</t>
  </si>
  <si>
    <t>98413</t>
  </si>
  <si>
    <t>98416</t>
  </si>
  <si>
    <t>98418</t>
  </si>
  <si>
    <t>98421</t>
  </si>
  <si>
    <t>98422</t>
  </si>
  <si>
    <t>98424</t>
  </si>
  <si>
    <t>98430</t>
  </si>
  <si>
    <t>98431</t>
  </si>
  <si>
    <t>98433</t>
  </si>
  <si>
    <t>98439</t>
  </si>
  <si>
    <t>98442</t>
  </si>
  <si>
    <t>98443</t>
  </si>
  <si>
    <t>98444</t>
  </si>
  <si>
    <t>98445</t>
  </si>
  <si>
    <t>98446</t>
  </si>
  <si>
    <t>98447</t>
  </si>
  <si>
    <t>98450</t>
  </si>
  <si>
    <t>98455</t>
  </si>
  <si>
    <t>98460</t>
  </si>
  <si>
    <t>98465</t>
  </si>
  <si>
    <t>98466</t>
  </si>
  <si>
    <t>98467</t>
  </si>
  <si>
    <t>98471</t>
  </si>
  <si>
    <t>98477</t>
  </si>
  <si>
    <t>98481</t>
  </si>
  <si>
    <t>98492</t>
  </si>
  <si>
    <t>98493</t>
  </si>
  <si>
    <t>98498</t>
  </si>
  <si>
    <t>98499</t>
  </si>
  <si>
    <t>98501</t>
  </si>
  <si>
    <t>98502</t>
  </si>
  <si>
    <t>98503</t>
  </si>
  <si>
    <t>98504</t>
  </si>
  <si>
    <t>98505</t>
  </si>
  <si>
    <t>98506</t>
  </si>
  <si>
    <t>98512</t>
  </si>
  <si>
    <t>98513</t>
  </si>
  <si>
    <t>98516</t>
  </si>
  <si>
    <t>98520</t>
  </si>
  <si>
    <t>98524</t>
  </si>
  <si>
    <t>98526</t>
  </si>
  <si>
    <t>98528</t>
  </si>
  <si>
    <t>98531</t>
  </si>
  <si>
    <t>98532</t>
  </si>
  <si>
    <t>98533</t>
  </si>
  <si>
    <t>98535</t>
  </si>
  <si>
    <t>98536</t>
  </si>
  <si>
    <t>98537</t>
  </si>
  <si>
    <t>98538</t>
  </si>
  <si>
    <t>98541</t>
  </si>
  <si>
    <t>98542</t>
  </si>
  <si>
    <t>98546</t>
  </si>
  <si>
    <t>98547</t>
  </si>
  <si>
    <t>98548</t>
  </si>
  <si>
    <t>98550</t>
  </si>
  <si>
    <t>98552</t>
  </si>
  <si>
    <t>98555</t>
  </si>
  <si>
    <t>98557</t>
  </si>
  <si>
    <t>98560</t>
  </si>
  <si>
    <t>98563</t>
  </si>
  <si>
    <t>98564</t>
  </si>
  <si>
    <t>98568</t>
  </si>
  <si>
    <t>98569</t>
  </si>
  <si>
    <t>98570</t>
  </si>
  <si>
    <t>98572</t>
  </si>
  <si>
    <t>98575</t>
  </si>
  <si>
    <t>98576</t>
  </si>
  <si>
    <t>98577</t>
  </si>
  <si>
    <t>98579</t>
  </si>
  <si>
    <t>98580</t>
  </si>
  <si>
    <t>98581</t>
  </si>
  <si>
    <t>98582</t>
  </si>
  <si>
    <t>98584</t>
  </si>
  <si>
    <t>98585</t>
  </si>
  <si>
    <t>98586</t>
  </si>
  <si>
    <t>98588</t>
  </si>
  <si>
    <t>98589</t>
  </si>
  <si>
    <t>98590</t>
  </si>
  <si>
    <t>98591</t>
  </si>
  <si>
    <t>98592</t>
  </si>
  <si>
    <t>98593</t>
  </si>
  <si>
    <t>98595</t>
  </si>
  <si>
    <t>98596</t>
  </si>
  <si>
    <t>98597</t>
  </si>
  <si>
    <t>98599</t>
  </si>
  <si>
    <t>98601</t>
  </si>
  <si>
    <t>98602</t>
  </si>
  <si>
    <t>98603</t>
  </si>
  <si>
    <t>98604</t>
  </si>
  <si>
    <t>98605</t>
  </si>
  <si>
    <t>98606</t>
  </si>
  <si>
    <t>98607</t>
  </si>
  <si>
    <t>98609</t>
  </si>
  <si>
    <t>98610</t>
  </si>
  <si>
    <t>98611</t>
  </si>
  <si>
    <t>98612</t>
  </si>
  <si>
    <t>98613</t>
  </si>
  <si>
    <t>98616</t>
  </si>
  <si>
    <t>98619</t>
  </si>
  <si>
    <t>98620</t>
  </si>
  <si>
    <t>98621</t>
  </si>
  <si>
    <t>98624</t>
  </si>
  <si>
    <t>98625</t>
  </si>
  <si>
    <t>98626</t>
  </si>
  <si>
    <t>98628</t>
  </si>
  <si>
    <t>98629</t>
  </si>
  <si>
    <t>98631</t>
  </si>
  <si>
    <t>98632</t>
  </si>
  <si>
    <t>98635</t>
  </si>
  <si>
    <t>98638</t>
  </si>
  <si>
    <t>98640</t>
  </si>
  <si>
    <t>98642</t>
  </si>
  <si>
    <t>98643</t>
  </si>
  <si>
    <t>98645</t>
  </si>
  <si>
    <t>98647</t>
  </si>
  <si>
    <t>98648</t>
  </si>
  <si>
    <t>98649</t>
  </si>
  <si>
    <t>98650</t>
  </si>
  <si>
    <t>98651</t>
  </si>
  <si>
    <t>98660</t>
  </si>
  <si>
    <t>98661</t>
  </si>
  <si>
    <t>98662</t>
  </si>
  <si>
    <t>98663</t>
  </si>
  <si>
    <t>98664</t>
  </si>
  <si>
    <t>98665</t>
  </si>
  <si>
    <t>98667</t>
  </si>
  <si>
    <t>98670</t>
  </si>
  <si>
    <t>98671</t>
  </si>
  <si>
    <t>98672</t>
  </si>
  <si>
    <t>98674</t>
  </si>
  <si>
    <t>98675</t>
  </si>
  <si>
    <t>98682</t>
  </si>
  <si>
    <t>98683</t>
  </si>
  <si>
    <t>98684</t>
  </si>
  <si>
    <t>98685</t>
  </si>
  <si>
    <t>98686</t>
  </si>
  <si>
    <t>98801</t>
  </si>
  <si>
    <t>98802</t>
  </si>
  <si>
    <t>98812</t>
  </si>
  <si>
    <t>98813</t>
  </si>
  <si>
    <t>98814</t>
  </si>
  <si>
    <t>98815</t>
  </si>
  <si>
    <t>98816</t>
  </si>
  <si>
    <t>98822</t>
  </si>
  <si>
    <t>98823</t>
  </si>
  <si>
    <t>98826</t>
  </si>
  <si>
    <t>98827</t>
  </si>
  <si>
    <t>98828</t>
  </si>
  <si>
    <t>98830</t>
  </si>
  <si>
    <t>98831</t>
  </si>
  <si>
    <t>98832</t>
  </si>
  <si>
    <t>98833</t>
  </si>
  <si>
    <t>98834</t>
  </si>
  <si>
    <t>98837</t>
  </si>
  <si>
    <t>98840</t>
  </si>
  <si>
    <t>98841</t>
  </si>
  <si>
    <t>98843</t>
  </si>
  <si>
    <t>98844</t>
  </si>
  <si>
    <t>98845</t>
  </si>
  <si>
    <t>98846</t>
  </si>
  <si>
    <t>98847</t>
  </si>
  <si>
    <t>98848</t>
  </si>
  <si>
    <t>98849</t>
  </si>
  <si>
    <t>98850</t>
  </si>
  <si>
    <t>98851</t>
  </si>
  <si>
    <t>98855</t>
  </si>
  <si>
    <t>98856</t>
  </si>
  <si>
    <t>98857</t>
  </si>
  <si>
    <t>98858</t>
  </si>
  <si>
    <t>98859</t>
  </si>
  <si>
    <t>98862</t>
  </si>
  <si>
    <t>98901</t>
  </si>
  <si>
    <t>98902</t>
  </si>
  <si>
    <t>98903</t>
  </si>
  <si>
    <t>98908</t>
  </si>
  <si>
    <t>98922</t>
  </si>
  <si>
    <t>98923</t>
  </si>
  <si>
    <t>98926</t>
  </si>
  <si>
    <t>98929</t>
  </si>
  <si>
    <t>98930</t>
  </si>
  <si>
    <t>98932</t>
  </si>
  <si>
    <t>98933</t>
  </si>
  <si>
    <t>98935</t>
  </si>
  <si>
    <t>98936</t>
  </si>
  <si>
    <t>98937</t>
  </si>
  <si>
    <t>98938</t>
  </si>
  <si>
    <t>98942</t>
  </si>
  <si>
    <t>98944</t>
  </si>
  <si>
    <t>98946</t>
  </si>
  <si>
    <t>98947</t>
  </si>
  <si>
    <t>98948</t>
  </si>
  <si>
    <t>98951</t>
  </si>
  <si>
    <t>98952</t>
  </si>
  <si>
    <t>98953</t>
  </si>
  <si>
    <t>99001</t>
  </si>
  <si>
    <t>99003</t>
  </si>
  <si>
    <t>99004</t>
  </si>
  <si>
    <t>99005</t>
  </si>
  <si>
    <t>99006</t>
  </si>
  <si>
    <t>99008</t>
  </si>
  <si>
    <t>99009</t>
  </si>
  <si>
    <t>99011</t>
  </si>
  <si>
    <t>99012</t>
  </si>
  <si>
    <t>99013</t>
  </si>
  <si>
    <t>99016</t>
  </si>
  <si>
    <t>99017</t>
  </si>
  <si>
    <t>99018</t>
  </si>
  <si>
    <t>99019</t>
  </si>
  <si>
    <t>99021</t>
  </si>
  <si>
    <t>99022</t>
  </si>
  <si>
    <t>99023</t>
  </si>
  <si>
    <t>99025</t>
  </si>
  <si>
    <t>99026</t>
  </si>
  <si>
    <t>99027</t>
  </si>
  <si>
    <t>99029</t>
  </si>
  <si>
    <t>99030</t>
  </si>
  <si>
    <t>99031</t>
  </si>
  <si>
    <t>99032</t>
  </si>
  <si>
    <t>99033</t>
  </si>
  <si>
    <t>99034</t>
  </si>
  <si>
    <t>99036</t>
  </si>
  <si>
    <t>99037</t>
  </si>
  <si>
    <t>99040</t>
  </si>
  <si>
    <t>99101</t>
  </si>
  <si>
    <t>99103</t>
  </si>
  <si>
    <t>99104</t>
  </si>
  <si>
    <t>99105</t>
  </si>
  <si>
    <t>99107</t>
  </si>
  <si>
    <t>99109</t>
  </si>
  <si>
    <t>99110</t>
  </si>
  <si>
    <t>99111</t>
  </si>
  <si>
    <t>99113</t>
  </si>
  <si>
    <t>99114</t>
  </si>
  <si>
    <t>99115</t>
  </si>
  <si>
    <t>99116</t>
  </si>
  <si>
    <t>99117</t>
  </si>
  <si>
    <t>99118</t>
  </si>
  <si>
    <t>99119</t>
  </si>
  <si>
    <t>99121</t>
  </si>
  <si>
    <t>99122</t>
  </si>
  <si>
    <t>99123</t>
  </si>
  <si>
    <t>99125</t>
  </si>
  <si>
    <t>99126</t>
  </si>
  <si>
    <t>99128</t>
  </si>
  <si>
    <t>99129</t>
  </si>
  <si>
    <t>99130</t>
  </si>
  <si>
    <t>99131</t>
  </si>
  <si>
    <t>99133</t>
  </si>
  <si>
    <t>99134</t>
  </si>
  <si>
    <t>99135</t>
  </si>
  <si>
    <t>99136</t>
  </si>
  <si>
    <t>99137</t>
  </si>
  <si>
    <t>99138</t>
  </si>
  <si>
    <t>99139</t>
  </si>
  <si>
    <t>99140</t>
  </si>
  <si>
    <t>99141</t>
  </si>
  <si>
    <t>99143</t>
  </si>
  <si>
    <t>99144</t>
  </si>
  <si>
    <t>99147</t>
  </si>
  <si>
    <t>99148</t>
  </si>
  <si>
    <t>99150</t>
  </si>
  <si>
    <t>99153</t>
  </si>
  <si>
    <t>99154</t>
  </si>
  <si>
    <t>99156</t>
  </si>
  <si>
    <t>99157</t>
  </si>
  <si>
    <t>99158</t>
  </si>
  <si>
    <t>99159</t>
  </si>
  <si>
    <t>99160</t>
  </si>
  <si>
    <t>99161</t>
  </si>
  <si>
    <t>99163</t>
  </si>
  <si>
    <t>99164</t>
  </si>
  <si>
    <t>99165</t>
  </si>
  <si>
    <t>99166</t>
  </si>
  <si>
    <t>99167</t>
  </si>
  <si>
    <t>99169</t>
  </si>
  <si>
    <t>99170</t>
  </si>
  <si>
    <t>99171</t>
  </si>
  <si>
    <t>99173</t>
  </si>
  <si>
    <t>99176</t>
  </si>
  <si>
    <t>99179</t>
  </si>
  <si>
    <t>99180</t>
  </si>
  <si>
    <t>99181</t>
  </si>
  <si>
    <t>99185</t>
  </si>
  <si>
    <t>99201</t>
  </si>
  <si>
    <t>99202</t>
  </si>
  <si>
    <t>99203</t>
  </si>
  <si>
    <t>99204</t>
  </si>
  <si>
    <t>99205</t>
  </si>
  <si>
    <t>99206</t>
  </si>
  <si>
    <t>99207</t>
  </si>
  <si>
    <t>99208</t>
  </si>
  <si>
    <t>99212</t>
  </si>
  <si>
    <t>99216</t>
  </si>
  <si>
    <t>99217</t>
  </si>
  <si>
    <t>99218</t>
  </si>
  <si>
    <t>99223</t>
  </si>
  <si>
    <t>99224</t>
  </si>
  <si>
    <t>99251</t>
  </si>
  <si>
    <t>99252</t>
  </si>
  <si>
    <t>99256</t>
  </si>
  <si>
    <t>99258</t>
  </si>
  <si>
    <t>99260</t>
  </si>
  <si>
    <t>99299</t>
  </si>
  <si>
    <t>99301</t>
  </si>
  <si>
    <t>99320</t>
  </si>
  <si>
    <t>99321</t>
  </si>
  <si>
    <t>99322</t>
  </si>
  <si>
    <t>99323</t>
  </si>
  <si>
    <t>99324</t>
  </si>
  <si>
    <t>99326</t>
  </si>
  <si>
    <t>99328</t>
  </si>
  <si>
    <t>99329</t>
  </si>
  <si>
    <t>99330</t>
  </si>
  <si>
    <t>99336</t>
  </si>
  <si>
    <t>99337</t>
  </si>
  <si>
    <t>99338</t>
  </si>
  <si>
    <t>99341</t>
  </si>
  <si>
    <t>99343</t>
  </si>
  <si>
    <t>99344</t>
  </si>
  <si>
    <t>99347</t>
  </si>
  <si>
    <t>99348</t>
  </si>
  <si>
    <t>99349</t>
  </si>
  <si>
    <t>99350</t>
  </si>
  <si>
    <t>99352</t>
  </si>
  <si>
    <t>99353</t>
  </si>
  <si>
    <t>99354</t>
  </si>
  <si>
    <t>99356</t>
  </si>
  <si>
    <t>99357</t>
  </si>
  <si>
    <t>99360</t>
  </si>
  <si>
    <t>99361</t>
  </si>
  <si>
    <t>99362</t>
  </si>
  <si>
    <t>99371</t>
  </si>
  <si>
    <t>99401</t>
  </si>
  <si>
    <t>99402</t>
  </si>
  <si>
    <t>99403</t>
  </si>
  <si>
    <t>99501</t>
  </si>
  <si>
    <t>99502</t>
  </si>
  <si>
    <t>99503</t>
  </si>
  <si>
    <t>99504</t>
  </si>
  <si>
    <t>99505</t>
  </si>
  <si>
    <t>99506</t>
  </si>
  <si>
    <t>99507</t>
  </si>
  <si>
    <t>99508</t>
  </si>
  <si>
    <t>99513</t>
  </si>
  <si>
    <t>99515</t>
  </si>
  <si>
    <t>99516</t>
  </si>
  <si>
    <t>99517</t>
  </si>
  <si>
    <t>99518</t>
  </si>
  <si>
    <t>99529</t>
  </si>
  <si>
    <t>99530</t>
  </si>
  <si>
    <t>99540</t>
  </si>
  <si>
    <t>99556</t>
  </si>
  <si>
    <t>99567</t>
  </si>
  <si>
    <t>99568</t>
  </si>
  <si>
    <t>99572</t>
  </si>
  <si>
    <t>99573</t>
  </si>
  <si>
    <t>99577</t>
  </si>
  <si>
    <t>99586</t>
  </si>
  <si>
    <t>99588</t>
  </si>
  <si>
    <t>99599</t>
  </si>
  <si>
    <t>99603</t>
  </si>
  <si>
    <t>99605</t>
  </si>
  <si>
    <t>99610</t>
  </si>
  <si>
    <t>99611</t>
  </si>
  <si>
    <t>99615</t>
  </si>
  <si>
    <t>99623</t>
  </si>
  <si>
    <t>99631</t>
  </si>
  <si>
    <t>99639</t>
  </si>
  <si>
    <t>99645</t>
  </si>
  <si>
    <t>99654</t>
  </si>
  <si>
    <t>99664</t>
  </si>
  <si>
    <t>99669</t>
  </si>
  <si>
    <t>99672</t>
  </si>
  <si>
    <t>99676</t>
  </si>
  <si>
    <t>99686</t>
  </si>
  <si>
    <t>99688</t>
  </si>
  <si>
    <t>99743</t>
  </si>
  <si>
    <t>99801</t>
  </si>
  <si>
    <t>99811</t>
  </si>
  <si>
    <t>99812</t>
  </si>
  <si>
    <t>99824</t>
  </si>
  <si>
    <t>99827</t>
  </si>
  <si>
    <t>99835</t>
  </si>
  <si>
    <t>99901</t>
  </si>
  <si>
    <t>iREMS</t>
  </si>
  <si>
    <t>Building Number</t>
  </si>
  <si>
    <t>Building Vintage</t>
  </si>
  <si>
    <t>Building Address</t>
  </si>
  <si>
    <t>Zip Code</t>
  </si>
  <si>
    <t>Climate Zone</t>
  </si>
  <si>
    <t>Building Type</t>
  </si>
  <si>
    <t>Floor Area</t>
  </si>
  <si>
    <t>Number of Units</t>
  </si>
  <si>
    <t>Heating Score</t>
  </si>
  <si>
    <t>Cooling Score</t>
  </si>
  <si>
    <t>Envelope Score</t>
  </si>
  <si>
    <t>DHW Score</t>
  </si>
  <si>
    <t>Lighting Score</t>
  </si>
  <si>
    <t>Estimate the percentage of each lighting type that makes up your building's in-unit lighting. Round the percentages as needed so your three selections total 100%.</t>
  </si>
  <si>
    <t>These may be installed on top of exterior light fixtures or may be installed near garages or other outdoor areas with lighting. They are used to detect daylight and turn lights on at night.</t>
  </si>
  <si>
    <t>After completing the general questions, you'll be guided to fill out five sections: (1) Window Glass, (2) Window Frame, (3) Exterior Walls, (4) Roof, and (5) Crawl Space.</t>
  </si>
  <si>
    <t>After clicking on the cell, use the dropdown menu to make your selections.</t>
  </si>
  <si>
    <t>Ok - some damage to pipe insulation, but leak-free and functional</t>
  </si>
  <si>
    <t>Fair (requires above average maintenance, more than once per year)</t>
  </si>
  <si>
    <r>
      <rPr>
        <b/>
        <sz val="12"/>
        <color theme="5" tint="-0.249977111117893"/>
        <rFont val="Arial"/>
        <family val="2"/>
      </rPr>
      <t>Good =</t>
    </r>
    <r>
      <rPr>
        <sz val="12"/>
        <color theme="5" tint="-0.249977111117893"/>
        <rFont val="Arial"/>
        <family val="2"/>
      </rPr>
      <t xml:space="preserve"> Requires minimum maintenance
</t>
    </r>
    <r>
      <rPr>
        <b/>
        <sz val="12"/>
        <color theme="5" tint="-0.249977111117893"/>
        <rFont val="Arial"/>
        <family val="2"/>
      </rPr>
      <t>Fair =</t>
    </r>
    <r>
      <rPr>
        <sz val="12"/>
        <color theme="5" tint="-0.249977111117893"/>
        <rFont val="Arial"/>
        <family val="2"/>
      </rPr>
      <t xml:space="preserve"> Requires above average maintenance (more than once per year)
</t>
    </r>
    <r>
      <rPr>
        <b/>
        <sz val="12"/>
        <color theme="5" tint="-0.249977111117893"/>
        <rFont val="Arial"/>
        <family val="2"/>
      </rPr>
      <t>Poor =</t>
    </r>
    <r>
      <rPr>
        <sz val="12"/>
        <color theme="5" tint="-0.249977111117893"/>
        <rFont val="Arial"/>
        <family val="2"/>
      </rPr>
      <t xml:space="preserve"> Leaking, rusted, broken switches, valves, not working completely</t>
    </r>
  </si>
  <si>
    <r>
      <t xml:space="preserve">The iREMS ID (HUD property ID) is a nine-digit number starting with 800. If you do not know your HUD property ID, click </t>
    </r>
    <r>
      <rPr>
        <u/>
        <sz val="12"/>
        <color theme="5" tint="-0.249977111117893"/>
        <rFont val="Arial"/>
        <family val="2"/>
      </rPr>
      <t>here</t>
    </r>
    <r>
      <rPr>
        <sz val="12"/>
        <color theme="5" tint="-0.249977111117893"/>
        <rFont val="Arial"/>
        <family val="2"/>
      </rPr>
      <t xml:space="preserve"> or ask your assigned Account Executive.</t>
    </r>
  </si>
  <si>
    <t>Version August 28,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</si>
</sst>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0_);_(* \(#,##0\);_(* &quot;-&quot;??_);_(@_)"/>
    <numFmt numFmtId="165" formatCode="00000"/>
    <numFmt numFmtId="166" formatCode="0.0"/>
  </numFmts>
  <fonts count="208" x14ac:knownFonts="1">
    <font>
      <sz val="12"/>
      <color theme="1"/>
      <name val="Calibri"/>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Arial"/>
      <family val="2"/>
    </font>
    <font>
      <b/>
      <sz val="28"/>
      <color theme="1"/>
      <name val="Arial"/>
      <family val="2"/>
    </font>
    <font>
      <sz val="12"/>
      <name val="Calibri"/>
      <family val="2"/>
    </font>
    <font>
      <b/>
      <sz val="36"/>
      <color rgb="FFFF0000"/>
      <name val="Arial"/>
      <family val="2"/>
    </font>
    <font>
      <sz val="14"/>
      <color theme="1"/>
      <name val="Arial"/>
      <family val="2"/>
    </font>
    <font>
      <b/>
      <sz val="16"/>
      <color theme="1"/>
      <name val="Arial"/>
      <family val="2"/>
    </font>
    <font>
      <b/>
      <sz val="26"/>
      <color theme="0"/>
      <name val="Arial"/>
      <family val="2"/>
    </font>
    <font>
      <sz val="26"/>
      <color theme="0"/>
      <name val="Arial"/>
      <family val="2"/>
    </font>
    <font>
      <sz val="16"/>
      <color theme="0"/>
      <name val="Arial"/>
      <family val="2"/>
    </font>
    <font>
      <b/>
      <sz val="28"/>
      <color theme="0"/>
      <name val="Arial"/>
      <family val="2"/>
    </font>
    <font>
      <b/>
      <sz val="18"/>
      <color theme="0"/>
      <name val="Arial"/>
      <family val="2"/>
    </font>
    <font>
      <b/>
      <sz val="16"/>
      <color theme="0"/>
      <name val="Arial"/>
      <family val="2"/>
    </font>
    <font>
      <sz val="12"/>
      <color rgb="FF005B82"/>
      <name val="Arial"/>
      <family val="2"/>
    </font>
    <font>
      <sz val="12"/>
      <color theme="1"/>
      <name val="Calibri"/>
      <family val="2"/>
    </font>
    <font>
      <b/>
      <sz val="20"/>
      <color theme="0"/>
      <name val="Arial"/>
      <family val="2"/>
    </font>
    <font>
      <b/>
      <sz val="14"/>
      <color rgb="FF005B82"/>
      <name val="Arial"/>
      <family val="2"/>
    </font>
    <font>
      <b/>
      <sz val="11"/>
      <color rgb="FF005B82"/>
      <name val="Arial"/>
      <family val="2"/>
    </font>
    <font>
      <sz val="14"/>
      <color rgb="FF005B82"/>
      <name val="Arial"/>
      <family val="2"/>
    </font>
    <font>
      <i/>
      <sz val="12"/>
      <color rgb="FF005B82"/>
      <name val="Arial"/>
      <family val="2"/>
    </font>
    <font>
      <i/>
      <sz val="14"/>
      <color rgb="FF005B82"/>
      <name val="Arial"/>
      <family val="2"/>
    </font>
    <font>
      <b/>
      <sz val="16"/>
      <color rgb="FF005B82"/>
      <name val="Arial"/>
      <family val="2"/>
    </font>
    <font>
      <i/>
      <sz val="11"/>
      <color rgb="FF005B82"/>
      <name val="Arial"/>
      <family val="2"/>
    </font>
    <font>
      <sz val="12"/>
      <color theme="0"/>
      <name val="Arial"/>
      <family val="2"/>
    </font>
    <font>
      <b/>
      <sz val="14"/>
      <color theme="0"/>
      <name val="Arial"/>
      <family val="2"/>
    </font>
    <font>
      <b/>
      <sz val="12"/>
      <color theme="1"/>
      <name val="Arial"/>
      <family val="2"/>
    </font>
    <font>
      <b/>
      <sz val="14"/>
      <color theme="1"/>
      <name val="Arial"/>
      <family val="2"/>
    </font>
    <font>
      <b/>
      <i/>
      <sz val="12"/>
      <color theme="1"/>
      <name val="Arial"/>
      <family val="2"/>
    </font>
    <font>
      <b/>
      <sz val="48"/>
      <color theme="0"/>
      <name val="Arial"/>
      <family val="2"/>
    </font>
    <font>
      <b/>
      <sz val="12"/>
      <color theme="0"/>
      <name val="Arial"/>
      <family val="2"/>
    </font>
    <font>
      <b/>
      <sz val="16"/>
      <color rgb="FF000000"/>
      <name val="Arial"/>
      <family val="2"/>
    </font>
    <font>
      <sz val="12"/>
      <color rgb="FF000000"/>
      <name val="Arial"/>
      <family val="2"/>
    </font>
    <font>
      <b/>
      <sz val="12"/>
      <color rgb="FF000000"/>
      <name val="Arial"/>
      <family val="2"/>
    </font>
    <font>
      <sz val="20"/>
      <color rgb="FFFF0000"/>
      <name val="Arial"/>
      <family val="2"/>
    </font>
    <font>
      <sz val="20"/>
      <color theme="1"/>
      <name val="Arial"/>
      <family val="2"/>
    </font>
    <font>
      <b/>
      <sz val="24"/>
      <color theme="0"/>
      <name val="Arial"/>
      <family val="2"/>
    </font>
    <font>
      <sz val="16"/>
      <color theme="1"/>
      <name val="Arial"/>
      <family val="2"/>
    </font>
    <font>
      <i/>
      <sz val="14"/>
      <color theme="1"/>
      <name val="Arial"/>
      <family val="2"/>
    </font>
    <font>
      <b/>
      <sz val="20"/>
      <color rgb="FFFFFFFF"/>
      <name val="Arial"/>
      <family val="2"/>
    </font>
    <font>
      <sz val="14"/>
      <color theme="0"/>
      <name val="Arial"/>
      <family val="2"/>
    </font>
    <font>
      <sz val="16"/>
      <color rgb="FFFF0000"/>
      <name val="Arial"/>
      <family val="2"/>
    </font>
    <font>
      <sz val="12"/>
      <color theme="5" tint="-0.249977111117893"/>
      <name val="Arial"/>
      <family val="2"/>
    </font>
    <font>
      <b/>
      <sz val="12"/>
      <name val="Calibri"/>
      <family val="2"/>
    </font>
    <font>
      <b/>
      <sz val="16"/>
      <color theme="5" tint="-0.249977111117893"/>
      <name val="Arial"/>
      <family val="2"/>
    </font>
    <font>
      <b/>
      <sz val="14"/>
      <color theme="5" tint="-0.249977111117893"/>
      <name val="Arial"/>
      <family val="2"/>
    </font>
    <font>
      <sz val="14"/>
      <color theme="5" tint="-0.249977111117893"/>
      <name val="Arial"/>
      <family val="2"/>
    </font>
    <font>
      <b/>
      <sz val="16"/>
      <color theme="5" tint="-0.249977111117893"/>
      <name val="Calibri"/>
      <family val="2"/>
      <scheme val="minor"/>
    </font>
    <font>
      <sz val="18"/>
      <color rgb="FFFF0000"/>
      <name val="Arial"/>
      <family val="2"/>
    </font>
    <font>
      <sz val="22"/>
      <color rgb="FFFF0000"/>
      <name val="Arial"/>
      <family val="2"/>
    </font>
    <font>
      <b/>
      <sz val="18"/>
      <color rgb="FFFF0000"/>
      <name val="Arial"/>
      <family val="2"/>
    </font>
    <font>
      <sz val="12"/>
      <color rgb="FFFF0000"/>
      <name val="Arial"/>
      <family val="2"/>
    </font>
    <font>
      <sz val="12"/>
      <name val="Arial"/>
      <family val="2"/>
    </font>
    <font>
      <sz val="11"/>
      <color theme="1"/>
      <name val="Arial"/>
      <family val="2"/>
    </font>
    <font>
      <sz val="12"/>
      <color theme="3"/>
      <name val="Arial"/>
      <family val="2"/>
    </font>
    <font>
      <sz val="16"/>
      <color theme="5" tint="-0.249977111117893"/>
      <name val="Arial"/>
      <family val="2"/>
    </font>
    <font>
      <b/>
      <sz val="18"/>
      <color theme="5" tint="-0.249977111117893"/>
      <name val="Arial"/>
      <family val="2"/>
    </font>
    <font>
      <sz val="10"/>
      <color rgb="FF000000"/>
      <name val="Arial Unicode MS"/>
      <family val="2"/>
    </font>
    <font>
      <i/>
      <sz val="12"/>
      <color rgb="FFFF0000"/>
      <name val="Arial"/>
      <family val="2"/>
    </font>
    <font>
      <i/>
      <sz val="14"/>
      <color rgb="FFFF0000"/>
      <name val="Arial"/>
      <family val="2"/>
    </font>
    <font>
      <i/>
      <sz val="12"/>
      <color theme="5" tint="-0.249977111117893"/>
      <name val="Arial"/>
      <family val="2"/>
    </font>
    <font>
      <b/>
      <sz val="12"/>
      <color theme="5" tint="-0.249977111117893"/>
      <name val="Arial"/>
      <family val="2"/>
    </font>
    <font>
      <b/>
      <sz val="20"/>
      <color theme="2"/>
      <name val="Arial"/>
      <family val="2"/>
    </font>
    <font>
      <sz val="11"/>
      <color theme="5" tint="-0.249977111117893"/>
      <name val="Arial"/>
      <family val="2"/>
    </font>
    <font>
      <sz val="14"/>
      <color rgb="FF17618C"/>
      <name val="Arial"/>
      <family val="2"/>
    </font>
    <font>
      <sz val="11"/>
      <color rgb="FF222222"/>
      <name val="Arial"/>
      <family val="2"/>
    </font>
    <font>
      <sz val="18"/>
      <color theme="5" tint="-0.249977111117893"/>
      <name val="Arial"/>
      <family val="2"/>
    </font>
    <font>
      <b/>
      <sz val="12"/>
      <color theme="5" tint="-0.249977111117893"/>
      <name val="Calibri"/>
      <family val="2"/>
      <scheme val="minor"/>
    </font>
    <font>
      <sz val="22"/>
      <color theme="5" tint="-0.249977111117893"/>
      <name val="Arial"/>
      <family val="2"/>
    </font>
    <font>
      <sz val="24"/>
      <color theme="5" tint="-0.249977111117893"/>
      <name val="Arial"/>
      <family val="2"/>
    </font>
    <font>
      <sz val="16"/>
      <color theme="1" tint="0.499984740745262"/>
      <name val="Arial"/>
      <family val="2"/>
    </font>
    <font>
      <b/>
      <sz val="16"/>
      <color theme="1" tint="0.499984740745262"/>
      <name val="Arial"/>
      <family val="2"/>
    </font>
    <font>
      <sz val="12"/>
      <color theme="1" tint="0.499984740745262"/>
      <name val="Arial"/>
      <family val="2"/>
    </font>
    <font>
      <b/>
      <sz val="12"/>
      <color theme="1" tint="0.499984740745262"/>
      <name val="Arial"/>
      <family val="2"/>
    </font>
    <font>
      <sz val="12"/>
      <color theme="1" tint="0.499984740745262"/>
      <name val="Calibri"/>
      <family val="2"/>
      <scheme val="minor"/>
    </font>
    <font>
      <b/>
      <sz val="18"/>
      <color theme="1" tint="0.499984740745262"/>
      <name val="Arial"/>
      <family val="2"/>
    </font>
    <font>
      <b/>
      <sz val="12"/>
      <color theme="1" tint="0.499984740745262"/>
      <name val="Calibri"/>
      <family val="2"/>
      <scheme val="minor"/>
    </font>
    <font>
      <sz val="14"/>
      <name val="Arial"/>
      <family val="2"/>
    </font>
    <font>
      <i/>
      <sz val="18"/>
      <color theme="5" tint="-0.249977111117893"/>
      <name val="Arial"/>
      <family val="2"/>
    </font>
    <font>
      <i/>
      <sz val="12"/>
      <color theme="1"/>
      <name val="Arial"/>
      <family val="2"/>
    </font>
    <font>
      <b/>
      <sz val="16"/>
      <color rgb="FFFF0000"/>
      <name val="Arial"/>
      <family val="2"/>
    </font>
    <font>
      <b/>
      <sz val="20"/>
      <color theme="3"/>
      <name val="Arial"/>
      <family val="2"/>
    </font>
    <font>
      <b/>
      <u/>
      <sz val="20"/>
      <color theme="3"/>
      <name val="Arial"/>
      <family val="2"/>
    </font>
    <font>
      <sz val="22"/>
      <color theme="3"/>
      <name val="Arial"/>
      <family val="2"/>
    </font>
    <font>
      <i/>
      <sz val="12"/>
      <color theme="3"/>
      <name val="Arial"/>
      <family val="2"/>
    </font>
    <font>
      <sz val="18"/>
      <color theme="3"/>
      <name val="Arial"/>
      <family val="2"/>
    </font>
    <font>
      <b/>
      <sz val="16"/>
      <color theme="3"/>
      <name val="Arial"/>
      <family val="2"/>
    </font>
    <font>
      <b/>
      <sz val="12"/>
      <color theme="1"/>
      <name val="Calibri"/>
      <family val="2"/>
      <scheme val="minor"/>
    </font>
    <font>
      <i/>
      <sz val="16"/>
      <color rgb="FFFF0000"/>
      <name val="Arial"/>
      <family val="2"/>
    </font>
    <font>
      <b/>
      <sz val="20"/>
      <color rgb="FFFF0000"/>
      <name val="Arial"/>
      <family val="2"/>
    </font>
    <font>
      <sz val="12"/>
      <color rgb="FF7030A0"/>
      <name val="Calibri"/>
      <family val="2"/>
    </font>
    <font>
      <sz val="12"/>
      <color rgb="FF7030A0"/>
      <name val="Arial"/>
      <family val="2"/>
    </font>
    <font>
      <b/>
      <sz val="10"/>
      <color rgb="FF7030A0"/>
      <name val="Arial"/>
      <family val="2"/>
    </font>
    <font>
      <i/>
      <sz val="11"/>
      <color theme="5" tint="-0.249977111117893"/>
      <name val="Arial"/>
      <family val="2"/>
    </font>
    <font>
      <b/>
      <sz val="16"/>
      <color rgb="FF116186"/>
      <name val="Arial"/>
      <family val="2"/>
    </font>
    <font>
      <sz val="12"/>
      <color rgb="FF070441"/>
      <name val="Arial"/>
      <family val="2"/>
    </font>
    <font>
      <sz val="10"/>
      <color theme="5" tint="-0.249977111117893"/>
      <name val="Arial"/>
      <family val="2"/>
    </font>
    <font>
      <sz val="14"/>
      <color rgb="FFFFFFFF"/>
      <name val="Arial"/>
      <family val="2"/>
    </font>
    <font>
      <sz val="12"/>
      <color rgb="FF17618C"/>
      <name val="Arial"/>
      <family val="2"/>
    </font>
    <font>
      <b/>
      <sz val="18"/>
      <color rgb="FF17618C"/>
      <name val="Arial"/>
      <family val="2"/>
    </font>
    <font>
      <b/>
      <sz val="16"/>
      <color rgb="FF17618C"/>
      <name val="Arial"/>
      <family val="2"/>
    </font>
    <font>
      <sz val="16"/>
      <color rgb="FF17618C"/>
      <name val="Arial"/>
      <family val="2"/>
    </font>
    <font>
      <i/>
      <sz val="12"/>
      <color rgb="FF17618C"/>
      <name val="Arial"/>
      <family val="2"/>
    </font>
    <font>
      <b/>
      <sz val="14"/>
      <color rgb="FF17618C"/>
      <name val="Arial"/>
      <family val="2"/>
    </font>
    <font>
      <b/>
      <sz val="12"/>
      <color rgb="FF17618C"/>
      <name val="Arial"/>
      <family val="2"/>
    </font>
    <font>
      <sz val="12"/>
      <color rgb="FF7F7F7F"/>
      <name val="Arial"/>
      <family val="2"/>
    </font>
    <font>
      <sz val="11"/>
      <color rgb="FF17618C"/>
      <name val="Arial"/>
      <family val="2"/>
    </font>
    <font>
      <sz val="18"/>
      <color rgb="FF17618C"/>
      <name val="Arial"/>
      <family val="2"/>
    </font>
    <font>
      <sz val="24"/>
      <color rgb="FF17618C"/>
      <name val="Arial"/>
      <family val="2"/>
    </font>
    <font>
      <sz val="16"/>
      <color rgb="FF7F7F7F"/>
      <name val="Arial"/>
      <family val="2"/>
    </font>
    <font>
      <sz val="10"/>
      <color theme="1"/>
      <name val="Arial"/>
      <family val="2"/>
    </font>
    <font>
      <b/>
      <i/>
      <sz val="10"/>
      <color theme="1"/>
      <name val="Arial"/>
      <family val="2"/>
    </font>
    <font>
      <b/>
      <sz val="11"/>
      <color theme="7" tint="-0.249977111117893"/>
      <name val="Arial"/>
      <family val="2"/>
    </font>
    <font>
      <b/>
      <sz val="11"/>
      <color theme="1"/>
      <name val="Arial"/>
      <family val="2"/>
    </font>
    <font>
      <b/>
      <sz val="14"/>
      <color theme="7" tint="0.79998168889431442"/>
      <name val="Arial"/>
      <family val="2"/>
    </font>
    <font>
      <b/>
      <sz val="11"/>
      <color theme="7" tint="0.79998168889431442"/>
      <name val="Arial"/>
      <family val="2"/>
    </font>
    <font>
      <b/>
      <sz val="14"/>
      <color rgb="FF000000"/>
      <name val="Arial"/>
      <family val="2"/>
    </font>
    <font>
      <sz val="11"/>
      <color rgb="FF000000"/>
      <name val="Arial"/>
      <family val="2"/>
    </font>
    <font>
      <b/>
      <sz val="10"/>
      <color theme="1"/>
      <name val="Arial"/>
      <family val="2"/>
    </font>
    <font>
      <b/>
      <sz val="9"/>
      <color theme="1"/>
      <name val="Arial"/>
      <family val="2"/>
    </font>
    <font>
      <sz val="10"/>
      <color rgb="FF000000"/>
      <name val="Arial"/>
      <family val="2"/>
    </font>
    <font>
      <sz val="11"/>
      <color theme="7" tint="-0.249977111117893"/>
      <name val="Arial"/>
      <family val="2"/>
    </font>
    <font>
      <b/>
      <sz val="20"/>
      <color theme="1"/>
      <name val="Arial"/>
      <family val="2"/>
    </font>
    <font>
      <sz val="14"/>
      <color theme="1"/>
      <name val="Calibri"/>
      <family val="2"/>
      <scheme val="minor"/>
    </font>
    <font>
      <b/>
      <u/>
      <sz val="12"/>
      <color theme="1"/>
      <name val="Arial"/>
      <family val="2"/>
    </font>
    <font>
      <sz val="10"/>
      <color rgb="FF000000"/>
      <name val="Calibri"/>
      <family val="2"/>
      <scheme val="minor"/>
    </font>
    <font>
      <b/>
      <sz val="11"/>
      <color rgb="FF000000"/>
      <name val="Arial"/>
      <family val="2"/>
    </font>
    <font>
      <b/>
      <u/>
      <sz val="20"/>
      <color rgb="FF000000"/>
      <name val="Arial"/>
      <family val="2"/>
    </font>
    <font>
      <i/>
      <sz val="10"/>
      <color theme="1"/>
      <name val="Arial"/>
      <family val="2"/>
    </font>
    <font>
      <b/>
      <i/>
      <u/>
      <sz val="20"/>
      <color theme="1"/>
      <name val="Arial"/>
      <family val="2"/>
    </font>
    <font>
      <b/>
      <sz val="12"/>
      <color rgb="FFFF0000"/>
      <name val="Arial"/>
      <family val="2"/>
    </font>
    <font>
      <b/>
      <i/>
      <sz val="11"/>
      <color theme="1"/>
      <name val="Arial"/>
      <family val="2"/>
    </font>
    <font>
      <b/>
      <sz val="12"/>
      <name val="Arial"/>
      <family val="2"/>
    </font>
    <font>
      <sz val="12"/>
      <color theme="1"/>
      <name val="Calibri"/>
      <family val="2"/>
      <scheme val="minor"/>
    </font>
    <font>
      <b/>
      <sz val="20"/>
      <name val="Arial"/>
      <family val="2"/>
    </font>
    <font>
      <sz val="18"/>
      <color theme="1"/>
      <name val="Arial"/>
      <family val="2"/>
    </font>
    <font>
      <sz val="18"/>
      <color theme="1"/>
      <name val="Calibri"/>
      <family val="2"/>
      <scheme val="minor"/>
    </font>
    <font>
      <sz val="11"/>
      <color rgb="FF7030A0"/>
      <name val="Arial"/>
      <family val="2"/>
    </font>
    <font>
      <sz val="11"/>
      <color theme="3"/>
      <name val="Arial"/>
      <family val="2"/>
    </font>
    <font>
      <strike/>
      <sz val="12"/>
      <color theme="1"/>
      <name val="Calibri"/>
      <family val="2"/>
      <scheme val="minor"/>
    </font>
    <font>
      <strike/>
      <sz val="12"/>
      <color theme="3"/>
      <name val="Calibri"/>
      <family val="2"/>
    </font>
    <font>
      <sz val="11"/>
      <color rgb="FF00B050"/>
      <name val="Arial"/>
      <family val="2"/>
    </font>
    <font>
      <strike/>
      <sz val="12"/>
      <color rgb="FF7030A0"/>
      <name val="Arial"/>
      <family val="2"/>
    </font>
    <font>
      <strike/>
      <sz val="12"/>
      <color theme="1"/>
      <name val="Arial"/>
      <family val="2"/>
    </font>
    <font>
      <sz val="12"/>
      <color rgb="FF00B050"/>
      <name val="Arial"/>
      <family val="2"/>
    </font>
    <font>
      <b/>
      <sz val="16"/>
      <color rgb="FF00B050"/>
      <name val="Arial"/>
      <family val="2"/>
    </font>
    <font>
      <b/>
      <sz val="14"/>
      <color theme="6"/>
      <name val="Arial"/>
      <family val="2"/>
    </font>
    <font>
      <sz val="12"/>
      <color theme="6"/>
      <name val="Arial"/>
      <family val="2"/>
    </font>
    <font>
      <sz val="12"/>
      <color theme="9" tint="-0.249977111117893"/>
      <name val="Arial"/>
      <family val="2"/>
    </font>
    <font>
      <b/>
      <sz val="18"/>
      <color theme="1"/>
      <name val="Arial"/>
      <family val="2"/>
    </font>
    <font>
      <b/>
      <sz val="13"/>
      <color rgb="FF000000"/>
      <name val="Arial"/>
      <family val="2"/>
    </font>
    <font>
      <i/>
      <sz val="11"/>
      <color rgb="FF000000"/>
      <name val="Arial"/>
      <family val="2"/>
    </font>
    <font>
      <i/>
      <sz val="11"/>
      <color theme="1"/>
      <name val="Arial"/>
      <family val="2"/>
    </font>
    <font>
      <sz val="22"/>
      <color theme="1"/>
      <name val="Arial"/>
      <family val="2"/>
    </font>
    <font>
      <b/>
      <sz val="22"/>
      <color theme="1"/>
      <name val="Arial"/>
      <family val="2"/>
    </font>
    <font>
      <sz val="14"/>
      <color rgb="FFFF0000"/>
      <name val="Arial"/>
      <family val="2"/>
    </font>
    <font>
      <u/>
      <sz val="12"/>
      <color theme="10"/>
      <name val="Calibri"/>
      <family val="2"/>
      <scheme val="minor"/>
    </font>
    <font>
      <strike/>
      <sz val="12"/>
      <color theme="0" tint="-0.34998626667073579"/>
      <name val="Calibri"/>
      <family val="2"/>
    </font>
    <font>
      <sz val="12"/>
      <color theme="0" tint="-0.34998626667073579"/>
      <name val="Calibri"/>
      <family val="2"/>
    </font>
    <font>
      <strike/>
      <sz val="12"/>
      <color theme="0" tint="-0.34998626667073579"/>
      <name val="Arial"/>
      <family val="2"/>
    </font>
    <font>
      <strike/>
      <sz val="12"/>
      <color theme="0" tint="-0.34998626667073579"/>
      <name val="Calibri"/>
      <family val="2"/>
      <scheme val="minor"/>
    </font>
    <font>
      <strike/>
      <sz val="11"/>
      <color theme="0" tint="-0.34998626667073579"/>
      <name val="Arial"/>
      <family val="2"/>
    </font>
    <font>
      <sz val="10"/>
      <color rgb="FF7030A0"/>
      <name val="Arial"/>
      <family val="2"/>
    </font>
    <font>
      <strike/>
      <sz val="12"/>
      <color theme="0" tint="-0.499984740745262"/>
      <name val="Arial"/>
      <family val="2"/>
    </font>
    <font>
      <strike/>
      <sz val="11"/>
      <color theme="0" tint="-0.499984740745262"/>
      <name val="Arial"/>
      <family val="2"/>
    </font>
    <font>
      <sz val="12"/>
      <color theme="0" tint="-0.34998626667073579"/>
      <name val="Arial"/>
      <family val="2"/>
    </font>
    <font>
      <sz val="11"/>
      <color theme="0" tint="-0.34998626667073579"/>
      <name val="Arial"/>
      <family val="2"/>
    </font>
    <font>
      <i/>
      <sz val="10"/>
      <color rgb="FF000000"/>
      <name val="Arial"/>
      <family val="2"/>
    </font>
    <font>
      <b/>
      <sz val="10"/>
      <color rgb="FF000000"/>
      <name val="Arial"/>
      <family val="2"/>
    </font>
    <font>
      <b/>
      <i/>
      <sz val="10"/>
      <color rgb="FF000000"/>
      <name val="Arial"/>
      <family val="2"/>
    </font>
    <font>
      <sz val="14"/>
      <color rgb="FF7030A0"/>
      <name val="Arial"/>
      <family val="2"/>
    </font>
    <font>
      <sz val="14"/>
      <color rgb="FF7F7F7F"/>
      <name val="Arial"/>
      <family val="2"/>
    </font>
    <font>
      <sz val="14"/>
      <name val="Calibri"/>
      <family val="2"/>
    </font>
    <font>
      <b/>
      <sz val="14"/>
      <name val="Calibri"/>
      <family val="2"/>
    </font>
    <font>
      <sz val="14"/>
      <color theme="5" tint="-0.249977111117893"/>
      <name val="Calibri"/>
      <family val="2"/>
    </font>
    <font>
      <b/>
      <sz val="14"/>
      <color theme="4" tint="-0.249977111117893"/>
      <name val="Calibri"/>
      <family val="2"/>
    </font>
    <font>
      <b/>
      <i/>
      <sz val="12"/>
      <color theme="0"/>
      <name val="Calibri"/>
      <family val="2"/>
    </font>
    <font>
      <b/>
      <sz val="18"/>
      <color rgb="FF000000"/>
      <name val="Arial"/>
      <family val="2"/>
    </font>
    <font>
      <i/>
      <sz val="10.5"/>
      <color rgb="FF0000FF"/>
      <name val="Arial"/>
      <family val="2"/>
    </font>
    <font>
      <sz val="10.5"/>
      <color rgb="FF0000FF"/>
      <name val="Arial"/>
      <family val="2"/>
    </font>
    <font>
      <sz val="12"/>
      <color theme="0"/>
      <name val="Calibri"/>
      <family val="2"/>
      <scheme val="minor"/>
    </font>
    <font>
      <sz val="22"/>
      <color theme="0"/>
      <name val="Arial"/>
      <family val="2"/>
    </font>
    <font>
      <i/>
      <sz val="14"/>
      <color theme="0"/>
      <name val="Arial"/>
      <family val="2"/>
    </font>
    <font>
      <i/>
      <sz val="20"/>
      <color theme="0"/>
      <name val="Arial"/>
      <family val="2"/>
    </font>
    <font>
      <sz val="20"/>
      <color theme="5" tint="-0.249977111117893"/>
      <name val="Arial"/>
      <family val="2"/>
    </font>
    <font>
      <sz val="11"/>
      <color theme="1"/>
      <name val="Calibri"/>
      <family val="2"/>
      <scheme val="minor"/>
    </font>
    <font>
      <b/>
      <sz val="16"/>
      <color theme="6"/>
      <name val="Arial"/>
      <family val="2"/>
    </font>
    <font>
      <strike/>
      <sz val="14"/>
      <color rgb="FFFF0000"/>
      <name val="Arial"/>
      <family val="2"/>
    </font>
    <font>
      <sz val="12"/>
      <color rgb="FF7030A0"/>
      <name val="Calibri"/>
      <family val="2"/>
      <scheme val="minor"/>
    </font>
    <font>
      <sz val="12"/>
      <color rgb="FF116186"/>
      <name val="Arial"/>
      <family val="2"/>
    </font>
    <font>
      <u/>
      <sz val="12"/>
      <color rgb="FF116186"/>
      <name val="Arial"/>
      <family val="2"/>
    </font>
    <font>
      <b/>
      <sz val="14"/>
      <color rgb="FF116186"/>
      <name val="Arial"/>
      <family val="2"/>
    </font>
    <font>
      <sz val="10"/>
      <name val="Arial"/>
      <family val="2"/>
    </font>
    <font>
      <i/>
      <sz val="16"/>
      <color theme="1"/>
      <name val="Arial"/>
      <family val="2"/>
    </font>
    <font>
      <b/>
      <u/>
      <sz val="16"/>
      <color theme="1"/>
      <name val="Arial"/>
      <family val="2"/>
    </font>
    <font>
      <u/>
      <sz val="10"/>
      <color rgb="FF000000"/>
      <name val="Arial"/>
      <family val="2"/>
    </font>
    <font>
      <b/>
      <strike/>
      <sz val="14"/>
      <color rgb="FFFF0000"/>
      <name val="Arial"/>
      <family val="2"/>
    </font>
    <font>
      <b/>
      <strike/>
      <sz val="12"/>
      <color rgb="FFFF0000"/>
      <name val="Arial"/>
      <family val="2"/>
    </font>
    <font>
      <sz val="12"/>
      <color theme="1"/>
      <name val="Calibri"/>
      <family val="2"/>
      <scheme val="minor"/>
    </font>
    <font>
      <sz val="12"/>
      <color rgb="FFFF0000"/>
      <name val="Calibri"/>
      <family val="2"/>
    </font>
    <font>
      <u/>
      <sz val="12"/>
      <color theme="5" tint="-0.249977111117893"/>
      <name val="Arial"/>
      <family val="2"/>
    </font>
  </fonts>
  <fills count="46">
    <fill>
      <patternFill patternType="none"/>
    </fill>
    <fill>
      <patternFill patternType="gray125"/>
    </fill>
    <fill>
      <patternFill patternType="solid">
        <fgColor rgb="FFF2F2F2"/>
        <bgColor rgb="FFF2F2F2"/>
      </patternFill>
    </fill>
    <fill>
      <patternFill patternType="solid">
        <fgColor theme="0"/>
        <bgColor theme="0"/>
      </patternFill>
    </fill>
    <fill>
      <patternFill patternType="solid">
        <fgColor theme="2"/>
        <bgColor rgb="FF005B82"/>
      </patternFill>
    </fill>
    <fill>
      <patternFill patternType="solid">
        <fgColor theme="2"/>
        <bgColor theme="0"/>
      </patternFill>
    </fill>
    <fill>
      <patternFill patternType="solid">
        <fgColor theme="2"/>
        <bgColor indexed="64"/>
      </patternFill>
    </fill>
    <fill>
      <patternFill patternType="solid">
        <fgColor theme="5" tint="0.79998168889431442"/>
        <bgColor indexed="64"/>
      </patternFill>
    </fill>
    <fill>
      <patternFill patternType="solid">
        <fgColor theme="5" tint="-0.249977111117893"/>
        <bgColor rgb="FF005B82"/>
      </patternFill>
    </fill>
    <fill>
      <patternFill patternType="solid">
        <fgColor theme="5" tint="-0.249977111117893"/>
        <bgColor indexed="64"/>
      </patternFill>
    </fill>
    <fill>
      <patternFill patternType="solid">
        <fgColor theme="2" tint="-4.9989318521683403E-2"/>
        <bgColor indexed="64"/>
      </patternFill>
    </fill>
    <fill>
      <patternFill patternType="solid">
        <fgColor theme="0"/>
        <bgColor indexed="64"/>
      </patternFill>
    </fill>
    <fill>
      <patternFill patternType="solid">
        <fgColor theme="0"/>
        <bgColor rgb="FF005B82"/>
      </patternFill>
    </fill>
    <fill>
      <patternFill patternType="solid">
        <fgColor theme="2"/>
        <bgColor rgb="FFE3F4FF"/>
      </patternFill>
    </fill>
    <fill>
      <patternFill patternType="solid">
        <fgColor theme="5" tint="-0.249977111117893"/>
        <bgColor theme="0"/>
      </patternFill>
    </fill>
    <fill>
      <patternFill patternType="solid">
        <fgColor theme="0" tint="-4.9989318521683403E-2"/>
        <bgColor rgb="FFF2F2F2"/>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2" tint="-0.249977111117893"/>
        <bgColor indexed="64"/>
      </patternFill>
    </fill>
    <fill>
      <patternFill patternType="solid">
        <fgColor theme="0" tint="-0.14999847407452621"/>
        <bgColor indexed="64"/>
      </patternFill>
    </fill>
    <fill>
      <patternFill patternType="solid">
        <fgColor theme="2" tint="-4.9989318521683403E-2"/>
        <bgColor rgb="FF005B82"/>
      </patternFill>
    </fill>
    <fill>
      <patternFill patternType="solid">
        <fgColor rgb="FF17618C"/>
        <bgColor rgb="FF17618C"/>
      </patternFill>
    </fill>
    <fill>
      <patternFill patternType="solid">
        <fgColor rgb="FFFFFFFF"/>
        <bgColor rgb="FFFFFFFF"/>
      </patternFill>
    </fill>
    <fill>
      <patternFill patternType="solid">
        <fgColor theme="0"/>
        <bgColor rgb="FFFFFFFF"/>
      </patternFill>
    </fill>
    <fill>
      <patternFill patternType="solid">
        <fgColor theme="7" tint="0.79998168889431442"/>
        <bgColor indexed="64"/>
      </patternFill>
    </fill>
    <fill>
      <patternFill patternType="solid">
        <fgColor theme="7"/>
        <bgColor indexed="64"/>
      </patternFill>
    </fill>
    <fill>
      <patternFill patternType="solid">
        <fgColor theme="7" tint="0.39997558519241921"/>
        <bgColor rgb="FFEFEFEF"/>
      </patternFill>
    </fill>
    <fill>
      <patternFill patternType="solid">
        <fgColor theme="9"/>
        <bgColor indexed="64"/>
      </patternFill>
    </fill>
    <fill>
      <patternFill patternType="solid">
        <fgColor rgb="FFF8FCFE"/>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4.9989318521683403E-2"/>
        <bgColor rgb="FFFFFFFF"/>
      </patternFill>
    </fill>
    <fill>
      <patternFill patternType="solid">
        <fgColor theme="5" tint="-0.249977111117893"/>
        <bgColor rgb="FF17618C"/>
      </patternFill>
    </fill>
    <fill>
      <patternFill patternType="solid">
        <fgColor rgb="FF00B050"/>
        <bgColor indexed="64"/>
      </patternFill>
    </fill>
    <fill>
      <patternFill patternType="solid">
        <fgColor theme="9" tint="0.79998168889431442"/>
        <bgColor rgb="FFE3F4FF"/>
      </patternFill>
    </fill>
    <fill>
      <patternFill patternType="solid">
        <fgColor theme="9" tint="0.79998168889431442"/>
        <bgColor theme="0"/>
      </patternFill>
    </fill>
    <fill>
      <patternFill patternType="solid">
        <fgColor theme="5" tint="-0.249977111117893"/>
        <bgColor rgb="FFFFFFFF"/>
      </patternFill>
    </fill>
    <fill>
      <patternFill patternType="solid">
        <fgColor theme="0"/>
        <bgColor rgb="FF000000"/>
      </patternFill>
    </fill>
    <fill>
      <patternFill patternType="solid">
        <fgColor theme="0"/>
        <bgColor rgb="FFF2F2F2"/>
      </patternFill>
    </fill>
    <fill>
      <patternFill patternType="solid">
        <fgColor theme="0" tint="-4.9989318521683403E-2"/>
        <bgColor rgb="FFE3F4FF"/>
      </patternFill>
    </fill>
    <fill>
      <patternFill patternType="solid">
        <fgColor theme="0"/>
        <bgColor rgb="FFEFEFEF"/>
      </patternFill>
    </fill>
    <fill>
      <patternFill patternType="solid">
        <fgColor theme="2"/>
        <bgColor rgb="FFFFFFFF"/>
      </patternFill>
    </fill>
  </fills>
  <borders count="204">
    <border>
      <left/>
      <right/>
      <top/>
      <bottom/>
      <diagonal/>
    </border>
    <border>
      <left/>
      <right/>
      <top/>
      <bottom/>
      <diagonal/>
    </border>
    <border>
      <left style="medium">
        <color theme="1"/>
      </left>
      <right style="medium">
        <color theme="1"/>
      </right>
      <top style="medium">
        <color theme="1"/>
      </top>
      <bottom style="medium">
        <color theme="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theme="5" tint="-0.249977111117893"/>
      </left>
      <right/>
      <top style="medium">
        <color theme="5" tint="-0.249977111117893"/>
      </top>
      <bottom/>
      <diagonal/>
    </border>
    <border>
      <left/>
      <right/>
      <top style="medium">
        <color theme="5" tint="-0.249977111117893"/>
      </top>
      <bottom/>
      <diagonal/>
    </border>
    <border>
      <left/>
      <right style="medium">
        <color theme="5" tint="-0.249977111117893"/>
      </right>
      <top style="medium">
        <color theme="5" tint="-0.249977111117893"/>
      </top>
      <bottom/>
      <diagonal/>
    </border>
    <border>
      <left style="medium">
        <color theme="5" tint="-0.249977111117893"/>
      </left>
      <right/>
      <top/>
      <bottom/>
      <diagonal/>
    </border>
    <border>
      <left/>
      <right style="medium">
        <color theme="5" tint="-0.249977111117893"/>
      </right>
      <top/>
      <bottom/>
      <diagonal/>
    </border>
    <border>
      <left style="medium">
        <color theme="5" tint="-0.249977111117893"/>
      </left>
      <right/>
      <top/>
      <bottom style="medium">
        <color theme="5" tint="-0.249977111117893"/>
      </bottom>
      <diagonal/>
    </border>
    <border>
      <left/>
      <right/>
      <top/>
      <bottom style="medium">
        <color theme="5" tint="-0.249977111117893"/>
      </bottom>
      <diagonal/>
    </border>
    <border>
      <left/>
      <right style="medium">
        <color theme="5" tint="-0.249977111117893"/>
      </right>
      <top/>
      <bottom style="medium">
        <color theme="5" tint="-0.249977111117893"/>
      </bottom>
      <diagonal/>
    </border>
    <border>
      <left style="medium">
        <color theme="5" tint="-0.249977111117893"/>
      </left>
      <right/>
      <top style="medium">
        <color theme="5" tint="-0.249977111117893"/>
      </top>
      <bottom style="medium">
        <color theme="5" tint="-0.249977111117893"/>
      </bottom>
      <diagonal/>
    </border>
    <border>
      <left/>
      <right/>
      <top style="medium">
        <color theme="5" tint="-0.249977111117893"/>
      </top>
      <bottom style="medium">
        <color theme="5" tint="-0.249977111117893"/>
      </bottom>
      <diagonal/>
    </border>
    <border>
      <left/>
      <right style="medium">
        <color theme="5" tint="-0.249977111117893"/>
      </right>
      <top style="medium">
        <color theme="5" tint="-0.249977111117893"/>
      </top>
      <bottom style="medium">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top/>
      <bottom/>
      <diagonal/>
    </border>
    <border>
      <left style="thin">
        <color theme="5" tint="-0.249977111117893"/>
      </left>
      <right/>
      <top style="thin">
        <color theme="5" tint="-0.249977111117893"/>
      </top>
      <bottom/>
      <diagonal/>
    </border>
    <border>
      <left/>
      <right/>
      <top style="thin">
        <color theme="5" tint="-0.249977111117893"/>
      </top>
      <bottom/>
      <diagonal/>
    </border>
    <border>
      <left/>
      <right style="thin">
        <color theme="5" tint="-0.249977111117893"/>
      </right>
      <top style="thin">
        <color theme="5" tint="-0.249977111117893"/>
      </top>
      <bottom/>
      <diagonal/>
    </border>
    <border>
      <left/>
      <right style="thin">
        <color theme="5" tint="-0.249977111117893"/>
      </right>
      <top/>
      <bottom/>
      <diagonal/>
    </border>
    <border>
      <left style="thin">
        <color theme="5" tint="-0.249977111117893"/>
      </left>
      <right/>
      <top/>
      <bottom style="thin">
        <color theme="5" tint="-0.249977111117893"/>
      </bottom>
      <diagonal/>
    </border>
    <border>
      <left/>
      <right/>
      <top/>
      <bottom style="thin">
        <color theme="5" tint="-0.249977111117893"/>
      </bottom>
      <diagonal/>
    </border>
    <border>
      <left/>
      <right style="thin">
        <color theme="5" tint="-0.249977111117893"/>
      </right>
      <top/>
      <bottom style="thin">
        <color theme="5" tint="-0.249977111117893"/>
      </bottom>
      <diagonal/>
    </border>
    <border>
      <left style="medium">
        <color theme="5" tint="-0.249977111117893"/>
      </left>
      <right style="medium">
        <color theme="5" tint="-0.249977111117893"/>
      </right>
      <top style="medium">
        <color theme="5" tint="-0.249977111117893"/>
      </top>
      <bottom style="medium">
        <color theme="5" tint="-0.249977111117893"/>
      </bottom>
      <diagonal/>
    </border>
    <border>
      <left style="thin">
        <color theme="5" tint="-0.249977111117893"/>
      </left>
      <right style="thin">
        <color theme="5" tint="-0.249977111117893"/>
      </right>
      <top style="thin">
        <color theme="5" tint="-0.249977111117893"/>
      </top>
      <bottom/>
      <diagonal/>
    </border>
    <border>
      <left style="thin">
        <color theme="5" tint="-0.249977111117893"/>
      </left>
      <right/>
      <top style="thin">
        <color theme="5" tint="-0.249977111117893"/>
      </top>
      <bottom style="thin">
        <color theme="5" tint="-0.249977111117893"/>
      </bottom>
      <diagonal/>
    </border>
    <border>
      <left/>
      <right/>
      <top style="thin">
        <color theme="5" tint="-0.249977111117893"/>
      </top>
      <bottom style="thin">
        <color theme="5" tint="-0.249977111117893"/>
      </bottom>
      <diagonal/>
    </border>
    <border>
      <left/>
      <right style="thin">
        <color theme="5" tint="-0.249977111117893"/>
      </right>
      <top style="thin">
        <color theme="5" tint="-0.249977111117893"/>
      </top>
      <bottom style="thin">
        <color theme="5" tint="-0.249977111117893"/>
      </bottom>
      <diagonal/>
    </border>
    <border>
      <left style="thin">
        <color rgb="FF17618C"/>
      </left>
      <right style="thin">
        <color rgb="FF17618C"/>
      </right>
      <top style="thin">
        <color rgb="FF17618C"/>
      </top>
      <bottom style="thin">
        <color rgb="FF17618C"/>
      </bottom>
      <diagonal/>
    </border>
    <border>
      <left style="thin">
        <color rgb="FF17618C"/>
      </left>
      <right style="thin">
        <color rgb="FF17618C"/>
      </right>
      <top/>
      <bottom style="thin">
        <color rgb="FF17618C"/>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theme="5" tint="-0.249977111117893"/>
      </left>
      <right style="thin">
        <color theme="5" tint="-0.249977111117893"/>
      </right>
      <top/>
      <bottom/>
      <diagonal/>
    </border>
    <border>
      <left/>
      <right/>
      <top/>
      <bottom style="thin">
        <color theme="3"/>
      </bottom>
      <diagonal/>
    </border>
    <border>
      <left/>
      <right style="thin">
        <color theme="3"/>
      </right>
      <top/>
      <bottom style="thin">
        <color theme="3"/>
      </bottom>
      <diagonal/>
    </border>
    <border>
      <left/>
      <right/>
      <top style="thin">
        <color theme="3"/>
      </top>
      <bottom/>
      <diagonal/>
    </border>
    <border>
      <left/>
      <right style="thin">
        <color theme="3"/>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right/>
      <top style="thin">
        <color theme="3"/>
      </top>
      <bottom style="thin">
        <color theme="3"/>
      </bottom>
      <diagonal/>
    </border>
    <border>
      <left style="thin">
        <color theme="3"/>
      </left>
      <right style="thin">
        <color indexed="64"/>
      </right>
      <top style="thin">
        <color theme="3"/>
      </top>
      <bottom style="thin">
        <color theme="3"/>
      </bottom>
      <diagonal/>
    </border>
    <border>
      <left/>
      <right style="thin">
        <color theme="3"/>
      </right>
      <top style="thin">
        <color theme="3"/>
      </top>
      <bottom style="thin">
        <color rgb="FF17618C"/>
      </bottom>
      <diagonal/>
    </border>
    <border>
      <left/>
      <right style="thin">
        <color theme="3"/>
      </right>
      <top/>
      <bottom style="thin">
        <color rgb="FF17618C"/>
      </bottom>
      <diagonal/>
    </border>
    <border>
      <left/>
      <right style="thin">
        <color theme="3"/>
      </right>
      <top style="thin">
        <color indexed="64"/>
      </top>
      <bottom style="thin">
        <color theme="3"/>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style="double">
        <color auto="1"/>
      </right>
      <top/>
      <bottom style="thin">
        <color rgb="FF17618C"/>
      </bottom>
      <diagonal/>
    </border>
    <border>
      <left style="double">
        <color auto="1"/>
      </left>
      <right style="thin">
        <color rgb="FF17618C"/>
      </right>
      <top/>
      <bottom style="thin">
        <color rgb="FF17618C"/>
      </bottom>
      <diagonal/>
    </border>
    <border>
      <left/>
      <right style="double">
        <color auto="1"/>
      </right>
      <top style="thin">
        <color rgb="FF17618C"/>
      </top>
      <bottom style="thin">
        <color rgb="FF17618C"/>
      </bottom>
      <diagonal/>
    </border>
    <border>
      <left style="thin">
        <color indexed="64"/>
      </left>
      <right style="double">
        <color auto="1"/>
      </right>
      <top style="thin">
        <color indexed="64"/>
      </top>
      <bottom style="thin">
        <color indexed="64"/>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17618C"/>
      </left>
      <right/>
      <top style="medium">
        <color rgb="FF17618C"/>
      </top>
      <bottom style="medium">
        <color rgb="FF17618C"/>
      </bottom>
      <diagonal/>
    </border>
    <border>
      <left/>
      <right/>
      <top style="medium">
        <color rgb="FF17618C"/>
      </top>
      <bottom style="medium">
        <color rgb="FF17618C"/>
      </bottom>
      <diagonal/>
    </border>
    <border>
      <left/>
      <right style="medium">
        <color rgb="FF17618C"/>
      </right>
      <top style="medium">
        <color rgb="FF17618C"/>
      </top>
      <bottom style="medium">
        <color rgb="FF17618C"/>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ck">
        <color theme="7" tint="-0.499984740745262"/>
      </left>
      <right/>
      <top style="thick">
        <color theme="7" tint="-0.499984740745262"/>
      </top>
      <bottom/>
      <diagonal/>
    </border>
    <border>
      <left/>
      <right/>
      <top style="thick">
        <color theme="7" tint="-0.499984740745262"/>
      </top>
      <bottom/>
      <diagonal/>
    </border>
    <border>
      <left/>
      <right style="thick">
        <color theme="7" tint="-0.499984740745262"/>
      </right>
      <top style="thick">
        <color theme="7" tint="-0.499984740745262"/>
      </top>
      <bottom/>
      <diagonal/>
    </border>
    <border>
      <left style="thick">
        <color theme="7" tint="-0.499984740745262"/>
      </left>
      <right/>
      <top/>
      <bottom/>
      <diagonal/>
    </border>
    <border>
      <left/>
      <right style="thick">
        <color theme="7" tint="-0.499984740745262"/>
      </right>
      <top/>
      <bottom/>
      <diagonal/>
    </border>
    <border>
      <left style="thin">
        <color rgb="FF000000"/>
      </left>
      <right/>
      <top style="thin">
        <color rgb="FF000000"/>
      </top>
      <bottom style="thin">
        <color rgb="FF000000"/>
      </bottom>
      <diagonal/>
    </border>
    <border>
      <left style="thin">
        <color rgb="FF000000"/>
      </left>
      <right/>
      <top style="hair">
        <color rgb="FF000000"/>
      </top>
      <bottom style="hair">
        <color rgb="FF000000"/>
      </bottom>
      <diagonal/>
    </border>
    <border>
      <left style="thin">
        <color rgb="FF000000"/>
      </left>
      <right/>
      <top style="hair">
        <color rgb="FF000000"/>
      </top>
      <bottom style="thin">
        <color indexed="64"/>
      </bottom>
      <diagonal/>
    </border>
    <border>
      <left style="thin">
        <color rgb="FF000000"/>
      </left>
      <right/>
      <top/>
      <bottom style="hair">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hair">
        <color auto="1"/>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rgb="FF000000"/>
      </left>
      <right style="thin">
        <color indexed="64"/>
      </right>
      <top style="hair">
        <color rgb="FF000000"/>
      </top>
      <bottom style="hair">
        <color rgb="FF000000"/>
      </bottom>
      <diagonal/>
    </border>
    <border>
      <left style="thin">
        <color rgb="FF000000"/>
      </left>
      <right style="thin">
        <color indexed="64"/>
      </right>
      <top style="hair">
        <color rgb="FF000000"/>
      </top>
      <bottom style="thin">
        <color indexed="64"/>
      </bottom>
      <diagonal/>
    </border>
    <border>
      <left style="thin">
        <color rgb="FF000000"/>
      </left>
      <right/>
      <top style="thin">
        <color rgb="FF000000"/>
      </top>
      <bottom style="hair">
        <color rgb="FF000000"/>
      </bottom>
      <diagonal/>
    </border>
    <border>
      <left style="thin">
        <color rgb="FF000000"/>
      </left>
      <right style="thin">
        <color indexed="64"/>
      </right>
      <top style="thin">
        <color rgb="FF000000"/>
      </top>
      <bottom style="thin">
        <color indexed="64"/>
      </bottom>
      <diagonal/>
    </border>
    <border>
      <left style="medium">
        <color theme="5" tint="-0.24994659260841701"/>
      </left>
      <right style="medium">
        <color theme="5" tint="-0.24994659260841701"/>
      </right>
      <top style="medium">
        <color theme="5" tint="-0.24994659260841701"/>
      </top>
      <bottom style="medium">
        <color theme="5" tint="-0.24994659260841701"/>
      </bottom>
      <diagonal/>
    </border>
    <border>
      <left style="medium">
        <color theme="5" tint="-0.24994659260841701"/>
      </left>
      <right style="medium">
        <color theme="5" tint="-0.24994659260841701"/>
      </right>
      <top style="medium">
        <color theme="5" tint="-0.24994659260841701"/>
      </top>
      <bottom/>
      <diagonal/>
    </border>
    <border>
      <left style="medium">
        <color theme="5" tint="-0.24994659260841701"/>
      </left>
      <right/>
      <top style="medium">
        <color theme="5" tint="-0.24994659260841701"/>
      </top>
      <bottom/>
      <diagonal/>
    </border>
    <border>
      <left/>
      <right style="medium">
        <color theme="5" tint="-0.24994659260841701"/>
      </right>
      <top style="medium">
        <color theme="5" tint="-0.24994659260841701"/>
      </top>
      <bottom/>
      <diagonal/>
    </border>
    <border>
      <left style="medium">
        <color theme="5" tint="-0.249977111117893"/>
      </left>
      <right style="medium">
        <color theme="5" tint="-0.249977111117893"/>
      </right>
      <top/>
      <bottom/>
      <diagonal/>
    </border>
    <border>
      <left style="medium">
        <color theme="5" tint="-0.24994659260841701"/>
      </left>
      <right style="medium">
        <color theme="5" tint="-0.24994659260841701"/>
      </right>
      <top style="thin">
        <color theme="5" tint="-0.24994659260841701"/>
      </top>
      <bottom style="thin">
        <color theme="5" tint="-0.24994659260841701"/>
      </bottom>
      <diagonal/>
    </border>
    <border>
      <left style="medium">
        <color theme="5" tint="-0.24994659260841701"/>
      </left>
      <right/>
      <top/>
      <bottom style="medium">
        <color theme="5" tint="-0.24994659260841701"/>
      </bottom>
      <diagonal/>
    </border>
    <border>
      <left/>
      <right style="medium">
        <color theme="5" tint="-0.24994659260841701"/>
      </right>
      <top/>
      <bottom style="medium">
        <color theme="5" tint="-0.24994659260841701"/>
      </bottom>
      <diagonal/>
    </border>
    <border>
      <left/>
      <right/>
      <top/>
      <bottom style="medium">
        <color theme="5" tint="-0.24994659260841701"/>
      </bottom>
      <diagonal/>
    </border>
    <border>
      <left style="thick">
        <color theme="7" tint="-0.499984740745262"/>
      </left>
      <right/>
      <top/>
      <bottom style="thick">
        <color theme="7" tint="-0.499984740745262"/>
      </bottom>
      <diagonal/>
    </border>
    <border>
      <left/>
      <right/>
      <top/>
      <bottom style="thick">
        <color theme="7" tint="-0.499984740745262"/>
      </bottom>
      <diagonal/>
    </border>
    <border>
      <left/>
      <right style="thick">
        <color theme="7" tint="-0.499984740745262"/>
      </right>
      <top/>
      <bottom style="thick">
        <color theme="7" tint="-0.4999847407452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auto="1"/>
      </left>
      <right style="thin">
        <color auto="1"/>
      </right>
      <top style="thin">
        <color theme="3"/>
      </top>
      <bottom style="thin">
        <color theme="3"/>
      </bottom>
      <diagonal/>
    </border>
    <border>
      <left/>
      <right style="thin">
        <color theme="3"/>
      </right>
      <top style="thin">
        <color indexed="64"/>
      </top>
      <bottom style="thin">
        <color indexed="64"/>
      </bottom>
      <diagonal/>
    </border>
    <border>
      <left style="thin">
        <color indexed="64"/>
      </left>
      <right/>
      <top style="thin">
        <color indexed="64"/>
      </top>
      <bottom style="thin">
        <color theme="3"/>
      </bottom>
      <diagonal/>
    </border>
    <border>
      <left/>
      <right style="thin">
        <color indexed="64"/>
      </right>
      <top style="thin">
        <color indexed="64"/>
      </top>
      <bottom style="thin">
        <color theme="3"/>
      </bottom>
      <diagonal/>
    </border>
    <border>
      <left/>
      <right style="thin">
        <color theme="3"/>
      </right>
      <top style="thin">
        <color indexed="64"/>
      </top>
      <bottom/>
      <diagonal/>
    </border>
    <border>
      <left style="thin">
        <color theme="5" tint="-0.24994659260841701"/>
      </left>
      <right style="thin">
        <color theme="5" tint="-0.24994659260841701"/>
      </right>
      <top style="medium">
        <color theme="5" tint="-0.24994659260841701"/>
      </top>
      <bottom/>
      <diagonal/>
    </border>
    <border>
      <left style="thin">
        <color theme="5" tint="-0.24994659260841701"/>
      </left>
      <right style="medium">
        <color theme="5" tint="-0.249977111117893"/>
      </right>
      <top style="medium">
        <color theme="5" tint="-0.24994659260841701"/>
      </top>
      <bottom/>
      <diagonal/>
    </border>
    <border>
      <left style="medium">
        <color theme="5" tint="-0.24994659260841701"/>
      </left>
      <right/>
      <top/>
      <bottom/>
      <diagonal/>
    </border>
    <border>
      <left/>
      <right style="medium">
        <color theme="5" tint="-0.24994659260841701"/>
      </right>
      <top/>
      <bottom/>
      <diagonal/>
    </border>
    <border>
      <left style="medium">
        <color theme="5" tint="-0.24994659260841701"/>
      </left>
      <right/>
      <top/>
      <bottom style="thin">
        <color theme="5" tint="-0.24994659260841701"/>
      </bottom>
      <diagonal/>
    </border>
    <border>
      <left style="thin">
        <color theme="5" tint="-0.24994659260841701"/>
      </left>
      <right style="thin">
        <color theme="5" tint="-0.24994659260841701"/>
      </right>
      <top/>
      <bottom style="thin">
        <color theme="5" tint="-0.24994659260841701"/>
      </bottom>
      <diagonal/>
    </border>
    <border>
      <left style="thin">
        <color theme="5" tint="-0.24994659260841701"/>
      </left>
      <right style="medium">
        <color theme="5" tint="-0.249977111117893"/>
      </right>
      <top/>
      <bottom style="thin">
        <color theme="5" tint="-0.24994659260841701"/>
      </bottom>
      <diagonal/>
    </border>
    <border>
      <left style="medium">
        <color theme="5" tint="-0.24994659260841701"/>
      </left>
      <right/>
      <top style="thin">
        <color theme="5" tint="-0.24994659260841701"/>
      </top>
      <bottom/>
      <diagonal/>
    </border>
    <border>
      <left/>
      <right style="medium">
        <color theme="5" tint="-0.24994659260841701"/>
      </right>
      <top style="thin">
        <color theme="5" tint="-0.24994659260841701"/>
      </top>
      <bottom/>
      <diagonal/>
    </border>
    <border>
      <left/>
      <right style="thin">
        <color theme="5" tint="-0.24994659260841701"/>
      </right>
      <top style="thin">
        <color theme="5" tint="-0.24994659260841701"/>
      </top>
      <bottom/>
      <diagonal/>
    </border>
    <border>
      <left style="thin">
        <color theme="5" tint="-0.24994659260841701"/>
      </left>
      <right style="thin">
        <color theme="5" tint="-0.24994659260841701"/>
      </right>
      <top style="thin">
        <color theme="5" tint="-0.24994659260841701"/>
      </top>
      <bottom/>
      <diagonal/>
    </border>
    <border>
      <left style="thin">
        <color theme="5" tint="-0.24994659260841701"/>
      </left>
      <right/>
      <top style="thin">
        <color theme="5" tint="-0.24994659260841701"/>
      </top>
      <bottom/>
      <diagonal/>
    </border>
    <border>
      <left/>
      <right style="medium">
        <color theme="5" tint="-0.24994659260841701"/>
      </right>
      <top/>
      <bottom style="thin">
        <color theme="5" tint="-0.24994659260841701"/>
      </bottom>
      <diagonal/>
    </border>
    <border>
      <left/>
      <right/>
      <top/>
      <bottom style="thin">
        <color theme="5" tint="-0.24994659260841701"/>
      </bottom>
      <diagonal/>
    </border>
    <border>
      <left/>
      <right style="medium">
        <color theme="5" tint="-0.249977111117893"/>
      </right>
      <top/>
      <bottom style="thin">
        <color theme="5" tint="-0.24994659260841701"/>
      </bottom>
      <diagonal/>
    </border>
    <border>
      <left style="thin">
        <color theme="5" tint="-0.24994659260841701"/>
      </left>
      <right style="thin">
        <color theme="5" tint="-0.24994659260841701"/>
      </right>
      <top/>
      <bottom/>
      <diagonal/>
    </border>
    <border>
      <left style="medium">
        <color theme="5" tint="-0.24994659260841701"/>
      </left>
      <right style="medium">
        <color theme="5" tint="-0.24994659260841701"/>
      </right>
      <top style="thin">
        <color theme="5" tint="-0.24994659260841701"/>
      </top>
      <bottom style="medium">
        <color theme="5" tint="-0.24994659260841701"/>
      </bottom>
      <diagonal/>
    </border>
    <border>
      <left style="thin">
        <color theme="5" tint="-0.24994659260841701"/>
      </left>
      <right style="thin">
        <color theme="5" tint="-0.24994659260841701"/>
      </right>
      <top/>
      <bottom style="medium">
        <color theme="5" tint="-0.24994659260841701"/>
      </bottom>
      <diagonal/>
    </border>
    <border>
      <left style="medium">
        <color theme="5" tint="-0.24994659260841701"/>
      </left>
      <right/>
      <top style="medium">
        <color theme="5" tint="-0.24994659260841701"/>
      </top>
      <bottom style="medium">
        <color theme="5" tint="-0.24994659260841701"/>
      </bottom>
      <diagonal/>
    </border>
    <border>
      <left/>
      <right/>
      <top style="medium">
        <color theme="5" tint="-0.24994659260841701"/>
      </top>
      <bottom style="medium">
        <color theme="5" tint="-0.24994659260841701"/>
      </bottom>
      <diagonal/>
    </border>
    <border>
      <left style="thin">
        <color rgb="FF000000"/>
      </left>
      <right/>
      <top style="hair">
        <color rgb="FF000000"/>
      </top>
      <bottom/>
      <diagonal/>
    </border>
    <border>
      <left style="thin">
        <color rgb="FF116186"/>
      </left>
      <right style="thin">
        <color rgb="FF116186"/>
      </right>
      <top style="thin">
        <color rgb="FF116186"/>
      </top>
      <bottom style="thin">
        <color rgb="FF116186"/>
      </bottom>
      <diagonal/>
    </border>
    <border>
      <left style="thin">
        <color rgb="FF116186"/>
      </left>
      <right/>
      <top style="thin">
        <color rgb="FF116186"/>
      </top>
      <bottom/>
      <diagonal/>
    </border>
    <border>
      <left/>
      <right style="thin">
        <color rgb="FF116186"/>
      </right>
      <top style="thin">
        <color rgb="FF116186"/>
      </top>
      <bottom/>
      <diagonal/>
    </border>
    <border>
      <left style="thin">
        <color rgb="FF116186"/>
      </left>
      <right/>
      <top/>
      <bottom/>
      <diagonal/>
    </border>
    <border>
      <left/>
      <right style="thin">
        <color rgb="FF116186"/>
      </right>
      <top/>
      <bottom/>
      <diagonal/>
    </border>
    <border>
      <left style="thin">
        <color rgb="FF116186"/>
      </left>
      <right/>
      <top/>
      <bottom style="thin">
        <color rgb="FF116186"/>
      </bottom>
      <diagonal/>
    </border>
    <border>
      <left/>
      <right style="thin">
        <color rgb="FF116186"/>
      </right>
      <top/>
      <bottom style="thin">
        <color rgb="FF116186"/>
      </bottom>
      <diagonal/>
    </border>
    <border>
      <left style="medium">
        <color theme="5" tint="-0.24994659260841701"/>
      </left>
      <right style="medium">
        <color theme="5" tint="-0.24994659260841701"/>
      </right>
      <top style="medium">
        <color theme="5" tint="-0.24994659260841701"/>
      </top>
      <bottom style="thin">
        <color theme="5" tint="-0.24994659260841701"/>
      </bottom>
      <diagonal/>
    </border>
    <border>
      <left style="thin">
        <color theme="3"/>
      </left>
      <right style="thin">
        <color indexed="64"/>
      </right>
      <top style="thin">
        <color theme="3"/>
      </top>
      <bottom/>
      <diagonal/>
    </border>
    <border>
      <left/>
      <right/>
      <top/>
      <bottom style="medium">
        <color theme="1"/>
      </bottom>
      <diagonal/>
    </border>
    <border>
      <left style="medium">
        <color theme="1"/>
      </left>
      <right/>
      <top/>
      <bottom/>
      <diagonal/>
    </border>
    <border>
      <left/>
      <right/>
      <top style="medium">
        <color theme="1"/>
      </top>
      <bottom/>
      <diagonal/>
    </border>
    <border>
      <left style="thin">
        <color indexed="64"/>
      </left>
      <right style="thin">
        <color indexed="64"/>
      </right>
      <top/>
      <bottom/>
      <diagonal/>
    </border>
    <border>
      <left style="medium">
        <color rgb="FF116186"/>
      </left>
      <right style="medium">
        <color rgb="FF116186"/>
      </right>
      <top style="medium">
        <color rgb="FF116186"/>
      </top>
      <bottom style="medium">
        <color rgb="FF116186"/>
      </bottom>
      <diagonal/>
    </border>
    <border>
      <left style="medium">
        <color rgb="FF116186"/>
      </left>
      <right style="medium">
        <color rgb="FF116186"/>
      </right>
      <top style="medium">
        <color rgb="FF116186"/>
      </top>
      <bottom/>
      <diagonal/>
    </border>
    <border>
      <left style="medium">
        <color rgb="FF116186"/>
      </left>
      <right style="medium">
        <color rgb="FF116186"/>
      </right>
      <top/>
      <bottom style="medium">
        <color rgb="FF116186"/>
      </bottom>
      <diagonal/>
    </border>
    <border>
      <left/>
      <right style="medium">
        <color rgb="FF116186"/>
      </right>
      <top/>
      <bottom/>
      <diagonal/>
    </border>
    <border>
      <left/>
      <right style="thin">
        <color theme="1"/>
      </right>
      <top/>
      <bottom/>
      <diagonal/>
    </border>
    <border>
      <left style="thin">
        <color theme="1"/>
      </left>
      <right/>
      <top/>
      <bottom/>
      <diagonal/>
    </border>
    <border>
      <left/>
      <right style="thin">
        <color theme="1"/>
      </right>
      <top style="thin">
        <color theme="1"/>
      </top>
      <bottom/>
      <diagonal/>
    </border>
    <border>
      <left/>
      <right/>
      <top style="thin">
        <color theme="1"/>
      </top>
      <bottom/>
      <diagonal/>
    </border>
    <border>
      <left style="thin">
        <color theme="1"/>
      </left>
      <right/>
      <top style="thin">
        <color theme="1"/>
      </top>
      <bottom/>
      <diagonal/>
    </border>
    <border>
      <left style="medium">
        <color rgb="FF000000"/>
      </left>
      <right style="medium">
        <color rgb="FF000000"/>
      </right>
      <top style="medium">
        <color rgb="FF000000"/>
      </top>
      <bottom style="medium">
        <color rgb="FF000000"/>
      </bottom>
      <diagonal/>
    </border>
    <border>
      <left/>
      <right/>
      <top style="thin">
        <color indexed="64"/>
      </top>
      <bottom style="thin">
        <color theme="5" tint="-0.249977111117893"/>
      </bottom>
      <diagonal/>
    </border>
    <border>
      <left style="thin">
        <color indexed="64"/>
      </left>
      <right/>
      <top style="thin">
        <color theme="5" tint="-0.249977111117893"/>
      </top>
      <bottom style="thin">
        <color indexed="64"/>
      </bottom>
      <diagonal/>
    </border>
    <border>
      <left/>
      <right/>
      <top style="thin">
        <color theme="5" tint="-0.249977111117893"/>
      </top>
      <bottom style="thin">
        <color indexed="64"/>
      </bottom>
      <diagonal/>
    </border>
    <border>
      <left style="thin">
        <color indexed="64"/>
      </left>
      <right/>
      <top style="thin">
        <color indexed="64"/>
      </top>
      <bottom style="thin">
        <color theme="5" tint="-0.249977111117893"/>
      </bottom>
      <diagonal/>
    </border>
    <border>
      <left/>
      <right style="thin">
        <color indexed="64"/>
      </right>
      <top style="thin">
        <color indexed="64"/>
      </top>
      <bottom style="thin">
        <color theme="5" tint="-0.249977111117893"/>
      </bottom>
      <diagonal/>
    </border>
    <border>
      <left/>
      <right/>
      <top/>
      <bottom style="medium">
        <color rgb="FF17618C"/>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theme="5" tint="-0.249977111117893"/>
      </left>
      <right style="thin">
        <color theme="5" tint="-0.249977111117893"/>
      </right>
      <top/>
      <bottom style="thin">
        <color theme="5" tint="-0.249977111117893"/>
      </bottom>
      <diagonal/>
    </border>
    <border>
      <left style="medium">
        <color rgb="FF116186"/>
      </left>
      <right/>
      <top style="medium">
        <color rgb="FF116186"/>
      </top>
      <bottom style="medium">
        <color rgb="FF116186"/>
      </bottom>
      <diagonal/>
    </border>
    <border>
      <left/>
      <right/>
      <top style="medium">
        <color rgb="FF116186"/>
      </top>
      <bottom style="medium">
        <color rgb="FF116186"/>
      </bottom>
      <diagonal/>
    </border>
    <border>
      <left/>
      <right style="medium">
        <color rgb="FF116186"/>
      </right>
      <top style="medium">
        <color rgb="FF116186"/>
      </top>
      <bottom style="medium">
        <color rgb="FF116186"/>
      </bottom>
      <diagonal/>
    </border>
    <border>
      <left/>
      <right style="thin">
        <color theme="3"/>
      </right>
      <top/>
      <bottom/>
      <diagonal/>
    </border>
    <border>
      <left style="thin">
        <color theme="3"/>
      </left>
      <right/>
      <top style="thin">
        <color theme="3"/>
      </top>
      <bottom style="thin">
        <color indexed="64"/>
      </bottom>
      <diagonal/>
    </border>
    <border>
      <left/>
      <right/>
      <top style="thin">
        <color theme="3"/>
      </top>
      <bottom style="thin">
        <color indexed="64"/>
      </bottom>
      <diagonal/>
    </border>
    <border>
      <left/>
      <right style="thin">
        <color theme="3"/>
      </right>
      <top style="thin">
        <color theme="3"/>
      </top>
      <bottom style="thin">
        <color indexed="64"/>
      </bottom>
      <diagonal/>
    </border>
    <border>
      <left style="thin">
        <color theme="3"/>
      </left>
      <right/>
      <top/>
      <bottom/>
      <diagonal/>
    </border>
    <border>
      <left style="thin">
        <color theme="3"/>
      </left>
      <right/>
      <top/>
      <bottom style="thin">
        <color theme="3"/>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theme="5" tint="-0.24994659260841701"/>
      </bottom>
      <diagonal/>
    </border>
    <border>
      <left style="medium">
        <color indexed="64"/>
      </left>
      <right style="medium">
        <color indexed="64"/>
      </right>
      <top/>
      <bottom/>
      <diagonal/>
    </border>
    <border>
      <left style="medium">
        <color indexed="64"/>
      </left>
      <right style="medium">
        <color indexed="64"/>
      </right>
      <top style="thin">
        <color theme="5" tint="-0.24994659260841701"/>
      </top>
      <bottom/>
      <diagonal/>
    </border>
    <border>
      <left style="medium">
        <color indexed="64"/>
      </left>
      <right style="medium">
        <color indexed="64"/>
      </right>
      <top/>
      <bottom style="medium">
        <color theme="5" tint="-0.24994659260841701"/>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thin">
        <color theme="5" tint="-0.24994659260841701"/>
      </right>
      <top/>
      <bottom/>
      <diagonal/>
    </border>
    <border>
      <left/>
      <right/>
      <top style="thin">
        <color theme="5" tint="-0.24994659260841701"/>
      </top>
      <bottom/>
      <diagonal/>
    </border>
    <border>
      <left style="thin">
        <color theme="5" tint="-0.24994659260841701"/>
      </left>
      <right style="medium">
        <color theme="5" tint="-0.24994659260841701"/>
      </right>
      <top style="medium">
        <color theme="5" tint="-0.24994659260841701"/>
      </top>
      <bottom/>
      <diagonal/>
    </border>
    <border>
      <left style="thin">
        <color theme="5" tint="-0.24994659260841701"/>
      </left>
      <right style="medium">
        <color theme="5" tint="-0.24994659260841701"/>
      </right>
      <top/>
      <bottom style="thin">
        <color theme="5" tint="-0.24994659260841701"/>
      </bottom>
      <diagonal/>
    </border>
    <border>
      <left style="thin">
        <color theme="5" tint="-0.24994659260841701"/>
      </left>
      <right style="medium">
        <color theme="5" tint="-0.24994659260841701"/>
      </right>
      <top style="thin">
        <color theme="5" tint="-0.24994659260841701"/>
      </top>
      <bottom/>
      <diagonal/>
    </border>
    <border>
      <left style="thin">
        <color theme="5" tint="-0.24994659260841701"/>
      </left>
      <right style="medium">
        <color theme="5" tint="-0.24994659260841701"/>
      </right>
      <top/>
      <bottom/>
      <diagonal/>
    </border>
    <border>
      <left style="medium">
        <color theme="5" tint="-0.24994659260841701"/>
      </left>
      <right style="medium">
        <color theme="5" tint="-0.24994659260841701"/>
      </right>
      <top style="thin">
        <color theme="5" tint="-0.24994659260841701"/>
      </top>
      <bottom/>
      <diagonal/>
    </border>
    <border>
      <left style="medium">
        <color theme="5" tint="-0.24994659260841701"/>
      </left>
      <right style="medium">
        <color theme="5" tint="-0.24994659260841701"/>
      </right>
      <top/>
      <bottom style="medium">
        <color theme="5" tint="-0.24994659260841701"/>
      </bottom>
      <diagonal/>
    </border>
  </borders>
  <cellStyleXfs count="16">
    <xf numFmtId="0" fontId="0" fillId="0" borderId="0"/>
    <xf numFmtId="0" fontId="8" fillId="0" borderId="1"/>
    <xf numFmtId="9" fontId="8" fillId="0" borderId="1" applyFont="0" applyFill="0" applyBorder="0" applyAlignment="0" applyProtection="0"/>
    <xf numFmtId="0" fontId="7" fillId="0" borderId="1"/>
    <xf numFmtId="9" fontId="7" fillId="0" borderId="1" applyFont="0" applyFill="0" applyBorder="0" applyAlignment="0" applyProtection="0"/>
    <xf numFmtId="0" fontId="132" fillId="0" borderId="1"/>
    <xf numFmtId="9" fontId="140" fillId="0" borderId="0" applyFont="0" applyFill="0" applyBorder="0" applyAlignment="0" applyProtection="0"/>
    <xf numFmtId="0" fontId="6" fillId="0" borderId="1"/>
    <xf numFmtId="0" fontId="5" fillId="0" borderId="1"/>
    <xf numFmtId="0" fontId="163" fillId="0" borderId="0" applyNumberFormat="0" applyFill="0" applyBorder="0" applyAlignment="0" applyProtection="0"/>
    <xf numFmtId="0" fontId="4" fillId="0" borderId="1"/>
    <xf numFmtId="0" fontId="3" fillId="0" borderId="1"/>
    <xf numFmtId="0" fontId="2" fillId="0" borderId="1"/>
    <xf numFmtId="0" fontId="2" fillId="0" borderId="1"/>
    <xf numFmtId="0" fontId="1" fillId="0" borderId="1"/>
    <xf numFmtId="0" fontId="205" fillId="0" borderId="1"/>
  </cellStyleXfs>
  <cellXfs count="1922">
    <xf numFmtId="0" fontId="0" fillId="0" borderId="0" xfId="0"/>
    <xf numFmtId="0" fontId="17" fillId="4" borderId="1" xfId="0" applyFont="1" applyFill="1" applyBorder="1"/>
    <xf numFmtId="0" fontId="20" fillId="4" borderId="1" xfId="0" applyFont="1" applyFill="1" applyBorder="1"/>
    <xf numFmtId="0" fontId="17" fillId="5" borderId="1" xfId="0" applyFont="1" applyFill="1" applyBorder="1"/>
    <xf numFmtId="0" fontId="0" fillId="6" borderId="0" xfId="0" applyFill="1"/>
    <xf numFmtId="0" fontId="0" fillId="6" borderId="1" xfId="0" applyFill="1" applyBorder="1"/>
    <xf numFmtId="0" fontId="21" fillId="5" borderId="1" xfId="0" applyFont="1" applyFill="1" applyBorder="1"/>
    <xf numFmtId="0" fontId="21" fillId="5" borderId="1" xfId="0" applyFont="1" applyFill="1" applyBorder="1" applyAlignment="1">
      <alignment vertical="top"/>
    </xf>
    <xf numFmtId="0" fontId="21" fillId="6" borderId="1" xfId="0" applyFont="1" applyFill="1" applyBorder="1"/>
    <xf numFmtId="0" fontId="21" fillId="6" borderId="1" xfId="0" applyFont="1" applyFill="1" applyBorder="1" applyAlignment="1">
      <alignment vertical="top"/>
    </xf>
    <xf numFmtId="0" fontId="0" fillId="6" borderId="1" xfId="0" applyFill="1" applyBorder="1" applyAlignment="1">
      <alignment vertical="center"/>
    </xf>
    <xf numFmtId="0" fontId="0" fillId="9" borderId="0" xfId="0" applyFill="1"/>
    <xf numFmtId="0" fontId="53" fillId="6" borderId="18" xfId="0" applyFont="1" applyFill="1" applyBorder="1"/>
    <xf numFmtId="0" fontId="52" fillId="6" borderId="1" xfId="0" applyFont="1" applyFill="1" applyBorder="1" applyAlignment="1">
      <alignment vertical="top"/>
    </xf>
    <xf numFmtId="0" fontId="0" fillId="6" borderId="18" xfId="0" applyFill="1" applyBorder="1"/>
    <xf numFmtId="0" fontId="51" fillId="6" borderId="1" xfId="0" applyFont="1" applyFill="1" applyBorder="1" applyAlignment="1">
      <alignment vertical="center"/>
    </xf>
    <xf numFmtId="0" fontId="0" fillId="6" borderId="22" xfId="0" applyFill="1" applyBorder="1"/>
    <xf numFmtId="0" fontId="0" fillId="6" borderId="0" xfId="0" applyFill="1" applyAlignment="1">
      <alignment vertical="center"/>
    </xf>
    <xf numFmtId="0" fontId="9" fillId="6" borderId="1" xfId="0" applyFont="1" applyFill="1" applyBorder="1"/>
    <xf numFmtId="0" fontId="9" fillId="6" borderId="0" xfId="0" applyFont="1" applyFill="1"/>
    <xf numFmtId="0" fontId="33" fillId="6" borderId="0" xfId="0" applyFont="1" applyFill="1"/>
    <xf numFmtId="0" fontId="53" fillId="6" borderId="23" xfId="0" applyFont="1" applyFill="1" applyBorder="1"/>
    <xf numFmtId="0" fontId="9" fillId="10" borderId="1" xfId="0" applyFont="1" applyFill="1" applyBorder="1"/>
    <xf numFmtId="0" fontId="22" fillId="5" borderId="1" xfId="0" applyFont="1" applyFill="1" applyBorder="1"/>
    <xf numFmtId="0" fontId="24" fillId="5" borderId="1" xfId="0" applyFont="1" applyFill="1" applyBorder="1" applyAlignment="1">
      <alignment horizontal="left" vertical="top"/>
    </xf>
    <xf numFmtId="0" fontId="21" fillId="5" borderId="18" xfId="0" applyFont="1" applyFill="1" applyBorder="1"/>
    <xf numFmtId="0" fontId="21" fillId="5" borderId="22" xfId="0" applyFont="1" applyFill="1" applyBorder="1"/>
    <xf numFmtId="0" fontId="0" fillId="6" borderId="18" xfId="0" applyFill="1" applyBorder="1" applyAlignment="1">
      <alignment vertical="center"/>
    </xf>
    <xf numFmtId="0" fontId="11" fillId="6" borderId="1" xfId="0" applyFont="1" applyFill="1" applyBorder="1" applyAlignment="1">
      <alignment vertical="center"/>
    </xf>
    <xf numFmtId="0" fontId="0" fillId="11" borderId="0" xfId="0" applyFill="1"/>
    <xf numFmtId="0" fontId="24" fillId="13" borderId="1" xfId="0" applyFont="1" applyFill="1" applyBorder="1" applyAlignment="1">
      <alignment vertical="center"/>
    </xf>
    <xf numFmtId="0" fontId="21" fillId="13" borderId="1" xfId="0" applyFont="1" applyFill="1" applyBorder="1"/>
    <xf numFmtId="0" fontId="11" fillId="6" borderId="1" xfId="0" applyFont="1" applyFill="1" applyBorder="1"/>
    <xf numFmtId="0" fontId="27" fillId="13" borderId="1" xfId="0" applyFont="1" applyFill="1" applyBorder="1" applyAlignment="1">
      <alignment vertical="top"/>
    </xf>
    <xf numFmtId="0" fontId="29" fillId="13" borderId="1" xfId="0" applyFont="1" applyFill="1" applyBorder="1"/>
    <xf numFmtId="0" fontId="24" fillId="13" borderId="1" xfId="0" applyFont="1" applyFill="1" applyBorder="1"/>
    <xf numFmtId="0" fontId="25" fillId="13" borderId="1" xfId="0" applyFont="1" applyFill="1" applyBorder="1" applyAlignment="1">
      <alignment vertical="center"/>
    </xf>
    <xf numFmtId="0" fontId="30" fillId="13" borderId="1" xfId="0" applyFont="1" applyFill="1" applyBorder="1" applyAlignment="1">
      <alignment vertical="top"/>
    </xf>
    <xf numFmtId="0" fontId="28" fillId="13" borderId="1" xfId="0" applyFont="1" applyFill="1" applyBorder="1" applyAlignment="1">
      <alignment vertical="top"/>
    </xf>
    <xf numFmtId="0" fontId="21" fillId="5" borderId="23" xfId="0" applyFont="1" applyFill="1" applyBorder="1"/>
    <xf numFmtId="0" fontId="21" fillId="5" borderId="24" xfId="0" applyFont="1" applyFill="1" applyBorder="1"/>
    <xf numFmtId="0" fontId="11" fillId="6" borderId="24" xfId="0" applyFont="1" applyFill="1" applyBorder="1"/>
    <xf numFmtId="0" fontId="11" fillId="6" borderId="22" xfId="0" applyFont="1" applyFill="1" applyBorder="1"/>
    <xf numFmtId="0" fontId="11" fillId="6" borderId="22" xfId="0" applyFont="1" applyFill="1" applyBorder="1" applyAlignment="1">
      <alignment vertical="center"/>
    </xf>
    <xf numFmtId="0" fontId="28" fillId="13" borderId="22" xfId="0" applyFont="1" applyFill="1" applyBorder="1" applyAlignment="1">
      <alignment vertical="top"/>
    </xf>
    <xf numFmtId="0" fontId="11" fillId="6" borderId="25" xfId="0" applyFont="1" applyFill="1" applyBorder="1"/>
    <xf numFmtId="0" fontId="26" fillId="5" borderId="1" xfId="0" applyFont="1" applyFill="1" applyBorder="1" applyAlignment="1">
      <alignment vertical="center"/>
    </xf>
    <xf numFmtId="0" fontId="24" fillId="13" borderId="1" xfId="0" applyFont="1" applyFill="1" applyBorder="1" applyAlignment="1">
      <alignment horizontal="right" vertical="center"/>
    </xf>
    <xf numFmtId="0" fontId="0" fillId="16" borderId="0" xfId="0" applyFill="1"/>
    <xf numFmtId="0" fontId="17" fillId="8" borderId="1" xfId="0" applyFont="1" applyFill="1" applyBorder="1"/>
    <xf numFmtId="0" fontId="17" fillId="8" borderId="1" xfId="0" applyFont="1" applyFill="1" applyBorder="1" applyAlignment="1">
      <alignment vertical="top"/>
    </xf>
    <xf numFmtId="0" fontId="17" fillId="12" borderId="1" xfId="0" applyFont="1" applyFill="1" applyBorder="1"/>
    <xf numFmtId="0" fontId="17" fillId="3" borderId="1" xfId="0" applyFont="1" applyFill="1" applyBorder="1"/>
    <xf numFmtId="0" fontId="66" fillId="5" borderId="22" xfId="0" applyFont="1" applyFill="1" applyBorder="1" applyAlignment="1">
      <alignment vertical="top"/>
    </xf>
    <xf numFmtId="0" fontId="14" fillId="6" borderId="1" xfId="0" applyFont="1" applyFill="1" applyBorder="1"/>
    <xf numFmtId="0" fontId="9" fillId="15" borderId="1" xfId="0" applyFont="1" applyFill="1" applyBorder="1"/>
    <xf numFmtId="0" fontId="41" fillId="15" borderId="1" xfId="0" applyFont="1" applyFill="1" applyBorder="1" applyAlignment="1">
      <alignment horizontal="center" vertical="center"/>
    </xf>
    <xf numFmtId="0" fontId="9" fillId="6" borderId="1" xfId="0" applyFont="1" applyFill="1" applyBorder="1" applyAlignment="1">
      <alignment vertical="center"/>
    </xf>
    <xf numFmtId="0" fontId="28" fillId="13" borderId="1" xfId="0" applyFont="1" applyFill="1" applyBorder="1" applyAlignment="1">
      <alignment horizontal="left" vertical="top" wrapText="1"/>
    </xf>
    <xf numFmtId="0" fontId="11" fillId="9" borderId="1" xfId="0" applyFont="1" applyFill="1" applyBorder="1"/>
    <xf numFmtId="0" fontId="9" fillId="15" borderId="1" xfId="0" applyFont="1" applyFill="1" applyBorder="1" applyAlignment="1">
      <alignment vertical="top"/>
    </xf>
    <xf numFmtId="0" fontId="12" fillId="15" borderId="1" xfId="0" applyFont="1" applyFill="1" applyBorder="1" applyAlignment="1">
      <alignment vertical="center" wrapText="1"/>
    </xf>
    <xf numFmtId="0" fontId="13" fillId="15" borderId="1" xfId="0" applyFont="1" applyFill="1" applyBorder="1" applyAlignment="1">
      <alignment vertical="top" wrapText="1"/>
    </xf>
    <xf numFmtId="0" fontId="14" fillId="15" borderId="1" xfId="0" applyFont="1" applyFill="1" applyBorder="1" applyAlignment="1">
      <alignment vertical="top"/>
    </xf>
    <xf numFmtId="0" fontId="13" fillId="15" borderId="1" xfId="0" applyFont="1" applyFill="1" applyBorder="1" applyAlignment="1">
      <alignment vertical="top"/>
    </xf>
    <xf numFmtId="0" fontId="13" fillId="15" borderId="1" xfId="0" applyFont="1" applyFill="1" applyBorder="1"/>
    <xf numFmtId="0" fontId="15" fillId="8" borderId="1" xfId="0" applyFont="1" applyFill="1" applyBorder="1" applyAlignment="1">
      <alignment vertical="center"/>
    </xf>
    <xf numFmtId="0" fontId="16" fillId="8" borderId="1" xfId="0" applyFont="1" applyFill="1" applyBorder="1" applyAlignment="1">
      <alignment vertical="center"/>
    </xf>
    <xf numFmtId="0" fontId="16" fillId="3" borderId="1" xfId="0" applyFont="1" applyFill="1" applyBorder="1" applyAlignment="1">
      <alignment vertical="center"/>
    </xf>
    <xf numFmtId="0" fontId="16" fillId="12" borderId="1" xfId="0" applyFont="1" applyFill="1" applyBorder="1" applyAlignment="1">
      <alignment vertical="center"/>
    </xf>
    <xf numFmtId="0" fontId="18" fillId="3" borderId="1" xfId="0" applyFont="1" applyFill="1" applyBorder="1" applyAlignment="1">
      <alignment vertical="center"/>
    </xf>
    <xf numFmtId="0" fontId="17" fillId="3" borderId="1" xfId="0" applyFont="1" applyFill="1" applyBorder="1" applyAlignment="1">
      <alignment vertical="top"/>
    </xf>
    <xf numFmtId="0" fontId="24" fillId="5" borderId="1" xfId="0" applyFont="1" applyFill="1" applyBorder="1" applyAlignment="1">
      <alignment vertical="center"/>
    </xf>
    <xf numFmtId="0" fontId="28" fillId="5" borderId="24" xfId="0" applyFont="1" applyFill="1" applyBorder="1" applyAlignment="1">
      <alignment horizontal="left" vertical="top" wrapText="1"/>
    </xf>
    <xf numFmtId="0" fontId="14" fillId="6" borderId="0" xfId="0" applyFont="1" applyFill="1" applyAlignment="1">
      <alignment vertical="top"/>
    </xf>
    <xf numFmtId="0" fontId="9" fillId="9" borderId="1" xfId="3" applyFont="1" applyFill="1"/>
    <xf numFmtId="0" fontId="31" fillId="8" borderId="1" xfId="3" applyFont="1" applyFill="1"/>
    <xf numFmtId="0" fontId="9" fillId="6" borderId="1" xfId="3" applyFont="1" applyFill="1"/>
    <xf numFmtId="0" fontId="18" fillId="8" borderId="1" xfId="3" applyFont="1" applyFill="1" applyAlignment="1">
      <alignment vertical="top"/>
    </xf>
    <xf numFmtId="0" fontId="18" fillId="4" borderId="1" xfId="3" applyFont="1" applyFill="1" applyAlignment="1">
      <alignment vertical="top"/>
    </xf>
    <xf numFmtId="0" fontId="36" fillId="8" borderId="1" xfId="3" applyFont="1" applyFill="1"/>
    <xf numFmtId="0" fontId="31" fillId="14" borderId="1" xfId="3" applyFont="1" applyFill="1" applyAlignment="1">
      <alignment horizontal="center" vertical="top"/>
    </xf>
    <xf numFmtId="0" fontId="98" fillId="6" borderId="1" xfId="3" applyFont="1" applyFill="1"/>
    <xf numFmtId="0" fontId="31" fillId="9" borderId="1" xfId="3" applyFont="1" applyFill="1"/>
    <xf numFmtId="0" fontId="49" fillId="6" borderId="40" xfId="3" applyFont="1" applyFill="1" applyBorder="1"/>
    <xf numFmtId="0" fontId="49" fillId="6" borderId="1" xfId="3" applyFont="1" applyFill="1"/>
    <xf numFmtId="0" fontId="49" fillId="6" borderId="41" xfId="3" applyFont="1" applyFill="1" applyBorder="1"/>
    <xf numFmtId="0" fontId="49" fillId="6" borderId="40" xfId="3" applyFont="1" applyFill="1" applyBorder="1" applyAlignment="1">
      <alignment vertical="top"/>
    </xf>
    <xf numFmtId="0" fontId="49" fillId="6" borderId="1" xfId="3" applyFont="1" applyFill="1" applyAlignment="1">
      <alignment vertical="top"/>
    </xf>
    <xf numFmtId="0" fontId="62" fillId="6" borderId="1" xfId="3" applyFont="1" applyFill="1"/>
    <xf numFmtId="0" fontId="51" fillId="6" borderId="1" xfId="3" applyFont="1" applyFill="1"/>
    <xf numFmtId="0" fontId="55" fillId="6" borderId="41" xfId="3" applyFont="1" applyFill="1" applyBorder="1" applyAlignment="1">
      <alignment horizontal="center"/>
    </xf>
    <xf numFmtId="0" fontId="53" fillId="6" borderId="40" xfId="3" applyFont="1" applyFill="1" applyBorder="1"/>
    <xf numFmtId="0" fontId="52" fillId="6" borderId="1" xfId="3" applyFont="1" applyFill="1" applyAlignment="1">
      <alignment vertical="center"/>
    </xf>
    <xf numFmtId="0" fontId="52" fillId="6" borderId="1" xfId="3" applyFont="1" applyFill="1" applyAlignment="1">
      <alignment horizontal="center" vertical="center"/>
    </xf>
    <xf numFmtId="1" fontId="79" fillId="20" borderId="12" xfId="3" applyNumberFormat="1" applyFont="1" applyFill="1" applyBorder="1" applyAlignment="1">
      <alignment horizontal="center" vertical="center"/>
    </xf>
    <xf numFmtId="0" fontId="49" fillId="6" borderId="1" xfId="3" applyFont="1" applyFill="1" applyAlignment="1">
      <alignment horizontal="center" vertical="center"/>
    </xf>
    <xf numFmtId="0" fontId="53" fillId="6" borderId="1" xfId="3" applyFont="1" applyFill="1" applyAlignment="1">
      <alignment vertical="top"/>
    </xf>
    <xf numFmtId="0" fontId="52" fillId="6" borderId="1" xfId="3" applyFont="1" applyFill="1" applyAlignment="1">
      <alignment horizontal="center" vertical="top"/>
    </xf>
    <xf numFmtId="0" fontId="79" fillId="20" borderId="1" xfId="3" applyFont="1" applyFill="1" applyAlignment="1">
      <alignment horizontal="center" vertical="center"/>
    </xf>
    <xf numFmtId="0" fontId="70" fillId="6" borderId="1" xfId="3" applyFont="1" applyFill="1" applyAlignment="1">
      <alignment vertical="center"/>
    </xf>
    <xf numFmtId="0" fontId="7" fillId="0" borderId="1" xfId="3"/>
    <xf numFmtId="0" fontId="51" fillId="6" borderId="40" xfId="3" applyFont="1" applyFill="1" applyBorder="1"/>
    <xf numFmtId="0" fontId="14" fillId="6" borderId="1" xfId="3" applyFont="1" applyFill="1"/>
    <xf numFmtId="0" fontId="51" fillId="6" borderId="1" xfId="3" applyFont="1" applyFill="1" applyAlignment="1">
      <alignment vertical="top"/>
    </xf>
    <xf numFmtId="0" fontId="80" fillId="20" borderId="45" xfId="3" applyFont="1" applyFill="1" applyBorder="1" applyAlignment="1">
      <alignment horizontal="center" vertical="center"/>
    </xf>
    <xf numFmtId="0" fontId="67" fillId="0" borderId="1" xfId="3" applyFont="1" applyAlignment="1">
      <alignment horizontal="center" vertical="center" wrapText="1"/>
    </xf>
    <xf numFmtId="0" fontId="9" fillId="6" borderId="42" xfId="3" applyFont="1" applyFill="1" applyBorder="1"/>
    <xf numFmtId="0" fontId="9" fillId="6" borderId="43" xfId="3" applyFont="1" applyFill="1" applyBorder="1"/>
    <xf numFmtId="0" fontId="9" fillId="6" borderId="44" xfId="3" applyFont="1" applyFill="1" applyBorder="1"/>
    <xf numFmtId="0" fontId="73" fillId="10" borderId="1" xfId="3" applyFont="1" applyFill="1" applyAlignment="1">
      <alignment vertical="center"/>
    </xf>
    <xf numFmtId="0" fontId="76" fillId="10" borderId="1" xfId="3" applyFont="1" applyFill="1" applyAlignment="1">
      <alignment vertical="center"/>
    </xf>
    <xf numFmtId="0" fontId="53" fillId="6" borderId="1" xfId="3" applyFont="1" applyFill="1" applyAlignment="1">
      <alignment vertical="center"/>
    </xf>
    <xf numFmtId="0" fontId="63" fillId="6" borderId="1" xfId="3" applyFont="1" applyFill="1" applyAlignment="1">
      <alignment vertical="top"/>
    </xf>
    <xf numFmtId="0" fontId="53" fillId="6" borderId="1" xfId="3" applyFont="1" applyFill="1"/>
    <xf numFmtId="0" fontId="79" fillId="20" borderId="12" xfId="3" applyFont="1" applyFill="1" applyBorder="1" applyAlignment="1">
      <alignment horizontal="center" vertical="center"/>
    </xf>
    <xf numFmtId="9" fontId="56" fillId="6" borderId="1" xfId="4" applyFont="1" applyFill="1" applyBorder="1" applyAlignment="1">
      <alignment vertical="center"/>
    </xf>
    <xf numFmtId="9" fontId="52" fillId="6" borderId="1" xfId="4" applyFont="1" applyFill="1" applyBorder="1" applyAlignment="1">
      <alignment horizontal="center" vertical="center"/>
    </xf>
    <xf numFmtId="0" fontId="62" fillId="6" borderId="1" xfId="3" applyFont="1" applyFill="1" applyAlignment="1">
      <alignment horizontal="center" vertical="center"/>
    </xf>
    <xf numFmtId="0" fontId="9" fillId="6" borderId="40" xfId="3" applyFont="1" applyFill="1" applyBorder="1"/>
    <xf numFmtId="0" fontId="9" fillId="6" borderId="41" xfId="3" applyFont="1" applyFill="1" applyBorder="1"/>
    <xf numFmtId="0" fontId="42" fillId="6" borderId="40" xfId="3" applyFont="1" applyFill="1" applyBorder="1"/>
    <xf numFmtId="0" fontId="42" fillId="6" borderId="41" xfId="3" applyFont="1" applyFill="1" applyBorder="1"/>
    <xf numFmtId="0" fontId="42" fillId="6" borderId="1" xfId="3" applyFont="1" applyFill="1"/>
    <xf numFmtId="0" fontId="77" fillId="20" borderId="1" xfId="3" applyFont="1" applyFill="1" applyAlignment="1">
      <alignment horizontal="center" vertical="center"/>
    </xf>
    <xf numFmtId="0" fontId="74" fillId="6" borderId="1" xfId="3" applyFont="1" applyFill="1"/>
    <xf numFmtId="0" fontId="83" fillId="20" borderId="1" xfId="3" applyFont="1" applyFill="1"/>
    <xf numFmtId="0" fontId="7" fillId="6" borderId="1" xfId="3" applyFill="1"/>
    <xf numFmtId="0" fontId="78" fillId="20" borderId="45" xfId="3" applyFont="1" applyFill="1" applyBorder="1" applyAlignment="1">
      <alignment horizontal="center" vertical="center"/>
    </xf>
    <xf numFmtId="0" fontId="81" fillId="20" borderId="1" xfId="3" applyFont="1" applyFill="1"/>
    <xf numFmtId="0" fontId="82" fillId="20" borderId="45" xfId="3" applyFont="1" applyFill="1" applyBorder="1" applyAlignment="1">
      <alignment horizontal="center" vertical="center"/>
    </xf>
    <xf numFmtId="0" fontId="9" fillId="6" borderId="1" xfId="3" applyFont="1" applyFill="1" applyAlignment="1">
      <alignment vertical="center"/>
    </xf>
    <xf numFmtId="0" fontId="9" fillId="6" borderId="47" xfId="3" applyFont="1" applyFill="1" applyBorder="1"/>
    <xf numFmtId="0" fontId="9" fillId="6" borderId="48" xfId="3" applyFont="1" applyFill="1" applyBorder="1"/>
    <xf numFmtId="0" fontId="9" fillId="6" borderId="50" xfId="3" applyFont="1" applyFill="1" applyBorder="1"/>
    <xf numFmtId="0" fontId="33" fillId="6" borderId="1" xfId="3" applyFont="1" applyFill="1" applyAlignment="1">
      <alignment horizontal="center" vertical="center" wrapText="1"/>
    </xf>
    <xf numFmtId="0" fontId="9" fillId="6" borderId="1" xfId="3" applyFont="1" applyFill="1" applyAlignment="1">
      <alignment horizontal="center"/>
    </xf>
    <xf numFmtId="0" fontId="33" fillId="6" borderId="1" xfId="3" applyFont="1" applyFill="1"/>
    <xf numFmtId="166" fontId="33" fillId="6" borderId="1" xfId="3" applyNumberFormat="1" applyFont="1" applyFill="1"/>
    <xf numFmtId="0" fontId="96" fillId="6" borderId="1" xfId="3" applyFont="1" applyFill="1"/>
    <xf numFmtId="0" fontId="9" fillId="11" borderId="1" xfId="3" applyFont="1" applyFill="1"/>
    <xf numFmtId="0" fontId="13" fillId="11" borderId="1" xfId="3" applyFont="1" applyFill="1"/>
    <xf numFmtId="0" fontId="42" fillId="0" borderId="1" xfId="3" applyFont="1"/>
    <xf numFmtId="0" fontId="13" fillId="0" borderId="1" xfId="3" applyFont="1"/>
    <xf numFmtId="0" fontId="34" fillId="19" borderId="1" xfId="3" applyFont="1" applyFill="1"/>
    <xf numFmtId="0" fontId="13" fillId="20" borderId="17" xfId="3" applyFont="1" applyFill="1" applyBorder="1"/>
    <xf numFmtId="0" fontId="9" fillId="6" borderId="54" xfId="3" applyFont="1" applyFill="1" applyBorder="1"/>
    <xf numFmtId="0" fontId="9" fillId="6" borderId="53" xfId="3" applyFont="1" applyFill="1" applyBorder="1"/>
    <xf numFmtId="0" fontId="71" fillId="18" borderId="51" xfId="3" applyFont="1" applyFill="1" applyBorder="1"/>
    <xf numFmtId="9" fontId="13" fillId="0" borderId="17" xfId="3" applyNumberFormat="1" applyFont="1" applyBorder="1"/>
    <xf numFmtId="0" fontId="9" fillId="6" borderId="49" xfId="3" applyFont="1" applyFill="1" applyBorder="1"/>
    <xf numFmtId="0" fontId="71" fillId="18" borderId="53" xfId="3" applyFont="1" applyFill="1" applyBorder="1"/>
    <xf numFmtId="0" fontId="72" fillId="0" borderId="55" xfId="3" applyFont="1" applyBorder="1"/>
    <xf numFmtId="0" fontId="13" fillId="0" borderId="36" xfId="3" applyFont="1" applyBorder="1"/>
    <xf numFmtId="0" fontId="72" fillId="0" borderId="52" xfId="3" applyFont="1" applyBorder="1"/>
    <xf numFmtId="0" fontId="71" fillId="18" borderId="56" xfId="3" applyFont="1" applyFill="1" applyBorder="1"/>
    <xf numFmtId="0" fontId="71" fillId="18" borderId="57" xfId="3" applyFont="1" applyFill="1" applyBorder="1"/>
    <xf numFmtId="0" fontId="71" fillId="18" borderId="58" xfId="3" applyFont="1" applyFill="1" applyBorder="1"/>
    <xf numFmtId="0" fontId="100" fillId="13" borderId="1" xfId="0" applyFont="1" applyFill="1" applyBorder="1" applyAlignment="1">
      <alignment vertical="top" wrapText="1"/>
    </xf>
    <xf numFmtId="0" fontId="17" fillId="4" borderId="1" xfId="3" applyFont="1" applyFill="1" applyAlignment="1">
      <alignment vertical="top" wrapText="1"/>
    </xf>
    <xf numFmtId="0" fontId="20" fillId="4" borderId="1" xfId="3" applyFont="1" applyFill="1" applyAlignment="1">
      <alignment wrapText="1"/>
    </xf>
    <xf numFmtId="0" fontId="17" fillId="4" borderId="1" xfId="3" applyFont="1" applyFill="1" applyAlignment="1">
      <alignment vertical="top"/>
    </xf>
    <xf numFmtId="0" fontId="31" fillId="14" borderId="1" xfId="3" applyFont="1" applyFill="1" applyAlignment="1">
      <alignment horizontal="left" wrapText="1"/>
    </xf>
    <xf numFmtId="0" fontId="31" fillId="14" borderId="1" xfId="3" applyFont="1" applyFill="1" applyAlignment="1">
      <alignment horizontal="left" vertical="top" wrapText="1"/>
    </xf>
    <xf numFmtId="0" fontId="31" fillId="9" borderId="1" xfId="3" applyFont="1" applyFill="1" applyAlignment="1">
      <alignment horizontal="left" wrapText="1"/>
    </xf>
    <xf numFmtId="0" fontId="31" fillId="14" borderId="1" xfId="3" applyFont="1" applyFill="1" applyAlignment="1">
      <alignment horizontal="left" vertical="top"/>
    </xf>
    <xf numFmtId="0" fontId="31" fillId="9" borderId="1" xfId="3" applyFont="1" applyFill="1" applyAlignment="1">
      <alignment wrapText="1"/>
    </xf>
    <xf numFmtId="0" fontId="9" fillId="6" borderId="1" xfId="3" applyFont="1" applyFill="1" applyAlignment="1">
      <alignment horizontal="center" wrapText="1"/>
    </xf>
    <xf numFmtId="0" fontId="69" fillId="9" borderId="28" xfId="3" applyFont="1" applyFill="1" applyBorder="1" applyAlignment="1">
      <alignment vertical="center"/>
    </xf>
    <xf numFmtId="0" fontId="23" fillId="8" borderId="29" xfId="3" applyFont="1" applyFill="1" applyBorder="1" applyAlignment="1">
      <alignment vertical="center"/>
    </xf>
    <xf numFmtId="0" fontId="23" fillId="8" borderId="29" xfId="3" applyFont="1" applyFill="1" applyBorder="1" applyAlignment="1">
      <alignment vertical="center" wrapText="1"/>
    </xf>
    <xf numFmtId="0" fontId="9" fillId="9" borderId="29" xfId="3" applyFont="1" applyFill="1" applyBorder="1"/>
    <xf numFmtId="0" fontId="13" fillId="0" borderId="59" xfId="3" applyFont="1" applyBorder="1" applyAlignment="1">
      <alignment horizontal="center" vertical="center"/>
    </xf>
    <xf numFmtId="0" fontId="34" fillId="0" borderId="60" xfId="3" applyFont="1" applyBorder="1" applyAlignment="1">
      <alignment horizontal="center" vertical="center"/>
    </xf>
    <xf numFmtId="0" fontId="49" fillId="6" borderId="18" xfId="3" applyFont="1" applyFill="1" applyBorder="1"/>
    <xf numFmtId="0" fontId="49" fillId="10" borderId="20" xfId="3" applyFont="1" applyFill="1" applyBorder="1"/>
    <xf numFmtId="0" fontId="9" fillId="10" borderId="21" xfId="3" applyFont="1" applyFill="1" applyBorder="1"/>
    <xf numFmtId="0" fontId="13" fillId="0" borderId="62" xfId="3" applyFont="1" applyBorder="1" applyAlignment="1">
      <alignment horizontal="center" vertical="center"/>
    </xf>
    <xf numFmtId="0" fontId="34" fillId="19" borderId="1" xfId="3" applyFont="1" applyFill="1" applyAlignment="1">
      <alignment horizontal="center"/>
    </xf>
    <xf numFmtId="0" fontId="13" fillId="0" borderId="63" xfId="3" applyFont="1" applyBorder="1"/>
    <xf numFmtId="0" fontId="49" fillId="10" borderId="1" xfId="3" applyFont="1" applyFill="1"/>
    <xf numFmtId="0" fontId="9" fillId="10" borderId="22" xfId="3" applyFont="1" applyFill="1" applyBorder="1"/>
    <xf numFmtId="0" fontId="13" fillId="0" borderId="33" xfId="3" applyFont="1" applyBorder="1" applyAlignment="1">
      <alignment horizontal="center"/>
    </xf>
    <xf numFmtId="0" fontId="75" fillId="10" borderId="1" xfId="3" applyFont="1" applyFill="1" applyAlignment="1">
      <alignment vertical="center"/>
    </xf>
    <xf numFmtId="0" fontId="49" fillId="10" borderId="1" xfId="3" applyFont="1" applyFill="1" applyAlignment="1">
      <alignment vertical="center"/>
    </xf>
    <xf numFmtId="0" fontId="53" fillId="6" borderId="18" xfId="3" applyFont="1" applyFill="1" applyBorder="1"/>
    <xf numFmtId="0" fontId="65" fillId="10" borderId="1" xfId="3" applyFont="1" applyFill="1" applyAlignment="1">
      <alignment horizontal="left" vertical="top" wrapText="1"/>
    </xf>
    <xf numFmtId="0" fontId="55" fillId="10" borderId="1" xfId="3" applyFont="1" applyFill="1" applyAlignment="1">
      <alignment horizontal="center"/>
    </xf>
    <xf numFmtId="0" fontId="13" fillId="0" borderId="1" xfId="3" applyFont="1" applyAlignment="1">
      <alignment horizontal="center"/>
    </xf>
    <xf numFmtId="0" fontId="52" fillId="6" borderId="1" xfId="3" applyFont="1" applyFill="1" applyAlignment="1">
      <alignment vertical="top"/>
    </xf>
    <xf numFmtId="0" fontId="9" fillId="6" borderId="1" xfId="3" applyFont="1" applyFill="1" applyAlignment="1">
      <alignment wrapText="1"/>
    </xf>
    <xf numFmtId="0" fontId="33" fillId="6" borderId="1" xfId="3" applyFont="1" applyFill="1" applyAlignment="1">
      <alignment vertical="center"/>
    </xf>
    <xf numFmtId="0" fontId="9" fillId="6" borderId="1" xfId="3" applyFont="1" applyFill="1" applyAlignment="1">
      <alignment horizontal="left" wrapText="1"/>
    </xf>
    <xf numFmtId="0" fontId="9" fillId="10" borderId="1" xfId="3" applyFont="1" applyFill="1"/>
    <xf numFmtId="0" fontId="49" fillId="10" borderId="22" xfId="3" applyFont="1" applyFill="1" applyBorder="1" applyAlignment="1">
      <alignment horizontal="center" vertical="center"/>
    </xf>
    <xf numFmtId="0" fontId="75" fillId="10" borderId="1" xfId="3" applyFont="1" applyFill="1"/>
    <xf numFmtId="0" fontId="75" fillId="10" borderId="1" xfId="3" applyFont="1" applyFill="1" applyAlignment="1">
      <alignment horizontal="left" vertical="top"/>
    </xf>
    <xf numFmtId="0" fontId="49" fillId="10" borderId="1" xfId="3" applyFont="1" applyFill="1" applyAlignment="1">
      <alignment vertical="top"/>
    </xf>
    <xf numFmtId="0" fontId="9" fillId="10" borderId="22" xfId="3" applyFont="1" applyFill="1" applyBorder="1" applyAlignment="1">
      <alignment vertical="top"/>
    </xf>
    <xf numFmtId="0" fontId="9" fillId="6" borderId="1" xfId="3" applyFont="1" applyFill="1" applyAlignment="1">
      <alignment vertical="top"/>
    </xf>
    <xf numFmtId="0" fontId="71" fillId="18" borderId="1" xfId="3" applyFont="1" applyFill="1" applyAlignment="1">
      <alignment horizontal="center" vertical="center"/>
    </xf>
    <xf numFmtId="0" fontId="34" fillId="19" borderId="33" xfId="3" applyFont="1" applyFill="1" applyBorder="1" applyAlignment="1">
      <alignment horizontal="center"/>
    </xf>
    <xf numFmtId="0" fontId="9" fillId="10" borderId="25" xfId="3" applyFont="1" applyFill="1" applyBorder="1"/>
    <xf numFmtId="0" fontId="49" fillId="10" borderId="17" xfId="3" applyFont="1" applyFill="1" applyBorder="1" applyAlignment="1">
      <alignment horizontal="center" vertical="center"/>
    </xf>
    <xf numFmtId="0" fontId="65" fillId="10" borderId="1" xfId="3" applyFont="1" applyFill="1" applyAlignment="1">
      <alignment horizontal="center" vertical="center" wrapText="1"/>
    </xf>
    <xf numFmtId="0" fontId="55" fillId="10" borderId="1" xfId="3" applyFont="1" applyFill="1" applyAlignment="1">
      <alignment horizontal="center" vertical="center"/>
    </xf>
    <xf numFmtId="0" fontId="9" fillId="10" borderId="22" xfId="3" applyFont="1" applyFill="1" applyBorder="1" applyAlignment="1">
      <alignment horizontal="center" vertical="center"/>
    </xf>
    <xf numFmtId="0" fontId="34" fillId="19" borderId="63" xfId="3" applyFont="1" applyFill="1" applyBorder="1"/>
    <xf numFmtId="0" fontId="84" fillId="18" borderId="32" xfId="3" applyFont="1" applyFill="1" applyBorder="1" applyAlignment="1">
      <alignment horizontal="center" vertical="center"/>
    </xf>
    <xf numFmtId="0" fontId="84" fillId="18" borderId="64" xfId="3" applyFont="1" applyFill="1" applyBorder="1"/>
    <xf numFmtId="0" fontId="84" fillId="0" borderId="32" xfId="3" applyFont="1" applyBorder="1" applyAlignment="1">
      <alignment horizontal="center" vertical="center"/>
    </xf>
    <xf numFmtId="0" fontId="84" fillId="18" borderId="65" xfId="3" applyFont="1" applyFill="1" applyBorder="1"/>
    <xf numFmtId="0" fontId="9" fillId="6" borderId="12" xfId="3" applyFont="1" applyFill="1" applyBorder="1"/>
    <xf numFmtId="0" fontId="9" fillId="10" borderId="22" xfId="3" applyFont="1" applyFill="1" applyBorder="1" applyAlignment="1">
      <alignment vertical="center"/>
    </xf>
    <xf numFmtId="0" fontId="51" fillId="6" borderId="18" xfId="3" applyFont="1" applyFill="1" applyBorder="1"/>
    <xf numFmtId="0" fontId="51" fillId="10" borderId="1" xfId="3" applyFont="1" applyFill="1"/>
    <xf numFmtId="0" fontId="72" fillId="0" borderId="33" xfId="3" applyFont="1" applyBorder="1" applyAlignment="1">
      <alignment horizontal="center"/>
    </xf>
    <xf numFmtId="0" fontId="84" fillId="0" borderId="31" xfId="3" applyFont="1" applyBorder="1" applyAlignment="1">
      <alignment horizontal="center" vertical="center"/>
    </xf>
    <xf numFmtId="0" fontId="84" fillId="18" borderId="66" xfId="3" applyFont="1" applyFill="1" applyBorder="1"/>
    <xf numFmtId="0" fontId="14" fillId="10" borderId="22" xfId="3" applyFont="1" applyFill="1" applyBorder="1"/>
    <xf numFmtId="0" fontId="71" fillId="18" borderId="63" xfId="3" applyFont="1" applyFill="1" applyBorder="1"/>
    <xf numFmtId="0" fontId="9" fillId="6" borderId="18" xfId="3" applyFont="1" applyFill="1" applyBorder="1"/>
    <xf numFmtId="0" fontId="53" fillId="6" borderId="23" xfId="3" applyFont="1" applyFill="1" applyBorder="1"/>
    <xf numFmtId="0" fontId="9" fillId="6" borderId="24" xfId="3" applyFont="1" applyFill="1" applyBorder="1"/>
    <xf numFmtId="0" fontId="9" fillId="6" borderId="24" xfId="3" applyFont="1" applyFill="1" applyBorder="1" applyAlignment="1">
      <alignment wrapText="1"/>
    </xf>
    <xf numFmtId="0" fontId="9" fillId="10" borderId="24" xfId="3" applyFont="1" applyFill="1" applyBorder="1"/>
    <xf numFmtId="0" fontId="88" fillId="21" borderId="17" xfId="3" applyFont="1" applyFill="1" applyBorder="1" applyAlignment="1">
      <alignment vertical="center"/>
    </xf>
    <xf numFmtId="166" fontId="89" fillId="21" borderId="17" xfId="3" applyNumberFormat="1" applyFont="1" applyFill="1" applyBorder="1" applyAlignment="1">
      <alignment horizontal="center" vertical="center"/>
    </xf>
    <xf numFmtId="0" fontId="13" fillId="0" borderId="67" xfId="3" applyFont="1" applyBorder="1"/>
    <xf numFmtId="0" fontId="102" fillId="0" borderId="1" xfId="3" applyFont="1"/>
    <xf numFmtId="0" fontId="17" fillId="8" borderId="1" xfId="3" applyFont="1" applyFill="1" applyAlignment="1">
      <alignment vertical="top" wrapText="1"/>
    </xf>
    <xf numFmtId="0" fontId="31" fillId="6" borderId="1" xfId="3" applyFont="1" applyFill="1"/>
    <xf numFmtId="0" fontId="31" fillId="6" borderId="1" xfId="3" applyFont="1" applyFill="1" applyAlignment="1">
      <alignment wrapText="1"/>
    </xf>
    <xf numFmtId="0" fontId="34" fillId="0" borderId="61" xfId="3" applyFont="1" applyBorder="1" applyAlignment="1">
      <alignment wrapText="1"/>
    </xf>
    <xf numFmtId="0" fontId="61" fillId="10" borderId="1" xfId="3" applyFont="1" applyFill="1"/>
    <xf numFmtId="0" fontId="61" fillId="10" borderId="22" xfId="3" applyFont="1" applyFill="1" applyBorder="1"/>
    <xf numFmtId="0" fontId="90" fillId="10" borderId="1" xfId="3" applyFont="1" applyFill="1" applyAlignment="1">
      <alignment vertical="center"/>
    </xf>
    <xf numFmtId="0" fontId="61" fillId="10" borderId="1" xfId="3" applyFont="1" applyFill="1" applyAlignment="1">
      <alignment vertical="center"/>
    </xf>
    <xf numFmtId="0" fontId="91" fillId="10" borderId="1" xfId="3" applyFont="1" applyFill="1" applyAlignment="1">
      <alignment horizontal="left" vertical="top" wrapText="1"/>
    </xf>
    <xf numFmtId="0" fontId="92" fillId="10" borderId="1" xfId="3" applyFont="1" applyFill="1" applyAlignment="1">
      <alignment horizontal="center"/>
    </xf>
    <xf numFmtId="0" fontId="53" fillId="6" borderId="18" xfId="3" applyFont="1" applyFill="1" applyBorder="1" applyAlignment="1">
      <alignment vertical="top"/>
    </xf>
    <xf numFmtId="0" fontId="61" fillId="10" borderId="1" xfId="3" applyFont="1" applyFill="1" applyAlignment="1">
      <alignment vertical="top"/>
    </xf>
    <xf numFmtId="0" fontId="61" fillId="10" borderId="22" xfId="3" applyFont="1" applyFill="1" applyBorder="1" applyAlignment="1">
      <alignment vertical="top"/>
    </xf>
    <xf numFmtId="0" fontId="9" fillId="6" borderId="22" xfId="3" applyFont="1" applyFill="1" applyBorder="1"/>
    <xf numFmtId="0" fontId="61" fillId="10" borderId="22" xfId="3" applyFont="1" applyFill="1" applyBorder="1" applyAlignment="1">
      <alignment horizontal="center" vertical="center"/>
    </xf>
    <xf numFmtId="0" fontId="61" fillId="10" borderId="22" xfId="3" applyFont="1" applyFill="1" applyBorder="1" applyAlignment="1">
      <alignment vertical="center"/>
    </xf>
    <xf numFmtId="0" fontId="90" fillId="10" borderId="1" xfId="3" applyFont="1" applyFill="1" applyAlignment="1">
      <alignment horizontal="left" vertical="center"/>
    </xf>
    <xf numFmtId="0" fontId="61" fillId="10" borderId="17" xfId="3" applyFont="1" applyFill="1" applyBorder="1" applyAlignment="1">
      <alignment horizontal="center" vertical="center"/>
    </xf>
    <xf numFmtId="0" fontId="91" fillId="10" borderId="1" xfId="3" applyFont="1" applyFill="1" applyAlignment="1">
      <alignment horizontal="center" vertical="center" wrapText="1"/>
    </xf>
    <xf numFmtId="0" fontId="92" fillId="10" borderId="1" xfId="3" applyFont="1" applyFill="1" applyAlignment="1">
      <alignment horizontal="center" vertical="center"/>
    </xf>
    <xf numFmtId="0" fontId="93" fillId="10" borderId="1" xfId="3" applyFont="1" applyFill="1"/>
    <xf numFmtId="0" fontId="93" fillId="10" borderId="22" xfId="3" applyFont="1" applyFill="1" applyBorder="1"/>
    <xf numFmtId="0" fontId="9" fillId="6" borderId="25" xfId="3" applyFont="1" applyFill="1" applyBorder="1"/>
    <xf numFmtId="0" fontId="9" fillId="10" borderId="43" xfId="3" applyFont="1" applyFill="1" applyBorder="1"/>
    <xf numFmtId="0" fontId="9" fillId="10" borderId="44" xfId="3" applyFont="1" applyFill="1" applyBorder="1"/>
    <xf numFmtId="0" fontId="42" fillId="0" borderId="1" xfId="3" applyFont="1" applyAlignment="1">
      <alignment horizontal="center"/>
    </xf>
    <xf numFmtId="0" fontId="9" fillId="6" borderId="68" xfId="3" applyFont="1" applyFill="1" applyBorder="1"/>
    <xf numFmtId="0" fontId="9" fillId="6" borderId="69" xfId="3" applyFont="1" applyFill="1" applyBorder="1"/>
    <xf numFmtId="0" fontId="9" fillId="6" borderId="70" xfId="3" applyFont="1" applyFill="1" applyBorder="1"/>
    <xf numFmtId="0" fontId="9" fillId="22" borderId="1" xfId="3" applyFont="1" applyFill="1"/>
    <xf numFmtId="0" fontId="31" fillId="22" borderId="1" xfId="3" applyFont="1" applyFill="1"/>
    <xf numFmtId="0" fontId="9" fillId="23" borderId="1" xfId="3" applyFont="1" applyFill="1"/>
    <xf numFmtId="0" fontId="9" fillId="23" borderId="1" xfId="3" applyFont="1" applyFill="1" applyAlignment="1">
      <alignment horizontal="left"/>
    </xf>
    <xf numFmtId="0" fontId="9" fillId="3" borderId="1" xfId="3" applyFont="1" applyFill="1" applyAlignment="1">
      <alignment horizontal="left"/>
    </xf>
    <xf numFmtId="0" fontId="9" fillId="3" borderId="1" xfId="3" applyFont="1" applyFill="1"/>
    <xf numFmtId="0" fontId="18" fillId="22" borderId="1" xfId="3" applyFont="1" applyFill="1" applyAlignment="1">
      <alignment vertical="top"/>
    </xf>
    <xf numFmtId="0" fontId="18" fillId="23" borderId="1" xfId="3" applyFont="1" applyFill="1" applyAlignment="1">
      <alignment vertical="top"/>
    </xf>
    <xf numFmtId="0" fontId="20" fillId="22" borderId="1" xfId="3" applyFont="1" applyFill="1"/>
    <xf numFmtId="0" fontId="9" fillId="22" borderId="1" xfId="3" applyFont="1" applyFill="1" applyAlignment="1">
      <alignment vertical="center"/>
    </xf>
    <xf numFmtId="0" fontId="105" fillId="23" borderId="74" xfId="3" applyFont="1" applyFill="1" applyBorder="1"/>
    <xf numFmtId="0" fontId="105" fillId="23" borderId="1" xfId="3" applyFont="1" applyFill="1"/>
    <xf numFmtId="0" fontId="105" fillId="23" borderId="75" xfId="3" applyFont="1" applyFill="1" applyBorder="1"/>
    <xf numFmtId="0" fontId="105" fillId="23" borderId="74" xfId="3" applyFont="1" applyFill="1" applyBorder="1" applyAlignment="1">
      <alignment vertical="top"/>
    </xf>
    <xf numFmtId="0" fontId="105" fillId="23" borderId="1" xfId="3" applyFont="1" applyFill="1" applyAlignment="1">
      <alignment vertical="top"/>
    </xf>
    <xf numFmtId="0" fontId="106" fillId="23" borderId="74" xfId="3" applyFont="1" applyFill="1" applyBorder="1"/>
    <xf numFmtId="0" fontId="107" fillId="23" borderId="1" xfId="3" applyFont="1" applyFill="1"/>
    <xf numFmtId="0" fontId="108" fillId="23" borderId="1" xfId="3" applyFont="1" applyFill="1"/>
    <xf numFmtId="0" fontId="55" fillId="23" borderId="75" xfId="3" applyFont="1" applyFill="1" applyBorder="1"/>
    <xf numFmtId="0" fontId="65" fillId="3" borderId="1" xfId="3" applyFont="1" applyFill="1" applyAlignment="1">
      <alignment wrapText="1"/>
    </xf>
    <xf numFmtId="0" fontId="71" fillId="23" borderId="74" xfId="3" applyFont="1" applyFill="1" applyBorder="1"/>
    <xf numFmtId="0" fontId="71" fillId="23" borderId="1" xfId="3" applyFont="1" applyFill="1" applyAlignment="1">
      <alignment vertical="center"/>
    </xf>
    <xf numFmtId="0" fontId="106" fillId="23" borderId="1" xfId="3" applyFont="1" applyFill="1" applyAlignment="1">
      <alignment vertical="top"/>
    </xf>
    <xf numFmtId="0" fontId="71" fillId="23" borderId="1" xfId="3" applyFont="1" applyFill="1"/>
    <xf numFmtId="0" fontId="109" fillId="23" borderId="1" xfId="3" applyFont="1" applyFill="1" applyAlignment="1">
      <alignment horizontal="left" vertical="top" wrapText="1"/>
    </xf>
    <xf numFmtId="0" fontId="55" fillId="23" borderId="75" xfId="3" applyFont="1" applyFill="1" applyBorder="1" applyAlignment="1">
      <alignment horizontal="center"/>
    </xf>
    <xf numFmtId="0" fontId="65" fillId="3" borderId="1" xfId="3" applyFont="1" applyFill="1" applyAlignment="1">
      <alignment horizontal="left" vertical="top" wrapText="1"/>
    </xf>
    <xf numFmtId="0" fontId="110" fillId="23" borderId="1" xfId="3" applyFont="1" applyFill="1" applyAlignment="1">
      <alignment vertical="center"/>
    </xf>
    <xf numFmtId="0" fontId="110" fillId="23" borderId="1" xfId="3" applyFont="1" applyFill="1" applyAlignment="1">
      <alignment horizontal="center" vertical="center"/>
    </xf>
    <xf numFmtId="0" fontId="105" fillId="3" borderId="1" xfId="3" applyFont="1" applyFill="1" applyAlignment="1">
      <alignment horizontal="left"/>
    </xf>
    <xf numFmtId="0" fontId="113" fillId="3" borderId="1" xfId="3" applyFont="1" applyFill="1" applyAlignment="1">
      <alignment horizontal="left" vertical="center"/>
    </xf>
    <xf numFmtId="0" fontId="113" fillId="3" borderId="1" xfId="3" applyFont="1" applyFill="1" applyAlignment="1">
      <alignment vertical="center"/>
    </xf>
    <xf numFmtId="0" fontId="105" fillId="3" borderId="1" xfId="3" applyFont="1" applyFill="1" applyAlignment="1">
      <alignment horizontal="center" vertical="center"/>
    </xf>
    <xf numFmtId="0" fontId="71" fillId="23" borderId="1" xfId="3" applyFont="1" applyFill="1" applyAlignment="1">
      <alignment vertical="top"/>
    </xf>
    <xf numFmtId="0" fontId="110" fillId="23" borderId="1" xfId="3" applyFont="1" applyFill="1" applyAlignment="1">
      <alignment horizontal="center" vertical="top"/>
    </xf>
    <xf numFmtId="0" fontId="56" fillId="23" borderId="1" xfId="3" applyFont="1" applyFill="1" applyAlignment="1">
      <alignment vertical="center"/>
    </xf>
    <xf numFmtId="0" fontId="112" fillId="3" borderId="1" xfId="3" applyFont="1" applyFill="1" applyAlignment="1">
      <alignment horizontal="center" vertical="center"/>
    </xf>
    <xf numFmtId="0" fontId="105" fillId="3" borderId="1" xfId="3" applyFont="1" applyFill="1"/>
    <xf numFmtId="0" fontId="9" fillId="23" borderId="79" xfId="3" applyFont="1" applyFill="1" applyBorder="1"/>
    <xf numFmtId="0" fontId="9" fillId="23" borderId="80" xfId="3" applyFont="1" applyFill="1" applyBorder="1"/>
    <xf numFmtId="0" fontId="9" fillId="23" borderId="81" xfId="3" applyFont="1" applyFill="1" applyBorder="1"/>
    <xf numFmtId="0" fontId="65" fillId="3" borderId="1" xfId="3" applyFont="1" applyFill="1" applyAlignment="1">
      <alignment horizontal="left" vertical="center" wrapText="1"/>
    </xf>
    <xf numFmtId="0" fontId="9" fillId="23" borderId="75" xfId="3" applyFont="1" applyFill="1" applyBorder="1"/>
    <xf numFmtId="9" fontId="111" fillId="0" borderId="1" xfId="3" applyNumberFormat="1" applyFont="1" applyAlignment="1">
      <alignment horizontal="center" vertical="center"/>
    </xf>
    <xf numFmtId="9" fontId="111" fillId="3" borderId="1" xfId="3" applyNumberFormat="1" applyFont="1" applyFill="1" applyAlignment="1">
      <alignment horizontal="center" vertical="center"/>
    </xf>
    <xf numFmtId="0" fontId="116" fillId="3" borderId="1" xfId="3" applyFont="1" applyFill="1" applyAlignment="1">
      <alignment horizontal="center" vertical="center"/>
    </xf>
    <xf numFmtId="0" fontId="9" fillId="23" borderId="1" xfId="3" applyFont="1" applyFill="1" applyAlignment="1">
      <alignment vertical="center"/>
    </xf>
    <xf numFmtId="0" fontId="71" fillId="3" borderId="1" xfId="3" applyFont="1" applyFill="1" applyAlignment="1">
      <alignment horizontal="left"/>
    </xf>
    <xf numFmtId="0" fontId="111" fillId="3" borderId="1" xfId="3" applyFont="1" applyFill="1" applyAlignment="1">
      <alignment horizontal="center" vertical="center"/>
    </xf>
    <xf numFmtId="0" fontId="117" fillId="3" borderId="1" xfId="3" applyFont="1" applyFill="1"/>
    <xf numFmtId="0" fontId="9" fillId="23" borderId="1" xfId="3" applyFont="1" applyFill="1" applyAlignment="1">
      <alignment horizontal="left" vertical="center"/>
    </xf>
    <xf numFmtId="0" fontId="9" fillId="3" borderId="1" xfId="3" applyFont="1" applyFill="1" applyAlignment="1">
      <alignment horizontal="left" vertical="center"/>
    </xf>
    <xf numFmtId="0" fontId="9" fillId="3" borderId="1" xfId="3" applyFont="1" applyFill="1" applyAlignment="1">
      <alignment vertical="center"/>
    </xf>
    <xf numFmtId="0" fontId="33" fillId="3" borderId="1" xfId="3" applyFont="1" applyFill="1" applyAlignment="1">
      <alignment horizontal="left"/>
    </xf>
    <xf numFmtId="0" fontId="9" fillId="24" borderId="1" xfId="3" applyFont="1" applyFill="1"/>
    <xf numFmtId="9" fontId="111" fillId="11" borderId="1" xfId="3" applyNumberFormat="1" applyFont="1" applyFill="1" applyAlignment="1">
      <alignment horizontal="center" vertical="center"/>
    </xf>
    <xf numFmtId="0" fontId="110" fillId="24" borderId="1" xfId="3" applyFont="1" applyFill="1" applyAlignment="1">
      <alignment horizontal="center" vertical="center"/>
    </xf>
    <xf numFmtId="0" fontId="9" fillId="24" borderId="80" xfId="3" applyFont="1" applyFill="1" applyBorder="1"/>
    <xf numFmtId="0" fontId="9" fillId="0" borderId="1" xfId="3" applyFont="1"/>
    <xf numFmtId="4" fontId="9" fillId="0" borderId="1" xfId="3" applyNumberFormat="1" applyFont="1"/>
    <xf numFmtId="0" fontId="119" fillId="25" borderId="85" xfId="3" applyFont="1" applyFill="1" applyBorder="1" applyAlignment="1">
      <alignment horizontal="center"/>
    </xf>
    <xf numFmtId="0" fontId="60" fillId="25" borderId="1" xfId="3" applyFont="1" applyFill="1"/>
    <xf numFmtId="0" fontId="7" fillId="25" borderId="86" xfId="3" applyFill="1" applyBorder="1"/>
    <xf numFmtId="0" fontId="119" fillId="26" borderId="85" xfId="3" applyFont="1" applyFill="1" applyBorder="1" applyAlignment="1">
      <alignment horizontal="center"/>
    </xf>
    <xf numFmtId="0" fontId="123" fillId="26" borderId="1" xfId="3" applyFont="1" applyFill="1" applyAlignment="1">
      <alignment vertical="center"/>
    </xf>
    <xf numFmtId="0" fontId="120" fillId="26" borderId="1" xfId="3" applyFont="1" applyFill="1"/>
    <xf numFmtId="0" fontId="7" fillId="26" borderId="86" xfId="3" applyFill="1" applyBorder="1"/>
    <xf numFmtId="0" fontId="120" fillId="28" borderId="33" xfId="3" applyFont="1" applyFill="1" applyBorder="1"/>
    <xf numFmtId="0" fontId="120" fillId="7" borderId="33" xfId="3" applyFont="1" applyFill="1" applyBorder="1"/>
    <xf numFmtId="0" fontId="20" fillId="9" borderId="1" xfId="3" applyFont="1" applyFill="1"/>
    <xf numFmtId="0" fontId="124" fillId="27" borderId="33" xfId="3" applyFont="1" applyFill="1" applyBorder="1" applyAlignment="1">
      <alignment horizontal="left" vertical="center"/>
    </xf>
    <xf numFmtId="0" fontId="60" fillId="0" borderId="95" xfId="3" applyFont="1" applyBorder="1"/>
    <xf numFmtId="0" fontId="60" fillId="0" borderId="96" xfId="3" applyFont="1" applyBorder="1" applyAlignment="1">
      <alignment horizontal="left"/>
    </xf>
    <xf numFmtId="0" fontId="124" fillId="27" borderId="87" xfId="3" applyFont="1" applyFill="1" applyBorder="1" applyAlignment="1">
      <alignment horizontal="left" vertical="center"/>
    </xf>
    <xf numFmtId="0" fontId="124" fillId="0" borderId="97" xfId="3" applyFont="1" applyBorder="1" applyAlignment="1">
      <alignment vertical="center"/>
    </xf>
    <xf numFmtId="0" fontId="124" fillId="0" borderId="94" xfId="3" applyFont="1" applyBorder="1" applyAlignment="1">
      <alignment vertical="center"/>
    </xf>
    <xf numFmtId="0" fontId="60" fillId="0" borderId="98" xfId="3" applyFont="1" applyBorder="1" applyAlignment="1">
      <alignment horizontal="left"/>
    </xf>
    <xf numFmtId="0" fontId="9" fillId="0" borderId="1" xfId="3" applyFont="1" applyAlignment="1">
      <alignment vertical="center"/>
    </xf>
    <xf numFmtId="0" fontId="124" fillId="0" borderId="71" xfId="3" applyFont="1" applyBorder="1" applyAlignment="1">
      <alignment horizontal="center" vertical="center" wrapText="1"/>
    </xf>
    <xf numFmtId="0" fontId="124" fillId="0" borderId="102" xfId="3" applyFont="1" applyBorder="1" applyAlignment="1">
      <alignment horizontal="center" vertical="center" wrapText="1"/>
    </xf>
    <xf numFmtId="0" fontId="9" fillId="29" borderId="6" xfId="3" applyFont="1" applyFill="1" applyBorder="1"/>
    <xf numFmtId="0" fontId="9" fillId="29" borderId="7" xfId="3" applyFont="1" applyFill="1" applyBorder="1"/>
    <xf numFmtId="0" fontId="49" fillId="29" borderId="7" xfId="3" applyFont="1" applyFill="1" applyBorder="1"/>
    <xf numFmtId="4" fontId="9" fillId="29" borderId="7" xfId="3" applyNumberFormat="1" applyFont="1" applyFill="1" applyBorder="1"/>
    <xf numFmtId="0" fontId="9" fillId="29" borderId="8" xfId="3" applyFont="1" applyFill="1" applyBorder="1"/>
    <xf numFmtId="0" fontId="9" fillId="29" borderId="9" xfId="3" applyFont="1" applyFill="1" applyBorder="1"/>
    <xf numFmtId="0" fontId="49" fillId="29" borderId="1" xfId="3" applyFont="1" applyFill="1"/>
    <xf numFmtId="4" fontId="49" fillId="29" borderId="1" xfId="3" applyNumberFormat="1" applyFont="1" applyFill="1"/>
    <xf numFmtId="0" fontId="49" fillId="29" borderId="10" xfId="3" applyFont="1" applyFill="1" applyBorder="1"/>
    <xf numFmtId="0" fontId="68" fillId="29" borderId="1" xfId="3" applyFont="1" applyFill="1"/>
    <xf numFmtId="0" fontId="68" fillId="29" borderId="103" xfId="3" applyFont="1" applyFill="1" applyBorder="1" applyAlignment="1">
      <alignment horizontal="center" vertical="center"/>
    </xf>
    <xf numFmtId="0" fontId="9" fillId="29" borderId="1" xfId="3" applyFont="1" applyFill="1"/>
    <xf numFmtId="0" fontId="52" fillId="29" borderId="1" xfId="3" applyFont="1" applyFill="1" applyAlignment="1">
      <alignment horizontal="justify" vertical="top" wrapText="1"/>
    </xf>
    <xf numFmtId="0" fontId="68" fillId="29" borderId="105" xfId="3" applyFont="1" applyFill="1" applyBorder="1" applyAlignment="1">
      <alignment vertical="center"/>
    </xf>
    <xf numFmtId="0" fontId="49" fillId="29" borderId="106" xfId="3" applyFont="1" applyFill="1" applyBorder="1" applyAlignment="1">
      <alignment vertical="center"/>
    </xf>
    <xf numFmtId="0" fontId="49" fillId="29" borderId="107" xfId="3" applyFont="1" applyFill="1" applyBorder="1"/>
    <xf numFmtId="0" fontId="68" fillId="29" borderId="109" xfId="3" applyFont="1" applyFill="1" applyBorder="1" applyAlignment="1">
      <alignment vertical="center"/>
    </xf>
    <xf numFmtId="0" fontId="9" fillId="29" borderId="9" xfId="3" applyFont="1" applyFill="1" applyBorder="1" applyAlignment="1">
      <alignment vertical="center"/>
    </xf>
    <xf numFmtId="0" fontId="9" fillId="29" borderId="1" xfId="3" applyFont="1" applyFill="1" applyAlignment="1">
      <alignment vertical="center"/>
    </xf>
    <xf numFmtId="0" fontId="49" fillId="29" borderId="1" xfId="3" applyFont="1" applyFill="1" applyAlignment="1">
      <alignment vertical="center"/>
    </xf>
    <xf numFmtId="0" fontId="49" fillId="29" borderId="10" xfId="3" applyFont="1" applyFill="1" applyBorder="1" applyAlignment="1">
      <alignment vertical="center"/>
    </xf>
    <xf numFmtId="0" fontId="9" fillId="29" borderId="11" xfId="3" applyFont="1" applyFill="1" applyBorder="1"/>
    <xf numFmtId="0" fontId="9" fillId="29" borderId="12" xfId="3" applyFont="1" applyFill="1" applyBorder="1"/>
    <xf numFmtId="0" fontId="49" fillId="29" borderId="12" xfId="3" applyFont="1" applyFill="1" applyBorder="1"/>
    <xf numFmtId="4" fontId="49" fillId="29" borderId="12" xfId="3" applyNumberFormat="1" applyFont="1" applyFill="1" applyBorder="1"/>
    <xf numFmtId="0" fontId="49" fillId="29" borderId="13" xfId="3" applyFont="1" applyFill="1" applyBorder="1"/>
    <xf numFmtId="0" fontId="119" fillId="25" borderId="112" xfId="3" applyFont="1" applyFill="1" applyBorder="1" applyAlignment="1">
      <alignment horizontal="center"/>
    </xf>
    <xf numFmtId="0" fontId="60" fillId="25" borderId="113" xfId="3" applyFont="1" applyFill="1" applyBorder="1"/>
    <xf numFmtId="0" fontId="120" fillId="25" borderId="113" xfId="3" applyFont="1" applyFill="1" applyBorder="1"/>
    <xf numFmtId="0" fontId="7" fillId="25" borderId="114" xfId="3" applyFill="1" applyBorder="1"/>
    <xf numFmtId="0" fontId="128" fillId="0" borderId="1" xfId="3" applyFont="1"/>
    <xf numFmtId="0" fontId="60" fillId="0" borderId="1" xfId="3" applyFont="1"/>
    <xf numFmtId="0" fontId="120" fillId="0" borderId="1" xfId="3" applyFont="1"/>
    <xf numFmtId="0" fontId="58" fillId="6" borderId="1" xfId="0" applyFont="1" applyFill="1" applyBorder="1"/>
    <xf numFmtId="0" fontId="86" fillId="6" borderId="1" xfId="0" applyFont="1" applyFill="1" applyBorder="1" applyAlignment="1">
      <alignment vertical="center"/>
    </xf>
    <xf numFmtId="0" fontId="9" fillId="6" borderId="0" xfId="0" applyFont="1" applyFill="1" applyAlignment="1">
      <alignment horizontal="center"/>
    </xf>
    <xf numFmtId="0" fontId="9" fillId="6" borderId="1" xfId="0" applyFont="1" applyFill="1" applyBorder="1" applyAlignment="1">
      <alignment horizontal="center"/>
    </xf>
    <xf numFmtId="0" fontId="9" fillId="6" borderId="1" xfId="0" applyFont="1" applyFill="1" applyBorder="1" applyAlignment="1">
      <alignment horizontal="center" wrapText="1"/>
    </xf>
    <xf numFmtId="0" fontId="9" fillId="10" borderId="27" xfId="0" applyFont="1" applyFill="1" applyBorder="1" applyAlignment="1">
      <alignment horizontal="center"/>
    </xf>
    <xf numFmtId="0" fontId="33" fillId="6" borderId="0" xfId="0" applyFont="1" applyFill="1" applyAlignment="1">
      <alignment horizontal="left"/>
    </xf>
    <xf numFmtId="0" fontId="9" fillId="6" borderId="0" xfId="0" applyFont="1" applyFill="1" applyAlignment="1">
      <alignment horizontal="center" wrapText="1"/>
    </xf>
    <xf numFmtId="0" fontId="69" fillId="9" borderId="28" xfId="0" applyFont="1" applyFill="1" applyBorder="1" applyAlignment="1">
      <alignment vertical="center"/>
    </xf>
    <xf numFmtId="0" fontId="23" fillId="8" borderId="29" xfId="0" applyFont="1" applyFill="1" applyBorder="1" applyAlignment="1">
      <alignment vertical="center"/>
    </xf>
    <xf numFmtId="0" fontId="9" fillId="10" borderId="46" xfId="0" applyFont="1" applyFill="1" applyBorder="1" applyAlignment="1">
      <alignment horizontal="left" vertical="top" wrapText="1"/>
    </xf>
    <xf numFmtId="0" fontId="9" fillId="6" borderId="33" xfId="0" applyFont="1" applyFill="1" applyBorder="1"/>
    <xf numFmtId="0" fontId="9" fillId="6" borderId="0" xfId="0" applyFont="1" applyFill="1" applyAlignment="1">
      <alignment vertical="center"/>
    </xf>
    <xf numFmtId="0" fontId="75" fillId="10" borderId="1" xfId="0" applyFont="1" applyFill="1" applyBorder="1" applyAlignment="1">
      <alignment vertical="center"/>
    </xf>
    <xf numFmtId="0" fontId="49" fillId="10" borderId="1" xfId="0" applyFont="1" applyFill="1" applyBorder="1" applyAlignment="1">
      <alignment vertical="center"/>
    </xf>
    <xf numFmtId="0" fontId="9" fillId="10" borderId="22" xfId="0" applyFont="1" applyFill="1" applyBorder="1" applyAlignment="1">
      <alignment vertical="center"/>
    </xf>
    <xf numFmtId="0" fontId="14" fillId="6" borderId="0" xfId="0" applyFont="1" applyFill="1"/>
    <xf numFmtId="0" fontId="51" fillId="6" borderId="18" xfId="0" applyFont="1" applyFill="1" applyBorder="1"/>
    <xf numFmtId="0" fontId="52" fillId="6" borderId="1" xfId="0" applyFont="1" applyFill="1" applyBorder="1" applyAlignment="1">
      <alignment vertical="center"/>
    </xf>
    <xf numFmtId="0" fontId="51" fillId="6" borderId="1" xfId="0" applyFont="1" applyFill="1" applyBorder="1" applyAlignment="1">
      <alignment horizontal="left" vertical="top" wrapText="1"/>
    </xf>
    <xf numFmtId="0" fontId="51" fillId="10" borderId="1" xfId="0" applyFont="1" applyFill="1" applyBorder="1"/>
    <xf numFmtId="0" fontId="14" fillId="10" borderId="25" xfId="0" applyFont="1" applyFill="1" applyBorder="1"/>
    <xf numFmtId="0" fontId="52" fillId="6" borderId="1" xfId="0" applyFont="1" applyFill="1" applyBorder="1" applyAlignment="1">
      <alignment vertical="center" wrapText="1"/>
    </xf>
    <xf numFmtId="0" fontId="53" fillId="6" borderId="1" xfId="0" applyFont="1" applyFill="1" applyBorder="1" applyAlignment="1">
      <alignment horizontal="left" vertical="top" wrapText="1"/>
    </xf>
    <xf numFmtId="0" fontId="49" fillId="10" borderId="17" xfId="0" applyFont="1" applyFill="1" applyBorder="1" applyAlignment="1">
      <alignment horizontal="center" vertical="center"/>
    </xf>
    <xf numFmtId="0" fontId="14" fillId="10" borderId="22" xfId="0" applyFont="1" applyFill="1" applyBorder="1"/>
    <xf numFmtId="0" fontId="49" fillId="10" borderId="1" xfId="0" applyFont="1" applyFill="1" applyBorder="1" applyAlignment="1">
      <alignment horizontal="center" vertical="center"/>
    </xf>
    <xf numFmtId="0" fontId="33" fillId="6" borderId="0" xfId="0" applyFont="1" applyFill="1" applyAlignment="1">
      <alignment horizontal="center"/>
    </xf>
    <xf numFmtId="0" fontId="33" fillId="6" borderId="0" xfId="0" applyFont="1" applyFill="1" applyAlignment="1">
      <alignment horizontal="center" wrapText="1"/>
    </xf>
    <xf numFmtId="0" fontId="68" fillId="0" borderId="1" xfId="0" applyFont="1" applyBorder="1" applyAlignment="1">
      <alignment horizontal="center" vertical="center" wrapText="1"/>
    </xf>
    <xf numFmtId="0" fontId="49" fillId="10" borderId="22" xfId="0" applyFont="1" applyFill="1" applyBorder="1" applyAlignment="1">
      <alignment horizontal="center" vertical="center"/>
    </xf>
    <xf numFmtId="0" fontId="53" fillId="6" borderId="1" xfId="0" applyFont="1" applyFill="1" applyBorder="1" applyAlignment="1">
      <alignment horizontal="left" wrapText="1"/>
    </xf>
    <xf numFmtId="0" fontId="65" fillId="10" borderId="1" xfId="0" applyFont="1" applyFill="1" applyBorder="1" applyAlignment="1">
      <alignment horizontal="left" vertical="top" wrapText="1"/>
    </xf>
    <xf numFmtId="0" fontId="55" fillId="10" borderId="1" xfId="0" applyFont="1" applyFill="1" applyBorder="1" applyAlignment="1">
      <alignment horizontal="center"/>
    </xf>
    <xf numFmtId="0" fontId="9" fillId="10" borderId="22" xfId="0" applyFont="1" applyFill="1" applyBorder="1"/>
    <xf numFmtId="0" fontId="52" fillId="6" borderId="1"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9" fillId="6" borderId="18" xfId="0" applyFont="1" applyFill="1" applyBorder="1"/>
    <xf numFmtId="0" fontId="9" fillId="6" borderId="1" xfId="0" applyFont="1" applyFill="1" applyBorder="1" applyAlignment="1">
      <alignment wrapText="1"/>
    </xf>
    <xf numFmtId="0" fontId="9" fillId="6" borderId="1" xfId="0" applyFont="1" applyFill="1" applyBorder="1" applyAlignment="1">
      <alignment horizontal="left" wrapText="1"/>
    </xf>
    <xf numFmtId="0" fontId="9" fillId="6" borderId="24" xfId="0" applyFont="1" applyFill="1" applyBorder="1"/>
    <xf numFmtId="0" fontId="9" fillId="6" borderId="24" xfId="0" applyFont="1" applyFill="1" applyBorder="1" applyAlignment="1">
      <alignment wrapText="1"/>
    </xf>
    <xf numFmtId="0" fontId="9" fillId="6" borderId="24" xfId="0" applyFont="1" applyFill="1" applyBorder="1" applyAlignment="1">
      <alignment horizontal="left" wrapText="1"/>
    </xf>
    <xf numFmtId="0" fontId="9" fillId="10" borderId="24" xfId="0" applyFont="1" applyFill="1" applyBorder="1"/>
    <xf numFmtId="0" fontId="9" fillId="10" borderId="25" xfId="0" applyFont="1" applyFill="1" applyBorder="1"/>
    <xf numFmtId="0" fontId="33" fillId="6" borderId="0" xfId="0" applyFont="1" applyFill="1" applyAlignment="1">
      <alignment horizontal="left" wrapText="1"/>
    </xf>
    <xf numFmtId="0" fontId="9" fillId="6" borderId="33" xfId="0" applyFont="1" applyFill="1" applyBorder="1" applyAlignment="1">
      <alignment horizontal="center" wrapText="1"/>
    </xf>
    <xf numFmtId="0" fontId="9" fillId="10" borderId="17" xfId="3" applyFont="1" applyFill="1" applyBorder="1" applyAlignment="1">
      <alignment horizontal="left" vertical="top" wrapText="1"/>
    </xf>
    <xf numFmtId="0" fontId="9" fillId="6" borderId="24" xfId="3" applyFont="1" applyFill="1" applyBorder="1" applyAlignment="1">
      <alignment horizontal="center"/>
    </xf>
    <xf numFmtId="0" fontId="84" fillId="18" borderId="32" xfId="3" applyFont="1" applyFill="1" applyBorder="1" applyAlignment="1">
      <alignment horizontal="center" vertical="center" wrapText="1"/>
    </xf>
    <xf numFmtId="0" fontId="51" fillId="6" borderId="22" xfId="0" applyFont="1" applyFill="1" applyBorder="1" applyAlignment="1">
      <alignment horizontal="left" vertical="top" wrapText="1"/>
    </xf>
    <xf numFmtId="0" fontId="53" fillId="6" borderId="22" xfId="0" applyFont="1" applyFill="1" applyBorder="1" applyAlignment="1">
      <alignment horizontal="left" vertical="top" wrapText="1"/>
    </xf>
    <xf numFmtId="0" fontId="53" fillId="6" borderId="22" xfId="0" applyFont="1" applyFill="1" applyBorder="1" applyAlignment="1">
      <alignment horizontal="left" wrapText="1"/>
    </xf>
    <xf numFmtId="0" fontId="53" fillId="6" borderId="22" xfId="0" applyFont="1" applyFill="1" applyBorder="1" applyAlignment="1">
      <alignment horizontal="left" vertical="center" wrapText="1"/>
    </xf>
    <xf numFmtId="0" fontId="9" fillId="6" borderId="22" xfId="0" applyFont="1" applyFill="1" applyBorder="1" applyAlignment="1">
      <alignment horizontal="left" wrapText="1"/>
    </xf>
    <xf numFmtId="0" fontId="9" fillId="6" borderId="25" xfId="0" applyFont="1" applyFill="1" applyBorder="1" applyAlignment="1">
      <alignment horizontal="left" wrapText="1"/>
    </xf>
    <xf numFmtId="166" fontId="68" fillId="0" borderId="16" xfId="3" applyNumberFormat="1" applyFont="1" applyBorder="1" applyAlignment="1">
      <alignment horizontal="center" vertical="center"/>
    </xf>
    <xf numFmtId="1" fontId="89" fillId="21" borderId="17" xfId="3" applyNumberFormat="1" applyFont="1" applyFill="1" applyBorder="1" applyAlignment="1">
      <alignment horizontal="center" vertical="center"/>
    </xf>
    <xf numFmtId="0" fontId="32" fillId="8" borderId="38" xfId="3" applyFont="1" applyFill="1" applyBorder="1" applyAlignment="1">
      <alignment horizontal="center" vertical="center" wrapText="1"/>
    </xf>
    <xf numFmtId="0" fontId="130" fillId="0" borderId="33" xfId="0" applyFont="1" applyBorder="1" applyAlignment="1">
      <alignment wrapText="1"/>
    </xf>
    <xf numFmtId="0" fontId="14" fillId="23" borderId="1" xfId="3" applyFont="1" applyFill="1" applyAlignment="1">
      <alignment horizontal="left"/>
    </xf>
    <xf numFmtId="2" fontId="14" fillId="23" borderId="1" xfId="3" applyNumberFormat="1" applyFont="1" applyFill="1" applyAlignment="1">
      <alignment horizontal="center"/>
    </xf>
    <xf numFmtId="0" fontId="9" fillId="3" borderId="1" xfId="3" applyFont="1" applyFill="1" applyAlignment="1">
      <alignment horizontal="center"/>
    </xf>
    <xf numFmtId="1" fontId="65" fillId="3" borderId="1" xfId="3" applyNumberFormat="1" applyFont="1" applyFill="1" applyAlignment="1">
      <alignment horizontal="left" vertical="center"/>
    </xf>
    <xf numFmtId="0" fontId="11" fillId="11" borderId="1" xfId="3" applyFont="1" applyFill="1"/>
    <xf numFmtId="0" fontId="39" fillId="23" borderId="1" xfId="0" applyFont="1" applyFill="1" applyBorder="1"/>
    <xf numFmtId="0" fontId="7" fillId="11" borderId="1" xfId="3" applyFill="1"/>
    <xf numFmtId="0" fontId="9" fillId="6" borderId="1" xfId="3" applyFont="1" applyFill="1" applyAlignment="1">
      <alignment horizontal="right"/>
    </xf>
    <xf numFmtId="0" fontId="58" fillId="6" borderId="1" xfId="3" applyFont="1" applyFill="1"/>
    <xf numFmtId="0" fontId="9" fillId="0" borderId="1" xfId="3" applyFont="1" applyAlignment="1">
      <alignment horizontal="left"/>
    </xf>
    <xf numFmtId="0" fontId="41" fillId="6" borderId="1" xfId="3" applyFont="1" applyFill="1"/>
    <xf numFmtId="9" fontId="9" fillId="6" borderId="117" xfId="4" applyFont="1" applyFill="1" applyBorder="1"/>
    <xf numFmtId="0" fontId="9" fillId="6" borderId="33" xfId="3" applyFont="1" applyFill="1" applyBorder="1"/>
    <xf numFmtId="2" fontId="9" fillId="6" borderId="33" xfId="3" applyNumberFormat="1" applyFont="1" applyFill="1" applyBorder="1"/>
    <xf numFmtId="0" fontId="60" fillId="0" borderId="33" xfId="0" applyFont="1" applyBorder="1" applyAlignment="1">
      <alignment horizontal="left" vertical="top" wrapText="1"/>
    </xf>
    <xf numFmtId="0" fontId="33" fillId="6" borderId="1" xfId="3" applyFont="1" applyFill="1" applyAlignment="1">
      <alignment wrapText="1"/>
    </xf>
    <xf numFmtId="0" fontId="33" fillId="6" borderId="1" xfId="3" applyFont="1" applyFill="1" applyAlignment="1">
      <alignment horizontal="center" wrapText="1"/>
    </xf>
    <xf numFmtId="0" fontId="96" fillId="6" borderId="1" xfId="3" applyFont="1" applyFill="1" applyAlignment="1">
      <alignment wrapText="1"/>
    </xf>
    <xf numFmtId="0" fontId="31" fillId="9" borderId="1" xfId="3" applyFont="1" applyFill="1" applyAlignment="1">
      <alignment vertical="top"/>
    </xf>
    <xf numFmtId="0" fontId="96" fillId="24" borderId="1" xfId="3" applyFont="1" applyFill="1"/>
    <xf numFmtId="0" fontId="117" fillId="30" borderId="33" xfId="0" applyFont="1" applyFill="1" applyBorder="1"/>
    <xf numFmtId="0" fontId="118" fillId="31" borderId="33" xfId="0" applyFont="1" applyFill="1" applyBorder="1" applyAlignment="1">
      <alignment horizontal="center"/>
    </xf>
    <xf numFmtId="0" fontId="117" fillId="31" borderId="33" xfId="0" applyFont="1" applyFill="1" applyBorder="1" applyAlignment="1">
      <alignment horizontal="center"/>
    </xf>
    <xf numFmtId="0" fontId="118" fillId="32" borderId="33" xfId="0" applyFont="1" applyFill="1" applyBorder="1" applyAlignment="1">
      <alignment horizontal="center"/>
    </xf>
    <xf numFmtId="0" fontId="117" fillId="32" borderId="33" xfId="0" applyFont="1" applyFill="1" applyBorder="1" applyAlignment="1">
      <alignment horizontal="center"/>
    </xf>
    <xf numFmtId="0" fontId="118" fillId="33" borderId="33" xfId="0" applyFont="1" applyFill="1" applyBorder="1" applyAlignment="1">
      <alignment horizontal="center"/>
    </xf>
    <xf numFmtId="9" fontId="117" fillId="33" borderId="33" xfId="0" applyNumberFormat="1" applyFont="1" applyFill="1" applyBorder="1" applyAlignment="1">
      <alignment horizontal="center"/>
    </xf>
    <xf numFmtId="9" fontId="117" fillId="34" borderId="33" xfId="0" applyNumberFormat="1" applyFont="1" applyFill="1" applyBorder="1" applyAlignment="1">
      <alignment horizontal="center"/>
    </xf>
    <xf numFmtId="9" fontId="135" fillId="34" borderId="33" xfId="0" applyNumberFormat="1" applyFont="1" applyFill="1" applyBorder="1" applyAlignment="1">
      <alignment horizontal="center"/>
    </xf>
    <xf numFmtId="0" fontId="135" fillId="34" borderId="33" xfId="0" applyFont="1" applyFill="1" applyBorder="1" applyAlignment="1">
      <alignment horizontal="center"/>
    </xf>
    <xf numFmtId="0" fontId="136" fillId="24" borderId="1" xfId="3" applyFont="1" applyFill="1"/>
    <xf numFmtId="0" fontId="135" fillId="34" borderId="33" xfId="0" applyFont="1" applyFill="1" applyBorder="1"/>
    <xf numFmtId="0" fontId="137" fillId="5" borderId="1" xfId="0" applyFont="1" applyFill="1" applyBorder="1"/>
    <xf numFmtId="166" fontId="117" fillId="33" borderId="33" xfId="0" applyNumberFormat="1" applyFont="1" applyFill="1" applyBorder="1" applyAlignment="1">
      <alignment horizontal="center"/>
    </xf>
    <xf numFmtId="166" fontId="117" fillId="34" borderId="33" xfId="0" applyNumberFormat="1" applyFont="1" applyFill="1" applyBorder="1" applyAlignment="1">
      <alignment horizontal="center"/>
    </xf>
    <xf numFmtId="166" fontId="135" fillId="34" borderId="33" xfId="0" applyNumberFormat="1" applyFont="1" applyFill="1" applyBorder="1" applyAlignment="1">
      <alignment horizontal="center"/>
    </xf>
    <xf numFmtId="0" fontId="9" fillId="6" borderId="1" xfId="3" applyFont="1" applyFill="1" applyAlignment="1">
      <alignment vertical="top" wrapText="1"/>
    </xf>
    <xf numFmtId="0" fontId="138" fillId="31" borderId="33" xfId="0" applyFont="1" applyFill="1" applyBorder="1" applyAlignment="1">
      <alignment horizontal="center"/>
    </xf>
    <xf numFmtId="0" fontId="138" fillId="33" borderId="33" xfId="0" applyFont="1" applyFill="1" applyBorder="1" applyAlignment="1">
      <alignment horizontal="center" wrapText="1"/>
    </xf>
    <xf numFmtId="0" fontId="60" fillId="31" borderId="33" xfId="0" applyFont="1" applyFill="1" applyBorder="1" applyAlignment="1">
      <alignment horizontal="center"/>
    </xf>
    <xf numFmtId="9" fontId="60" fillId="33" borderId="33" xfId="0" applyNumberFormat="1" applyFont="1" applyFill="1" applyBorder="1" applyAlignment="1">
      <alignment horizontal="center"/>
    </xf>
    <xf numFmtId="0" fontId="60" fillId="31" borderId="95" xfId="0" applyFont="1" applyFill="1" applyBorder="1" applyAlignment="1">
      <alignment horizontal="center"/>
    </xf>
    <xf numFmtId="0" fontId="65" fillId="6" borderId="1" xfId="3" applyFont="1" applyFill="1" applyAlignment="1">
      <alignment wrapText="1"/>
    </xf>
    <xf numFmtId="0" fontId="65" fillId="6" borderId="1" xfId="3" applyFont="1" applyFill="1" applyAlignment="1">
      <alignment horizontal="center"/>
    </xf>
    <xf numFmtId="0" fontId="65" fillId="6" borderId="1" xfId="3" applyFont="1" applyFill="1" applyAlignment="1">
      <alignment horizontal="left"/>
    </xf>
    <xf numFmtId="0" fontId="65" fillId="6" borderId="1" xfId="3" applyFont="1" applyFill="1"/>
    <xf numFmtId="0" fontId="65" fillId="6" borderId="1" xfId="3" applyFont="1" applyFill="1" applyAlignment="1">
      <alignment horizontal="center" vertical="top" wrapText="1"/>
    </xf>
    <xf numFmtId="0" fontId="9" fillId="0" borderId="1" xfId="3" applyFont="1" applyAlignment="1">
      <alignment horizontal="right"/>
    </xf>
    <xf numFmtId="0" fontId="33" fillId="31" borderId="33" xfId="0" applyFont="1" applyFill="1" applyBorder="1" applyAlignment="1">
      <alignment horizontal="center"/>
    </xf>
    <xf numFmtId="0" fontId="33" fillId="32" borderId="33" xfId="0" applyFont="1" applyFill="1" applyBorder="1" applyAlignment="1">
      <alignment horizontal="center"/>
    </xf>
    <xf numFmtId="0" fontId="33" fillId="33" borderId="33" xfId="0" applyFont="1" applyFill="1" applyBorder="1" applyAlignment="1">
      <alignment horizontal="center"/>
    </xf>
    <xf numFmtId="0" fontId="33" fillId="34" borderId="33" xfId="0" applyFont="1" applyFill="1" applyBorder="1" applyAlignment="1">
      <alignment horizontal="center"/>
    </xf>
    <xf numFmtId="0" fontId="136" fillId="0" borderId="1" xfId="3" applyFont="1"/>
    <xf numFmtId="0" fontId="59" fillId="32" borderId="33" xfId="0" applyFont="1" applyFill="1" applyBorder="1" applyAlignment="1">
      <alignment horizontal="center"/>
    </xf>
    <xf numFmtId="1" fontId="59" fillId="34" borderId="33" xfId="0" applyNumberFormat="1" applyFont="1" applyFill="1" applyBorder="1" applyAlignment="1">
      <alignment horizontal="center"/>
    </xf>
    <xf numFmtId="0" fontId="59" fillId="34" borderId="33" xfId="0" applyFont="1" applyFill="1" applyBorder="1" applyAlignment="1">
      <alignment horizontal="center"/>
    </xf>
    <xf numFmtId="1" fontId="59" fillId="31" borderId="33" xfId="0" applyNumberFormat="1" applyFont="1" applyFill="1" applyBorder="1" applyAlignment="1">
      <alignment horizontal="center"/>
    </xf>
    <xf numFmtId="1" fontId="59" fillId="33" borderId="33" xfId="0" applyNumberFormat="1" applyFont="1" applyFill="1" applyBorder="1" applyAlignment="1">
      <alignment horizontal="center"/>
    </xf>
    <xf numFmtId="9" fontId="49" fillId="29" borderId="105" xfId="4" applyFont="1" applyFill="1" applyBorder="1" applyAlignment="1">
      <alignment horizontal="center" vertical="center"/>
    </xf>
    <xf numFmtId="9" fontId="49" fillId="29" borderId="122" xfId="4" applyFont="1" applyFill="1" applyBorder="1" applyAlignment="1">
      <alignment horizontal="center" vertical="center"/>
    </xf>
    <xf numFmtId="9" fontId="49" fillId="29" borderId="123" xfId="4" applyFont="1" applyFill="1" applyBorder="1" applyAlignment="1">
      <alignment horizontal="center" vertical="center"/>
    </xf>
    <xf numFmtId="0" fontId="68" fillId="29" borderId="124" xfId="3" applyFont="1" applyFill="1" applyBorder="1" applyAlignment="1">
      <alignment vertical="center"/>
    </xf>
    <xf numFmtId="0" fontId="49" fillId="29" borderId="125" xfId="3" applyFont="1" applyFill="1" applyBorder="1" applyAlignment="1">
      <alignment vertical="center"/>
    </xf>
    <xf numFmtId="9" fontId="49" fillId="29" borderId="126" xfId="4" applyFont="1" applyFill="1" applyBorder="1" applyAlignment="1">
      <alignment horizontal="center" vertical="center"/>
    </xf>
    <xf numFmtId="9" fontId="49" fillId="29" borderId="127" xfId="4" applyFont="1" applyFill="1" applyBorder="1" applyAlignment="1">
      <alignment horizontal="center" vertical="center"/>
    </xf>
    <xf numFmtId="9" fontId="49" fillId="29" borderId="128" xfId="4" applyFont="1" applyFill="1" applyBorder="1" applyAlignment="1">
      <alignment horizontal="center" vertical="center"/>
    </xf>
    <xf numFmtId="0" fontId="68" fillId="29" borderId="129" xfId="3" applyFont="1" applyFill="1" applyBorder="1" applyAlignment="1">
      <alignment vertical="center"/>
    </xf>
    <xf numFmtId="0" fontId="49" fillId="29" borderId="130" xfId="3" applyFont="1" applyFill="1" applyBorder="1" applyAlignment="1">
      <alignment vertical="center"/>
    </xf>
    <xf numFmtId="9" fontId="49" fillId="29" borderId="131" xfId="4" applyFont="1" applyFill="1" applyBorder="1" applyAlignment="1">
      <alignment horizontal="center" vertical="center"/>
    </xf>
    <xf numFmtId="9" fontId="49" fillId="29" borderId="132" xfId="4" applyFont="1" applyFill="1" applyBorder="1" applyAlignment="1">
      <alignment horizontal="center" vertical="center"/>
    </xf>
    <xf numFmtId="9" fontId="49" fillId="29" borderId="133" xfId="4" applyFont="1" applyFill="1" applyBorder="1" applyAlignment="1">
      <alignment horizontal="center" vertical="center"/>
    </xf>
    <xf numFmtId="0" fontId="68" fillId="29" borderId="126" xfId="3" applyFont="1" applyFill="1" applyBorder="1" applyAlignment="1">
      <alignment vertical="center"/>
    </xf>
    <xf numFmtId="0" fontId="49" fillId="29" borderId="134" xfId="3" applyFont="1" applyFill="1" applyBorder="1" applyAlignment="1">
      <alignment vertical="center"/>
    </xf>
    <xf numFmtId="9" fontId="49" fillId="29" borderId="135" xfId="4" applyFont="1" applyFill="1" applyBorder="1" applyAlignment="1">
      <alignment horizontal="center" vertical="center"/>
    </xf>
    <xf numFmtId="9" fontId="49" fillId="29" borderId="136" xfId="4" applyFont="1" applyFill="1" applyBorder="1" applyAlignment="1">
      <alignment horizontal="center" vertical="center"/>
    </xf>
    <xf numFmtId="9" fontId="49" fillId="29" borderId="1" xfId="4" applyFont="1" applyFill="1" applyBorder="1" applyAlignment="1">
      <alignment horizontal="center" vertical="center"/>
    </xf>
    <xf numFmtId="9" fontId="49" fillId="29" borderId="137" xfId="4" applyFont="1" applyFill="1" applyBorder="1" applyAlignment="1">
      <alignment horizontal="center" vertical="center"/>
    </xf>
    <xf numFmtId="9" fontId="49" fillId="29" borderId="1" xfId="3" applyNumberFormat="1" applyFont="1" applyFill="1" applyAlignment="1">
      <alignment horizontal="center" vertical="center"/>
    </xf>
    <xf numFmtId="0" fontId="49" fillId="29" borderId="111" xfId="3" applyFont="1" applyFill="1" applyBorder="1" applyAlignment="1">
      <alignment vertical="center"/>
    </xf>
    <xf numFmtId="9" fontId="49" fillId="29" borderId="109" xfId="4" applyFont="1" applyFill="1" applyBorder="1" applyAlignment="1">
      <alignment horizontal="center" vertical="center"/>
    </xf>
    <xf numFmtId="9" fontId="49" fillId="29" borderId="139" xfId="4" applyFont="1" applyFill="1" applyBorder="1" applyAlignment="1">
      <alignment horizontal="center" vertical="center"/>
    </xf>
    <xf numFmtId="9" fontId="49" fillId="29" borderId="110" xfId="3" applyNumberFormat="1" applyFont="1" applyFill="1" applyBorder="1" applyAlignment="1">
      <alignment horizontal="center" vertical="center"/>
    </xf>
    <xf numFmtId="0" fontId="49" fillId="29" borderId="140" xfId="3" applyFont="1" applyFill="1" applyBorder="1" applyAlignment="1">
      <alignment vertical="center"/>
    </xf>
    <xf numFmtId="0" fontId="49" fillId="29" borderId="141" xfId="3" applyFont="1" applyFill="1" applyBorder="1" applyAlignment="1">
      <alignment vertical="center"/>
    </xf>
    <xf numFmtId="9" fontId="49" fillId="29" borderId="103" xfId="3" applyNumberFormat="1" applyFont="1" applyFill="1" applyBorder="1" applyAlignment="1">
      <alignment horizontal="center" vertical="center"/>
    </xf>
    <xf numFmtId="0" fontId="103" fillId="31" borderId="6" xfId="3" applyFont="1" applyFill="1" applyBorder="1" applyAlignment="1">
      <alignment horizontal="center" vertical="center" wrapText="1"/>
    </xf>
    <xf numFmtId="0" fontId="103" fillId="31" borderId="104" xfId="3" applyFont="1" applyFill="1" applyBorder="1" applyAlignment="1">
      <alignment horizontal="center" vertical="center" wrapText="1"/>
    </xf>
    <xf numFmtId="9" fontId="59" fillId="33" borderId="33" xfId="6" applyFont="1" applyFill="1" applyBorder="1" applyAlignment="1">
      <alignment horizontal="center"/>
    </xf>
    <xf numFmtId="9" fontId="59" fillId="34" borderId="33" xfId="6" applyFont="1" applyFill="1" applyBorder="1" applyAlignment="1">
      <alignment horizontal="center"/>
    </xf>
    <xf numFmtId="0" fontId="68" fillId="29" borderId="1" xfId="3" applyFont="1" applyFill="1" applyAlignment="1">
      <alignment horizontal="center" vertical="center" wrapText="1"/>
    </xf>
    <xf numFmtId="9" fontId="49" fillId="33" borderId="108" xfId="6" applyFont="1" applyFill="1" applyBorder="1" applyAlignment="1">
      <alignment horizontal="center" vertical="center"/>
    </xf>
    <xf numFmtId="9" fontId="49" fillId="33" borderId="138" xfId="6" applyFont="1" applyFill="1" applyBorder="1" applyAlignment="1">
      <alignment horizontal="center" vertical="center"/>
    </xf>
    <xf numFmtId="0" fontId="33" fillId="0" borderId="1" xfId="3" applyFont="1"/>
    <xf numFmtId="0" fontId="59" fillId="0" borderId="1" xfId="3" applyFont="1"/>
    <xf numFmtId="1" fontId="141" fillId="34" borderId="33" xfId="0" applyNumberFormat="1" applyFont="1" applyFill="1" applyBorder="1" applyAlignment="1">
      <alignment horizontal="center"/>
    </xf>
    <xf numFmtId="0" fontId="6" fillId="0" borderId="1" xfId="7"/>
    <xf numFmtId="0" fontId="6" fillId="0" borderId="40" xfId="7" applyBorder="1"/>
    <xf numFmtId="0" fontId="6" fillId="0" borderId="41" xfId="7" applyBorder="1"/>
    <xf numFmtId="0" fontId="94" fillId="0" borderId="42" xfId="7" applyFont="1" applyBorder="1"/>
    <xf numFmtId="0" fontId="94" fillId="0" borderId="44" xfId="7" applyFont="1" applyBorder="1"/>
    <xf numFmtId="0" fontId="94" fillId="0" borderId="43" xfId="7" applyFont="1" applyBorder="1"/>
    <xf numFmtId="166" fontId="6" fillId="0" borderId="1" xfId="7" applyNumberFormat="1"/>
    <xf numFmtId="166" fontId="6" fillId="0" borderId="41" xfId="7" applyNumberFormat="1" applyBorder="1"/>
    <xf numFmtId="165" fontId="64" fillId="0" borderId="40" xfId="7" applyNumberFormat="1" applyFont="1" applyBorder="1" applyAlignment="1">
      <alignment vertical="center"/>
    </xf>
    <xf numFmtId="0" fontId="6" fillId="0" borderId="42" xfId="7" applyBorder="1"/>
    <xf numFmtId="166" fontId="6" fillId="0" borderId="43" xfId="7" applyNumberFormat="1" applyBorder="1"/>
    <xf numFmtId="1" fontId="94" fillId="0" borderId="115" xfId="7" applyNumberFormat="1" applyFont="1" applyBorder="1"/>
    <xf numFmtId="0" fontId="6" fillId="0" borderId="44" xfId="7" applyBorder="1"/>
    <xf numFmtId="0" fontId="94" fillId="0" borderId="1" xfId="7" applyFont="1"/>
    <xf numFmtId="165" fontId="31" fillId="14" borderId="95" xfId="7" applyNumberFormat="1" applyFont="1" applyFill="1" applyBorder="1"/>
    <xf numFmtId="0" fontId="6" fillId="0" borderId="43" xfId="7" applyBorder="1"/>
    <xf numFmtId="166" fontId="6" fillId="0" borderId="44" xfId="7" applyNumberFormat="1" applyBorder="1"/>
    <xf numFmtId="165" fontId="6" fillId="0" borderId="40" xfId="7" applyNumberFormat="1" applyBorder="1"/>
    <xf numFmtId="0" fontId="142" fillId="23" borderId="1" xfId="3" applyFont="1" applyFill="1" applyAlignment="1">
      <alignment vertical="center"/>
    </xf>
    <xf numFmtId="0" fontId="142" fillId="23" borderId="1" xfId="3" applyFont="1" applyFill="1" applyAlignment="1">
      <alignment horizontal="left" vertical="center"/>
    </xf>
    <xf numFmtId="0" fontId="142" fillId="3" borderId="1" xfId="3" applyFont="1" applyFill="1" applyAlignment="1">
      <alignment horizontal="left" vertical="center"/>
    </xf>
    <xf numFmtId="0" fontId="142" fillId="3" borderId="1" xfId="3" applyFont="1" applyFill="1" applyAlignment="1">
      <alignment vertical="center"/>
    </xf>
    <xf numFmtId="0" fontId="143" fillId="0" borderId="1" xfId="3" applyFont="1" applyAlignment="1">
      <alignment vertical="center"/>
    </xf>
    <xf numFmtId="0" fontId="18" fillId="36" borderId="1" xfId="3" applyFont="1" applyFill="1" applyAlignment="1">
      <alignment vertical="top"/>
    </xf>
    <xf numFmtId="0" fontId="9" fillId="36" borderId="1" xfId="3" applyFont="1" applyFill="1"/>
    <xf numFmtId="0" fontId="11" fillId="9" borderId="1" xfId="3" applyFont="1" applyFill="1"/>
    <xf numFmtId="0" fontId="87" fillId="23" borderId="1" xfId="3" applyFont="1" applyFill="1" applyAlignment="1">
      <alignment horizontal="left" vertical="center"/>
    </xf>
    <xf numFmtId="0" fontId="110" fillId="23" borderId="1" xfId="3" applyFont="1" applyFill="1" applyAlignment="1">
      <alignment vertical="top"/>
    </xf>
    <xf numFmtId="0" fontId="9" fillId="23" borderId="1" xfId="3" applyFont="1" applyFill="1" applyAlignment="1">
      <alignment vertical="top"/>
    </xf>
    <xf numFmtId="0" fontId="9" fillId="3" borderId="1" xfId="3" applyFont="1" applyFill="1" applyAlignment="1">
      <alignment vertical="top"/>
    </xf>
    <xf numFmtId="0" fontId="7" fillId="0" borderId="1" xfId="3" applyAlignment="1">
      <alignment vertical="top"/>
    </xf>
    <xf numFmtId="0" fontId="31" fillId="22" borderId="1" xfId="3" applyFont="1" applyFill="1" applyAlignment="1">
      <alignment horizontal="center" vertical="top"/>
    </xf>
    <xf numFmtId="0" fontId="9" fillId="22" borderId="1" xfId="3" applyFont="1" applyFill="1" applyAlignment="1">
      <alignment vertical="top"/>
    </xf>
    <xf numFmtId="0" fontId="47" fillId="22" borderId="1" xfId="3" applyFont="1" applyFill="1" applyAlignment="1">
      <alignment vertical="top" wrapText="1"/>
    </xf>
    <xf numFmtId="0" fontId="14" fillId="23" borderId="1" xfId="3" applyFont="1" applyFill="1" applyAlignment="1">
      <alignment horizontal="left" vertical="top"/>
    </xf>
    <xf numFmtId="2" fontId="14" fillId="23" borderId="1" xfId="3" applyNumberFormat="1" applyFont="1" applyFill="1" applyAlignment="1">
      <alignment horizontal="center" vertical="top"/>
    </xf>
    <xf numFmtId="0" fontId="9" fillId="3" borderId="1" xfId="3" applyFont="1" applyFill="1" applyAlignment="1">
      <alignment horizontal="center" vertical="top"/>
    </xf>
    <xf numFmtId="0" fontId="47" fillId="22" borderId="1" xfId="3" applyFont="1" applyFill="1" applyAlignment="1">
      <alignment vertical="top"/>
    </xf>
    <xf numFmtId="0" fontId="31" fillId="22" borderId="1" xfId="3" applyFont="1" applyFill="1" applyAlignment="1">
      <alignment vertical="top"/>
    </xf>
    <xf numFmtId="0" fontId="144" fillId="3" borderId="1" xfId="0" applyFont="1" applyFill="1" applyBorder="1" applyAlignment="1">
      <alignment vertical="top"/>
    </xf>
    <xf numFmtId="0" fontId="146" fillId="11" borderId="0" xfId="0" applyFont="1" applyFill="1" applyAlignment="1">
      <alignment wrapText="1"/>
    </xf>
    <xf numFmtId="0" fontId="98" fillId="5" borderId="1" xfId="0" applyFont="1" applyFill="1" applyBorder="1"/>
    <xf numFmtId="0" fontId="61" fillId="5" borderId="1" xfId="0" applyFont="1" applyFill="1" applyBorder="1"/>
    <xf numFmtId="0" fontId="151" fillId="6" borderId="1" xfId="3" applyFont="1" applyFill="1"/>
    <xf numFmtId="0" fontId="148" fillId="0" borderId="1" xfId="3" applyFont="1" applyAlignment="1">
      <alignment horizontal="left" vertical="center"/>
    </xf>
    <xf numFmtId="0" fontId="152" fillId="6" borderId="1" xfId="3" applyFont="1" applyFill="1"/>
    <xf numFmtId="0" fontId="145" fillId="6" borderId="1" xfId="3" applyFont="1" applyFill="1" applyAlignment="1">
      <alignment vertical="center"/>
    </xf>
    <xf numFmtId="0" fontId="151" fillId="6" borderId="1" xfId="0" applyFont="1" applyFill="1" applyBorder="1"/>
    <xf numFmtId="0" fontId="149" fillId="23" borderId="1" xfId="3" applyFont="1" applyFill="1"/>
    <xf numFmtId="0" fontId="151" fillId="3" borderId="1" xfId="3" applyFont="1" applyFill="1" applyAlignment="1">
      <alignment horizontal="left" vertical="center"/>
    </xf>
    <xf numFmtId="0" fontId="151" fillId="23" borderId="1" xfId="3" applyFont="1" applyFill="1" applyAlignment="1">
      <alignment horizontal="left"/>
    </xf>
    <xf numFmtId="0" fontId="47" fillId="14" borderId="1" xfId="3" applyFont="1" applyFill="1" applyAlignment="1">
      <alignment vertical="center" wrapText="1"/>
    </xf>
    <xf numFmtId="0" fontId="33" fillId="30" borderId="34" xfId="0" applyFont="1" applyFill="1" applyBorder="1" applyAlignment="1">
      <alignment horizontal="center"/>
    </xf>
    <xf numFmtId="0" fontId="33" fillId="30" borderId="35" xfId="0" applyFont="1" applyFill="1" applyBorder="1" applyAlignment="1">
      <alignment horizontal="center"/>
    </xf>
    <xf numFmtId="0" fontId="33" fillId="30" borderId="36" xfId="0" applyFont="1" applyFill="1" applyBorder="1" applyAlignment="1">
      <alignment horizontal="center"/>
    </xf>
    <xf numFmtId="0" fontId="33" fillId="34" borderId="95" xfId="0" applyFont="1" applyFill="1" applyBorder="1" applyAlignment="1">
      <alignment horizontal="center" wrapText="1"/>
    </xf>
    <xf numFmtId="0" fontId="33" fillId="34" borderId="116" xfId="0" applyFont="1" applyFill="1" applyBorder="1" applyAlignment="1">
      <alignment horizontal="center" wrapText="1"/>
    </xf>
    <xf numFmtId="0" fontId="98" fillId="23" borderId="1" xfId="3" applyFont="1" applyFill="1" applyAlignment="1">
      <alignment horizontal="left"/>
    </xf>
    <xf numFmtId="0" fontId="35" fillId="24" borderId="1" xfId="3" applyFont="1" applyFill="1"/>
    <xf numFmtId="0" fontId="39" fillId="24" borderId="1" xfId="0" applyFont="1" applyFill="1" applyBorder="1"/>
    <xf numFmtId="0" fontId="131" fillId="24" borderId="1" xfId="3" applyFont="1" applyFill="1" applyAlignment="1">
      <alignment horizontal="left" wrapText="1"/>
    </xf>
    <xf numFmtId="0" fontId="131" fillId="3" borderId="1" xfId="3" applyFont="1" applyFill="1" applyAlignment="1">
      <alignment horizontal="center" wrapText="1"/>
    </xf>
    <xf numFmtId="0" fontId="9" fillId="24" borderId="1" xfId="3" applyFont="1" applyFill="1" applyAlignment="1">
      <alignment horizontal="left"/>
    </xf>
    <xf numFmtId="2" fontId="9" fillId="24" borderId="1" xfId="3" applyNumberFormat="1" applyFont="1" applyFill="1" applyAlignment="1">
      <alignment horizontal="center"/>
    </xf>
    <xf numFmtId="2" fontId="9" fillId="3" borderId="1" xfId="3" applyNumberFormat="1" applyFont="1" applyFill="1" applyAlignment="1">
      <alignment horizontal="center"/>
    </xf>
    <xf numFmtId="0" fontId="9" fillId="3" borderId="1" xfId="3" applyFont="1" applyFill="1" applyAlignment="1">
      <alignment horizontal="left" wrapText="1"/>
    </xf>
    <xf numFmtId="2" fontId="9" fillId="3" borderId="1" xfId="3" applyNumberFormat="1" applyFont="1" applyFill="1" applyAlignment="1">
      <alignment horizontal="center" wrapText="1"/>
    </xf>
    <xf numFmtId="0" fontId="14" fillId="24" borderId="1" xfId="3" applyFont="1" applyFill="1" applyAlignment="1">
      <alignment horizontal="left"/>
    </xf>
    <xf numFmtId="2" fontId="14" fillId="24" borderId="1" xfId="3" applyNumberFormat="1" applyFont="1" applyFill="1" applyAlignment="1">
      <alignment horizontal="center"/>
    </xf>
    <xf numFmtId="0" fontId="33" fillId="30" borderId="37" xfId="0" applyFont="1" applyFill="1" applyBorder="1" applyAlignment="1">
      <alignment horizontal="left"/>
    </xf>
    <xf numFmtId="0" fontId="33" fillId="30" borderId="38" xfId="0" applyFont="1" applyFill="1" applyBorder="1" applyAlignment="1">
      <alignment horizontal="left"/>
    </xf>
    <xf numFmtId="0" fontId="33" fillId="30" borderId="39" xfId="0" applyFont="1" applyFill="1" applyBorder="1" applyAlignment="1">
      <alignment horizontal="left"/>
    </xf>
    <xf numFmtId="0" fontId="33" fillId="30" borderId="42" xfId="0" applyFont="1" applyFill="1" applyBorder="1" applyAlignment="1">
      <alignment horizontal="left"/>
    </xf>
    <xf numFmtId="0" fontId="33" fillId="30" borderId="43" xfId="0" applyFont="1" applyFill="1" applyBorder="1" applyAlignment="1">
      <alignment horizontal="left"/>
    </xf>
    <xf numFmtId="0" fontId="33" fillId="30" borderId="44" xfId="0" applyFont="1" applyFill="1" applyBorder="1" applyAlignment="1">
      <alignment horizontal="left"/>
    </xf>
    <xf numFmtId="0" fontId="139" fillId="30" borderId="34" xfId="0" applyFont="1" applyFill="1" applyBorder="1" applyAlignment="1">
      <alignment horizontal="left"/>
    </xf>
    <xf numFmtId="0" fontId="139" fillId="30" borderId="35" xfId="0" applyFont="1" applyFill="1" applyBorder="1" applyAlignment="1">
      <alignment horizontal="left"/>
    </xf>
    <xf numFmtId="0" fontId="139" fillId="30" borderId="36" xfId="0" applyFont="1" applyFill="1" applyBorder="1" applyAlignment="1">
      <alignment horizontal="left"/>
    </xf>
    <xf numFmtId="0" fontId="139" fillId="34" borderId="34" xfId="0" applyFont="1" applyFill="1" applyBorder="1" applyAlignment="1">
      <alignment horizontal="left"/>
    </xf>
    <xf numFmtId="0" fontId="139" fillId="34" borderId="35" xfId="0" applyFont="1" applyFill="1" applyBorder="1" applyAlignment="1">
      <alignment horizontal="left"/>
    </xf>
    <xf numFmtId="0" fontId="139" fillId="34" borderId="36" xfId="0" applyFont="1" applyFill="1" applyBorder="1" applyAlignment="1">
      <alignment horizontal="left"/>
    </xf>
    <xf numFmtId="0" fontId="68" fillId="29" borderId="9" xfId="3" applyFont="1" applyFill="1" applyBorder="1" applyAlignment="1">
      <alignment vertical="center"/>
    </xf>
    <xf numFmtId="0" fontId="68" fillId="29" borderId="9" xfId="3" applyFont="1" applyFill="1" applyBorder="1"/>
    <xf numFmtId="0" fontId="9" fillId="0" borderId="9" xfId="3" applyFont="1" applyBorder="1"/>
    <xf numFmtId="165" fontId="31" fillId="14" borderId="144" xfId="7" applyNumberFormat="1" applyFont="1" applyFill="1" applyBorder="1"/>
    <xf numFmtId="165" fontId="31" fillId="14" borderId="145" xfId="7" applyNumberFormat="1" applyFont="1" applyFill="1" applyBorder="1"/>
    <xf numFmtId="0" fontId="6" fillId="0" borderId="146" xfId="7" applyBorder="1"/>
    <xf numFmtId="0" fontId="6" fillId="0" borderId="147" xfId="7" applyBorder="1"/>
    <xf numFmtId="0" fontId="6" fillId="0" borderId="148" xfId="7" applyBorder="1"/>
    <xf numFmtId="0" fontId="6" fillId="0" borderId="149" xfId="7" applyBorder="1"/>
    <xf numFmtId="0" fontId="9" fillId="6" borderId="143" xfId="0" applyFont="1" applyFill="1" applyBorder="1"/>
    <xf numFmtId="9" fontId="49" fillId="31" borderId="108" xfId="6" applyFont="1" applyFill="1" applyBorder="1" applyAlignment="1">
      <alignment horizontal="center" vertical="center"/>
    </xf>
    <xf numFmtId="9" fontId="49" fillId="31" borderId="150" xfId="6" applyFont="1" applyFill="1" applyBorder="1" applyAlignment="1">
      <alignment horizontal="center" vertical="center"/>
    </xf>
    <xf numFmtId="0" fontId="72" fillId="0" borderId="151" xfId="3" applyFont="1" applyBorder="1"/>
    <xf numFmtId="0" fontId="72" fillId="0" borderId="34" xfId="3" applyFont="1" applyBorder="1"/>
    <xf numFmtId="0" fontId="9" fillId="6" borderId="35" xfId="3" applyFont="1" applyFill="1" applyBorder="1"/>
    <xf numFmtId="0" fontId="9" fillId="6" borderId="36" xfId="3" applyFont="1" applyFill="1" applyBorder="1"/>
    <xf numFmtId="0" fontId="9" fillId="11" borderId="1" xfId="8" applyFont="1" applyFill="1"/>
    <xf numFmtId="0" fontId="9" fillId="11" borderId="2" xfId="8" applyFont="1" applyFill="1" applyBorder="1"/>
    <xf numFmtId="0" fontId="9" fillId="11" borderId="1" xfId="8" applyFont="1" applyFill="1" applyAlignment="1">
      <alignment vertical="center"/>
    </xf>
    <xf numFmtId="0" fontId="9" fillId="11" borderId="2" xfId="8" applyFont="1" applyFill="1" applyBorder="1" applyAlignment="1">
      <alignment vertical="center"/>
    </xf>
    <xf numFmtId="0" fontId="9" fillId="11" borderId="1" xfId="8" applyFont="1" applyFill="1" applyAlignment="1">
      <alignment vertical="top"/>
    </xf>
    <xf numFmtId="0" fontId="9" fillId="11" borderId="2" xfId="8" applyFont="1" applyFill="1" applyBorder="1" applyAlignment="1">
      <alignment vertical="top"/>
    </xf>
    <xf numFmtId="0" fontId="9" fillId="11" borderId="152" xfId="8" applyFont="1" applyFill="1" applyBorder="1" applyAlignment="1">
      <alignment horizontal="left"/>
    </xf>
    <xf numFmtId="0" fontId="9" fillId="11" borderId="1" xfId="8" applyFont="1" applyFill="1" applyAlignment="1">
      <alignment horizontal="left" vertical="top"/>
    </xf>
    <xf numFmtId="0" fontId="5" fillId="11" borderId="1" xfId="8" applyFill="1"/>
    <xf numFmtId="0" fontId="9" fillId="11" borderId="152" xfId="8" applyFont="1" applyFill="1" applyBorder="1"/>
    <xf numFmtId="0" fontId="13" fillId="11" borderId="152" xfId="8" applyFont="1" applyFill="1" applyBorder="1"/>
    <xf numFmtId="0" fontId="124" fillId="11" borderId="1" xfId="8" applyFont="1" applyFill="1"/>
    <xf numFmtId="0" fontId="124" fillId="11" borderId="1" xfId="8" applyFont="1" applyFill="1" applyAlignment="1">
      <alignment horizontal="left" vertical="top"/>
    </xf>
    <xf numFmtId="0" fontId="9" fillId="11" borderId="2" xfId="8" applyFont="1" applyFill="1" applyBorder="1" applyAlignment="1">
      <alignment horizontal="left" vertical="top"/>
    </xf>
    <xf numFmtId="0" fontId="13" fillId="11" borderId="1" xfId="8" applyFont="1" applyFill="1" applyAlignment="1">
      <alignment vertical="center"/>
    </xf>
    <xf numFmtId="0" fontId="86" fillId="11" borderId="154" xfId="8" applyFont="1" applyFill="1" applyBorder="1" applyAlignment="1">
      <alignment horizontal="left" vertical="center"/>
    </xf>
    <xf numFmtId="0" fontId="13" fillId="11" borderId="1" xfId="8" applyFont="1" applyFill="1" applyAlignment="1">
      <alignment vertical="top"/>
    </xf>
    <xf numFmtId="0" fontId="160" fillId="11" borderId="1" xfId="8" applyFont="1" applyFill="1" applyAlignment="1">
      <alignment vertical="top"/>
    </xf>
    <xf numFmtId="0" fontId="161" fillId="11" borderId="1" xfId="8" applyFont="1" applyFill="1" applyAlignment="1">
      <alignment vertical="top"/>
    </xf>
    <xf numFmtId="0" fontId="22" fillId="5" borderId="95" xfId="0" applyFont="1" applyFill="1" applyBorder="1"/>
    <xf numFmtId="0" fontId="22" fillId="5" borderId="155" xfId="0" applyFont="1" applyFill="1" applyBorder="1"/>
    <xf numFmtId="0" fontId="98" fillId="15" borderId="1" xfId="0" applyFont="1" applyFill="1" applyBorder="1" applyAlignment="1">
      <alignment wrapText="1"/>
    </xf>
    <xf numFmtId="0" fontId="97" fillId="16" borderId="1" xfId="0" applyFont="1" applyFill="1" applyBorder="1" applyAlignment="1">
      <alignment wrapText="1"/>
    </xf>
    <xf numFmtId="0" fontId="166" fillId="15" borderId="1" xfId="0" applyFont="1" applyFill="1" applyBorder="1"/>
    <xf numFmtId="0" fontId="166" fillId="15" borderId="1" xfId="0" applyFont="1" applyFill="1" applyBorder="1" applyAlignment="1">
      <alignment horizontal="left" wrapText="1"/>
    </xf>
    <xf numFmtId="0" fontId="97" fillId="5" borderId="1" xfId="0" applyFont="1" applyFill="1" applyBorder="1" applyAlignment="1">
      <alignment vertical="top" wrapText="1"/>
    </xf>
    <xf numFmtId="0" fontId="169" fillId="0" borderId="1" xfId="3" applyFont="1" applyAlignment="1">
      <alignment horizontal="left" vertical="center" wrapText="1"/>
    </xf>
    <xf numFmtId="165" fontId="130" fillId="0" borderId="33" xfId="0" applyNumberFormat="1" applyFont="1" applyBorder="1" applyAlignment="1">
      <alignment wrapText="1"/>
    </xf>
    <xf numFmtId="1" fontId="130" fillId="0" borderId="33" xfId="0" applyNumberFormat="1" applyFont="1" applyBorder="1" applyAlignment="1">
      <alignment wrapText="1"/>
    </xf>
    <xf numFmtId="0" fontId="47" fillId="8" borderId="1" xfId="3" applyFont="1" applyFill="1" applyAlignment="1">
      <alignment horizontal="center" vertical="center" wrapText="1"/>
    </xf>
    <xf numFmtId="0" fontId="47" fillId="8" borderId="1" xfId="3" applyFont="1" applyFill="1" applyAlignment="1">
      <alignment vertical="center" wrapText="1"/>
    </xf>
    <xf numFmtId="0" fontId="17" fillId="8" borderId="1" xfId="0" applyFont="1" applyFill="1" applyBorder="1" applyAlignment="1">
      <alignment vertical="center"/>
    </xf>
    <xf numFmtId="0" fontId="11" fillId="9" borderId="1" xfId="0" applyFont="1" applyFill="1" applyBorder="1" applyAlignment="1">
      <alignment vertical="center"/>
    </xf>
    <xf numFmtId="0" fontId="17" fillId="3" borderId="1" xfId="0" applyFont="1" applyFill="1" applyBorder="1" applyAlignment="1">
      <alignment vertical="center"/>
    </xf>
    <xf numFmtId="0" fontId="17" fillId="12" borderId="1" xfId="0" applyFont="1" applyFill="1" applyBorder="1" applyAlignment="1">
      <alignment vertical="center"/>
    </xf>
    <xf numFmtId="0" fontId="0" fillId="11" borderId="0" xfId="0" applyFill="1" applyAlignment="1">
      <alignment vertical="center"/>
    </xf>
    <xf numFmtId="0" fontId="43" fillId="8" borderId="1" xfId="3" applyFont="1" applyFill="1" applyAlignment="1">
      <alignment horizontal="center" vertical="center" wrapText="1"/>
    </xf>
    <xf numFmtId="0" fontId="13" fillId="15" borderId="1" xfId="0" applyFont="1" applyFill="1" applyBorder="1" applyAlignment="1">
      <alignment vertical="center"/>
    </xf>
    <xf numFmtId="0" fontId="14" fillId="15" borderId="1" xfId="0" applyFont="1" applyFill="1" applyBorder="1" applyAlignment="1">
      <alignment vertical="center"/>
    </xf>
    <xf numFmtId="0" fontId="43" fillId="37" borderId="156" xfId="3" applyFont="1" applyFill="1" applyBorder="1" applyAlignment="1">
      <alignment horizontal="center" vertical="center"/>
    </xf>
    <xf numFmtId="0" fontId="43" fillId="8" borderId="156" xfId="3" applyFont="1" applyFill="1" applyBorder="1" applyAlignment="1">
      <alignment horizontal="center" vertical="center" wrapText="1"/>
    </xf>
    <xf numFmtId="0" fontId="11" fillId="6" borderId="159" xfId="0" applyFont="1" applyFill="1" applyBorder="1"/>
    <xf numFmtId="0" fontId="168" fillId="5" borderId="1" xfId="3" applyFont="1" applyFill="1" applyAlignment="1">
      <alignment horizontal="left" vertical="top" wrapText="1"/>
    </xf>
    <xf numFmtId="0" fontId="98" fillId="6" borderId="1" xfId="0" applyFont="1" applyFill="1" applyBorder="1"/>
    <xf numFmtId="0" fontId="170" fillId="6" borderId="1" xfId="3" applyFont="1" applyFill="1"/>
    <xf numFmtId="0" fontId="172" fillId="6" borderId="1" xfId="3" applyFont="1" applyFill="1"/>
    <xf numFmtId="9" fontId="51" fillId="11" borderId="45" xfId="3" applyNumberFormat="1" applyFont="1" applyFill="1" applyBorder="1" applyAlignment="1">
      <alignment horizontal="center" vertical="center"/>
    </xf>
    <xf numFmtId="0" fontId="9" fillId="23" borderId="1" xfId="3" applyFont="1" applyFill="1" applyAlignment="1">
      <alignment horizontal="left" vertical="top"/>
    </xf>
    <xf numFmtId="0" fontId="33" fillId="23" borderId="1" xfId="3" applyFont="1" applyFill="1" applyAlignment="1">
      <alignment horizontal="left"/>
    </xf>
    <xf numFmtId="0" fontId="31" fillId="9" borderId="1" xfId="3" applyFont="1" applyFill="1" applyAlignment="1">
      <alignment vertical="center"/>
    </xf>
    <xf numFmtId="0" fontId="149" fillId="4" borderId="1" xfId="3" applyFont="1" applyFill="1" applyAlignment="1">
      <alignment vertical="top"/>
    </xf>
    <xf numFmtId="0" fontId="149" fillId="6" borderId="1" xfId="3" applyFont="1" applyFill="1" applyAlignment="1">
      <alignment vertical="center"/>
    </xf>
    <xf numFmtId="0" fontId="52" fillId="6" borderId="1" xfId="0" applyFont="1" applyFill="1" applyBorder="1" applyAlignment="1">
      <alignment vertical="top" wrapText="1"/>
    </xf>
    <xf numFmtId="0" fontId="9" fillId="11" borderId="1" xfId="10" applyFont="1" applyFill="1" applyAlignment="1">
      <alignment vertical="top"/>
    </xf>
    <xf numFmtId="0" fontId="9" fillId="11" borderId="44" xfId="10" applyFont="1" applyFill="1" applyBorder="1" applyAlignment="1">
      <alignment vertical="top"/>
    </xf>
    <xf numFmtId="0" fontId="9" fillId="11" borderId="43" xfId="10" applyFont="1" applyFill="1" applyBorder="1" applyAlignment="1">
      <alignment vertical="top"/>
    </xf>
    <xf numFmtId="0" fontId="9" fillId="11" borderId="42" xfId="10" applyFont="1" applyFill="1" applyBorder="1" applyAlignment="1">
      <alignment vertical="top"/>
    </xf>
    <xf numFmtId="0" fontId="9" fillId="11" borderId="41" xfId="10" applyFont="1" applyFill="1" applyBorder="1" applyAlignment="1">
      <alignment vertical="top"/>
    </xf>
    <xf numFmtId="0" fontId="9" fillId="11" borderId="40" xfId="10" applyFont="1" applyFill="1" applyBorder="1" applyAlignment="1">
      <alignment vertical="top"/>
    </xf>
    <xf numFmtId="0" fontId="127" fillId="11" borderId="1" xfId="10" applyFont="1" applyFill="1" applyAlignment="1">
      <alignment vertical="top"/>
    </xf>
    <xf numFmtId="0" fontId="39" fillId="11" borderId="1" xfId="10" applyFont="1" applyFill="1" applyAlignment="1">
      <alignment vertical="top"/>
    </xf>
    <xf numFmtId="0" fontId="127" fillId="11" borderId="1" xfId="10" applyFont="1" applyFill="1" applyAlignment="1">
      <alignment vertical="top" wrapText="1"/>
    </xf>
    <xf numFmtId="0" fontId="40" fillId="11" borderId="1" xfId="10" applyFont="1" applyFill="1" applyAlignment="1">
      <alignment vertical="top"/>
    </xf>
    <xf numFmtId="0" fontId="9" fillId="11" borderId="45" xfId="10" applyFont="1" applyFill="1" applyBorder="1" applyAlignment="1">
      <alignment vertical="top"/>
    </xf>
    <xf numFmtId="0" fontId="9" fillId="11" borderId="1" xfId="10" applyFont="1" applyFill="1" applyAlignment="1">
      <alignment vertical="center"/>
    </xf>
    <xf numFmtId="0" fontId="9" fillId="11" borderId="41" xfId="10" applyFont="1" applyFill="1" applyBorder="1" applyAlignment="1">
      <alignment vertical="center"/>
    </xf>
    <xf numFmtId="0" fontId="40" fillId="11" borderId="1" xfId="10" applyFont="1" applyFill="1" applyAlignment="1">
      <alignment vertical="center"/>
    </xf>
    <xf numFmtId="0" fontId="9" fillId="11" borderId="40" xfId="10" applyFont="1" applyFill="1" applyBorder="1" applyAlignment="1">
      <alignment vertical="center"/>
    </xf>
    <xf numFmtId="0" fontId="9" fillId="11" borderId="115" xfId="10" applyFont="1" applyFill="1" applyBorder="1" applyAlignment="1">
      <alignment vertical="center"/>
    </xf>
    <xf numFmtId="0" fontId="9" fillId="11" borderId="115" xfId="10" applyFont="1" applyFill="1" applyBorder="1" applyAlignment="1">
      <alignment vertical="top"/>
    </xf>
    <xf numFmtId="0" fontId="9" fillId="11" borderId="39" xfId="10" applyFont="1" applyFill="1" applyBorder="1" applyAlignment="1">
      <alignment vertical="top"/>
    </xf>
    <xf numFmtId="0" fontId="9" fillId="11" borderId="38" xfId="10" applyFont="1" applyFill="1" applyBorder="1" applyAlignment="1">
      <alignment vertical="top"/>
    </xf>
    <xf numFmtId="0" fontId="9" fillId="11" borderId="37" xfId="10" applyFont="1" applyFill="1" applyBorder="1" applyAlignment="1">
      <alignment vertical="top"/>
    </xf>
    <xf numFmtId="0" fontId="127" fillId="11" borderId="43" xfId="10" applyFont="1" applyFill="1" applyBorder="1" applyAlignment="1">
      <alignment vertical="top"/>
    </xf>
    <xf numFmtId="0" fontId="39" fillId="11" borderId="43" xfId="10" applyFont="1" applyFill="1" applyBorder="1" applyAlignment="1">
      <alignment vertical="top"/>
    </xf>
    <xf numFmtId="0" fontId="39" fillId="11" borderId="45" xfId="10" applyFont="1" applyFill="1" applyBorder="1" applyAlignment="1">
      <alignment vertical="top"/>
    </xf>
    <xf numFmtId="0" fontId="39" fillId="11" borderId="115" xfId="10" applyFont="1" applyFill="1" applyBorder="1" applyAlignment="1">
      <alignment vertical="center"/>
    </xf>
    <xf numFmtId="0" fontId="39" fillId="11" borderId="115" xfId="10" applyFont="1" applyFill="1" applyBorder="1" applyAlignment="1">
      <alignment vertical="top"/>
    </xf>
    <xf numFmtId="0" fontId="175" fillId="11" borderId="1" xfId="10" applyFont="1" applyFill="1" applyAlignment="1">
      <alignment vertical="top"/>
    </xf>
    <xf numFmtId="0" fontId="127" fillId="11" borderId="43" xfId="10" applyFont="1" applyFill="1" applyBorder="1" applyAlignment="1">
      <alignment vertical="top" wrapText="1"/>
    </xf>
    <xf numFmtId="0" fontId="127" fillId="11" borderId="45" xfId="10" applyFont="1" applyFill="1" applyBorder="1" applyAlignment="1">
      <alignment vertical="top" wrapText="1"/>
    </xf>
    <xf numFmtId="0" fontId="176" fillId="11" borderId="1" xfId="10" applyFont="1" applyFill="1" applyAlignment="1">
      <alignment vertical="top" wrapText="1"/>
    </xf>
    <xf numFmtId="0" fontId="127" fillId="11" borderId="43" xfId="10" applyFont="1" applyFill="1" applyBorder="1" applyAlignment="1">
      <alignment horizontal="left" vertical="top" wrapText="1"/>
    </xf>
    <xf numFmtId="0" fontId="127" fillId="11" borderId="45" xfId="10" applyFont="1" applyFill="1" applyBorder="1" applyAlignment="1">
      <alignment horizontal="left" vertical="top" wrapText="1"/>
    </xf>
    <xf numFmtId="0" fontId="9" fillId="11" borderId="45" xfId="10" applyFont="1" applyFill="1" applyBorder="1" applyAlignment="1">
      <alignment horizontal="center" vertical="top"/>
    </xf>
    <xf numFmtId="0" fontId="127" fillId="11" borderId="45" xfId="10" applyFont="1" applyFill="1" applyBorder="1" applyAlignment="1">
      <alignment vertical="top"/>
    </xf>
    <xf numFmtId="0" fontId="86" fillId="11" borderId="1" xfId="10" applyFont="1" applyFill="1" applyAlignment="1">
      <alignment vertical="top"/>
    </xf>
    <xf numFmtId="0" fontId="86" fillId="11" borderId="41" xfId="10" applyFont="1" applyFill="1" applyBorder="1" applyAlignment="1">
      <alignment vertical="top"/>
    </xf>
    <xf numFmtId="0" fontId="86" fillId="11" borderId="40" xfId="10" applyFont="1" applyFill="1" applyBorder="1" applyAlignment="1">
      <alignment vertical="top"/>
    </xf>
    <xf numFmtId="0" fontId="71" fillId="23" borderId="1" xfId="3" applyFont="1" applyFill="1" applyAlignment="1">
      <alignment vertical="top" wrapText="1"/>
    </xf>
    <xf numFmtId="0" fontId="7" fillId="11" borderId="1" xfId="3" applyFill="1" applyAlignment="1">
      <alignment vertical="top"/>
    </xf>
    <xf numFmtId="0" fontId="9" fillId="24" borderId="1" xfId="3" applyFont="1" applyFill="1" applyAlignment="1">
      <alignment vertical="top"/>
    </xf>
    <xf numFmtId="0" fontId="105" fillId="3" borderId="1" xfId="3" applyFont="1" applyFill="1" applyAlignment="1">
      <alignment horizontal="left" vertical="top"/>
    </xf>
    <xf numFmtId="0" fontId="13" fillId="23" borderId="1" xfId="3" applyFont="1" applyFill="1"/>
    <xf numFmtId="0" fontId="13" fillId="3" borderId="1" xfId="3" applyFont="1" applyFill="1"/>
    <xf numFmtId="0" fontId="177" fillId="23" borderId="1" xfId="3" applyFont="1" applyFill="1" applyAlignment="1">
      <alignment horizontal="left"/>
    </xf>
    <xf numFmtId="0" fontId="178" fillId="3" borderId="1" xfId="3" applyFont="1" applyFill="1" applyAlignment="1">
      <alignment horizontal="center" vertical="center"/>
    </xf>
    <xf numFmtId="0" fontId="13" fillId="3" borderId="1" xfId="3" applyFont="1" applyFill="1" applyAlignment="1">
      <alignment horizontal="left"/>
    </xf>
    <xf numFmtId="0" fontId="130" fillId="0" borderId="1" xfId="3" applyFont="1"/>
    <xf numFmtId="0" fontId="179" fillId="0" borderId="1" xfId="3" applyFont="1"/>
    <xf numFmtId="0" fontId="33" fillId="23" borderId="1" xfId="3" applyFont="1" applyFill="1"/>
    <xf numFmtId="0" fontId="33" fillId="3" borderId="1" xfId="3" applyFont="1" applyFill="1"/>
    <xf numFmtId="0" fontId="94" fillId="0" borderId="1" xfId="3" applyFont="1"/>
    <xf numFmtId="0" fontId="7" fillId="9" borderId="1" xfId="3" applyFill="1"/>
    <xf numFmtId="0" fontId="104" fillId="22" borderId="1" xfId="3" applyFont="1" applyFill="1" applyAlignment="1">
      <alignment vertical="top"/>
    </xf>
    <xf numFmtId="0" fontId="9" fillId="11" borderId="1" xfId="11" applyFont="1" applyFill="1"/>
    <xf numFmtId="0" fontId="9" fillId="11" borderId="5" xfId="11" applyFont="1" applyFill="1" applyBorder="1"/>
    <xf numFmtId="0" fontId="9" fillId="11" borderId="4" xfId="11" applyFont="1" applyFill="1" applyBorder="1"/>
    <xf numFmtId="0" fontId="9" fillId="11" borderId="3" xfId="11" applyFont="1" applyFill="1" applyBorder="1"/>
    <xf numFmtId="0" fontId="9" fillId="11" borderId="160" xfId="11" applyFont="1" applyFill="1" applyBorder="1"/>
    <xf numFmtId="0" fontId="9" fillId="11" borderId="161" xfId="11" applyFont="1" applyFill="1" applyBorder="1"/>
    <xf numFmtId="0" fontId="9" fillId="11" borderId="2" xfId="11" applyFont="1" applyFill="1" applyBorder="1"/>
    <xf numFmtId="0" fontId="33" fillId="11" borderId="1" xfId="11" applyFont="1" applyFill="1" applyAlignment="1">
      <alignment vertical="top"/>
    </xf>
    <xf numFmtId="0" fontId="9" fillId="11" borderId="1" xfId="11" applyFont="1" applyFill="1" applyAlignment="1">
      <alignment vertical="center"/>
    </xf>
    <xf numFmtId="0" fontId="9" fillId="11" borderId="2" xfId="11" applyFont="1" applyFill="1" applyBorder="1" applyAlignment="1">
      <alignment vertical="center"/>
    </xf>
    <xf numFmtId="0" fontId="9" fillId="11" borderId="1" xfId="11" applyFont="1" applyFill="1" applyAlignment="1">
      <alignment vertical="top"/>
    </xf>
    <xf numFmtId="0" fontId="9" fillId="11" borderId="160" xfId="11" applyFont="1" applyFill="1" applyBorder="1" applyAlignment="1">
      <alignment vertical="top"/>
    </xf>
    <xf numFmtId="0" fontId="9" fillId="11" borderId="161" xfId="11" applyFont="1" applyFill="1" applyBorder="1" applyAlignment="1">
      <alignment vertical="top"/>
    </xf>
    <xf numFmtId="0" fontId="184" fillId="11" borderId="1" xfId="11" applyFont="1" applyFill="1" applyAlignment="1">
      <alignment vertical="top"/>
    </xf>
    <xf numFmtId="0" fontId="9" fillId="11" borderId="162" xfId="11" applyFont="1" applyFill="1" applyBorder="1"/>
    <xf numFmtId="0" fontId="9" fillId="11" borderId="163" xfId="11" applyFont="1" applyFill="1" applyBorder="1"/>
    <xf numFmtId="0" fontId="9" fillId="11" borderId="164" xfId="11" applyFont="1" applyFill="1" applyBorder="1"/>
    <xf numFmtId="0" fontId="123" fillId="11" borderId="1" xfId="11" applyFont="1" applyFill="1"/>
    <xf numFmtId="0" fontId="9" fillId="11" borderId="160" xfId="11" applyFont="1" applyFill="1" applyBorder="1" applyAlignment="1">
      <alignment vertical="center"/>
    </xf>
    <xf numFmtId="0" fontId="9" fillId="11" borderId="161" xfId="11" applyFont="1" applyFill="1" applyBorder="1" applyAlignment="1">
      <alignment vertical="center"/>
    </xf>
    <xf numFmtId="0" fontId="124" fillId="11" borderId="1" xfId="11" applyFont="1" applyFill="1" applyAlignment="1">
      <alignment vertical="top"/>
    </xf>
    <xf numFmtId="0" fontId="133" fillId="11" borderId="1" xfId="11" applyFont="1" applyFill="1" applyAlignment="1">
      <alignment vertical="center"/>
    </xf>
    <xf numFmtId="0" fontId="86" fillId="11" borderId="1" xfId="11" applyFont="1" applyFill="1" applyAlignment="1">
      <alignment vertical="top"/>
    </xf>
    <xf numFmtId="0" fontId="86" fillId="11" borderId="160" xfId="11" applyFont="1" applyFill="1" applyBorder="1" applyAlignment="1">
      <alignment vertical="top"/>
    </xf>
    <xf numFmtId="0" fontId="86" fillId="11" borderId="161" xfId="11" applyFont="1" applyFill="1" applyBorder="1" applyAlignment="1">
      <alignment vertical="top"/>
    </xf>
    <xf numFmtId="0" fontId="133" fillId="11" borderId="1" xfId="11" applyFont="1" applyFill="1" applyAlignment="1">
      <alignment vertical="top"/>
    </xf>
    <xf numFmtId="0" fontId="9" fillId="11" borderId="2" xfId="11" applyFont="1" applyFill="1" applyBorder="1" applyAlignment="1">
      <alignment vertical="top"/>
    </xf>
    <xf numFmtId="0" fontId="133" fillId="11" borderId="1" xfId="11" applyFont="1" applyFill="1"/>
    <xf numFmtId="0" fontId="33" fillId="11" borderId="1" xfId="11" applyFont="1" applyFill="1"/>
    <xf numFmtId="0" fontId="157" fillId="11" borderId="1" xfId="11" applyFont="1" applyFill="1" applyAlignment="1">
      <alignment horizontal="left"/>
    </xf>
    <xf numFmtId="0" fontId="185" fillId="0" borderId="1" xfId="11" applyFont="1"/>
    <xf numFmtId="0" fontId="133" fillId="11" borderId="1" xfId="11" applyFont="1" applyFill="1" applyAlignment="1">
      <alignment vertical="top" wrapText="1"/>
    </xf>
    <xf numFmtId="0" fontId="186" fillId="0" borderId="1" xfId="11" applyFont="1"/>
    <xf numFmtId="0" fontId="133" fillId="0" borderId="1" xfId="11" applyFont="1" applyAlignment="1">
      <alignment vertical="center"/>
    </xf>
    <xf numFmtId="0" fontId="3" fillId="11" borderId="2" xfId="11" applyFill="1" applyBorder="1"/>
    <xf numFmtId="0" fontId="124" fillId="11" borderId="1" xfId="11" applyFont="1" applyFill="1" applyAlignment="1">
      <alignment vertical="top" wrapText="1"/>
    </xf>
    <xf numFmtId="0" fontId="39" fillId="18" borderId="1" xfId="11" applyFont="1" applyFill="1" applyAlignment="1">
      <alignment vertical="center"/>
    </xf>
    <xf numFmtId="0" fontId="39" fillId="18" borderId="165" xfId="11" applyFont="1" applyFill="1" applyBorder="1" applyAlignment="1">
      <alignment vertical="center"/>
    </xf>
    <xf numFmtId="0" fontId="9" fillId="11" borderId="163" xfId="11" applyFont="1" applyFill="1" applyBorder="1" applyAlignment="1">
      <alignment vertical="center"/>
    </xf>
    <xf numFmtId="0" fontId="14" fillId="11" borderId="163" xfId="11" applyFont="1" applyFill="1" applyBorder="1" applyAlignment="1">
      <alignment vertical="center"/>
    </xf>
    <xf numFmtId="0" fontId="9" fillId="11" borderId="162" xfId="11" applyFont="1" applyFill="1" applyBorder="1" applyAlignment="1">
      <alignment vertical="top"/>
    </xf>
    <xf numFmtId="0" fontId="9" fillId="11" borderId="163" xfId="11" applyFont="1" applyFill="1" applyBorder="1" applyAlignment="1">
      <alignment vertical="top"/>
    </xf>
    <xf numFmtId="0" fontId="9" fillId="11" borderId="164" xfId="11" applyFont="1" applyFill="1" applyBorder="1" applyAlignment="1">
      <alignment vertical="top"/>
    </xf>
    <xf numFmtId="0" fontId="9" fillId="11" borderId="1" xfId="11" applyFont="1" applyFill="1" applyAlignment="1">
      <alignment horizontal="left" vertical="top"/>
    </xf>
    <xf numFmtId="0" fontId="142" fillId="11" borderId="1" xfId="11" applyFont="1" applyFill="1"/>
    <xf numFmtId="0" fontId="142" fillId="11" borderId="1" xfId="11" applyFont="1" applyFill="1" applyAlignment="1">
      <alignment vertical="top"/>
    </xf>
    <xf numFmtId="0" fontId="156" fillId="11" borderId="1" xfId="11" applyFont="1" applyFill="1" applyAlignment="1">
      <alignment vertical="top"/>
    </xf>
    <xf numFmtId="0" fontId="3" fillId="11" borderId="1" xfId="11" applyFill="1"/>
    <xf numFmtId="0" fontId="23" fillId="8" borderId="20" xfId="0" applyFont="1" applyFill="1" applyBorder="1" applyAlignment="1">
      <alignment horizontal="left" vertical="center"/>
    </xf>
    <xf numFmtId="0" fontId="23" fillId="8" borderId="21" xfId="0" applyFont="1" applyFill="1" applyBorder="1" applyAlignment="1">
      <alignment horizontal="left" vertical="center"/>
    </xf>
    <xf numFmtId="0" fontId="45" fillId="5" borderId="1" xfId="0" applyFont="1" applyFill="1" applyBorder="1" applyAlignment="1">
      <alignment horizontal="left" wrapText="1"/>
    </xf>
    <xf numFmtId="0" fontId="13" fillId="0" borderId="61" xfId="3" applyFont="1" applyBorder="1" applyAlignment="1">
      <alignment horizontal="center" wrapText="1"/>
    </xf>
    <xf numFmtId="0" fontId="13" fillId="0" borderId="63" xfId="3" applyFont="1" applyBorder="1" applyAlignment="1">
      <alignment horizontal="center"/>
    </xf>
    <xf numFmtId="0" fontId="34" fillId="19" borderId="63" xfId="3" applyFont="1" applyFill="1" applyBorder="1" applyAlignment="1">
      <alignment horizontal="center"/>
    </xf>
    <xf numFmtId="0" fontId="84" fillId="0" borderId="64" xfId="3" applyFont="1" applyBorder="1" applyAlignment="1">
      <alignment horizontal="center"/>
    </xf>
    <xf numFmtId="0" fontId="84" fillId="18" borderId="64" xfId="3" applyFont="1" applyFill="1" applyBorder="1" applyAlignment="1">
      <alignment horizontal="center"/>
    </xf>
    <xf numFmtId="0" fontId="84" fillId="18" borderId="66" xfId="3" applyFont="1" applyFill="1" applyBorder="1" applyAlignment="1">
      <alignment horizontal="center"/>
    </xf>
    <xf numFmtId="0" fontId="71" fillId="18" borderId="63" xfId="3" applyFont="1" applyFill="1" applyBorder="1" applyAlignment="1">
      <alignment horizontal="center"/>
    </xf>
    <xf numFmtId="0" fontId="13" fillId="0" borderId="67" xfId="3" applyFont="1" applyBorder="1" applyAlignment="1">
      <alignment horizontal="center"/>
    </xf>
    <xf numFmtId="0" fontId="9" fillId="6" borderId="33" xfId="0" applyFont="1" applyFill="1" applyBorder="1" applyAlignment="1">
      <alignment horizontal="center"/>
    </xf>
    <xf numFmtId="0" fontId="53" fillId="6" borderId="18" xfId="3" applyFont="1" applyFill="1" applyBorder="1" applyAlignment="1">
      <alignment vertical="center"/>
    </xf>
    <xf numFmtId="0" fontId="58" fillId="6" borderId="1" xfId="3" applyFont="1" applyFill="1" applyAlignment="1">
      <alignment vertical="center"/>
    </xf>
    <xf numFmtId="0" fontId="58" fillId="6" borderId="1" xfId="0" applyFont="1" applyFill="1" applyBorder="1" applyAlignment="1">
      <alignment vertical="center"/>
    </xf>
    <xf numFmtId="0" fontId="84" fillId="18" borderId="64" xfId="3" applyFont="1" applyFill="1" applyBorder="1" applyAlignment="1">
      <alignment horizontal="center" vertical="center"/>
    </xf>
    <xf numFmtId="0" fontId="49" fillId="11" borderId="17" xfId="3" applyFont="1" applyFill="1" applyBorder="1" applyAlignment="1">
      <alignment horizontal="center" vertical="center"/>
    </xf>
    <xf numFmtId="0" fontId="61" fillId="11" borderId="17" xfId="3" applyFont="1" applyFill="1" applyBorder="1" applyAlignment="1">
      <alignment horizontal="center" vertical="center"/>
    </xf>
    <xf numFmtId="0" fontId="58" fillId="11" borderId="1" xfId="3" applyFont="1" applyFill="1" applyAlignment="1">
      <alignment vertical="center"/>
    </xf>
    <xf numFmtId="0" fontId="9" fillId="11" borderId="1" xfId="0" applyFont="1" applyFill="1" applyBorder="1" applyAlignment="1">
      <alignment vertical="center"/>
    </xf>
    <xf numFmtId="0" fontId="13" fillId="11" borderId="62" xfId="3" applyFont="1" applyFill="1" applyBorder="1" applyAlignment="1">
      <alignment horizontal="center" vertical="center"/>
    </xf>
    <xf numFmtId="0" fontId="71" fillId="41" borderId="1" xfId="3" applyFont="1" applyFill="1" applyAlignment="1">
      <alignment horizontal="center" vertical="center"/>
    </xf>
    <xf numFmtId="0" fontId="84" fillId="41" borderId="63" xfId="3" applyFont="1" applyFill="1" applyBorder="1" applyAlignment="1">
      <alignment horizontal="center" vertical="center"/>
    </xf>
    <xf numFmtId="0" fontId="9" fillId="11" borderId="1" xfId="3" applyFont="1" applyFill="1" applyAlignment="1">
      <alignment vertical="center"/>
    </xf>
    <xf numFmtId="0" fontId="9" fillId="11" borderId="22" xfId="3" applyFont="1" applyFill="1" applyBorder="1"/>
    <xf numFmtId="0" fontId="49" fillId="11" borderId="1" xfId="3" applyFont="1" applyFill="1"/>
    <xf numFmtId="0" fontId="9" fillId="11" borderId="30" xfId="3" applyFont="1" applyFill="1" applyBorder="1"/>
    <xf numFmtId="0" fontId="9" fillId="11" borderId="1" xfId="0" applyFont="1" applyFill="1" applyBorder="1"/>
    <xf numFmtId="0" fontId="34" fillId="11" borderId="33" xfId="3" applyFont="1" applyFill="1" applyBorder="1" applyAlignment="1">
      <alignment horizontal="center"/>
    </xf>
    <xf numFmtId="0" fontId="34" fillId="11" borderId="63" xfId="3" applyFont="1" applyFill="1" applyBorder="1" applyAlignment="1">
      <alignment horizontal="center"/>
    </xf>
    <xf numFmtId="0" fontId="33" fillId="11" borderId="1" xfId="3" applyFont="1" applyFill="1" applyAlignment="1">
      <alignment vertical="center"/>
    </xf>
    <xf numFmtId="0" fontId="72" fillId="11" borderId="33" xfId="3" applyFont="1" applyFill="1" applyBorder="1" applyAlignment="1">
      <alignment horizontal="center"/>
    </xf>
    <xf numFmtId="0" fontId="84" fillId="41" borderId="64" xfId="3" applyFont="1" applyFill="1" applyBorder="1" applyAlignment="1">
      <alignment horizontal="center"/>
    </xf>
    <xf numFmtId="0" fontId="49" fillId="11" borderId="18" xfId="3" applyFont="1" applyFill="1" applyBorder="1" applyAlignment="1">
      <alignment vertical="center"/>
    </xf>
    <xf numFmtId="0" fontId="58" fillId="11" borderId="1" xfId="0" applyFont="1" applyFill="1" applyBorder="1" applyAlignment="1">
      <alignment vertical="center"/>
    </xf>
    <xf numFmtId="0" fontId="13" fillId="11" borderId="1" xfId="3" applyFont="1" applyFill="1" applyAlignment="1">
      <alignment horizontal="center" vertical="center"/>
    </xf>
    <xf numFmtId="0" fontId="13" fillId="11" borderId="63" xfId="3" applyFont="1" applyFill="1" applyBorder="1" applyAlignment="1">
      <alignment horizontal="center" vertical="center"/>
    </xf>
    <xf numFmtId="0" fontId="49" fillId="11" borderId="1" xfId="3" applyFont="1" applyFill="1" applyAlignment="1">
      <alignment vertical="center"/>
    </xf>
    <xf numFmtId="0" fontId="98" fillId="11" borderId="1" xfId="3" applyFont="1" applyFill="1"/>
    <xf numFmtId="0" fontId="61" fillId="6" borderId="1" xfId="3" applyFont="1" applyFill="1" applyAlignment="1">
      <alignment vertical="center"/>
    </xf>
    <xf numFmtId="0" fontId="58" fillId="6" borderId="1" xfId="0" applyFont="1" applyFill="1" applyBorder="1" applyAlignment="1">
      <alignment vertical="center" wrapText="1"/>
    </xf>
    <xf numFmtId="0" fontId="84" fillId="18" borderId="66" xfId="3" applyFont="1" applyFill="1" applyBorder="1" applyAlignment="1">
      <alignment horizontal="center" vertical="center"/>
    </xf>
    <xf numFmtId="0" fontId="14" fillId="11" borderId="1" xfId="3" applyFont="1" applyFill="1"/>
    <xf numFmtId="0" fontId="51" fillId="11" borderId="1" xfId="3" applyFont="1" applyFill="1"/>
    <xf numFmtId="0" fontId="14" fillId="11" borderId="25" xfId="3" applyFont="1" applyFill="1" applyBorder="1"/>
    <xf numFmtId="0" fontId="14" fillId="11" borderId="1" xfId="0" applyFont="1" applyFill="1" applyBorder="1"/>
    <xf numFmtId="0" fontId="71" fillId="41" borderId="63" xfId="3" applyFont="1" applyFill="1" applyBorder="1" applyAlignment="1">
      <alignment horizontal="center"/>
    </xf>
    <xf numFmtId="0" fontId="58" fillId="11" borderId="1" xfId="0" applyFont="1" applyFill="1" applyBorder="1" applyAlignment="1">
      <alignment wrapText="1"/>
    </xf>
    <xf numFmtId="0" fontId="13" fillId="11" borderId="1" xfId="3" applyFont="1" applyFill="1" applyAlignment="1">
      <alignment horizontal="center"/>
    </xf>
    <xf numFmtId="0" fontId="13" fillId="11" borderId="63" xfId="3" applyFont="1" applyFill="1" applyBorder="1" applyAlignment="1">
      <alignment horizontal="center"/>
    </xf>
    <xf numFmtId="0" fontId="49" fillId="11" borderId="1" xfId="3" applyFont="1" applyFill="1" applyAlignment="1">
      <alignment horizontal="center" vertical="center"/>
    </xf>
    <xf numFmtId="0" fontId="53" fillId="11" borderId="1" xfId="3" applyFont="1" applyFill="1" applyAlignment="1">
      <alignment vertical="top" wrapText="1"/>
    </xf>
    <xf numFmtId="0" fontId="49" fillId="6" borderId="1" xfId="3" applyFont="1" applyFill="1" applyAlignment="1">
      <alignment vertical="center"/>
    </xf>
    <xf numFmtId="0" fontId="14" fillId="6" borderId="1" xfId="3" applyFont="1" applyFill="1" applyAlignment="1">
      <alignment vertical="center"/>
    </xf>
    <xf numFmtId="0" fontId="9" fillId="11" borderId="18" xfId="3" applyFont="1" applyFill="1" applyBorder="1"/>
    <xf numFmtId="0" fontId="9" fillId="11" borderId="12" xfId="3" applyFont="1" applyFill="1" applyBorder="1"/>
    <xf numFmtId="0" fontId="13" fillId="11" borderId="67" xfId="3" applyFont="1" applyFill="1" applyBorder="1" applyAlignment="1">
      <alignment horizontal="center"/>
    </xf>
    <xf numFmtId="0" fontId="47" fillId="8" borderId="1" xfId="3" applyFont="1" applyFill="1" applyAlignment="1">
      <alignment vertical="top" wrapText="1"/>
    </xf>
    <xf numFmtId="0" fontId="47" fillId="8" borderId="1" xfId="3" applyFont="1" applyFill="1" applyAlignment="1">
      <alignment horizontal="center" vertical="top" wrapText="1"/>
    </xf>
    <xf numFmtId="0" fontId="47" fillId="14" borderId="1" xfId="3" applyFont="1" applyFill="1" applyAlignment="1">
      <alignment vertical="top" wrapText="1"/>
    </xf>
    <xf numFmtId="0" fontId="9" fillId="9" borderId="1" xfId="3" applyFont="1" applyFill="1" applyAlignment="1">
      <alignment vertical="top"/>
    </xf>
    <xf numFmtId="0" fontId="20" fillId="14" borderId="1" xfId="3" applyFont="1" applyFill="1" applyAlignment="1">
      <alignment vertical="top"/>
    </xf>
    <xf numFmtId="0" fontId="31" fillId="14" borderId="1" xfId="3" applyFont="1" applyFill="1" applyAlignment="1">
      <alignment vertical="top"/>
    </xf>
    <xf numFmtId="0" fontId="31" fillId="14" borderId="1" xfId="3" applyFont="1" applyFill="1" applyAlignment="1">
      <alignment vertical="top" wrapText="1"/>
    </xf>
    <xf numFmtId="0" fontId="9" fillId="6" borderId="1" xfId="3" applyFont="1" applyFill="1" applyAlignment="1">
      <alignment horizontal="center" vertical="top"/>
    </xf>
    <xf numFmtId="0" fontId="65" fillId="10" borderId="1" xfId="3" applyFont="1" applyFill="1" applyAlignment="1">
      <alignment horizontal="center" vertical="top" wrapText="1"/>
    </xf>
    <xf numFmtId="0" fontId="55" fillId="10" borderId="1" xfId="3" applyFont="1" applyFill="1" applyAlignment="1">
      <alignment horizontal="center" vertical="top"/>
    </xf>
    <xf numFmtId="0" fontId="9" fillId="10" borderId="22" xfId="3" applyFont="1" applyFill="1" applyBorder="1" applyAlignment="1">
      <alignment horizontal="center" vertical="top"/>
    </xf>
    <xf numFmtId="0" fontId="9" fillId="6" borderId="1" xfId="0" applyFont="1" applyFill="1" applyBorder="1" applyAlignment="1">
      <alignment vertical="top"/>
    </xf>
    <xf numFmtId="0" fontId="13" fillId="0" borderId="62" xfId="3" applyFont="1" applyBorder="1" applyAlignment="1">
      <alignment horizontal="center" vertical="top"/>
    </xf>
    <xf numFmtId="0" fontId="84" fillId="18" borderId="32" xfId="3" applyFont="1" applyFill="1" applyBorder="1" applyAlignment="1">
      <alignment horizontal="center" vertical="top"/>
    </xf>
    <xf numFmtId="0" fontId="84" fillId="18" borderId="64" xfId="3" applyFont="1" applyFill="1" applyBorder="1" applyAlignment="1">
      <alignment horizontal="center" vertical="top"/>
    </xf>
    <xf numFmtId="0" fontId="9" fillId="9" borderId="1" xfId="3" applyFont="1" applyFill="1" applyAlignment="1">
      <alignment wrapText="1"/>
    </xf>
    <xf numFmtId="0" fontId="9" fillId="9" borderId="1" xfId="3" applyFont="1" applyFill="1" applyAlignment="1">
      <alignment horizontal="left" wrapText="1"/>
    </xf>
    <xf numFmtId="0" fontId="23" fillId="9" borderId="28" xfId="0" applyFont="1" applyFill="1" applyBorder="1" applyAlignment="1">
      <alignment vertical="center"/>
    </xf>
    <xf numFmtId="0" fontId="47" fillId="9" borderId="37" xfId="3" applyFont="1" applyFill="1" applyBorder="1"/>
    <xf numFmtId="0" fontId="31" fillId="9" borderId="38" xfId="3" applyFont="1" applyFill="1" applyBorder="1" applyAlignment="1">
      <alignment horizontal="left" wrapText="1"/>
    </xf>
    <xf numFmtId="0" fontId="31" fillId="9" borderId="39" xfId="3" applyFont="1" applyFill="1" applyBorder="1" applyAlignment="1">
      <alignment horizontal="left" wrapText="1"/>
    </xf>
    <xf numFmtId="0" fontId="23" fillId="9" borderId="167" xfId="0" applyFont="1" applyFill="1" applyBorder="1" applyAlignment="1">
      <alignment vertical="center"/>
    </xf>
    <xf numFmtId="0" fontId="47" fillId="9" borderId="43" xfId="3" applyFont="1" applyFill="1" applyBorder="1" applyAlignment="1">
      <alignment vertical="top"/>
    </xf>
    <xf numFmtId="0" fontId="31" fillId="9" borderId="43" xfId="3" applyFont="1" applyFill="1" applyBorder="1"/>
    <xf numFmtId="0" fontId="49" fillId="6" borderId="1" xfId="0" applyFont="1" applyFill="1" applyBorder="1" applyAlignment="1">
      <alignment vertical="top" wrapText="1"/>
    </xf>
    <xf numFmtId="0" fontId="14" fillId="6" borderId="0" xfId="0" applyFont="1" applyFill="1" applyAlignment="1">
      <alignment vertical="center"/>
    </xf>
    <xf numFmtId="0" fontId="53" fillId="6" borderId="18" xfId="0" applyFont="1" applyFill="1" applyBorder="1" applyAlignment="1">
      <alignment vertical="center"/>
    </xf>
    <xf numFmtId="0" fontId="13" fillId="0" borderId="63" xfId="3" applyFont="1" applyBorder="1" applyAlignment="1">
      <alignment horizontal="center" vertical="center"/>
    </xf>
    <xf numFmtId="0" fontId="23" fillId="8" borderId="29" xfId="0" applyFont="1" applyFill="1" applyBorder="1"/>
    <xf numFmtId="0" fontId="31" fillId="9" borderId="18" xfId="0" applyFont="1" applyFill="1" applyBorder="1" applyAlignment="1">
      <alignment vertical="top"/>
    </xf>
    <xf numFmtId="0" fontId="88" fillId="21" borderId="1" xfId="3" applyFont="1" applyFill="1" applyAlignment="1">
      <alignment vertical="center"/>
    </xf>
    <xf numFmtId="2" fontId="9" fillId="6" borderId="1" xfId="3" applyNumberFormat="1" applyFont="1" applyFill="1"/>
    <xf numFmtId="166" fontId="89" fillId="21" borderId="1" xfId="3" applyNumberFormat="1" applyFont="1" applyFill="1" applyAlignment="1">
      <alignment horizontal="center" vertical="center"/>
    </xf>
    <xf numFmtId="0" fontId="87" fillId="6" borderId="1" xfId="3" applyFont="1" applyFill="1" applyAlignment="1">
      <alignment vertical="center"/>
    </xf>
    <xf numFmtId="0" fontId="168" fillId="5" borderId="1" xfId="3" applyFont="1" applyFill="1" applyAlignment="1">
      <alignment vertical="top"/>
    </xf>
    <xf numFmtId="0" fontId="87" fillId="9" borderId="1" xfId="3" applyFont="1" applyFill="1" applyAlignment="1">
      <alignment vertical="center"/>
    </xf>
    <xf numFmtId="0" fontId="65" fillId="11" borderId="1" xfId="3" applyFont="1" applyFill="1" applyAlignment="1">
      <alignment horizontal="left" vertical="top" wrapText="1"/>
    </xf>
    <xf numFmtId="0" fontId="75" fillId="11" borderId="1" xfId="3" applyFont="1" applyFill="1"/>
    <xf numFmtId="0" fontId="75" fillId="11" borderId="1" xfId="3" applyFont="1" applyFill="1" applyAlignment="1">
      <alignment horizontal="left" vertical="top"/>
    </xf>
    <xf numFmtId="0" fontId="75" fillId="11" borderId="1" xfId="3" applyFont="1" applyFill="1" applyAlignment="1">
      <alignment vertical="center"/>
    </xf>
    <xf numFmtId="0" fontId="88" fillId="12" borderId="1" xfId="3" applyFont="1" applyFill="1" applyAlignment="1">
      <alignment vertical="center"/>
    </xf>
    <xf numFmtId="0" fontId="75" fillId="11" borderId="1" xfId="0" applyFont="1" applyFill="1" applyBorder="1" applyAlignment="1">
      <alignment vertical="center"/>
    </xf>
    <xf numFmtId="0" fontId="51" fillId="11" borderId="1" xfId="0" applyFont="1" applyFill="1" applyBorder="1"/>
    <xf numFmtId="0" fontId="67" fillId="11" borderId="1" xfId="0" applyFont="1" applyFill="1" applyBorder="1" applyAlignment="1">
      <alignment vertical="top" wrapText="1"/>
    </xf>
    <xf numFmtId="0" fontId="65" fillId="11" borderId="1" xfId="0" applyFont="1" applyFill="1" applyBorder="1" applyAlignment="1">
      <alignment horizontal="left" vertical="top" wrapText="1"/>
    </xf>
    <xf numFmtId="0" fontId="88" fillId="12" borderId="28" xfId="3" applyFont="1" applyFill="1" applyBorder="1" applyAlignment="1">
      <alignment vertical="center"/>
    </xf>
    <xf numFmtId="0" fontId="67" fillId="11" borderId="1" xfId="3" applyFont="1" applyFill="1" applyAlignment="1">
      <alignment vertical="top" wrapText="1"/>
    </xf>
    <xf numFmtId="0" fontId="67" fillId="11" borderId="1" xfId="3" applyFont="1" applyFill="1" applyAlignment="1">
      <alignment vertical="center" wrapText="1"/>
    </xf>
    <xf numFmtId="0" fontId="9" fillId="11" borderId="22" xfId="0" applyFont="1" applyFill="1" applyBorder="1" applyAlignment="1">
      <alignment horizontal="center" wrapText="1"/>
    </xf>
    <xf numFmtId="1" fontId="52" fillId="11" borderId="22" xfId="0" applyNumberFormat="1" applyFont="1" applyFill="1" applyBorder="1" applyAlignment="1">
      <alignment horizontal="center" vertical="center"/>
    </xf>
    <xf numFmtId="0" fontId="67" fillId="11" borderId="1" xfId="0" applyFont="1" applyFill="1" applyBorder="1" applyAlignment="1">
      <alignment vertical="center" wrapText="1"/>
    </xf>
    <xf numFmtId="0" fontId="49" fillId="11" borderId="1" xfId="0" applyFont="1" applyFill="1" applyBorder="1"/>
    <xf numFmtId="0" fontId="9" fillId="11" borderId="1" xfId="0" applyFont="1" applyFill="1" applyBorder="1" applyAlignment="1">
      <alignment horizontal="center" wrapText="1"/>
    </xf>
    <xf numFmtId="1" fontId="52" fillId="11" borderId="1" xfId="0" applyNumberFormat="1" applyFont="1" applyFill="1" applyBorder="1" applyAlignment="1">
      <alignment horizontal="center" vertical="center"/>
    </xf>
    <xf numFmtId="0" fontId="88" fillId="12" borderId="19" xfId="3" applyFont="1" applyFill="1" applyBorder="1" applyAlignment="1">
      <alignment vertical="center"/>
    </xf>
    <xf numFmtId="0" fontId="20" fillId="8" borderId="168" xfId="0" applyFont="1" applyFill="1" applyBorder="1" applyAlignment="1">
      <alignment vertical="center" wrapText="1"/>
    </xf>
    <xf numFmtId="0" fontId="14" fillId="6" borderId="1" xfId="3" applyFont="1" applyFill="1" applyAlignment="1">
      <alignment vertical="top"/>
    </xf>
    <xf numFmtId="0" fontId="49" fillId="11" borderId="40" xfId="3" applyFont="1" applyFill="1" applyBorder="1"/>
    <xf numFmtId="0" fontId="75" fillId="11" borderId="41" xfId="3" applyFont="1" applyFill="1" applyBorder="1" applyAlignment="1">
      <alignment horizontal="left" wrapText="1"/>
    </xf>
    <xf numFmtId="0" fontId="49" fillId="11" borderId="40" xfId="3" applyFont="1" applyFill="1" applyBorder="1" applyAlignment="1">
      <alignment vertical="top"/>
    </xf>
    <xf numFmtId="0" fontId="85" fillId="10" borderId="1" xfId="3" applyFont="1" applyFill="1" applyAlignment="1">
      <alignment horizontal="left" vertical="top"/>
    </xf>
    <xf numFmtId="0" fontId="85" fillId="10" borderId="1" xfId="3" applyFont="1" applyFill="1" applyAlignment="1">
      <alignment horizontal="left" vertical="top" wrapText="1"/>
    </xf>
    <xf numFmtId="0" fontId="53" fillId="6" borderId="41" xfId="3" applyFont="1" applyFill="1" applyBorder="1" applyAlignment="1">
      <alignment horizontal="left" vertical="top" wrapText="1"/>
    </xf>
    <xf numFmtId="0" fontId="51" fillId="6" borderId="1" xfId="3" applyFont="1" applyFill="1" applyAlignment="1">
      <alignment vertical="center"/>
    </xf>
    <xf numFmtId="0" fontId="51" fillId="11" borderId="1" xfId="3" applyFont="1" applyFill="1" applyAlignment="1">
      <alignment vertical="center"/>
    </xf>
    <xf numFmtId="0" fontId="52" fillId="11" borderId="1" xfId="3" applyFont="1" applyFill="1" applyAlignment="1">
      <alignment vertical="center"/>
    </xf>
    <xf numFmtId="0" fontId="9" fillId="11" borderId="1" xfId="3" applyFont="1" applyFill="1" applyAlignment="1">
      <alignment wrapText="1"/>
    </xf>
    <xf numFmtId="0" fontId="53" fillId="11" borderId="40" xfId="3" applyFont="1" applyFill="1" applyBorder="1" applyAlignment="1">
      <alignment vertical="center"/>
    </xf>
    <xf numFmtId="0" fontId="51" fillId="11" borderId="1" xfId="3" applyFont="1" applyFill="1" applyAlignment="1">
      <alignment vertical="center" wrapText="1"/>
    </xf>
    <xf numFmtId="0" fontId="52" fillId="11" borderId="1" xfId="3" applyFont="1" applyFill="1" applyAlignment="1">
      <alignment horizontal="left" vertical="center" wrapText="1"/>
    </xf>
    <xf numFmtId="0" fontId="53" fillId="11" borderId="41" xfId="3" applyFont="1" applyFill="1" applyBorder="1" applyAlignment="1">
      <alignment horizontal="left" vertical="center" wrapText="1"/>
    </xf>
    <xf numFmtId="0" fontId="53" fillId="11" borderId="40" xfId="3" applyFont="1" applyFill="1" applyBorder="1"/>
    <xf numFmtId="0" fontId="49" fillId="11" borderId="1" xfId="3" applyFont="1" applyFill="1" applyAlignment="1">
      <alignment vertical="top" wrapText="1"/>
    </xf>
    <xf numFmtId="0" fontId="53" fillId="11" borderId="41" xfId="3" applyFont="1" applyFill="1" applyBorder="1" applyAlignment="1">
      <alignment horizontal="left" vertical="top" wrapText="1"/>
    </xf>
    <xf numFmtId="0" fontId="51" fillId="11" borderId="1" xfId="3" applyFont="1" applyFill="1" applyAlignment="1">
      <alignment horizontal="left" vertical="center" wrapText="1"/>
    </xf>
    <xf numFmtId="0" fontId="53" fillId="6" borderId="41" xfId="3" applyFont="1" applyFill="1" applyBorder="1" applyAlignment="1">
      <alignment horizontal="left" vertical="center" wrapText="1"/>
    </xf>
    <xf numFmtId="0" fontId="68" fillId="6" borderId="1" xfId="3" applyFont="1" applyFill="1" applyAlignment="1">
      <alignment vertical="center"/>
    </xf>
    <xf numFmtId="0" fontId="53" fillId="6" borderId="41" xfId="3" applyFont="1" applyFill="1" applyBorder="1" applyAlignment="1">
      <alignment horizontal="left" wrapText="1"/>
    </xf>
    <xf numFmtId="0" fontId="53" fillId="6" borderId="40" xfId="3" applyFont="1" applyFill="1" applyBorder="1" applyAlignment="1">
      <alignment vertical="center"/>
    </xf>
    <xf numFmtId="0" fontId="52" fillId="11" borderId="1" xfId="3" applyFont="1" applyFill="1" applyAlignment="1">
      <alignment horizontal="left" vertical="center"/>
    </xf>
    <xf numFmtId="0" fontId="101" fillId="11" borderId="1" xfId="3" applyFont="1" applyFill="1" applyAlignment="1">
      <alignment vertical="center" wrapText="1"/>
    </xf>
    <xf numFmtId="0" fontId="51" fillId="6" borderId="1" xfId="3" applyFont="1" applyFill="1" applyAlignment="1">
      <alignment vertical="center" wrapText="1"/>
    </xf>
    <xf numFmtId="0" fontId="49" fillId="6" borderId="1" xfId="3" applyFont="1" applyFill="1" applyAlignment="1">
      <alignment vertical="top" wrapText="1"/>
    </xf>
    <xf numFmtId="0" fontId="7" fillId="0" borderId="1" xfId="3" applyAlignment="1">
      <alignment wrapText="1"/>
    </xf>
    <xf numFmtId="0" fontId="9" fillId="6" borderId="41" xfId="3" applyFont="1" applyFill="1" applyBorder="1" applyAlignment="1">
      <alignment horizontal="left" wrapText="1"/>
    </xf>
    <xf numFmtId="0" fontId="49" fillId="11" borderId="40" xfId="3" applyFont="1" applyFill="1" applyBorder="1" applyAlignment="1">
      <alignment vertical="center"/>
    </xf>
    <xf numFmtId="0" fontId="51" fillId="11" borderId="40" xfId="3" applyFont="1" applyFill="1" applyBorder="1"/>
    <xf numFmtId="0" fontId="51" fillId="11" borderId="41" xfId="3" applyFont="1" applyFill="1" applyBorder="1" applyAlignment="1">
      <alignment horizontal="left" vertical="top" wrapText="1"/>
    </xf>
    <xf numFmtId="0" fontId="52" fillId="11" borderId="1" xfId="3" applyFont="1" applyFill="1" applyAlignment="1">
      <alignment vertical="center" wrapText="1"/>
    </xf>
    <xf numFmtId="0" fontId="52" fillId="6" borderId="1" xfId="3" applyFont="1" applyFill="1" applyAlignment="1">
      <alignment vertical="center" wrapText="1"/>
    </xf>
    <xf numFmtId="0" fontId="51" fillId="6" borderId="41" xfId="3" applyFont="1" applyFill="1" applyBorder="1" applyAlignment="1">
      <alignment horizontal="left" vertical="top" wrapText="1"/>
    </xf>
    <xf numFmtId="0" fontId="53" fillId="6" borderId="40" xfId="3" applyFont="1" applyFill="1" applyBorder="1" applyAlignment="1">
      <alignment vertical="top"/>
    </xf>
    <xf numFmtId="0" fontId="68" fillId="6" borderId="1" xfId="3" applyFont="1" applyFill="1" applyAlignment="1">
      <alignment vertical="top"/>
    </xf>
    <xf numFmtId="0" fontId="9" fillId="11" borderId="40" xfId="3" applyFont="1" applyFill="1" applyBorder="1"/>
    <xf numFmtId="0" fontId="9" fillId="11" borderId="41" xfId="3" applyFont="1" applyFill="1" applyBorder="1" applyAlignment="1">
      <alignment horizontal="left" wrapText="1"/>
    </xf>
    <xf numFmtId="0" fontId="53" fillId="6" borderId="42" xfId="3" applyFont="1" applyFill="1" applyBorder="1"/>
    <xf numFmtId="0" fontId="9" fillId="6" borderId="43" xfId="3" applyFont="1" applyFill="1" applyBorder="1" applyAlignment="1">
      <alignment wrapText="1"/>
    </xf>
    <xf numFmtId="0" fontId="9" fillId="6" borderId="44" xfId="3" applyFont="1" applyFill="1" applyBorder="1" applyAlignment="1">
      <alignment horizontal="left" wrapText="1"/>
    </xf>
    <xf numFmtId="0" fontId="69" fillId="9" borderId="169" xfId="3" applyFont="1" applyFill="1" applyBorder="1" applyAlignment="1">
      <alignment vertical="center"/>
    </xf>
    <xf numFmtId="0" fontId="23" fillId="8" borderId="166" xfId="3" applyFont="1" applyFill="1" applyBorder="1" applyAlignment="1">
      <alignment vertical="center"/>
    </xf>
    <xf numFmtId="0" fontId="23" fillId="8" borderId="166" xfId="3" applyFont="1" applyFill="1" applyBorder="1" applyAlignment="1">
      <alignment vertical="center" wrapText="1"/>
    </xf>
    <xf numFmtId="0" fontId="9" fillId="9" borderId="166" xfId="3" applyFont="1" applyFill="1" applyBorder="1"/>
    <xf numFmtId="0" fontId="9" fillId="9" borderId="170" xfId="3" applyFont="1" applyFill="1" applyBorder="1"/>
    <xf numFmtId="0" fontId="49" fillId="6" borderId="1" xfId="3" applyFont="1" applyFill="1" applyAlignment="1">
      <alignment wrapText="1"/>
    </xf>
    <xf numFmtId="0" fontId="49" fillId="6" borderId="1" xfId="3" applyFont="1" applyFill="1" applyAlignment="1">
      <alignment horizontal="left" wrapText="1"/>
    </xf>
    <xf numFmtId="0" fontId="49" fillId="6" borderId="41" xfId="3" applyFont="1" applyFill="1" applyBorder="1" applyAlignment="1">
      <alignment horizontal="left" wrapText="1"/>
    </xf>
    <xf numFmtId="0" fontId="52" fillId="6" borderId="43" xfId="3" applyFont="1" applyFill="1" applyBorder="1" applyAlignment="1">
      <alignment vertical="top"/>
    </xf>
    <xf numFmtId="0" fontId="53" fillId="6" borderId="43" xfId="3" applyFont="1" applyFill="1" applyBorder="1" applyAlignment="1">
      <alignment horizontal="left" wrapText="1"/>
    </xf>
    <xf numFmtId="0" fontId="53" fillId="6" borderId="44" xfId="3" applyFont="1" applyFill="1" applyBorder="1" applyAlignment="1">
      <alignment horizontal="left" wrapText="1"/>
    </xf>
    <xf numFmtId="0" fontId="9" fillId="11" borderId="1" xfId="3" applyFont="1" applyFill="1" applyAlignment="1">
      <alignment vertical="top"/>
    </xf>
    <xf numFmtId="0" fontId="168" fillId="3" borderId="1" xfId="3" applyFont="1" applyFill="1" applyAlignment="1">
      <alignment vertical="top"/>
    </xf>
    <xf numFmtId="0" fontId="87" fillId="11" borderId="1" xfId="3" applyFont="1" applyFill="1" applyAlignment="1">
      <alignment vertical="center"/>
    </xf>
    <xf numFmtId="0" fontId="9" fillId="6" borderId="43" xfId="3" applyFont="1" applyFill="1" applyBorder="1" applyAlignment="1">
      <alignment horizontal="left" wrapText="1"/>
    </xf>
    <xf numFmtId="0" fontId="75" fillId="11" borderId="41" xfId="3" applyFont="1" applyFill="1" applyBorder="1" applyAlignment="1">
      <alignment horizontal="left" vertical="center" wrapText="1"/>
    </xf>
    <xf numFmtId="0" fontId="75" fillId="11" borderId="1" xfId="3" applyFont="1" applyFill="1" applyAlignment="1">
      <alignment horizontal="left" wrapText="1"/>
    </xf>
    <xf numFmtId="0" fontId="188" fillId="11" borderId="1" xfId="3" applyFont="1" applyFill="1" applyAlignment="1">
      <alignment horizontal="left" vertical="top" wrapText="1"/>
    </xf>
    <xf numFmtId="0" fontId="53" fillId="6" borderId="1" xfId="3" applyFont="1" applyFill="1" applyAlignment="1">
      <alignment horizontal="left" vertical="top" wrapText="1"/>
    </xf>
    <xf numFmtId="0" fontId="53" fillId="11" borderId="1" xfId="3" applyFont="1" applyFill="1" applyAlignment="1">
      <alignment horizontal="left" vertical="center" wrapText="1"/>
    </xf>
    <xf numFmtId="0" fontId="53" fillId="11" borderId="1" xfId="3" applyFont="1" applyFill="1" applyAlignment="1">
      <alignment horizontal="left" vertical="top" wrapText="1"/>
    </xf>
    <xf numFmtId="0" fontId="53" fillId="6" borderId="1" xfId="3" applyFont="1" applyFill="1" applyAlignment="1">
      <alignment horizontal="left" vertical="center" wrapText="1"/>
    </xf>
    <xf numFmtId="0" fontId="53" fillId="6" borderId="1" xfId="3" applyFont="1" applyFill="1" applyAlignment="1">
      <alignment horizontal="left" wrapText="1"/>
    </xf>
    <xf numFmtId="0" fontId="75" fillId="11" borderId="1" xfId="3" applyFont="1" applyFill="1" applyAlignment="1">
      <alignment horizontal="left" vertical="center" wrapText="1"/>
    </xf>
    <xf numFmtId="0" fontId="51" fillId="6" borderId="1" xfId="3" applyFont="1" applyFill="1" applyAlignment="1">
      <alignment horizontal="left" vertical="top" wrapText="1"/>
    </xf>
    <xf numFmtId="0" fontId="9" fillId="11" borderId="1" xfId="3" applyFont="1" applyFill="1" applyAlignment="1">
      <alignment horizontal="left" wrapText="1"/>
    </xf>
    <xf numFmtId="0" fontId="75" fillId="11" borderId="41" xfId="3" applyFont="1" applyFill="1" applyBorder="1" applyAlignment="1">
      <alignment horizontal="left" vertical="top" wrapText="1"/>
    </xf>
    <xf numFmtId="0" fontId="20" fillId="8" borderId="44" xfId="0" applyFont="1" applyFill="1" applyBorder="1" applyAlignment="1">
      <alignment vertical="center" wrapText="1"/>
    </xf>
    <xf numFmtId="0" fontId="9" fillId="10" borderId="30" xfId="3" applyFont="1" applyFill="1" applyBorder="1" applyAlignment="1">
      <alignment horizontal="left" vertical="top" wrapText="1"/>
    </xf>
    <xf numFmtId="0" fontId="172" fillId="11" borderId="1" xfId="3" applyFont="1" applyFill="1"/>
    <xf numFmtId="0" fontId="33" fillId="11" borderId="1" xfId="3" applyFont="1" applyFill="1" applyAlignment="1">
      <alignment horizontal="center"/>
    </xf>
    <xf numFmtId="0" fontId="49" fillId="11" borderId="1" xfId="3" applyFont="1" applyFill="1" applyAlignment="1">
      <alignment vertical="top"/>
    </xf>
    <xf numFmtId="0" fontId="90" fillId="11" borderId="1" xfId="3" applyFont="1" applyFill="1" applyAlignment="1">
      <alignment vertical="center"/>
    </xf>
    <xf numFmtId="0" fontId="90" fillId="11" borderId="1" xfId="3" applyFont="1" applyFill="1" applyAlignment="1">
      <alignment horizontal="left" vertical="center"/>
    </xf>
    <xf numFmtId="0" fontId="129" fillId="12" borderId="1" xfId="0" applyFont="1" applyFill="1" applyBorder="1" applyAlignment="1">
      <alignment horizontal="center" wrapText="1"/>
    </xf>
    <xf numFmtId="1" fontId="51" fillId="11" borderId="1" xfId="0" applyNumberFormat="1" applyFont="1" applyFill="1" applyBorder="1" applyAlignment="1">
      <alignment horizontal="center" vertical="center"/>
    </xf>
    <xf numFmtId="0" fontId="170" fillId="6" borderId="1" xfId="3" applyFont="1" applyFill="1" applyAlignment="1">
      <alignment vertical="top" wrapText="1"/>
    </xf>
    <xf numFmtId="0" fontId="170" fillId="6" borderId="1" xfId="3" applyFont="1" applyFill="1" applyAlignment="1">
      <alignment vertical="top"/>
    </xf>
    <xf numFmtId="0" fontId="9" fillId="11" borderId="34" xfId="3" applyFont="1" applyFill="1" applyBorder="1"/>
    <xf numFmtId="0" fontId="118" fillId="11" borderId="34" xfId="0" applyFont="1" applyFill="1" applyBorder="1" applyAlignment="1">
      <alignment horizontal="center"/>
    </xf>
    <xf numFmtId="0" fontId="117" fillId="11" borderId="34" xfId="0" applyFont="1" applyFill="1" applyBorder="1" applyAlignment="1">
      <alignment horizontal="center"/>
    </xf>
    <xf numFmtId="0" fontId="135" fillId="11" borderId="34" xfId="0" applyFont="1" applyFill="1" applyBorder="1" applyAlignment="1">
      <alignment horizontal="center"/>
    </xf>
    <xf numFmtId="0" fontId="61" fillId="10" borderId="30" xfId="3" applyFont="1" applyFill="1" applyBorder="1" applyAlignment="1">
      <alignment horizontal="center" vertical="center"/>
    </xf>
    <xf numFmtId="0" fontId="9" fillId="10" borderId="21" xfId="0" applyFont="1" applyFill="1" applyBorder="1" applyAlignment="1">
      <alignment horizontal="center"/>
    </xf>
    <xf numFmtId="0" fontId="9" fillId="10" borderId="22" xfId="0" applyFont="1" applyFill="1" applyBorder="1" applyAlignment="1">
      <alignment horizontal="left" vertical="top" wrapText="1"/>
    </xf>
    <xf numFmtId="0" fontId="49" fillId="10" borderId="30" xfId="0" applyFont="1" applyFill="1" applyBorder="1" applyAlignment="1">
      <alignment horizontal="center" vertical="center"/>
    </xf>
    <xf numFmtId="2" fontId="9" fillId="6" borderId="36" xfId="3" applyNumberFormat="1" applyFont="1" applyFill="1" applyBorder="1"/>
    <xf numFmtId="166" fontId="89" fillId="21" borderId="30" xfId="3" applyNumberFormat="1" applyFont="1" applyFill="1" applyBorder="1" applyAlignment="1">
      <alignment horizontal="center" vertical="center"/>
    </xf>
    <xf numFmtId="0" fontId="118" fillId="32" borderId="36" xfId="0" applyFont="1" applyFill="1" applyBorder="1" applyAlignment="1">
      <alignment horizontal="center"/>
    </xf>
    <xf numFmtId="0" fontId="117" fillId="32" borderId="36" xfId="0" applyFont="1" applyFill="1" applyBorder="1" applyAlignment="1">
      <alignment horizontal="center"/>
    </xf>
    <xf numFmtId="0" fontId="135" fillId="34" borderId="36" xfId="0" applyFont="1" applyFill="1" applyBorder="1" applyAlignment="1">
      <alignment horizontal="center"/>
    </xf>
    <xf numFmtId="0" fontId="18" fillId="12" borderId="1" xfId="3" applyFont="1" applyFill="1" applyAlignment="1">
      <alignment vertical="top"/>
    </xf>
    <xf numFmtId="0" fontId="17" fillId="12" borderId="1" xfId="3" applyFont="1" applyFill="1" applyAlignment="1">
      <alignment vertical="top" wrapText="1"/>
    </xf>
    <xf numFmtId="0" fontId="170" fillId="11" borderId="1" xfId="3" applyFont="1" applyFill="1" applyAlignment="1">
      <alignment vertical="top"/>
    </xf>
    <xf numFmtId="0" fontId="170" fillId="11" borderId="1" xfId="3" applyFont="1" applyFill="1"/>
    <xf numFmtId="0" fontId="118" fillId="11" borderId="1" xfId="0" applyFont="1" applyFill="1" applyBorder="1" applyAlignment="1">
      <alignment horizontal="center"/>
    </xf>
    <xf numFmtId="0" fontId="117" fillId="11" borderId="1" xfId="0" applyFont="1" applyFill="1" applyBorder="1" applyAlignment="1">
      <alignment horizontal="center"/>
    </xf>
    <xf numFmtId="0" fontId="135" fillId="11" borderId="1" xfId="0" applyFont="1" applyFill="1" applyBorder="1" applyAlignment="1">
      <alignment horizontal="center"/>
    </xf>
    <xf numFmtId="0" fontId="170" fillId="9" borderId="1" xfId="3" applyFont="1" applyFill="1" applyAlignment="1">
      <alignment vertical="top" wrapText="1"/>
    </xf>
    <xf numFmtId="0" fontId="170" fillId="9" borderId="1" xfId="3" applyFont="1" applyFill="1"/>
    <xf numFmtId="0" fontId="43" fillId="8" borderId="1" xfId="3" applyFont="1" applyFill="1"/>
    <xf numFmtId="0" fontId="31" fillId="9" borderId="1" xfId="3" applyFont="1" applyFill="1" applyAlignment="1">
      <alignment vertical="top" wrapText="1"/>
    </xf>
    <xf numFmtId="0" fontId="43" fillId="8" borderId="1" xfId="3" applyFont="1" applyFill="1" applyAlignment="1">
      <alignment vertical="top"/>
    </xf>
    <xf numFmtId="0" fontId="170" fillId="9" borderId="1" xfId="3" applyFont="1" applyFill="1" applyAlignment="1">
      <alignment vertical="top"/>
    </xf>
    <xf numFmtId="0" fontId="47" fillId="14" borderId="1" xfId="3" applyFont="1" applyFill="1" applyAlignment="1">
      <alignment vertical="top"/>
    </xf>
    <xf numFmtId="0" fontId="171" fillId="14" borderId="1" xfId="3" applyFont="1" applyFill="1" applyAlignment="1">
      <alignment vertical="top" wrapText="1"/>
    </xf>
    <xf numFmtId="0" fontId="171" fillId="3" borderId="1" xfId="3" applyFont="1" applyFill="1" applyAlignment="1">
      <alignment vertical="top"/>
    </xf>
    <xf numFmtId="0" fontId="171" fillId="5" borderId="1" xfId="3" applyFont="1" applyFill="1" applyAlignment="1">
      <alignment vertical="top" wrapText="1"/>
    </xf>
    <xf numFmtId="0" fontId="13" fillId="0" borderId="1" xfId="3" applyFont="1" applyAlignment="1">
      <alignment horizontal="center" vertical="center"/>
    </xf>
    <xf numFmtId="0" fontId="13" fillId="0" borderId="63" xfId="3" applyFont="1" applyBorder="1" applyAlignment="1">
      <alignment vertical="center"/>
    </xf>
    <xf numFmtId="0" fontId="65" fillId="11" borderId="22" xfId="3" applyFont="1" applyFill="1" applyBorder="1" applyAlignment="1">
      <alignment horizontal="left" vertical="top" wrapText="1"/>
    </xf>
    <xf numFmtId="0" fontId="49" fillId="11" borderId="22" xfId="3" applyFont="1" applyFill="1" applyBorder="1" applyAlignment="1">
      <alignment vertical="center"/>
    </xf>
    <xf numFmtId="0" fontId="53" fillId="6" borderId="24" xfId="3" applyFont="1" applyFill="1" applyBorder="1"/>
    <xf numFmtId="0" fontId="65" fillId="11" borderId="25" xfId="3" applyFont="1" applyFill="1" applyBorder="1" applyAlignment="1">
      <alignment horizontal="left" vertical="top" wrapText="1"/>
    </xf>
    <xf numFmtId="0" fontId="31" fillId="9" borderId="18" xfId="3" applyFont="1" applyFill="1" applyBorder="1" applyAlignment="1">
      <alignment vertical="center"/>
    </xf>
    <xf numFmtId="0" fontId="190" fillId="9" borderId="1" xfId="3" applyFont="1" applyFill="1" applyAlignment="1">
      <alignment horizontal="left" vertical="center"/>
    </xf>
    <xf numFmtId="0" fontId="84" fillId="18" borderId="63" xfId="3" applyFont="1" applyFill="1" applyBorder="1" applyAlignment="1">
      <alignment vertical="center"/>
    </xf>
    <xf numFmtId="0" fontId="34" fillId="19" borderId="1" xfId="3" applyFont="1" applyFill="1" applyAlignment="1">
      <alignment horizontal="center" vertical="center"/>
    </xf>
    <xf numFmtId="0" fontId="34" fillId="19" borderId="63" xfId="3" applyFont="1" applyFill="1" applyBorder="1" applyAlignment="1">
      <alignment vertical="center"/>
    </xf>
    <xf numFmtId="0" fontId="13" fillId="0" borderId="1" xfId="3" applyFont="1" applyAlignment="1">
      <alignment horizontal="center" vertical="top"/>
    </xf>
    <xf numFmtId="0" fontId="13" fillId="0" borderId="63" xfId="3" applyFont="1" applyBorder="1" applyAlignment="1">
      <alignment vertical="top"/>
    </xf>
    <xf numFmtId="0" fontId="49" fillId="6" borderId="1" xfId="3" applyFont="1" applyFill="1" applyAlignment="1">
      <alignment horizontal="center" vertical="top"/>
    </xf>
    <xf numFmtId="0" fontId="75" fillId="11" borderId="1" xfId="3" applyFont="1" applyFill="1" applyAlignment="1">
      <alignment horizontal="right"/>
    </xf>
    <xf numFmtId="0" fontId="31" fillId="11" borderId="18" xfId="3" applyFont="1" applyFill="1" applyBorder="1" applyAlignment="1">
      <alignment vertical="center"/>
    </xf>
    <xf numFmtId="0" fontId="190" fillId="11" borderId="1" xfId="3" applyFont="1" applyFill="1" applyAlignment="1">
      <alignment horizontal="left" vertical="center"/>
    </xf>
    <xf numFmtId="0" fontId="171" fillId="5" borderId="1" xfId="3" applyFont="1" applyFill="1" applyAlignment="1">
      <alignment horizontal="left" vertical="center" wrapText="1"/>
    </xf>
    <xf numFmtId="0" fontId="90" fillId="9" borderId="21" xfId="3" applyFont="1" applyFill="1" applyBorder="1" applyAlignment="1">
      <alignment vertical="center"/>
    </xf>
    <xf numFmtId="0" fontId="189" fillId="9" borderId="1" xfId="3" applyFont="1" applyFill="1" applyAlignment="1">
      <alignment horizontal="left" vertical="top"/>
    </xf>
    <xf numFmtId="0" fontId="190" fillId="9" borderId="1" xfId="3" applyFont="1" applyFill="1" applyAlignment="1">
      <alignment horizontal="left" vertical="center" wrapText="1"/>
    </xf>
    <xf numFmtId="0" fontId="90" fillId="9" borderId="22" xfId="3" applyFont="1" applyFill="1" applyBorder="1" applyAlignment="1">
      <alignment horizontal="left" vertical="center"/>
    </xf>
    <xf numFmtId="0" fontId="189" fillId="11" borderId="1" xfId="3" applyFont="1" applyFill="1" applyAlignment="1">
      <alignment horizontal="left" vertical="top"/>
    </xf>
    <xf numFmtId="0" fontId="31" fillId="11" borderId="1" xfId="3" applyFont="1" applyFill="1"/>
    <xf numFmtId="0" fontId="190" fillId="11" borderId="1" xfId="3" applyFont="1" applyFill="1" applyAlignment="1">
      <alignment horizontal="left" vertical="center" wrapText="1"/>
    </xf>
    <xf numFmtId="0" fontId="90" fillId="11" borderId="22" xfId="3" applyFont="1" applyFill="1" applyBorder="1" applyAlignment="1">
      <alignment horizontal="left" vertical="center"/>
    </xf>
    <xf numFmtId="0" fontId="189" fillId="16" borderId="1" xfId="3" applyFont="1" applyFill="1" applyAlignment="1">
      <alignment horizontal="left" vertical="center"/>
    </xf>
    <xf numFmtId="0" fontId="191" fillId="16" borderId="1" xfId="3" applyFont="1" applyFill="1" applyAlignment="1">
      <alignment vertical="center"/>
    </xf>
    <xf numFmtId="0" fontId="190" fillId="16" borderId="1" xfId="3" applyFont="1" applyFill="1" applyAlignment="1">
      <alignment horizontal="left" vertical="center"/>
    </xf>
    <xf numFmtId="0" fontId="190" fillId="16" borderId="1" xfId="3" applyFont="1" applyFill="1" applyAlignment="1">
      <alignment horizontal="left" vertical="center" wrapText="1"/>
    </xf>
    <xf numFmtId="0" fontId="49" fillId="11" borderId="22" xfId="3" applyFont="1" applyFill="1" applyBorder="1"/>
    <xf numFmtId="0" fontId="49" fillId="11" borderId="22" xfId="3" applyFont="1" applyFill="1" applyBorder="1" applyAlignment="1">
      <alignment horizontal="center" vertical="center"/>
    </xf>
    <xf numFmtId="0" fontId="52" fillId="6" borderId="1" xfId="3" applyFont="1" applyFill="1" applyAlignment="1">
      <alignment horizontal="left" vertical="top" wrapText="1"/>
    </xf>
    <xf numFmtId="0" fontId="7" fillId="0" borderId="1" xfId="3" applyAlignment="1">
      <alignment vertical="top" wrapText="1"/>
    </xf>
    <xf numFmtId="0" fontId="49" fillId="11" borderId="22" xfId="3" applyFont="1" applyFill="1" applyBorder="1" applyAlignment="1">
      <alignment vertical="top"/>
    </xf>
    <xf numFmtId="0" fontId="75" fillId="11" borderId="22" xfId="3" applyFont="1" applyFill="1" applyBorder="1"/>
    <xf numFmtId="0" fontId="75" fillId="11" borderId="22" xfId="3" applyFont="1" applyFill="1" applyBorder="1" applyAlignment="1">
      <alignment vertical="center"/>
    </xf>
    <xf numFmtId="0" fontId="51" fillId="11" borderId="22" xfId="3" applyFont="1" applyFill="1" applyBorder="1"/>
    <xf numFmtId="0" fontId="67" fillId="11" borderId="22" xfId="3" applyFont="1" applyFill="1" applyBorder="1" applyAlignment="1">
      <alignment vertical="top" wrapText="1"/>
    </xf>
    <xf numFmtId="0" fontId="14" fillId="6" borderId="25" xfId="3" applyFont="1" applyFill="1" applyBorder="1"/>
    <xf numFmtId="0" fontId="67" fillId="11" borderId="22" xfId="3" applyFont="1" applyFill="1" applyBorder="1" applyAlignment="1">
      <alignment vertical="center" wrapText="1"/>
    </xf>
    <xf numFmtId="0" fontId="84" fillId="18" borderId="64" xfId="3" applyFont="1" applyFill="1" applyBorder="1" applyAlignment="1">
      <alignment vertical="center"/>
    </xf>
    <xf numFmtId="0" fontId="88" fillId="12" borderId="1" xfId="3" applyFont="1" applyFill="1" applyAlignment="1">
      <alignment horizontal="right" vertical="center"/>
    </xf>
    <xf numFmtId="0" fontId="49" fillId="9" borderId="18" xfId="0" applyFont="1" applyFill="1" applyBorder="1" applyAlignment="1">
      <alignment vertical="center"/>
    </xf>
    <xf numFmtId="0" fontId="75" fillId="9" borderId="1" xfId="0" applyFont="1" applyFill="1" applyBorder="1" applyAlignment="1">
      <alignment horizontal="left" vertical="center" wrapText="1"/>
    </xf>
    <xf numFmtId="0" fontId="53" fillId="6" borderId="18" xfId="0" applyFont="1" applyFill="1" applyBorder="1" applyAlignment="1">
      <alignment vertical="top"/>
    </xf>
    <xf numFmtId="0" fontId="68" fillId="0" borderId="1" xfId="0" applyFont="1" applyBorder="1" applyAlignment="1">
      <alignment horizontal="center" vertical="top" wrapText="1"/>
    </xf>
    <xf numFmtId="0" fontId="49" fillId="10" borderId="1" xfId="0" applyFont="1" applyFill="1" applyBorder="1" applyAlignment="1">
      <alignment horizontal="center" vertical="top"/>
    </xf>
    <xf numFmtId="0" fontId="49" fillId="10" borderId="22" xfId="0" applyFont="1" applyFill="1" applyBorder="1" applyAlignment="1">
      <alignment horizontal="center" vertical="top"/>
    </xf>
    <xf numFmtId="0" fontId="84" fillId="18" borderId="64" xfId="3" applyFont="1" applyFill="1" applyBorder="1" applyAlignment="1">
      <alignment vertical="top"/>
    </xf>
    <xf numFmtId="1" fontId="51" fillId="9" borderId="21" xfId="0" applyNumberFormat="1" applyFont="1" applyFill="1" applyBorder="1" applyAlignment="1">
      <alignment horizontal="center" vertical="center"/>
    </xf>
    <xf numFmtId="0" fontId="47" fillId="9" borderId="1" xfId="3" applyFont="1" applyFill="1" applyAlignment="1">
      <alignment vertical="top"/>
    </xf>
    <xf numFmtId="0" fontId="75" fillId="9" borderId="22" xfId="0" applyFont="1" applyFill="1" applyBorder="1" applyAlignment="1">
      <alignment vertical="center"/>
    </xf>
    <xf numFmtId="0" fontId="51" fillId="11" borderId="22" xfId="0" applyFont="1" applyFill="1" applyBorder="1"/>
    <xf numFmtId="0" fontId="67" fillId="11" borderId="22" xfId="0" applyFont="1" applyFill="1" applyBorder="1" applyAlignment="1">
      <alignment vertical="top" wrapText="1"/>
    </xf>
    <xf numFmtId="0" fontId="67" fillId="11" borderId="22" xfId="0" applyFont="1" applyFill="1" applyBorder="1" applyAlignment="1">
      <alignment vertical="center" wrapText="1"/>
    </xf>
    <xf numFmtId="0" fontId="65" fillId="11" borderId="22" xfId="0" applyFont="1" applyFill="1" applyBorder="1" applyAlignment="1">
      <alignment horizontal="left" vertical="top" wrapText="1"/>
    </xf>
    <xf numFmtId="0" fontId="49" fillId="11" borderId="22" xfId="0" applyFont="1" applyFill="1" applyBorder="1"/>
    <xf numFmtId="0" fontId="9" fillId="11" borderId="22" xfId="0" applyFont="1" applyFill="1" applyBorder="1"/>
    <xf numFmtId="0" fontId="9" fillId="11" borderId="25" xfId="0" applyFont="1" applyFill="1" applyBorder="1"/>
    <xf numFmtId="0" fontId="47" fillId="12" borderId="1" xfId="3" applyFont="1" applyFill="1" applyAlignment="1">
      <alignment vertical="center" wrapText="1"/>
    </xf>
    <xf numFmtId="0" fontId="17" fillId="12" borderId="1" xfId="3" applyFont="1" applyFill="1" applyAlignment="1">
      <alignment vertical="top"/>
    </xf>
    <xf numFmtId="0" fontId="60" fillId="6" borderId="1" xfId="3" applyFont="1" applyFill="1" applyAlignment="1">
      <alignment vertical="top"/>
    </xf>
    <xf numFmtId="0" fontId="149" fillId="6" borderId="1" xfId="3" applyFont="1" applyFill="1" applyAlignment="1">
      <alignment vertical="top"/>
    </xf>
    <xf numFmtId="0" fontId="150" fillId="6" borderId="1" xfId="3" applyFont="1" applyFill="1" applyAlignment="1">
      <alignment vertical="top"/>
    </xf>
    <xf numFmtId="0" fontId="18" fillId="8" borderId="1" xfId="3" applyFont="1" applyFill="1" applyAlignment="1">
      <alignment vertical="center"/>
    </xf>
    <xf numFmtId="0" fontId="47" fillId="14" borderId="1" xfId="3" applyFont="1" applyFill="1" applyAlignment="1">
      <alignment horizontal="center" vertical="top"/>
    </xf>
    <xf numFmtId="0" fontId="51" fillId="6" borderId="1" xfId="0" applyFont="1" applyFill="1" applyBorder="1" applyAlignment="1">
      <alignment vertical="center" wrapText="1"/>
    </xf>
    <xf numFmtId="0" fontId="51" fillId="6" borderId="1" xfId="0" applyFont="1" applyFill="1" applyBorder="1" applyAlignment="1">
      <alignment horizontal="left" vertical="center" wrapText="1"/>
    </xf>
    <xf numFmtId="0" fontId="63" fillId="6" borderId="40" xfId="3" applyFont="1" applyFill="1" applyBorder="1" applyAlignment="1">
      <alignment vertical="top"/>
    </xf>
    <xf numFmtId="0" fontId="62" fillId="6" borderId="1" xfId="3" applyFont="1" applyFill="1" applyAlignment="1">
      <alignment vertical="top"/>
    </xf>
    <xf numFmtId="0" fontId="55" fillId="6" borderId="41" xfId="3" applyFont="1" applyFill="1" applyBorder="1" applyAlignment="1">
      <alignment vertical="top"/>
    </xf>
    <xf numFmtId="0" fontId="65" fillId="6" borderId="1" xfId="3" applyFont="1" applyFill="1" applyAlignment="1">
      <alignment vertical="top" wrapText="1"/>
    </xf>
    <xf numFmtId="0" fontId="49" fillId="6" borderId="41" xfId="3" applyFont="1" applyFill="1" applyBorder="1" applyAlignment="1">
      <alignment vertical="top"/>
    </xf>
    <xf numFmtId="0" fontId="9" fillId="9" borderId="39" xfId="3" applyFont="1" applyFill="1" applyBorder="1"/>
    <xf numFmtId="0" fontId="49" fillId="9" borderId="40" xfId="3" applyFont="1" applyFill="1" applyBorder="1"/>
    <xf numFmtId="0" fontId="49" fillId="9" borderId="41" xfId="3" applyFont="1" applyFill="1" applyBorder="1"/>
    <xf numFmtId="0" fontId="47" fillId="40" borderId="1" xfId="3" applyFont="1" applyFill="1" applyAlignment="1">
      <alignment vertical="top" wrapText="1"/>
    </xf>
    <xf numFmtId="0" fontId="71" fillId="3" borderId="1" xfId="3" applyFont="1" applyFill="1" applyAlignment="1">
      <alignment vertical="top" wrapText="1"/>
    </xf>
    <xf numFmtId="0" fontId="46" fillId="36" borderId="71" xfId="3" applyFont="1" applyFill="1" applyBorder="1" applyAlignment="1">
      <alignment vertical="center"/>
    </xf>
    <xf numFmtId="0" fontId="9" fillId="36" borderId="73" xfId="3" applyFont="1" applyFill="1" applyBorder="1" applyAlignment="1">
      <alignment vertical="center"/>
    </xf>
    <xf numFmtId="0" fontId="105" fillId="40" borderId="74" xfId="3" applyFont="1" applyFill="1" applyBorder="1"/>
    <xf numFmtId="0" fontId="105" fillId="40" borderId="75" xfId="3" applyFont="1" applyFill="1" applyBorder="1"/>
    <xf numFmtId="0" fontId="105" fillId="24" borderId="75" xfId="3" applyFont="1" applyFill="1" applyBorder="1"/>
    <xf numFmtId="0" fontId="108" fillId="24" borderId="1" xfId="3" applyFont="1" applyFill="1"/>
    <xf numFmtId="0" fontId="107" fillId="24" borderId="1" xfId="3" applyFont="1" applyFill="1"/>
    <xf numFmtId="0" fontId="55" fillId="24" borderId="1" xfId="3" applyFont="1" applyFill="1"/>
    <xf numFmtId="0" fontId="55" fillId="24" borderId="75" xfId="3" applyFont="1" applyFill="1" applyBorder="1"/>
    <xf numFmtId="0" fontId="51" fillId="0" borderId="1" xfId="3" applyFont="1" applyAlignment="1">
      <alignment vertical="top"/>
    </xf>
    <xf numFmtId="0" fontId="107" fillId="23" borderId="1" xfId="3" applyFont="1" applyFill="1" applyAlignment="1">
      <alignment vertical="top" wrapText="1"/>
    </xf>
    <xf numFmtId="0" fontId="107" fillId="23" borderId="1" xfId="3" applyFont="1" applyFill="1" applyAlignment="1">
      <alignment vertical="top"/>
    </xf>
    <xf numFmtId="0" fontId="47" fillId="8" borderId="1" xfId="0" applyFont="1" applyFill="1" applyBorder="1" applyAlignment="1">
      <alignment vertical="center" wrapText="1"/>
    </xf>
    <xf numFmtId="0" fontId="47" fillId="8" borderId="1" xfId="0" applyFont="1" applyFill="1" applyBorder="1" applyAlignment="1">
      <alignment vertical="top" wrapText="1"/>
    </xf>
    <xf numFmtId="0" fontId="19" fillId="8" borderId="1" xfId="0" applyFont="1" applyFill="1" applyBorder="1" applyAlignment="1">
      <alignment vertical="top"/>
    </xf>
    <xf numFmtId="0" fontId="17" fillId="12" borderId="1" xfId="0" applyFont="1" applyFill="1" applyBorder="1" applyAlignment="1">
      <alignment vertical="top"/>
    </xf>
    <xf numFmtId="0" fontId="0" fillId="11" borderId="0" xfId="0" applyFill="1" applyAlignment="1">
      <alignment vertical="top"/>
    </xf>
    <xf numFmtId="0" fontId="18" fillId="8" borderId="1" xfId="0" applyFont="1" applyFill="1" applyBorder="1" applyAlignment="1">
      <alignment vertical="center"/>
    </xf>
    <xf numFmtId="0" fontId="47" fillId="8" borderId="1" xfId="0" applyFont="1" applyFill="1" applyBorder="1" applyAlignment="1">
      <alignment vertical="top"/>
    </xf>
    <xf numFmtId="0" fontId="31" fillId="9" borderId="19" xfId="0" applyFont="1" applyFill="1" applyBorder="1" applyAlignment="1">
      <alignment vertical="top"/>
    </xf>
    <xf numFmtId="0" fontId="31" fillId="9" borderId="20" xfId="0" applyFont="1" applyFill="1" applyBorder="1"/>
    <xf numFmtId="0" fontId="21" fillId="5" borderId="1" xfId="0" applyFont="1" applyFill="1" applyBorder="1" applyAlignment="1">
      <alignment horizontal="left"/>
    </xf>
    <xf numFmtId="0" fontId="31" fillId="9" borderId="18" xfId="0" applyFont="1" applyFill="1" applyBorder="1" applyAlignment="1">
      <alignment horizontal="left"/>
    </xf>
    <xf numFmtId="0" fontId="187" fillId="9" borderId="1" xfId="0" applyFont="1" applyFill="1" applyBorder="1" applyAlignment="1">
      <alignment horizontal="left"/>
    </xf>
    <xf numFmtId="0" fontId="187" fillId="9" borderId="22" xfId="0" applyFont="1" applyFill="1" applyBorder="1" applyAlignment="1">
      <alignment horizontal="left"/>
    </xf>
    <xf numFmtId="0" fontId="49" fillId="6" borderId="1" xfId="0" applyFont="1" applyFill="1" applyBorder="1" applyAlignment="1">
      <alignment horizontal="left" vertical="top"/>
    </xf>
    <xf numFmtId="0" fontId="0" fillId="6" borderId="0" xfId="0" applyFill="1" applyAlignment="1">
      <alignment horizontal="left"/>
    </xf>
    <xf numFmtId="0" fontId="45" fillId="5" borderId="1" xfId="0" applyFont="1" applyFill="1" applyBorder="1" applyAlignment="1">
      <alignment wrapText="1"/>
    </xf>
    <xf numFmtId="0" fontId="66" fillId="5" borderId="1" xfId="0" applyFont="1" applyFill="1" applyBorder="1" applyAlignment="1">
      <alignment vertical="top"/>
    </xf>
    <xf numFmtId="0" fontId="101" fillId="5" borderId="1" xfId="0" applyFont="1" applyFill="1" applyBorder="1" applyAlignment="1">
      <alignment wrapText="1"/>
    </xf>
    <xf numFmtId="0" fontId="29" fillId="43" borderId="1" xfId="0" applyFont="1" applyFill="1" applyBorder="1" applyAlignment="1">
      <alignment horizontal="left" vertical="center"/>
    </xf>
    <xf numFmtId="0" fontId="100" fillId="43" borderId="1" xfId="0" applyFont="1" applyFill="1" applyBorder="1" applyAlignment="1">
      <alignment horizontal="left" vertical="top" wrapText="1"/>
    </xf>
    <xf numFmtId="0" fontId="23" fillId="11" borderId="1" xfId="0" applyFont="1" applyFill="1" applyBorder="1" applyAlignment="1">
      <alignment horizontal="left" vertical="center"/>
    </xf>
    <xf numFmtId="0" fontId="21" fillId="11" borderId="1" xfId="0" applyFont="1" applyFill="1" applyBorder="1"/>
    <xf numFmtId="0" fontId="24" fillId="11" borderId="1" xfId="0" applyFont="1" applyFill="1" applyBorder="1" applyAlignment="1">
      <alignment vertical="center"/>
    </xf>
    <xf numFmtId="0" fontId="11" fillId="11" borderId="1" xfId="0" applyFont="1" applyFill="1" applyBorder="1"/>
    <xf numFmtId="0" fontId="22" fillId="5" borderId="41" xfId="0" applyFont="1" applyFill="1" applyBorder="1"/>
    <xf numFmtId="0" fontId="21" fillId="5" borderId="41" xfId="0" applyFont="1" applyFill="1" applyBorder="1" applyAlignment="1">
      <alignment vertical="top"/>
    </xf>
    <xf numFmtId="0" fontId="0" fillId="6" borderId="41" xfId="0" applyFill="1" applyBorder="1"/>
    <xf numFmtId="0" fontId="0" fillId="6" borderId="41" xfId="0" applyFill="1" applyBorder="1" applyAlignment="1">
      <alignment horizontal="left"/>
    </xf>
    <xf numFmtId="0" fontId="22" fillId="5" borderId="44" xfId="0" applyFont="1" applyFill="1" applyBorder="1"/>
    <xf numFmtId="0" fontId="0" fillId="6" borderId="1" xfId="0" applyFill="1" applyBorder="1" applyAlignment="1">
      <alignment vertical="top"/>
    </xf>
    <xf numFmtId="0" fontId="0" fillId="6" borderId="1" xfId="0" applyFill="1" applyBorder="1" applyAlignment="1">
      <alignment horizontal="left"/>
    </xf>
    <xf numFmtId="0" fontId="23" fillId="12" borderId="1" xfId="0" applyFont="1" applyFill="1" applyBorder="1" applyAlignment="1">
      <alignment horizontal="left"/>
    </xf>
    <xf numFmtId="0" fontId="187" fillId="11" borderId="1" xfId="0" applyFont="1" applyFill="1" applyBorder="1" applyAlignment="1">
      <alignment horizontal="left"/>
    </xf>
    <xf numFmtId="0" fontId="47" fillId="12" borderId="1" xfId="3" applyFont="1" applyFill="1" applyAlignment="1">
      <alignment horizontal="center" vertical="center" wrapText="1"/>
    </xf>
    <xf numFmtId="0" fontId="11" fillId="11" borderId="1" xfId="0" applyFont="1" applyFill="1" applyBorder="1" applyAlignment="1">
      <alignment vertical="center"/>
    </xf>
    <xf numFmtId="0" fontId="23" fillId="8" borderId="19" xfId="0" applyFont="1" applyFill="1" applyBorder="1" applyAlignment="1">
      <alignment horizontal="left" vertical="center"/>
    </xf>
    <xf numFmtId="0" fontId="21" fillId="8" borderId="20" xfId="0" applyFont="1" applyFill="1" applyBorder="1"/>
    <xf numFmtId="0" fontId="24" fillId="5" borderId="22" xfId="0" applyFont="1" applyFill="1" applyBorder="1" applyAlignment="1">
      <alignment vertical="center"/>
    </xf>
    <xf numFmtId="0" fontId="21" fillId="5" borderId="25" xfId="0" applyFont="1" applyFill="1" applyBorder="1"/>
    <xf numFmtId="0" fontId="24" fillId="5" borderId="18" xfId="0" applyFont="1" applyFill="1" applyBorder="1" applyAlignment="1">
      <alignment vertical="center"/>
    </xf>
    <xf numFmtId="0" fontId="24" fillId="13" borderId="22" xfId="0" applyFont="1" applyFill="1" applyBorder="1" applyAlignment="1">
      <alignment vertical="center"/>
    </xf>
    <xf numFmtId="0" fontId="27" fillId="13" borderId="22" xfId="0" applyFont="1" applyFill="1" applyBorder="1" applyAlignment="1">
      <alignment vertical="top"/>
    </xf>
    <xf numFmtId="0" fontId="21" fillId="13" borderId="22" xfId="0" applyFont="1" applyFill="1" applyBorder="1"/>
    <xf numFmtId="0" fontId="24" fillId="13" borderId="22" xfId="0" applyFont="1" applyFill="1" applyBorder="1"/>
    <xf numFmtId="0" fontId="30" fillId="13" borderId="22" xfId="0" applyFont="1" applyFill="1" applyBorder="1" applyAlignment="1">
      <alignment vertical="top"/>
    </xf>
    <xf numFmtId="0" fontId="21" fillId="6" borderId="23" xfId="0" applyFont="1" applyFill="1" applyBorder="1" applyAlignment="1">
      <alignment vertical="top"/>
    </xf>
    <xf numFmtId="0" fontId="21" fillId="6" borderId="24" xfId="0" applyFont="1" applyFill="1" applyBorder="1"/>
    <xf numFmtId="0" fontId="21" fillId="6" borderId="25" xfId="0" applyFont="1" applyFill="1" applyBorder="1"/>
    <xf numFmtId="0" fontId="49" fillId="9" borderId="19" xfId="3" applyFont="1" applyFill="1" applyBorder="1" applyAlignment="1">
      <alignment horizontal="left" vertical="top" wrapText="1"/>
    </xf>
    <xf numFmtId="0" fontId="49" fillId="9" borderId="20" xfId="3" applyFont="1" applyFill="1" applyBorder="1" applyAlignment="1">
      <alignment horizontal="left" vertical="top" wrapText="1"/>
    </xf>
    <xf numFmtId="0" fontId="9" fillId="9" borderId="20" xfId="3" applyFont="1" applyFill="1" applyBorder="1"/>
    <xf numFmtId="0" fontId="9" fillId="9" borderId="21" xfId="3" applyFont="1" applyFill="1" applyBorder="1"/>
    <xf numFmtId="0" fontId="69" fillId="9" borderId="18" xfId="3" applyFont="1" applyFill="1" applyBorder="1" applyAlignment="1">
      <alignment vertical="center"/>
    </xf>
    <xf numFmtId="0" fontId="9" fillId="9" borderId="22" xfId="3" applyFont="1" applyFill="1" applyBorder="1" applyAlignment="1">
      <alignment vertical="center"/>
    </xf>
    <xf numFmtId="0" fontId="49" fillId="9" borderId="18" xfId="3" applyFont="1" applyFill="1" applyBorder="1" applyAlignment="1">
      <alignment vertical="top"/>
    </xf>
    <xf numFmtId="0" fontId="49" fillId="9" borderId="22" xfId="3" applyFont="1" applyFill="1" applyBorder="1" applyAlignment="1">
      <alignment vertical="top"/>
    </xf>
    <xf numFmtId="0" fontId="49" fillId="9" borderId="1" xfId="3" applyFont="1" applyFill="1" applyAlignment="1">
      <alignment vertical="top"/>
    </xf>
    <xf numFmtId="0" fontId="49" fillId="9" borderId="22" xfId="3" applyFont="1" applyFill="1" applyBorder="1"/>
    <xf numFmtId="0" fontId="55" fillId="6" borderId="22" xfId="3" applyFont="1" applyFill="1" applyBorder="1"/>
    <xf numFmtId="0" fontId="63" fillId="6" borderId="18" xfId="3" applyFont="1" applyFill="1" applyBorder="1" applyAlignment="1">
      <alignment vertical="top"/>
    </xf>
    <xf numFmtId="0" fontId="55" fillId="6" borderId="1" xfId="3" applyFont="1" applyFill="1" applyAlignment="1">
      <alignment vertical="top"/>
    </xf>
    <xf numFmtId="0" fontId="55" fillId="6" borderId="22" xfId="3" applyFont="1" applyFill="1" applyBorder="1" applyAlignment="1">
      <alignment horizontal="center" vertical="top"/>
    </xf>
    <xf numFmtId="0" fontId="67" fillId="6" borderId="1" xfId="3" applyFont="1" applyFill="1" applyAlignment="1">
      <alignment vertical="top" wrapText="1"/>
    </xf>
    <xf numFmtId="0" fontId="55" fillId="6" borderId="22" xfId="3" applyFont="1" applyFill="1" applyBorder="1" applyAlignment="1">
      <alignment horizontal="center"/>
    </xf>
    <xf numFmtId="0" fontId="49" fillId="6" borderId="22" xfId="3" applyFont="1" applyFill="1" applyBorder="1"/>
    <xf numFmtId="0" fontId="56" fillId="6" borderId="1" xfId="3" applyFont="1" applyFill="1" applyAlignment="1">
      <alignment vertical="center"/>
    </xf>
    <xf numFmtId="0" fontId="51" fillId="6" borderId="22" xfId="3" applyFont="1" applyFill="1" applyBorder="1"/>
    <xf numFmtId="0" fontId="9" fillId="6" borderId="23" xfId="3" applyFont="1" applyFill="1" applyBorder="1"/>
    <xf numFmtId="0" fontId="9" fillId="9" borderId="19" xfId="3" applyFont="1" applyFill="1" applyBorder="1"/>
    <xf numFmtId="0" fontId="69" fillId="9" borderId="18" xfId="3" applyFont="1" applyFill="1" applyBorder="1"/>
    <xf numFmtId="0" fontId="9" fillId="9" borderId="22" xfId="3" applyFont="1" applyFill="1" applyBorder="1"/>
    <xf numFmtId="0" fontId="49" fillId="9" borderId="18" xfId="3" applyFont="1" applyFill="1" applyBorder="1"/>
    <xf numFmtId="0" fontId="49" fillId="6" borderId="18" xfId="3" applyFont="1" applyFill="1" applyBorder="1" applyAlignment="1">
      <alignment vertical="top"/>
    </xf>
    <xf numFmtId="0" fontId="63" fillId="6" borderId="18" xfId="3" applyFont="1" applyFill="1" applyBorder="1"/>
    <xf numFmtId="0" fontId="55" fillId="6" borderId="1" xfId="3" applyFont="1" applyFill="1"/>
    <xf numFmtId="0" fontId="42" fillId="6" borderId="18" xfId="3" applyFont="1" applyFill="1" applyBorder="1"/>
    <xf numFmtId="0" fontId="42" fillId="6" borderId="22" xfId="3" applyFont="1" applyFill="1" applyBorder="1"/>
    <xf numFmtId="0" fontId="23" fillId="8" borderId="1" xfId="3" applyFont="1" applyFill="1" applyAlignment="1">
      <alignment vertical="center"/>
    </xf>
    <xf numFmtId="0" fontId="9" fillId="9" borderId="1" xfId="3" applyFont="1" applyFill="1" applyAlignment="1">
      <alignment vertical="center"/>
    </xf>
    <xf numFmtId="0" fontId="69" fillId="9" borderId="40" xfId="3" applyFont="1" applyFill="1" applyBorder="1"/>
    <xf numFmtId="0" fontId="9" fillId="9" borderId="41" xfId="3" applyFont="1" applyFill="1" applyBorder="1"/>
    <xf numFmtId="0" fontId="9" fillId="9" borderId="37" xfId="3" applyFont="1" applyFill="1" applyBorder="1"/>
    <xf numFmtId="0" fontId="9" fillId="9" borderId="38" xfId="3" applyFont="1" applyFill="1" applyBorder="1"/>
    <xf numFmtId="0" fontId="67" fillId="0" borderId="1" xfId="3" applyFont="1" applyAlignment="1">
      <alignment horizontal="center" vertical="top" wrapText="1"/>
    </xf>
    <xf numFmtId="0" fontId="7" fillId="6" borderId="1" xfId="3" applyFill="1" applyAlignment="1">
      <alignment vertical="top"/>
    </xf>
    <xf numFmtId="0" fontId="68" fillId="16" borderId="43" xfId="3" applyFont="1" applyFill="1" applyBorder="1" applyAlignment="1">
      <alignment horizontal="center" vertical="center"/>
    </xf>
    <xf numFmtId="0" fontId="53" fillId="16" borderId="43" xfId="3" applyFont="1" applyFill="1" applyBorder="1" applyAlignment="1">
      <alignment horizontal="left" vertical="top" wrapText="1"/>
    </xf>
    <xf numFmtId="0" fontId="33" fillId="23" borderId="1" xfId="3" applyFont="1" applyFill="1" applyAlignment="1">
      <alignment vertical="top" wrapText="1"/>
    </xf>
    <xf numFmtId="0" fontId="33" fillId="23" borderId="1" xfId="3" applyFont="1" applyFill="1" applyAlignment="1">
      <alignment horizontal="left" vertical="top" wrapText="1"/>
    </xf>
    <xf numFmtId="0" fontId="33" fillId="3" borderId="1" xfId="3" applyFont="1" applyFill="1" applyAlignment="1">
      <alignment horizontal="left" vertical="top" wrapText="1"/>
    </xf>
    <xf numFmtId="0" fontId="33" fillId="3" borderId="1" xfId="3" applyFont="1" applyFill="1" applyAlignment="1">
      <alignment vertical="top" wrapText="1"/>
    </xf>
    <xf numFmtId="0" fontId="94" fillId="0" borderId="1" xfId="3" applyFont="1" applyAlignment="1">
      <alignment vertical="top" wrapText="1"/>
    </xf>
    <xf numFmtId="0" fontId="105" fillId="40" borderId="1" xfId="3" applyFont="1" applyFill="1"/>
    <xf numFmtId="0" fontId="105" fillId="40" borderId="74" xfId="3" applyFont="1" applyFill="1" applyBorder="1" applyAlignment="1">
      <alignment vertical="top"/>
    </xf>
    <xf numFmtId="0" fontId="60" fillId="23" borderId="1" xfId="3" applyFont="1" applyFill="1" applyAlignment="1">
      <alignment vertical="top"/>
    </xf>
    <xf numFmtId="0" fontId="60" fillId="23" borderId="1" xfId="3" applyFont="1" applyFill="1" applyAlignment="1">
      <alignment horizontal="left" vertical="top"/>
    </xf>
    <xf numFmtId="0" fontId="60" fillId="24" borderId="1" xfId="3" applyFont="1" applyFill="1" applyAlignment="1">
      <alignment vertical="top"/>
    </xf>
    <xf numFmtId="0" fontId="113" fillId="3" borderId="1" xfId="3" applyFont="1" applyFill="1" applyAlignment="1">
      <alignment horizontal="left" vertical="top"/>
    </xf>
    <xf numFmtId="0" fontId="192" fillId="11" borderId="1" xfId="3" applyFont="1" applyFill="1" applyAlignment="1">
      <alignment vertical="top"/>
    </xf>
    <xf numFmtId="0" fontId="60" fillId="3" borderId="1" xfId="3" applyFont="1" applyFill="1" applyAlignment="1">
      <alignment vertical="top"/>
    </xf>
    <xf numFmtId="0" fontId="192" fillId="0" borderId="1" xfId="3" applyFont="1" applyAlignment="1">
      <alignment vertical="top"/>
    </xf>
    <xf numFmtId="0" fontId="115" fillId="42" borderId="1" xfId="3" applyFont="1" applyFill="1" applyAlignment="1">
      <alignment vertical="center"/>
    </xf>
    <xf numFmtId="0" fontId="31" fillId="40" borderId="1" xfId="3" applyFont="1" applyFill="1"/>
    <xf numFmtId="0" fontId="114" fillId="24" borderId="1" xfId="3" applyFont="1" applyFill="1" applyAlignment="1">
      <alignment vertical="center" wrapText="1"/>
    </xf>
    <xf numFmtId="0" fontId="71" fillId="3" borderId="1" xfId="3" applyFont="1" applyFill="1" applyAlignment="1">
      <alignment horizontal="left" vertical="top" wrapText="1"/>
    </xf>
    <xf numFmtId="0" fontId="114" fillId="23" borderId="1" xfId="3" applyFont="1" applyFill="1" applyAlignment="1">
      <alignment vertical="center"/>
    </xf>
    <xf numFmtId="0" fontId="114" fillId="42" borderId="1" xfId="3" applyFont="1" applyFill="1" applyAlignment="1">
      <alignment vertical="center"/>
    </xf>
    <xf numFmtId="0" fontId="71" fillId="23" borderId="1" xfId="3" applyFont="1" applyFill="1" applyAlignment="1">
      <alignment wrapText="1"/>
    </xf>
    <xf numFmtId="0" fontId="113" fillId="23" borderId="1" xfId="3" applyFont="1" applyFill="1" applyAlignment="1">
      <alignment vertical="top" wrapText="1"/>
    </xf>
    <xf numFmtId="0" fontId="51" fillId="23" borderId="1" xfId="3" applyFont="1" applyFill="1" applyAlignment="1">
      <alignment vertical="top" wrapText="1"/>
    </xf>
    <xf numFmtId="0" fontId="110" fillId="3" borderId="1" xfId="3" applyFont="1" applyFill="1" applyAlignment="1">
      <alignment horizontal="center" vertical="center"/>
    </xf>
    <xf numFmtId="0" fontId="71" fillId="24" borderId="1" xfId="3" applyFont="1" applyFill="1" applyAlignment="1">
      <alignment wrapText="1"/>
    </xf>
    <xf numFmtId="0" fontId="109" fillId="24" borderId="1" xfId="3" applyFont="1" applyFill="1" applyAlignment="1">
      <alignment horizontal="left" vertical="top" wrapText="1"/>
    </xf>
    <xf numFmtId="0" fontId="110" fillId="3" borderId="1" xfId="3" applyFont="1" applyFill="1" applyAlignment="1">
      <alignment horizontal="center" vertical="top"/>
    </xf>
    <xf numFmtId="0" fontId="105" fillId="24" borderId="1" xfId="3" applyFont="1" applyFill="1"/>
    <xf numFmtId="0" fontId="114" fillId="24" borderId="1" xfId="3" applyFont="1" applyFill="1" applyAlignment="1">
      <alignment vertical="center"/>
    </xf>
    <xf numFmtId="0" fontId="113" fillId="24" borderId="1" xfId="3" applyFont="1" applyFill="1" applyAlignment="1">
      <alignment vertical="top" wrapText="1"/>
    </xf>
    <xf numFmtId="0" fontId="51" fillId="24" borderId="1" xfId="3" applyFont="1" applyFill="1" applyAlignment="1">
      <alignment vertical="top" wrapText="1"/>
    </xf>
    <xf numFmtId="0" fontId="71" fillId="24" borderId="1" xfId="3" applyFont="1" applyFill="1" applyAlignment="1">
      <alignment vertical="top" wrapText="1"/>
    </xf>
    <xf numFmtId="0" fontId="107" fillId="24" borderId="1" xfId="3" applyFont="1" applyFill="1" applyAlignment="1">
      <alignment vertical="top" wrapText="1"/>
    </xf>
    <xf numFmtId="0" fontId="180" fillId="11" borderId="1" xfId="3" applyFont="1" applyFill="1"/>
    <xf numFmtId="0" fontId="110" fillId="23" borderId="1" xfId="3" applyFont="1" applyFill="1" applyAlignment="1">
      <alignment vertical="top" wrapText="1"/>
    </xf>
    <xf numFmtId="0" fontId="33" fillId="24" borderId="1" xfId="3" applyFont="1" applyFill="1" applyAlignment="1">
      <alignment horizontal="left"/>
    </xf>
    <xf numFmtId="0" fontId="110" fillId="24" borderId="1" xfId="3" applyFont="1" applyFill="1" applyAlignment="1">
      <alignment vertical="top" wrapText="1"/>
    </xf>
    <xf numFmtId="0" fontId="151" fillId="24" borderId="1" xfId="3" applyFont="1" applyFill="1" applyAlignment="1">
      <alignment horizontal="left"/>
    </xf>
    <xf numFmtId="0" fontId="98" fillId="24" borderId="1" xfId="3" applyFont="1" applyFill="1" applyAlignment="1">
      <alignment horizontal="left"/>
    </xf>
    <xf numFmtId="0" fontId="55" fillId="42" borderId="1" xfId="3" applyFont="1" applyFill="1" applyAlignment="1">
      <alignment vertical="center"/>
    </xf>
    <xf numFmtId="9" fontId="56" fillId="3" borderId="1" xfId="3" applyNumberFormat="1" applyFont="1" applyFill="1" applyAlignment="1">
      <alignment vertical="center"/>
    </xf>
    <xf numFmtId="0" fontId="46" fillId="36" borderId="37" xfId="3" applyFont="1" applyFill="1" applyBorder="1" applyAlignment="1">
      <alignment vertical="center"/>
    </xf>
    <xf numFmtId="0" fontId="9" fillId="36" borderId="39" xfId="3" applyFont="1" applyFill="1" applyBorder="1" applyAlignment="1">
      <alignment vertical="center"/>
    </xf>
    <xf numFmtId="0" fontId="31" fillId="40" borderId="40" xfId="3" applyFont="1" applyFill="1" applyBorder="1"/>
    <xf numFmtId="0" fontId="31" fillId="40" borderId="41" xfId="3" applyFont="1" applyFill="1" applyBorder="1"/>
    <xf numFmtId="0" fontId="37" fillId="40" borderId="40" xfId="3" applyFont="1" applyFill="1" applyBorder="1" applyAlignment="1">
      <alignment vertical="top" wrapText="1"/>
    </xf>
    <xf numFmtId="0" fontId="37" fillId="40" borderId="41" xfId="3" applyFont="1" applyFill="1" applyBorder="1" applyAlignment="1">
      <alignment vertical="top" wrapText="1"/>
    </xf>
    <xf numFmtId="0" fontId="31" fillId="40" borderId="40" xfId="3" applyFont="1" applyFill="1" applyBorder="1" applyAlignment="1">
      <alignment vertical="top"/>
    </xf>
    <xf numFmtId="0" fontId="31" fillId="40" borderId="1" xfId="3" applyFont="1" applyFill="1" applyAlignment="1">
      <alignment vertical="top"/>
    </xf>
    <xf numFmtId="0" fontId="105" fillId="23" borderId="40" xfId="3" applyFont="1" applyFill="1" applyBorder="1" applyAlignment="1">
      <alignment vertical="top"/>
    </xf>
    <xf numFmtId="0" fontId="105" fillId="24" borderId="41" xfId="3" applyFont="1" applyFill="1" applyBorder="1"/>
    <xf numFmtId="0" fontId="114" fillId="23" borderId="40" xfId="3" applyFont="1" applyFill="1" applyBorder="1" applyAlignment="1">
      <alignment vertical="center"/>
    </xf>
    <xf numFmtId="0" fontId="114" fillId="24" borderId="41" xfId="3" applyFont="1" applyFill="1" applyBorder="1" applyAlignment="1">
      <alignment vertical="center"/>
    </xf>
    <xf numFmtId="0" fontId="9" fillId="23" borderId="40" xfId="3" applyFont="1" applyFill="1" applyBorder="1"/>
    <xf numFmtId="0" fontId="9" fillId="3" borderId="41" xfId="3" applyFont="1" applyFill="1" applyBorder="1"/>
    <xf numFmtId="0" fontId="60" fillId="23" borderId="40" xfId="3" applyFont="1" applyFill="1" applyBorder="1" applyAlignment="1">
      <alignment vertical="top"/>
    </xf>
    <xf numFmtId="0" fontId="60" fillId="3" borderId="41" xfId="3" applyFont="1" applyFill="1" applyBorder="1" applyAlignment="1">
      <alignment vertical="top"/>
    </xf>
    <xf numFmtId="0" fontId="9" fillId="23" borderId="40" xfId="3" applyFont="1" applyFill="1" applyBorder="1" applyAlignment="1">
      <alignment vertical="top"/>
    </xf>
    <xf numFmtId="0" fontId="54" fillId="11" borderId="1" xfId="3" applyFont="1" applyFill="1" applyAlignment="1">
      <alignment vertical="top"/>
    </xf>
    <xf numFmtId="0" fontId="9" fillId="3" borderId="41" xfId="3" applyFont="1" applyFill="1" applyBorder="1" applyAlignment="1">
      <alignment vertical="top"/>
    </xf>
    <xf numFmtId="0" fontId="110" fillId="24" borderId="1" xfId="3" applyFont="1" applyFill="1" applyAlignment="1">
      <alignment vertical="center"/>
    </xf>
    <xf numFmtId="0" fontId="110" fillId="3" borderId="1" xfId="3" applyFont="1" applyFill="1" applyAlignment="1">
      <alignment vertical="center"/>
    </xf>
    <xf numFmtId="0" fontId="111" fillId="3" borderId="1" xfId="3" applyFont="1" applyFill="1" applyAlignment="1">
      <alignment horizontal="center" vertical="center" wrapText="1"/>
    </xf>
    <xf numFmtId="0" fontId="114" fillId="3" borderId="1" xfId="3" applyFont="1" applyFill="1" applyAlignment="1">
      <alignment vertical="center"/>
    </xf>
    <xf numFmtId="0" fontId="107" fillId="24" borderId="1" xfId="3" applyFont="1" applyFill="1" applyAlignment="1">
      <alignment horizontal="left"/>
    </xf>
    <xf numFmtId="0" fontId="71" fillId="11" borderId="1" xfId="3" applyFont="1" applyFill="1" applyAlignment="1">
      <alignment vertical="top" wrapText="1"/>
    </xf>
    <xf numFmtId="0" fontId="13" fillId="23" borderId="40" xfId="3" applyFont="1" applyFill="1" applyBorder="1"/>
    <xf numFmtId="0" fontId="13" fillId="3" borderId="41" xfId="3" applyFont="1" applyFill="1" applyBorder="1"/>
    <xf numFmtId="0" fontId="9" fillId="23" borderId="42" xfId="3" applyFont="1" applyFill="1" applyBorder="1"/>
    <xf numFmtId="0" fontId="9" fillId="23" borderId="43" xfId="3" applyFont="1" applyFill="1" applyBorder="1"/>
    <xf numFmtId="0" fontId="9" fillId="24" borderId="43" xfId="3" applyFont="1" applyFill="1" applyBorder="1"/>
    <xf numFmtId="0" fontId="9" fillId="24" borderId="44" xfId="3" applyFont="1" applyFill="1" applyBorder="1"/>
    <xf numFmtId="0" fontId="119" fillId="11" borderId="85" xfId="3" applyFont="1" applyFill="1" applyBorder="1" applyAlignment="1">
      <alignment horizontal="center"/>
    </xf>
    <xf numFmtId="0" fontId="60" fillId="11" borderId="1" xfId="3" applyFont="1" applyFill="1"/>
    <xf numFmtId="0" fontId="7" fillId="11" borderId="86" xfId="3" applyFill="1" applyBorder="1"/>
    <xf numFmtId="0" fontId="123" fillId="11" borderId="1" xfId="3" applyFont="1" applyFill="1" applyAlignment="1">
      <alignment vertical="center"/>
    </xf>
    <xf numFmtId="0" fontId="120" fillId="11" borderId="1" xfId="3" applyFont="1" applyFill="1"/>
    <xf numFmtId="4" fontId="9" fillId="11" borderId="1" xfId="3" applyNumberFormat="1" applyFont="1" applyFill="1"/>
    <xf numFmtId="0" fontId="124" fillId="44" borderId="87" xfId="3" applyFont="1" applyFill="1" applyBorder="1" applyAlignment="1">
      <alignment horizontal="left" vertical="center" wrapText="1"/>
    </xf>
    <xf numFmtId="0" fontId="120" fillId="11" borderId="33" xfId="3" applyFont="1" applyFill="1" applyBorder="1"/>
    <xf numFmtId="0" fontId="124" fillId="11" borderId="142" xfId="3" applyFont="1" applyFill="1" applyBorder="1" applyAlignment="1">
      <alignment vertical="center"/>
    </xf>
    <xf numFmtId="0" fontId="120" fillId="11" borderId="95" xfId="3" applyFont="1" applyFill="1" applyBorder="1"/>
    <xf numFmtId="0" fontId="60" fillId="11" borderId="97" xfId="3" applyFont="1" applyFill="1" applyBorder="1"/>
    <xf numFmtId="0" fontId="124" fillId="11" borderId="90" xfId="3" applyFont="1" applyFill="1" applyBorder="1" applyAlignment="1">
      <alignment vertical="center"/>
    </xf>
    <xf numFmtId="0" fontId="120" fillId="11" borderId="116" xfId="3" applyFont="1" applyFill="1" applyBorder="1"/>
    <xf numFmtId="0" fontId="124" fillId="11" borderId="89" xfId="3" applyFont="1" applyFill="1" applyBorder="1" applyAlignment="1">
      <alignment vertical="center"/>
    </xf>
    <xf numFmtId="0" fontId="124" fillId="11" borderId="88" xfId="3" applyFont="1" applyFill="1" applyBorder="1" applyAlignment="1">
      <alignment vertical="center"/>
    </xf>
    <xf numFmtId="0" fontId="124" fillId="11" borderId="79" xfId="3" applyFont="1" applyFill="1" applyBorder="1" applyAlignment="1">
      <alignment vertical="center"/>
    </xf>
    <xf numFmtId="0" fontId="34" fillId="11" borderId="91" xfId="3" applyFont="1" applyFill="1" applyBorder="1" applyAlignment="1">
      <alignment horizontal="center" vertical="center"/>
    </xf>
    <xf numFmtId="1" fontId="34" fillId="11" borderId="92" xfId="3" applyNumberFormat="1" applyFont="1" applyFill="1" applyBorder="1" applyAlignment="1">
      <alignment horizontal="right" vertical="center"/>
    </xf>
    <xf numFmtId="1" fontId="125" fillId="11" borderId="93" xfId="3" applyNumberFormat="1" applyFont="1" applyFill="1" applyBorder="1" applyAlignment="1">
      <alignment horizontal="left" vertical="center"/>
    </xf>
    <xf numFmtId="0" fontId="124" fillId="11" borderId="40" xfId="3" applyFont="1" applyFill="1" applyBorder="1" applyAlignment="1">
      <alignment vertical="center"/>
    </xf>
    <xf numFmtId="0" fontId="124" fillId="11" borderId="94" xfId="3" applyFont="1" applyFill="1" applyBorder="1" applyAlignment="1">
      <alignment vertical="center"/>
    </xf>
    <xf numFmtId="0" fontId="117" fillId="11" borderId="91" xfId="3" applyFont="1" applyFill="1" applyBorder="1" applyAlignment="1">
      <alignment horizontal="center" vertical="center" wrapText="1"/>
    </xf>
    <xf numFmtId="0" fontId="117" fillId="11" borderId="115" xfId="3" applyFont="1" applyFill="1" applyBorder="1" applyAlignment="1">
      <alignment horizontal="center" vertical="center" wrapText="1"/>
    </xf>
    <xf numFmtId="0" fontId="117" fillId="11" borderId="93" xfId="3" applyFont="1" applyFill="1" applyBorder="1" applyAlignment="1">
      <alignment horizontal="center" vertical="center" wrapText="1"/>
    </xf>
    <xf numFmtId="0" fontId="117" fillId="11" borderId="1" xfId="3" applyFont="1" applyFill="1" applyAlignment="1">
      <alignment wrapText="1"/>
    </xf>
    <xf numFmtId="0" fontId="124" fillId="11" borderId="42" xfId="3" applyFont="1" applyFill="1" applyBorder="1" applyAlignment="1">
      <alignment vertical="center"/>
    </xf>
    <xf numFmtId="0" fontId="68" fillId="11" borderId="43" xfId="3" applyFont="1" applyFill="1" applyBorder="1" applyAlignment="1">
      <alignment horizontal="center" vertical="center"/>
    </xf>
    <xf numFmtId="0" fontId="9" fillId="11" borderId="91" xfId="3" applyFont="1" applyFill="1" applyBorder="1" applyAlignment="1">
      <alignment horizontal="center" vertical="center"/>
    </xf>
    <xf numFmtId="0" fontId="9" fillId="11" borderId="115" xfId="3" applyFont="1" applyFill="1" applyBorder="1" applyAlignment="1">
      <alignment horizontal="center" vertical="center"/>
    </xf>
    <xf numFmtId="0" fontId="9" fillId="11" borderId="93" xfId="3" applyFont="1" applyFill="1" applyBorder="1" applyAlignment="1">
      <alignment horizontal="center" vertical="center"/>
    </xf>
    <xf numFmtId="0" fontId="124" fillId="11" borderId="1" xfId="3" applyFont="1" applyFill="1" applyAlignment="1">
      <alignment vertical="center"/>
    </xf>
    <xf numFmtId="0" fontId="9" fillId="11" borderId="86" xfId="3" applyFont="1" applyFill="1" applyBorder="1"/>
    <xf numFmtId="0" fontId="124" fillId="44" borderId="33" xfId="3" applyFont="1" applyFill="1" applyBorder="1" applyAlignment="1">
      <alignment horizontal="left" vertical="center"/>
    </xf>
    <xf numFmtId="0" fontId="60" fillId="11" borderId="95" xfId="3" applyFont="1" applyFill="1" applyBorder="1"/>
    <xf numFmtId="0" fontId="155" fillId="11" borderId="1" xfId="3" applyFont="1" applyFill="1"/>
    <xf numFmtId="0" fontId="60" fillId="11" borderId="96" xfId="3" applyFont="1" applyFill="1" applyBorder="1" applyAlignment="1">
      <alignment horizontal="left"/>
    </xf>
    <xf numFmtId="0" fontId="151" fillId="11" borderId="1" xfId="3" applyFont="1" applyFill="1"/>
    <xf numFmtId="0" fontId="124" fillId="44" borderId="87" xfId="3" applyFont="1" applyFill="1" applyBorder="1" applyAlignment="1">
      <alignment horizontal="left" vertical="center"/>
    </xf>
    <xf numFmtId="0" fontId="124" fillId="11" borderId="97" xfId="3" applyFont="1" applyFill="1" applyBorder="1" applyAlignment="1">
      <alignment vertical="center"/>
    </xf>
    <xf numFmtId="0" fontId="60" fillId="11" borderId="98" xfId="3" applyFont="1" applyFill="1" applyBorder="1" applyAlignment="1">
      <alignment horizontal="left"/>
    </xf>
    <xf numFmtId="0" fontId="124" fillId="11" borderId="74" xfId="3" applyFont="1" applyFill="1" applyBorder="1" applyAlignment="1">
      <alignment vertical="center" wrapText="1"/>
    </xf>
    <xf numFmtId="3" fontId="33" fillId="11" borderId="91" xfId="3" applyNumberFormat="1" applyFont="1" applyFill="1" applyBorder="1" applyAlignment="1">
      <alignment horizontal="right" vertical="center"/>
    </xf>
    <xf numFmtId="3" fontId="126" fillId="11" borderId="93" xfId="3" applyNumberFormat="1" applyFont="1" applyFill="1" applyBorder="1" applyAlignment="1">
      <alignment horizontal="center" vertical="center"/>
    </xf>
    <xf numFmtId="0" fontId="124" fillId="11" borderId="99" xfId="3" applyFont="1" applyFill="1" applyBorder="1" applyAlignment="1">
      <alignment vertical="center" wrapText="1"/>
    </xf>
    <xf numFmtId="3" fontId="33" fillId="11" borderId="1" xfId="3" applyNumberFormat="1" applyFont="1" applyFill="1" applyAlignment="1">
      <alignment horizontal="right" vertical="center"/>
    </xf>
    <xf numFmtId="3" fontId="126" fillId="11" borderId="1" xfId="3" applyNumberFormat="1" applyFont="1" applyFill="1" applyAlignment="1">
      <alignment horizontal="center" vertical="center"/>
    </xf>
    <xf numFmtId="0" fontId="124" fillId="11" borderId="100" xfId="3" applyFont="1" applyFill="1" applyBorder="1" applyAlignment="1">
      <alignment vertical="center" wrapText="1"/>
    </xf>
    <xf numFmtId="0" fontId="124" fillId="11" borderId="101" xfId="3" applyFont="1" applyFill="1" applyBorder="1" applyAlignment="1">
      <alignment horizontal="left" vertical="center" wrapText="1"/>
    </xf>
    <xf numFmtId="0" fontId="124" fillId="11" borderId="100" xfId="3" applyFont="1" applyFill="1" applyBorder="1" applyAlignment="1">
      <alignment horizontal="left" vertical="center" wrapText="1"/>
    </xf>
    <xf numFmtId="0" fontId="151" fillId="11" borderId="1" xfId="3" applyFont="1" applyFill="1" applyAlignment="1">
      <alignment vertical="center"/>
    </xf>
    <xf numFmtId="0" fontId="124" fillId="11" borderId="71" xfId="3" applyFont="1" applyFill="1" applyBorder="1" applyAlignment="1">
      <alignment horizontal="center" vertical="center" wrapText="1"/>
    </xf>
    <xf numFmtId="0" fontId="124" fillId="11" borderId="102" xfId="3" applyFont="1" applyFill="1" applyBorder="1" applyAlignment="1">
      <alignment horizontal="center" vertical="center" wrapText="1"/>
    </xf>
    <xf numFmtId="0" fontId="7" fillId="11" borderId="38" xfId="3" applyFill="1" applyBorder="1"/>
    <xf numFmtId="0" fontId="119" fillId="11" borderId="38" xfId="3" applyFont="1" applyFill="1" applyBorder="1" applyAlignment="1">
      <alignment horizontal="center"/>
    </xf>
    <xf numFmtId="0" fontId="119" fillId="11" borderId="1" xfId="3" applyFont="1" applyFill="1" applyAlignment="1">
      <alignment horizontal="center"/>
    </xf>
    <xf numFmtId="3" fontId="33" fillId="11" borderId="1" xfId="3" applyNumberFormat="1" applyFont="1" applyFill="1" applyAlignment="1">
      <alignment horizontal="center" vertical="center"/>
    </xf>
    <xf numFmtId="0" fontId="123" fillId="11" borderId="86" xfId="3" applyFont="1" applyFill="1" applyBorder="1" applyAlignment="1">
      <alignment vertical="center"/>
    </xf>
    <xf numFmtId="0" fontId="119" fillId="11" borderId="85" xfId="3" applyFont="1" applyFill="1" applyBorder="1" applyAlignment="1">
      <alignment horizontal="center" vertical="top"/>
    </xf>
    <xf numFmtId="0" fontId="127" fillId="44" borderId="87" xfId="3" applyFont="1" applyFill="1" applyBorder="1" applyAlignment="1">
      <alignment horizontal="left" vertical="center" wrapText="1"/>
    </xf>
    <xf numFmtId="0" fontId="9" fillId="11" borderId="1" xfId="3" applyFont="1" applyFill="1" applyAlignment="1">
      <alignment horizontal="center" vertical="center"/>
    </xf>
    <xf numFmtId="0" fontId="119" fillId="11" borderId="85" xfId="3" applyFont="1" applyFill="1" applyBorder="1" applyAlignment="1">
      <alignment horizontal="center" vertical="center"/>
    </xf>
    <xf numFmtId="0" fontId="120" fillId="11" borderId="1" xfId="3" applyFont="1" applyFill="1" applyAlignment="1">
      <alignment vertical="center"/>
    </xf>
    <xf numFmtId="0" fontId="7" fillId="11" borderId="86" xfId="3" applyFill="1" applyBorder="1" applyAlignment="1">
      <alignment vertical="center"/>
    </xf>
    <xf numFmtId="0" fontId="58" fillId="11" borderId="1" xfId="3" applyFont="1" applyFill="1"/>
    <xf numFmtId="0" fontId="68" fillId="11" borderId="1" xfId="3" applyFont="1" applyFill="1" applyAlignment="1">
      <alignment vertical="top"/>
    </xf>
    <xf numFmtId="0" fontId="52" fillId="11" borderId="1" xfId="3" applyFont="1" applyFill="1" applyAlignment="1">
      <alignment vertical="top" wrapText="1"/>
    </xf>
    <xf numFmtId="0" fontId="19" fillId="9" borderId="37" xfId="3" applyFont="1" applyFill="1" applyBorder="1" applyAlignment="1">
      <alignment vertical="center"/>
    </xf>
    <xf numFmtId="0" fontId="31" fillId="9" borderId="38" xfId="3" applyFont="1" applyFill="1" applyBorder="1"/>
    <xf numFmtId="0" fontId="9" fillId="11" borderId="41" xfId="3" applyFont="1" applyFill="1" applyBorder="1"/>
    <xf numFmtId="0" fontId="49" fillId="11" borderId="1" xfId="3" applyFont="1" applyFill="1" applyAlignment="1">
      <alignment horizontal="justify"/>
    </xf>
    <xf numFmtId="0" fontId="9" fillId="11" borderId="42" xfId="3" applyFont="1" applyFill="1" applyBorder="1"/>
    <xf numFmtId="0" fontId="9" fillId="11" borderId="44" xfId="3" applyFont="1" applyFill="1" applyBorder="1"/>
    <xf numFmtId="0" fontId="19" fillId="9" borderId="38" xfId="3" applyFont="1" applyFill="1" applyBorder="1" applyAlignment="1">
      <alignment vertical="center"/>
    </xf>
    <xf numFmtId="0" fontId="52" fillId="11" borderId="1" xfId="3" applyFont="1" applyFill="1" applyAlignment="1">
      <alignment horizontal="center"/>
    </xf>
    <xf numFmtId="0" fontId="52" fillId="11" borderId="1" xfId="3" applyFont="1" applyFill="1" applyAlignment="1">
      <alignment horizontal="center" wrapText="1"/>
    </xf>
    <xf numFmtId="0" fontId="68" fillId="11" borderId="1" xfId="3" applyFont="1" applyFill="1" applyAlignment="1">
      <alignment horizontal="center"/>
    </xf>
    <xf numFmtId="0" fontId="154" fillId="11" borderId="1" xfId="3" applyFont="1" applyFill="1"/>
    <xf numFmtId="0" fontId="153" fillId="11" borderId="1" xfId="3" applyFont="1" applyFill="1" applyAlignment="1">
      <alignment horizontal="left" vertical="top" wrapText="1"/>
    </xf>
    <xf numFmtId="0" fontId="68" fillId="11" borderId="1" xfId="3" applyFont="1" applyFill="1" applyAlignment="1">
      <alignment horizontal="center" vertical="center" wrapText="1"/>
    </xf>
    <xf numFmtId="0" fontId="49" fillId="11" borderId="40" xfId="3" applyFont="1" applyFill="1" applyBorder="1" applyAlignment="1">
      <alignment horizontal="left" vertical="center"/>
    </xf>
    <xf numFmtId="0" fontId="49" fillId="11" borderId="43" xfId="3" applyFont="1" applyFill="1" applyBorder="1"/>
    <xf numFmtId="0" fontId="47" fillId="9" borderId="1" xfId="3" applyFont="1" applyFill="1" applyAlignment="1">
      <alignment vertical="top" wrapText="1"/>
    </xf>
    <xf numFmtId="0" fontId="15" fillId="9" borderId="1" xfId="3" applyFont="1" applyFill="1" applyAlignment="1">
      <alignment vertical="center"/>
    </xf>
    <xf numFmtId="0" fontId="119" fillId="11" borderId="82" xfId="3" applyFont="1" applyFill="1" applyBorder="1" applyAlignment="1">
      <alignment horizontal="center" vertical="center"/>
    </xf>
    <xf numFmtId="0" fontId="120" fillId="11" borderId="83" xfId="3" applyFont="1" applyFill="1" applyBorder="1" applyAlignment="1">
      <alignment horizontal="right" vertical="center"/>
    </xf>
    <xf numFmtId="0" fontId="121" fillId="11" borderId="83" xfId="3" applyFont="1" applyFill="1" applyBorder="1" applyAlignment="1">
      <alignment horizontal="left" vertical="center"/>
    </xf>
    <xf numFmtId="0" fontId="122" fillId="11" borderId="84" xfId="3" applyFont="1" applyFill="1" applyBorder="1" applyAlignment="1">
      <alignment horizontal="right" vertical="center"/>
    </xf>
    <xf numFmtId="0" fontId="9" fillId="11" borderId="43" xfId="3" applyFont="1" applyFill="1" applyBorder="1"/>
    <xf numFmtId="0" fontId="68" fillId="29" borderId="1" xfId="3" applyFont="1" applyFill="1" applyAlignment="1">
      <alignment vertical="center"/>
    </xf>
    <xf numFmtId="0" fontId="31" fillId="9" borderId="40" xfId="3" applyFont="1" applyFill="1" applyBorder="1"/>
    <xf numFmtId="0" fontId="20" fillId="9" borderId="1" xfId="3" applyFont="1" applyFill="1" applyAlignment="1">
      <alignment vertical="top"/>
    </xf>
    <xf numFmtId="4" fontId="9" fillId="11" borderId="1" xfId="3" applyNumberFormat="1" applyFont="1" applyFill="1" applyAlignment="1">
      <alignment vertical="top"/>
    </xf>
    <xf numFmtId="0" fontId="124" fillId="11" borderId="88" xfId="3" applyFont="1" applyFill="1" applyBorder="1" applyAlignment="1">
      <alignment vertical="top"/>
    </xf>
    <xf numFmtId="0" fontId="120" fillId="11" borderId="33" xfId="3" applyFont="1" applyFill="1" applyBorder="1" applyAlignment="1">
      <alignment vertical="top"/>
    </xf>
    <xf numFmtId="0" fontId="7" fillId="11" borderId="86" xfId="3" applyFill="1" applyBorder="1" applyAlignment="1">
      <alignment vertical="top"/>
    </xf>
    <xf numFmtId="0" fontId="51" fillId="11" borderId="1" xfId="3" applyFont="1" applyFill="1" applyAlignment="1">
      <alignment vertical="top"/>
    </xf>
    <xf numFmtId="0" fontId="14" fillId="11" borderId="1" xfId="3" applyFont="1" applyFill="1" applyAlignment="1">
      <alignment vertical="top"/>
    </xf>
    <xf numFmtId="0" fontId="193" fillId="11" borderId="1" xfId="3" applyFont="1" applyFill="1" applyAlignment="1">
      <alignment vertical="top"/>
    </xf>
    <xf numFmtId="0" fontId="47" fillId="9" borderId="1" xfId="3" applyFont="1" applyFill="1" applyAlignment="1">
      <alignment vertical="center"/>
    </xf>
    <xf numFmtId="0" fontId="51" fillId="11" borderId="1" xfId="3" applyFont="1" applyFill="1" applyAlignment="1">
      <alignment horizontal="left" vertical="top"/>
    </xf>
    <xf numFmtId="0" fontId="51" fillId="11" borderId="43" xfId="3" applyFont="1" applyFill="1" applyBorder="1" applyAlignment="1">
      <alignment vertical="top"/>
    </xf>
    <xf numFmtId="0" fontId="106" fillId="3" borderId="1" xfId="3" applyFont="1" applyFill="1" applyAlignment="1">
      <alignment horizontal="left" vertical="top" wrapText="1"/>
    </xf>
    <xf numFmtId="0" fontId="105" fillId="23" borderId="40" xfId="3" applyFont="1" applyFill="1" applyBorder="1"/>
    <xf numFmtId="0" fontId="114" fillId="2" borderId="1" xfId="3" applyFont="1" applyFill="1" applyAlignment="1">
      <alignment vertical="center"/>
    </xf>
    <xf numFmtId="0" fontId="115" fillId="2" borderId="1" xfId="3" applyFont="1" applyFill="1" applyAlignment="1">
      <alignment vertical="center"/>
    </xf>
    <xf numFmtId="0" fontId="106" fillId="23" borderId="40" xfId="3" applyFont="1" applyFill="1" applyBorder="1"/>
    <xf numFmtId="0" fontId="55" fillId="24" borderId="41" xfId="3" applyFont="1" applyFill="1" applyBorder="1"/>
    <xf numFmtId="0" fontId="71" fillId="23" borderId="40" xfId="3" applyFont="1" applyFill="1" applyBorder="1"/>
    <xf numFmtId="0" fontId="55" fillId="24" borderId="41" xfId="3" applyFont="1" applyFill="1" applyBorder="1" applyAlignment="1">
      <alignment horizontal="center"/>
    </xf>
    <xf numFmtId="0" fontId="162" fillId="23" borderId="1" xfId="3" applyFont="1" applyFill="1" applyAlignment="1">
      <alignment horizontal="center" vertical="center"/>
    </xf>
    <xf numFmtId="0" fontId="110" fillId="23" borderId="40" xfId="3" applyFont="1" applyFill="1" applyBorder="1"/>
    <xf numFmtId="0" fontId="57" fillId="24" borderId="41" xfId="3" applyFont="1" applyFill="1" applyBorder="1" applyAlignment="1">
      <alignment horizontal="center"/>
    </xf>
    <xf numFmtId="0" fontId="111" fillId="0" borderId="1" xfId="3" applyFont="1" applyAlignment="1">
      <alignment horizontal="center" vertical="center"/>
    </xf>
    <xf numFmtId="0" fontId="137" fillId="0" borderId="1" xfId="3" applyFont="1" applyAlignment="1">
      <alignment horizontal="center" vertical="center"/>
    </xf>
    <xf numFmtId="0" fontId="110" fillId="23" borderId="1" xfId="3" applyFont="1" applyFill="1"/>
    <xf numFmtId="0" fontId="109" fillId="3" borderId="1" xfId="3" applyFont="1" applyFill="1" applyAlignment="1">
      <alignment horizontal="left" vertical="top" wrapText="1"/>
    </xf>
    <xf numFmtId="0" fontId="9" fillId="11" borderId="1" xfId="12" applyFont="1" applyFill="1"/>
    <xf numFmtId="0" fontId="9" fillId="11" borderId="44" xfId="12" applyFont="1" applyFill="1" applyBorder="1"/>
    <xf numFmtId="0" fontId="9" fillId="11" borderId="43" xfId="12" applyFont="1" applyFill="1" applyBorder="1"/>
    <xf numFmtId="0" fontId="9" fillId="11" borderId="42" xfId="12" applyFont="1" applyFill="1" applyBorder="1"/>
    <xf numFmtId="0" fontId="9" fillId="11" borderId="41" xfId="12" applyFont="1" applyFill="1" applyBorder="1"/>
    <xf numFmtId="0" fontId="9" fillId="11" borderId="1" xfId="12" applyFont="1" applyFill="1" applyAlignment="1">
      <alignment vertical="top" wrapText="1"/>
    </xf>
    <xf numFmtId="0" fontId="9" fillId="11" borderId="40" xfId="12" applyFont="1" applyFill="1" applyBorder="1"/>
    <xf numFmtId="0" fontId="33" fillId="11" borderId="1" xfId="12" applyFont="1" applyFill="1"/>
    <xf numFmtId="0" fontId="9" fillId="11" borderId="115" xfId="12" applyFont="1" applyFill="1" applyBorder="1"/>
    <xf numFmtId="0" fontId="9" fillId="11" borderId="39" xfId="12" applyFont="1" applyFill="1" applyBorder="1"/>
    <xf numFmtId="0" fontId="9" fillId="11" borderId="38" xfId="12" applyFont="1" applyFill="1" applyBorder="1"/>
    <xf numFmtId="0" fontId="9" fillId="11" borderId="37" xfId="12" applyFont="1" applyFill="1" applyBorder="1"/>
    <xf numFmtId="0" fontId="9" fillId="11" borderId="45" xfId="12" applyFont="1" applyFill="1" applyBorder="1"/>
    <xf numFmtId="0" fontId="13" fillId="11" borderId="45" xfId="12" applyFont="1" applyFill="1" applyBorder="1" applyAlignment="1">
      <alignment vertical="center"/>
    </xf>
    <xf numFmtId="0" fontId="9" fillId="11" borderId="172" xfId="12" applyFont="1" applyFill="1" applyBorder="1"/>
    <xf numFmtId="0" fontId="9" fillId="11" borderId="173" xfId="12" applyFont="1" applyFill="1" applyBorder="1"/>
    <xf numFmtId="0" fontId="9" fillId="11" borderId="174" xfId="12" applyFont="1" applyFill="1" applyBorder="1"/>
    <xf numFmtId="0" fontId="9" fillId="11" borderId="175" xfId="12" applyFont="1" applyFill="1" applyBorder="1"/>
    <xf numFmtId="0" fontId="33" fillId="11" borderId="1" xfId="12" applyFont="1" applyFill="1" applyAlignment="1">
      <alignment vertical="center"/>
    </xf>
    <xf numFmtId="0" fontId="9" fillId="11" borderId="1" xfId="12" applyFont="1" applyFill="1" applyAlignment="1">
      <alignment vertical="center"/>
    </xf>
    <xf numFmtId="0" fontId="9" fillId="11" borderId="115" xfId="12" applyFont="1" applyFill="1" applyBorder="1" applyAlignment="1">
      <alignment vertical="center"/>
    </xf>
    <xf numFmtId="0" fontId="9" fillId="11" borderId="174" xfId="12" applyFont="1" applyFill="1" applyBorder="1" applyAlignment="1">
      <alignment vertical="center"/>
    </xf>
    <xf numFmtId="0" fontId="9" fillId="11" borderId="41" xfId="12" applyFont="1" applyFill="1" applyBorder="1" applyAlignment="1">
      <alignment vertical="center"/>
    </xf>
    <xf numFmtId="0" fontId="9" fillId="11" borderId="40" xfId="12" applyFont="1" applyFill="1" applyBorder="1" applyAlignment="1">
      <alignment vertical="center"/>
    </xf>
    <xf numFmtId="0" fontId="9" fillId="11" borderId="175" xfId="12" applyFont="1" applyFill="1" applyBorder="1" applyAlignment="1">
      <alignment vertical="center"/>
    </xf>
    <xf numFmtId="0" fontId="9" fillId="11" borderId="36" xfId="12" applyFont="1" applyFill="1" applyBorder="1"/>
    <xf numFmtId="0" fontId="9" fillId="11" borderId="34" xfId="12" applyFont="1" applyFill="1" applyBorder="1"/>
    <xf numFmtId="0" fontId="9" fillId="11" borderId="1" xfId="12" applyFont="1" applyFill="1" applyAlignment="1">
      <alignment vertical="top"/>
    </xf>
    <xf numFmtId="0" fontId="9" fillId="11" borderId="176" xfId="12" applyFont="1" applyFill="1" applyBorder="1"/>
    <xf numFmtId="0" fontId="9" fillId="11" borderId="178" xfId="12" applyFont="1" applyFill="1" applyBorder="1"/>
    <xf numFmtId="0" fontId="156" fillId="11" borderId="1" xfId="13" applyFont="1" applyFill="1" applyAlignment="1">
      <alignment vertical="center"/>
    </xf>
    <xf numFmtId="0" fontId="156" fillId="11" borderId="177" xfId="12" applyFont="1" applyFill="1" applyBorder="1" applyAlignment="1">
      <alignment horizontal="left" vertical="center"/>
    </xf>
    <xf numFmtId="0" fontId="9" fillId="16" borderId="43" xfId="3" applyFont="1" applyFill="1" applyBorder="1"/>
    <xf numFmtId="0" fontId="9" fillId="23" borderId="40" xfId="3" applyFont="1" applyFill="1" applyBorder="1" applyAlignment="1">
      <alignment vertical="center"/>
    </xf>
    <xf numFmtId="0" fontId="71" fillId="24" borderId="1" xfId="3" applyFont="1" applyFill="1" applyAlignment="1">
      <alignment vertical="center" wrapText="1"/>
    </xf>
    <xf numFmtId="0" fontId="9" fillId="3" borderId="41" xfId="3" applyFont="1" applyFill="1" applyBorder="1" applyAlignment="1">
      <alignment vertical="center"/>
    </xf>
    <xf numFmtId="0" fontId="151" fillId="23" borderId="1" xfId="3" applyFont="1" applyFill="1" applyAlignment="1">
      <alignment horizontal="left" vertical="center"/>
    </xf>
    <xf numFmtId="0" fontId="105" fillId="3" borderId="1" xfId="3" applyFont="1" applyFill="1" applyAlignment="1">
      <alignment horizontal="left" vertical="center"/>
    </xf>
    <xf numFmtId="0" fontId="7" fillId="0" borderId="1" xfId="3" applyAlignment="1">
      <alignment vertical="center"/>
    </xf>
    <xf numFmtId="0" fontId="107" fillId="24" borderId="1" xfId="3" applyFont="1" applyFill="1" applyAlignment="1">
      <alignment vertical="top"/>
    </xf>
    <xf numFmtId="0" fontId="114" fillId="0" borderId="1" xfId="3" applyFont="1" applyAlignment="1">
      <alignment vertical="center"/>
    </xf>
    <xf numFmtId="0" fontId="115" fillId="11" borderId="1" xfId="3" applyFont="1" applyFill="1" applyAlignment="1">
      <alignment vertical="center"/>
    </xf>
    <xf numFmtId="0" fontId="105" fillId="11" borderId="75" xfId="3" applyFont="1" applyFill="1" applyBorder="1"/>
    <xf numFmtId="0" fontId="51" fillId="23" borderId="1" xfId="3" applyFont="1" applyFill="1" applyAlignment="1">
      <alignment vertical="top"/>
    </xf>
    <xf numFmtId="0" fontId="179" fillId="11" borderId="1" xfId="3" applyFont="1" applyFill="1"/>
    <xf numFmtId="0" fontId="9" fillId="11" borderId="43" xfId="8" applyFont="1" applyFill="1" applyBorder="1"/>
    <xf numFmtId="0" fontId="9" fillId="11" borderId="37" xfId="8" applyFont="1" applyFill="1" applyBorder="1" applyAlignment="1">
      <alignment horizontal="left" vertical="top"/>
    </xf>
    <xf numFmtId="0" fontId="9" fillId="11" borderId="38" xfId="8" applyFont="1" applyFill="1" applyBorder="1" applyAlignment="1">
      <alignment horizontal="left" vertical="top"/>
    </xf>
    <xf numFmtId="0" fontId="9" fillId="11" borderId="39" xfId="8" applyFont="1" applyFill="1" applyBorder="1" applyAlignment="1">
      <alignment horizontal="left" vertical="top"/>
    </xf>
    <xf numFmtId="0" fontId="9" fillId="11" borderId="40" xfId="8" applyFont="1" applyFill="1" applyBorder="1"/>
    <xf numFmtId="0" fontId="9" fillId="11" borderId="41" xfId="8" applyFont="1" applyFill="1" applyBorder="1"/>
    <xf numFmtId="0" fontId="9" fillId="11" borderId="40" xfId="8" applyFont="1" applyFill="1" applyBorder="1" applyAlignment="1">
      <alignment vertical="center"/>
    </xf>
    <xf numFmtId="0" fontId="124" fillId="11" borderId="1" xfId="8" applyFont="1" applyFill="1" applyAlignment="1">
      <alignment vertical="center"/>
    </xf>
    <xf numFmtId="0" fontId="9" fillId="11" borderId="41" xfId="8" applyFont="1" applyFill="1" applyBorder="1" applyAlignment="1">
      <alignment vertical="center"/>
    </xf>
    <xf numFmtId="0" fontId="13" fillId="11" borderId="1" xfId="8" applyFont="1" applyFill="1"/>
    <xf numFmtId="0" fontId="9" fillId="11" borderId="40" xfId="8" applyFont="1" applyFill="1" applyBorder="1" applyAlignment="1">
      <alignment vertical="top"/>
    </xf>
    <xf numFmtId="0" fontId="124" fillId="11" borderId="1" xfId="8" applyFont="1" applyFill="1" applyAlignment="1">
      <alignment vertical="top"/>
    </xf>
    <xf numFmtId="0" fontId="9" fillId="11" borderId="41" xfId="8" applyFont="1" applyFill="1" applyBorder="1" applyAlignment="1">
      <alignment vertical="top"/>
    </xf>
    <xf numFmtId="0" fontId="133" fillId="11" borderId="1" xfId="8" applyFont="1" applyFill="1" applyAlignment="1">
      <alignment vertical="top"/>
    </xf>
    <xf numFmtId="0" fontId="5" fillId="11" borderId="41" xfId="8" applyFill="1" applyBorder="1"/>
    <xf numFmtId="0" fontId="133" fillId="11" borderId="1" xfId="8" applyFont="1" applyFill="1"/>
    <xf numFmtId="0" fontId="9" fillId="11" borderId="42" xfId="8" applyFont="1" applyFill="1" applyBorder="1"/>
    <xf numFmtId="0" fontId="9" fillId="11" borderId="44" xfId="8" applyFont="1" applyFill="1" applyBorder="1"/>
    <xf numFmtId="0" fontId="9" fillId="11" borderId="37" xfId="8" applyFont="1" applyFill="1" applyBorder="1"/>
    <xf numFmtId="0" fontId="9" fillId="11" borderId="38" xfId="8" applyFont="1" applyFill="1" applyBorder="1"/>
    <xf numFmtId="0" fontId="9" fillId="11" borderId="39" xfId="8" applyFont="1" applyFill="1" applyBorder="1"/>
    <xf numFmtId="0" fontId="40" fillId="11" borderId="1" xfId="8" applyFont="1" applyFill="1" applyAlignment="1">
      <alignment vertical="top"/>
    </xf>
    <xf numFmtId="0" fontId="33" fillId="11" borderId="1" xfId="8" applyFont="1" applyFill="1" applyAlignment="1">
      <alignment vertical="top"/>
    </xf>
    <xf numFmtId="0" fontId="9" fillId="11" borderId="1" xfId="8" applyFont="1" applyFill="1" applyAlignment="1">
      <alignment horizontal="right" vertical="top"/>
    </xf>
    <xf numFmtId="0" fontId="9" fillId="11" borderId="40" xfId="8" applyFont="1" applyFill="1" applyBorder="1" applyAlignment="1">
      <alignment horizontal="left" vertical="top"/>
    </xf>
    <xf numFmtId="0" fontId="9" fillId="11" borderId="41" xfId="8" applyFont="1" applyFill="1" applyBorder="1" applyAlignment="1">
      <alignment horizontal="left" vertical="top"/>
    </xf>
    <xf numFmtId="0" fontId="9" fillId="11" borderId="1" xfId="8" applyFont="1" applyFill="1" applyAlignment="1">
      <alignment horizontal="right"/>
    </xf>
    <xf numFmtId="0" fontId="13" fillId="11" borderId="1" xfId="8" applyFont="1" applyFill="1" applyAlignment="1">
      <alignment horizontal="left"/>
    </xf>
    <xf numFmtId="0" fontId="9" fillId="11" borderId="1" xfId="8" applyFont="1" applyFill="1" applyAlignment="1">
      <alignment horizontal="left"/>
    </xf>
    <xf numFmtId="0" fontId="33" fillId="11" borderId="1" xfId="8" applyFont="1" applyFill="1" applyAlignment="1">
      <alignment horizontal="left" vertical="top"/>
    </xf>
    <xf numFmtId="0" fontId="9" fillId="11" borderId="42" xfId="8" applyFont="1" applyFill="1" applyBorder="1" applyAlignment="1">
      <alignment horizontal="left" vertical="top"/>
    </xf>
    <xf numFmtId="0" fontId="9" fillId="11" borderId="43" xfId="8" applyFont="1" applyFill="1" applyBorder="1" applyAlignment="1">
      <alignment horizontal="left" vertical="top"/>
    </xf>
    <xf numFmtId="0" fontId="124" fillId="11" borderId="43" xfId="8" applyFont="1" applyFill="1" applyBorder="1" applyAlignment="1">
      <alignment horizontal="left" vertical="top"/>
    </xf>
    <xf numFmtId="0" fontId="9" fillId="11" borderId="44" xfId="8" applyFont="1" applyFill="1" applyBorder="1" applyAlignment="1">
      <alignment horizontal="left" vertical="top"/>
    </xf>
    <xf numFmtId="0" fontId="158" fillId="11" borderId="1" xfId="8" applyFont="1" applyFill="1"/>
    <xf numFmtId="0" fontId="159" fillId="11" borderId="1" xfId="8" applyFont="1" applyFill="1"/>
    <xf numFmtId="0" fontId="34" fillId="11" borderId="1" xfId="8" applyFont="1" applyFill="1"/>
    <xf numFmtId="0" fontId="133" fillId="11" borderId="1" xfId="8" applyFont="1" applyFill="1" applyAlignment="1">
      <alignment vertical="center"/>
    </xf>
    <xf numFmtId="0" fontId="40" fillId="11" borderId="1" xfId="8" applyFont="1" applyFill="1"/>
    <xf numFmtId="0" fontId="5" fillId="11" borderId="1" xfId="8" applyFill="1" applyAlignment="1">
      <alignment vertical="center"/>
    </xf>
    <xf numFmtId="0" fontId="39" fillId="11" borderId="1" xfId="8" applyFont="1" applyFill="1"/>
    <xf numFmtId="0" fontId="13" fillId="11" borderId="40" xfId="8" applyFont="1" applyFill="1" applyBorder="1" applyAlignment="1">
      <alignment vertical="top"/>
    </xf>
    <xf numFmtId="0" fontId="13" fillId="11" borderId="41" xfId="8" applyFont="1" applyFill="1" applyBorder="1" applyAlignment="1">
      <alignment vertical="top"/>
    </xf>
    <xf numFmtId="0" fontId="13" fillId="11" borderId="40" xfId="8" applyFont="1" applyFill="1" applyBorder="1" applyAlignment="1">
      <alignment vertical="center"/>
    </xf>
    <xf numFmtId="0" fontId="13" fillId="11" borderId="41" xfId="8" applyFont="1" applyFill="1" applyBorder="1" applyAlignment="1">
      <alignment vertical="center"/>
    </xf>
    <xf numFmtId="0" fontId="124" fillId="11" borderId="1" xfId="8" applyFont="1" applyFill="1" applyAlignment="1">
      <alignment vertical="top" wrapText="1"/>
    </xf>
    <xf numFmtId="0" fontId="33" fillId="11" borderId="1" xfId="8" applyFont="1" applyFill="1"/>
    <xf numFmtId="0" fontId="39" fillId="11" borderId="43" xfId="8" applyFont="1" applyFill="1" applyBorder="1"/>
    <xf numFmtId="0" fontId="9" fillId="11" borderId="37" xfId="8" applyFont="1" applyFill="1" applyBorder="1" applyAlignment="1">
      <alignment vertical="center"/>
    </xf>
    <xf numFmtId="0" fontId="9" fillId="11" borderId="39" xfId="8" applyFont="1" applyFill="1" applyBorder="1" applyAlignment="1">
      <alignment vertical="center"/>
    </xf>
    <xf numFmtId="0" fontId="9" fillId="11" borderId="42" xfId="8" applyFont="1" applyFill="1" applyBorder="1" applyAlignment="1">
      <alignment vertical="center"/>
    </xf>
    <xf numFmtId="0" fontId="9" fillId="11" borderId="43" xfId="8" applyFont="1" applyFill="1" applyBorder="1" applyAlignment="1">
      <alignment vertical="center"/>
    </xf>
    <xf numFmtId="0" fontId="124" fillId="11" borderId="43" xfId="8" applyFont="1" applyFill="1" applyBorder="1" applyAlignment="1">
      <alignment horizontal="left" vertical="top" wrapText="1"/>
    </xf>
    <xf numFmtId="0" fontId="9" fillId="11" borderId="44" xfId="8" applyFont="1" applyFill="1" applyBorder="1" applyAlignment="1">
      <alignment vertical="center"/>
    </xf>
    <xf numFmtId="0" fontId="9" fillId="45" borderId="1" xfId="3" applyFont="1" applyFill="1"/>
    <xf numFmtId="0" fontId="9" fillId="5" borderId="1" xfId="3" applyFont="1" applyFill="1"/>
    <xf numFmtId="0" fontId="9" fillId="5" borderId="1" xfId="3" applyFont="1" applyFill="1" applyAlignment="1">
      <alignment horizontal="left"/>
    </xf>
    <xf numFmtId="0" fontId="9" fillId="45" borderId="1" xfId="3" applyFont="1" applyFill="1" applyAlignment="1">
      <alignment horizontal="left"/>
    </xf>
    <xf numFmtId="0" fontId="35" fillId="5" borderId="1" xfId="3" applyFont="1" applyFill="1" applyAlignment="1">
      <alignment horizontal="left"/>
    </xf>
    <xf numFmtId="0" fontId="35" fillId="5" borderId="1" xfId="3" applyFont="1" applyFill="1"/>
    <xf numFmtId="0" fontId="43" fillId="22" borderId="156" xfId="3" applyFont="1" applyFill="1" applyBorder="1" applyAlignment="1">
      <alignment horizontal="center" vertical="center"/>
    </xf>
    <xf numFmtId="0" fontId="75" fillId="9" borderId="25" xfId="3" applyFont="1" applyFill="1" applyBorder="1" applyAlignment="1">
      <alignment vertical="center"/>
    </xf>
    <xf numFmtId="0" fontId="61" fillId="10" borderId="25" xfId="3" applyFont="1" applyFill="1" applyBorder="1" applyAlignment="1">
      <alignment horizontal="center" vertical="center" wrapText="1"/>
    </xf>
    <xf numFmtId="0" fontId="61" fillId="10" borderId="179" xfId="3" applyFont="1" applyFill="1" applyBorder="1" applyAlignment="1">
      <alignment horizontal="center" vertical="center" wrapText="1"/>
    </xf>
    <xf numFmtId="0" fontId="33" fillId="24" borderId="1" xfId="3" applyFont="1" applyFill="1" applyAlignment="1">
      <alignment vertical="top" wrapText="1"/>
    </xf>
    <xf numFmtId="0" fontId="94" fillId="11" borderId="1" xfId="3" applyFont="1" applyFill="1" applyAlignment="1">
      <alignment vertical="top" wrapText="1"/>
    </xf>
    <xf numFmtId="0" fontId="142" fillId="24" borderId="1" xfId="3" applyFont="1" applyFill="1" applyAlignment="1">
      <alignment vertical="center"/>
    </xf>
    <xf numFmtId="0" fontId="143" fillId="11" borderId="1" xfId="3" applyFont="1" applyFill="1" applyAlignment="1">
      <alignment vertical="center"/>
    </xf>
    <xf numFmtId="0" fontId="9" fillId="24" borderId="1" xfId="3" applyFont="1" applyFill="1" applyAlignment="1">
      <alignment vertical="center"/>
    </xf>
    <xf numFmtId="0" fontId="7" fillId="11" borderId="1" xfId="3" applyFill="1" applyAlignment="1">
      <alignment vertical="center"/>
    </xf>
    <xf numFmtId="0" fontId="13" fillId="24" borderId="1" xfId="3" applyFont="1" applyFill="1"/>
    <xf numFmtId="0" fontId="130" fillId="11" borderId="1" xfId="3" applyFont="1" applyFill="1"/>
    <xf numFmtId="0" fontId="33" fillId="24" borderId="1" xfId="3" applyFont="1" applyFill="1"/>
    <xf numFmtId="0" fontId="94" fillId="11" borderId="1" xfId="3" applyFont="1" applyFill="1"/>
    <xf numFmtId="0" fontId="128" fillId="11" borderId="1" xfId="3" applyFont="1" applyFill="1"/>
    <xf numFmtId="0" fontId="9" fillId="24" borderId="1" xfId="3" applyFont="1" applyFill="1" applyAlignment="1">
      <alignment shrinkToFit="1"/>
    </xf>
    <xf numFmtId="49" fontId="24" fillId="38" borderId="26" xfId="0" applyNumberFormat="1" applyFont="1" applyFill="1" applyBorder="1" applyAlignment="1" applyProtection="1">
      <alignment horizontal="center" vertical="center" wrapText="1"/>
      <protection locked="0"/>
    </xf>
    <xf numFmtId="1" fontId="24" fillId="38" borderId="26" xfId="0" applyNumberFormat="1" applyFont="1" applyFill="1" applyBorder="1" applyAlignment="1" applyProtection="1">
      <alignment horizontal="center" vertical="center"/>
      <protection locked="0"/>
    </xf>
    <xf numFmtId="164" fontId="24" fillId="38" borderId="26" xfId="0" applyNumberFormat="1" applyFont="1" applyFill="1" applyBorder="1" applyAlignment="1" applyProtection="1">
      <alignment horizontal="center" vertical="center"/>
      <protection locked="0"/>
    </xf>
    <xf numFmtId="165" fontId="29" fillId="38" borderId="26" xfId="0" applyNumberFormat="1" applyFont="1" applyFill="1" applyBorder="1" applyAlignment="1" applyProtection="1">
      <alignment horizontal="center" vertical="center"/>
      <protection locked="0"/>
    </xf>
    <xf numFmtId="164" fontId="24" fillId="38" borderId="26" xfId="0" applyNumberFormat="1" applyFont="1" applyFill="1" applyBorder="1" applyAlignment="1" applyProtection="1">
      <alignment horizontal="center" vertical="center" wrapText="1"/>
      <protection locked="0"/>
    </xf>
    <xf numFmtId="164" fontId="24" fillId="38" borderId="156" xfId="0" applyNumberFormat="1" applyFont="1" applyFill="1" applyBorder="1" applyAlignment="1" applyProtection="1">
      <alignment horizontal="center" vertical="center"/>
      <protection locked="0"/>
    </xf>
    <xf numFmtId="9" fontId="52" fillId="17" borderId="26" xfId="3" applyNumberFormat="1" applyFont="1" applyFill="1" applyBorder="1" applyAlignment="1" applyProtection="1">
      <alignment horizontal="center" vertical="center"/>
      <protection locked="0"/>
    </xf>
    <xf numFmtId="9" fontId="68" fillId="17" borderId="26" xfId="4" applyFont="1" applyFill="1" applyBorder="1" applyAlignment="1" applyProtection="1">
      <alignment horizontal="center" vertical="center"/>
      <protection locked="0"/>
    </xf>
    <xf numFmtId="0" fontId="68" fillId="17" borderId="26" xfId="3" applyFont="1" applyFill="1" applyBorder="1" applyAlignment="1" applyProtection="1">
      <alignment horizontal="center" vertical="center" wrapText="1"/>
      <protection locked="0"/>
    </xf>
    <xf numFmtId="0" fontId="68" fillId="17" borderId="26" xfId="0" applyFont="1" applyFill="1" applyBorder="1" applyAlignment="1" applyProtection="1">
      <alignment horizontal="center" vertical="center" wrapText="1"/>
      <protection locked="0"/>
    </xf>
    <xf numFmtId="0" fontId="49" fillId="6" borderId="1" xfId="0" applyFont="1" applyFill="1" applyBorder="1" applyAlignment="1">
      <alignment vertical="top"/>
    </xf>
    <xf numFmtId="0" fontId="68" fillId="17" borderId="26" xfId="3" applyFont="1" applyFill="1" applyBorder="1" applyAlignment="1" applyProtection="1">
      <alignment horizontal="center" vertical="center"/>
      <protection locked="0"/>
    </xf>
    <xf numFmtId="0" fontId="104" fillId="22" borderId="1" xfId="3" applyFont="1" applyFill="1" applyAlignment="1">
      <alignment horizontal="left" vertical="top" wrapText="1"/>
    </xf>
    <xf numFmtId="0" fontId="195" fillId="0" borderId="0" xfId="0" applyFont="1"/>
    <xf numFmtId="0" fontId="58" fillId="13" borderId="1" xfId="0" applyFont="1" applyFill="1" applyBorder="1" applyAlignment="1">
      <alignment vertical="top"/>
    </xf>
    <xf numFmtId="0" fontId="58" fillId="6" borderId="1" xfId="3" applyFont="1" applyFill="1" applyAlignment="1">
      <alignment vertical="top"/>
    </xf>
    <xf numFmtId="0" fontId="58" fillId="11" borderId="1" xfId="10" applyFont="1" applyFill="1" applyAlignment="1">
      <alignment vertical="top"/>
    </xf>
    <xf numFmtId="0" fontId="58" fillId="24" borderId="1" xfId="3" applyFont="1" applyFill="1"/>
    <xf numFmtId="0" fontId="58" fillId="24" borderId="1" xfId="3" applyFont="1" applyFill="1" applyAlignment="1">
      <alignment vertical="top"/>
    </xf>
    <xf numFmtId="0" fontId="101" fillId="11" borderId="1" xfId="3" applyFont="1" applyFill="1" applyAlignment="1">
      <alignment horizontal="left" vertical="center" wrapText="1"/>
    </xf>
    <xf numFmtId="0" fontId="196" fillId="11" borderId="1" xfId="3" applyFont="1" applyFill="1" applyAlignment="1">
      <alignment vertical="top" wrapText="1"/>
    </xf>
    <xf numFmtId="0" fontId="101" fillId="6" borderId="1" xfId="0" applyFont="1" applyFill="1" applyBorder="1" applyAlignment="1">
      <alignment vertical="center" wrapText="1"/>
    </xf>
    <xf numFmtId="0" fontId="196" fillId="6" borderId="1" xfId="0" applyFont="1" applyFill="1" applyBorder="1" applyAlignment="1">
      <alignment vertical="top" wrapText="1"/>
    </xf>
    <xf numFmtId="0" fontId="196" fillId="6" borderId="1" xfId="3" applyFont="1" applyFill="1" applyAlignment="1">
      <alignment vertical="top" wrapText="1"/>
    </xf>
    <xf numFmtId="0" fontId="117" fillId="11" borderId="1" xfId="10" applyFont="1" applyFill="1" applyAlignment="1">
      <alignment horizontal="left" vertical="top" wrapText="1"/>
    </xf>
    <xf numFmtId="0" fontId="117" fillId="11" borderId="1" xfId="10" applyFont="1" applyFill="1" applyAlignment="1">
      <alignment vertical="top"/>
    </xf>
    <xf numFmtId="0" fontId="49" fillId="6" borderId="1" xfId="0" applyFont="1" applyFill="1" applyBorder="1" applyAlignment="1">
      <alignment vertical="center" wrapText="1"/>
    </xf>
    <xf numFmtId="0" fontId="199" fillId="11" borderId="1" xfId="10" applyFont="1" applyFill="1" applyAlignment="1">
      <alignment vertical="top" wrapText="1"/>
    </xf>
    <xf numFmtId="0" fontId="9" fillId="11" borderId="183" xfId="12" applyFont="1" applyFill="1" applyBorder="1"/>
    <xf numFmtId="0" fontId="9" fillId="11" borderId="184" xfId="12" applyFont="1" applyFill="1" applyBorder="1"/>
    <xf numFmtId="0" fontId="13" fillId="11" borderId="185" xfId="12" applyFont="1" applyFill="1" applyBorder="1" applyAlignment="1">
      <alignment vertical="center"/>
    </xf>
    <xf numFmtId="0" fontId="9" fillId="11" borderId="186" xfId="12" applyFont="1" applyFill="1" applyBorder="1"/>
    <xf numFmtId="0" fontId="9" fillId="11" borderId="187" xfId="12" applyFont="1" applyFill="1" applyBorder="1"/>
    <xf numFmtId="0" fontId="9" fillId="11" borderId="187" xfId="12" applyFont="1" applyFill="1" applyBorder="1" applyAlignment="1">
      <alignment vertical="center"/>
    </xf>
    <xf numFmtId="0" fontId="9" fillId="11" borderId="183" xfId="12" applyFont="1" applyFill="1" applyBorder="1" applyAlignment="1">
      <alignment vertical="center"/>
    </xf>
    <xf numFmtId="0" fontId="9" fillId="11" borderId="188" xfId="12" applyFont="1" applyFill="1" applyBorder="1"/>
    <xf numFmtId="0" fontId="9" fillId="11" borderId="47" xfId="12" applyFont="1" applyFill="1" applyBorder="1"/>
    <xf numFmtId="0" fontId="9" fillId="11" borderId="48" xfId="12" applyFont="1" applyFill="1" applyBorder="1"/>
    <xf numFmtId="0" fontId="49" fillId="11" borderId="1" xfId="3" applyFont="1" applyFill="1" applyAlignment="1">
      <alignment vertical="center" wrapText="1"/>
    </xf>
    <xf numFmtId="0" fontId="7" fillId="11" borderId="1" xfId="3" applyFill="1" applyAlignment="1">
      <alignment vertical="center" wrapText="1"/>
    </xf>
    <xf numFmtId="0" fontId="9" fillId="11" borderId="22" xfId="3" applyFont="1" applyFill="1" applyBorder="1" applyAlignment="1">
      <alignment vertical="center"/>
    </xf>
    <xf numFmtId="0" fontId="98" fillId="11" borderId="1" xfId="3" applyFont="1" applyFill="1" applyAlignment="1">
      <alignment vertical="center"/>
    </xf>
    <xf numFmtId="0" fontId="34" fillId="11" borderId="1" xfId="3" applyFont="1" applyFill="1" applyAlignment="1">
      <alignment horizontal="center" vertical="center"/>
    </xf>
    <xf numFmtId="0" fontId="34" fillId="11" borderId="63" xfId="3" applyFont="1" applyFill="1" applyBorder="1" applyAlignment="1">
      <alignment horizontal="center" vertical="center"/>
    </xf>
    <xf numFmtId="0" fontId="13" fillId="23" borderId="80" xfId="3" applyFont="1" applyFill="1" applyBorder="1" applyAlignment="1">
      <alignment horizontal="left" vertical="center" wrapText="1"/>
    </xf>
    <xf numFmtId="0" fontId="200" fillId="23" borderId="1" xfId="3" applyFont="1" applyFill="1" applyAlignment="1">
      <alignment horizontal="left" vertical="center" wrapText="1"/>
    </xf>
    <xf numFmtId="0" fontId="200" fillId="3" borderId="1" xfId="3" applyFont="1" applyFill="1" applyAlignment="1">
      <alignment horizontal="left" vertical="center" wrapText="1"/>
    </xf>
    <xf numFmtId="0" fontId="1" fillId="11" borderId="1" xfId="3" applyFont="1" applyFill="1"/>
    <xf numFmtId="0" fontId="1" fillId="0" borderId="1" xfId="3" applyFont="1"/>
    <xf numFmtId="0" fontId="13" fillId="23" borderId="1" xfId="3" applyFont="1" applyFill="1" applyAlignment="1">
      <alignment horizontal="left" vertical="center" wrapText="1"/>
    </xf>
    <xf numFmtId="0" fontId="129" fillId="45" borderId="1" xfId="3" applyFont="1" applyFill="1"/>
    <xf numFmtId="0" fontId="22" fillId="6" borderId="1" xfId="3" applyFont="1" applyFill="1"/>
    <xf numFmtId="0" fontId="22" fillId="11" borderId="1" xfId="3" applyFont="1" applyFill="1"/>
    <xf numFmtId="0" fontId="1" fillId="6" borderId="1" xfId="3" applyFont="1" applyFill="1"/>
    <xf numFmtId="0" fontId="136" fillId="45" borderId="1" xfId="3" applyFont="1" applyFill="1"/>
    <xf numFmtId="0" fontId="117" fillId="6" borderId="1" xfId="0" applyFont="1" applyFill="1" applyBorder="1"/>
    <xf numFmtId="0" fontId="117" fillId="6" borderId="1" xfId="0" applyFont="1" applyFill="1" applyBorder="1" applyAlignment="1">
      <alignment horizontal="center"/>
    </xf>
    <xf numFmtId="9" fontId="117" fillId="6" borderId="1" xfId="0" applyNumberFormat="1" applyFont="1" applyFill="1" applyBorder="1" applyAlignment="1">
      <alignment horizontal="center"/>
    </xf>
    <xf numFmtId="0" fontId="135" fillId="6" borderId="1" xfId="0" applyFont="1" applyFill="1" applyBorder="1"/>
    <xf numFmtId="0" fontId="135" fillId="6" borderId="1" xfId="0" applyFont="1" applyFill="1" applyBorder="1" applyAlignment="1">
      <alignment horizontal="center"/>
    </xf>
    <xf numFmtId="9" fontId="135" fillId="6" borderId="1" xfId="0" applyNumberFormat="1" applyFont="1" applyFill="1" applyBorder="1" applyAlignment="1">
      <alignment horizontal="center"/>
    </xf>
    <xf numFmtId="0" fontId="35" fillId="45" borderId="1" xfId="3" applyFont="1" applyFill="1" applyAlignment="1">
      <alignment wrapText="1"/>
    </xf>
    <xf numFmtId="0" fontId="35" fillId="45" borderId="1" xfId="3" applyFont="1" applyFill="1" applyAlignment="1">
      <alignment horizontal="left"/>
    </xf>
    <xf numFmtId="0" fontId="9" fillId="45" borderId="1" xfId="3" applyFont="1" applyFill="1" applyAlignment="1">
      <alignment horizontal="left" shrinkToFit="1"/>
    </xf>
    <xf numFmtId="0" fontId="35" fillId="45" borderId="1" xfId="3" applyFont="1" applyFill="1"/>
    <xf numFmtId="0" fontId="9" fillId="45" borderId="1" xfId="3" applyFont="1" applyFill="1" applyAlignment="1">
      <alignment shrinkToFit="1"/>
    </xf>
    <xf numFmtId="0" fontId="118" fillId="5" borderId="1" xfId="3" applyFont="1" applyFill="1" applyAlignment="1">
      <alignment horizontal="left" wrapText="1"/>
    </xf>
    <xf numFmtId="0" fontId="118" fillId="5" borderId="1" xfId="3" applyFont="1" applyFill="1" applyAlignment="1">
      <alignment horizontal="center" wrapText="1"/>
    </xf>
    <xf numFmtId="0" fontId="118" fillId="6" borderId="1" xfId="3" applyFont="1" applyFill="1" applyAlignment="1">
      <alignment horizontal="center" wrapText="1"/>
    </xf>
    <xf numFmtId="0" fontId="35" fillId="45" borderId="1" xfId="3" applyFont="1" applyFill="1" applyAlignment="1">
      <alignment horizontal="center"/>
    </xf>
    <xf numFmtId="0" fontId="35" fillId="5" borderId="1" xfId="3" applyFont="1" applyFill="1" applyAlignment="1">
      <alignment horizontal="center"/>
    </xf>
    <xf numFmtId="0" fontId="117" fillId="5" borderId="1" xfId="3" applyFont="1" applyFill="1" applyAlignment="1">
      <alignment horizontal="left"/>
    </xf>
    <xf numFmtId="0" fontId="117" fillId="5" borderId="1" xfId="3" applyFont="1" applyFill="1" applyAlignment="1">
      <alignment horizontal="center"/>
    </xf>
    <xf numFmtId="0" fontId="117" fillId="6" borderId="1" xfId="3" applyFont="1" applyFill="1" applyAlignment="1">
      <alignment horizontal="center"/>
    </xf>
    <xf numFmtId="0" fontId="117" fillId="5" borderId="1" xfId="3" applyFont="1" applyFill="1" applyAlignment="1">
      <alignment horizontal="center" wrapText="1"/>
    </xf>
    <xf numFmtId="0" fontId="117" fillId="5" borderId="1" xfId="3" applyFont="1" applyFill="1" applyAlignment="1">
      <alignment horizontal="left" vertical="center" wrapText="1"/>
    </xf>
    <xf numFmtId="0" fontId="9" fillId="45" borderId="1" xfId="3" applyFont="1" applyFill="1" applyAlignment="1">
      <alignment horizontal="center"/>
    </xf>
    <xf numFmtId="0" fontId="9" fillId="5" borderId="1" xfId="3" applyFont="1" applyFill="1" applyAlignment="1">
      <alignment horizontal="center"/>
    </xf>
    <xf numFmtId="0" fontId="117" fillId="5" borderId="1" xfId="3" applyFont="1" applyFill="1" applyAlignment="1">
      <alignment horizontal="center" vertical="center" wrapText="1"/>
    </xf>
    <xf numFmtId="0" fontId="117" fillId="5" borderId="1" xfId="3" applyFont="1" applyFill="1" applyAlignment="1">
      <alignment horizontal="left" wrapText="1"/>
    </xf>
    <xf numFmtId="0" fontId="117" fillId="45" borderId="1" xfId="3" applyFont="1" applyFill="1" applyAlignment="1">
      <alignment horizontal="center"/>
    </xf>
    <xf numFmtId="0" fontId="9" fillId="5" borderId="1" xfId="3" applyFont="1" applyFill="1" applyAlignment="1">
      <alignment horizontal="center" wrapText="1"/>
    </xf>
    <xf numFmtId="0" fontId="201" fillId="5" borderId="1" xfId="3" applyFont="1" applyFill="1" applyAlignment="1">
      <alignment horizontal="center"/>
    </xf>
    <xf numFmtId="0" fontId="201" fillId="45" borderId="1" xfId="3" applyFont="1" applyFill="1" applyAlignment="1">
      <alignment horizontal="center"/>
    </xf>
    <xf numFmtId="0" fontId="131" fillId="5" borderId="1" xfId="3" applyFont="1" applyFill="1" applyAlignment="1">
      <alignment horizontal="left"/>
    </xf>
    <xf numFmtId="0" fontId="131" fillId="45" borderId="1" xfId="3" applyFont="1" applyFill="1"/>
    <xf numFmtId="0" fontId="131" fillId="45" borderId="1" xfId="3" applyFont="1" applyFill="1" applyAlignment="1">
      <alignment horizontal="left"/>
    </xf>
    <xf numFmtId="0" fontId="33" fillId="5" borderId="1" xfId="3" applyFont="1" applyFill="1" applyAlignment="1">
      <alignment horizontal="left"/>
    </xf>
    <xf numFmtId="0" fontId="33" fillId="5" borderId="1" xfId="3" applyFont="1" applyFill="1"/>
    <xf numFmtId="0" fontId="33" fillId="45" borderId="1" xfId="3" applyFont="1" applyFill="1"/>
    <xf numFmtId="0" fontId="9" fillId="45" borderId="1" xfId="0" applyFont="1" applyFill="1" applyBorder="1"/>
    <xf numFmtId="0" fontId="117" fillId="5" borderId="1" xfId="3" applyFont="1" applyFill="1" applyAlignment="1">
      <alignment horizontal="center" vertical="center"/>
    </xf>
    <xf numFmtId="0" fontId="117" fillId="5" borderId="1" xfId="3" applyFont="1" applyFill="1"/>
    <xf numFmtId="0" fontId="68" fillId="17" borderId="156" xfId="3" applyFont="1" applyFill="1" applyBorder="1" applyAlignment="1" applyProtection="1">
      <alignment horizontal="center" vertical="center"/>
      <protection locked="0"/>
    </xf>
    <xf numFmtId="0" fontId="101" fillId="11" borderId="1" xfId="3" applyFont="1" applyFill="1" applyAlignment="1">
      <alignment vertical="top" wrapText="1"/>
    </xf>
    <xf numFmtId="0" fontId="68" fillId="0" borderId="1" xfId="3" applyFont="1" applyAlignment="1" applyProtection="1">
      <alignment horizontal="center" vertical="center"/>
      <protection locked="0"/>
    </xf>
    <xf numFmtId="0" fontId="183" fillId="9" borderId="156" xfId="3" applyFont="1" applyFill="1" applyBorder="1" applyAlignment="1" applyProtection="1">
      <alignment horizontal="center" wrapText="1"/>
      <protection locked="0"/>
    </xf>
    <xf numFmtId="0" fontId="181" fillId="17" borderId="156" xfId="3" applyFont="1" applyFill="1" applyBorder="1" applyAlignment="1" applyProtection="1">
      <alignment horizontal="center" vertical="center" wrapText="1"/>
      <protection locked="0"/>
    </xf>
    <xf numFmtId="0" fontId="203" fillId="13" borderId="1" xfId="0" applyFont="1" applyFill="1" applyBorder="1"/>
    <xf numFmtId="0" fontId="204" fillId="6" borderId="1" xfId="3" applyFont="1" applyFill="1"/>
    <xf numFmtId="0" fontId="51" fillId="11" borderId="43" xfId="3" applyFont="1" applyFill="1" applyBorder="1" applyAlignment="1">
      <alignment horizontal="left" vertical="top" wrapText="1"/>
    </xf>
    <xf numFmtId="0" fontId="68" fillId="29" borderId="189" xfId="3" applyFont="1" applyFill="1" applyBorder="1" applyAlignment="1">
      <alignment horizontal="center" vertical="center" wrapText="1"/>
    </xf>
    <xf numFmtId="0" fontId="68" fillId="29" borderId="190" xfId="3" applyFont="1" applyFill="1" applyBorder="1" applyAlignment="1">
      <alignment horizontal="center" vertical="center" wrapText="1"/>
    </xf>
    <xf numFmtId="0" fontId="68" fillId="29" borderId="191" xfId="3" applyFont="1" applyFill="1" applyBorder="1" applyAlignment="1">
      <alignment horizontal="center" vertical="center" wrapText="1"/>
    </xf>
    <xf numFmtId="0" fontId="68" fillId="29" borderId="192" xfId="3" applyFont="1" applyFill="1" applyBorder="1" applyAlignment="1">
      <alignment horizontal="center" vertical="center" wrapText="1"/>
    </xf>
    <xf numFmtId="0" fontId="68" fillId="29" borderId="193" xfId="3" applyFont="1" applyFill="1" applyBorder="1" applyAlignment="1">
      <alignment horizontal="center" vertical="center" wrapText="1"/>
    </xf>
    <xf numFmtId="0" fontId="68" fillId="29" borderId="194" xfId="3" applyFont="1" applyFill="1" applyBorder="1" applyAlignment="1">
      <alignment horizontal="center" vertical="center" wrapText="1"/>
    </xf>
    <xf numFmtId="0" fontId="68" fillId="31" borderId="115" xfId="3" applyFont="1" applyFill="1" applyBorder="1" applyAlignment="1">
      <alignment horizontal="center" vertical="center"/>
    </xf>
    <xf numFmtId="0" fontId="68" fillId="29" borderId="195" xfId="3" applyFont="1" applyFill="1" applyBorder="1" applyAlignment="1">
      <alignment horizontal="center" vertical="center" wrapText="1"/>
    </xf>
    <xf numFmtId="0" fontId="68" fillId="29" borderId="115" xfId="3" applyFont="1" applyFill="1" applyBorder="1" applyAlignment="1">
      <alignment horizontal="center" vertical="center" wrapText="1"/>
    </xf>
    <xf numFmtId="9" fontId="49" fillId="29" borderId="196" xfId="4" applyFont="1" applyFill="1" applyBorder="1" applyAlignment="1">
      <alignment horizontal="center" vertical="center"/>
    </xf>
    <xf numFmtId="9" fontId="49" fillId="29" borderId="197" xfId="4" applyFont="1" applyFill="1" applyBorder="1" applyAlignment="1">
      <alignment horizontal="center" vertical="center"/>
    </xf>
    <xf numFmtId="0" fontId="49" fillId="29" borderId="135" xfId="3" applyFont="1" applyFill="1" applyBorder="1" applyAlignment="1">
      <alignment vertical="center"/>
    </xf>
    <xf numFmtId="9" fontId="49" fillId="29" borderId="134" xfId="3" applyNumberFormat="1" applyFont="1" applyFill="1" applyBorder="1" applyAlignment="1">
      <alignment horizontal="center" vertical="center"/>
    </xf>
    <xf numFmtId="9" fontId="49" fillId="29" borderId="198" xfId="4" applyFont="1" applyFill="1" applyBorder="1" applyAlignment="1">
      <alignment horizontal="center" vertical="center"/>
    </xf>
    <xf numFmtId="9" fontId="49" fillId="29" borderId="199" xfId="4" applyFont="1" applyFill="1" applyBorder="1" applyAlignment="1">
      <alignment horizontal="center" vertical="center"/>
    </xf>
    <xf numFmtId="9" fontId="49" fillId="29" borderId="200" xfId="4" applyFont="1" applyFill="1" applyBorder="1" applyAlignment="1">
      <alignment horizontal="center" vertical="center"/>
    </xf>
    <xf numFmtId="9" fontId="49" fillId="29" borderId="134" xfId="4" applyFont="1" applyFill="1" applyBorder="1" applyAlignment="1">
      <alignment horizontal="center" vertical="center"/>
    </xf>
    <xf numFmtId="9" fontId="49" fillId="29" borderId="130" xfId="3" applyNumberFormat="1" applyFont="1" applyFill="1" applyBorder="1" applyAlignment="1">
      <alignment horizontal="center" vertical="center"/>
    </xf>
    <xf numFmtId="9" fontId="49" fillId="29" borderId="201" xfId="4" applyFont="1" applyFill="1" applyBorder="1" applyAlignment="1">
      <alignment horizontal="center" vertical="center"/>
    </xf>
    <xf numFmtId="9" fontId="49" fillId="29" borderId="110" xfId="4" applyFont="1" applyFill="1" applyBorder="1" applyAlignment="1">
      <alignment horizontal="center" vertical="center"/>
    </xf>
    <xf numFmtId="9" fontId="49" fillId="33" borderId="202" xfId="6" applyFont="1" applyFill="1" applyBorder="1" applyAlignment="1">
      <alignment horizontal="center" vertical="center"/>
    </xf>
    <xf numFmtId="9" fontId="49" fillId="33" borderId="203" xfId="6" applyFont="1" applyFill="1" applyBorder="1" applyAlignment="1">
      <alignment horizontal="center" vertical="center"/>
    </xf>
    <xf numFmtId="0" fontId="119" fillId="25" borderId="1" xfId="3" applyFont="1" applyFill="1" applyAlignment="1">
      <alignment horizontal="center"/>
    </xf>
    <xf numFmtId="0" fontId="119" fillId="25" borderId="38" xfId="3" applyFont="1" applyFill="1" applyBorder="1" applyAlignment="1">
      <alignment horizontal="center"/>
    </xf>
    <xf numFmtId="0" fontId="68" fillId="0" borderId="1" xfId="0" applyFont="1" applyBorder="1" applyAlignment="1">
      <alignment horizontal="left" vertical="center" wrapText="1"/>
    </xf>
    <xf numFmtId="0" fontId="11" fillId="16" borderId="1" xfId="0" applyFont="1" applyFill="1" applyBorder="1"/>
    <xf numFmtId="0" fontId="49" fillId="13" borderId="1" xfId="0" applyFont="1" applyFill="1" applyBorder="1" applyAlignment="1">
      <alignment horizontal="left" vertical="center" wrapText="1"/>
    </xf>
    <xf numFmtId="0" fontId="167" fillId="0" borderId="1" xfId="0" applyFont="1" applyBorder="1" applyAlignment="1">
      <alignment horizontal="left" vertical="top" wrapText="1"/>
    </xf>
    <xf numFmtId="0" fontId="65" fillId="6" borderId="1" xfId="3" applyFont="1" applyFill="1" applyAlignment="1">
      <alignment horizontal="center" wrapText="1"/>
    </xf>
    <xf numFmtId="0" fontId="34" fillId="34" borderId="35" xfId="3" applyFont="1" applyFill="1" applyBorder="1" applyAlignment="1">
      <alignment horizontal="center"/>
    </xf>
    <xf numFmtId="0" fontId="65" fillId="6" borderId="1" xfId="3" applyFont="1" applyFill="1" applyAlignment="1">
      <alignment horizontal="left" vertical="top" wrapText="1"/>
    </xf>
    <xf numFmtId="0" fontId="51" fillId="6" borderId="1" xfId="3" applyFont="1" applyFill="1" applyAlignment="1">
      <alignment horizontal="center" vertical="center"/>
    </xf>
    <xf numFmtId="0" fontId="63" fillId="6" borderId="1" xfId="3" applyFont="1" applyFill="1" applyAlignment="1">
      <alignment horizontal="center" vertical="center"/>
    </xf>
    <xf numFmtId="0" fontId="33" fillId="6" borderId="1" xfId="3" applyFont="1" applyFill="1" applyAlignment="1">
      <alignment horizontal="center"/>
    </xf>
    <xf numFmtId="0" fontId="67" fillId="6" borderId="1" xfId="3" applyFont="1" applyFill="1" applyAlignment="1">
      <alignment horizontal="left" vertical="top" wrapText="1"/>
    </xf>
    <xf numFmtId="0" fontId="47" fillId="14" borderId="1" xfId="3" applyFont="1" applyFill="1" applyAlignment="1">
      <alignment horizontal="left" vertical="top" wrapText="1"/>
    </xf>
    <xf numFmtId="0" fontId="43" fillId="37" borderId="1" xfId="3" applyFont="1" applyFill="1" applyAlignment="1">
      <alignment horizontal="center" vertical="center"/>
    </xf>
    <xf numFmtId="0" fontId="19" fillId="8" borderId="1" xfId="3" applyFont="1" applyFill="1" applyAlignment="1">
      <alignment horizontal="center" vertical="center" wrapText="1"/>
    </xf>
    <xf numFmtId="0" fontId="49" fillId="11" borderId="1" xfId="3" applyFont="1" applyFill="1" applyAlignment="1">
      <alignment horizontal="left" vertical="top" wrapText="1"/>
    </xf>
    <xf numFmtId="0" fontId="13" fillId="11" borderId="1" xfId="12" applyFont="1" applyFill="1" applyAlignment="1">
      <alignment horizontal="left" vertical="center"/>
    </xf>
    <xf numFmtId="0" fontId="9" fillId="11" borderId="1" xfId="12" applyFont="1" applyFill="1" applyAlignment="1">
      <alignment horizontal="left" vertical="top" wrapText="1"/>
    </xf>
    <xf numFmtId="0" fontId="156" fillId="11" borderId="1" xfId="12" applyFont="1" applyFill="1" applyAlignment="1">
      <alignment horizontal="left" vertical="center"/>
    </xf>
    <xf numFmtId="0" fontId="118" fillId="34" borderId="33" xfId="0" applyFont="1" applyFill="1" applyBorder="1" applyAlignment="1">
      <alignment horizontal="center"/>
    </xf>
    <xf numFmtId="0" fontId="51" fillId="6" borderId="1" xfId="3" applyFont="1" applyFill="1" applyAlignment="1">
      <alignment horizontal="left" vertical="center" wrapText="1"/>
    </xf>
    <xf numFmtId="0" fontId="52" fillId="6" borderId="1" xfId="3" applyFont="1" applyFill="1" applyAlignment="1">
      <alignment horizontal="left" vertical="center" wrapText="1"/>
    </xf>
    <xf numFmtId="0" fontId="171" fillId="5" borderId="1" xfId="3" applyFont="1" applyFill="1" applyAlignment="1">
      <alignment horizontal="left" wrapText="1"/>
    </xf>
    <xf numFmtId="0" fontId="40" fillId="11" borderId="1" xfId="10" applyFont="1" applyFill="1" applyAlignment="1">
      <alignment horizontal="left" vertical="top" wrapText="1"/>
    </xf>
    <xf numFmtId="0" fontId="127" fillId="11" borderId="1" xfId="10" applyFont="1" applyFill="1" applyAlignment="1">
      <alignment horizontal="left" vertical="top" wrapText="1"/>
    </xf>
    <xf numFmtId="0" fontId="107" fillId="23" borderId="1" xfId="3" applyFont="1" applyFill="1" applyAlignment="1">
      <alignment horizontal="left" vertical="top"/>
    </xf>
    <xf numFmtId="0" fontId="11" fillId="0" borderId="1" xfId="3" applyFont="1"/>
    <xf numFmtId="0" fontId="47" fillId="14" borderId="1" xfId="3" applyFont="1" applyFill="1" applyAlignment="1">
      <alignment horizontal="left" wrapText="1"/>
    </xf>
    <xf numFmtId="0" fontId="118" fillId="6" borderId="1" xfId="0" applyFont="1" applyFill="1" applyBorder="1" applyAlignment="1">
      <alignment horizontal="center"/>
    </xf>
    <xf numFmtId="0" fontId="98" fillId="23" borderId="1" xfId="3" applyFont="1" applyFill="1" applyAlignment="1">
      <alignment horizontal="left" wrapText="1"/>
    </xf>
    <xf numFmtId="0" fontId="133" fillId="11" borderId="1" xfId="8" applyFont="1" applyFill="1" applyAlignment="1">
      <alignment horizontal="left" vertical="top"/>
    </xf>
    <xf numFmtId="0" fontId="13" fillId="11" borderId="152" xfId="8" applyFont="1" applyFill="1" applyBorder="1" applyAlignment="1">
      <alignment horizontal="left"/>
    </xf>
    <xf numFmtId="0" fontId="51" fillId="11" borderId="1" xfId="3" applyFont="1" applyFill="1" applyAlignment="1">
      <alignment horizontal="left" vertical="top" wrapText="1"/>
    </xf>
    <xf numFmtId="0" fontId="124" fillId="11" borderId="1" xfId="11" applyFont="1" applyFill="1" applyAlignment="1">
      <alignment horizontal="left" vertical="top" wrapText="1"/>
    </xf>
    <xf numFmtId="165" fontId="31" fillId="14" borderId="37" xfId="7" applyNumberFormat="1" applyFont="1" applyFill="1" applyBorder="1"/>
    <xf numFmtId="165" fontId="31" fillId="14" borderId="39" xfId="7" applyNumberFormat="1" applyFont="1" applyFill="1" applyBorder="1"/>
    <xf numFmtId="0" fontId="101" fillId="5" borderId="1" xfId="0" applyFont="1" applyFill="1" applyBorder="1" applyAlignment="1">
      <alignment vertical="center" wrapText="1"/>
    </xf>
    <xf numFmtId="0" fontId="9" fillId="11" borderId="1" xfId="14" applyFont="1" applyFill="1"/>
    <xf numFmtId="0" fontId="156" fillId="11" borderId="1" xfId="14" applyFont="1" applyFill="1" applyAlignment="1">
      <alignment horizontal="left" vertical="center"/>
    </xf>
    <xf numFmtId="0" fontId="34" fillId="11" borderId="1" xfId="14" applyFont="1" applyFill="1" applyAlignment="1">
      <alignment horizontal="left" vertical="center"/>
    </xf>
    <xf numFmtId="0" fontId="60" fillId="11" borderId="1" xfId="14" applyFont="1" applyFill="1" applyAlignment="1">
      <alignment vertical="center" wrapText="1"/>
    </xf>
    <xf numFmtId="0" fontId="60" fillId="11" borderId="1" xfId="14" applyFont="1" applyFill="1" applyAlignment="1">
      <alignment horizontal="left" vertical="center" wrapText="1"/>
    </xf>
    <xf numFmtId="0" fontId="98" fillId="11" borderId="1" xfId="14" applyFont="1" applyFill="1"/>
    <xf numFmtId="0" fontId="1" fillId="0" borderId="40" xfId="7" applyFont="1" applyBorder="1"/>
    <xf numFmtId="0" fontId="1" fillId="0" borderId="42" xfId="7" applyFont="1" applyBorder="1"/>
    <xf numFmtId="0" fontId="1" fillId="0" borderId="41" xfId="7" applyFont="1" applyBorder="1"/>
    <xf numFmtId="0" fontId="1" fillId="0" borderId="1" xfId="7" applyFont="1"/>
    <xf numFmtId="0" fontId="1" fillId="0" borderId="0" xfId="0" applyFont="1"/>
    <xf numFmtId="0" fontId="206" fillId="11" borderId="1" xfId="0" applyFont="1" applyFill="1" applyBorder="1"/>
    <xf numFmtId="166" fontId="182" fillId="0" borderId="156" xfId="3" applyNumberFormat="1" applyFont="1" applyBorder="1" applyAlignment="1">
      <alignment horizontal="center" vertical="center" wrapText="1"/>
    </xf>
    <xf numFmtId="0" fontId="102" fillId="11" borderId="1" xfId="3" applyFont="1" applyFill="1"/>
    <xf numFmtId="0" fontId="86" fillId="15" borderId="1" xfId="0" applyFont="1" applyFill="1" applyBorder="1" applyAlignment="1">
      <alignment horizontal="left" wrapText="1"/>
    </xf>
    <xf numFmtId="0" fontId="13" fillId="15" borderId="1" xfId="0" applyFont="1" applyFill="1" applyBorder="1" applyAlignment="1">
      <alignment horizontal="left" vertical="top" wrapText="1"/>
    </xf>
    <xf numFmtId="0" fontId="11" fillId="16" borderId="1" xfId="0" applyFont="1" applyFill="1" applyBorder="1"/>
    <xf numFmtId="0" fontId="10" fillId="15" borderId="1" xfId="0" applyFont="1" applyFill="1" applyBorder="1" applyAlignment="1">
      <alignment horizontal="left" vertical="center" wrapText="1"/>
    </xf>
    <xf numFmtId="0" fontId="164" fillId="16" borderId="1" xfId="0" applyFont="1" applyFill="1" applyBorder="1" applyAlignment="1">
      <alignment horizontal="left" vertical="top" wrapText="1"/>
    </xf>
    <xf numFmtId="0" fontId="165" fillId="16" borderId="1" xfId="0" applyFont="1" applyFill="1" applyBorder="1" applyAlignment="1">
      <alignment horizontal="left" vertical="top" wrapText="1"/>
    </xf>
    <xf numFmtId="0" fontId="97" fillId="16" borderId="1" xfId="0" applyFont="1" applyFill="1" applyBorder="1" applyAlignment="1">
      <alignment horizontal="left" wrapText="1"/>
    </xf>
    <xf numFmtId="0" fontId="49" fillId="5" borderId="1" xfId="0" applyFont="1" applyFill="1" applyBorder="1" applyAlignment="1">
      <alignment horizontal="left" vertical="top" wrapText="1"/>
    </xf>
    <xf numFmtId="0" fontId="24" fillId="5" borderId="1" xfId="0" applyFont="1" applyFill="1" applyBorder="1" applyAlignment="1">
      <alignment horizontal="left"/>
    </xf>
    <xf numFmtId="0" fontId="49" fillId="13" borderId="1" xfId="9" applyFont="1" applyFill="1" applyBorder="1" applyAlignment="1">
      <alignment horizontal="left" vertical="center" wrapText="1"/>
    </xf>
    <xf numFmtId="0" fontId="29" fillId="13" borderId="1" xfId="0" applyFont="1" applyFill="1" applyBorder="1" applyAlignment="1">
      <alignment horizontal="left" wrapText="1"/>
    </xf>
    <xf numFmtId="0" fontId="49" fillId="13" borderId="1" xfId="0" applyFont="1" applyFill="1" applyBorder="1" applyAlignment="1">
      <alignment horizontal="left" vertical="center" wrapText="1"/>
    </xf>
    <xf numFmtId="0" fontId="29" fillId="13" borderId="1" xfId="0" applyFont="1" applyFill="1" applyBorder="1" applyAlignment="1">
      <alignment horizontal="left"/>
    </xf>
    <xf numFmtId="0" fontId="101" fillId="13" borderId="1" xfId="0" applyFont="1" applyFill="1" applyBorder="1" applyAlignment="1">
      <alignment horizontal="left" wrapText="1"/>
    </xf>
    <xf numFmtId="0" fontId="99" fillId="3" borderId="1" xfId="0" applyFont="1" applyFill="1" applyBorder="1" applyAlignment="1">
      <alignment horizontal="left" wrapText="1"/>
    </xf>
    <xf numFmtId="0" fontId="99" fillId="3" borderId="1" xfId="0" applyFont="1" applyFill="1" applyBorder="1" applyAlignment="1">
      <alignment horizontal="left"/>
    </xf>
    <xf numFmtId="0" fontId="24" fillId="5" borderId="1" xfId="0" applyFont="1" applyFill="1" applyBorder="1" applyAlignment="1">
      <alignment horizontal="left" vertical="top" wrapText="1"/>
    </xf>
    <xf numFmtId="0" fontId="50" fillId="6" borderId="1" xfId="0" applyFont="1" applyFill="1" applyBorder="1" applyAlignment="1">
      <alignment vertical="top"/>
    </xf>
    <xf numFmtId="0" fontId="147" fillId="5" borderId="1" xfId="0" applyFont="1" applyFill="1" applyBorder="1" applyAlignment="1">
      <alignment horizontal="left" wrapText="1"/>
    </xf>
    <xf numFmtId="0" fontId="1" fillId="0" borderId="1" xfId="0" applyFont="1" applyBorder="1" applyAlignment="1">
      <alignment horizontal="left" vertical="top" wrapText="1"/>
    </xf>
    <xf numFmtId="0" fontId="167" fillId="0" borderId="1" xfId="0" applyFont="1" applyBorder="1" applyAlignment="1">
      <alignment horizontal="left" vertical="top" wrapText="1"/>
    </xf>
    <xf numFmtId="0" fontId="168" fillId="5" borderId="1" xfId="0" applyFont="1" applyFill="1" applyBorder="1" applyAlignment="1">
      <alignment horizontal="left" vertical="top" wrapText="1"/>
    </xf>
    <xf numFmtId="0" fontId="97" fillId="5" borderId="1" xfId="0" applyFont="1" applyFill="1" applyBorder="1" applyAlignment="1">
      <alignment horizontal="left" vertical="top" wrapText="1"/>
    </xf>
    <xf numFmtId="0" fontId="23" fillId="8" borderId="20" xfId="0" applyFont="1" applyFill="1" applyBorder="1" applyAlignment="1">
      <alignment horizontal="left"/>
    </xf>
    <xf numFmtId="0" fontId="23" fillId="8" borderId="21" xfId="0" applyFont="1" applyFill="1" applyBorder="1" applyAlignment="1">
      <alignment horizontal="left"/>
    </xf>
    <xf numFmtId="165" fontId="101" fillId="38" borderId="157" xfId="0" applyNumberFormat="1" applyFont="1" applyFill="1" applyBorder="1" applyAlignment="1" applyProtection="1">
      <alignment horizontal="center" vertical="center" wrapText="1"/>
      <protection locked="0"/>
    </xf>
    <xf numFmtId="165" fontId="29" fillId="38" borderId="158" xfId="0" applyNumberFormat="1" applyFont="1" applyFill="1" applyBorder="1" applyAlignment="1" applyProtection="1">
      <alignment horizontal="center" vertical="center" wrapText="1"/>
      <protection locked="0"/>
    </xf>
    <xf numFmtId="0" fontId="97" fillId="0" borderId="1" xfId="0" applyFont="1" applyBorder="1" applyAlignment="1">
      <alignment wrapText="1"/>
    </xf>
    <xf numFmtId="0" fontId="29" fillId="5" borderId="1" xfId="0" applyFont="1" applyFill="1" applyBorder="1" applyAlignment="1">
      <alignment horizontal="left" vertical="center" wrapText="1"/>
    </xf>
    <xf numFmtId="0" fontId="196" fillId="13" borderId="1" xfId="0" applyFont="1" applyFill="1" applyBorder="1" applyAlignment="1">
      <alignment horizontal="left" vertical="top" wrapText="1"/>
    </xf>
    <xf numFmtId="0" fontId="29" fillId="13" borderId="1" xfId="0" applyFont="1" applyFill="1" applyBorder="1" applyAlignment="1">
      <alignment horizontal="left" vertical="center" wrapText="1"/>
    </xf>
    <xf numFmtId="0" fontId="47" fillId="9" borderId="1" xfId="3" applyFont="1" applyFill="1" applyAlignment="1">
      <alignment horizontal="center" vertical="center" wrapText="1"/>
    </xf>
    <xf numFmtId="0" fontId="47" fillId="9" borderId="1" xfId="3" applyFont="1" applyFill="1" applyAlignment="1">
      <alignment horizontal="left" vertical="top" wrapText="1"/>
    </xf>
    <xf numFmtId="0" fontId="47" fillId="8" borderId="1" xfId="0" applyFont="1" applyFill="1" applyBorder="1" applyAlignment="1">
      <alignment horizontal="left" vertical="top" wrapText="1"/>
    </xf>
    <xf numFmtId="0" fontId="49" fillId="11" borderId="1" xfId="3" applyFont="1" applyFill="1" applyAlignment="1">
      <alignment horizontal="left" vertical="center" wrapText="1"/>
    </xf>
    <xf numFmtId="0" fontId="168" fillId="5" borderId="18" xfId="15" applyFont="1" applyFill="1" applyBorder="1" applyAlignment="1">
      <alignment horizontal="left" vertical="top" wrapText="1"/>
    </xf>
    <xf numFmtId="0" fontId="168" fillId="5" borderId="1" xfId="15" applyFont="1" applyFill="1" applyAlignment="1">
      <alignment horizontal="left" vertical="top" wrapText="1"/>
    </xf>
    <xf numFmtId="0" fontId="156" fillId="11" borderId="1" xfId="14" applyFont="1" applyFill="1" applyAlignment="1">
      <alignment horizontal="left" vertical="center"/>
    </xf>
    <xf numFmtId="0" fontId="60" fillId="11" borderId="1" xfId="14" applyFont="1" applyFill="1" applyAlignment="1">
      <alignment horizontal="left" vertical="center"/>
    </xf>
    <xf numFmtId="0" fontId="60" fillId="11" borderId="1" xfId="14" applyFont="1" applyFill="1" applyAlignment="1">
      <alignment horizontal="left" vertical="center" wrapText="1"/>
    </xf>
    <xf numFmtId="0" fontId="65" fillId="6" borderId="1" xfId="3" applyFont="1" applyFill="1" applyAlignment="1">
      <alignment horizontal="center" wrapText="1"/>
    </xf>
    <xf numFmtId="0" fontId="9" fillId="0" borderId="0" xfId="0" applyFont="1" applyAlignment="1">
      <alignment horizontal="left" vertical="top" wrapText="1"/>
    </xf>
    <xf numFmtId="0" fontId="9" fillId="6" borderId="1" xfId="3" applyFont="1" applyFill="1" applyAlignment="1">
      <alignment horizontal="left" vertical="top" wrapText="1"/>
    </xf>
    <xf numFmtId="0" fontId="60" fillId="30" borderId="40" xfId="0" applyFont="1" applyFill="1" applyBorder="1" applyAlignment="1">
      <alignment horizontal="center"/>
    </xf>
    <xf numFmtId="0" fontId="60" fillId="30" borderId="41" xfId="0" applyFont="1" applyFill="1" applyBorder="1" applyAlignment="1">
      <alignment horizontal="center"/>
    </xf>
    <xf numFmtId="0" fontId="60" fillId="32" borderId="37" xfId="0" applyFont="1" applyFill="1" applyBorder="1" applyAlignment="1">
      <alignment horizontal="center"/>
    </xf>
    <xf numFmtId="0" fontId="60" fillId="32" borderId="121" xfId="0" applyFont="1" applyFill="1" applyBorder="1" applyAlignment="1">
      <alignment horizontal="center"/>
    </xf>
    <xf numFmtId="0" fontId="60" fillId="34" borderId="37" xfId="0" applyFont="1" applyFill="1" applyBorder="1" applyAlignment="1">
      <alignment horizontal="center"/>
    </xf>
    <xf numFmtId="0" fontId="60" fillId="34" borderId="39" xfId="0" applyFont="1" applyFill="1" applyBorder="1" applyAlignment="1">
      <alignment horizontal="center"/>
    </xf>
    <xf numFmtId="0" fontId="135" fillId="34" borderId="34" xfId="0" applyFont="1" applyFill="1" applyBorder="1" applyAlignment="1">
      <alignment horizontal="center"/>
    </xf>
    <xf numFmtId="0" fontId="135" fillId="34" borderId="35" xfId="0" applyFont="1" applyFill="1" applyBorder="1" applyAlignment="1">
      <alignment horizontal="center"/>
    </xf>
    <xf numFmtId="0" fontId="34" fillId="34" borderId="35" xfId="3" applyFont="1" applyFill="1" applyBorder="1" applyAlignment="1">
      <alignment horizontal="center"/>
    </xf>
    <xf numFmtId="0" fontId="34" fillId="34" borderId="34" xfId="3" applyFont="1" applyFill="1" applyBorder="1" applyAlignment="1">
      <alignment horizontal="center"/>
    </xf>
    <xf numFmtId="0" fontId="34" fillId="34" borderId="36" xfId="3" applyFont="1" applyFill="1" applyBorder="1" applyAlignment="1">
      <alignment horizontal="center"/>
    </xf>
    <xf numFmtId="0" fontId="49" fillId="6" borderId="1" xfId="3" applyFont="1" applyFill="1" applyAlignment="1">
      <alignment horizontal="left" vertical="top" wrapText="1"/>
    </xf>
    <xf numFmtId="0" fontId="138" fillId="30" borderId="37" xfId="0" applyFont="1" applyFill="1" applyBorder="1" applyAlignment="1">
      <alignment horizontal="center"/>
    </xf>
    <xf numFmtId="0" fontId="138" fillId="30" borderId="39" xfId="0" applyFont="1" applyFill="1" applyBorder="1" applyAlignment="1">
      <alignment horizontal="center"/>
    </xf>
    <xf numFmtId="0" fontId="138" fillId="30" borderId="42" xfId="0" applyFont="1" applyFill="1" applyBorder="1" applyAlignment="1">
      <alignment horizontal="center"/>
    </xf>
    <xf numFmtId="0" fontId="138" fillId="30" borderId="44" xfId="0" applyFont="1" applyFill="1" applyBorder="1" applyAlignment="1">
      <alignment horizontal="center"/>
    </xf>
    <xf numFmtId="0" fontId="138" fillId="30" borderId="34" xfId="0" applyFont="1" applyFill="1" applyBorder="1" applyAlignment="1">
      <alignment horizontal="center"/>
    </xf>
    <xf numFmtId="0" fontId="138" fillId="30" borderId="35" xfId="0" applyFont="1" applyFill="1" applyBorder="1" applyAlignment="1">
      <alignment horizontal="center"/>
    </xf>
    <xf numFmtId="0" fontId="138" fillId="30" borderId="36" xfId="0" applyFont="1" applyFill="1" applyBorder="1" applyAlignment="1">
      <alignment horizontal="center"/>
    </xf>
    <xf numFmtId="0" fontId="149" fillId="6" borderId="1" xfId="3" applyFont="1" applyFill="1" applyAlignment="1">
      <alignment horizontal="left" vertical="top" wrapText="1"/>
    </xf>
    <xf numFmtId="0" fontId="53" fillId="9" borderId="1" xfId="3" applyFont="1" applyFill="1" applyAlignment="1">
      <alignment horizontal="left" vertical="top" wrapText="1"/>
    </xf>
    <xf numFmtId="0" fontId="51" fillId="6" borderId="1" xfId="3" applyFont="1" applyFill="1" applyAlignment="1">
      <alignment horizontal="left" vertical="top"/>
    </xf>
    <xf numFmtId="0" fontId="68" fillId="17" borderId="14" xfId="3" applyFont="1" applyFill="1" applyBorder="1" applyAlignment="1" applyProtection="1">
      <alignment horizontal="center" vertical="center"/>
      <protection locked="0"/>
    </xf>
    <xf numFmtId="0" fontId="68" fillId="17" borderId="15" xfId="3" applyFont="1" applyFill="1" applyBorder="1" applyAlignment="1" applyProtection="1">
      <alignment horizontal="center" vertical="center"/>
      <protection locked="0"/>
    </xf>
    <xf numFmtId="0" fontId="68" fillId="17" borderId="16" xfId="3" applyFont="1" applyFill="1" applyBorder="1" applyAlignment="1" applyProtection="1">
      <alignment horizontal="center" vertical="center"/>
      <protection locked="0"/>
    </xf>
    <xf numFmtId="0" fontId="65" fillId="6" borderId="1" xfId="3" applyFont="1" applyFill="1" applyAlignment="1">
      <alignment horizontal="left" vertical="top" wrapText="1"/>
    </xf>
    <xf numFmtId="0" fontId="23" fillId="8" borderId="1" xfId="3" applyFont="1" applyFill="1" applyAlignment="1">
      <alignment horizontal="left" vertical="center" wrapText="1"/>
    </xf>
    <xf numFmtId="0" fontId="41" fillId="6" borderId="1" xfId="3" applyFont="1" applyFill="1" applyAlignment="1">
      <alignment horizontal="center"/>
    </xf>
    <xf numFmtId="0" fontId="60" fillId="32" borderId="34" xfId="0" applyFont="1" applyFill="1" applyBorder="1" applyAlignment="1">
      <alignment horizontal="center"/>
    </xf>
    <xf numFmtId="0" fontId="60" fillId="32" borderId="118" xfId="0" applyFont="1" applyFill="1" applyBorder="1" applyAlignment="1">
      <alignment horizontal="center"/>
    </xf>
    <xf numFmtId="0" fontId="138" fillId="32" borderId="34" xfId="0" applyFont="1" applyFill="1" applyBorder="1" applyAlignment="1">
      <alignment horizontal="center"/>
    </xf>
    <xf numFmtId="0" fontId="138" fillId="32" borderId="35" xfId="0" applyFont="1" applyFill="1" applyBorder="1" applyAlignment="1">
      <alignment horizontal="center"/>
    </xf>
    <xf numFmtId="0" fontId="60" fillId="34" borderId="119" xfId="0" applyFont="1" applyFill="1" applyBorder="1" applyAlignment="1">
      <alignment horizontal="center"/>
    </xf>
    <xf numFmtId="0" fontId="60" fillId="34" borderId="120" xfId="0" applyFont="1" applyFill="1" applyBorder="1" applyAlignment="1">
      <alignment horizontal="center"/>
    </xf>
    <xf numFmtId="0" fontId="138" fillId="34" borderId="37" xfId="0" applyFont="1" applyFill="1" applyBorder="1" applyAlignment="1">
      <alignment horizontal="center"/>
    </xf>
    <xf numFmtId="0" fontId="138" fillId="34" borderId="39" xfId="0" applyFont="1" applyFill="1" applyBorder="1" applyAlignment="1">
      <alignment horizontal="center"/>
    </xf>
    <xf numFmtId="0" fontId="138" fillId="34" borderId="42" xfId="0" applyFont="1" applyFill="1" applyBorder="1" applyAlignment="1">
      <alignment horizontal="center"/>
    </xf>
    <xf numFmtId="0" fontId="138" fillId="34" borderId="44" xfId="0" applyFont="1" applyFill="1" applyBorder="1" applyAlignment="1">
      <alignment horizontal="center"/>
    </xf>
    <xf numFmtId="0" fontId="68" fillId="17" borderId="14" xfId="3" applyFont="1" applyFill="1" applyBorder="1" applyAlignment="1" applyProtection="1">
      <alignment horizontal="center" vertical="center" wrapText="1"/>
      <protection locked="0"/>
    </xf>
    <xf numFmtId="0" fontId="68" fillId="17" borderId="15" xfId="3" applyFont="1" applyFill="1" applyBorder="1" applyAlignment="1" applyProtection="1">
      <alignment horizontal="center" vertical="center" wrapText="1"/>
      <protection locked="0"/>
    </xf>
    <xf numFmtId="0" fontId="68" fillId="17" borderId="16" xfId="3" applyFont="1" applyFill="1" applyBorder="1" applyAlignment="1" applyProtection="1">
      <alignment horizontal="center" vertical="center" wrapText="1"/>
      <protection locked="0"/>
    </xf>
    <xf numFmtId="0" fontId="51" fillId="6" borderId="1" xfId="3" applyFont="1" applyFill="1" applyAlignment="1">
      <alignment horizontal="center" vertical="center"/>
    </xf>
    <xf numFmtId="0" fontId="63" fillId="6" borderId="1" xfId="3" applyFont="1" applyFill="1" applyAlignment="1">
      <alignment horizontal="center" vertical="center"/>
    </xf>
    <xf numFmtId="0" fontId="31" fillId="9" borderId="1" xfId="3" applyFont="1" applyFill="1" applyAlignment="1">
      <alignment horizontal="left" vertical="top" wrapText="1"/>
    </xf>
    <xf numFmtId="0" fontId="23" fillId="8" borderId="1" xfId="3" applyFont="1" applyFill="1" applyAlignment="1">
      <alignment horizontal="left" vertical="center"/>
    </xf>
    <xf numFmtId="0" fontId="33" fillId="6" borderId="1" xfId="3" applyFont="1" applyFill="1" applyAlignment="1">
      <alignment horizontal="center"/>
    </xf>
    <xf numFmtId="0" fontId="67" fillId="6" borderId="1" xfId="3" applyFont="1" applyFill="1" applyAlignment="1">
      <alignment horizontal="left" vertical="top" wrapText="1"/>
    </xf>
    <xf numFmtId="0" fontId="47" fillId="14" borderId="1" xfId="3" applyFont="1" applyFill="1" applyAlignment="1">
      <alignment horizontal="left" vertical="top" wrapText="1"/>
    </xf>
    <xf numFmtId="0" fontId="43" fillId="37" borderId="1" xfId="3" applyFont="1" applyFill="1" applyAlignment="1">
      <alignment horizontal="center" vertical="center"/>
    </xf>
    <xf numFmtId="0" fontId="19" fillId="8" borderId="1" xfId="3" applyFont="1" applyFill="1" applyAlignment="1">
      <alignment horizontal="center" vertical="center" wrapText="1"/>
    </xf>
    <xf numFmtId="0" fontId="9" fillId="6" borderId="1" xfId="3" applyFont="1" applyFill="1" applyAlignment="1">
      <alignment horizontal="center" vertical="center" wrapText="1"/>
    </xf>
    <xf numFmtId="0" fontId="49" fillId="11" borderId="1" xfId="3" applyFont="1" applyFill="1" applyAlignment="1">
      <alignment horizontal="left" vertical="top" wrapText="1"/>
    </xf>
    <xf numFmtId="0" fontId="54" fillId="6" borderId="1" xfId="3" applyFont="1" applyFill="1" applyAlignment="1">
      <alignment horizontal="center" vertical="center"/>
    </xf>
    <xf numFmtId="0" fontId="156" fillId="11" borderId="177" xfId="12" applyFont="1" applyFill="1" applyBorder="1" applyAlignment="1">
      <alignment horizontal="left"/>
    </xf>
    <xf numFmtId="0" fontId="13" fillId="11" borderId="45" xfId="12" applyFont="1" applyFill="1" applyBorder="1" applyAlignment="1">
      <alignment horizontal="left" vertical="center"/>
    </xf>
    <xf numFmtId="0" fontId="13" fillId="11" borderId="1" xfId="12" applyFont="1" applyFill="1" applyAlignment="1">
      <alignment horizontal="left" vertical="center"/>
    </xf>
    <xf numFmtId="0" fontId="9" fillId="11" borderId="1" xfId="12" applyFont="1" applyFill="1" applyAlignment="1">
      <alignment horizontal="center"/>
    </xf>
    <xf numFmtId="0" fontId="9" fillId="11" borderId="1" xfId="12" applyFont="1" applyFill="1" applyAlignment="1">
      <alignment horizontal="left" vertical="top" wrapText="1"/>
    </xf>
    <xf numFmtId="0" fontId="9" fillId="11" borderId="1" xfId="12" applyFont="1" applyFill="1" applyAlignment="1">
      <alignment horizontal="left" vertical="center"/>
    </xf>
    <xf numFmtId="0" fontId="44" fillId="11" borderId="1" xfId="12" applyFont="1" applyFill="1" applyAlignment="1">
      <alignment horizontal="left" vertical="center"/>
    </xf>
    <xf numFmtId="0" fontId="13" fillId="11" borderId="35" xfId="12" applyFont="1" applyFill="1" applyBorder="1" applyAlignment="1">
      <alignment horizontal="left" vertical="center"/>
    </xf>
    <xf numFmtId="0" fontId="9" fillId="11" borderId="1" xfId="12" applyFont="1" applyFill="1" applyAlignment="1">
      <alignment horizontal="center" vertical="center"/>
    </xf>
    <xf numFmtId="0" fontId="33" fillId="11" borderId="1" xfId="12" applyFont="1" applyFill="1" applyAlignment="1">
      <alignment horizontal="left" vertical="top" wrapText="1"/>
    </xf>
    <xf numFmtId="0" fontId="156" fillId="11" borderId="1" xfId="12" applyFont="1" applyFill="1" applyAlignment="1">
      <alignment horizontal="left" vertical="center"/>
    </xf>
    <xf numFmtId="0" fontId="118" fillId="30" borderId="33" xfId="0" applyFont="1" applyFill="1" applyBorder="1" applyAlignment="1">
      <alignment horizontal="center"/>
    </xf>
    <xf numFmtId="0" fontId="87" fillId="8" borderId="29" xfId="0" applyFont="1" applyFill="1" applyBorder="1" applyAlignment="1">
      <alignment horizontal="center" vertical="center" wrapText="1"/>
    </xf>
    <xf numFmtId="0" fontId="87" fillId="8" borderId="30" xfId="0" applyFont="1" applyFill="1" applyBorder="1" applyAlignment="1">
      <alignment horizontal="center" vertical="center" wrapText="1"/>
    </xf>
    <xf numFmtId="0" fontId="23" fillId="8" borderId="166" xfId="0" applyFont="1" applyFill="1" applyBorder="1" applyAlignment="1">
      <alignment horizontal="left" wrapText="1"/>
    </xf>
    <xf numFmtId="0" fontId="196" fillId="6" borderId="1" xfId="3" applyFont="1" applyFill="1" applyAlignment="1">
      <alignment horizontal="left" vertical="top" wrapText="1"/>
    </xf>
    <xf numFmtId="0" fontId="118" fillId="30" borderId="95" xfId="0" applyFont="1" applyFill="1" applyBorder="1" applyAlignment="1">
      <alignment horizontal="center"/>
    </xf>
    <xf numFmtId="0" fontId="118" fillId="30" borderId="116" xfId="0" applyFont="1" applyFill="1" applyBorder="1" applyAlignment="1">
      <alignment horizontal="center"/>
    </xf>
    <xf numFmtId="0" fontId="118" fillId="34" borderId="33" xfId="0" applyFont="1" applyFill="1" applyBorder="1" applyAlignment="1">
      <alignment horizontal="center"/>
    </xf>
    <xf numFmtId="0" fontId="149" fillId="4" borderId="1" xfId="3" applyFont="1" applyFill="1" applyAlignment="1">
      <alignment horizontal="left" vertical="top" wrapText="1"/>
    </xf>
    <xf numFmtId="0" fontId="98" fillId="6" borderId="18" xfId="3" applyFont="1" applyFill="1" applyBorder="1" applyAlignment="1">
      <alignment horizontal="left" vertical="top" wrapText="1"/>
    </xf>
    <xf numFmtId="0" fontId="98" fillId="6" borderId="63" xfId="3" applyFont="1" applyFill="1" applyBorder="1" applyAlignment="1">
      <alignment horizontal="left" vertical="top" wrapText="1"/>
    </xf>
    <xf numFmtId="0" fontId="47" fillId="9" borderId="20" xfId="0" applyFont="1" applyFill="1" applyBorder="1" applyAlignment="1">
      <alignment horizontal="left" vertical="top"/>
    </xf>
    <xf numFmtId="0" fontId="47" fillId="9" borderId="21" xfId="0" applyFont="1" applyFill="1" applyBorder="1" applyAlignment="1">
      <alignment horizontal="left" vertical="top"/>
    </xf>
    <xf numFmtId="0" fontId="47" fillId="8" borderId="1" xfId="3" applyFont="1" applyFill="1" applyAlignment="1">
      <alignment horizontal="left" vertical="top" wrapText="1"/>
    </xf>
    <xf numFmtId="0" fontId="87" fillId="8" borderId="38" xfId="0" applyFont="1" applyFill="1" applyBorder="1" applyAlignment="1">
      <alignment horizontal="center" vertical="center" wrapText="1"/>
    </xf>
    <xf numFmtId="0" fontId="87" fillId="8" borderId="43" xfId="0" applyFont="1" applyFill="1" applyBorder="1" applyAlignment="1">
      <alignment horizontal="center" vertical="center" wrapText="1"/>
    </xf>
    <xf numFmtId="0" fontId="47" fillId="14" borderId="1" xfId="3" applyFont="1" applyFill="1" applyAlignment="1">
      <alignment horizontal="left" vertical="top"/>
    </xf>
    <xf numFmtId="0" fontId="196" fillId="6" borderId="43" xfId="3" applyFont="1" applyFill="1" applyBorder="1" applyAlignment="1">
      <alignment horizontal="left" vertical="top" wrapText="1"/>
    </xf>
    <xf numFmtId="0" fontId="51" fillId="6" borderId="1" xfId="3" applyFont="1" applyFill="1" applyAlignment="1">
      <alignment horizontal="left" vertical="center" wrapText="1"/>
    </xf>
    <xf numFmtId="0" fontId="51" fillId="6" borderId="10" xfId="3" applyFont="1" applyFill="1" applyBorder="1" applyAlignment="1">
      <alignment horizontal="left" vertical="center" wrapText="1"/>
    </xf>
    <xf numFmtId="0" fontId="33" fillId="6" borderId="1" xfId="3" applyFont="1" applyFill="1" applyAlignment="1">
      <alignment horizontal="left" wrapText="1"/>
    </xf>
    <xf numFmtId="0" fontId="98" fillId="6" borderId="1" xfId="3" applyFont="1" applyFill="1" applyAlignment="1">
      <alignment horizontal="left" vertical="top" wrapText="1"/>
    </xf>
    <xf numFmtId="0" fontId="47" fillId="9" borderId="20" xfId="3" applyFont="1" applyFill="1" applyBorder="1" applyAlignment="1">
      <alignment vertical="top" wrapText="1"/>
    </xf>
    <xf numFmtId="0" fontId="196" fillId="6" borderId="24" xfId="3" applyFont="1" applyFill="1" applyBorder="1" applyAlignment="1">
      <alignment horizontal="left" vertical="top" wrapText="1"/>
    </xf>
    <xf numFmtId="0" fontId="98" fillId="6" borderId="1" xfId="3" applyFont="1" applyFill="1" applyAlignment="1">
      <alignment horizontal="left" wrapText="1"/>
    </xf>
    <xf numFmtId="0" fontId="173" fillId="0" borderId="0" xfId="0" applyFont="1" applyAlignment="1">
      <alignment horizontal="left" vertical="top" wrapText="1"/>
    </xf>
    <xf numFmtId="0" fontId="166" fillId="6" borderId="1" xfId="3" applyFont="1" applyFill="1" applyAlignment="1">
      <alignment horizontal="left" vertical="top" wrapText="1"/>
    </xf>
    <xf numFmtId="0" fontId="198" fillId="6" borderId="1" xfId="3" applyFont="1" applyFill="1" applyAlignment="1">
      <alignment horizontal="left" vertical="center" wrapText="1"/>
    </xf>
    <xf numFmtId="0" fontId="52" fillId="6" borderId="1" xfId="3" applyFont="1" applyFill="1" applyAlignment="1">
      <alignment horizontal="left" vertical="center" wrapText="1"/>
    </xf>
    <xf numFmtId="0" fontId="48" fillId="6" borderId="1" xfId="3" applyFont="1" applyFill="1" applyAlignment="1">
      <alignment horizontal="center" vertical="center"/>
    </xf>
    <xf numFmtId="0" fontId="171" fillId="5" borderId="1" xfId="3" applyFont="1" applyFill="1" applyAlignment="1">
      <alignment horizontal="left" wrapText="1"/>
    </xf>
    <xf numFmtId="0" fontId="9" fillId="11" borderId="1" xfId="10" applyFont="1" applyFill="1" applyAlignment="1">
      <alignment horizontal="center" vertical="center"/>
    </xf>
    <xf numFmtId="0" fontId="9" fillId="11" borderId="1" xfId="10" applyFont="1" applyFill="1" applyAlignment="1">
      <alignment horizontal="center" vertical="top"/>
    </xf>
    <xf numFmtId="0" fontId="40" fillId="11" borderId="1" xfId="10" applyFont="1" applyFill="1" applyAlignment="1">
      <alignment horizontal="left" vertical="top" wrapText="1"/>
    </xf>
    <xf numFmtId="0" fontId="134" fillId="11" borderId="1" xfId="10" applyFont="1" applyFill="1" applyAlignment="1">
      <alignment horizontal="left" vertical="top"/>
    </xf>
    <xf numFmtId="0" fontId="127" fillId="11" borderId="1" xfId="10" applyFont="1" applyFill="1" applyAlignment="1">
      <alignment horizontal="left" vertical="top" wrapText="1"/>
    </xf>
    <xf numFmtId="0" fontId="40" fillId="11" borderId="1" xfId="10" applyFont="1" applyFill="1" applyAlignment="1">
      <alignment horizontal="left" vertical="top"/>
    </xf>
    <xf numFmtId="0" fontId="124" fillId="11" borderId="1" xfId="8" applyFont="1" applyFill="1" applyAlignment="1">
      <alignment horizontal="left" vertical="top" wrapText="1"/>
    </xf>
    <xf numFmtId="0" fontId="23" fillId="36" borderId="72" xfId="3" applyFont="1" applyFill="1" applyBorder="1" applyAlignment="1">
      <alignment horizontal="left"/>
    </xf>
    <xf numFmtId="0" fontId="114" fillId="2" borderId="1" xfId="3" applyFont="1" applyFill="1" applyAlignment="1">
      <alignment horizontal="left" vertical="center"/>
    </xf>
    <xf numFmtId="0" fontId="198" fillId="23" borderId="1" xfId="3" applyFont="1" applyFill="1" applyAlignment="1">
      <alignment horizontal="left" vertical="top" wrapText="1"/>
    </xf>
    <xf numFmtId="0" fontId="23" fillId="36" borderId="38" xfId="3" applyFont="1" applyFill="1" applyBorder="1" applyAlignment="1">
      <alignment horizontal="left"/>
    </xf>
    <xf numFmtId="0" fontId="31" fillId="40" borderId="1" xfId="3" applyFont="1" applyFill="1" applyAlignment="1">
      <alignment horizontal="left" vertical="top" wrapText="1"/>
    </xf>
    <xf numFmtId="0" fontId="107" fillId="23" borderId="1" xfId="3" applyFont="1" applyFill="1" applyAlignment="1">
      <alignment horizontal="left" vertical="top"/>
    </xf>
    <xf numFmtId="0" fontId="111" fillId="17" borderId="14" xfId="3" applyFont="1" applyFill="1" applyBorder="1" applyAlignment="1" applyProtection="1">
      <alignment horizontal="center" vertical="center" wrapText="1"/>
      <protection locked="0"/>
    </xf>
    <xf numFmtId="0" fontId="11" fillId="17" borderId="15" xfId="3" applyFont="1" applyFill="1" applyBorder="1" applyProtection="1">
      <protection locked="0"/>
    </xf>
    <xf numFmtId="0" fontId="11" fillId="17" borderId="16" xfId="3" applyFont="1" applyFill="1" applyBorder="1" applyProtection="1">
      <protection locked="0"/>
    </xf>
    <xf numFmtId="0" fontId="111" fillId="39" borderId="180" xfId="3" applyFont="1" applyFill="1" applyBorder="1" applyAlignment="1" applyProtection="1">
      <alignment horizontal="center" vertical="center"/>
      <protection locked="0"/>
    </xf>
    <xf numFmtId="0" fontId="11" fillId="17" borderId="181" xfId="3" applyFont="1" applyFill="1" applyBorder="1" applyProtection="1">
      <protection locked="0"/>
    </xf>
    <xf numFmtId="0" fontId="11" fillId="17" borderId="182" xfId="3" applyFont="1" applyFill="1" applyBorder="1" applyProtection="1">
      <protection locked="0"/>
    </xf>
    <xf numFmtId="0" fontId="107" fillId="23" borderId="1" xfId="3" applyFont="1" applyFill="1" applyAlignment="1">
      <alignment horizontal="left"/>
    </xf>
    <xf numFmtId="0" fontId="11" fillId="0" borderId="1" xfId="3" applyFont="1"/>
    <xf numFmtId="0" fontId="111" fillId="17" borderId="76" xfId="3" applyFont="1" applyFill="1" applyBorder="1" applyAlignment="1" applyProtection="1">
      <alignment horizontal="center" vertical="center"/>
      <protection locked="0"/>
    </xf>
    <xf numFmtId="0" fontId="11" fillId="17" borderId="77" xfId="3" applyFont="1" applyFill="1" applyBorder="1" applyProtection="1">
      <protection locked="0"/>
    </xf>
    <xf numFmtId="0" fontId="11" fillId="17" borderId="78" xfId="3" applyFont="1" applyFill="1" applyBorder="1" applyProtection="1">
      <protection locked="0"/>
    </xf>
    <xf numFmtId="0" fontId="23" fillId="36" borderId="38" xfId="3" applyFont="1" applyFill="1" applyBorder="1" applyAlignment="1">
      <alignment horizontal="left" wrapText="1"/>
    </xf>
    <xf numFmtId="0" fontId="47" fillId="14" borderId="1" xfId="3" applyFont="1" applyFill="1" applyAlignment="1">
      <alignment horizontal="left" wrapText="1"/>
    </xf>
    <xf numFmtId="0" fontId="110" fillId="39" borderId="14" xfId="3" applyFont="1" applyFill="1" applyBorder="1" applyAlignment="1" applyProtection="1">
      <alignment horizontal="center" vertical="center"/>
      <protection locked="0"/>
    </xf>
    <xf numFmtId="0" fontId="110" fillId="39" borderId="15" xfId="3" applyFont="1" applyFill="1" applyBorder="1" applyAlignment="1" applyProtection="1">
      <alignment horizontal="center" vertical="center"/>
      <protection locked="0"/>
    </xf>
    <xf numFmtId="0" fontId="110" fillId="39" borderId="16" xfId="3" applyFont="1" applyFill="1" applyBorder="1" applyAlignment="1" applyProtection="1">
      <alignment horizontal="center" vertical="center"/>
      <protection locked="0"/>
    </xf>
    <xf numFmtId="0" fontId="47" fillId="40" borderId="1" xfId="3" applyFont="1" applyFill="1" applyAlignment="1">
      <alignment horizontal="left" vertical="top" wrapText="1"/>
    </xf>
    <xf numFmtId="0" fontId="9" fillId="11" borderId="1" xfId="0" applyFont="1" applyFill="1" applyBorder="1" applyAlignment="1">
      <alignment horizontal="left" vertical="center"/>
    </xf>
    <xf numFmtId="0" fontId="51" fillId="23" borderId="12" xfId="3" applyFont="1" applyFill="1" applyBorder="1" applyAlignment="1">
      <alignment horizontal="left" vertical="top" wrapText="1"/>
    </xf>
    <xf numFmtId="0" fontId="105" fillId="23" borderId="1" xfId="3" applyFont="1" applyFill="1" applyAlignment="1">
      <alignment horizontal="left" vertical="top" wrapText="1"/>
    </xf>
    <xf numFmtId="0" fontId="114" fillId="15" borderId="1" xfId="3" applyFont="1" applyFill="1" applyAlignment="1">
      <alignment horizontal="left" vertical="center"/>
    </xf>
    <xf numFmtId="0" fontId="111" fillId="17" borderId="77" xfId="3" applyFont="1" applyFill="1" applyBorder="1" applyAlignment="1" applyProtection="1">
      <alignment horizontal="center" vertical="center"/>
      <protection locked="0"/>
    </xf>
    <xf numFmtId="0" fontId="111" fillId="17" borderId="78" xfId="3" applyFont="1" applyFill="1" applyBorder="1" applyAlignment="1" applyProtection="1">
      <alignment horizontal="center" vertical="center"/>
      <protection locked="0"/>
    </xf>
    <xf numFmtId="0" fontId="101" fillId="23" borderId="12" xfId="3" applyFont="1" applyFill="1" applyBorder="1" applyAlignment="1">
      <alignment horizontal="left" vertical="top" wrapText="1"/>
    </xf>
    <xf numFmtId="0" fontId="105" fillId="3" borderId="1" xfId="3" applyFont="1" applyFill="1" applyAlignment="1">
      <alignment horizontal="left" vertical="top" wrapText="1"/>
    </xf>
    <xf numFmtId="0" fontId="101" fillId="3" borderId="12" xfId="3" applyFont="1" applyFill="1" applyBorder="1" applyAlignment="1">
      <alignment horizontal="left" vertical="top" wrapText="1"/>
    </xf>
    <xf numFmtId="0" fontId="114" fillId="35" borderId="1" xfId="3" applyFont="1" applyFill="1" applyAlignment="1">
      <alignment horizontal="left" vertical="center" wrapText="1"/>
    </xf>
    <xf numFmtId="0" fontId="65" fillId="3" borderId="1" xfId="3" applyFont="1" applyFill="1" applyAlignment="1">
      <alignment horizontal="center" wrapText="1"/>
    </xf>
    <xf numFmtId="0" fontId="110" fillId="23" borderId="1" xfId="3" applyFont="1" applyFill="1" applyAlignment="1">
      <alignment horizontal="left" vertical="top" wrapText="1"/>
    </xf>
    <xf numFmtId="0" fontId="105" fillId="24" borderId="1" xfId="3" applyFont="1" applyFill="1" applyAlignment="1">
      <alignment horizontal="left" vertical="center" wrapText="1"/>
    </xf>
    <xf numFmtId="0" fontId="49" fillId="0" borderId="1" xfId="3" applyFont="1" applyAlignment="1">
      <alignment horizontal="left" vertical="top" wrapText="1"/>
    </xf>
    <xf numFmtId="0" fontId="107" fillId="24" borderId="1" xfId="3" applyFont="1" applyFill="1" applyAlignment="1">
      <alignment horizontal="left" vertical="top" wrapText="1"/>
    </xf>
    <xf numFmtId="0" fontId="107" fillId="23" borderId="1" xfId="3" applyFont="1" applyFill="1" applyAlignment="1">
      <alignment horizontal="left" vertical="top" wrapText="1"/>
    </xf>
    <xf numFmtId="0" fontId="95" fillId="23" borderId="1" xfId="3" applyFont="1" applyFill="1" applyAlignment="1">
      <alignment horizontal="left" vertical="center" wrapText="1"/>
    </xf>
    <xf numFmtId="0" fontId="101" fillId="23" borderId="1" xfId="3" applyFont="1" applyFill="1" applyAlignment="1">
      <alignment horizontal="left" vertical="top" wrapText="1"/>
    </xf>
    <xf numFmtId="0" fontId="101" fillId="23" borderId="171" xfId="3" applyFont="1" applyFill="1" applyBorder="1" applyAlignment="1">
      <alignment horizontal="left" vertical="top" wrapText="1"/>
    </xf>
    <xf numFmtId="0" fontId="118" fillId="6" borderId="1" xfId="0" applyFont="1" applyFill="1" applyBorder="1" applyAlignment="1">
      <alignment horizontal="center"/>
    </xf>
    <xf numFmtId="0" fontId="95" fillId="23" borderId="1" xfId="3" applyFont="1" applyFill="1" applyAlignment="1">
      <alignment horizontal="left" vertical="top" wrapText="1"/>
    </xf>
    <xf numFmtId="0" fontId="111" fillId="17" borderId="76" xfId="3" applyFont="1" applyFill="1" applyBorder="1" applyAlignment="1" applyProtection="1">
      <alignment horizontal="center" vertical="center" wrapText="1"/>
      <protection locked="0"/>
    </xf>
    <xf numFmtId="0" fontId="51" fillId="23" borderId="171" xfId="3" applyFont="1" applyFill="1" applyBorder="1" applyAlignment="1">
      <alignment horizontal="left" vertical="top" wrapText="1"/>
    </xf>
    <xf numFmtId="0" fontId="51" fillId="23" borderId="1" xfId="3" applyFont="1" applyFill="1" applyAlignment="1">
      <alignment horizontal="left" vertical="top" wrapText="1"/>
    </xf>
    <xf numFmtId="0" fontId="98" fillId="23" borderId="1" xfId="3" applyFont="1" applyFill="1" applyAlignment="1">
      <alignment horizontal="left" wrapText="1"/>
    </xf>
    <xf numFmtId="0" fontId="9" fillId="23" borderId="1" xfId="3" applyFont="1" applyFill="1" applyAlignment="1">
      <alignment horizontal="left" vertical="top" wrapText="1"/>
    </xf>
    <xf numFmtId="0" fontId="43" fillId="22" borderId="1" xfId="3" applyFont="1" applyFill="1" applyAlignment="1">
      <alignment horizontal="center" vertical="center"/>
    </xf>
    <xf numFmtId="0" fontId="194" fillId="40" borderId="1" xfId="3" applyFont="1" applyFill="1" applyAlignment="1">
      <alignment horizontal="left" vertical="top" wrapText="1"/>
    </xf>
    <xf numFmtId="0" fontId="47" fillId="22" borderId="1" xfId="3" applyFont="1" applyFill="1" applyAlignment="1">
      <alignment horizontal="left" vertical="top"/>
    </xf>
    <xf numFmtId="0" fontId="47" fillId="22" borderId="1" xfId="3" applyFont="1" applyFill="1" applyAlignment="1">
      <alignment horizontal="left" vertical="top" wrapText="1"/>
    </xf>
    <xf numFmtId="0" fontId="104" fillId="36" borderId="1" xfId="3" applyFont="1" applyFill="1" applyAlignment="1">
      <alignment horizontal="left" vertical="top" wrapText="1"/>
    </xf>
    <xf numFmtId="0" fontId="38" fillId="11" borderId="38" xfId="8" applyFont="1" applyFill="1" applyBorder="1" applyAlignment="1">
      <alignment horizontal="left" vertical="center" wrapText="1"/>
    </xf>
    <xf numFmtId="0" fontId="133" fillId="11" borderId="1" xfId="8" applyFont="1" applyFill="1" applyAlignment="1">
      <alignment horizontal="left" vertical="top"/>
    </xf>
    <xf numFmtId="0" fontId="34" fillId="11" borderId="45" xfId="8" applyFont="1" applyFill="1" applyBorder="1" applyAlignment="1">
      <alignment horizontal="left" vertical="top"/>
    </xf>
    <xf numFmtId="0" fontId="9" fillId="11" borderId="1" xfId="8" applyFont="1" applyFill="1" applyAlignment="1">
      <alignment horizontal="left" vertical="top" wrapText="1"/>
    </xf>
    <xf numFmtId="0" fontId="38" fillId="11" borderId="38" xfId="8" applyFont="1" applyFill="1" applyBorder="1" applyAlignment="1">
      <alignment horizontal="left" vertical="center"/>
    </xf>
    <xf numFmtId="0" fontId="9" fillId="11" borderId="153" xfId="8" applyFont="1" applyFill="1" applyBorder="1" applyAlignment="1">
      <alignment horizontal="left" vertical="center"/>
    </xf>
    <xf numFmtId="0" fontId="9" fillId="11" borderId="1" xfId="8" applyFont="1" applyFill="1" applyAlignment="1">
      <alignment horizontal="left" vertical="center"/>
    </xf>
    <xf numFmtId="0" fontId="124" fillId="11" borderId="1" xfId="8" applyFont="1" applyFill="1" applyAlignment="1">
      <alignment horizontal="left" wrapText="1"/>
    </xf>
    <xf numFmtId="0" fontId="38" fillId="11" borderId="1" xfId="8" applyFont="1" applyFill="1" applyAlignment="1">
      <alignment horizontal="left" vertical="center"/>
    </xf>
    <xf numFmtId="0" fontId="39" fillId="11" borderId="1" xfId="8" applyFont="1" applyFill="1" applyAlignment="1">
      <alignment horizontal="left" vertical="top" wrapText="1"/>
    </xf>
    <xf numFmtId="0" fontId="40" fillId="11" borderId="154" xfId="8" applyFont="1" applyFill="1" applyBorder="1" applyAlignment="1">
      <alignment horizontal="left"/>
    </xf>
    <xf numFmtId="0" fontId="40" fillId="11" borderId="154" xfId="8" applyFont="1" applyFill="1" applyBorder="1" applyAlignment="1">
      <alignment horizontal="left" vertical="center" wrapText="1"/>
    </xf>
    <xf numFmtId="0" fontId="133" fillId="11" borderId="1" xfId="8" applyFont="1" applyFill="1" applyAlignment="1">
      <alignment horizontal="left" vertical="top" wrapText="1"/>
    </xf>
    <xf numFmtId="0" fontId="13" fillId="11" borderId="152" xfId="8" applyFont="1" applyFill="1" applyBorder="1" applyAlignment="1">
      <alignment horizontal="left"/>
    </xf>
    <xf numFmtId="0" fontId="124" fillId="11" borderId="1" xfId="8" applyFont="1" applyFill="1" applyAlignment="1">
      <alignment horizontal="left" vertical="center" wrapText="1"/>
    </xf>
    <xf numFmtId="0" fontId="124" fillId="11" borderId="153" xfId="8" applyFont="1" applyFill="1" applyBorder="1" applyAlignment="1">
      <alignment horizontal="left" vertical="center"/>
    </xf>
    <xf numFmtId="0" fontId="124" fillId="11" borderId="1" xfId="8" applyFont="1" applyFill="1" applyAlignment="1">
      <alignment horizontal="left" vertical="center"/>
    </xf>
    <xf numFmtId="1" fontId="34" fillId="11" borderId="152" xfId="8" applyNumberFormat="1" applyFont="1" applyFill="1" applyBorder="1" applyAlignment="1">
      <alignment horizontal="left"/>
    </xf>
    <xf numFmtId="0" fontId="52" fillId="11" borderId="1" xfId="3" applyFont="1" applyFill="1" applyAlignment="1">
      <alignment horizontal="left" vertical="top" wrapText="1"/>
    </xf>
    <xf numFmtId="0" fontId="43" fillId="9" borderId="1" xfId="3" applyFont="1" applyFill="1" applyAlignment="1">
      <alignment horizontal="center" vertical="center"/>
    </xf>
    <xf numFmtId="0" fontId="101" fillId="11" borderId="1" xfId="3" applyFont="1" applyFill="1" applyAlignment="1">
      <alignment horizontal="left" vertical="top" wrapText="1"/>
    </xf>
    <xf numFmtId="0" fontId="101" fillId="11" borderId="43" xfId="3" applyFont="1" applyFill="1" applyBorder="1" applyAlignment="1">
      <alignment horizontal="left" vertical="top" wrapText="1"/>
    </xf>
    <xf numFmtId="0" fontId="23" fillId="9" borderId="38" xfId="3" applyFont="1" applyFill="1" applyBorder="1" applyAlignment="1">
      <alignment horizontal="left"/>
    </xf>
    <xf numFmtId="0" fontId="107" fillId="18" borderId="1" xfId="0" applyFont="1" applyFill="1" applyBorder="1" applyAlignment="1">
      <alignment horizontal="left" vertical="top" wrapText="1"/>
    </xf>
    <xf numFmtId="0" fontId="51" fillId="11" borderId="1" xfId="3" applyFont="1" applyFill="1" applyAlignment="1">
      <alignment horizontal="left" vertical="top" wrapText="1"/>
    </xf>
    <xf numFmtId="0" fontId="73" fillId="16" borderId="1" xfId="3" applyFont="1" applyFill="1" applyAlignment="1">
      <alignment horizontal="left" vertical="center"/>
    </xf>
    <xf numFmtId="0" fontId="58" fillId="11" borderId="1" xfId="3" applyFont="1" applyFill="1" applyAlignment="1">
      <alignment horizontal="center" wrapText="1"/>
    </xf>
    <xf numFmtId="0" fontId="98" fillId="11" borderId="1" xfId="3" applyFont="1" applyFill="1" applyAlignment="1">
      <alignment horizontal="left" wrapText="1"/>
    </xf>
    <xf numFmtId="0" fontId="58" fillId="11" borderId="91" xfId="3" applyFont="1" applyFill="1" applyBorder="1" applyAlignment="1">
      <alignment horizontal="center"/>
    </xf>
    <xf numFmtId="0" fontId="58" fillId="11" borderId="92" xfId="3" applyFont="1" applyFill="1" applyBorder="1" applyAlignment="1">
      <alignment horizontal="center"/>
    </xf>
    <xf numFmtId="0" fontId="58" fillId="11" borderId="93" xfId="3" applyFont="1" applyFill="1" applyBorder="1" applyAlignment="1">
      <alignment horizontal="center"/>
    </xf>
    <xf numFmtId="0" fontId="117" fillId="11" borderId="34" xfId="3" applyFont="1" applyFill="1" applyBorder="1" applyAlignment="1">
      <alignment horizontal="center" vertical="center" wrapText="1"/>
    </xf>
    <xf numFmtId="0" fontId="117" fillId="11" borderId="35" xfId="3" applyFont="1" applyFill="1" applyBorder="1" applyAlignment="1">
      <alignment horizontal="center" vertical="center" wrapText="1"/>
    </xf>
    <xf numFmtId="0" fontId="117" fillId="11" borderId="36" xfId="3" applyFont="1" applyFill="1" applyBorder="1" applyAlignment="1">
      <alignment horizontal="center" vertical="center" wrapText="1"/>
    </xf>
    <xf numFmtId="0" fontId="98" fillId="11" borderId="1" xfId="3" applyFont="1" applyFill="1" applyAlignment="1">
      <alignment horizontal="left" vertical="top" wrapText="1"/>
    </xf>
    <xf numFmtId="0" fontId="19" fillId="9" borderId="1" xfId="3" applyFont="1" applyFill="1" applyAlignment="1">
      <alignment horizontal="center" vertical="center"/>
    </xf>
    <xf numFmtId="0" fontId="133" fillId="11" borderId="1" xfId="11" applyFont="1" applyFill="1" applyAlignment="1">
      <alignment horizontal="left" vertical="top" wrapText="1"/>
    </xf>
    <xf numFmtId="0" fontId="60" fillId="11" borderId="4" xfId="11" applyFont="1" applyFill="1" applyBorder="1" applyAlignment="1">
      <alignment horizontal="left" vertical="top" wrapText="1"/>
    </xf>
    <xf numFmtId="0" fontId="120" fillId="11" borderId="1" xfId="11" applyFont="1" applyFill="1" applyAlignment="1">
      <alignment horizontal="left" vertical="top" wrapText="1"/>
    </xf>
    <xf numFmtId="0" fontId="124" fillId="11" borderId="1" xfId="11" applyFont="1" applyFill="1" applyAlignment="1">
      <alignment horizontal="left" vertical="top" wrapText="1"/>
    </xf>
    <xf numFmtId="0" fontId="60" fillId="11" borderId="1" xfId="11" applyFont="1" applyFill="1" applyAlignment="1">
      <alignment horizontal="left" vertical="top" wrapText="1"/>
    </xf>
    <xf numFmtId="0" fontId="124" fillId="11" borderId="1" xfId="11" applyFont="1" applyFill="1" applyAlignment="1">
      <alignment horizontal="left" vertical="center" wrapText="1"/>
    </xf>
    <xf numFmtId="0" fontId="157" fillId="11" borderId="152" xfId="11" applyFont="1" applyFill="1" applyBorder="1" applyAlignment="1">
      <alignment horizontal="left" vertical="center"/>
    </xf>
    <xf numFmtId="0" fontId="124" fillId="0" borderId="1" xfId="11" applyFont="1" applyAlignment="1">
      <alignment horizontal="left" vertical="top" wrapText="1"/>
    </xf>
    <xf numFmtId="0" fontId="120" fillId="11" borderId="153" xfId="11" applyFont="1" applyFill="1" applyBorder="1" applyAlignment="1">
      <alignment horizontal="left" vertical="center" wrapText="1"/>
    </xf>
    <xf numFmtId="0" fontId="120" fillId="11" borderId="1" xfId="11" applyFont="1" applyFill="1" applyAlignment="1">
      <alignment horizontal="left" vertical="center" wrapText="1"/>
    </xf>
    <xf numFmtId="0" fontId="133" fillId="11" borderId="153" xfId="11" applyFont="1" applyFill="1" applyBorder="1" applyAlignment="1">
      <alignment horizontal="left" vertical="center" wrapText="1"/>
    </xf>
    <xf numFmtId="0" fontId="133" fillId="11" borderId="1" xfId="11" applyFont="1" applyFill="1" applyAlignment="1">
      <alignment horizontal="left" vertical="center" wrapText="1"/>
    </xf>
    <xf numFmtId="0" fontId="40" fillId="0" borderId="1" xfId="11" applyFont="1" applyAlignment="1">
      <alignment horizontal="left" vertical="top" wrapText="1"/>
    </xf>
    <xf numFmtId="0" fontId="133" fillId="11" borderId="1" xfId="11" applyFont="1" applyFill="1" applyAlignment="1">
      <alignment horizontal="left" vertical="top"/>
    </xf>
    <xf numFmtId="0" fontId="38" fillId="11" borderId="1" xfId="11" applyFont="1" applyFill="1" applyAlignment="1">
      <alignment horizontal="left" vertical="center"/>
    </xf>
    <xf numFmtId="0" fontId="133" fillId="0" borderId="1" xfId="11" applyFont="1" applyAlignment="1">
      <alignment horizontal="left" vertical="top" wrapText="1"/>
    </xf>
    <xf numFmtId="0" fontId="157" fillId="11" borderId="45" xfId="11" applyFont="1" applyFill="1" applyBorder="1" applyAlignment="1">
      <alignment horizontal="left"/>
    </xf>
    <xf numFmtId="165" fontId="31" fillId="14" borderId="37" xfId="7" applyNumberFormat="1" applyFont="1" applyFill="1" applyBorder="1"/>
    <xf numFmtId="165" fontId="31" fillId="14" borderId="38" xfId="7" applyNumberFormat="1" applyFont="1" applyFill="1" applyBorder="1"/>
    <xf numFmtId="165" fontId="31" fillId="14" borderId="39" xfId="7" applyNumberFormat="1" applyFont="1" applyFill="1" applyBorder="1"/>
    <xf numFmtId="165" fontId="31" fillId="14" borderId="1" xfId="7" applyNumberFormat="1" applyFont="1" applyFill="1"/>
    <xf numFmtId="165" fontId="31" fillId="14" borderId="41" xfId="7" applyNumberFormat="1" applyFont="1" applyFill="1" applyBorder="1"/>
    <xf numFmtId="0" fontId="31" fillId="14" borderId="37" xfId="7" applyFont="1" applyFill="1" applyBorder="1"/>
    <xf numFmtId="0" fontId="31" fillId="14" borderId="38" xfId="7" applyFont="1" applyFill="1" applyBorder="1"/>
    <xf numFmtId="0" fontId="31" fillId="14" borderId="39" xfId="7" applyFont="1" applyFill="1" applyBorder="1"/>
  </cellXfs>
  <cellStyles count="16">
    <cellStyle name="Hyperlink" xfId="9" builtinId="8"/>
    <cellStyle name="Normal" xfId="0" builtinId="0"/>
    <cellStyle name="Normal 2" xfId="1" xr:uid="{00000000-0005-0000-0000-000002000000}"/>
    <cellStyle name="Normal 2 2" xfId="3" xr:uid="{00000000-0005-0000-0000-000003000000}"/>
    <cellStyle name="Normal 2 2 2" xfId="7" xr:uid="{00000000-0005-0000-0000-000004000000}"/>
    <cellStyle name="Normal 2 2 3" xfId="13" xr:uid="{C18DD3BD-67B0-3847-B012-735B1963B334}"/>
    <cellStyle name="Normal 3" xfId="5" xr:uid="{00000000-0005-0000-0000-000005000000}"/>
    <cellStyle name="Normal 4" xfId="8" xr:uid="{00000000-0005-0000-0000-000006000000}"/>
    <cellStyle name="Normal 4 2" xfId="11" xr:uid="{FA12E79D-1632-4343-BF8A-7193B35DF900}"/>
    <cellStyle name="Normal 4 3" xfId="14" xr:uid="{930D3CC1-B769-42F0-B92D-2CBC35BAE160}"/>
    <cellStyle name="Normal 5" xfId="10" xr:uid="{96FC6EDD-846E-154C-B1EC-5A8C0AE002EF}"/>
    <cellStyle name="Normal 6" xfId="12" xr:uid="{295F94D4-FD8A-ED47-9DED-20C116D291A8}"/>
    <cellStyle name="Normal 7" xfId="15" xr:uid="{777E27A2-9F80-4272-83F8-0FCD3BF6F439}"/>
    <cellStyle name="Percent" xfId="6" builtinId="5"/>
    <cellStyle name="Percent 2" xfId="2" xr:uid="{00000000-0005-0000-0000-000008000000}"/>
    <cellStyle name="Percent 2 2" xfId="4" xr:uid="{00000000-0005-0000-0000-000009000000}"/>
  </cellStyles>
  <dxfs count="61">
    <dxf>
      <fill>
        <patternFill>
          <bgColor rgb="FF00B050"/>
        </patternFill>
      </fill>
    </dxf>
    <dxf>
      <font>
        <color theme="0"/>
      </font>
      <fill>
        <patternFill>
          <bgColor rgb="FFFF0000"/>
        </patternFill>
      </fill>
    </dxf>
    <dxf>
      <fill>
        <patternFill>
          <bgColor theme="2" tint="-0.34998626667073579"/>
        </patternFill>
      </fill>
    </dxf>
    <dxf>
      <fill>
        <patternFill>
          <bgColor theme="2" tint="-0.34998626667073579"/>
        </patternFill>
      </fill>
    </dxf>
    <dxf>
      <fill>
        <patternFill>
          <bgColor theme="2" tint="-0.34998626667073579"/>
        </patternFill>
      </fill>
    </dxf>
    <dxf>
      <fill>
        <patternFill>
          <bgColor theme="2"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00B050"/>
        </patternFill>
      </fill>
    </dxf>
    <dxf>
      <font>
        <color theme="0"/>
      </font>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FF0000"/>
      </font>
    </dxf>
    <dxf>
      <fill>
        <patternFill>
          <bgColor rgb="FFFF0000"/>
        </patternFill>
      </fill>
    </dxf>
    <dxf>
      <fill>
        <patternFill>
          <bgColor rgb="FF00B050"/>
        </patternFill>
      </fill>
    </dxf>
    <dxf>
      <fill>
        <patternFill>
          <bgColor theme="2" tint="-0.34998626667073579"/>
        </patternFill>
      </fill>
    </dxf>
    <dxf>
      <font>
        <color rgb="FF116186"/>
      </font>
      <fill>
        <patternFill>
          <bgColor theme="2" tint="-0.34998626667073579"/>
        </patternFill>
      </fill>
    </dxf>
    <dxf>
      <font>
        <color rgb="FF116186"/>
      </font>
      <fill>
        <patternFill>
          <bgColor theme="2" tint="-0.34998626667073579"/>
        </patternFill>
      </fill>
    </dxf>
    <dxf>
      <font>
        <color rgb="FF116186"/>
      </font>
      <fill>
        <patternFill>
          <bgColor theme="2" tint="-0.34998626667073579"/>
        </patternFill>
      </fill>
    </dxf>
    <dxf>
      <fill>
        <patternFill>
          <bgColor rgb="FFFF0000"/>
        </patternFill>
      </fill>
    </dxf>
    <dxf>
      <fill>
        <patternFill>
          <bgColor rgb="FF00B050"/>
        </patternFill>
      </fill>
    </dxf>
    <dxf>
      <font>
        <color rgb="FF116186"/>
      </font>
      <fill>
        <patternFill>
          <bgColor theme="2" tint="-0.34998626667073579"/>
        </patternFill>
      </fill>
    </dxf>
    <dxf>
      <font>
        <color rgb="FF116186"/>
      </font>
      <fill>
        <patternFill>
          <bgColor theme="2" tint="-0.34998626667073579"/>
        </patternFill>
      </fill>
    </dxf>
    <dxf>
      <font>
        <color rgb="FF116186"/>
      </font>
      <fill>
        <patternFill>
          <bgColor theme="2" tint="-0.34998626667073579"/>
        </patternFill>
      </fill>
    </dxf>
    <dxf>
      <font>
        <color rgb="FF116186"/>
      </font>
      <fill>
        <patternFill>
          <bgColor theme="2" tint="-0.34998626667073579"/>
        </patternFill>
      </fill>
    </dxf>
    <dxf>
      <font>
        <color rgb="FF116186"/>
      </font>
      <fill>
        <patternFill>
          <bgColor theme="2" tint="-0.34998626667073579"/>
        </patternFill>
      </fill>
    </dxf>
    <dxf>
      <font>
        <color rgb="FF116186"/>
      </font>
      <fill>
        <patternFill patternType="solid">
          <fgColor auto="1"/>
          <bgColor theme="2"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ont>
        <color theme="0"/>
      </font>
      <fill>
        <patternFill>
          <bgColor rgb="FFFF0000"/>
        </patternFill>
      </fill>
    </dxf>
    <dxf>
      <fill>
        <patternFill>
          <bgColor rgb="FFFF0000"/>
        </patternFill>
      </fill>
    </dxf>
  </dxfs>
  <tableStyles count="1" defaultTableStyle="TableStyleMedium2" defaultPivotStyle="PivotStyleLight16">
    <tableStyle name="Invisible" pivot="0" table="0" count="0" xr9:uid="{240F193E-3E91-40AE-BD0A-AC027DEE7556}"/>
  </tableStyles>
  <colors>
    <mruColors>
      <color rgb="FF116186"/>
      <color rgb="FFFA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jpg"/><Relationship Id="rId4" Type="http://schemas.openxmlformats.org/officeDocument/2006/relationships/image" Target="../media/image6.jp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26" Type="http://schemas.openxmlformats.org/officeDocument/2006/relationships/image" Target="../media/image33.png"/><Relationship Id="rId39" Type="http://schemas.openxmlformats.org/officeDocument/2006/relationships/image" Target="../media/image46.png"/><Relationship Id="rId3" Type="http://schemas.openxmlformats.org/officeDocument/2006/relationships/image" Target="../media/image10.png"/><Relationship Id="rId21" Type="http://schemas.openxmlformats.org/officeDocument/2006/relationships/image" Target="../media/image28.png"/><Relationship Id="rId34" Type="http://schemas.openxmlformats.org/officeDocument/2006/relationships/image" Target="../media/image41.png"/><Relationship Id="rId42" Type="http://schemas.openxmlformats.org/officeDocument/2006/relationships/image" Target="../media/image49.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5" Type="http://schemas.openxmlformats.org/officeDocument/2006/relationships/image" Target="../media/image32.png"/><Relationship Id="rId33" Type="http://schemas.openxmlformats.org/officeDocument/2006/relationships/image" Target="../media/image40.png"/><Relationship Id="rId38" Type="http://schemas.openxmlformats.org/officeDocument/2006/relationships/image" Target="../media/image45.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29" Type="http://schemas.openxmlformats.org/officeDocument/2006/relationships/image" Target="../media/image36.png"/><Relationship Id="rId41" Type="http://schemas.openxmlformats.org/officeDocument/2006/relationships/image" Target="../media/image48.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24" Type="http://schemas.openxmlformats.org/officeDocument/2006/relationships/image" Target="../media/image31.png"/><Relationship Id="rId32" Type="http://schemas.openxmlformats.org/officeDocument/2006/relationships/image" Target="../media/image39.png"/><Relationship Id="rId37" Type="http://schemas.openxmlformats.org/officeDocument/2006/relationships/image" Target="../media/image44.png"/><Relationship Id="rId40" Type="http://schemas.openxmlformats.org/officeDocument/2006/relationships/image" Target="../media/image47.png"/><Relationship Id="rId5" Type="http://schemas.openxmlformats.org/officeDocument/2006/relationships/image" Target="../media/image12.png"/><Relationship Id="rId15" Type="http://schemas.openxmlformats.org/officeDocument/2006/relationships/image" Target="../media/image22.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3.png"/><Relationship Id="rId10" Type="http://schemas.openxmlformats.org/officeDocument/2006/relationships/image" Target="../media/image17.png"/><Relationship Id="rId19" Type="http://schemas.openxmlformats.org/officeDocument/2006/relationships/image" Target="../media/image26.png"/><Relationship Id="rId31" Type="http://schemas.openxmlformats.org/officeDocument/2006/relationships/image" Target="../media/image38.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png"/><Relationship Id="rId35" Type="http://schemas.openxmlformats.org/officeDocument/2006/relationships/image" Target="../media/image42.png"/><Relationship Id="rId43" Type="http://schemas.openxmlformats.org/officeDocument/2006/relationships/image" Target="../media/image50.png"/></Relationships>
</file>

<file path=xl/drawings/_rels/drawing4.xml.rels><?xml version="1.0" encoding="UTF-8" standalone="yes"?>
<Relationships xmlns="http://schemas.openxmlformats.org/package/2006/relationships"><Relationship Id="rId8" Type="http://schemas.openxmlformats.org/officeDocument/2006/relationships/image" Target="../media/image58.png"/><Relationship Id="rId13" Type="http://schemas.openxmlformats.org/officeDocument/2006/relationships/image" Target="../media/image63.png"/><Relationship Id="rId18" Type="http://schemas.openxmlformats.org/officeDocument/2006/relationships/image" Target="../media/image68.png"/><Relationship Id="rId3" Type="http://schemas.openxmlformats.org/officeDocument/2006/relationships/image" Target="../media/image53.png"/><Relationship Id="rId7" Type="http://schemas.openxmlformats.org/officeDocument/2006/relationships/image" Target="../media/image57.png"/><Relationship Id="rId12" Type="http://schemas.openxmlformats.org/officeDocument/2006/relationships/image" Target="../media/image62.png"/><Relationship Id="rId17" Type="http://schemas.openxmlformats.org/officeDocument/2006/relationships/image" Target="../media/image67.png"/><Relationship Id="rId2" Type="http://schemas.openxmlformats.org/officeDocument/2006/relationships/image" Target="../media/image52.png"/><Relationship Id="rId16" Type="http://schemas.openxmlformats.org/officeDocument/2006/relationships/image" Target="../media/image66.png"/><Relationship Id="rId1" Type="http://schemas.openxmlformats.org/officeDocument/2006/relationships/image" Target="../media/image51.png"/><Relationship Id="rId6" Type="http://schemas.openxmlformats.org/officeDocument/2006/relationships/image" Target="../media/image56.png"/><Relationship Id="rId11" Type="http://schemas.openxmlformats.org/officeDocument/2006/relationships/image" Target="../media/image61.png"/><Relationship Id="rId5" Type="http://schemas.openxmlformats.org/officeDocument/2006/relationships/image" Target="../media/image55.png"/><Relationship Id="rId15" Type="http://schemas.openxmlformats.org/officeDocument/2006/relationships/image" Target="../media/image65.png"/><Relationship Id="rId10" Type="http://schemas.openxmlformats.org/officeDocument/2006/relationships/image" Target="../media/image60.png"/><Relationship Id="rId4" Type="http://schemas.openxmlformats.org/officeDocument/2006/relationships/image" Target="../media/image54.png"/><Relationship Id="rId9" Type="http://schemas.openxmlformats.org/officeDocument/2006/relationships/image" Target="../media/image59.png"/><Relationship Id="rId14" Type="http://schemas.openxmlformats.org/officeDocument/2006/relationships/image" Target="../media/image6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9.png"/></Relationships>
</file>

<file path=xl/drawings/_rels/drawing6.xml.rels><?xml version="1.0" encoding="UTF-8" standalone="yes"?>
<Relationships xmlns="http://schemas.openxmlformats.org/package/2006/relationships"><Relationship Id="rId8" Type="http://schemas.openxmlformats.org/officeDocument/2006/relationships/image" Target="../media/image77.png"/><Relationship Id="rId13" Type="http://schemas.openxmlformats.org/officeDocument/2006/relationships/image" Target="../media/image82.png"/><Relationship Id="rId18" Type="http://schemas.openxmlformats.org/officeDocument/2006/relationships/image" Target="../media/image87.png"/><Relationship Id="rId3" Type="http://schemas.openxmlformats.org/officeDocument/2006/relationships/image" Target="../media/image72.png"/><Relationship Id="rId21" Type="http://schemas.openxmlformats.org/officeDocument/2006/relationships/image" Target="../media/image90.png"/><Relationship Id="rId7" Type="http://schemas.openxmlformats.org/officeDocument/2006/relationships/image" Target="../media/image76.png"/><Relationship Id="rId12" Type="http://schemas.openxmlformats.org/officeDocument/2006/relationships/image" Target="../media/image81.png"/><Relationship Id="rId17" Type="http://schemas.openxmlformats.org/officeDocument/2006/relationships/image" Target="../media/image86.png"/><Relationship Id="rId2" Type="http://schemas.openxmlformats.org/officeDocument/2006/relationships/image" Target="../media/image71.png"/><Relationship Id="rId16" Type="http://schemas.openxmlformats.org/officeDocument/2006/relationships/image" Target="../media/image85.png"/><Relationship Id="rId20" Type="http://schemas.openxmlformats.org/officeDocument/2006/relationships/image" Target="../media/image89.png"/><Relationship Id="rId1" Type="http://schemas.openxmlformats.org/officeDocument/2006/relationships/image" Target="../media/image70.png"/><Relationship Id="rId6" Type="http://schemas.openxmlformats.org/officeDocument/2006/relationships/image" Target="../media/image75.png"/><Relationship Id="rId11" Type="http://schemas.openxmlformats.org/officeDocument/2006/relationships/image" Target="../media/image80.png"/><Relationship Id="rId5" Type="http://schemas.openxmlformats.org/officeDocument/2006/relationships/image" Target="../media/image74.png"/><Relationship Id="rId15" Type="http://schemas.openxmlformats.org/officeDocument/2006/relationships/image" Target="../media/image84.png"/><Relationship Id="rId10" Type="http://schemas.openxmlformats.org/officeDocument/2006/relationships/image" Target="../media/image79.png"/><Relationship Id="rId19" Type="http://schemas.openxmlformats.org/officeDocument/2006/relationships/image" Target="../media/image88.png"/><Relationship Id="rId4" Type="http://schemas.openxmlformats.org/officeDocument/2006/relationships/image" Target="../media/image73.png"/><Relationship Id="rId9" Type="http://schemas.openxmlformats.org/officeDocument/2006/relationships/image" Target="../media/image78.png"/><Relationship Id="rId14" Type="http://schemas.openxmlformats.org/officeDocument/2006/relationships/image" Target="../media/image83.png"/></Relationships>
</file>

<file path=xl/drawings/_rels/drawing7.xml.rels><?xml version="1.0" encoding="UTF-8" standalone="yes"?>
<Relationships xmlns="http://schemas.openxmlformats.org/package/2006/relationships"><Relationship Id="rId2" Type="http://schemas.openxmlformats.org/officeDocument/2006/relationships/image" Target="../media/image92.png"/><Relationship Id="rId1" Type="http://schemas.openxmlformats.org/officeDocument/2006/relationships/image" Target="../media/image91.png"/></Relationships>
</file>

<file path=xl/drawings/drawing1.xml><?xml version="1.0" encoding="utf-8"?>
<xdr:wsDr xmlns:xdr="http://schemas.openxmlformats.org/drawingml/2006/spreadsheetDrawing" xmlns:a="http://schemas.openxmlformats.org/drawingml/2006/main">
  <xdr:twoCellAnchor editAs="oneCell">
    <xdr:from>
      <xdr:col>1</xdr:col>
      <xdr:colOff>150167</xdr:colOff>
      <xdr:row>0</xdr:row>
      <xdr:rowOff>432777</xdr:rowOff>
    </xdr:from>
    <xdr:to>
      <xdr:col>2</xdr:col>
      <xdr:colOff>1950664</xdr:colOff>
      <xdr:row>1</xdr:row>
      <xdr:rowOff>951503</xdr:rowOff>
    </xdr:to>
    <xdr:pic>
      <xdr:nvPicPr>
        <xdr:cNvPr id="2" name="Picture 1">
          <a:extLst>
            <a:ext uri="{FF2B5EF4-FFF2-40B4-BE49-F238E27FC236}">
              <a16:creationId xmlns:a16="http://schemas.microsoft.com/office/drawing/2014/main" id="{079B5BCA-7D00-E548-804E-F4D06AE32095}"/>
            </a:ext>
          </a:extLst>
        </xdr:cNvPr>
        <xdr:cNvPicPr>
          <a:picLocks noChangeAspect="1"/>
        </xdr:cNvPicPr>
      </xdr:nvPicPr>
      <xdr:blipFill>
        <a:blip xmlns:r="http://schemas.openxmlformats.org/officeDocument/2006/relationships" r:embed="rId1"/>
        <a:stretch>
          <a:fillRect/>
        </a:stretch>
      </xdr:blipFill>
      <xdr:spPr>
        <a:xfrm>
          <a:off x="792145" y="432777"/>
          <a:ext cx="2104355" cy="2043110"/>
        </a:xfrm>
        <a:prstGeom prst="rect">
          <a:avLst/>
        </a:prstGeom>
      </xdr:spPr>
    </xdr:pic>
    <xdr:clientData/>
  </xdr:twoCellAnchor>
  <xdr:twoCellAnchor editAs="oneCell">
    <xdr:from>
      <xdr:col>2</xdr:col>
      <xdr:colOff>2484176</xdr:colOff>
      <xdr:row>0</xdr:row>
      <xdr:rowOff>558241</xdr:rowOff>
    </xdr:from>
    <xdr:to>
      <xdr:col>2</xdr:col>
      <xdr:colOff>5115075</xdr:colOff>
      <xdr:row>1</xdr:row>
      <xdr:rowOff>808682</xdr:rowOff>
    </xdr:to>
    <xdr:pic>
      <xdr:nvPicPr>
        <xdr:cNvPr id="6" name="Picture 5">
          <a:extLst>
            <a:ext uri="{FF2B5EF4-FFF2-40B4-BE49-F238E27FC236}">
              <a16:creationId xmlns:a16="http://schemas.microsoft.com/office/drawing/2014/main" id="{20CDC312-0B5B-D14D-A94F-30B29AA346E4}"/>
            </a:ext>
          </a:extLst>
        </xdr:cNvPr>
        <xdr:cNvPicPr>
          <a:picLocks noChangeAspect="1"/>
        </xdr:cNvPicPr>
      </xdr:nvPicPr>
      <xdr:blipFill>
        <a:blip xmlns:r="http://schemas.openxmlformats.org/officeDocument/2006/relationships" r:embed="rId2"/>
        <a:stretch>
          <a:fillRect/>
        </a:stretch>
      </xdr:blipFill>
      <xdr:spPr>
        <a:xfrm>
          <a:off x="3433187" y="558241"/>
          <a:ext cx="2634074" cy="177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12700</xdr:colOff>
      <xdr:row>42</xdr:row>
      <xdr:rowOff>72857</xdr:rowOff>
    </xdr:from>
    <xdr:ext cx="7777420" cy="4420292"/>
    <xdr:pic>
      <xdr:nvPicPr>
        <xdr:cNvPr id="2" name="Picture 1">
          <a:extLst>
            <a:ext uri="{FF2B5EF4-FFF2-40B4-BE49-F238E27FC236}">
              <a16:creationId xmlns:a16="http://schemas.microsoft.com/office/drawing/2014/main" id="{83CFB311-709C-4ADC-9FA6-589E151F2DBA}"/>
            </a:ext>
          </a:extLst>
        </xdr:cNvPr>
        <xdr:cNvPicPr>
          <a:picLocks noChangeAspect="1"/>
        </xdr:cNvPicPr>
      </xdr:nvPicPr>
      <xdr:blipFill rotWithShape="1">
        <a:blip xmlns:r="http://schemas.openxmlformats.org/officeDocument/2006/relationships" r:embed="rId1"/>
        <a:srcRect t="18397" b="9072"/>
        <a:stretch/>
      </xdr:blipFill>
      <xdr:spPr>
        <a:xfrm>
          <a:off x="12700" y="9661357"/>
          <a:ext cx="7777420" cy="4420292"/>
        </a:xfrm>
        <a:prstGeom prst="rect">
          <a:avLst/>
        </a:prstGeom>
      </xdr:spPr>
    </xdr:pic>
    <xdr:clientData/>
  </xdr:oneCellAnchor>
  <xdr:oneCellAnchor>
    <xdr:from>
      <xdr:col>0</xdr:col>
      <xdr:colOff>0</xdr:colOff>
      <xdr:row>20</xdr:row>
      <xdr:rowOff>38768</xdr:rowOff>
    </xdr:from>
    <xdr:ext cx="7769451" cy="4335478"/>
    <xdr:pic>
      <xdr:nvPicPr>
        <xdr:cNvPr id="3" name="Picture 2">
          <a:extLst>
            <a:ext uri="{FF2B5EF4-FFF2-40B4-BE49-F238E27FC236}">
              <a16:creationId xmlns:a16="http://schemas.microsoft.com/office/drawing/2014/main" id="{170E8189-4316-42C1-BBF5-616018C0ACAD}"/>
            </a:ext>
          </a:extLst>
        </xdr:cNvPr>
        <xdr:cNvPicPr>
          <a:picLocks noChangeAspect="1"/>
        </xdr:cNvPicPr>
      </xdr:nvPicPr>
      <xdr:blipFill rotWithShape="1">
        <a:blip xmlns:r="http://schemas.openxmlformats.org/officeDocument/2006/relationships" r:embed="rId2"/>
        <a:srcRect t="7190" b="21548"/>
        <a:stretch/>
      </xdr:blipFill>
      <xdr:spPr>
        <a:xfrm>
          <a:off x="0" y="5233068"/>
          <a:ext cx="7769451" cy="4335478"/>
        </a:xfrm>
        <a:prstGeom prst="rect">
          <a:avLst/>
        </a:prstGeom>
      </xdr:spPr>
    </xdr:pic>
    <xdr:clientData/>
  </xdr:oneCellAnchor>
  <xdr:oneCellAnchor>
    <xdr:from>
      <xdr:col>0</xdr:col>
      <xdr:colOff>0</xdr:colOff>
      <xdr:row>63</xdr:row>
      <xdr:rowOff>44786</xdr:rowOff>
    </xdr:from>
    <xdr:ext cx="7777420" cy="5362222"/>
    <xdr:pic>
      <xdr:nvPicPr>
        <xdr:cNvPr id="4" name="Picture 3">
          <a:extLst>
            <a:ext uri="{FF2B5EF4-FFF2-40B4-BE49-F238E27FC236}">
              <a16:creationId xmlns:a16="http://schemas.microsoft.com/office/drawing/2014/main" id="{53508354-2AF1-414B-9215-D3DDD59ED83A}"/>
            </a:ext>
          </a:extLst>
        </xdr:cNvPr>
        <xdr:cNvPicPr>
          <a:picLocks noChangeAspect="1"/>
        </xdr:cNvPicPr>
      </xdr:nvPicPr>
      <xdr:blipFill rotWithShape="1">
        <a:blip xmlns:r="http://schemas.openxmlformats.org/officeDocument/2006/relationships" r:embed="rId3"/>
        <a:srcRect t="4229" b="7804"/>
        <a:stretch/>
      </xdr:blipFill>
      <xdr:spPr>
        <a:xfrm>
          <a:off x="0" y="13976686"/>
          <a:ext cx="7777420" cy="5362222"/>
        </a:xfrm>
        <a:prstGeom prst="rect">
          <a:avLst/>
        </a:prstGeom>
      </xdr:spPr>
    </xdr:pic>
    <xdr:clientData/>
  </xdr:oneCellAnchor>
  <xdr:oneCellAnchor>
    <xdr:from>
      <xdr:col>0</xdr:col>
      <xdr:colOff>0</xdr:colOff>
      <xdr:row>89</xdr:row>
      <xdr:rowOff>70186</xdr:rowOff>
    </xdr:from>
    <xdr:ext cx="7777420" cy="2785385"/>
    <xdr:pic>
      <xdr:nvPicPr>
        <xdr:cNvPr id="5" name="Picture 4">
          <a:extLst>
            <a:ext uri="{FF2B5EF4-FFF2-40B4-BE49-F238E27FC236}">
              <a16:creationId xmlns:a16="http://schemas.microsoft.com/office/drawing/2014/main" id="{D90B978D-E396-4D26-A7B0-E75D89873B17}"/>
            </a:ext>
          </a:extLst>
        </xdr:cNvPr>
        <xdr:cNvPicPr>
          <a:picLocks noChangeAspect="1"/>
        </xdr:cNvPicPr>
      </xdr:nvPicPr>
      <xdr:blipFill rotWithShape="1">
        <a:blip xmlns:r="http://schemas.openxmlformats.org/officeDocument/2006/relationships" r:embed="rId4"/>
        <a:srcRect t="8035" b="46290"/>
        <a:stretch/>
      </xdr:blipFill>
      <xdr:spPr>
        <a:xfrm>
          <a:off x="0" y="19120186"/>
          <a:ext cx="7777420" cy="2785385"/>
        </a:xfrm>
        <a:prstGeom prst="rect">
          <a:avLst/>
        </a:prstGeom>
      </xdr:spPr>
    </xdr:pic>
    <xdr:clientData/>
  </xdr:oneCellAnchor>
  <xdr:oneCellAnchor>
    <xdr:from>
      <xdr:col>0</xdr:col>
      <xdr:colOff>0</xdr:colOff>
      <xdr:row>5</xdr:row>
      <xdr:rowOff>63500</xdr:rowOff>
    </xdr:from>
    <xdr:ext cx="7763658" cy="1409700"/>
    <xdr:pic>
      <xdr:nvPicPr>
        <xdr:cNvPr id="6" name="Picture 5">
          <a:extLst>
            <a:ext uri="{FF2B5EF4-FFF2-40B4-BE49-F238E27FC236}">
              <a16:creationId xmlns:a16="http://schemas.microsoft.com/office/drawing/2014/main" id="{85C31CC3-2470-4A24-AD55-96D8FCC6E600}"/>
            </a:ext>
          </a:extLst>
        </xdr:cNvPr>
        <xdr:cNvPicPr>
          <a:picLocks noChangeAspect="1"/>
        </xdr:cNvPicPr>
      </xdr:nvPicPr>
      <xdr:blipFill rotWithShape="1">
        <a:blip xmlns:r="http://schemas.openxmlformats.org/officeDocument/2006/relationships" r:embed="rId5"/>
        <a:srcRect t="14811" b="62028"/>
        <a:stretch/>
      </xdr:blipFill>
      <xdr:spPr>
        <a:xfrm>
          <a:off x="0" y="1276350"/>
          <a:ext cx="7763658" cy="1409700"/>
        </a:xfrm>
        <a:prstGeom prst="rect">
          <a:avLst/>
        </a:prstGeom>
        <a:ln w="31750">
          <a:noFill/>
        </a:ln>
      </xdr:spPr>
    </xdr:pic>
    <xdr:clientData/>
  </xdr:oneCellAnchor>
</xdr:wsDr>
</file>

<file path=xl/drawings/drawing3.xml><?xml version="1.0" encoding="utf-8"?>
<xdr:wsDr xmlns:xdr="http://schemas.openxmlformats.org/drawingml/2006/spreadsheetDrawing" xmlns:a="http://schemas.openxmlformats.org/drawingml/2006/main">
  <xdr:twoCellAnchor>
    <xdr:from>
      <xdr:col>3</xdr:col>
      <xdr:colOff>37609</xdr:colOff>
      <xdr:row>18</xdr:row>
      <xdr:rowOff>161000</xdr:rowOff>
    </xdr:from>
    <xdr:to>
      <xdr:col>5</xdr:col>
      <xdr:colOff>1564640</xdr:colOff>
      <xdr:row>18</xdr:row>
      <xdr:rowOff>2722880</xdr:rowOff>
    </xdr:to>
    <xdr:grpSp>
      <xdr:nvGrpSpPr>
        <xdr:cNvPr id="2" name="Group 1">
          <a:extLst>
            <a:ext uri="{FF2B5EF4-FFF2-40B4-BE49-F238E27FC236}">
              <a16:creationId xmlns:a16="http://schemas.microsoft.com/office/drawing/2014/main" id="{249E6FD9-C5F2-0A41-B04D-CB9598C16E4E}"/>
            </a:ext>
          </a:extLst>
        </xdr:cNvPr>
        <xdr:cNvGrpSpPr/>
      </xdr:nvGrpSpPr>
      <xdr:grpSpPr>
        <a:xfrm>
          <a:off x="890323" y="8134786"/>
          <a:ext cx="4366388" cy="2561880"/>
          <a:chOff x="3340100" y="34226507"/>
          <a:chExt cx="4813542" cy="4356398"/>
        </a:xfrm>
      </xdr:grpSpPr>
      <xdr:pic>
        <xdr:nvPicPr>
          <xdr:cNvPr id="3" name="Picture 2">
            <a:extLst>
              <a:ext uri="{FF2B5EF4-FFF2-40B4-BE49-F238E27FC236}">
                <a16:creationId xmlns:a16="http://schemas.microsoft.com/office/drawing/2014/main" id="{B380BE27-C452-375E-9694-B1C0C5E90652}"/>
              </a:ext>
            </a:extLst>
          </xdr:cNvPr>
          <xdr:cNvPicPr>
            <a:picLocks noChangeAspect="1"/>
          </xdr:cNvPicPr>
        </xdr:nvPicPr>
        <xdr:blipFill>
          <a:blip xmlns:r="http://schemas.openxmlformats.org/officeDocument/2006/relationships" r:embed="rId1"/>
          <a:stretch>
            <a:fillRect/>
          </a:stretch>
        </xdr:blipFill>
        <xdr:spPr>
          <a:xfrm>
            <a:off x="3340100" y="34226507"/>
            <a:ext cx="2337954" cy="1905001"/>
          </a:xfrm>
          <a:prstGeom prst="rect">
            <a:avLst/>
          </a:prstGeom>
        </xdr:spPr>
      </xdr:pic>
      <xdr:pic>
        <xdr:nvPicPr>
          <xdr:cNvPr id="4" name="Picture 3">
            <a:extLst>
              <a:ext uri="{FF2B5EF4-FFF2-40B4-BE49-F238E27FC236}">
                <a16:creationId xmlns:a16="http://schemas.microsoft.com/office/drawing/2014/main" id="{98C88E3A-4B6F-F766-6ED0-8FA803DED4B0}"/>
              </a:ext>
            </a:extLst>
          </xdr:cNvPr>
          <xdr:cNvPicPr>
            <a:picLocks noChangeAspect="1"/>
          </xdr:cNvPicPr>
        </xdr:nvPicPr>
        <xdr:blipFill>
          <a:blip xmlns:r="http://schemas.openxmlformats.org/officeDocument/2006/relationships" r:embed="rId2"/>
          <a:stretch>
            <a:fillRect/>
          </a:stretch>
        </xdr:blipFill>
        <xdr:spPr>
          <a:xfrm>
            <a:off x="5446537" y="36106107"/>
            <a:ext cx="2707105" cy="1257300"/>
          </a:xfrm>
          <a:prstGeom prst="rect">
            <a:avLst/>
          </a:prstGeom>
        </xdr:spPr>
      </xdr:pic>
      <xdr:pic>
        <xdr:nvPicPr>
          <xdr:cNvPr id="5" name="Picture 4">
            <a:extLst>
              <a:ext uri="{FF2B5EF4-FFF2-40B4-BE49-F238E27FC236}">
                <a16:creationId xmlns:a16="http://schemas.microsoft.com/office/drawing/2014/main" id="{CB0360CF-F920-4A80-766B-2A7C250A8049}"/>
              </a:ext>
            </a:extLst>
          </xdr:cNvPr>
          <xdr:cNvPicPr>
            <a:picLocks noChangeAspect="1"/>
          </xdr:cNvPicPr>
        </xdr:nvPicPr>
        <xdr:blipFill>
          <a:blip xmlns:r="http://schemas.openxmlformats.org/officeDocument/2006/relationships" r:embed="rId3"/>
          <a:stretch>
            <a:fillRect/>
          </a:stretch>
        </xdr:blipFill>
        <xdr:spPr>
          <a:xfrm>
            <a:off x="3581730" y="36124803"/>
            <a:ext cx="2229135" cy="1420040"/>
          </a:xfrm>
          <a:prstGeom prst="rect">
            <a:avLst/>
          </a:prstGeom>
        </xdr:spPr>
      </xdr:pic>
      <xdr:pic>
        <xdr:nvPicPr>
          <xdr:cNvPr id="6" name="Picture 5">
            <a:extLst>
              <a:ext uri="{FF2B5EF4-FFF2-40B4-BE49-F238E27FC236}">
                <a16:creationId xmlns:a16="http://schemas.microsoft.com/office/drawing/2014/main" id="{2263B510-E65D-CC96-9AFD-11A583D9321E}"/>
              </a:ext>
            </a:extLst>
          </xdr:cNvPr>
          <xdr:cNvPicPr>
            <a:picLocks noChangeAspect="1"/>
          </xdr:cNvPicPr>
        </xdr:nvPicPr>
        <xdr:blipFill>
          <a:blip xmlns:r="http://schemas.openxmlformats.org/officeDocument/2006/relationships" r:embed="rId4"/>
          <a:stretch>
            <a:fillRect/>
          </a:stretch>
        </xdr:blipFill>
        <xdr:spPr>
          <a:xfrm>
            <a:off x="4452764" y="37416070"/>
            <a:ext cx="2524401" cy="1166835"/>
          </a:xfrm>
          <a:prstGeom prst="rect">
            <a:avLst/>
          </a:prstGeom>
        </xdr:spPr>
      </xdr:pic>
      <xdr:pic>
        <xdr:nvPicPr>
          <xdr:cNvPr id="7" name="Picture 6">
            <a:extLst>
              <a:ext uri="{FF2B5EF4-FFF2-40B4-BE49-F238E27FC236}">
                <a16:creationId xmlns:a16="http://schemas.microsoft.com/office/drawing/2014/main" id="{FC43DC80-AEBA-F698-6531-901D17F7A735}"/>
              </a:ext>
            </a:extLst>
          </xdr:cNvPr>
          <xdr:cNvPicPr>
            <a:picLocks noChangeAspect="1"/>
          </xdr:cNvPicPr>
        </xdr:nvPicPr>
        <xdr:blipFill>
          <a:blip xmlns:r="http://schemas.openxmlformats.org/officeDocument/2006/relationships" r:embed="rId5"/>
          <a:stretch>
            <a:fillRect/>
          </a:stretch>
        </xdr:blipFill>
        <xdr:spPr>
          <a:xfrm>
            <a:off x="5702300" y="34393124"/>
            <a:ext cx="2438400" cy="1560576"/>
          </a:xfrm>
          <a:prstGeom prst="rect">
            <a:avLst/>
          </a:prstGeom>
        </xdr:spPr>
      </xdr:pic>
    </xdr:grpSp>
    <xdr:clientData/>
  </xdr:twoCellAnchor>
  <xdr:oneCellAnchor>
    <xdr:from>
      <xdr:col>5</xdr:col>
      <xdr:colOff>117203</xdr:colOff>
      <xdr:row>21</xdr:row>
      <xdr:rowOff>368853</xdr:rowOff>
    </xdr:from>
    <xdr:ext cx="654310" cy="1501019"/>
    <xdr:pic>
      <xdr:nvPicPr>
        <xdr:cNvPr id="8" name="Picture 7">
          <a:extLst>
            <a:ext uri="{FF2B5EF4-FFF2-40B4-BE49-F238E27FC236}">
              <a16:creationId xmlns:a16="http://schemas.microsoft.com/office/drawing/2014/main" id="{C5FDEC17-44E9-1949-A595-0903C4B15E4B}"/>
            </a:ext>
          </a:extLst>
        </xdr:cNvPr>
        <xdr:cNvPicPr>
          <a:picLocks noChangeAspect="1"/>
        </xdr:cNvPicPr>
      </xdr:nvPicPr>
      <xdr:blipFill>
        <a:blip xmlns:r="http://schemas.openxmlformats.org/officeDocument/2006/relationships" r:embed="rId6"/>
        <a:stretch>
          <a:fillRect/>
        </a:stretch>
      </xdr:blipFill>
      <xdr:spPr>
        <a:xfrm rot="20336727">
          <a:off x="5070203" y="4470953"/>
          <a:ext cx="654310" cy="1501019"/>
        </a:xfrm>
        <a:prstGeom prst="rect">
          <a:avLst/>
        </a:prstGeom>
      </xdr:spPr>
    </xdr:pic>
    <xdr:clientData/>
  </xdr:oneCellAnchor>
  <xdr:oneCellAnchor>
    <xdr:from>
      <xdr:col>5</xdr:col>
      <xdr:colOff>934196</xdr:colOff>
      <xdr:row>20</xdr:row>
      <xdr:rowOff>184488</xdr:rowOff>
    </xdr:from>
    <xdr:ext cx="296882" cy="2539746"/>
    <xdr:pic>
      <xdr:nvPicPr>
        <xdr:cNvPr id="9" name="Picture 8">
          <a:extLst>
            <a:ext uri="{FF2B5EF4-FFF2-40B4-BE49-F238E27FC236}">
              <a16:creationId xmlns:a16="http://schemas.microsoft.com/office/drawing/2014/main" id="{6DE9263A-5FEE-4043-A117-4B3E621F4034}"/>
            </a:ext>
          </a:extLst>
        </xdr:cNvPr>
        <xdr:cNvPicPr>
          <a:picLocks noChangeAspect="1"/>
        </xdr:cNvPicPr>
      </xdr:nvPicPr>
      <xdr:blipFill>
        <a:blip xmlns:r="http://schemas.openxmlformats.org/officeDocument/2006/relationships" r:embed="rId7"/>
        <a:stretch>
          <a:fillRect/>
        </a:stretch>
      </xdr:blipFill>
      <xdr:spPr>
        <a:xfrm rot="20437967" flipH="1">
          <a:off x="5772896" y="4248488"/>
          <a:ext cx="296882" cy="2539746"/>
        </a:xfrm>
        <a:prstGeom prst="rect">
          <a:avLst/>
        </a:prstGeom>
      </xdr:spPr>
    </xdr:pic>
    <xdr:clientData/>
  </xdr:oneCellAnchor>
  <xdr:twoCellAnchor>
    <xdr:from>
      <xdr:col>3</xdr:col>
      <xdr:colOff>5012</xdr:colOff>
      <xdr:row>36</xdr:row>
      <xdr:rowOff>642554</xdr:rowOff>
    </xdr:from>
    <xdr:to>
      <xdr:col>5</xdr:col>
      <xdr:colOff>2885440</xdr:colOff>
      <xdr:row>47</xdr:row>
      <xdr:rowOff>102545</xdr:rowOff>
    </xdr:to>
    <xdr:grpSp>
      <xdr:nvGrpSpPr>
        <xdr:cNvPr id="10" name="Group 9">
          <a:extLst>
            <a:ext uri="{FF2B5EF4-FFF2-40B4-BE49-F238E27FC236}">
              <a16:creationId xmlns:a16="http://schemas.microsoft.com/office/drawing/2014/main" id="{B16F64E0-7B24-8443-B029-B2E024704A26}"/>
            </a:ext>
          </a:extLst>
        </xdr:cNvPr>
        <xdr:cNvGrpSpPr/>
      </xdr:nvGrpSpPr>
      <xdr:grpSpPr>
        <a:xfrm>
          <a:off x="857726" y="21388911"/>
          <a:ext cx="5719785" cy="2789205"/>
          <a:chOff x="2101681" y="20522301"/>
          <a:chExt cx="5412295" cy="2356290"/>
        </a:xfrm>
      </xdr:grpSpPr>
      <xdr:pic>
        <xdr:nvPicPr>
          <xdr:cNvPr id="11" name="Picture 10">
            <a:extLst>
              <a:ext uri="{FF2B5EF4-FFF2-40B4-BE49-F238E27FC236}">
                <a16:creationId xmlns:a16="http://schemas.microsoft.com/office/drawing/2014/main" id="{AB1355FD-8E70-6573-661A-8019256917EE}"/>
              </a:ext>
            </a:extLst>
          </xdr:cNvPr>
          <xdr:cNvPicPr>
            <a:picLocks noChangeAspect="1"/>
          </xdr:cNvPicPr>
        </xdr:nvPicPr>
        <xdr:blipFill>
          <a:blip xmlns:r="http://schemas.openxmlformats.org/officeDocument/2006/relationships" r:embed="rId8"/>
          <a:stretch>
            <a:fillRect/>
          </a:stretch>
        </xdr:blipFill>
        <xdr:spPr>
          <a:xfrm>
            <a:off x="2383596" y="20585710"/>
            <a:ext cx="1436680" cy="1108363"/>
          </a:xfrm>
          <a:prstGeom prst="rect">
            <a:avLst/>
          </a:prstGeom>
        </xdr:spPr>
      </xdr:pic>
      <xdr:pic>
        <xdr:nvPicPr>
          <xdr:cNvPr id="12" name="Picture 11">
            <a:extLst>
              <a:ext uri="{FF2B5EF4-FFF2-40B4-BE49-F238E27FC236}">
                <a16:creationId xmlns:a16="http://schemas.microsoft.com/office/drawing/2014/main" id="{D18CBE38-2612-A604-2AB7-1DBBE96F6450}"/>
              </a:ext>
            </a:extLst>
          </xdr:cNvPr>
          <xdr:cNvPicPr>
            <a:picLocks noChangeAspect="1"/>
          </xdr:cNvPicPr>
        </xdr:nvPicPr>
        <xdr:blipFill>
          <a:blip xmlns:r="http://schemas.openxmlformats.org/officeDocument/2006/relationships" r:embed="rId9"/>
          <a:stretch>
            <a:fillRect/>
          </a:stretch>
        </xdr:blipFill>
        <xdr:spPr>
          <a:xfrm>
            <a:off x="2101681" y="21299370"/>
            <a:ext cx="3999207" cy="1579221"/>
          </a:xfrm>
          <a:prstGeom prst="rect">
            <a:avLst/>
          </a:prstGeom>
        </xdr:spPr>
      </xdr:pic>
      <xdr:pic>
        <xdr:nvPicPr>
          <xdr:cNvPr id="13" name="Picture 12">
            <a:extLst>
              <a:ext uri="{FF2B5EF4-FFF2-40B4-BE49-F238E27FC236}">
                <a16:creationId xmlns:a16="http://schemas.microsoft.com/office/drawing/2014/main" id="{B54D87A9-8E54-B76F-DDDE-FF66230A1FC4}"/>
              </a:ext>
            </a:extLst>
          </xdr:cNvPr>
          <xdr:cNvPicPr>
            <a:picLocks noChangeAspect="1"/>
          </xdr:cNvPicPr>
        </xdr:nvPicPr>
        <xdr:blipFill>
          <a:blip xmlns:r="http://schemas.openxmlformats.org/officeDocument/2006/relationships" r:embed="rId10"/>
          <a:stretch>
            <a:fillRect/>
          </a:stretch>
        </xdr:blipFill>
        <xdr:spPr>
          <a:xfrm>
            <a:off x="6160616" y="21185434"/>
            <a:ext cx="1353360" cy="1189181"/>
          </a:xfrm>
          <a:prstGeom prst="rect">
            <a:avLst/>
          </a:prstGeom>
        </xdr:spPr>
      </xdr:pic>
      <xdr:pic>
        <xdr:nvPicPr>
          <xdr:cNvPr id="14" name="Picture 13">
            <a:extLst>
              <a:ext uri="{FF2B5EF4-FFF2-40B4-BE49-F238E27FC236}">
                <a16:creationId xmlns:a16="http://schemas.microsoft.com/office/drawing/2014/main" id="{74777789-64C3-6FF7-D479-E4F131BB9665}"/>
              </a:ext>
            </a:extLst>
          </xdr:cNvPr>
          <xdr:cNvPicPr>
            <a:picLocks noChangeAspect="1"/>
          </xdr:cNvPicPr>
        </xdr:nvPicPr>
        <xdr:blipFill>
          <a:blip xmlns:r="http://schemas.openxmlformats.org/officeDocument/2006/relationships" r:embed="rId11"/>
          <a:stretch>
            <a:fillRect/>
          </a:stretch>
        </xdr:blipFill>
        <xdr:spPr>
          <a:xfrm>
            <a:off x="3799035" y="20522301"/>
            <a:ext cx="1470580" cy="789618"/>
          </a:xfrm>
          <a:prstGeom prst="rect">
            <a:avLst/>
          </a:prstGeom>
        </xdr:spPr>
      </xdr:pic>
      <xdr:pic>
        <xdr:nvPicPr>
          <xdr:cNvPr id="15" name="Picture 14">
            <a:extLst>
              <a:ext uri="{FF2B5EF4-FFF2-40B4-BE49-F238E27FC236}">
                <a16:creationId xmlns:a16="http://schemas.microsoft.com/office/drawing/2014/main" id="{BB3F276C-26A3-377C-CF89-C2EE197252C0}"/>
              </a:ext>
            </a:extLst>
          </xdr:cNvPr>
          <xdr:cNvPicPr>
            <a:picLocks noChangeAspect="1"/>
          </xdr:cNvPicPr>
        </xdr:nvPicPr>
        <xdr:blipFill>
          <a:blip xmlns:r="http://schemas.openxmlformats.org/officeDocument/2006/relationships" r:embed="rId12"/>
          <a:stretch>
            <a:fillRect/>
          </a:stretch>
        </xdr:blipFill>
        <xdr:spPr>
          <a:xfrm rot="1426155">
            <a:off x="5414321" y="20677155"/>
            <a:ext cx="777623" cy="583217"/>
          </a:xfrm>
          <a:prstGeom prst="rect">
            <a:avLst/>
          </a:prstGeom>
        </xdr:spPr>
      </xdr:pic>
    </xdr:grpSp>
    <xdr:clientData/>
  </xdr:twoCellAnchor>
  <xdr:twoCellAnchor>
    <xdr:from>
      <xdr:col>5</xdr:col>
      <xdr:colOff>406400</xdr:colOff>
      <xdr:row>53</xdr:row>
      <xdr:rowOff>173211</xdr:rowOff>
    </xdr:from>
    <xdr:to>
      <xdr:col>5</xdr:col>
      <xdr:colOff>2810298</xdr:colOff>
      <xdr:row>55</xdr:row>
      <xdr:rowOff>1608190</xdr:rowOff>
    </xdr:to>
    <xdr:grpSp>
      <xdr:nvGrpSpPr>
        <xdr:cNvPr id="16" name="Group 15">
          <a:extLst>
            <a:ext uri="{FF2B5EF4-FFF2-40B4-BE49-F238E27FC236}">
              <a16:creationId xmlns:a16="http://schemas.microsoft.com/office/drawing/2014/main" id="{F0A26EC1-1735-5D47-AFA8-ACA22709F550}"/>
            </a:ext>
          </a:extLst>
        </xdr:cNvPr>
        <xdr:cNvGrpSpPr/>
      </xdr:nvGrpSpPr>
      <xdr:grpSpPr>
        <a:xfrm>
          <a:off x="4098471" y="25972354"/>
          <a:ext cx="2403898" cy="1834122"/>
          <a:chOff x="6065708" y="24977596"/>
          <a:chExt cx="2397621" cy="1968699"/>
        </a:xfrm>
      </xdr:grpSpPr>
      <xdr:grpSp>
        <xdr:nvGrpSpPr>
          <xdr:cNvPr id="17" name="Group 16">
            <a:extLst>
              <a:ext uri="{FF2B5EF4-FFF2-40B4-BE49-F238E27FC236}">
                <a16:creationId xmlns:a16="http://schemas.microsoft.com/office/drawing/2014/main" id="{DE2E190D-1687-7F98-7A55-93849EA72FA3}"/>
              </a:ext>
            </a:extLst>
          </xdr:cNvPr>
          <xdr:cNvGrpSpPr/>
        </xdr:nvGrpSpPr>
        <xdr:grpSpPr>
          <a:xfrm>
            <a:off x="6065708" y="25106303"/>
            <a:ext cx="1049338" cy="1199167"/>
            <a:chOff x="3544352" y="51495321"/>
            <a:chExt cx="1388520" cy="1501048"/>
          </a:xfrm>
        </xdr:grpSpPr>
        <xdr:pic>
          <xdr:nvPicPr>
            <xdr:cNvPr id="20" name="Picture 19">
              <a:extLst>
                <a:ext uri="{FF2B5EF4-FFF2-40B4-BE49-F238E27FC236}">
                  <a16:creationId xmlns:a16="http://schemas.microsoft.com/office/drawing/2014/main" id="{9E5C9478-3A00-BA31-F083-29DA1AAE6CD6}"/>
                </a:ext>
              </a:extLst>
            </xdr:cNvPr>
            <xdr:cNvPicPr>
              <a:picLocks noChangeAspect="1"/>
            </xdr:cNvPicPr>
          </xdr:nvPicPr>
          <xdr:blipFill>
            <a:blip xmlns:r="http://schemas.openxmlformats.org/officeDocument/2006/relationships" r:embed="rId13"/>
            <a:stretch>
              <a:fillRect/>
            </a:stretch>
          </xdr:blipFill>
          <xdr:spPr>
            <a:xfrm>
              <a:off x="4051528" y="51495321"/>
              <a:ext cx="881344" cy="1362078"/>
            </a:xfrm>
            <a:prstGeom prst="rect">
              <a:avLst/>
            </a:prstGeom>
          </xdr:spPr>
        </xdr:pic>
        <xdr:pic>
          <xdr:nvPicPr>
            <xdr:cNvPr id="21" name="Picture 20">
              <a:extLst>
                <a:ext uri="{FF2B5EF4-FFF2-40B4-BE49-F238E27FC236}">
                  <a16:creationId xmlns:a16="http://schemas.microsoft.com/office/drawing/2014/main" id="{D6F1B9B9-B5D8-5825-9C94-4E38E0C32132}"/>
                </a:ext>
              </a:extLst>
            </xdr:cNvPr>
            <xdr:cNvPicPr>
              <a:picLocks noChangeAspect="1"/>
            </xdr:cNvPicPr>
          </xdr:nvPicPr>
          <xdr:blipFill>
            <a:blip xmlns:r="http://schemas.openxmlformats.org/officeDocument/2006/relationships" r:embed="rId14"/>
            <a:stretch>
              <a:fillRect/>
            </a:stretch>
          </xdr:blipFill>
          <xdr:spPr>
            <a:xfrm>
              <a:off x="3544352" y="51621865"/>
              <a:ext cx="889385" cy="1374504"/>
            </a:xfrm>
            <a:prstGeom prst="rect">
              <a:avLst/>
            </a:prstGeom>
          </xdr:spPr>
        </xdr:pic>
      </xdr:grpSp>
      <xdr:pic>
        <xdr:nvPicPr>
          <xdr:cNvPr id="18" name="Picture 17">
            <a:extLst>
              <a:ext uri="{FF2B5EF4-FFF2-40B4-BE49-F238E27FC236}">
                <a16:creationId xmlns:a16="http://schemas.microsoft.com/office/drawing/2014/main" id="{B0DAAA99-04B4-0C94-298C-94292209C612}"/>
              </a:ext>
            </a:extLst>
          </xdr:cNvPr>
          <xdr:cNvPicPr>
            <a:picLocks noChangeAspect="1"/>
          </xdr:cNvPicPr>
        </xdr:nvPicPr>
        <xdr:blipFill>
          <a:blip xmlns:r="http://schemas.openxmlformats.org/officeDocument/2006/relationships" r:embed="rId15"/>
          <a:stretch>
            <a:fillRect/>
          </a:stretch>
        </xdr:blipFill>
        <xdr:spPr>
          <a:xfrm>
            <a:off x="7049762" y="24977596"/>
            <a:ext cx="1413567" cy="1308001"/>
          </a:xfrm>
          <a:prstGeom prst="rect">
            <a:avLst/>
          </a:prstGeom>
        </xdr:spPr>
      </xdr:pic>
      <xdr:pic>
        <xdr:nvPicPr>
          <xdr:cNvPr id="19" name="Picture 18">
            <a:extLst>
              <a:ext uri="{FF2B5EF4-FFF2-40B4-BE49-F238E27FC236}">
                <a16:creationId xmlns:a16="http://schemas.microsoft.com/office/drawing/2014/main" id="{8B58AAF0-51D9-879A-6E35-56C9C645C860}"/>
              </a:ext>
            </a:extLst>
          </xdr:cNvPr>
          <xdr:cNvPicPr>
            <a:picLocks noChangeAspect="1"/>
          </xdr:cNvPicPr>
        </xdr:nvPicPr>
        <xdr:blipFill>
          <a:blip xmlns:r="http://schemas.openxmlformats.org/officeDocument/2006/relationships" r:embed="rId16"/>
          <a:stretch>
            <a:fillRect/>
          </a:stretch>
        </xdr:blipFill>
        <xdr:spPr>
          <a:xfrm>
            <a:off x="6976965" y="26343133"/>
            <a:ext cx="517162" cy="603162"/>
          </a:xfrm>
          <a:prstGeom prst="rect">
            <a:avLst/>
          </a:prstGeom>
        </xdr:spPr>
      </xdr:pic>
    </xdr:grpSp>
    <xdr:clientData/>
  </xdr:twoCellAnchor>
  <xdr:twoCellAnchor>
    <xdr:from>
      <xdr:col>5</xdr:col>
      <xdr:colOff>547892</xdr:colOff>
      <xdr:row>56</xdr:row>
      <xdr:rowOff>162252</xdr:rowOff>
    </xdr:from>
    <xdr:to>
      <xdr:col>5</xdr:col>
      <xdr:colOff>2000614</xdr:colOff>
      <xdr:row>59</xdr:row>
      <xdr:rowOff>1034337</xdr:rowOff>
    </xdr:to>
    <xdr:grpSp>
      <xdr:nvGrpSpPr>
        <xdr:cNvPr id="22" name="Group 21">
          <a:extLst>
            <a:ext uri="{FF2B5EF4-FFF2-40B4-BE49-F238E27FC236}">
              <a16:creationId xmlns:a16="http://schemas.microsoft.com/office/drawing/2014/main" id="{CFAA3360-0433-DD46-872C-0BF367B6C01F}"/>
            </a:ext>
          </a:extLst>
        </xdr:cNvPr>
        <xdr:cNvGrpSpPr/>
      </xdr:nvGrpSpPr>
      <xdr:grpSpPr>
        <a:xfrm>
          <a:off x="4239963" y="28147609"/>
          <a:ext cx="1452722" cy="1498014"/>
          <a:chOff x="4648310" y="54891451"/>
          <a:chExt cx="1458089" cy="1667308"/>
        </a:xfrm>
      </xdr:grpSpPr>
      <xdr:pic>
        <xdr:nvPicPr>
          <xdr:cNvPr id="23" name="Picture 22">
            <a:extLst>
              <a:ext uri="{FF2B5EF4-FFF2-40B4-BE49-F238E27FC236}">
                <a16:creationId xmlns:a16="http://schemas.microsoft.com/office/drawing/2014/main" id="{5FEDA28E-EE6A-F422-09B3-20FFC51481D5}"/>
              </a:ext>
            </a:extLst>
          </xdr:cNvPr>
          <xdr:cNvPicPr>
            <a:picLocks noChangeAspect="1"/>
          </xdr:cNvPicPr>
        </xdr:nvPicPr>
        <xdr:blipFill>
          <a:blip xmlns:r="http://schemas.openxmlformats.org/officeDocument/2006/relationships" r:embed="rId17"/>
          <a:stretch>
            <a:fillRect/>
          </a:stretch>
        </xdr:blipFill>
        <xdr:spPr>
          <a:xfrm>
            <a:off x="4648310" y="54891451"/>
            <a:ext cx="588462" cy="1667308"/>
          </a:xfrm>
          <a:prstGeom prst="rect">
            <a:avLst/>
          </a:prstGeom>
        </xdr:spPr>
      </xdr:pic>
      <xdr:pic>
        <xdr:nvPicPr>
          <xdr:cNvPr id="24" name="Picture 23">
            <a:extLst>
              <a:ext uri="{FF2B5EF4-FFF2-40B4-BE49-F238E27FC236}">
                <a16:creationId xmlns:a16="http://schemas.microsoft.com/office/drawing/2014/main" id="{8975ED14-7A24-B2B0-D0D4-3D67BA9756F8}"/>
              </a:ext>
            </a:extLst>
          </xdr:cNvPr>
          <xdr:cNvPicPr>
            <a:picLocks noChangeAspect="1"/>
          </xdr:cNvPicPr>
        </xdr:nvPicPr>
        <xdr:blipFill>
          <a:blip xmlns:r="http://schemas.openxmlformats.org/officeDocument/2006/relationships" r:embed="rId18"/>
          <a:stretch>
            <a:fillRect/>
          </a:stretch>
        </xdr:blipFill>
        <xdr:spPr>
          <a:xfrm>
            <a:off x="5256106" y="55061450"/>
            <a:ext cx="850293" cy="1398868"/>
          </a:xfrm>
          <a:prstGeom prst="rect">
            <a:avLst/>
          </a:prstGeom>
        </xdr:spPr>
      </xdr:pic>
    </xdr:grpSp>
    <xdr:clientData/>
  </xdr:twoCellAnchor>
  <xdr:oneCellAnchor>
    <xdr:from>
      <xdr:col>5</xdr:col>
      <xdr:colOff>551565</xdr:colOff>
      <xdr:row>65</xdr:row>
      <xdr:rowOff>119233</xdr:rowOff>
    </xdr:from>
    <xdr:ext cx="2162014" cy="1636957"/>
    <xdr:pic>
      <xdr:nvPicPr>
        <xdr:cNvPr id="30" name="Picture 29">
          <a:extLst>
            <a:ext uri="{FF2B5EF4-FFF2-40B4-BE49-F238E27FC236}">
              <a16:creationId xmlns:a16="http://schemas.microsoft.com/office/drawing/2014/main" id="{BF4B4A37-5C53-4243-88A5-D2A3E83C90A9}"/>
            </a:ext>
          </a:extLst>
        </xdr:cNvPr>
        <xdr:cNvPicPr>
          <a:picLocks noChangeAspect="1"/>
        </xdr:cNvPicPr>
      </xdr:nvPicPr>
      <xdr:blipFill>
        <a:blip xmlns:r="http://schemas.openxmlformats.org/officeDocument/2006/relationships" r:embed="rId19"/>
        <a:stretch>
          <a:fillRect/>
        </a:stretch>
      </xdr:blipFill>
      <xdr:spPr>
        <a:xfrm rot="521014">
          <a:off x="5504565" y="13327233"/>
          <a:ext cx="2162014" cy="1636957"/>
        </a:xfrm>
        <a:prstGeom prst="rect">
          <a:avLst/>
        </a:prstGeom>
      </xdr:spPr>
    </xdr:pic>
    <xdr:clientData/>
  </xdr:oneCellAnchor>
  <xdr:oneCellAnchor>
    <xdr:from>
      <xdr:col>5</xdr:col>
      <xdr:colOff>746929</xdr:colOff>
      <xdr:row>82</xdr:row>
      <xdr:rowOff>38101</xdr:rowOff>
    </xdr:from>
    <xdr:ext cx="919345" cy="1901823"/>
    <xdr:pic>
      <xdr:nvPicPr>
        <xdr:cNvPr id="39" name="Picture 38">
          <a:extLst>
            <a:ext uri="{FF2B5EF4-FFF2-40B4-BE49-F238E27FC236}">
              <a16:creationId xmlns:a16="http://schemas.microsoft.com/office/drawing/2014/main" id="{313D124D-2D91-0F48-B7E5-41986B81BF55}"/>
            </a:ext>
          </a:extLst>
        </xdr:cNvPr>
        <xdr:cNvPicPr>
          <a:picLocks noChangeAspect="1"/>
        </xdr:cNvPicPr>
      </xdr:nvPicPr>
      <xdr:blipFill>
        <a:blip xmlns:r="http://schemas.openxmlformats.org/officeDocument/2006/relationships" r:embed="rId20"/>
        <a:stretch>
          <a:fillRect/>
        </a:stretch>
      </xdr:blipFill>
      <xdr:spPr>
        <a:xfrm rot="19333472">
          <a:off x="5699929" y="16700501"/>
          <a:ext cx="919345" cy="1901823"/>
        </a:xfrm>
        <a:prstGeom prst="rect">
          <a:avLst/>
        </a:prstGeom>
      </xdr:spPr>
    </xdr:pic>
    <xdr:clientData/>
  </xdr:oneCellAnchor>
  <xdr:oneCellAnchor>
    <xdr:from>
      <xdr:col>5</xdr:col>
      <xdr:colOff>987719</xdr:colOff>
      <xdr:row>85</xdr:row>
      <xdr:rowOff>1605916</xdr:rowOff>
    </xdr:from>
    <xdr:ext cx="271009" cy="2646308"/>
    <xdr:pic>
      <xdr:nvPicPr>
        <xdr:cNvPr id="40" name="Picture 39">
          <a:extLst>
            <a:ext uri="{FF2B5EF4-FFF2-40B4-BE49-F238E27FC236}">
              <a16:creationId xmlns:a16="http://schemas.microsoft.com/office/drawing/2014/main" id="{BE5B4E92-4281-BF48-863B-597C3921F51F}"/>
            </a:ext>
          </a:extLst>
        </xdr:cNvPr>
        <xdr:cNvPicPr>
          <a:picLocks noChangeAspect="1"/>
        </xdr:cNvPicPr>
      </xdr:nvPicPr>
      <xdr:blipFill>
        <a:blip xmlns:r="http://schemas.openxmlformats.org/officeDocument/2006/relationships" r:embed="rId7"/>
        <a:stretch>
          <a:fillRect/>
        </a:stretch>
      </xdr:blipFill>
      <xdr:spPr>
        <a:xfrm rot="19885827">
          <a:off x="5775619" y="17480916"/>
          <a:ext cx="271009" cy="2646308"/>
        </a:xfrm>
        <a:prstGeom prst="rect">
          <a:avLst/>
        </a:prstGeom>
      </xdr:spPr>
    </xdr:pic>
    <xdr:clientData/>
  </xdr:oneCellAnchor>
  <xdr:twoCellAnchor>
    <xdr:from>
      <xdr:col>5</xdr:col>
      <xdr:colOff>743330</xdr:colOff>
      <xdr:row>90</xdr:row>
      <xdr:rowOff>732615</xdr:rowOff>
    </xdr:from>
    <xdr:to>
      <xdr:col>5</xdr:col>
      <xdr:colOff>2314970</xdr:colOff>
      <xdr:row>96</xdr:row>
      <xdr:rowOff>81281</xdr:rowOff>
    </xdr:to>
    <xdr:grpSp>
      <xdr:nvGrpSpPr>
        <xdr:cNvPr id="41" name="Group 40">
          <a:extLst>
            <a:ext uri="{FF2B5EF4-FFF2-40B4-BE49-F238E27FC236}">
              <a16:creationId xmlns:a16="http://schemas.microsoft.com/office/drawing/2014/main" id="{1974C693-A051-914A-93B9-731CD3E86D66}"/>
            </a:ext>
          </a:extLst>
        </xdr:cNvPr>
        <xdr:cNvGrpSpPr/>
      </xdr:nvGrpSpPr>
      <xdr:grpSpPr>
        <a:xfrm>
          <a:off x="4435401" y="48711401"/>
          <a:ext cx="1571640" cy="2686951"/>
          <a:chOff x="4512690" y="49571734"/>
          <a:chExt cx="1571640" cy="2713717"/>
        </a:xfrm>
      </xdr:grpSpPr>
      <xdr:pic>
        <xdr:nvPicPr>
          <xdr:cNvPr id="42" name="Picture 41">
            <a:extLst>
              <a:ext uri="{FF2B5EF4-FFF2-40B4-BE49-F238E27FC236}">
                <a16:creationId xmlns:a16="http://schemas.microsoft.com/office/drawing/2014/main" id="{1EC79630-9613-5957-9786-2C991F68D7AA}"/>
              </a:ext>
            </a:extLst>
          </xdr:cNvPr>
          <xdr:cNvPicPr>
            <a:picLocks noChangeAspect="1"/>
          </xdr:cNvPicPr>
        </xdr:nvPicPr>
        <xdr:blipFill>
          <a:blip xmlns:r="http://schemas.openxmlformats.org/officeDocument/2006/relationships" r:embed="rId21"/>
          <a:stretch>
            <a:fillRect/>
          </a:stretch>
        </xdr:blipFill>
        <xdr:spPr>
          <a:xfrm rot="20294974">
            <a:off x="4994249" y="49737257"/>
            <a:ext cx="1090081" cy="1090950"/>
          </a:xfrm>
          <a:prstGeom prst="rect">
            <a:avLst/>
          </a:prstGeom>
        </xdr:spPr>
      </xdr:pic>
      <xdr:sp macro="" textlink="">
        <xdr:nvSpPr>
          <xdr:cNvPr id="43" name="Arc 42">
            <a:extLst>
              <a:ext uri="{FF2B5EF4-FFF2-40B4-BE49-F238E27FC236}">
                <a16:creationId xmlns:a16="http://schemas.microsoft.com/office/drawing/2014/main" id="{497C363C-B15A-5821-3D6F-340A30014664}"/>
              </a:ext>
            </a:extLst>
          </xdr:cNvPr>
          <xdr:cNvSpPr/>
        </xdr:nvSpPr>
        <xdr:spPr>
          <a:xfrm rot="6245869">
            <a:off x="4355534" y="50090581"/>
            <a:ext cx="1220584" cy="861877"/>
          </a:xfrm>
          <a:prstGeom prst="arc">
            <a:avLst/>
          </a:prstGeom>
          <a:ln w="31750">
            <a:solidFill>
              <a:schemeClr val="tx1"/>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pic>
        <xdr:nvPicPr>
          <xdr:cNvPr id="44" name="Picture 43">
            <a:extLst>
              <a:ext uri="{FF2B5EF4-FFF2-40B4-BE49-F238E27FC236}">
                <a16:creationId xmlns:a16="http://schemas.microsoft.com/office/drawing/2014/main" id="{DFCFB66B-742D-996F-5061-BB21F7CF460E}"/>
              </a:ext>
            </a:extLst>
          </xdr:cNvPr>
          <xdr:cNvPicPr>
            <a:picLocks noChangeAspect="1"/>
          </xdr:cNvPicPr>
        </xdr:nvPicPr>
        <xdr:blipFill>
          <a:blip xmlns:r="http://schemas.openxmlformats.org/officeDocument/2006/relationships" r:embed="rId22"/>
          <a:stretch>
            <a:fillRect/>
          </a:stretch>
        </xdr:blipFill>
        <xdr:spPr>
          <a:xfrm rot="20078467" flipH="1">
            <a:off x="4512690" y="49571734"/>
            <a:ext cx="312591" cy="2713717"/>
          </a:xfrm>
          <a:prstGeom prst="rect">
            <a:avLst/>
          </a:prstGeom>
        </xdr:spPr>
      </xdr:pic>
    </xdr:grpSp>
    <xdr:clientData/>
  </xdr:twoCellAnchor>
  <xdr:twoCellAnchor>
    <xdr:from>
      <xdr:col>5</xdr:col>
      <xdr:colOff>305362</xdr:colOff>
      <xdr:row>94</xdr:row>
      <xdr:rowOff>121554</xdr:rowOff>
    </xdr:from>
    <xdr:to>
      <xdr:col>5</xdr:col>
      <xdr:colOff>2736918</xdr:colOff>
      <xdr:row>97</xdr:row>
      <xdr:rowOff>1494258</xdr:rowOff>
    </xdr:to>
    <xdr:grpSp>
      <xdr:nvGrpSpPr>
        <xdr:cNvPr id="45" name="Group 44">
          <a:extLst>
            <a:ext uri="{FF2B5EF4-FFF2-40B4-BE49-F238E27FC236}">
              <a16:creationId xmlns:a16="http://schemas.microsoft.com/office/drawing/2014/main" id="{D32E2E7B-FB51-AD4A-9726-4458728E1C0F}"/>
            </a:ext>
          </a:extLst>
        </xdr:cNvPr>
        <xdr:cNvGrpSpPr/>
      </xdr:nvGrpSpPr>
      <xdr:grpSpPr>
        <a:xfrm>
          <a:off x="3997433" y="51039483"/>
          <a:ext cx="2431556" cy="1862561"/>
          <a:chOff x="5310317" y="51094737"/>
          <a:chExt cx="2431556" cy="1886476"/>
        </a:xfrm>
      </xdr:grpSpPr>
      <xdr:pic>
        <xdr:nvPicPr>
          <xdr:cNvPr id="46" name="Picture 45">
            <a:extLst>
              <a:ext uri="{FF2B5EF4-FFF2-40B4-BE49-F238E27FC236}">
                <a16:creationId xmlns:a16="http://schemas.microsoft.com/office/drawing/2014/main" id="{A3D17503-C1ED-B1DF-053C-C620D895AB9A}"/>
              </a:ext>
            </a:extLst>
          </xdr:cNvPr>
          <xdr:cNvPicPr>
            <a:picLocks noChangeAspect="1"/>
          </xdr:cNvPicPr>
        </xdr:nvPicPr>
        <xdr:blipFill>
          <a:blip xmlns:r="http://schemas.openxmlformats.org/officeDocument/2006/relationships" r:embed="rId23"/>
          <a:stretch>
            <a:fillRect/>
          </a:stretch>
        </xdr:blipFill>
        <xdr:spPr>
          <a:xfrm rot="2014842">
            <a:off x="5310317" y="51370161"/>
            <a:ext cx="885182" cy="742751"/>
          </a:xfrm>
          <a:prstGeom prst="rect">
            <a:avLst/>
          </a:prstGeom>
        </xdr:spPr>
      </xdr:pic>
      <xdr:pic>
        <xdr:nvPicPr>
          <xdr:cNvPr id="47" name="Picture 46">
            <a:extLst>
              <a:ext uri="{FF2B5EF4-FFF2-40B4-BE49-F238E27FC236}">
                <a16:creationId xmlns:a16="http://schemas.microsoft.com/office/drawing/2014/main" id="{D68EE08F-0EA8-A80C-AF20-172F126AD653}"/>
              </a:ext>
            </a:extLst>
          </xdr:cNvPr>
          <xdr:cNvPicPr>
            <a:picLocks noChangeAspect="1"/>
          </xdr:cNvPicPr>
        </xdr:nvPicPr>
        <xdr:blipFill>
          <a:blip xmlns:r="http://schemas.openxmlformats.org/officeDocument/2006/relationships" r:embed="rId24"/>
          <a:stretch>
            <a:fillRect/>
          </a:stretch>
        </xdr:blipFill>
        <xdr:spPr>
          <a:xfrm rot="1611876">
            <a:off x="6624454" y="52208947"/>
            <a:ext cx="914010" cy="772266"/>
          </a:xfrm>
          <a:prstGeom prst="rect">
            <a:avLst/>
          </a:prstGeom>
        </xdr:spPr>
      </xdr:pic>
      <xdr:sp macro="" textlink="">
        <xdr:nvSpPr>
          <xdr:cNvPr id="48" name="Arc 47">
            <a:extLst>
              <a:ext uri="{FF2B5EF4-FFF2-40B4-BE49-F238E27FC236}">
                <a16:creationId xmlns:a16="http://schemas.microsoft.com/office/drawing/2014/main" id="{B85031E7-51CB-A0A0-EBBA-4CE9C7C74FAD}"/>
              </a:ext>
            </a:extLst>
          </xdr:cNvPr>
          <xdr:cNvSpPr/>
        </xdr:nvSpPr>
        <xdr:spPr>
          <a:xfrm rot="7718959">
            <a:off x="5811959" y="51118558"/>
            <a:ext cx="909519" cy="861877"/>
          </a:xfrm>
          <a:prstGeom prst="arc">
            <a:avLst/>
          </a:prstGeom>
          <a:ln w="31750">
            <a:solidFill>
              <a:schemeClr val="tx1"/>
            </a:solidFill>
            <a:headEnd type="none"/>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49" name="Arc 48">
            <a:extLst>
              <a:ext uri="{FF2B5EF4-FFF2-40B4-BE49-F238E27FC236}">
                <a16:creationId xmlns:a16="http://schemas.microsoft.com/office/drawing/2014/main" id="{590893C0-BAEB-FEB6-C9C3-AB1B4CE8B6D4}"/>
              </a:ext>
            </a:extLst>
          </xdr:cNvPr>
          <xdr:cNvSpPr/>
        </xdr:nvSpPr>
        <xdr:spPr>
          <a:xfrm rot="11982301">
            <a:off x="6610905" y="51524958"/>
            <a:ext cx="909519" cy="861877"/>
          </a:xfrm>
          <a:prstGeom prst="arc">
            <a:avLst/>
          </a:prstGeom>
          <a:ln w="31750">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pic>
        <xdr:nvPicPr>
          <xdr:cNvPr id="50" name="Picture 49">
            <a:extLst>
              <a:ext uri="{FF2B5EF4-FFF2-40B4-BE49-F238E27FC236}">
                <a16:creationId xmlns:a16="http://schemas.microsoft.com/office/drawing/2014/main" id="{EBB6C874-BC30-25A1-15EF-26D36505ABD2}"/>
              </a:ext>
            </a:extLst>
          </xdr:cNvPr>
          <xdr:cNvPicPr>
            <a:picLocks noChangeAspect="1"/>
          </xdr:cNvPicPr>
        </xdr:nvPicPr>
        <xdr:blipFill rotWithShape="1">
          <a:blip xmlns:r="http://schemas.openxmlformats.org/officeDocument/2006/relationships" r:embed="rId25"/>
          <a:srcRect b="60883"/>
          <a:stretch/>
        </xdr:blipFill>
        <xdr:spPr>
          <a:xfrm>
            <a:off x="6067136" y="51486954"/>
            <a:ext cx="1674737" cy="797333"/>
          </a:xfrm>
          <a:prstGeom prst="rect">
            <a:avLst/>
          </a:prstGeom>
        </xdr:spPr>
      </xdr:pic>
    </xdr:grpSp>
    <xdr:clientData/>
  </xdr:twoCellAnchor>
  <xdr:twoCellAnchor>
    <xdr:from>
      <xdr:col>5</xdr:col>
      <xdr:colOff>356931</xdr:colOff>
      <xdr:row>104</xdr:row>
      <xdr:rowOff>9434</xdr:rowOff>
    </xdr:from>
    <xdr:to>
      <xdr:col>5</xdr:col>
      <xdr:colOff>2783840</xdr:colOff>
      <xdr:row>105</xdr:row>
      <xdr:rowOff>1226826</xdr:rowOff>
    </xdr:to>
    <xdr:grpSp>
      <xdr:nvGrpSpPr>
        <xdr:cNvPr id="51" name="Group 50">
          <a:extLst>
            <a:ext uri="{FF2B5EF4-FFF2-40B4-BE49-F238E27FC236}">
              <a16:creationId xmlns:a16="http://schemas.microsoft.com/office/drawing/2014/main" id="{6D3E5FFF-DDEC-7C49-ADFD-F248E57371EF}"/>
            </a:ext>
          </a:extLst>
        </xdr:cNvPr>
        <xdr:cNvGrpSpPr/>
      </xdr:nvGrpSpPr>
      <xdr:grpSpPr>
        <a:xfrm>
          <a:off x="4049002" y="55943863"/>
          <a:ext cx="2426909" cy="1416963"/>
          <a:chOff x="5050851" y="56854634"/>
          <a:chExt cx="2489938" cy="1457486"/>
        </a:xfrm>
      </xdr:grpSpPr>
      <xdr:pic>
        <xdr:nvPicPr>
          <xdr:cNvPr id="52" name="Picture 51">
            <a:extLst>
              <a:ext uri="{FF2B5EF4-FFF2-40B4-BE49-F238E27FC236}">
                <a16:creationId xmlns:a16="http://schemas.microsoft.com/office/drawing/2014/main" id="{F77DB233-F32F-6DA2-49EC-4BB2D678047B}"/>
              </a:ext>
            </a:extLst>
          </xdr:cNvPr>
          <xdr:cNvPicPr>
            <a:picLocks noChangeAspect="1"/>
          </xdr:cNvPicPr>
        </xdr:nvPicPr>
        <xdr:blipFill>
          <a:blip xmlns:r="http://schemas.openxmlformats.org/officeDocument/2006/relationships" r:embed="rId26"/>
          <a:stretch>
            <a:fillRect/>
          </a:stretch>
        </xdr:blipFill>
        <xdr:spPr>
          <a:xfrm rot="17001602">
            <a:off x="5026579" y="56910657"/>
            <a:ext cx="1355886" cy="1307341"/>
          </a:xfrm>
          <a:prstGeom prst="rect">
            <a:avLst/>
          </a:prstGeom>
        </xdr:spPr>
      </xdr:pic>
      <xdr:pic>
        <xdr:nvPicPr>
          <xdr:cNvPr id="53" name="Picture 52">
            <a:extLst>
              <a:ext uri="{FF2B5EF4-FFF2-40B4-BE49-F238E27FC236}">
                <a16:creationId xmlns:a16="http://schemas.microsoft.com/office/drawing/2014/main" id="{FA0C56E1-65E2-E046-B00D-708F83CBF962}"/>
              </a:ext>
            </a:extLst>
          </xdr:cNvPr>
          <xdr:cNvPicPr>
            <a:picLocks noChangeAspect="1"/>
          </xdr:cNvPicPr>
        </xdr:nvPicPr>
        <xdr:blipFill>
          <a:blip xmlns:r="http://schemas.openxmlformats.org/officeDocument/2006/relationships" r:embed="rId27"/>
          <a:stretch>
            <a:fillRect/>
          </a:stretch>
        </xdr:blipFill>
        <xdr:spPr>
          <a:xfrm>
            <a:off x="6491542" y="56854634"/>
            <a:ext cx="1049247" cy="1457486"/>
          </a:xfrm>
          <a:prstGeom prst="rect">
            <a:avLst/>
          </a:prstGeom>
        </xdr:spPr>
      </xdr:pic>
    </xdr:grpSp>
    <xdr:clientData/>
  </xdr:twoCellAnchor>
  <xdr:twoCellAnchor>
    <xdr:from>
      <xdr:col>5</xdr:col>
      <xdr:colOff>266108</xdr:colOff>
      <xdr:row>108</xdr:row>
      <xdr:rowOff>81280</xdr:rowOff>
    </xdr:from>
    <xdr:to>
      <xdr:col>5</xdr:col>
      <xdr:colOff>2580640</xdr:colOff>
      <xdr:row>109</xdr:row>
      <xdr:rowOff>1338382</xdr:rowOff>
    </xdr:to>
    <xdr:grpSp>
      <xdr:nvGrpSpPr>
        <xdr:cNvPr id="54" name="Group 53">
          <a:extLst>
            <a:ext uri="{FF2B5EF4-FFF2-40B4-BE49-F238E27FC236}">
              <a16:creationId xmlns:a16="http://schemas.microsoft.com/office/drawing/2014/main" id="{6314AA31-A207-C14D-A8D5-4773F301DDA5}"/>
            </a:ext>
          </a:extLst>
        </xdr:cNvPr>
        <xdr:cNvGrpSpPr/>
      </xdr:nvGrpSpPr>
      <xdr:grpSpPr>
        <a:xfrm>
          <a:off x="3958179" y="58256351"/>
          <a:ext cx="2314532" cy="1456674"/>
          <a:chOff x="4917440" y="59059765"/>
          <a:chExt cx="2770262" cy="1747835"/>
        </a:xfrm>
      </xdr:grpSpPr>
      <xdr:pic>
        <xdr:nvPicPr>
          <xdr:cNvPr id="55" name="Picture 54">
            <a:extLst>
              <a:ext uri="{FF2B5EF4-FFF2-40B4-BE49-F238E27FC236}">
                <a16:creationId xmlns:a16="http://schemas.microsoft.com/office/drawing/2014/main" id="{7F7C744E-BFAA-E9F7-9589-90A2BE3FE939}"/>
              </a:ext>
            </a:extLst>
          </xdr:cNvPr>
          <xdr:cNvPicPr>
            <a:picLocks noChangeAspect="1"/>
          </xdr:cNvPicPr>
        </xdr:nvPicPr>
        <xdr:blipFill>
          <a:blip xmlns:r="http://schemas.openxmlformats.org/officeDocument/2006/relationships" r:embed="rId28"/>
          <a:stretch>
            <a:fillRect/>
          </a:stretch>
        </xdr:blipFill>
        <xdr:spPr>
          <a:xfrm>
            <a:off x="6563605" y="59675883"/>
            <a:ext cx="1124097" cy="1131717"/>
          </a:xfrm>
          <a:prstGeom prst="rect">
            <a:avLst/>
          </a:prstGeom>
        </xdr:spPr>
      </xdr:pic>
      <xdr:pic>
        <xdr:nvPicPr>
          <xdr:cNvPr id="56" name="Picture 55">
            <a:extLst>
              <a:ext uri="{FF2B5EF4-FFF2-40B4-BE49-F238E27FC236}">
                <a16:creationId xmlns:a16="http://schemas.microsoft.com/office/drawing/2014/main" id="{489F8CC4-DFA8-EFCB-B081-546C06483CDA}"/>
              </a:ext>
            </a:extLst>
          </xdr:cNvPr>
          <xdr:cNvPicPr>
            <a:picLocks noChangeAspect="1"/>
          </xdr:cNvPicPr>
        </xdr:nvPicPr>
        <xdr:blipFill>
          <a:blip xmlns:r="http://schemas.openxmlformats.org/officeDocument/2006/relationships" r:embed="rId29"/>
          <a:stretch>
            <a:fillRect/>
          </a:stretch>
        </xdr:blipFill>
        <xdr:spPr>
          <a:xfrm>
            <a:off x="4917440" y="59059765"/>
            <a:ext cx="1648976" cy="1547876"/>
          </a:xfrm>
          <a:prstGeom prst="rect">
            <a:avLst/>
          </a:prstGeom>
        </xdr:spPr>
      </xdr:pic>
    </xdr:grpSp>
    <xdr:clientData/>
  </xdr:twoCellAnchor>
  <xdr:twoCellAnchor>
    <xdr:from>
      <xdr:col>5</xdr:col>
      <xdr:colOff>254503</xdr:colOff>
      <xdr:row>111</xdr:row>
      <xdr:rowOff>111760</xdr:rowOff>
    </xdr:from>
    <xdr:to>
      <xdr:col>5</xdr:col>
      <xdr:colOff>2554166</xdr:colOff>
      <xdr:row>114</xdr:row>
      <xdr:rowOff>101600</xdr:rowOff>
    </xdr:to>
    <xdr:grpSp>
      <xdr:nvGrpSpPr>
        <xdr:cNvPr id="57" name="Group 56">
          <a:extLst>
            <a:ext uri="{FF2B5EF4-FFF2-40B4-BE49-F238E27FC236}">
              <a16:creationId xmlns:a16="http://schemas.microsoft.com/office/drawing/2014/main" id="{9F67307E-01A7-F04D-B9B7-EE10053B4A58}"/>
            </a:ext>
          </a:extLst>
        </xdr:cNvPr>
        <xdr:cNvGrpSpPr/>
      </xdr:nvGrpSpPr>
      <xdr:grpSpPr>
        <a:xfrm>
          <a:off x="3946574" y="60999189"/>
          <a:ext cx="2299663" cy="2203268"/>
          <a:chOff x="5103365" y="61174462"/>
          <a:chExt cx="2351312" cy="1786768"/>
        </a:xfrm>
      </xdr:grpSpPr>
      <xdr:pic>
        <xdr:nvPicPr>
          <xdr:cNvPr id="58" name="Picture 57">
            <a:extLst>
              <a:ext uri="{FF2B5EF4-FFF2-40B4-BE49-F238E27FC236}">
                <a16:creationId xmlns:a16="http://schemas.microsoft.com/office/drawing/2014/main" id="{5719DA80-13C2-0B74-EEEC-B950B09E2799}"/>
              </a:ext>
            </a:extLst>
          </xdr:cNvPr>
          <xdr:cNvPicPr>
            <a:picLocks noChangeAspect="1"/>
          </xdr:cNvPicPr>
        </xdr:nvPicPr>
        <xdr:blipFill>
          <a:blip xmlns:r="http://schemas.openxmlformats.org/officeDocument/2006/relationships" r:embed="rId30"/>
          <a:stretch>
            <a:fillRect/>
          </a:stretch>
        </xdr:blipFill>
        <xdr:spPr>
          <a:xfrm rot="501519">
            <a:off x="6022116" y="61174462"/>
            <a:ext cx="1432561" cy="1593269"/>
          </a:xfrm>
          <a:prstGeom prst="rect">
            <a:avLst/>
          </a:prstGeom>
        </xdr:spPr>
      </xdr:pic>
      <xdr:pic>
        <xdr:nvPicPr>
          <xdr:cNvPr id="59" name="Picture 58">
            <a:extLst>
              <a:ext uri="{FF2B5EF4-FFF2-40B4-BE49-F238E27FC236}">
                <a16:creationId xmlns:a16="http://schemas.microsoft.com/office/drawing/2014/main" id="{05E590D7-1EAE-15C5-F453-1C22030F1135}"/>
              </a:ext>
            </a:extLst>
          </xdr:cNvPr>
          <xdr:cNvPicPr>
            <a:picLocks noChangeAspect="1"/>
          </xdr:cNvPicPr>
        </xdr:nvPicPr>
        <xdr:blipFill>
          <a:blip xmlns:r="http://schemas.openxmlformats.org/officeDocument/2006/relationships" r:embed="rId31"/>
          <a:stretch>
            <a:fillRect/>
          </a:stretch>
        </xdr:blipFill>
        <xdr:spPr>
          <a:xfrm rot="21285820">
            <a:off x="5103365" y="61306954"/>
            <a:ext cx="1496211" cy="1654276"/>
          </a:xfrm>
          <a:prstGeom prst="rect">
            <a:avLst/>
          </a:prstGeom>
        </xdr:spPr>
      </xdr:pic>
    </xdr:grpSp>
    <xdr:clientData/>
  </xdr:twoCellAnchor>
  <xdr:twoCellAnchor>
    <xdr:from>
      <xdr:col>5</xdr:col>
      <xdr:colOff>497841</xdr:colOff>
      <xdr:row>116</xdr:row>
      <xdr:rowOff>30480</xdr:rowOff>
    </xdr:from>
    <xdr:to>
      <xdr:col>5</xdr:col>
      <xdr:colOff>2530169</xdr:colOff>
      <xdr:row>117</xdr:row>
      <xdr:rowOff>1020553</xdr:rowOff>
    </xdr:to>
    <xdr:grpSp>
      <xdr:nvGrpSpPr>
        <xdr:cNvPr id="60" name="Group 59">
          <a:extLst>
            <a:ext uri="{FF2B5EF4-FFF2-40B4-BE49-F238E27FC236}">
              <a16:creationId xmlns:a16="http://schemas.microsoft.com/office/drawing/2014/main" id="{7D3150C4-1DBB-734B-AB76-832F811F7555}"/>
            </a:ext>
          </a:extLst>
        </xdr:cNvPr>
        <xdr:cNvGrpSpPr/>
      </xdr:nvGrpSpPr>
      <xdr:grpSpPr>
        <a:xfrm>
          <a:off x="4189912" y="63648409"/>
          <a:ext cx="2032328" cy="1189644"/>
          <a:chOff x="5242561" y="63764160"/>
          <a:chExt cx="2032328" cy="1193273"/>
        </a:xfrm>
      </xdr:grpSpPr>
      <xdr:pic>
        <xdr:nvPicPr>
          <xdr:cNvPr id="61" name="Picture 60">
            <a:extLst>
              <a:ext uri="{FF2B5EF4-FFF2-40B4-BE49-F238E27FC236}">
                <a16:creationId xmlns:a16="http://schemas.microsoft.com/office/drawing/2014/main" id="{C06A8F32-1AC6-78D2-22A1-2B7F034DD3B6}"/>
              </a:ext>
            </a:extLst>
          </xdr:cNvPr>
          <xdr:cNvPicPr>
            <a:picLocks noChangeAspect="1"/>
          </xdr:cNvPicPr>
        </xdr:nvPicPr>
        <xdr:blipFill>
          <a:blip xmlns:r="http://schemas.openxmlformats.org/officeDocument/2006/relationships" r:embed="rId32"/>
          <a:stretch>
            <a:fillRect/>
          </a:stretch>
        </xdr:blipFill>
        <xdr:spPr>
          <a:xfrm>
            <a:off x="6497207" y="64005583"/>
            <a:ext cx="777682" cy="721237"/>
          </a:xfrm>
          <a:prstGeom prst="rect">
            <a:avLst/>
          </a:prstGeom>
        </xdr:spPr>
      </xdr:pic>
      <xdr:pic>
        <xdr:nvPicPr>
          <xdr:cNvPr id="62" name="Picture 61">
            <a:extLst>
              <a:ext uri="{FF2B5EF4-FFF2-40B4-BE49-F238E27FC236}">
                <a16:creationId xmlns:a16="http://schemas.microsoft.com/office/drawing/2014/main" id="{01203DC5-4DDF-1726-6DB2-C2F5C5E19CFB}"/>
              </a:ext>
            </a:extLst>
          </xdr:cNvPr>
          <xdr:cNvPicPr>
            <a:picLocks noChangeAspect="1"/>
          </xdr:cNvPicPr>
        </xdr:nvPicPr>
        <xdr:blipFill>
          <a:blip xmlns:r="http://schemas.openxmlformats.org/officeDocument/2006/relationships" r:embed="rId33"/>
          <a:stretch>
            <a:fillRect/>
          </a:stretch>
        </xdr:blipFill>
        <xdr:spPr>
          <a:xfrm>
            <a:off x="5242561" y="63764160"/>
            <a:ext cx="1099348" cy="1193273"/>
          </a:xfrm>
          <a:prstGeom prst="rect">
            <a:avLst/>
          </a:prstGeom>
        </xdr:spPr>
      </xdr:pic>
    </xdr:grpSp>
    <xdr:clientData/>
  </xdr:twoCellAnchor>
  <xdr:twoCellAnchor>
    <xdr:from>
      <xdr:col>4</xdr:col>
      <xdr:colOff>158719</xdr:colOff>
      <xdr:row>79</xdr:row>
      <xdr:rowOff>79422</xdr:rowOff>
    </xdr:from>
    <xdr:to>
      <xdr:col>5</xdr:col>
      <xdr:colOff>2502502</xdr:colOff>
      <xdr:row>79</xdr:row>
      <xdr:rowOff>3773093</xdr:rowOff>
    </xdr:to>
    <xdr:grpSp>
      <xdr:nvGrpSpPr>
        <xdr:cNvPr id="71" name="Group 70">
          <a:extLst>
            <a:ext uri="{FF2B5EF4-FFF2-40B4-BE49-F238E27FC236}">
              <a16:creationId xmlns:a16="http://schemas.microsoft.com/office/drawing/2014/main" id="{105B6817-480C-AF4B-8646-49EA52C05A7E}"/>
            </a:ext>
          </a:extLst>
        </xdr:cNvPr>
        <xdr:cNvGrpSpPr/>
      </xdr:nvGrpSpPr>
      <xdr:grpSpPr>
        <a:xfrm>
          <a:off x="1238219" y="38369922"/>
          <a:ext cx="4956354" cy="3693671"/>
          <a:chOff x="867317" y="38657561"/>
          <a:chExt cx="4963824" cy="3693671"/>
        </a:xfrm>
      </xdr:grpSpPr>
      <xdr:pic>
        <xdr:nvPicPr>
          <xdr:cNvPr id="72" name="Picture 71">
            <a:extLst>
              <a:ext uri="{FF2B5EF4-FFF2-40B4-BE49-F238E27FC236}">
                <a16:creationId xmlns:a16="http://schemas.microsoft.com/office/drawing/2014/main" id="{1C7587F9-9F73-5215-7C6B-D7A8C6256E3B}"/>
              </a:ext>
            </a:extLst>
          </xdr:cNvPr>
          <xdr:cNvPicPr>
            <a:picLocks noChangeAspect="1"/>
          </xdr:cNvPicPr>
        </xdr:nvPicPr>
        <xdr:blipFill>
          <a:blip xmlns:r="http://schemas.openxmlformats.org/officeDocument/2006/relationships" r:embed="rId34"/>
          <a:stretch>
            <a:fillRect/>
          </a:stretch>
        </xdr:blipFill>
        <xdr:spPr>
          <a:xfrm>
            <a:off x="1079740" y="38679492"/>
            <a:ext cx="1459049" cy="1199581"/>
          </a:xfrm>
          <a:prstGeom prst="rect">
            <a:avLst/>
          </a:prstGeom>
        </xdr:spPr>
      </xdr:pic>
      <xdr:pic>
        <xdr:nvPicPr>
          <xdr:cNvPr id="73" name="Picture 72">
            <a:extLst>
              <a:ext uri="{FF2B5EF4-FFF2-40B4-BE49-F238E27FC236}">
                <a16:creationId xmlns:a16="http://schemas.microsoft.com/office/drawing/2014/main" id="{E2FA42FD-DFE8-BBE6-4181-0987AAD40524}"/>
              </a:ext>
            </a:extLst>
          </xdr:cNvPr>
          <xdr:cNvPicPr>
            <a:picLocks noChangeAspect="1"/>
          </xdr:cNvPicPr>
        </xdr:nvPicPr>
        <xdr:blipFill>
          <a:blip xmlns:r="http://schemas.openxmlformats.org/officeDocument/2006/relationships" r:embed="rId3"/>
          <a:stretch>
            <a:fillRect/>
          </a:stretch>
        </xdr:blipFill>
        <xdr:spPr>
          <a:xfrm>
            <a:off x="1941955" y="40747289"/>
            <a:ext cx="2466464" cy="1571340"/>
          </a:xfrm>
          <a:prstGeom prst="rect">
            <a:avLst/>
          </a:prstGeom>
        </xdr:spPr>
      </xdr:pic>
      <xdr:pic>
        <xdr:nvPicPr>
          <xdr:cNvPr id="74" name="Picture 73">
            <a:extLst>
              <a:ext uri="{FF2B5EF4-FFF2-40B4-BE49-F238E27FC236}">
                <a16:creationId xmlns:a16="http://schemas.microsoft.com/office/drawing/2014/main" id="{F823571B-854A-D99C-CA3D-0EDA446C9019}"/>
              </a:ext>
            </a:extLst>
          </xdr:cNvPr>
          <xdr:cNvPicPr>
            <a:picLocks noChangeAspect="1"/>
          </xdr:cNvPicPr>
        </xdr:nvPicPr>
        <xdr:blipFill>
          <a:blip xmlns:r="http://schemas.openxmlformats.org/officeDocument/2006/relationships" r:embed="rId35"/>
          <a:stretch>
            <a:fillRect/>
          </a:stretch>
        </xdr:blipFill>
        <xdr:spPr>
          <a:xfrm>
            <a:off x="2570673" y="38657561"/>
            <a:ext cx="2098201" cy="1855357"/>
          </a:xfrm>
          <a:prstGeom prst="rect">
            <a:avLst/>
          </a:prstGeom>
        </xdr:spPr>
      </xdr:pic>
      <xdr:pic>
        <xdr:nvPicPr>
          <xdr:cNvPr id="75" name="Picture 74">
            <a:extLst>
              <a:ext uri="{FF2B5EF4-FFF2-40B4-BE49-F238E27FC236}">
                <a16:creationId xmlns:a16="http://schemas.microsoft.com/office/drawing/2014/main" id="{8FC20F38-4974-EDD7-EF21-3375401317C7}"/>
              </a:ext>
            </a:extLst>
          </xdr:cNvPr>
          <xdr:cNvPicPr>
            <a:picLocks noChangeAspect="1"/>
          </xdr:cNvPicPr>
        </xdr:nvPicPr>
        <xdr:blipFill>
          <a:blip xmlns:r="http://schemas.openxmlformats.org/officeDocument/2006/relationships" r:embed="rId36"/>
          <a:stretch>
            <a:fillRect/>
          </a:stretch>
        </xdr:blipFill>
        <xdr:spPr>
          <a:xfrm>
            <a:off x="4498291" y="39769302"/>
            <a:ext cx="1332850" cy="856677"/>
          </a:xfrm>
          <a:prstGeom prst="rect">
            <a:avLst/>
          </a:prstGeom>
        </xdr:spPr>
      </xdr:pic>
      <xdr:pic>
        <xdr:nvPicPr>
          <xdr:cNvPr id="76" name="Picture 75">
            <a:extLst>
              <a:ext uri="{FF2B5EF4-FFF2-40B4-BE49-F238E27FC236}">
                <a16:creationId xmlns:a16="http://schemas.microsoft.com/office/drawing/2014/main" id="{48DCDBF6-5371-5221-8D75-AB2883215CDC}"/>
              </a:ext>
            </a:extLst>
          </xdr:cNvPr>
          <xdr:cNvPicPr>
            <a:picLocks noChangeAspect="1"/>
          </xdr:cNvPicPr>
        </xdr:nvPicPr>
        <xdr:blipFill rotWithShape="1">
          <a:blip xmlns:r="http://schemas.openxmlformats.org/officeDocument/2006/relationships" r:embed="rId37"/>
          <a:srcRect b="32198"/>
          <a:stretch/>
        </xdr:blipFill>
        <xdr:spPr>
          <a:xfrm>
            <a:off x="2968750" y="40619867"/>
            <a:ext cx="2054171" cy="1709150"/>
          </a:xfrm>
          <a:prstGeom prst="rect">
            <a:avLst/>
          </a:prstGeom>
        </xdr:spPr>
      </xdr:pic>
      <xdr:pic>
        <xdr:nvPicPr>
          <xdr:cNvPr id="77" name="Picture 76">
            <a:extLst>
              <a:ext uri="{FF2B5EF4-FFF2-40B4-BE49-F238E27FC236}">
                <a16:creationId xmlns:a16="http://schemas.microsoft.com/office/drawing/2014/main" id="{BDFCD2E0-5140-B1D7-0BFD-C8C4E23A2542}"/>
              </a:ext>
            </a:extLst>
          </xdr:cNvPr>
          <xdr:cNvPicPr>
            <a:picLocks noChangeAspect="1"/>
          </xdr:cNvPicPr>
        </xdr:nvPicPr>
        <xdr:blipFill>
          <a:blip xmlns:r="http://schemas.openxmlformats.org/officeDocument/2006/relationships" r:embed="rId38"/>
          <a:stretch>
            <a:fillRect/>
          </a:stretch>
        </xdr:blipFill>
        <xdr:spPr>
          <a:xfrm>
            <a:off x="867317" y="39908509"/>
            <a:ext cx="1706108" cy="868801"/>
          </a:xfrm>
          <a:prstGeom prst="rect">
            <a:avLst/>
          </a:prstGeom>
        </xdr:spPr>
      </xdr:pic>
      <xdr:pic>
        <xdr:nvPicPr>
          <xdr:cNvPr id="78" name="Picture 77">
            <a:extLst>
              <a:ext uri="{FF2B5EF4-FFF2-40B4-BE49-F238E27FC236}">
                <a16:creationId xmlns:a16="http://schemas.microsoft.com/office/drawing/2014/main" id="{F915126D-7476-C378-A5D7-DC529809704B}"/>
              </a:ext>
            </a:extLst>
          </xdr:cNvPr>
          <xdr:cNvPicPr>
            <a:picLocks noChangeAspect="1"/>
          </xdr:cNvPicPr>
        </xdr:nvPicPr>
        <xdr:blipFill>
          <a:blip xmlns:r="http://schemas.openxmlformats.org/officeDocument/2006/relationships" r:embed="rId39"/>
          <a:stretch>
            <a:fillRect/>
          </a:stretch>
        </xdr:blipFill>
        <xdr:spPr>
          <a:xfrm>
            <a:off x="923271" y="41296856"/>
            <a:ext cx="1178481" cy="1054376"/>
          </a:xfrm>
          <a:prstGeom prst="rect">
            <a:avLst/>
          </a:prstGeom>
        </xdr:spPr>
      </xdr:pic>
    </xdr:grpSp>
    <xdr:clientData/>
  </xdr:twoCellAnchor>
  <xdr:twoCellAnchor>
    <xdr:from>
      <xdr:col>5</xdr:col>
      <xdr:colOff>256926</xdr:colOff>
      <xdr:row>59</xdr:row>
      <xdr:rowOff>1368966</xdr:rowOff>
    </xdr:from>
    <xdr:to>
      <xdr:col>5</xdr:col>
      <xdr:colOff>2861720</xdr:colOff>
      <xdr:row>63</xdr:row>
      <xdr:rowOff>1003508</xdr:rowOff>
    </xdr:to>
    <xdr:grpSp>
      <xdr:nvGrpSpPr>
        <xdr:cNvPr id="79" name="Group 78">
          <a:extLst>
            <a:ext uri="{FF2B5EF4-FFF2-40B4-BE49-F238E27FC236}">
              <a16:creationId xmlns:a16="http://schemas.microsoft.com/office/drawing/2014/main" id="{2A000F9F-C6E2-5843-86EE-80F4B84A65DB}"/>
            </a:ext>
          </a:extLst>
        </xdr:cNvPr>
        <xdr:cNvGrpSpPr/>
      </xdr:nvGrpSpPr>
      <xdr:grpSpPr>
        <a:xfrm>
          <a:off x="3948997" y="29980252"/>
          <a:ext cx="2604794" cy="1548613"/>
          <a:chOff x="4229486" y="31208886"/>
          <a:chExt cx="2604794" cy="1564942"/>
        </a:xfrm>
      </xdr:grpSpPr>
      <xdr:pic>
        <xdr:nvPicPr>
          <xdr:cNvPr id="80" name="Picture 79">
            <a:extLst>
              <a:ext uri="{FF2B5EF4-FFF2-40B4-BE49-F238E27FC236}">
                <a16:creationId xmlns:a16="http://schemas.microsoft.com/office/drawing/2014/main" id="{8328BB53-2CFB-77B2-A341-8B90498889F5}"/>
              </a:ext>
            </a:extLst>
          </xdr:cNvPr>
          <xdr:cNvPicPr>
            <a:picLocks noChangeAspect="1"/>
          </xdr:cNvPicPr>
        </xdr:nvPicPr>
        <xdr:blipFill>
          <a:blip xmlns:r="http://schemas.openxmlformats.org/officeDocument/2006/relationships" r:embed="rId40"/>
          <a:stretch>
            <a:fillRect/>
          </a:stretch>
        </xdr:blipFill>
        <xdr:spPr>
          <a:xfrm>
            <a:off x="6241137" y="31911393"/>
            <a:ext cx="593143" cy="647149"/>
          </a:xfrm>
          <a:prstGeom prst="rect">
            <a:avLst/>
          </a:prstGeom>
        </xdr:spPr>
      </xdr:pic>
      <xdr:pic>
        <xdr:nvPicPr>
          <xdr:cNvPr id="81" name="Picture 80">
            <a:extLst>
              <a:ext uri="{FF2B5EF4-FFF2-40B4-BE49-F238E27FC236}">
                <a16:creationId xmlns:a16="http://schemas.microsoft.com/office/drawing/2014/main" id="{856940DB-B4F1-DE77-A8E1-CC75A9378FF5}"/>
              </a:ext>
            </a:extLst>
          </xdr:cNvPr>
          <xdr:cNvPicPr>
            <a:picLocks noChangeAspect="1"/>
          </xdr:cNvPicPr>
        </xdr:nvPicPr>
        <xdr:blipFill>
          <a:blip xmlns:r="http://schemas.openxmlformats.org/officeDocument/2006/relationships" r:embed="rId41"/>
          <a:stretch>
            <a:fillRect/>
          </a:stretch>
        </xdr:blipFill>
        <xdr:spPr>
          <a:xfrm>
            <a:off x="4229486" y="31475569"/>
            <a:ext cx="692396" cy="1060840"/>
          </a:xfrm>
          <a:prstGeom prst="rect">
            <a:avLst/>
          </a:prstGeom>
        </xdr:spPr>
      </xdr:pic>
      <xdr:pic>
        <xdr:nvPicPr>
          <xdr:cNvPr id="82" name="Picture 81">
            <a:extLst>
              <a:ext uri="{FF2B5EF4-FFF2-40B4-BE49-F238E27FC236}">
                <a16:creationId xmlns:a16="http://schemas.microsoft.com/office/drawing/2014/main" id="{D6A191EF-1643-67C9-DE71-3E3B2954DF59}"/>
              </a:ext>
            </a:extLst>
          </xdr:cNvPr>
          <xdr:cNvPicPr>
            <a:picLocks noChangeAspect="1"/>
          </xdr:cNvPicPr>
        </xdr:nvPicPr>
        <xdr:blipFill>
          <a:blip xmlns:r="http://schemas.openxmlformats.org/officeDocument/2006/relationships" r:embed="rId42"/>
          <a:stretch>
            <a:fillRect/>
          </a:stretch>
        </xdr:blipFill>
        <xdr:spPr>
          <a:xfrm>
            <a:off x="4635676" y="31678306"/>
            <a:ext cx="708367" cy="1095522"/>
          </a:xfrm>
          <a:prstGeom prst="rect">
            <a:avLst/>
          </a:prstGeom>
        </xdr:spPr>
      </xdr:pic>
      <xdr:pic>
        <xdr:nvPicPr>
          <xdr:cNvPr id="83" name="Picture 82">
            <a:extLst>
              <a:ext uri="{FF2B5EF4-FFF2-40B4-BE49-F238E27FC236}">
                <a16:creationId xmlns:a16="http://schemas.microsoft.com/office/drawing/2014/main" id="{98594111-194F-43D9-A567-941B79B9BC27}"/>
              </a:ext>
            </a:extLst>
          </xdr:cNvPr>
          <xdr:cNvPicPr>
            <a:picLocks noChangeAspect="1"/>
          </xdr:cNvPicPr>
        </xdr:nvPicPr>
        <xdr:blipFill>
          <a:blip xmlns:r="http://schemas.openxmlformats.org/officeDocument/2006/relationships" r:embed="rId43"/>
          <a:stretch>
            <a:fillRect/>
          </a:stretch>
        </xdr:blipFill>
        <xdr:spPr>
          <a:xfrm>
            <a:off x="5291408" y="31208886"/>
            <a:ext cx="1052305" cy="1374864"/>
          </a:xfrm>
          <a:prstGeom prst="rect">
            <a:avLst/>
          </a:prstGeom>
        </xdr:spPr>
      </xdr:pic>
    </xdr:grpSp>
    <xdr:clientData/>
  </xdr:twoCellAnchor>
  <xdr:twoCellAnchor>
    <xdr:from>
      <xdr:col>5</xdr:col>
      <xdr:colOff>518160</xdr:colOff>
      <xdr:row>24</xdr:row>
      <xdr:rowOff>1412240</xdr:rowOff>
    </xdr:from>
    <xdr:to>
      <xdr:col>5</xdr:col>
      <xdr:colOff>2089800</xdr:colOff>
      <xdr:row>28</xdr:row>
      <xdr:rowOff>1839957</xdr:rowOff>
    </xdr:to>
    <xdr:grpSp>
      <xdr:nvGrpSpPr>
        <xdr:cNvPr id="84" name="Group 83">
          <a:extLst>
            <a:ext uri="{FF2B5EF4-FFF2-40B4-BE49-F238E27FC236}">
              <a16:creationId xmlns:a16="http://schemas.microsoft.com/office/drawing/2014/main" id="{095656AA-D1A0-F140-80D9-BD910BB1ECE4}"/>
            </a:ext>
          </a:extLst>
        </xdr:cNvPr>
        <xdr:cNvGrpSpPr/>
      </xdr:nvGrpSpPr>
      <xdr:grpSpPr>
        <a:xfrm>
          <a:off x="4210231" y="15010311"/>
          <a:ext cx="1571640" cy="2713717"/>
          <a:chOff x="4512690" y="49571734"/>
          <a:chExt cx="1571640" cy="2713717"/>
        </a:xfrm>
      </xdr:grpSpPr>
      <xdr:pic>
        <xdr:nvPicPr>
          <xdr:cNvPr id="85" name="Picture 84">
            <a:extLst>
              <a:ext uri="{FF2B5EF4-FFF2-40B4-BE49-F238E27FC236}">
                <a16:creationId xmlns:a16="http://schemas.microsoft.com/office/drawing/2014/main" id="{4F691451-8A67-3280-F944-A68D6BE4B814}"/>
              </a:ext>
            </a:extLst>
          </xdr:cNvPr>
          <xdr:cNvPicPr>
            <a:picLocks noChangeAspect="1"/>
          </xdr:cNvPicPr>
        </xdr:nvPicPr>
        <xdr:blipFill>
          <a:blip xmlns:r="http://schemas.openxmlformats.org/officeDocument/2006/relationships" r:embed="rId21"/>
          <a:stretch>
            <a:fillRect/>
          </a:stretch>
        </xdr:blipFill>
        <xdr:spPr>
          <a:xfrm rot="20294974">
            <a:off x="4994249" y="49737257"/>
            <a:ext cx="1090081" cy="1090950"/>
          </a:xfrm>
          <a:prstGeom prst="rect">
            <a:avLst/>
          </a:prstGeom>
        </xdr:spPr>
      </xdr:pic>
      <xdr:sp macro="" textlink="">
        <xdr:nvSpPr>
          <xdr:cNvPr id="86" name="Arc 85">
            <a:extLst>
              <a:ext uri="{FF2B5EF4-FFF2-40B4-BE49-F238E27FC236}">
                <a16:creationId xmlns:a16="http://schemas.microsoft.com/office/drawing/2014/main" id="{32A24849-BAFB-B939-D46B-080A679F0B2D}"/>
              </a:ext>
            </a:extLst>
          </xdr:cNvPr>
          <xdr:cNvSpPr/>
        </xdr:nvSpPr>
        <xdr:spPr>
          <a:xfrm rot="6245869">
            <a:off x="4355534" y="50090581"/>
            <a:ext cx="1220584" cy="861877"/>
          </a:xfrm>
          <a:prstGeom prst="arc">
            <a:avLst/>
          </a:prstGeom>
          <a:ln w="31750">
            <a:solidFill>
              <a:schemeClr val="tx1"/>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pic>
        <xdr:nvPicPr>
          <xdr:cNvPr id="87" name="Picture 86">
            <a:extLst>
              <a:ext uri="{FF2B5EF4-FFF2-40B4-BE49-F238E27FC236}">
                <a16:creationId xmlns:a16="http://schemas.microsoft.com/office/drawing/2014/main" id="{0D0AB4DE-AFC2-664F-7B88-EF978F936C8D}"/>
              </a:ext>
            </a:extLst>
          </xdr:cNvPr>
          <xdr:cNvPicPr>
            <a:picLocks noChangeAspect="1"/>
          </xdr:cNvPicPr>
        </xdr:nvPicPr>
        <xdr:blipFill>
          <a:blip xmlns:r="http://schemas.openxmlformats.org/officeDocument/2006/relationships" r:embed="rId22"/>
          <a:stretch>
            <a:fillRect/>
          </a:stretch>
        </xdr:blipFill>
        <xdr:spPr>
          <a:xfrm rot="20078467" flipH="1">
            <a:off x="4512690" y="49571734"/>
            <a:ext cx="312591" cy="2713717"/>
          </a:xfrm>
          <a:prstGeom prst="rect">
            <a:avLst/>
          </a:prstGeom>
        </xdr:spPr>
      </xdr:pic>
    </xdr:grpSp>
    <xdr:clientData/>
  </xdr:twoCellAnchor>
  <xdr:twoCellAnchor>
    <xdr:from>
      <xdr:col>5</xdr:col>
      <xdr:colOff>684758</xdr:colOff>
      <xdr:row>30</xdr:row>
      <xdr:rowOff>175683</xdr:rowOff>
    </xdr:from>
    <xdr:to>
      <xdr:col>5</xdr:col>
      <xdr:colOff>1774839</xdr:colOff>
      <xdr:row>32</xdr:row>
      <xdr:rowOff>921193</xdr:rowOff>
    </xdr:to>
    <xdr:pic>
      <xdr:nvPicPr>
        <xdr:cNvPr id="88" name="Picture 87">
          <a:extLst>
            <a:ext uri="{FF2B5EF4-FFF2-40B4-BE49-F238E27FC236}">
              <a16:creationId xmlns:a16="http://schemas.microsoft.com/office/drawing/2014/main" id="{27F95892-0E5B-B242-919A-8B9115389B0E}"/>
            </a:ext>
          </a:extLst>
        </xdr:cNvPr>
        <xdr:cNvPicPr>
          <a:picLocks noChangeAspect="1"/>
        </xdr:cNvPicPr>
      </xdr:nvPicPr>
      <xdr:blipFill>
        <a:blip xmlns:r="http://schemas.openxmlformats.org/officeDocument/2006/relationships" r:embed="rId21"/>
        <a:stretch>
          <a:fillRect/>
        </a:stretch>
      </xdr:blipFill>
      <xdr:spPr>
        <a:xfrm rot="20294974">
          <a:off x="5637758" y="6271683"/>
          <a:ext cx="137581" cy="4280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18953</xdr:colOff>
      <xdr:row>13</xdr:row>
      <xdr:rowOff>18953</xdr:rowOff>
    </xdr:from>
    <xdr:ext cx="2609375" cy="1522139"/>
    <xdr:pic>
      <xdr:nvPicPr>
        <xdr:cNvPr id="2" name="Picture 1">
          <a:extLst>
            <a:ext uri="{FF2B5EF4-FFF2-40B4-BE49-F238E27FC236}">
              <a16:creationId xmlns:a16="http://schemas.microsoft.com/office/drawing/2014/main" id="{F89346D9-30DE-DD44-B035-53ECDA199F3D}"/>
            </a:ext>
          </a:extLst>
        </xdr:cNvPr>
        <xdr:cNvPicPr>
          <a:picLocks noChangeAspect="1"/>
        </xdr:cNvPicPr>
      </xdr:nvPicPr>
      <xdr:blipFill rotWithShape="1">
        <a:blip xmlns:r="http://schemas.openxmlformats.org/officeDocument/2006/relationships" r:embed="rId1"/>
        <a:srcRect l="-3769" t="-6546"/>
        <a:stretch/>
      </xdr:blipFill>
      <xdr:spPr>
        <a:xfrm>
          <a:off x="3320953" y="2660553"/>
          <a:ext cx="2609375" cy="1522139"/>
        </a:xfrm>
        <a:prstGeom prst="rect">
          <a:avLst/>
        </a:prstGeom>
      </xdr:spPr>
    </xdr:pic>
    <xdr:clientData/>
  </xdr:oneCellAnchor>
  <xdr:oneCellAnchor>
    <xdr:from>
      <xdr:col>4</xdr:col>
      <xdr:colOff>1</xdr:colOff>
      <xdr:row>24</xdr:row>
      <xdr:rowOff>1</xdr:rowOff>
    </xdr:from>
    <xdr:ext cx="2986040" cy="3006477"/>
    <xdr:pic>
      <xdr:nvPicPr>
        <xdr:cNvPr id="3" name="Picture 2">
          <a:extLst>
            <a:ext uri="{FF2B5EF4-FFF2-40B4-BE49-F238E27FC236}">
              <a16:creationId xmlns:a16="http://schemas.microsoft.com/office/drawing/2014/main" id="{611E691F-8B5E-7B45-9D46-BE133AF927ED}"/>
            </a:ext>
          </a:extLst>
        </xdr:cNvPr>
        <xdr:cNvPicPr>
          <a:picLocks noChangeAspect="1"/>
        </xdr:cNvPicPr>
      </xdr:nvPicPr>
      <xdr:blipFill>
        <a:blip xmlns:r="http://schemas.openxmlformats.org/officeDocument/2006/relationships" r:embed="rId2"/>
        <a:stretch>
          <a:fillRect/>
        </a:stretch>
      </xdr:blipFill>
      <xdr:spPr>
        <a:xfrm>
          <a:off x="3302001" y="4876801"/>
          <a:ext cx="2986040" cy="3006477"/>
        </a:xfrm>
        <a:prstGeom prst="rect">
          <a:avLst/>
        </a:prstGeom>
      </xdr:spPr>
    </xdr:pic>
    <xdr:clientData/>
  </xdr:oneCellAnchor>
  <xdr:oneCellAnchor>
    <xdr:from>
      <xdr:col>3</xdr:col>
      <xdr:colOff>4140199</xdr:colOff>
      <xdr:row>47</xdr:row>
      <xdr:rowOff>0</xdr:rowOff>
    </xdr:from>
    <xdr:ext cx="2394745" cy="2684461"/>
    <xdr:pic>
      <xdr:nvPicPr>
        <xdr:cNvPr id="4" name="Picture 3">
          <a:extLst>
            <a:ext uri="{FF2B5EF4-FFF2-40B4-BE49-F238E27FC236}">
              <a16:creationId xmlns:a16="http://schemas.microsoft.com/office/drawing/2014/main" id="{C0D1A576-D982-374C-B59E-32B81B6FA5C8}"/>
            </a:ext>
          </a:extLst>
        </xdr:cNvPr>
        <xdr:cNvPicPr>
          <a:picLocks noChangeAspect="1"/>
        </xdr:cNvPicPr>
      </xdr:nvPicPr>
      <xdr:blipFill rotWithShape="1">
        <a:blip xmlns:r="http://schemas.openxmlformats.org/officeDocument/2006/relationships" r:embed="rId3"/>
        <a:srcRect l="17073" r="2685" b="9941"/>
        <a:stretch/>
      </xdr:blipFill>
      <xdr:spPr>
        <a:xfrm>
          <a:off x="3301999" y="9550400"/>
          <a:ext cx="2394745" cy="2684461"/>
        </a:xfrm>
        <a:prstGeom prst="rect">
          <a:avLst/>
        </a:prstGeom>
      </xdr:spPr>
    </xdr:pic>
    <xdr:clientData/>
  </xdr:oneCellAnchor>
  <xdr:oneCellAnchor>
    <xdr:from>
      <xdr:col>4</xdr:col>
      <xdr:colOff>297657</xdr:colOff>
      <xdr:row>77</xdr:row>
      <xdr:rowOff>198439</xdr:rowOff>
    </xdr:from>
    <xdr:ext cx="2540000" cy="2118632"/>
    <xdr:pic>
      <xdr:nvPicPr>
        <xdr:cNvPr id="7" name="Picture 6">
          <a:extLst>
            <a:ext uri="{FF2B5EF4-FFF2-40B4-BE49-F238E27FC236}">
              <a16:creationId xmlns:a16="http://schemas.microsoft.com/office/drawing/2014/main" id="{05D83FD1-8D15-9C44-B3BB-76069974DBC5}"/>
            </a:ext>
          </a:extLst>
        </xdr:cNvPr>
        <xdr:cNvPicPr>
          <a:picLocks noChangeAspect="1"/>
        </xdr:cNvPicPr>
      </xdr:nvPicPr>
      <xdr:blipFill rotWithShape="1">
        <a:blip xmlns:r="http://schemas.openxmlformats.org/officeDocument/2006/relationships" r:embed="rId4"/>
        <a:srcRect l="379" t="12500" r="15530" b="17045"/>
        <a:stretch/>
      </xdr:blipFill>
      <xdr:spPr>
        <a:xfrm>
          <a:off x="3599657" y="17470439"/>
          <a:ext cx="2540000" cy="2118632"/>
        </a:xfrm>
        <a:prstGeom prst="rect">
          <a:avLst/>
        </a:prstGeom>
      </xdr:spPr>
    </xdr:pic>
    <xdr:clientData/>
  </xdr:oneCellAnchor>
  <xdr:oneCellAnchor>
    <xdr:from>
      <xdr:col>4</xdr:col>
      <xdr:colOff>734218</xdr:colOff>
      <xdr:row>90</xdr:row>
      <xdr:rowOff>39688</xdr:rowOff>
    </xdr:from>
    <xdr:ext cx="1864955" cy="1866744"/>
    <xdr:pic>
      <xdr:nvPicPr>
        <xdr:cNvPr id="8" name="Picture 7">
          <a:extLst>
            <a:ext uri="{FF2B5EF4-FFF2-40B4-BE49-F238E27FC236}">
              <a16:creationId xmlns:a16="http://schemas.microsoft.com/office/drawing/2014/main" id="{E4B08ED1-22EF-6140-A30E-8078ED8FD8C2}"/>
            </a:ext>
          </a:extLst>
        </xdr:cNvPr>
        <xdr:cNvPicPr>
          <a:picLocks noChangeAspect="1"/>
        </xdr:cNvPicPr>
      </xdr:nvPicPr>
      <xdr:blipFill rotWithShape="1">
        <a:blip xmlns:r="http://schemas.openxmlformats.org/officeDocument/2006/relationships" r:embed="rId5"/>
        <a:srcRect l="16917" t="16542" r="21805" b="22180"/>
        <a:stretch/>
      </xdr:blipFill>
      <xdr:spPr>
        <a:xfrm>
          <a:off x="4036218" y="19953288"/>
          <a:ext cx="1864955" cy="1866744"/>
        </a:xfrm>
        <a:prstGeom prst="rect">
          <a:avLst/>
        </a:prstGeom>
      </xdr:spPr>
    </xdr:pic>
    <xdr:clientData/>
  </xdr:oneCellAnchor>
  <xdr:oneCellAnchor>
    <xdr:from>
      <xdr:col>4</xdr:col>
      <xdr:colOff>396875</xdr:colOff>
      <xdr:row>99</xdr:row>
      <xdr:rowOff>59532</xdr:rowOff>
    </xdr:from>
    <xdr:ext cx="2550672" cy="1869648"/>
    <xdr:pic>
      <xdr:nvPicPr>
        <xdr:cNvPr id="9" name="Picture 8">
          <a:extLst>
            <a:ext uri="{FF2B5EF4-FFF2-40B4-BE49-F238E27FC236}">
              <a16:creationId xmlns:a16="http://schemas.microsoft.com/office/drawing/2014/main" id="{3C8148CC-18CC-AA45-BB49-75F4A626860F}"/>
            </a:ext>
          </a:extLst>
        </xdr:cNvPr>
        <xdr:cNvPicPr>
          <a:picLocks noChangeAspect="1"/>
        </xdr:cNvPicPr>
      </xdr:nvPicPr>
      <xdr:blipFill rotWithShape="1">
        <a:blip xmlns:r="http://schemas.openxmlformats.org/officeDocument/2006/relationships" r:embed="rId6"/>
        <a:srcRect t="13061" r="2449" b="15510"/>
        <a:stretch/>
      </xdr:blipFill>
      <xdr:spPr>
        <a:xfrm>
          <a:off x="3698875" y="21801932"/>
          <a:ext cx="2550672" cy="1869648"/>
        </a:xfrm>
        <a:prstGeom prst="rect">
          <a:avLst/>
        </a:prstGeom>
      </xdr:spPr>
    </xdr:pic>
    <xdr:clientData/>
  </xdr:oneCellAnchor>
  <xdr:oneCellAnchor>
    <xdr:from>
      <xdr:col>4</xdr:col>
      <xdr:colOff>0</xdr:colOff>
      <xdr:row>109</xdr:row>
      <xdr:rowOff>0</xdr:rowOff>
    </xdr:from>
    <xdr:ext cx="2860168" cy="2019727"/>
    <xdr:pic>
      <xdr:nvPicPr>
        <xdr:cNvPr id="10" name="Picture 9">
          <a:extLst>
            <a:ext uri="{FF2B5EF4-FFF2-40B4-BE49-F238E27FC236}">
              <a16:creationId xmlns:a16="http://schemas.microsoft.com/office/drawing/2014/main" id="{57A65D9B-C2C9-BE49-8914-45B80D284A0A}"/>
            </a:ext>
          </a:extLst>
        </xdr:cNvPr>
        <xdr:cNvPicPr>
          <a:picLocks noChangeAspect="1"/>
        </xdr:cNvPicPr>
      </xdr:nvPicPr>
      <xdr:blipFill rotWithShape="1">
        <a:blip xmlns:r="http://schemas.openxmlformats.org/officeDocument/2006/relationships" r:embed="rId7"/>
        <a:srcRect l="2612" t="16418" r="-2612" b="12686"/>
        <a:stretch/>
      </xdr:blipFill>
      <xdr:spPr>
        <a:xfrm>
          <a:off x="3302000" y="23774400"/>
          <a:ext cx="2860168" cy="2019727"/>
        </a:xfrm>
        <a:prstGeom prst="rect">
          <a:avLst/>
        </a:prstGeom>
      </xdr:spPr>
    </xdr:pic>
    <xdr:clientData/>
  </xdr:oneCellAnchor>
  <xdr:oneCellAnchor>
    <xdr:from>
      <xdr:col>4</xdr:col>
      <xdr:colOff>0</xdr:colOff>
      <xdr:row>115</xdr:row>
      <xdr:rowOff>101601</xdr:rowOff>
    </xdr:from>
    <xdr:ext cx="2753445" cy="1995882"/>
    <xdr:pic>
      <xdr:nvPicPr>
        <xdr:cNvPr id="11" name="Picture 10">
          <a:extLst>
            <a:ext uri="{FF2B5EF4-FFF2-40B4-BE49-F238E27FC236}">
              <a16:creationId xmlns:a16="http://schemas.microsoft.com/office/drawing/2014/main" id="{D565296E-B796-C642-A0A4-406A6D7DDB98}"/>
            </a:ext>
          </a:extLst>
        </xdr:cNvPr>
        <xdr:cNvPicPr>
          <a:picLocks noChangeAspect="1"/>
        </xdr:cNvPicPr>
      </xdr:nvPicPr>
      <xdr:blipFill rotWithShape="1">
        <a:blip xmlns:r="http://schemas.openxmlformats.org/officeDocument/2006/relationships" r:embed="rId8"/>
        <a:srcRect l="388" t="13566" r="-388" b="13953"/>
        <a:stretch/>
      </xdr:blipFill>
      <xdr:spPr>
        <a:xfrm>
          <a:off x="5003800" y="37223701"/>
          <a:ext cx="2753445" cy="1995882"/>
        </a:xfrm>
        <a:prstGeom prst="rect">
          <a:avLst/>
        </a:prstGeom>
      </xdr:spPr>
    </xdr:pic>
    <xdr:clientData/>
  </xdr:oneCellAnchor>
  <xdr:oneCellAnchor>
    <xdr:from>
      <xdr:col>4</xdr:col>
      <xdr:colOff>1</xdr:colOff>
      <xdr:row>123</xdr:row>
      <xdr:rowOff>213445</xdr:rowOff>
    </xdr:from>
    <xdr:ext cx="2760134" cy="1787365"/>
    <xdr:pic>
      <xdr:nvPicPr>
        <xdr:cNvPr id="12" name="Picture 11">
          <a:extLst>
            <a:ext uri="{FF2B5EF4-FFF2-40B4-BE49-F238E27FC236}">
              <a16:creationId xmlns:a16="http://schemas.microsoft.com/office/drawing/2014/main" id="{5A65A610-B4FF-5343-9CF7-C7F585CB9B2F}"/>
            </a:ext>
          </a:extLst>
        </xdr:cNvPr>
        <xdr:cNvPicPr>
          <a:picLocks noChangeAspect="1"/>
        </xdr:cNvPicPr>
      </xdr:nvPicPr>
      <xdr:blipFill rotWithShape="1">
        <a:blip xmlns:r="http://schemas.openxmlformats.org/officeDocument/2006/relationships" r:embed="rId9"/>
        <a:srcRect l="719" t="18345" r="-719" b="16907"/>
        <a:stretch/>
      </xdr:blipFill>
      <xdr:spPr>
        <a:xfrm>
          <a:off x="3302001" y="26819945"/>
          <a:ext cx="2760134" cy="1787365"/>
        </a:xfrm>
        <a:prstGeom prst="rect">
          <a:avLst/>
        </a:prstGeom>
      </xdr:spPr>
    </xdr:pic>
    <xdr:clientData/>
  </xdr:oneCellAnchor>
  <xdr:oneCellAnchor>
    <xdr:from>
      <xdr:col>4</xdr:col>
      <xdr:colOff>127000</xdr:colOff>
      <xdr:row>132</xdr:row>
      <xdr:rowOff>88900</xdr:rowOff>
    </xdr:from>
    <xdr:ext cx="2881513" cy="1667540"/>
    <xdr:pic>
      <xdr:nvPicPr>
        <xdr:cNvPr id="13" name="Picture 12">
          <a:extLst>
            <a:ext uri="{FF2B5EF4-FFF2-40B4-BE49-F238E27FC236}">
              <a16:creationId xmlns:a16="http://schemas.microsoft.com/office/drawing/2014/main" id="{FA64A304-746C-2442-B752-437BEF457C48}"/>
            </a:ext>
          </a:extLst>
        </xdr:cNvPr>
        <xdr:cNvPicPr>
          <a:picLocks noChangeAspect="1"/>
        </xdr:cNvPicPr>
      </xdr:nvPicPr>
      <xdr:blipFill rotWithShape="1">
        <a:blip xmlns:r="http://schemas.openxmlformats.org/officeDocument/2006/relationships" r:embed="rId10"/>
        <a:srcRect l="25278" t="21389" r="-279" b="34999"/>
        <a:stretch/>
      </xdr:blipFill>
      <xdr:spPr>
        <a:xfrm>
          <a:off x="5130800" y="42087800"/>
          <a:ext cx="2881513" cy="1667540"/>
        </a:xfrm>
        <a:prstGeom prst="rect">
          <a:avLst/>
        </a:prstGeom>
      </xdr:spPr>
    </xdr:pic>
    <xdr:clientData/>
  </xdr:oneCellAnchor>
  <xdr:oneCellAnchor>
    <xdr:from>
      <xdr:col>4</xdr:col>
      <xdr:colOff>1</xdr:colOff>
      <xdr:row>139</xdr:row>
      <xdr:rowOff>0</xdr:rowOff>
    </xdr:from>
    <xdr:ext cx="2605928" cy="2438400"/>
    <xdr:pic>
      <xdr:nvPicPr>
        <xdr:cNvPr id="14" name="Picture 13">
          <a:extLst>
            <a:ext uri="{FF2B5EF4-FFF2-40B4-BE49-F238E27FC236}">
              <a16:creationId xmlns:a16="http://schemas.microsoft.com/office/drawing/2014/main" id="{AF152A90-95FE-424F-BA12-0FE35047B42B}"/>
            </a:ext>
          </a:extLst>
        </xdr:cNvPr>
        <xdr:cNvPicPr>
          <a:picLocks noChangeAspect="1"/>
        </xdr:cNvPicPr>
      </xdr:nvPicPr>
      <xdr:blipFill rotWithShape="1">
        <a:blip xmlns:r="http://schemas.openxmlformats.org/officeDocument/2006/relationships" r:embed="rId11"/>
        <a:srcRect l="14550" t="7247" r="13757" b="18551"/>
        <a:stretch/>
      </xdr:blipFill>
      <xdr:spPr>
        <a:xfrm>
          <a:off x="5003801" y="44602400"/>
          <a:ext cx="2605928" cy="2438400"/>
        </a:xfrm>
        <a:prstGeom prst="rect">
          <a:avLst/>
        </a:prstGeom>
      </xdr:spPr>
    </xdr:pic>
    <xdr:clientData/>
  </xdr:oneCellAnchor>
  <xdr:oneCellAnchor>
    <xdr:from>
      <xdr:col>4</xdr:col>
      <xdr:colOff>0</xdr:colOff>
      <xdr:row>162</xdr:row>
      <xdr:rowOff>0</xdr:rowOff>
    </xdr:from>
    <xdr:ext cx="2241177" cy="1812284"/>
    <xdr:pic>
      <xdr:nvPicPr>
        <xdr:cNvPr id="15" name="Picture 14">
          <a:extLst>
            <a:ext uri="{FF2B5EF4-FFF2-40B4-BE49-F238E27FC236}">
              <a16:creationId xmlns:a16="http://schemas.microsoft.com/office/drawing/2014/main" id="{2C9334CA-DB43-274F-B8F3-B0AD0A2979E8}"/>
            </a:ext>
          </a:extLst>
        </xdr:cNvPr>
        <xdr:cNvPicPr>
          <a:picLocks noChangeAspect="1"/>
        </xdr:cNvPicPr>
      </xdr:nvPicPr>
      <xdr:blipFill rotWithShape="1">
        <a:blip xmlns:r="http://schemas.openxmlformats.org/officeDocument/2006/relationships" r:embed="rId12"/>
        <a:srcRect l="13147" t="17132" r="3187" b="16335"/>
        <a:stretch/>
      </xdr:blipFill>
      <xdr:spPr>
        <a:xfrm>
          <a:off x="3302000" y="34544000"/>
          <a:ext cx="2241177" cy="1812284"/>
        </a:xfrm>
        <a:prstGeom prst="rect">
          <a:avLst/>
        </a:prstGeom>
      </xdr:spPr>
    </xdr:pic>
    <xdr:clientData/>
  </xdr:oneCellAnchor>
  <xdr:oneCellAnchor>
    <xdr:from>
      <xdr:col>4</xdr:col>
      <xdr:colOff>0</xdr:colOff>
      <xdr:row>169</xdr:row>
      <xdr:rowOff>0</xdr:rowOff>
    </xdr:from>
    <xdr:ext cx="1771597" cy="1668378"/>
    <xdr:pic>
      <xdr:nvPicPr>
        <xdr:cNvPr id="16" name="Picture 15">
          <a:extLst>
            <a:ext uri="{FF2B5EF4-FFF2-40B4-BE49-F238E27FC236}">
              <a16:creationId xmlns:a16="http://schemas.microsoft.com/office/drawing/2014/main" id="{11CEDB8B-D6AB-8D43-A3AE-09A74E9400EE}"/>
            </a:ext>
          </a:extLst>
        </xdr:cNvPr>
        <xdr:cNvPicPr>
          <a:picLocks noChangeAspect="1"/>
        </xdr:cNvPicPr>
      </xdr:nvPicPr>
      <xdr:blipFill rotWithShape="1">
        <a:blip xmlns:r="http://schemas.openxmlformats.org/officeDocument/2006/relationships" r:embed="rId13"/>
        <a:srcRect l="14222" t="15111" r="11999" b="15556"/>
        <a:stretch/>
      </xdr:blipFill>
      <xdr:spPr>
        <a:xfrm>
          <a:off x="3302000" y="35966400"/>
          <a:ext cx="1771597" cy="1668378"/>
        </a:xfrm>
        <a:prstGeom prst="rect">
          <a:avLst/>
        </a:prstGeom>
      </xdr:spPr>
    </xdr:pic>
    <xdr:clientData/>
  </xdr:oneCellAnchor>
  <xdr:oneCellAnchor>
    <xdr:from>
      <xdr:col>4</xdr:col>
      <xdr:colOff>0</xdr:colOff>
      <xdr:row>176</xdr:row>
      <xdr:rowOff>0</xdr:rowOff>
    </xdr:from>
    <xdr:ext cx="2411933" cy="1604842"/>
    <xdr:pic>
      <xdr:nvPicPr>
        <xdr:cNvPr id="17" name="Picture 16">
          <a:extLst>
            <a:ext uri="{FF2B5EF4-FFF2-40B4-BE49-F238E27FC236}">
              <a16:creationId xmlns:a16="http://schemas.microsoft.com/office/drawing/2014/main" id="{093245C7-404B-5249-9FEB-C492E991B927}"/>
            </a:ext>
          </a:extLst>
        </xdr:cNvPr>
        <xdr:cNvPicPr>
          <a:picLocks noChangeAspect="1"/>
        </xdr:cNvPicPr>
      </xdr:nvPicPr>
      <xdr:blipFill rotWithShape="1">
        <a:blip xmlns:r="http://schemas.openxmlformats.org/officeDocument/2006/relationships" r:embed="rId14"/>
        <a:srcRect l="6481" t="10185" r="-11111" b="19908"/>
        <a:stretch/>
      </xdr:blipFill>
      <xdr:spPr>
        <a:xfrm>
          <a:off x="3302000" y="37388800"/>
          <a:ext cx="2411933" cy="1604842"/>
        </a:xfrm>
        <a:prstGeom prst="rect">
          <a:avLst/>
        </a:prstGeom>
      </xdr:spPr>
    </xdr:pic>
    <xdr:clientData/>
  </xdr:oneCellAnchor>
  <xdr:oneCellAnchor>
    <xdr:from>
      <xdr:col>4</xdr:col>
      <xdr:colOff>53361</xdr:colOff>
      <xdr:row>183</xdr:row>
      <xdr:rowOff>170755</xdr:rowOff>
    </xdr:from>
    <xdr:ext cx="1953025" cy="1930182"/>
    <xdr:pic>
      <xdr:nvPicPr>
        <xdr:cNvPr id="18" name="Picture 17">
          <a:extLst>
            <a:ext uri="{FF2B5EF4-FFF2-40B4-BE49-F238E27FC236}">
              <a16:creationId xmlns:a16="http://schemas.microsoft.com/office/drawing/2014/main" id="{004539B3-87C1-9B41-87EA-34903C1C7363}"/>
            </a:ext>
          </a:extLst>
        </xdr:cNvPr>
        <xdr:cNvPicPr>
          <a:picLocks noChangeAspect="1"/>
        </xdr:cNvPicPr>
      </xdr:nvPicPr>
      <xdr:blipFill rotWithShape="1">
        <a:blip xmlns:r="http://schemas.openxmlformats.org/officeDocument/2006/relationships" r:embed="rId15"/>
        <a:srcRect l="18567" t="20521" r="21824" b="20521"/>
        <a:stretch/>
      </xdr:blipFill>
      <xdr:spPr>
        <a:xfrm>
          <a:off x="3355361" y="38981955"/>
          <a:ext cx="1953025" cy="1930182"/>
        </a:xfrm>
        <a:prstGeom prst="rect">
          <a:avLst/>
        </a:prstGeom>
      </xdr:spPr>
    </xdr:pic>
    <xdr:clientData/>
  </xdr:oneCellAnchor>
  <xdr:oneCellAnchor>
    <xdr:from>
      <xdr:col>4</xdr:col>
      <xdr:colOff>0</xdr:colOff>
      <xdr:row>148</xdr:row>
      <xdr:rowOff>0</xdr:rowOff>
    </xdr:from>
    <xdr:ext cx="1998134" cy="2004220"/>
    <xdr:pic>
      <xdr:nvPicPr>
        <xdr:cNvPr id="19" name="Picture 18">
          <a:extLst>
            <a:ext uri="{FF2B5EF4-FFF2-40B4-BE49-F238E27FC236}">
              <a16:creationId xmlns:a16="http://schemas.microsoft.com/office/drawing/2014/main" id="{E738213E-986B-6348-BE43-00F1D5CCCCDE}"/>
            </a:ext>
          </a:extLst>
        </xdr:cNvPr>
        <xdr:cNvPicPr>
          <a:picLocks noChangeAspect="1"/>
        </xdr:cNvPicPr>
      </xdr:nvPicPr>
      <xdr:blipFill>
        <a:blip xmlns:r="http://schemas.openxmlformats.org/officeDocument/2006/relationships" r:embed="rId16"/>
        <a:stretch>
          <a:fillRect/>
        </a:stretch>
      </xdr:blipFill>
      <xdr:spPr>
        <a:xfrm>
          <a:off x="3302000" y="31699200"/>
          <a:ext cx="1998134" cy="2004220"/>
        </a:xfrm>
        <a:prstGeom prst="rect">
          <a:avLst/>
        </a:prstGeom>
      </xdr:spPr>
    </xdr:pic>
    <xdr:clientData/>
  </xdr:oneCellAnchor>
  <xdr:oneCellAnchor>
    <xdr:from>
      <xdr:col>4</xdr:col>
      <xdr:colOff>918368</xdr:colOff>
      <xdr:row>53</xdr:row>
      <xdr:rowOff>300038</xdr:rowOff>
    </xdr:from>
    <xdr:ext cx="1210468" cy="2588620"/>
    <xdr:pic>
      <xdr:nvPicPr>
        <xdr:cNvPr id="20" name="Picture 19">
          <a:extLst>
            <a:ext uri="{FF2B5EF4-FFF2-40B4-BE49-F238E27FC236}">
              <a16:creationId xmlns:a16="http://schemas.microsoft.com/office/drawing/2014/main" id="{78AA16B4-4D8D-1648-BCB6-10BFBF795D61}"/>
            </a:ext>
          </a:extLst>
        </xdr:cNvPr>
        <xdr:cNvPicPr>
          <a:picLocks noChangeAspect="1"/>
        </xdr:cNvPicPr>
      </xdr:nvPicPr>
      <xdr:blipFill>
        <a:blip xmlns:r="http://schemas.openxmlformats.org/officeDocument/2006/relationships" r:embed="rId17"/>
        <a:stretch>
          <a:fillRect/>
        </a:stretch>
      </xdr:blipFill>
      <xdr:spPr>
        <a:xfrm>
          <a:off x="5922168" y="17838738"/>
          <a:ext cx="1210468" cy="2588620"/>
        </a:xfrm>
        <a:prstGeom prst="rect">
          <a:avLst/>
        </a:prstGeom>
      </xdr:spPr>
    </xdr:pic>
    <xdr:clientData/>
  </xdr:oneCellAnchor>
  <xdr:twoCellAnchor editAs="oneCell">
    <xdr:from>
      <xdr:col>4</xdr:col>
      <xdr:colOff>124833</xdr:colOff>
      <xdr:row>64</xdr:row>
      <xdr:rowOff>256457</xdr:rowOff>
    </xdr:from>
    <xdr:to>
      <xdr:col>4</xdr:col>
      <xdr:colOff>2638168</xdr:colOff>
      <xdr:row>73</xdr:row>
      <xdr:rowOff>301024</xdr:rowOff>
    </xdr:to>
    <xdr:pic>
      <xdr:nvPicPr>
        <xdr:cNvPr id="21" name="Picture 20">
          <a:extLst>
            <a:ext uri="{FF2B5EF4-FFF2-40B4-BE49-F238E27FC236}">
              <a16:creationId xmlns:a16="http://schemas.microsoft.com/office/drawing/2014/main" id="{A2188940-7998-8DD4-8B64-AAFE686EFC8B}"/>
            </a:ext>
          </a:extLst>
        </xdr:cNvPr>
        <xdr:cNvPicPr>
          <a:picLocks noChangeAspect="1"/>
        </xdr:cNvPicPr>
      </xdr:nvPicPr>
      <xdr:blipFill>
        <a:blip xmlns:r="http://schemas.openxmlformats.org/officeDocument/2006/relationships" r:embed="rId18"/>
        <a:stretch>
          <a:fillRect/>
        </a:stretch>
      </xdr:blipFill>
      <xdr:spPr>
        <a:xfrm>
          <a:off x="5142117" y="26314976"/>
          <a:ext cx="2513335" cy="25212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1343025</xdr:colOff>
      <xdr:row>128</xdr:row>
      <xdr:rowOff>171450</xdr:rowOff>
    </xdr:from>
    <xdr:ext cx="0" cy="0"/>
    <xdr:pic>
      <xdr:nvPicPr>
        <xdr:cNvPr id="2" name="image43.png">
          <a:extLst>
            <a:ext uri="{FF2B5EF4-FFF2-40B4-BE49-F238E27FC236}">
              <a16:creationId xmlns:a16="http://schemas.microsoft.com/office/drawing/2014/main" id="{46572488-6D9C-AB4C-B021-AF792B4387C3}"/>
            </a:ext>
          </a:extLst>
        </xdr:cNvPr>
        <xdr:cNvPicPr preferRelativeResize="0"/>
      </xdr:nvPicPr>
      <xdr:blipFill>
        <a:blip xmlns:r="http://schemas.openxmlformats.org/officeDocument/2006/relationships" r:embed="rId1" cstate="print"/>
        <a:stretch>
          <a:fillRect/>
        </a:stretch>
      </xdr:blipFill>
      <xdr:spPr>
        <a:xfrm>
          <a:off x="5686425" y="75355450"/>
          <a:ext cx="0" cy="0"/>
        </a:xfrm>
        <a:prstGeom prst="rect">
          <a:avLst/>
        </a:prstGeom>
        <a:noFill/>
      </xdr:spPr>
    </xdr:pic>
    <xdr:clientData fLocksWithSheet="0"/>
  </xdr:oneCellAnchor>
  <xdr:oneCellAnchor>
    <xdr:from>
      <xdr:col>5</xdr:col>
      <xdr:colOff>1343025</xdr:colOff>
      <xdr:row>136</xdr:row>
      <xdr:rowOff>171450</xdr:rowOff>
    </xdr:from>
    <xdr:ext cx="0" cy="0"/>
    <xdr:pic>
      <xdr:nvPicPr>
        <xdr:cNvPr id="3" name="image43.png">
          <a:extLst>
            <a:ext uri="{FF2B5EF4-FFF2-40B4-BE49-F238E27FC236}">
              <a16:creationId xmlns:a16="http://schemas.microsoft.com/office/drawing/2014/main" id="{A85B4B49-6F50-CF4B-AF2A-6B784654E88C}"/>
            </a:ext>
          </a:extLst>
        </xdr:cNvPr>
        <xdr:cNvPicPr preferRelativeResize="0"/>
      </xdr:nvPicPr>
      <xdr:blipFill>
        <a:blip xmlns:r="http://schemas.openxmlformats.org/officeDocument/2006/relationships" r:embed="rId1" cstate="print"/>
        <a:stretch>
          <a:fillRect/>
        </a:stretch>
      </xdr:blipFill>
      <xdr:spPr>
        <a:xfrm>
          <a:off x="6207125" y="76879450"/>
          <a:ext cx="0" cy="0"/>
        </a:xfrm>
        <a:prstGeom prst="rect">
          <a:avLst/>
        </a:prstGeom>
        <a:noFill/>
      </xdr:spPr>
    </xdr:pic>
    <xdr:clientData fLocksWithSheet="0"/>
  </xdr:oneCellAnchor>
  <xdr:oneCellAnchor>
    <xdr:from>
      <xdr:col>5</xdr:col>
      <xdr:colOff>1343025</xdr:colOff>
      <xdr:row>136</xdr:row>
      <xdr:rowOff>171450</xdr:rowOff>
    </xdr:from>
    <xdr:ext cx="0" cy="0"/>
    <xdr:pic>
      <xdr:nvPicPr>
        <xdr:cNvPr id="4" name="image43.png">
          <a:extLst>
            <a:ext uri="{FF2B5EF4-FFF2-40B4-BE49-F238E27FC236}">
              <a16:creationId xmlns:a16="http://schemas.microsoft.com/office/drawing/2014/main" id="{35507DDE-B8DA-4A46-8141-FB0F30095150}"/>
            </a:ext>
          </a:extLst>
        </xdr:cNvPr>
        <xdr:cNvPicPr preferRelativeResize="0"/>
      </xdr:nvPicPr>
      <xdr:blipFill>
        <a:blip xmlns:r="http://schemas.openxmlformats.org/officeDocument/2006/relationships" r:embed="rId1" cstate="print"/>
        <a:stretch>
          <a:fillRect/>
        </a:stretch>
      </xdr:blipFill>
      <xdr:spPr>
        <a:xfrm>
          <a:off x="6207125" y="77539850"/>
          <a:ext cx="0" cy="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82966</xdr:colOff>
      <xdr:row>34</xdr:row>
      <xdr:rowOff>89690</xdr:rowOff>
    </xdr:from>
    <xdr:ext cx="2455702" cy="2045917"/>
    <xdr:pic>
      <xdr:nvPicPr>
        <xdr:cNvPr id="2" name="Picture 1">
          <a:extLst>
            <a:ext uri="{FF2B5EF4-FFF2-40B4-BE49-F238E27FC236}">
              <a16:creationId xmlns:a16="http://schemas.microsoft.com/office/drawing/2014/main" id="{BF0DD008-70D2-544A-B28B-05E333516DA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277" t="3230" r="2390" b="-1628"/>
        <a:stretch/>
      </xdr:blipFill>
      <xdr:spPr bwMode="auto">
        <a:xfrm>
          <a:off x="4210466" y="6795290"/>
          <a:ext cx="2455702" cy="2045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237253</xdr:colOff>
      <xdr:row>56</xdr:row>
      <xdr:rowOff>177103</xdr:rowOff>
    </xdr:from>
    <xdr:ext cx="1572889" cy="2409658"/>
    <xdr:pic>
      <xdr:nvPicPr>
        <xdr:cNvPr id="3" name="Picture 2">
          <a:extLst>
            <a:ext uri="{FF2B5EF4-FFF2-40B4-BE49-F238E27FC236}">
              <a16:creationId xmlns:a16="http://schemas.microsoft.com/office/drawing/2014/main" id="{3AF53B25-07BD-A046-899A-745B2A05151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39253" y="11353103"/>
          <a:ext cx="1572889" cy="24096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2079450</xdr:colOff>
      <xdr:row>56</xdr:row>
      <xdr:rowOff>135236</xdr:rowOff>
    </xdr:from>
    <xdr:ext cx="1623090" cy="2490131"/>
    <xdr:pic>
      <xdr:nvPicPr>
        <xdr:cNvPr id="4" name="Picture 3">
          <a:extLst>
            <a:ext uri="{FF2B5EF4-FFF2-40B4-BE49-F238E27FC236}">
              <a16:creationId xmlns:a16="http://schemas.microsoft.com/office/drawing/2014/main" id="{6FCEC9A2-4D32-174E-B70E-7CE15087CB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150" y="11311236"/>
          <a:ext cx="1623090" cy="24901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4048796</xdr:colOff>
      <xdr:row>56</xdr:row>
      <xdr:rowOff>674076</xdr:rowOff>
    </xdr:from>
    <xdr:ext cx="1695790" cy="1941659"/>
    <xdr:pic>
      <xdr:nvPicPr>
        <xdr:cNvPr id="5" name="Picture 4">
          <a:extLst>
            <a:ext uri="{FF2B5EF4-FFF2-40B4-BE49-F238E27FC236}">
              <a16:creationId xmlns:a16="http://schemas.microsoft.com/office/drawing/2014/main" id="{F46EB57F-FD21-2444-893A-855277CA614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24996" y="11380176"/>
          <a:ext cx="1695790" cy="19416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60</xdr:row>
      <xdr:rowOff>0</xdr:rowOff>
    </xdr:from>
    <xdr:ext cx="1848104" cy="2872941"/>
    <xdr:pic>
      <xdr:nvPicPr>
        <xdr:cNvPr id="6" name="Picture 5">
          <a:extLst>
            <a:ext uri="{FF2B5EF4-FFF2-40B4-BE49-F238E27FC236}">
              <a16:creationId xmlns:a16="http://schemas.microsoft.com/office/drawing/2014/main" id="{FD82A787-3CEA-9740-B633-89348F4E4F6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02000" y="11988800"/>
          <a:ext cx="1848104" cy="28729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1911977</xdr:colOff>
      <xdr:row>60</xdr:row>
      <xdr:rowOff>55824</xdr:rowOff>
    </xdr:from>
    <xdr:ext cx="1854410" cy="2872942"/>
    <xdr:pic>
      <xdr:nvPicPr>
        <xdr:cNvPr id="7" name="Picture 6">
          <a:extLst>
            <a:ext uri="{FF2B5EF4-FFF2-40B4-BE49-F238E27FC236}">
              <a16:creationId xmlns:a16="http://schemas.microsoft.com/office/drawing/2014/main" id="{7228B870-AD05-FD44-9F0B-7F7C600358C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121777" y="12044624"/>
          <a:ext cx="1854410" cy="28729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3949561</xdr:colOff>
      <xdr:row>60</xdr:row>
      <xdr:rowOff>753626</xdr:rowOff>
    </xdr:from>
    <xdr:ext cx="1869479" cy="2135275"/>
    <xdr:pic>
      <xdr:nvPicPr>
        <xdr:cNvPr id="8" name="Picture 7">
          <a:extLst>
            <a:ext uri="{FF2B5EF4-FFF2-40B4-BE49-F238E27FC236}">
              <a16:creationId xmlns:a16="http://schemas.microsoft.com/office/drawing/2014/main" id="{D99D5880-DE14-F844-B8A4-BF4FB4988E8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127361" y="12196326"/>
          <a:ext cx="1869479" cy="21352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340427</xdr:colOff>
      <xdr:row>61</xdr:row>
      <xdr:rowOff>108318</xdr:rowOff>
    </xdr:from>
    <xdr:ext cx="1612900" cy="3446978"/>
    <xdr:pic>
      <xdr:nvPicPr>
        <xdr:cNvPr id="9" name="Picture 8">
          <a:extLst>
            <a:ext uri="{FF2B5EF4-FFF2-40B4-BE49-F238E27FC236}">
              <a16:creationId xmlns:a16="http://schemas.microsoft.com/office/drawing/2014/main" id="{215040BC-1E9F-9F43-BBBA-8EA1DD215A1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67927" y="12300318"/>
          <a:ext cx="1612900" cy="34469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177800</xdr:colOff>
      <xdr:row>70</xdr:row>
      <xdr:rowOff>50800</xdr:rowOff>
    </xdr:from>
    <xdr:ext cx="1447800" cy="3108091"/>
    <xdr:pic>
      <xdr:nvPicPr>
        <xdr:cNvPr id="10" name="Picture 9">
          <a:extLst>
            <a:ext uri="{FF2B5EF4-FFF2-40B4-BE49-F238E27FC236}">
              <a16:creationId xmlns:a16="http://schemas.microsoft.com/office/drawing/2014/main" id="{F4BE0992-730F-E348-95CC-8D067562BFF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305300" y="14071600"/>
          <a:ext cx="1447800" cy="31080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94</xdr:row>
      <xdr:rowOff>0</xdr:rowOff>
    </xdr:from>
    <xdr:ext cx="2273300" cy="4161367"/>
    <xdr:pic>
      <xdr:nvPicPr>
        <xdr:cNvPr id="11" name="Picture 10">
          <a:extLst>
            <a:ext uri="{FF2B5EF4-FFF2-40B4-BE49-F238E27FC236}">
              <a16:creationId xmlns:a16="http://schemas.microsoft.com/office/drawing/2014/main" id="{B619B428-C60B-A741-AAC3-A32681AB9A1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02000" y="18491200"/>
          <a:ext cx="2273300" cy="41613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2540000</xdr:colOff>
      <xdr:row>94</xdr:row>
      <xdr:rowOff>0</xdr:rowOff>
    </xdr:from>
    <xdr:ext cx="2279606" cy="4161367"/>
    <xdr:pic>
      <xdr:nvPicPr>
        <xdr:cNvPr id="12" name="Picture 11">
          <a:extLst>
            <a:ext uri="{FF2B5EF4-FFF2-40B4-BE49-F238E27FC236}">
              <a16:creationId xmlns:a16="http://schemas.microsoft.com/office/drawing/2014/main" id="{FA31E06A-33E8-0E40-916F-2CE59C2E40D3}"/>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127500" y="18491200"/>
          <a:ext cx="2279606" cy="41613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98</xdr:row>
      <xdr:rowOff>0</xdr:rowOff>
    </xdr:from>
    <xdr:ext cx="2197100" cy="4021666"/>
    <xdr:pic>
      <xdr:nvPicPr>
        <xdr:cNvPr id="13" name="Picture 12">
          <a:extLst>
            <a:ext uri="{FF2B5EF4-FFF2-40B4-BE49-F238E27FC236}">
              <a16:creationId xmlns:a16="http://schemas.microsoft.com/office/drawing/2014/main" id="{583A3D2A-8E90-E841-B9F8-08608441F51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302000" y="19304000"/>
          <a:ext cx="2197100" cy="40216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419100</xdr:colOff>
      <xdr:row>122</xdr:row>
      <xdr:rowOff>0</xdr:rowOff>
    </xdr:from>
    <xdr:ext cx="1320800" cy="2865949"/>
    <xdr:pic>
      <xdr:nvPicPr>
        <xdr:cNvPr id="14" name="Picture 13">
          <a:extLst>
            <a:ext uri="{FF2B5EF4-FFF2-40B4-BE49-F238E27FC236}">
              <a16:creationId xmlns:a16="http://schemas.microsoft.com/office/drawing/2014/main" id="{720B2AC5-162F-A74D-8950-AF5EA784E262}"/>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546600" y="24180800"/>
          <a:ext cx="1320800" cy="28659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783521</xdr:colOff>
      <xdr:row>157</xdr:row>
      <xdr:rowOff>156947</xdr:rowOff>
    </xdr:from>
    <xdr:ext cx="2397507" cy="1615139"/>
    <xdr:pic>
      <xdr:nvPicPr>
        <xdr:cNvPr id="15" name="Picture 14">
          <a:extLst>
            <a:ext uri="{FF2B5EF4-FFF2-40B4-BE49-F238E27FC236}">
              <a16:creationId xmlns:a16="http://schemas.microsoft.com/office/drawing/2014/main" id="{EBAE91D2-A354-A349-93FA-CDC31660FDC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897845" y="66448659"/>
          <a:ext cx="2397507" cy="161513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246</xdr:row>
      <xdr:rowOff>154833</xdr:rowOff>
    </xdr:from>
    <xdr:ext cx="2684074" cy="1800699"/>
    <xdr:pic>
      <xdr:nvPicPr>
        <xdr:cNvPr id="16" name="Picture 15">
          <a:extLst>
            <a:ext uri="{FF2B5EF4-FFF2-40B4-BE49-F238E27FC236}">
              <a16:creationId xmlns:a16="http://schemas.microsoft.com/office/drawing/2014/main" id="{109B5461-3F5E-7B4B-9D92-AAA915D0B63D}"/>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127500" y="50142033"/>
          <a:ext cx="2684074" cy="18006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258</xdr:row>
      <xdr:rowOff>94574</xdr:rowOff>
    </xdr:from>
    <xdr:ext cx="2660405" cy="1647356"/>
    <xdr:pic>
      <xdr:nvPicPr>
        <xdr:cNvPr id="17" name="Picture 16">
          <a:extLst>
            <a:ext uri="{FF2B5EF4-FFF2-40B4-BE49-F238E27FC236}">
              <a16:creationId xmlns:a16="http://schemas.microsoft.com/office/drawing/2014/main" id="{EAAA473E-1C4F-CC4C-ADC8-E840E701959F}"/>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127500" y="52520174"/>
          <a:ext cx="2660405" cy="16473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3111500</xdr:colOff>
      <xdr:row>280</xdr:row>
      <xdr:rowOff>139700</xdr:rowOff>
    </xdr:from>
    <xdr:ext cx="1918331" cy="1265765"/>
    <xdr:pic>
      <xdr:nvPicPr>
        <xdr:cNvPr id="18" name="Picture 17">
          <a:extLst>
            <a:ext uri="{FF2B5EF4-FFF2-40B4-BE49-F238E27FC236}">
              <a16:creationId xmlns:a16="http://schemas.microsoft.com/office/drawing/2014/main" id="{C3D34879-525A-1943-9BFA-413ECF11B01C}"/>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127500" y="57442100"/>
          <a:ext cx="1918331" cy="12657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1978912</xdr:colOff>
      <xdr:row>280</xdr:row>
      <xdr:rowOff>183063</xdr:rowOff>
    </xdr:from>
    <xdr:ext cx="1041400" cy="1151469"/>
    <xdr:pic>
      <xdr:nvPicPr>
        <xdr:cNvPr id="19" name="Picture 18">
          <a:extLst>
            <a:ext uri="{FF2B5EF4-FFF2-40B4-BE49-F238E27FC236}">
              <a16:creationId xmlns:a16="http://schemas.microsoft.com/office/drawing/2014/main" id="{03EA12D2-4305-7A4A-88A7-BF0D25DBDFCA}"/>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093236" y="96760270"/>
          <a:ext cx="1041400" cy="11514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3238500</xdr:colOff>
      <xdr:row>287</xdr:row>
      <xdr:rowOff>50800</xdr:rowOff>
    </xdr:from>
    <xdr:ext cx="630525" cy="1570566"/>
    <xdr:pic>
      <xdr:nvPicPr>
        <xdr:cNvPr id="20" name="Picture 19">
          <a:extLst>
            <a:ext uri="{FF2B5EF4-FFF2-40B4-BE49-F238E27FC236}">
              <a16:creationId xmlns:a16="http://schemas.microsoft.com/office/drawing/2014/main" id="{24AB4BF9-7DA3-3F41-BA9B-14DD23A7384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127500" y="58775600"/>
          <a:ext cx="630525" cy="15705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787742</xdr:colOff>
      <xdr:row>287</xdr:row>
      <xdr:rowOff>127115</xdr:rowOff>
    </xdr:from>
    <xdr:ext cx="894080" cy="1138766"/>
    <xdr:pic>
      <xdr:nvPicPr>
        <xdr:cNvPr id="21" name="Picture 20">
          <a:extLst>
            <a:ext uri="{FF2B5EF4-FFF2-40B4-BE49-F238E27FC236}">
              <a16:creationId xmlns:a16="http://schemas.microsoft.com/office/drawing/2014/main" id="{D3288BD6-0E2F-8A4F-8E75-C11AA6C0A94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902066" y="98477746"/>
          <a:ext cx="894080" cy="11387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2190579</xdr:colOff>
      <xdr:row>286</xdr:row>
      <xdr:rowOff>60984</xdr:rowOff>
    </xdr:from>
    <xdr:ext cx="915031" cy="1595966"/>
    <xdr:pic>
      <xdr:nvPicPr>
        <xdr:cNvPr id="22" name="Picture 21">
          <a:extLst>
            <a:ext uri="{FF2B5EF4-FFF2-40B4-BE49-F238E27FC236}">
              <a16:creationId xmlns:a16="http://schemas.microsoft.com/office/drawing/2014/main" id="{C48B9D40-211D-C04F-94A4-1F3991439ACF}"/>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304903" y="98148461"/>
          <a:ext cx="915031" cy="15959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5</xdr:col>
      <xdr:colOff>0</xdr:colOff>
      <xdr:row>44</xdr:row>
      <xdr:rowOff>44823</xdr:rowOff>
    </xdr:from>
    <xdr:ext cx="1110110" cy="1633220"/>
    <xdr:pic>
      <xdr:nvPicPr>
        <xdr:cNvPr id="2" name="Picture 1">
          <a:extLst>
            <a:ext uri="{FF2B5EF4-FFF2-40B4-BE49-F238E27FC236}">
              <a16:creationId xmlns:a16="http://schemas.microsoft.com/office/drawing/2014/main" id="{0C0D246A-229F-5D48-A64B-064E57D890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89294" y="11803529"/>
          <a:ext cx="1110110" cy="16332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48</xdr:row>
      <xdr:rowOff>0</xdr:rowOff>
    </xdr:from>
    <xdr:ext cx="1182057" cy="1656080"/>
    <xdr:pic>
      <xdr:nvPicPr>
        <xdr:cNvPr id="3" name="Picture 2">
          <a:extLst>
            <a:ext uri="{FF2B5EF4-FFF2-40B4-BE49-F238E27FC236}">
              <a16:creationId xmlns:a16="http://schemas.microsoft.com/office/drawing/2014/main" id="{1BC99051-155C-E649-9C17-34E28D783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7500" y="10363200"/>
          <a:ext cx="1182057" cy="16560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Farley\CO%20(ETA)%20Dropbox\Cristen%20Farley\Mac\Desktop\MBEST%20Draft_3-23-23%20NO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Farley\CO%20(ETA)%20Dropbox\Cristen%20Farley\Mac\Desktop\HUD%20FOrm\MBEST%20Draft_3-23-23%20NO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udgov.sharepoint.com/sites/OGrp-GRRP/Shared%20Documents/General/i.%20Performance%20Metrics/DOE%20MBEST/MBEST%20Draft_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 Hot Water"/>
      <sheetName val="II. Building Specifications"/>
      <sheetName val="Hidden total score"/>
      <sheetName val="IV.b HVAC cooling"/>
      <sheetName val="IV.a HVAC heating"/>
      <sheetName val="III.a Lighting"/>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 Hot Water"/>
      <sheetName val="II. Building Specifications"/>
      <sheetName val="Hidden total score"/>
      <sheetName val="IV.b HVAC cooling"/>
      <sheetName val="IV.a HVAC heating"/>
      <sheetName val="III.a Lighting"/>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Introduction"/>
      <sheetName val="II.a Building Specifications"/>
      <sheetName val="II.b Building Type Guide"/>
      <sheetName val="III.a Lighting"/>
      <sheetName val="III.b Lighting Guide"/>
      <sheetName val="IV.a HVAC, Heating"/>
      <sheetName val="IV.b HVAC, Cooling"/>
      <sheetName val="IV.c HVAC Guide"/>
      <sheetName val="V.a Hot Water"/>
      <sheetName val="V.b Hot Water Guide"/>
      <sheetName val="VI.a Building Envelope"/>
      <sheetName val="VI.b Building Envelope Guide"/>
      <sheetName val="1"/>
      <sheetName val="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69BE28"/>
      </a:accent1>
      <a:accent2>
        <a:srgbClr val="1F82BB"/>
      </a:accent2>
      <a:accent3>
        <a:srgbClr val="007934"/>
      </a:accent3>
      <a:accent4>
        <a:srgbClr val="BAD820"/>
      </a:accent4>
      <a:accent5>
        <a:srgbClr val="FFA600"/>
      </a:accent5>
      <a:accent6>
        <a:srgbClr val="10C4FF"/>
      </a:accent6>
      <a:hlink>
        <a:srgbClr val="F49100"/>
      </a:hlink>
      <a:folHlink>
        <a:srgbClr val="F49100"/>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hudgis-hud.opendata.arcgis.com/datasets/multifamily-properties-assisted/explor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01"/>
  <sheetViews>
    <sheetView zoomScale="70" zoomScaleNormal="70" workbookViewId="0"/>
  </sheetViews>
  <sheetFormatPr defaultColWidth="11" defaultRowHeight="15" customHeight="1" x14ac:dyDescent="0.35"/>
  <cols>
    <col min="1" max="1" width="8.33203125" style="48" customWidth="1"/>
    <col min="2" max="2" width="4" style="48" customWidth="1"/>
    <col min="3" max="3" width="97.83203125" style="48" customWidth="1"/>
    <col min="4" max="4" width="11" style="48" customWidth="1"/>
    <col min="5" max="5" width="61" style="48" customWidth="1"/>
    <col min="6" max="27" width="11" style="48" customWidth="1"/>
    <col min="28" max="16384" width="11" style="48"/>
  </cols>
  <sheetData>
    <row r="1" spans="1:27" ht="120.75" customHeight="1" x14ac:dyDescent="0.35">
      <c r="A1" s="55"/>
      <c r="B1" s="55"/>
      <c r="C1" s="56"/>
      <c r="D1" s="55"/>
      <c r="E1" s="647"/>
      <c r="F1" s="55"/>
      <c r="G1" s="55"/>
      <c r="H1" s="55"/>
      <c r="I1" s="55"/>
      <c r="J1" s="55"/>
      <c r="K1" s="55"/>
      <c r="L1" s="55"/>
      <c r="M1" s="55"/>
      <c r="N1" s="55"/>
      <c r="O1" s="55"/>
      <c r="P1" s="55"/>
      <c r="Q1" s="55"/>
      <c r="R1" s="55"/>
      <c r="S1" s="55"/>
      <c r="T1" s="55"/>
      <c r="U1" s="55"/>
      <c r="V1" s="55"/>
      <c r="W1" s="55"/>
      <c r="X1" s="55"/>
      <c r="Y1" s="55"/>
      <c r="Z1" s="55"/>
      <c r="AA1" s="55"/>
    </row>
    <row r="2" spans="1:27" ht="95.25" customHeight="1" x14ac:dyDescent="0.35">
      <c r="A2" s="55"/>
      <c r="B2" s="55"/>
      <c r="C2" s="56"/>
      <c r="D2" s="55"/>
      <c r="E2" s="647"/>
      <c r="F2" s="55"/>
      <c r="G2" s="55"/>
      <c r="H2" s="55"/>
      <c r="I2" s="55"/>
      <c r="J2" s="55"/>
      <c r="K2" s="55"/>
      <c r="L2" s="55"/>
      <c r="M2" s="55"/>
      <c r="N2" s="55"/>
      <c r="O2" s="55"/>
      <c r="P2" s="55"/>
      <c r="Q2" s="55"/>
      <c r="R2" s="55"/>
      <c r="S2" s="55"/>
      <c r="T2" s="55"/>
      <c r="U2" s="55"/>
      <c r="V2" s="55"/>
      <c r="W2" s="55"/>
      <c r="X2" s="55"/>
      <c r="Y2" s="55"/>
      <c r="Z2" s="55"/>
      <c r="AA2" s="55"/>
    </row>
    <row r="3" spans="1:27" ht="76" customHeight="1" x14ac:dyDescent="0.35">
      <c r="A3" s="55"/>
      <c r="B3" s="1662" t="s">
        <v>0</v>
      </c>
      <c r="C3" s="1662"/>
      <c r="D3" s="55"/>
      <c r="F3" s="55"/>
      <c r="G3" s="55"/>
      <c r="H3" s="55"/>
      <c r="I3" s="55"/>
      <c r="J3" s="55"/>
      <c r="K3" s="55"/>
      <c r="L3" s="55"/>
      <c r="M3" s="55"/>
      <c r="N3" s="55"/>
      <c r="O3" s="55"/>
      <c r="P3" s="55"/>
      <c r="Q3" s="55"/>
      <c r="R3" s="55"/>
      <c r="S3" s="55"/>
      <c r="T3" s="55"/>
      <c r="U3" s="55"/>
      <c r="V3" s="55"/>
      <c r="W3" s="55"/>
      <c r="X3" s="55"/>
      <c r="Y3" s="55"/>
      <c r="Z3" s="55"/>
      <c r="AA3" s="55"/>
    </row>
    <row r="4" spans="1:27" ht="123" customHeight="1" x14ac:dyDescent="0.35">
      <c r="A4" s="60"/>
      <c r="B4" s="1665" t="s">
        <v>1</v>
      </c>
      <c r="C4" s="1665"/>
      <c r="D4" s="1613"/>
      <c r="E4" s="647"/>
      <c r="F4" s="1613"/>
      <c r="G4" s="1613"/>
      <c r="H4" s="1613"/>
      <c r="I4" s="1613"/>
      <c r="J4" s="1613"/>
      <c r="K4" s="60"/>
      <c r="L4" s="60"/>
      <c r="M4" s="60"/>
      <c r="N4" s="61"/>
      <c r="O4" s="61"/>
      <c r="P4" s="61"/>
      <c r="Q4" s="61"/>
      <c r="R4" s="61"/>
      <c r="S4" s="61"/>
      <c r="T4" s="61"/>
      <c r="U4" s="61"/>
      <c r="V4" s="61"/>
      <c r="W4" s="61"/>
      <c r="X4" s="61"/>
      <c r="Y4" s="61"/>
      <c r="Z4" s="61"/>
      <c r="AA4" s="61"/>
    </row>
    <row r="5" spans="1:27" ht="198" customHeight="1" x14ac:dyDescent="0.35">
      <c r="A5" s="55"/>
      <c r="B5" s="1663" t="s">
        <v>2</v>
      </c>
      <c r="C5" s="1663"/>
      <c r="D5" s="1613"/>
      <c r="E5" s="648"/>
      <c r="F5" s="1613"/>
      <c r="G5" s="1613"/>
      <c r="H5" s="1613"/>
      <c r="I5" s="1613"/>
      <c r="J5" s="1613"/>
      <c r="K5" s="1613"/>
      <c r="L5" s="62"/>
      <c r="M5" s="62"/>
      <c r="N5" s="61"/>
      <c r="O5" s="61"/>
      <c r="P5" s="61"/>
      <c r="Q5" s="61"/>
      <c r="R5" s="61"/>
      <c r="S5" s="61"/>
      <c r="T5" s="61"/>
      <c r="U5" s="61"/>
      <c r="V5" s="61"/>
      <c r="W5" s="61"/>
      <c r="X5" s="61"/>
      <c r="Y5" s="61"/>
      <c r="Z5" s="61"/>
      <c r="AA5" s="61"/>
    </row>
    <row r="6" spans="1:27" ht="12" customHeight="1" x14ac:dyDescent="0.35">
      <c r="A6" s="55"/>
      <c r="B6" s="55"/>
      <c r="C6" s="55"/>
      <c r="D6" s="55"/>
      <c r="E6" s="55"/>
      <c r="F6" s="55"/>
      <c r="G6" s="55"/>
      <c r="H6" s="55"/>
      <c r="I6" s="55" t="s">
        <v>3</v>
      </c>
      <c r="J6" s="55"/>
      <c r="K6" s="55"/>
      <c r="L6" s="55"/>
      <c r="M6" s="55"/>
      <c r="N6" s="61"/>
      <c r="O6" s="61"/>
      <c r="P6" s="61"/>
      <c r="Q6" s="61"/>
      <c r="R6" s="61"/>
      <c r="S6" s="61"/>
      <c r="T6" s="61"/>
      <c r="U6" s="61"/>
      <c r="V6" s="61"/>
      <c r="W6" s="61"/>
      <c r="X6" s="61"/>
      <c r="Y6" s="61"/>
      <c r="Z6" s="61"/>
      <c r="AA6" s="61"/>
    </row>
    <row r="7" spans="1:27" ht="30.75" customHeight="1" x14ac:dyDescent="0.35">
      <c r="A7" s="60"/>
      <c r="B7" s="63" t="s">
        <v>4</v>
      </c>
      <c r="C7" s="60"/>
      <c r="D7" s="60"/>
      <c r="E7" s="645"/>
      <c r="F7" s="60"/>
      <c r="G7" s="60"/>
      <c r="H7" s="60"/>
      <c r="I7" s="60"/>
      <c r="J7" s="60"/>
      <c r="K7" s="60"/>
      <c r="L7" s="60"/>
      <c r="M7" s="60"/>
      <c r="N7" s="61"/>
      <c r="O7" s="61"/>
      <c r="P7" s="61"/>
      <c r="Q7" s="61"/>
      <c r="R7" s="61"/>
      <c r="S7" s="61"/>
      <c r="T7" s="61"/>
      <c r="U7" s="61"/>
      <c r="V7" s="61"/>
      <c r="W7" s="61"/>
      <c r="X7" s="61"/>
      <c r="Y7" s="61"/>
      <c r="Z7" s="61"/>
      <c r="AA7" s="61"/>
    </row>
    <row r="8" spans="1:27" ht="26.25" customHeight="1" x14ac:dyDescent="0.35">
      <c r="A8" s="55"/>
      <c r="B8" s="64" t="s">
        <v>5</v>
      </c>
      <c r="C8" s="62" t="s">
        <v>6</v>
      </c>
      <c r="D8" s="1613"/>
      <c r="E8" s="1668"/>
      <c r="F8" s="1668"/>
      <c r="G8" s="1668"/>
      <c r="H8" s="1668"/>
      <c r="I8" s="1668"/>
      <c r="J8" s="1613"/>
      <c r="K8" s="1613"/>
      <c r="L8" s="55"/>
      <c r="M8" s="55"/>
      <c r="N8" s="61"/>
      <c r="O8" s="61"/>
      <c r="P8" s="61"/>
      <c r="Q8" s="61"/>
      <c r="R8" s="61"/>
      <c r="S8" s="61"/>
      <c r="T8" s="61"/>
      <c r="U8" s="61"/>
      <c r="V8" s="61"/>
      <c r="W8" s="61"/>
      <c r="X8" s="61"/>
      <c r="Y8" s="61"/>
      <c r="Z8" s="61"/>
      <c r="AA8" s="61"/>
    </row>
    <row r="9" spans="1:27" ht="80.25" customHeight="1" x14ac:dyDescent="0.35">
      <c r="A9" s="55"/>
      <c r="B9" s="64" t="s">
        <v>7</v>
      </c>
      <c r="C9" s="62" t="s">
        <v>8</v>
      </c>
      <c r="D9" s="1613"/>
      <c r="E9" s="1668"/>
      <c r="F9" s="1668"/>
      <c r="G9" s="1668"/>
      <c r="H9" s="1668"/>
      <c r="I9" s="1668"/>
      <c r="J9" s="646"/>
      <c r="K9" s="1613"/>
      <c r="L9" s="55"/>
      <c r="M9" s="55"/>
      <c r="N9" s="61"/>
      <c r="O9" s="61"/>
      <c r="P9" s="61"/>
      <c r="Q9" s="61"/>
      <c r="R9" s="61"/>
      <c r="S9" s="61"/>
      <c r="T9" s="61"/>
      <c r="U9" s="61"/>
      <c r="V9" s="61"/>
      <c r="W9" s="61"/>
      <c r="X9" s="61"/>
      <c r="Y9" s="61"/>
      <c r="Z9" s="61"/>
      <c r="AA9" s="61"/>
    </row>
    <row r="10" spans="1:27" ht="84" customHeight="1" x14ac:dyDescent="0.35">
      <c r="A10" s="55"/>
      <c r="B10" s="64" t="s">
        <v>9</v>
      </c>
      <c r="C10" s="62" t="s">
        <v>10</v>
      </c>
      <c r="D10" s="1613"/>
      <c r="E10" s="1666"/>
      <c r="F10" s="1667"/>
      <c r="G10" s="1667"/>
      <c r="H10" s="1667"/>
      <c r="I10" s="1667"/>
      <c r="J10" s="1613"/>
      <c r="K10" s="1613"/>
      <c r="L10" s="55"/>
      <c r="M10" s="55"/>
      <c r="N10" s="61"/>
      <c r="O10" s="61"/>
      <c r="P10" s="61"/>
      <c r="Q10" s="61"/>
      <c r="R10" s="61"/>
      <c r="S10" s="61"/>
      <c r="T10" s="61"/>
      <c r="U10" s="61"/>
      <c r="V10" s="61"/>
      <c r="W10" s="61"/>
      <c r="X10" s="61"/>
      <c r="Y10" s="61"/>
      <c r="Z10" s="61"/>
      <c r="AA10" s="61"/>
    </row>
    <row r="11" spans="1:27" ht="235" customHeight="1" x14ac:dyDescent="0.35">
      <c r="A11" s="60"/>
      <c r="B11" s="64" t="s">
        <v>11</v>
      </c>
      <c r="C11" s="62" t="s">
        <v>12</v>
      </c>
      <c r="D11" s="60"/>
      <c r="E11" s="1666"/>
      <c r="F11" s="1666"/>
      <c r="G11" s="1666"/>
      <c r="H11" s="1666"/>
      <c r="I11" s="1666"/>
      <c r="J11" s="60"/>
      <c r="K11" s="60"/>
      <c r="L11" s="60"/>
      <c r="M11" s="60"/>
      <c r="N11" s="61"/>
      <c r="O11" s="61"/>
      <c r="P11" s="61"/>
      <c r="Q11" s="61"/>
      <c r="R11" s="61"/>
      <c r="S11" s="61"/>
      <c r="T11" s="61"/>
      <c r="U11" s="61"/>
      <c r="V11" s="61"/>
      <c r="W11" s="61"/>
      <c r="X11" s="61"/>
      <c r="Y11" s="61"/>
      <c r="Z11" s="61"/>
      <c r="AA11" s="61"/>
    </row>
    <row r="12" spans="1:27" ht="99" customHeight="1" x14ac:dyDescent="0.35">
      <c r="A12" s="60"/>
      <c r="B12" s="64" t="s">
        <v>13</v>
      </c>
      <c r="C12" s="62" t="s">
        <v>14</v>
      </c>
      <c r="D12" s="60"/>
      <c r="E12" s="1666"/>
      <c r="F12" s="1667"/>
      <c r="G12" s="1667"/>
      <c r="H12" s="1667"/>
      <c r="I12" s="1667"/>
      <c r="J12" s="60"/>
      <c r="K12" s="60"/>
      <c r="L12" s="60"/>
      <c r="M12" s="60"/>
      <c r="N12" s="61"/>
      <c r="O12" s="61"/>
      <c r="P12" s="61"/>
      <c r="Q12" s="61"/>
      <c r="R12" s="61"/>
      <c r="S12" s="61"/>
      <c r="T12" s="61"/>
      <c r="U12" s="61"/>
      <c r="V12" s="61"/>
      <c r="W12" s="61"/>
      <c r="X12" s="61"/>
      <c r="Y12" s="61"/>
      <c r="Z12" s="61"/>
      <c r="AA12" s="61"/>
    </row>
    <row r="13" spans="1:27" ht="77.25" customHeight="1" x14ac:dyDescent="0.35">
      <c r="A13" s="55"/>
      <c r="B13" s="64" t="s">
        <v>15</v>
      </c>
      <c r="C13" s="62" t="s">
        <v>16</v>
      </c>
      <c r="D13" s="62"/>
      <c r="E13" s="1666"/>
      <c r="F13" s="1667"/>
      <c r="G13" s="1667"/>
      <c r="H13" s="1667"/>
      <c r="I13" s="1667"/>
      <c r="J13" s="62"/>
      <c r="K13" s="62"/>
      <c r="L13" s="55"/>
      <c r="M13" s="55"/>
      <c r="N13" s="61"/>
      <c r="O13" s="61"/>
      <c r="P13" s="61"/>
      <c r="Q13" s="61"/>
      <c r="R13" s="61"/>
      <c r="S13" s="61"/>
      <c r="T13" s="61"/>
      <c r="U13" s="61"/>
      <c r="V13" s="61"/>
      <c r="W13" s="61"/>
      <c r="X13" s="61"/>
      <c r="Y13" s="61"/>
      <c r="Z13" s="61"/>
      <c r="AA13" s="61"/>
    </row>
    <row r="14" spans="1:27" ht="6" customHeight="1" x14ac:dyDescent="0.35">
      <c r="A14" s="55"/>
      <c r="B14" s="64"/>
      <c r="C14" s="1663"/>
      <c r="D14" s="1664"/>
      <c r="E14" s="1664"/>
      <c r="F14" s="1664"/>
      <c r="G14" s="1664"/>
      <c r="H14" s="1664"/>
      <c r="I14" s="1664"/>
      <c r="J14" s="1664"/>
      <c r="K14" s="1664"/>
      <c r="L14" s="55"/>
      <c r="M14" s="55"/>
      <c r="N14" s="55"/>
      <c r="O14" s="55"/>
      <c r="P14" s="55"/>
      <c r="Q14" s="55"/>
      <c r="R14" s="55"/>
      <c r="S14" s="55"/>
      <c r="T14" s="55"/>
      <c r="U14" s="55"/>
      <c r="V14" s="55"/>
      <c r="W14" s="55"/>
      <c r="X14" s="55"/>
      <c r="Y14" s="55"/>
      <c r="Z14" s="55"/>
      <c r="AA14" s="55"/>
    </row>
    <row r="15" spans="1:27" ht="6" customHeight="1" x14ac:dyDescent="0.35">
      <c r="A15" s="55"/>
      <c r="B15" s="65"/>
      <c r="C15" s="65"/>
      <c r="D15" s="65"/>
      <c r="E15" s="65"/>
      <c r="F15" s="65"/>
      <c r="G15" s="65"/>
      <c r="H15" s="65"/>
      <c r="I15" s="65"/>
      <c r="J15" s="65"/>
      <c r="K15" s="65"/>
      <c r="L15" s="55"/>
      <c r="M15" s="55"/>
      <c r="N15" s="55"/>
      <c r="O15" s="55"/>
      <c r="P15" s="55"/>
      <c r="Q15" s="55"/>
      <c r="R15" s="55"/>
      <c r="S15" s="55"/>
      <c r="T15" s="55"/>
      <c r="U15" s="55"/>
      <c r="V15" s="55"/>
      <c r="W15" s="55"/>
      <c r="X15" s="55"/>
      <c r="Y15" s="55"/>
      <c r="Z15" s="55"/>
      <c r="AA15" s="55"/>
    </row>
    <row r="16" spans="1:27" ht="40" customHeight="1" x14ac:dyDescent="0.35">
      <c r="A16" s="55"/>
      <c r="B16" s="662" t="s">
        <v>17</v>
      </c>
      <c r="D16" s="65"/>
      <c r="E16" s="65"/>
      <c r="F16" s="65"/>
      <c r="G16" s="65"/>
      <c r="H16" s="65"/>
      <c r="I16" s="65"/>
      <c r="J16" s="65"/>
      <c r="K16" s="65"/>
      <c r="L16" s="55"/>
      <c r="M16" s="55"/>
      <c r="N16" s="55"/>
      <c r="O16" s="55"/>
      <c r="P16" s="55"/>
      <c r="Q16" s="55"/>
      <c r="R16" s="55"/>
      <c r="S16" s="55"/>
      <c r="T16" s="55"/>
      <c r="U16" s="55"/>
      <c r="V16" s="55"/>
      <c r="W16" s="55"/>
      <c r="X16" s="55"/>
      <c r="Y16" s="55"/>
      <c r="Z16" s="55"/>
      <c r="AA16" s="55"/>
    </row>
    <row r="17" spans="1:27" ht="88.5" customHeight="1" x14ac:dyDescent="0.35">
      <c r="A17" s="55"/>
      <c r="B17" s="662"/>
      <c r="C17" s="62" t="s">
        <v>18</v>
      </c>
      <c r="D17" s="65"/>
      <c r="E17" s="65"/>
      <c r="F17" s="65"/>
      <c r="G17" s="65"/>
      <c r="H17" s="65"/>
      <c r="I17" s="65"/>
      <c r="J17" s="65"/>
      <c r="K17" s="65"/>
      <c r="L17" s="55"/>
      <c r="M17" s="55"/>
      <c r="N17" s="55"/>
      <c r="O17" s="55"/>
      <c r="P17" s="55"/>
      <c r="Q17" s="55"/>
      <c r="R17" s="55"/>
      <c r="S17" s="55"/>
      <c r="T17" s="55"/>
      <c r="U17" s="55"/>
      <c r="V17" s="55"/>
      <c r="W17" s="55"/>
      <c r="X17" s="55"/>
      <c r="Y17" s="55"/>
      <c r="Z17" s="55"/>
      <c r="AA17" s="55"/>
    </row>
    <row r="18" spans="1:27" ht="28" customHeight="1" thickBot="1" x14ac:dyDescent="0.4">
      <c r="A18" s="55"/>
      <c r="B18" s="65"/>
      <c r="C18" s="661" t="s">
        <v>19</v>
      </c>
      <c r="D18" s="65"/>
      <c r="E18" s="65"/>
      <c r="F18" s="65"/>
      <c r="G18" s="65"/>
      <c r="H18" s="65"/>
      <c r="I18" s="65"/>
      <c r="J18" s="65"/>
      <c r="K18" s="65"/>
      <c r="L18" s="55"/>
      <c r="M18" s="55"/>
      <c r="N18" s="55"/>
      <c r="O18" s="55"/>
      <c r="P18" s="55"/>
      <c r="Q18" s="55"/>
      <c r="R18" s="55"/>
      <c r="S18" s="55"/>
      <c r="T18" s="55"/>
      <c r="U18" s="55"/>
      <c r="V18" s="55"/>
      <c r="W18" s="55"/>
      <c r="X18" s="55"/>
      <c r="Y18" s="55"/>
      <c r="Z18" s="55"/>
      <c r="AA18" s="55"/>
    </row>
    <row r="19" spans="1:27" ht="42" customHeight="1" thickBot="1" x14ac:dyDescent="0.4">
      <c r="A19" s="55"/>
      <c r="B19" s="55"/>
      <c r="C19" s="663" t="str">
        <f>'II.a Building Specifications'!G3</f>
        <v>Incomplete</v>
      </c>
      <c r="D19" s="55"/>
      <c r="E19" s="55"/>
      <c r="F19" s="55"/>
      <c r="G19" s="55"/>
      <c r="H19" s="55"/>
      <c r="I19" s="55"/>
      <c r="J19" s="55"/>
      <c r="K19" s="55"/>
      <c r="L19" s="55"/>
      <c r="M19" s="55"/>
      <c r="N19" s="55"/>
      <c r="O19" s="55"/>
      <c r="P19" s="55"/>
      <c r="Q19" s="55"/>
      <c r="R19" s="55"/>
      <c r="S19" s="55"/>
      <c r="T19" s="55"/>
      <c r="U19" s="55"/>
      <c r="V19" s="55"/>
      <c r="W19" s="55"/>
      <c r="X19" s="55"/>
      <c r="Y19" s="55"/>
      <c r="Z19" s="55"/>
      <c r="AA19" s="55"/>
    </row>
    <row r="20" spans="1:27" ht="28" customHeight="1" thickBot="1" x14ac:dyDescent="0.4">
      <c r="A20" s="55"/>
      <c r="B20" s="55"/>
      <c r="C20" s="661" t="s">
        <v>20</v>
      </c>
      <c r="D20" s="55"/>
      <c r="E20" s="55"/>
      <c r="F20" s="55"/>
      <c r="G20" s="55"/>
      <c r="H20" s="55"/>
      <c r="I20" s="55"/>
      <c r="J20" s="55"/>
      <c r="K20" s="55"/>
      <c r="L20" s="55"/>
      <c r="M20" s="55"/>
      <c r="N20" s="55"/>
      <c r="O20" s="55"/>
      <c r="P20" s="55"/>
      <c r="Q20" s="55"/>
      <c r="R20" s="55"/>
      <c r="S20" s="55"/>
      <c r="T20" s="55"/>
      <c r="U20" s="55"/>
      <c r="V20" s="55"/>
      <c r="W20" s="55"/>
      <c r="X20" s="55"/>
      <c r="Y20" s="55"/>
      <c r="Z20" s="55"/>
      <c r="AA20" s="55"/>
    </row>
    <row r="21" spans="1:27" ht="42" customHeight="1" thickBot="1" x14ac:dyDescent="0.4">
      <c r="A21" s="55"/>
      <c r="B21" s="55"/>
      <c r="C21" s="663" t="str">
        <f>'III.a Lighting'!I3</f>
        <v>Incomplete</v>
      </c>
      <c r="D21" s="55"/>
      <c r="E21" s="55"/>
      <c r="F21" s="55"/>
      <c r="G21" s="55"/>
      <c r="H21" s="55"/>
      <c r="I21" s="55"/>
      <c r="J21" s="55"/>
      <c r="K21" s="55"/>
      <c r="L21" s="55"/>
      <c r="M21" s="55"/>
      <c r="N21" s="55"/>
      <c r="O21" s="55"/>
      <c r="P21" s="55"/>
      <c r="Q21" s="55"/>
      <c r="R21" s="55"/>
      <c r="S21" s="55"/>
      <c r="T21" s="55"/>
      <c r="U21" s="55"/>
      <c r="V21" s="55"/>
      <c r="W21" s="55"/>
      <c r="X21" s="55"/>
      <c r="Y21" s="55"/>
      <c r="Z21" s="55"/>
      <c r="AA21" s="55"/>
    </row>
    <row r="22" spans="1:27" ht="28" customHeight="1" thickBot="1" x14ac:dyDescent="0.4">
      <c r="A22" s="55"/>
      <c r="B22" s="55"/>
      <c r="C22" s="661" t="s">
        <v>21</v>
      </c>
      <c r="D22" s="55"/>
      <c r="E22" s="55"/>
      <c r="F22" s="55"/>
      <c r="G22" s="55"/>
      <c r="H22" s="55"/>
      <c r="I22" s="55"/>
      <c r="J22" s="55"/>
      <c r="K22" s="55"/>
      <c r="L22" s="55"/>
      <c r="M22" s="55"/>
      <c r="N22" s="55"/>
      <c r="O22" s="55"/>
      <c r="P22" s="55"/>
      <c r="Q22" s="55"/>
      <c r="R22" s="55"/>
      <c r="S22" s="55"/>
      <c r="T22" s="55"/>
      <c r="U22" s="55"/>
      <c r="V22" s="55"/>
      <c r="W22" s="55"/>
      <c r="X22" s="55"/>
      <c r="Y22" s="55"/>
      <c r="Z22" s="55"/>
      <c r="AA22" s="55"/>
    </row>
    <row r="23" spans="1:27" ht="42" customHeight="1" thickBot="1" x14ac:dyDescent="0.4">
      <c r="A23" s="55"/>
      <c r="B23" s="55"/>
      <c r="C23" s="664" t="str">
        <f>'IV.a HVAC, Heating'!H3</f>
        <v>Incomplete</v>
      </c>
      <c r="D23" s="55"/>
      <c r="E23" s="55"/>
      <c r="F23" s="55"/>
      <c r="G23" s="55"/>
      <c r="H23" s="55"/>
      <c r="I23" s="55"/>
      <c r="J23" s="55"/>
      <c r="K23" s="55"/>
      <c r="L23" s="55"/>
      <c r="M23" s="55"/>
      <c r="N23" s="55"/>
      <c r="O23" s="55"/>
      <c r="P23" s="55"/>
      <c r="Q23" s="55"/>
      <c r="R23" s="55"/>
      <c r="S23" s="55"/>
      <c r="T23" s="55"/>
      <c r="U23" s="55"/>
      <c r="V23" s="55"/>
      <c r="W23" s="55"/>
      <c r="X23" s="55"/>
      <c r="Y23" s="55"/>
      <c r="Z23" s="55"/>
      <c r="AA23" s="55"/>
    </row>
    <row r="24" spans="1:27" ht="28" customHeight="1" thickBot="1" x14ac:dyDescent="0.4">
      <c r="A24" s="55"/>
      <c r="B24" s="55"/>
      <c r="C24" s="661" t="s">
        <v>22</v>
      </c>
      <c r="D24" s="55"/>
      <c r="E24" s="55"/>
      <c r="F24" s="55"/>
      <c r="G24" s="55"/>
      <c r="H24" s="55"/>
      <c r="I24" s="55"/>
      <c r="J24" s="55"/>
      <c r="K24" s="55"/>
      <c r="L24" s="55"/>
      <c r="M24" s="55"/>
      <c r="N24" s="55"/>
      <c r="O24" s="55"/>
      <c r="P24" s="55"/>
      <c r="Q24" s="55"/>
      <c r="R24" s="55"/>
      <c r="S24" s="55"/>
      <c r="T24" s="55"/>
      <c r="U24" s="55"/>
      <c r="V24" s="55"/>
      <c r="W24" s="55"/>
      <c r="X24" s="55"/>
      <c r="Y24" s="55"/>
      <c r="Z24" s="55"/>
      <c r="AA24" s="55"/>
    </row>
    <row r="25" spans="1:27" ht="42" customHeight="1" thickBot="1" x14ac:dyDescent="0.4">
      <c r="A25" s="55"/>
      <c r="B25" s="55"/>
      <c r="C25" s="664" t="str">
        <f>'IV.b HVAC, Cooling'!H3</f>
        <v>Incomplete</v>
      </c>
      <c r="D25" s="55"/>
      <c r="E25" s="55"/>
      <c r="F25" s="55"/>
      <c r="G25" s="55"/>
      <c r="H25" s="55"/>
      <c r="I25" s="55"/>
      <c r="J25" s="55"/>
      <c r="K25" s="55"/>
      <c r="L25" s="55"/>
      <c r="M25" s="55"/>
      <c r="N25" s="55"/>
      <c r="O25" s="55"/>
      <c r="P25" s="55"/>
      <c r="Q25" s="55"/>
      <c r="R25" s="55"/>
      <c r="S25" s="55"/>
      <c r="T25" s="55"/>
      <c r="U25" s="55"/>
      <c r="V25" s="55"/>
      <c r="W25" s="55"/>
      <c r="X25" s="55"/>
      <c r="Y25" s="55"/>
      <c r="Z25" s="55"/>
      <c r="AA25" s="55"/>
    </row>
    <row r="26" spans="1:27" ht="28" customHeight="1" thickBot="1" x14ac:dyDescent="0.4">
      <c r="A26" s="55"/>
      <c r="B26" s="55"/>
      <c r="C26" s="661" t="s">
        <v>23</v>
      </c>
      <c r="D26" s="55"/>
      <c r="E26" s="55"/>
      <c r="F26" s="55"/>
      <c r="G26" s="55"/>
      <c r="H26" s="55"/>
      <c r="I26" s="55"/>
      <c r="J26" s="55"/>
      <c r="K26" s="55"/>
      <c r="L26" s="55"/>
      <c r="M26" s="55"/>
      <c r="N26" s="55"/>
      <c r="O26" s="55"/>
      <c r="P26" s="55"/>
      <c r="Q26" s="55"/>
      <c r="R26" s="55"/>
      <c r="S26" s="55"/>
      <c r="T26" s="55"/>
      <c r="U26" s="55"/>
      <c r="V26" s="55"/>
      <c r="W26" s="55"/>
      <c r="X26" s="55"/>
      <c r="Y26" s="55"/>
      <c r="Z26" s="55"/>
      <c r="AA26" s="55"/>
    </row>
    <row r="27" spans="1:27" ht="42" customHeight="1" thickBot="1" x14ac:dyDescent="0.4">
      <c r="A27" s="55"/>
      <c r="B27" s="55"/>
      <c r="C27" s="1471" t="str">
        <f>'V.a Hot Water'!I3</f>
        <v>Incomplete</v>
      </c>
      <c r="D27" s="55"/>
      <c r="E27" s="55"/>
      <c r="F27" s="55"/>
      <c r="G27" s="55"/>
      <c r="H27" s="55"/>
      <c r="I27" s="55"/>
      <c r="J27" s="55"/>
      <c r="K27" s="55"/>
      <c r="L27" s="55"/>
      <c r="M27" s="55"/>
      <c r="N27" s="55"/>
      <c r="O27" s="55"/>
      <c r="P27" s="55"/>
      <c r="Q27" s="55"/>
      <c r="R27" s="55"/>
      <c r="S27" s="55"/>
      <c r="T27" s="55"/>
      <c r="U27" s="55"/>
      <c r="V27" s="55"/>
      <c r="W27" s="55"/>
      <c r="X27" s="55"/>
      <c r="Y27" s="55"/>
      <c r="Z27" s="55"/>
      <c r="AA27" s="55"/>
    </row>
    <row r="28" spans="1:27" ht="28" customHeight="1" thickBot="1" x14ac:dyDescent="0.4">
      <c r="A28" s="55"/>
      <c r="B28" s="55"/>
      <c r="C28" s="661" t="s">
        <v>24</v>
      </c>
      <c r="D28" s="55"/>
      <c r="E28" s="55"/>
      <c r="F28" s="55"/>
      <c r="G28" s="55"/>
      <c r="H28" s="55"/>
      <c r="I28" s="55"/>
      <c r="J28" s="55"/>
      <c r="K28" s="55"/>
      <c r="L28" s="55"/>
      <c r="M28" s="55"/>
      <c r="N28" s="55"/>
      <c r="O28" s="55"/>
      <c r="P28" s="55"/>
      <c r="Q28" s="55"/>
      <c r="R28" s="55"/>
      <c r="S28" s="55"/>
      <c r="T28" s="55"/>
      <c r="U28" s="55"/>
      <c r="V28" s="55"/>
      <c r="W28" s="55"/>
      <c r="X28" s="55"/>
      <c r="Y28" s="55"/>
      <c r="Z28" s="55"/>
      <c r="AA28" s="55"/>
    </row>
    <row r="29" spans="1:27" ht="42" customHeight="1" thickBot="1" x14ac:dyDescent="0.4">
      <c r="A29" s="55"/>
      <c r="B29" s="55"/>
      <c r="C29" s="1471" t="str">
        <f>'VI.a Building Envelope'!F3</f>
        <v>Incomplete</v>
      </c>
      <c r="D29" s="55"/>
      <c r="E29" s="55"/>
      <c r="F29" s="55"/>
      <c r="G29" s="55"/>
      <c r="H29" s="55"/>
      <c r="I29" s="55"/>
      <c r="J29" s="55"/>
      <c r="K29" s="55"/>
      <c r="L29" s="55"/>
      <c r="M29" s="55"/>
      <c r="N29" s="55"/>
      <c r="O29" s="55"/>
      <c r="P29" s="55"/>
      <c r="Q29" s="55"/>
      <c r="R29" s="55"/>
      <c r="S29" s="55"/>
      <c r="T29" s="55"/>
      <c r="U29" s="55"/>
      <c r="V29" s="55"/>
      <c r="W29" s="55"/>
      <c r="X29" s="55"/>
      <c r="Y29" s="55"/>
      <c r="Z29" s="55"/>
      <c r="AA29" s="55"/>
    </row>
    <row r="30" spans="1:27" ht="15.75" customHeight="1" x14ac:dyDescent="0.35">
      <c r="A30" s="55"/>
      <c r="B30" s="55"/>
      <c r="C30" s="65"/>
      <c r="D30" s="55"/>
      <c r="E30" s="55"/>
      <c r="F30" s="55"/>
      <c r="G30" s="55"/>
      <c r="H30" s="55"/>
      <c r="I30" s="55"/>
      <c r="J30" s="55"/>
      <c r="K30" s="55"/>
      <c r="L30" s="55"/>
      <c r="M30" s="55"/>
      <c r="N30" s="55"/>
      <c r="O30" s="55"/>
      <c r="P30" s="55"/>
      <c r="Q30" s="55"/>
      <c r="R30" s="55"/>
      <c r="S30" s="55"/>
      <c r="T30" s="55"/>
      <c r="U30" s="55"/>
      <c r="V30" s="55"/>
      <c r="W30" s="55"/>
      <c r="X30" s="55"/>
      <c r="Y30" s="55"/>
      <c r="Z30" s="55"/>
      <c r="AA30" s="55"/>
    </row>
    <row r="31" spans="1:27" ht="15.75" customHeight="1" x14ac:dyDescent="0.35">
      <c r="A31" s="55"/>
      <c r="B31" s="55"/>
      <c r="C31" s="65"/>
      <c r="D31" s="55"/>
      <c r="E31" s="55"/>
      <c r="F31" s="55"/>
      <c r="G31" s="55"/>
      <c r="H31" s="55"/>
      <c r="I31" s="55"/>
      <c r="J31" s="55"/>
      <c r="K31" s="55"/>
      <c r="L31" s="55"/>
      <c r="M31" s="55"/>
      <c r="N31" s="55"/>
      <c r="O31" s="55"/>
      <c r="P31" s="55"/>
      <c r="Q31" s="55"/>
      <c r="R31" s="55"/>
      <c r="S31" s="55"/>
      <c r="T31" s="55"/>
      <c r="U31" s="55"/>
      <c r="V31" s="55"/>
      <c r="W31" s="55"/>
      <c r="X31" s="55"/>
      <c r="Y31" s="55"/>
      <c r="Z31" s="55"/>
      <c r="AA31" s="55"/>
    </row>
    <row r="32" spans="1:27" ht="15.75" customHeight="1" x14ac:dyDescent="0.35">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row>
    <row r="33" spans="1:27" ht="15.75" customHeight="1" x14ac:dyDescent="0.35">
      <c r="A33" s="55" t="s">
        <v>33480</v>
      </c>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row>
    <row r="34" spans="1:27" ht="15.75" customHeight="1" x14ac:dyDescent="0.3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row>
    <row r="35" spans="1:27" ht="15.75" customHeight="1" x14ac:dyDescent="0.35">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row>
    <row r="36" spans="1:27" ht="15.75" customHeight="1" x14ac:dyDescent="0.3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row>
    <row r="37" spans="1:27" ht="15.75" customHeight="1" x14ac:dyDescent="0.3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row>
    <row r="38" spans="1:27" ht="15.75" customHeight="1" x14ac:dyDescent="0.3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row>
    <row r="39" spans="1:27" ht="15.75" customHeight="1" x14ac:dyDescent="0.35">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row>
    <row r="40" spans="1:27" ht="15.75" customHeight="1" x14ac:dyDescent="0.35">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row>
    <row r="41" spans="1:27" ht="15.75" customHeight="1" x14ac:dyDescent="0.35">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row>
    <row r="42" spans="1:27" ht="15.75" customHeight="1" x14ac:dyDescent="0.3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row>
    <row r="43" spans="1:27" ht="15.75" customHeight="1" x14ac:dyDescent="0.3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row>
    <row r="44" spans="1:27" ht="15.75" customHeight="1" x14ac:dyDescent="0.3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row>
    <row r="45" spans="1:27" ht="15.75" customHeight="1" x14ac:dyDescent="0.3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row>
    <row r="46" spans="1:27" ht="15.75" customHeight="1" x14ac:dyDescent="0.3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row>
    <row r="47" spans="1:27" ht="15.75" customHeight="1" x14ac:dyDescent="0.3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row>
    <row r="48" spans="1:27" ht="15.75" customHeight="1" x14ac:dyDescent="0.3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row>
    <row r="49" spans="1:27" ht="15.75" customHeight="1" x14ac:dyDescent="0.3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row>
    <row r="50" spans="1:27" ht="15.75" customHeight="1" x14ac:dyDescent="0.3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row>
    <row r="51" spans="1:27" ht="15.75" customHeight="1" x14ac:dyDescent="0.3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row>
    <row r="52" spans="1:27" ht="15.75" customHeight="1" x14ac:dyDescent="0.3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row>
    <row r="53" spans="1:27" ht="15.75" customHeight="1" x14ac:dyDescent="0.35">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row>
    <row r="54" spans="1:27" ht="15.75" customHeight="1" x14ac:dyDescent="0.35">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row>
    <row r="55" spans="1:27" ht="15.75" customHeight="1" x14ac:dyDescent="0.35">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row>
    <row r="56" spans="1:27" ht="15.75" customHeight="1" x14ac:dyDescent="0.35">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row>
    <row r="57" spans="1:27" ht="15.75" customHeight="1" x14ac:dyDescent="0.35">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row>
    <row r="58" spans="1:27" ht="15.75" customHeight="1" x14ac:dyDescent="0.35">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row>
    <row r="59" spans="1:27" ht="15.75" customHeight="1" x14ac:dyDescent="0.35">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row>
    <row r="60" spans="1:27" ht="15.75" customHeight="1" x14ac:dyDescent="0.35">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row>
    <row r="61" spans="1:27" ht="15.75" customHeight="1" x14ac:dyDescent="0.35">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row>
    <row r="62" spans="1:27" ht="15.75" customHeight="1" x14ac:dyDescent="0.35">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row>
    <row r="63" spans="1:27" ht="15.75" customHeight="1" x14ac:dyDescent="0.35">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row>
    <row r="64" spans="1:27" ht="15.75" customHeight="1" x14ac:dyDescent="0.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row>
    <row r="65" spans="1:27" ht="15.75" customHeight="1" x14ac:dyDescent="0.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row>
    <row r="66" spans="1:27" ht="15.75" customHeight="1" x14ac:dyDescent="0.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row>
    <row r="67" spans="1:27" ht="15.75" customHeight="1" x14ac:dyDescent="0.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row>
    <row r="68" spans="1:27" ht="15.75" customHeight="1" x14ac:dyDescent="0.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row>
    <row r="69" spans="1:27" ht="15.75" customHeight="1" x14ac:dyDescent="0.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row>
    <row r="70" spans="1:27" ht="15.75" customHeight="1" x14ac:dyDescent="0.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row>
    <row r="71" spans="1:27" ht="15.75" customHeight="1" x14ac:dyDescent="0.35">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row>
    <row r="72" spans="1:27" ht="15.75" customHeight="1" x14ac:dyDescent="0.35">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row>
    <row r="73" spans="1:27" ht="15.75" customHeight="1" x14ac:dyDescent="0.35">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row>
    <row r="74" spans="1:27" ht="15.75" customHeight="1" x14ac:dyDescent="0.35">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row>
    <row r="75" spans="1:27" ht="15.75" customHeight="1" x14ac:dyDescent="0.35">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row>
    <row r="76" spans="1:27" ht="15.75" customHeight="1" x14ac:dyDescent="0.35">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row>
    <row r="77" spans="1:27" ht="15.75" customHeight="1" x14ac:dyDescent="0.35">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row>
    <row r="78" spans="1:27" ht="15.75" customHeight="1" x14ac:dyDescent="0.35">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row>
    <row r="79" spans="1:27" ht="15.75" customHeight="1" x14ac:dyDescent="0.35">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row>
    <row r="80" spans="1:27" ht="15.75" customHeight="1" x14ac:dyDescent="0.35">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row>
    <row r="81" spans="1:27" ht="15.75" customHeight="1" x14ac:dyDescent="0.35">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row>
    <row r="82" spans="1:27" ht="15.75" customHeight="1" x14ac:dyDescent="0.35">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row>
    <row r="83" spans="1:27" ht="15.75" customHeight="1" x14ac:dyDescent="0.35">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row>
    <row r="84" spans="1:27" ht="15.75" customHeight="1" x14ac:dyDescent="0.35">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row>
    <row r="85" spans="1:27" ht="15.75" customHeight="1" x14ac:dyDescent="0.35">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row>
    <row r="86" spans="1:27" ht="15.75" customHeight="1" x14ac:dyDescent="0.35">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row>
    <row r="87" spans="1:27" ht="15.75" customHeight="1" x14ac:dyDescent="0.35">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row>
    <row r="88" spans="1:27" ht="15.75" customHeight="1" x14ac:dyDescent="0.35">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row>
    <row r="89" spans="1:27" ht="15.75" customHeight="1" x14ac:dyDescent="0.35">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row>
    <row r="90" spans="1:27" ht="15.75" customHeight="1" x14ac:dyDescent="0.35">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row>
    <row r="91" spans="1:27" ht="15.75" customHeight="1" x14ac:dyDescent="0.35">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row>
    <row r="92" spans="1:27" ht="15.75" customHeight="1" x14ac:dyDescent="0.35">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row>
    <row r="93" spans="1:27" ht="15.75" customHeight="1" x14ac:dyDescent="0.35">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row>
    <row r="94" spans="1:27" ht="15.75" customHeight="1" x14ac:dyDescent="0.35">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row>
    <row r="95" spans="1:27" ht="15.75" customHeight="1" x14ac:dyDescent="0.35">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row>
    <row r="96" spans="1:27" ht="15.75" customHeight="1" x14ac:dyDescent="0.35">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row>
    <row r="97" spans="1:27" ht="15.75" customHeight="1" x14ac:dyDescent="0.35">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row>
    <row r="98" spans="1:27" ht="15.75" customHeight="1" x14ac:dyDescent="0.35">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row>
    <row r="99" spans="1:27" ht="15.75" customHeight="1" x14ac:dyDescent="0.35">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row>
    <row r="100" spans="1:27" ht="15.75" customHeight="1" x14ac:dyDescent="0.35">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row>
    <row r="101" spans="1:27" ht="15.75" customHeight="1" x14ac:dyDescent="0.35">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row>
    <row r="102" spans="1:27" ht="15.75" customHeight="1" x14ac:dyDescent="0.35">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row>
    <row r="103" spans="1:27" ht="15.75" customHeight="1" x14ac:dyDescent="0.35">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row>
    <row r="104" spans="1:27" ht="15.75" customHeight="1" x14ac:dyDescent="0.35">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row>
    <row r="105" spans="1:27" ht="15.75" customHeight="1" x14ac:dyDescent="0.35">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row>
    <row r="106" spans="1:27" ht="15.75" customHeight="1" x14ac:dyDescent="0.35">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row>
    <row r="107" spans="1:27" ht="15.75" customHeight="1" x14ac:dyDescent="0.35">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row>
    <row r="108" spans="1:27" ht="15.75" customHeight="1" x14ac:dyDescent="0.35">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row>
    <row r="109" spans="1:27" ht="15.75" customHeight="1" x14ac:dyDescent="0.35">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row>
    <row r="110" spans="1:27" ht="15.75" customHeight="1" x14ac:dyDescent="0.35">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row>
    <row r="111" spans="1:27" ht="15.75" customHeight="1" x14ac:dyDescent="0.35">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row>
    <row r="112" spans="1:27" ht="15.75" customHeight="1" x14ac:dyDescent="0.35">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row>
    <row r="113" spans="1:27" ht="15.75" customHeight="1" x14ac:dyDescent="0.35">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row>
    <row r="114" spans="1:27" ht="15.75" customHeight="1" x14ac:dyDescent="0.35">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row>
    <row r="115" spans="1:27" ht="15.75" customHeight="1" x14ac:dyDescent="0.35">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row>
    <row r="116" spans="1:27" ht="15.75" customHeight="1" x14ac:dyDescent="0.35">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row>
    <row r="117" spans="1:27" ht="15.75" customHeight="1" x14ac:dyDescent="0.35">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row>
    <row r="118" spans="1:27" ht="15.75" customHeight="1" x14ac:dyDescent="0.35">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row>
    <row r="119" spans="1:27" ht="15.75" customHeight="1" x14ac:dyDescent="0.35">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row>
    <row r="120" spans="1:27" ht="15.75" customHeight="1" x14ac:dyDescent="0.35">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row>
    <row r="121" spans="1:27" ht="15.75" customHeight="1" x14ac:dyDescent="0.35">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row>
    <row r="122" spans="1:27" ht="15.75" customHeight="1" x14ac:dyDescent="0.35">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row>
    <row r="123" spans="1:27" ht="15.75" customHeight="1" x14ac:dyDescent="0.35">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row>
    <row r="124" spans="1:27" ht="15.75" customHeight="1" x14ac:dyDescent="0.35">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row>
    <row r="125" spans="1:27" ht="15.75" customHeight="1" x14ac:dyDescent="0.35">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row>
    <row r="126" spans="1:27" ht="15.75" customHeight="1" x14ac:dyDescent="0.35">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row>
    <row r="127" spans="1:27" ht="15.75" customHeight="1" x14ac:dyDescent="0.35">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row>
    <row r="128" spans="1:27" ht="15.75" customHeight="1" x14ac:dyDescent="0.35">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row>
    <row r="129" spans="1:27" ht="15.75" customHeight="1" x14ac:dyDescent="0.35">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row>
    <row r="130" spans="1:27" ht="15.75" customHeight="1" x14ac:dyDescent="0.35">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row>
    <row r="131" spans="1:27" ht="15.75" customHeight="1" x14ac:dyDescent="0.35">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row>
    <row r="132" spans="1:27" ht="15.75" customHeight="1" x14ac:dyDescent="0.35">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row>
    <row r="133" spans="1:27" ht="15.75" customHeight="1" x14ac:dyDescent="0.35">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row>
    <row r="134" spans="1:27" ht="15.75" customHeight="1" x14ac:dyDescent="0.35">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row>
    <row r="135" spans="1:27" ht="15.75" customHeight="1" x14ac:dyDescent="0.35">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row>
    <row r="136" spans="1:27" ht="15.75" customHeight="1" x14ac:dyDescent="0.35">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row>
    <row r="137" spans="1:27" ht="15.75" customHeight="1" x14ac:dyDescent="0.35">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row>
    <row r="138" spans="1:27" ht="15.75" customHeight="1" x14ac:dyDescent="0.35">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row>
    <row r="139" spans="1:27" ht="15.75" customHeight="1" x14ac:dyDescent="0.35">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row>
    <row r="140" spans="1:27" ht="15.75" customHeight="1" x14ac:dyDescent="0.35">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row>
    <row r="141" spans="1:27" ht="15.75" customHeight="1" x14ac:dyDescent="0.35">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row>
    <row r="142" spans="1:27" ht="15.75" customHeight="1" x14ac:dyDescent="0.35">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row>
    <row r="143" spans="1:27" ht="15.75" customHeight="1" x14ac:dyDescent="0.35">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row>
    <row r="144" spans="1:27" ht="15.75" customHeight="1" x14ac:dyDescent="0.35">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row>
    <row r="145" spans="1:27" ht="15.75" customHeight="1" x14ac:dyDescent="0.35">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row>
    <row r="146" spans="1:27" ht="15.75" customHeight="1" x14ac:dyDescent="0.35">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row>
    <row r="147" spans="1:27" ht="15.75" customHeight="1" x14ac:dyDescent="0.35">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row>
    <row r="148" spans="1:27" ht="15.75" customHeight="1" x14ac:dyDescent="0.35">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row>
    <row r="149" spans="1:27" ht="15.75" customHeight="1" x14ac:dyDescent="0.35">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row>
    <row r="150" spans="1:27" ht="15.75" customHeight="1" x14ac:dyDescent="0.35">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row>
    <row r="151" spans="1:27" ht="15.75" customHeight="1" x14ac:dyDescent="0.35">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row>
    <row r="152" spans="1:27" ht="15.75" customHeight="1" x14ac:dyDescent="0.35">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row>
    <row r="153" spans="1:27" ht="15.75" customHeight="1" x14ac:dyDescent="0.35">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row>
    <row r="154" spans="1:27" ht="15.75" customHeight="1" x14ac:dyDescent="0.35">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row>
    <row r="155" spans="1:27" ht="15.75" customHeight="1" x14ac:dyDescent="0.35">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row>
    <row r="156" spans="1:27" ht="15.75" customHeight="1" x14ac:dyDescent="0.35">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row>
    <row r="157" spans="1:27" ht="15.75" customHeight="1" x14ac:dyDescent="0.35">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row>
    <row r="158" spans="1:27" ht="15.75" customHeight="1" x14ac:dyDescent="0.35">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row>
    <row r="159" spans="1:27" ht="15.75" customHeight="1" x14ac:dyDescent="0.35">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row>
    <row r="160" spans="1:27" ht="15.75" customHeight="1" x14ac:dyDescent="0.35">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row>
    <row r="161" spans="1:27" ht="15.75" customHeight="1" x14ac:dyDescent="0.35">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row>
    <row r="162" spans="1:27" ht="15.75" customHeight="1" x14ac:dyDescent="0.35">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row>
    <row r="163" spans="1:27" ht="15.75" customHeight="1" x14ac:dyDescent="0.35">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row>
    <row r="164" spans="1:27" ht="15.75" customHeight="1" x14ac:dyDescent="0.35">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row>
    <row r="165" spans="1:27" ht="15.75" customHeight="1" x14ac:dyDescent="0.35">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row>
    <row r="166" spans="1:27" ht="15.75" customHeight="1" x14ac:dyDescent="0.35">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row>
    <row r="167" spans="1:27" ht="15.75" customHeight="1" x14ac:dyDescent="0.35">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row>
    <row r="168" spans="1:27" ht="15.75" customHeight="1" x14ac:dyDescent="0.35">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row>
    <row r="169" spans="1:27" ht="15.75" customHeight="1" x14ac:dyDescent="0.35">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row>
    <row r="170" spans="1:27" ht="15.75" customHeight="1" x14ac:dyDescent="0.35">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row>
    <row r="171" spans="1:27" ht="15.75" customHeight="1" x14ac:dyDescent="0.35">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row>
    <row r="172" spans="1:27" ht="15.75" customHeight="1" x14ac:dyDescent="0.35">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row>
    <row r="173" spans="1:27" ht="15.75" customHeight="1" x14ac:dyDescent="0.35">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row>
    <row r="174" spans="1:27" ht="15.75" customHeight="1" x14ac:dyDescent="0.35">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row>
    <row r="175" spans="1:27" ht="15.75" customHeight="1" x14ac:dyDescent="0.35">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row>
    <row r="176" spans="1:27" ht="15.75" customHeight="1" x14ac:dyDescent="0.35">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row>
    <row r="177" spans="1:27" ht="15.75" customHeight="1" x14ac:dyDescent="0.35">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row>
    <row r="178" spans="1:27" ht="15.75" customHeight="1" x14ac:dyDescent="0.35">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row>
    <row r="179" spans="1:27" ht="15.75" customHeight="1" x14ac:dyDescent="0.35">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row>
    <row r="180" spans="1:27" ht="15.75" customHeight="1" x14ac:dyDescent="0.35">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row>
    <row r="181" spans="1:27" ht="15.75" customHeight="1" x14ac:dyDescent="0.35">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row>
    <row r="182" spans="1:27" ht="15.75" customHeight="1" x14ac:dyDescent="0.35">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row>
    <row r="183" spans="1:27" ht="15.75" customHeight="1" x14ac:dyDescent="0.35">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row>
    <row r="184" spans="1:27" ht="15.75" customHeight="1" x14ac:dyDescent="0.35">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row>
    <row r="185" spans="1:27" ht="15.75" customHeight="1" x14ac:dyDescent="0.35">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row>
    <row r="186" spans="1:27" ht="15.75" customHeight="1" x14ac:dyDescent="0.35">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row>
    <row r="187" spans="1:27" ht="15.75" customHeight="1" x14ac:dyDescent="0.35">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row>
    <row r="188" spans="1:27" ht="15.75" customHeight="1" x14ac:dyDescent="0.35">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row>
    <row r="189" spans="1:27" ht="15.75" customHeight="1" x14ac:dyDescent="0.35">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row>
    <row r="190" spans="1:27" ht="15.75" customHeight="1" x14ac:dyDescent="0.35">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row>
    <row r="191" spans="1:27" ht="15.75" customHeight="1" x14ac:dyDescent="0.35">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row>
    <row r="192" spans="1:27" ht="15.75" customHeight="1" x14ac:dyDescent="0.35">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row>
    <row r="193" spans="1:27" ht="15.75" customHeight="1" x14ac:dyDescent="0.35">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row>
    <row r="194" spans="1:27" ht="15.75" customHeight="1" x14ac:dyDescent="0.35">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row>
    <row r="195" spans="1:27" ht="15.75" customHeight="1" x14ac:dyDescent="0.35">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row>
    <row r="196" spans="1:27" ht="15.75" customHeight="1" x14ac:dyDescent="0.35">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row>
    <row r="197" spans="1:27" ht="15.75" customHeight="1" x14ac:dyDescent="0.35">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row>
    <row r="198" spans="1:27" ht="15.75" customHeight="1" x14ac:dyDescent="0.35">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row>
    <row r="199" spans="1:27" ht="15.75" customHeight="1" x14ac:dyDescent="0.35">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row>
    <row r="200" spans="1:27" ht="15.75" customHeight="1" x14ac:dyDescent="0.35">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row>
    <row r="201" spans="1:27" ht="15.75" customHeight="1" x14ac:dyDescent="0.35">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row>
    <row r="202" spans="1:27" ht="15.75" customHeight="1" x14ac:dyDescent="0.35">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row>
    <row r="203" spans="1:27" ht="15.75" customHeight="1" x14ac:dyDescent="0.35">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row>
    <row r="204" spans="1:27" ht="15.75" customHeight="1" x14ac:dyDescent="0.35">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row>
    <row r="205" spans="1:27" ht="15.75" customHeight="1" x14ac:dyDescent="0.35">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row>
    <row r="206" spans="1:27" ht="15.75" customHeight="1" x14ac:dyDescent="0.35">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row>
    <row r="207" spans="1:27" ht="15.75" customHeight="1" x14ac:dyDescent="0.35">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row>
    <row r="208" spans="1:27" ht="15.75" customHeight="1" x14ac:dyDescent="0.35">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row>
    <row r="209" spans="1:27" ht="15.75" customHeight="1" x14ac:dyDescent="0.35">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row>
    <row r="210" spans="1:27" ht="15.75" customHeight="1" x14ac:dyDescent="0.35">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row>
    <row r="211" spans="1:27" ht="15.75" customHeight="1" x14ac:dyDescent="0.35">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row>
    <row r="212" spans="1:27" ht="15.75" customHeight="1" x14ac:dyDescent="0.35">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row>
    <row r="213" spans="1:27" ht="15.75" customHeight="1" x14ac:dyDescent="0.35">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row>
    <row r="214" spans="1:27" ht="15.75" customHeight="1" x14ac:dyDescent="0.35">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row>
    <row r="215" spans="1:27" ht="15.75" customHeight="1" x14ac:dyDescent="0.35">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row>
    <row r="216" spans="1:27" ht="15.75" customHeight="1" x14ac:dyDescent="0.35">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row>
    <row r="217" spans="1:27" ht="15.75" customHeight="1" x14ac:dyDescent="0.35">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row>
    <row r="218" spans="1:27" ht="15.75" customHeight="1" x14ac:dyDescent="0.35">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row>
    <row r="219" spans="1:27" ht="15.75" customHeight="1" x14ac:dyDescent="0.35">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row>
    <row r="220" spans="1:27" ht="15.75" customHeight="1" x14ac:dyDescent="0.35">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row>
    <row r="221" spans="1:27" ht="15.75" customHeight="1" x14ac:dyDescent="0.35">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row>
    <row r="222" spans="1:27" ht="15.75" customHeight="1" x14ac:dyDescent="0.35">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row>
    <row r="223" spans="1:27" ht="15.75" customHeight="1" x14ac:dyDescent="0.35">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row>
    <row r="224" spans="1:27" ht="15.75" customHeight="1" x14ac:dyDescent="0.35">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row>
    <row r="225" spans="1:27" ht="15.75" customHeight="1" x14ac:dyDescent="0.35">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row>
    <row r="226" spans="1:27" ht="15.75" customHeight="1" x14ac:dyDescent="0.35">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row>
    <row r="227" spans="1:27" ht="15.75" customHeight="1" x14ac:dyDescent="0.35">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row>
    <row r="228" spans="1:27" ht="15.75" customHeight="1" x14ac:dyDescent="0.35">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row>
    <row r="229" spans="1:27" ht="15.75" customHeight="1" x14ac:dyDescent="0.35">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row>
    <row r="230" spans="1:27" ht="15.75" customHeight="1" x14ac:dyDescent="0.35">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row>
    <row r="231" spans="1:27" ht="15.75" customHeight="1" x14ac:dyDescent="0.35">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row>
    <row r="232" spans="1:27" ht="15.75" customHeight="1" x14ac:dyDescent="0.35">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row>
    <row r="233" spans="1:27" ht="15.75" customHeight="1" x14ac:dyDescent="0.35">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row>
    <row r="234" spans="1:27" ht="15.75" customHeight="1" x14ac:dyDescent="0.35">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row>
    <row r="235" spans="1:27" ht="15.75" customHeight="1" x14ac:dyDescent="0.35">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row>
    <row r="236" spans="1:27" ht="15.75" customHeight="1" x14ac:dyDescent="0.35">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row>
    <row r="237" spans="1:27" ht="15.75" customHeight="1" x14ac:dyDescent="0.35">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row>
    <row r="238" spans="1:27" ht="15.75" customHeight="1" x14ac:dyDescent="0.35">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row>
    <row r="239" spans="1:27" ht="15.75" customHeight="1" x14ac:dyDescent="0.35">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row>
    <row r="240" spans="1:27" ht="15.75" customHeight="1" x14ac:dyDescent="0.35">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row>
    <row r="241" spans="1:27" ht="15.75" customHeight="1" x14ac:dyDescent="0.35">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row>
    <row r="242" spans="1:27" ht="15.75" customHeight="1" x14ac:dyDescent="0.35">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row>
    <row r="243" spans="1:27" ht="15.75" customHeight="1" x14ac:dyDescent="0.35">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row>
    <row r="244" spans="1:27" ht="15.75" customHeight="1" x14ac:dyDescent="0.35">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row>
    <row r="245" spans="1:27" ht="15.75" customHeight="1" x14ac:dyDescent="0.35">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row>
    <row r="246" spans="1:27" ht="15.75" customHeight="1" x14ac:dyDescent="0.35">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row>
    <row r="247" spans="1:27" ht="15.75" customHeight="1" x14ac:dyDescent="0.35">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row>
    <row r="248" spans="1:27" ht="15.75" customHeight="1" x14ac:dyDescent="0.35">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row>
    <row r="249" spans="1:27" ht="15.75" customHeight="1" x14ac:dyDescent="0.35">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row>
    <row r="250" spans="1:27" ht="15.75" customHeight="1" x14ac:dyDescent="0.35">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row>
    <row r="251" spans="1:27" ht="15.75" customHeight="1" x14ac:dyDescent="0.35">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row>
    <row r="252" spans="1:27" ht="15.75" customHeight="1" x14ac:dyDescent="0.35">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row>
    <row r="253" spans="1:27" ht="15.75" customHeight="1" x14ac:dyDescent="0.35">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row>
    <row r="254" spans="1:27" ht="15.75" customHeight="1" x14ac:dyDescent="0.35">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row>
    <row r="255" spans="1:27" ht="15.75" customHeight="1" x14ac:dyDescent="0.35">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row>
    <row r="256" spans="1:27" ht="15.75" customHeight="1" x14ac:dyDescent="0.35">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row>
    <row r="257" spans="1:27" ht="15.75" customHeight="1" x14ac:dyDescent="0.35">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row>
    <row r="258" spans="1:27" ht="15.75" customHeight="1" x14ac:dyDescent="0.35">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row>
    <row r="259" spans="1:27" ht="15.75" customHeight="1" x14ac:dyDescent="0.35">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row>
    <row r="260" spans="1:27" ht="15.75" customHeight="1" x14ac:dyDescent="0.35">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row>
    <row r="261" spans="1:27" ht="15.75" customHeight="1" x14ac:dyDescent="0.35">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row>
    <row r="262" spans="1:27" ht="15.75" customHeight="1" x14ac:dyDescent="0.35">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row>
    <row r="263" spans="1:27" ht="15.75" customHeight="1" x14ac:dyDescent="0.35">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row>
    <row r="264" spans="1:27" ht="15.75" customHeight="1" x14ac:dyDescent="0.35">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row>
    <row r="265" spans="1:27" ht="15.75" customHeight="1" x14ac:dyDescent="0.35">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row>
    <row r="266" spans="1:27" ht="15.75" customHeight="1" x14ac:dyDescent="0.35">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row>
    <row r="267" spans="1:27" ht="15.75" customHeight="1" x14ac:dyDescent="0.35">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row>
    <row r="268" spans="1:27" ht="15.75" customHeight="1" x14ac:dyDescent="0.35">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row>
    <row r="269" spans="1:27" ht="15.75" customHeight="1" x14ac:dyDescent="0.35">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row>
    <row r="270" spans="1:27" ht="15.75" customHeight="1" x14ac:dyDescent="0.35">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row>
    <row r="271" spans="1:27" ht="15.75" customHeight="1" x14ac:dyDescent="0.35">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row>
    <row r="272" spans="1:27" ht="15.75" customHeight="1" x14ac:dyDescent="0.35">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row>
    <row r="273" spans="1:27" ht="15.75" customHeight="1" x14ac:dyDescent="0.35">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row>
    <row r="274" spans="1:27" ht="15.75" customHeight="1" x14ac:dyDescent="0.35">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row>
    <row r="275" spans="1:27" ht="15.75" customHeight="1" x14ac:dyDescent="0.35">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row>
    <row r="276" spans="1:27" ht="15.75" customHeight="1" x14ac:dyDescent="0.35">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row>
    <row r="277" spans="1:27" ht="15.75" customHeight="1" x14ac:dyDescent="0.35">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row>
    <row r="278" spans="1:27" ht="15.75" customHeight="1" x14ac:dyDescent="0.35">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row>
    <row r="279" spans="1:27" ht="15.75" customHeight="1" x14ac:dyDescent="0.35">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row>
    <row r="280" spans="1:27" ht="15.75" customHeight="1" x14ac:dyDescent="0.35">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row>
    <row r="281" spans="1:27" ht="15.75" customHeight="1" x14ac:dyDescent="0.35">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row>
    <row r="282" spans="1:27" ht="15.75" customHeight="1" x14ac:dyDescent="0.35">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row>
    <row r="283" spans="1:27" ht="15.75" customHeight="1" x14ac:dyDescent="0.35">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row>
    <row r="284" spans="1:27" ht="15.75" customHeight="1" x14ac:dyDescent="0.35">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row>
    <row r="285" spans="1:27" ht="15.75" customHeight="1" x14ac:dyDescent="0.35">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row>
    <row r="286" spans="1:27" ht="15.75" customHeight="1" x14ac:dyDescent="0.35">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row>
    <row r="287" spans="1:27" ht="15.75" customHeight="1" x14ac:dyDescent="0.35">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row>
    <row r="288" spans="1:27" ht="15.75" customHeight="1" x14ac:dyDescent="0.35">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row>
    <row r="289" spans="1:27" ht="15.75" customHeight="1" x14ac:dyDescent="0.35">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row>
    <row r="290" spans="1:27" ht="15.75" customHeight="1" x14ac:dyDescent="0.35">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row>
    <row r="291" spans="1:27" ht="15.75" customHeight="1" x14ac:dyDescent="0.35">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row>
    <row r="292" spans="1:27" ht="15.75" customHeight="1" x14ac:dyDescent="0.35">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row>
    <row r="293" spans="1:27" ht="15.75" customHeight="1" x14ac:dyDescent="0.35">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row>
    <row r="294" spans="1:27" ht="15.75" customHeight="1" x14ac:dyDescent="0.35">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row>
    <row r="295" spans="1:27" ht="15.75" customHeight="1" x14ac:dyDescent="0.35">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row>
    <row r="296" spans="1:27" ht="15.75" customHeight="1" x14ac:dyDescent="0.35">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row>
    <row r="297" spans="1:27" ht="15.75" customHeight="1" x14ac:dyDescent="0.35">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row>
    <row r="298" spans="1:27" ht="15.75" customHeight="1" x14ac:dyDescent="0.35">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row>
    <row r="299" spans="1:27" ht="15.75" customHeight="1" x14ac:dyDescent="0.35">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row>
    <row r="300" spans="1:27" ht="15.75" customHeight="1" x14ac:dyDescent="0.35">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row>
    <row r="301" spans="1:27" ht="15.75" customHeight="1" x14ac:dyDescent="0.35">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row>
    <row r="302" spans="1:27" ht="15.75" customHeight="1" x14ac:dyDescent="0.35">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row>
    <row r="303" spans="1:27" ht="15.75" customHeight="1" x14ac:dyDescent="0.35">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row>
    <row r="304" spans="1:27" ht="15.75" customHeight="1" x14ac:dyDescent="0.35">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row>
    <row r="305" spans="1:27" ht="15.75" customHeight="1" x14ac:dyDescent="0.35">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row>
    <row r="306" spans="1:27" ht="15.75" customHeight="1" x14ac:dyDescent="0.35">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row>
    <row r="307" spans="1:27" ht="15.75" customHeight="1" x14ac:dyDescent="0.35">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row>
    <row r="308" spans="1:27" ht="15.75" customHeight="1" x14ac:dyDescent="0.35">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row>
    <row r="309" spans="1:27" ht="15.75" customHeight="1" x14ac:dyDescent="0.35">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row>
    <row r="310" spans="1:27" ht="15.75" customHeight="1" x14ac:dyDescent="0.35">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row>
    <row r="311" spans="1:27" ht="15.75" customHeight="1" x14ac:dyDescent="0.35">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row>
    <row r="312" spans="1:27" ht="15.75" customHeight="1" x14ac:dyDescent="0.35">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row>
    <row r="313" spans="1:27" ht="15.75" customHeight="1" x14ac:dyDescent="0.35">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row>
    <row r="314" spans="1:27" ht="15.75" customHeight="1" x14ac:dyDescent="0.35">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row>
    <row r="315" spans="1:27" ht="15.75" customHeight="1" x14ac:dyDescent="0.35">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row>
    <row r="316" spans="1:27" ht="15.75" customHeight="1" x14ac:dyDescent="0.35">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row>
    <row r="317" spans="1:27" ht="15.75" customHeight="1" x14ac:dyDescent="0.35">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row>
    <row r="318" spans="1:27" ht="15.75" customHeight="1" x14ac:dyDescent="0.35">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row>
    <row r="319" spans="1:27" ht="15.75" customHeight="1" x14ac:dyDescent="0.35">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row>
    <row r="320" spans="1:27" ht="15.75" customHeight="1" x14ac:dyDescent="0.35">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row>
    <row r="321" spans="1:27" ht="15.75" customHeight="1" x14ac:dyDescent="0.35">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row>
    <row r="322" spans="1:27" ht="15.75" customHeight="1" x14ac:dyDescent="0.35">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row>
    <row r="323" spans="1:27" ht="15.75" customHeight="1" x14ac:dyDescent="0.35">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row>
    <row r="324" spans="1:27" ht="15.75" customHeight="1" x14ac:dyDescent="0.35">
      <c r="A324" s="5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row>
    <row r="325" spans="1:27" ht="15.75" customHeight="1" x14ac:dyDescent="0.35">
      <c r="A325" s="55"/>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row>
    <row r="326" spans="1:27" ht="15.75" customHeight="1" x14ac:dyDescent="0.35">
      <c r="A326" s="55"/>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row>
    <row r="327" spans="1:27" ht="15.75" customHeight="1" x14ac:dyDescent="0.35">
      <c r="A327" s="55"/>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row>
    <row r="328" spans="1:27" ht="15.75" customHeight="1" x14ac:dyDescent="0.35">
      <c r="A328" s="55"/>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row>
    <row r="329" spans="1:27" ht="15.75" customHeight="1" x14ac:dyDescent="0.35">
      <c r="A329" s="55"/>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row>
    <row r="330" spans="1:27" ht="15.75" customHeight="1" x14ac:dyDescent="0.35">
      <c r="A330" s="55"/>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row>
    <row r="331" spans="1:27" ht="15.75" customHeight="1" x14ac:dyDescent="0.35">
      <c r="A331" s="55"/>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row>
    <row r="332" spans="1:27" ht="15.75" customHeight="1" x14ac:dyDescent="0.35">
      <c r="A332" s="55"/>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row>
    <row r="333" spans="1:27" ht="15.75" customHeight="1" x14ac:dyDescent="0.35">
      <c r="A333" s="55"/>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row>
    <row r="334" spans="1:27" ht="15.75" customHeight="1" x14ac:dyDescent="0.35">
      <c r="A334" s="55"/>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row>
    <row r="335" spans="1:27" ht="15.75" customHeight="1" x14ac:dyDescent="0.35">
      <c r="A335" s="55"/>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row>
    <row r="336" spans="1:27" ht="15.75" customHeight="1" x14ac:dyDescent="0.35">
      <c r="A336" s="55"/>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row>
    <row r="337" spans="1:27" ht="15.75" customHeight="1" x14ac:dyDescent="0.35">
      <c r="A337" s="55"/>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row>
    <row r="338" spans="1:27" ht="15.75" customHeight="1" x14ac:dyDescent="0.35">
      <c r="A338" s="55"/>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row>
    <row r="339" spans="1:27" ht="15.75" customHeight="1" x14ac:dyDescent="0.35">
      <c r="A339" s="55"/>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row>
    <row r="340" spans="1:27" ht="15.75" customHeight="1" x14ac:dyDescent="0.35">
      <c r="A340" s="55"/>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row>
    <row r="341" spans="1:27" ht="15.75" customHeight="1" x14ac:dyDescent="0.35">
      <c r="A341" s="55"/>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row>
    <row r="342" spans="1:27" ht="15.75" customHeight="1" x14ac:dyDescent="0.35">
      <c r="A342" s="55"/>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row>
    <row r="343" spans="1:27" ht="15.75" customHeight="1" x14ac:dyDescent="0.35">
      <c r="A343" s="55"/>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row>
    <row r="344" spans="1:27" ht="15.75" customHeight="1" x14ac:dyDescent="0.35">
      <c r="A344" s="55"/>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row>
    <row r="345" spans="1:27" ht="15.75" customHeight="1" x14ac:dyDescent="0.35">
      <c r="A345" s="55"/>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row>
    <row r="346" spans="1:27" ht="15.75" customHeight="1" x14ac:dyDescent="0.35">
      <c r="A346" s="55"/>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row>
    <row r="347" spans="1:27" ht="15.75" customHeight="1" x14ac:dyDescent="0.35">
      <c r="A347" s="55"/>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row>
    <row r="348" spans="1:27" ht="15.75" customHeight="1" x14ac:dyDescent="0.35">
      <c r="A348" s="55"/>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row>
    <row r="349" spans="1:27" ht="15.75" customHeight="1" x14ac:dyDescent="0.35">
      <c r="A349" s="55"/>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row>
    <row r="350" spans="1:27" ht="15.75" customHeight="1" x14ac:dyDescent="0.35">
      <c r="A350" s="55"/>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row>
    <row r="351" spans="1:27" ht="15.75" customHeight="1" x14ac:dyDescent="0.35">
      <c r="A351" s="55"/>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row>
    <row r="352" spans="1:27" ht="15.75" customHeight="1" x14ac:dyDescent="0.35">
      <c r="A352" s="55"/>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row>
    <row r="353" spans="1:27" ht="15.75" customHeight="1" x14ac:dyDescent="0.35">
      <c r="A353" s="55"/>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row>
    <row r="354" spans="1:27" ht="15.75" customHeight="1" x14ac:dyDescent="0.35">
      <c r="A354" s="55"/>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row>
    <row r="355" spans="1:27" ht="15.75" customHeight="1" x14ac:dyDescent="0.35">
      <c r="A355" s="55"/>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row>
    <row r="356" spans="1:27" ht="15.75" customHeight="1" x14ac:dyDescent="0.35">
      <c r="A356" s="55"/>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row>
    <row r="357" spans="1:27" ht="15.75" customHeight="1" x14ac:dyDescent="0.35">
      <c r="A357" s="55"/>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row>
    <row r="358" spans="1:27" ht="15.75" customHeight="1" x14ac:dyDescent="0.35">
      <c r="A358" s="55"/>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row>
    <row r="359" spans="1:27" ht="15.75" customHeight="1" x14ac:dyDescent="0.35">
      <c r="A359" s="55"/>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row>
    <row r="360" spans="1:27" ht="15.75" customHeight="1" x14ac:dyDescent="0.35">
      <c r="A360" s="55"/>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row>
    <row r="361" spans="1:27" ht="15.75" customHeight="1" x14ac:dyDescent="0.35">
      <c r="A361" s="55"/>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row>
    <row r="362" spans="1:27" ht="15.75" customHeight="1" x14ac:dyDescent="0.35">
      <c r="A362" s="55"/>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row>
    <row r="363" spans="1:27" ht="15.75" customHeight="1" x14ac:dyDescent="0.35">
      <c r="A363" s="55"/>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row>
    <row r="364" spans="1:27" ht="15.75" customHeight="1" x14ac:dyDescent="0.35">
      <c r="A364" s="55"/>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row>
    <row r="365" spans="1:27" ht="15.75" customHeight="1" x14ac:dyDescent="0.35">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row>
    <row r="366" spans="1:27" ht="15.75" customHeight="1" x14ac:dyDescent="0.35">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row>
    <row r="367" spans="1:27" ht="15.75" customHeight="1" x14ac:dyDescent="0.35">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row>
    <row r="368" spans="1:27" ht="15.75" customHeight="1" x14ac:dyDescent="0.35">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row>
    <row r="369" spans="1:27" ht="15.75" customHeight="1" x14ac:dyDescent="0.35">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row>
    <row r="370" spans="1:27" ht="15.75" customHeight="1" x14ac:dyDescent="0.35">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row>
    <row r="371" spans="1:27" ht="15.75" customHeight="1" x14ac:dyDescent="0.35">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row>
    <row r="372" spans="1:27" ht="15.75" customHeight="1" x14ac:dyDescent="0.35">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row>
    <row r="373" spans="1:27" ht="15.75" customHeight="1" x14ac:dyDescent="0.35">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row>
    <row r="374" spans="1:27" ht="15.75" customHeight="1" x14ac:dyDescent="0.35">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row>
    <row r="375" spans="1:27" ht="15.75" customHeight="1" x14ac:dyDescent="0.35">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row>
    <row r="376" spans="1:27" ht="15.75" customHeight="1" x14ac:dyDescent="0.35">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row>
    <row r="377" spans="1:27" ht="15.75" customHeight="1" x14ac:dyDescent="0.35">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row>
    <row r="378" spans="1:27" ht="15.75" customHeight="1" x14ac:dyDescent="0.35">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row>
    <row r="379" spans="1:27" ht="15.75" customHeight="1" x14ac:dyDescent="0.35">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row>
    <row r="380" spans="1:27" ht="15.75" customHeight="1" x14ac:dyDescent="0.35">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row>
    <row r="381" spans="1:27" ht="15.75" customHeight="1" x14ac:dyDescent="0.35">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row>
    <row r="382" spans="1:27" ht="15.75" customHeight="1" x14ac:dyDescent="0.35">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row>
    <row r="383" spans="1:27" ht="15.75" customHeight="1" x14ac:dyDescent="0.35">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row>
    <row r="384" spans="1:27" ht="15.75" customHeight="1" x14ac:dyDescent="0.35">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row>
    <row r="385" spans="1:27" ht="15.75" customHeight="1" x14ac:dyDescent="0.35">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row>
    <row r="386" spans="1:27" ht="15.75" customHeight="1" x14ac:dyDescent="0.35">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row>
    <row r="387" spans="1:27" ht="15.75" customHeight="1" x14ac:dyDescent="0.35">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row>
    <row r="388" spans="1:27" ht="15.75" customHeight="1" x14ac:dyDescent="0.35">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row>
    <row r="389" spans="1:27" ht="15.75" customHeight="1" x14ac:dyDescent="0.35">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row>
    <row r="390" spans="1:27" ht="15.75" customHeight="1" x14ac:dyDescent="0.35">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row>
    <row r="391" spans="1:27" ht="15.75" customHeight="1" x14ac:dyDescent="0.35">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row>
    <row r="392" spans="1:27" ht="15.75" customHeight="1" x14ac:dyDescent="0.35">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row>
    <row r="393" spans="1:27" ht="15.75" customHeight="1" x14ac:dyDescent="0.35">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row>
    <row r="394" spans="1:27" ht="15.75" customHeight="1" x14ac:dyDescent="0.35">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row>
    <row r="395" spans="1:27" ht="15.75" customHeight="1" x14ac:dyDescent="0.35">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row>
    <row r="396" spans="1:27" ht="15.75" customHeight="1" x14ac:dyDescent="0.35">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row>
    <row r="397" spans="1:27" ht="15.75" customHeight="1" x14ac:dyDescent="0.35">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row>
    <row r="398" spans="1:27" ht="15.75" customHeight="1" x14ac:dyDescent="0.35">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row>
    <row r="399" spans="1:27" ht="15.75" customHeight="1" x14ac:dyDescent="0.35">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row>
    <row r="400" spans="1:27" ht="15.75" customHeight="1" x14ac:dyDescent="0.35">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row>
    <row r="401" spans="1:27" ht="15.75" customHeight="1" x14ac:dyDescent="0.35">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row>
    <row r="402" spans="1:27" ht="15.75" customHeight="1" x14ac:dyDescent="0.35">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row>
    <row r="403" spans="1:27" ht="15.75" customHeight="1" x14ac:dyDescent="0.35">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row>
    <row r="404" spans="1:27" ht="15.75" customHeight="1" x14ac:dyDescent="0.35">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row>
    <row r="405" spans="1:27" ht="15.75" customHeight="1" x14ac:dyDescent="0.35">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row>
    <row r="406" spans="1:27" ht="15.75" customHeight="1" x14ac:dyDescent="0.35">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row>
    <row r="407" spans="1:27" ht="15.75" customHeight="1" x14ac:dyDescent="0.35">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row>
    <row r="408" spans="1:27" ht="15.75" customHeight="1" x14ac:dyDescent="0.35">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row>
    <row r="409" spans="1:27" ht="15.75" customHeight="1" x14ac:dyDescent="0.35">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row>
    <row r="410" spans="1:27" ht="15.75" customHeight="1" x14ac:dyDescent="0.35">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row>
    <row r="411" spans="1:27" ht="15.75" customHeight="1" x14ac:dyDescent="0.35">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row>
    <row r="412" spans="1:27" ht="15.75" customHeight="1" x14ac:dyDescent="0.35">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row>
    <row r="413" spans="1:27" ht="15.75" customHeight="1" x14ac:dyDescent="0.35">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row>
    <row r="414" spans="1:27" ht="15.75" customHeight="1" x14ac:dyDescent="0.35">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row>
    <row r="415" spans="1:27" ht="15.75" customHeight="1" x14ac:dyDescent="0.35">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row>
    <row r="416" spans="1:27" ht="15.75" customHeight="1" x14ac:dyDescent="0.35">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row>
    <row r="417" spans="1:27" ht="15.75" customHeight="1" x14ac:dyDescent="0.35">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row>
    <row r="418" spans="1:27" ht="15.75" customHeight="1" x14ac:dyDescent="0.35">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row>
    <row r="419" spans="1:27" ht="15.75" customHeight="1" x14ac:dyDescent="0.35">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row>
    <row r="420" spans="1:27" ht="15.75" customHeight="1" x14ac:dyDescent="0.35">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row>
    <row r="421" spans="1:27" ht="15.75" customHeight="1" x14ac:dyDescent="0.35">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row>
    <row r="422" spans="1:27" ht="15.75" customHeight="1" x14ac:dyDescent="0.35">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row>
    <row r="423" spans="1:27" ht="15.75" customHeight="1" x14ac:dyDescent="0.35">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row>
    <row r="424" spans="1:27" ht="15.75" customHeight="1" x14ac:dyDescent="0.35">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row>
    <row r="425" spans="1:27" ht="15.75" customHeight="1" x14ac:dyDescent="0.35">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row>
    <row r="426" spans="1:27" ht="15.75" customHeight="1" x14ac:dyDescent="0.35">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row>
    <row r="427" spans="1:27" ht="15.75" customHeight="1" x14ac:dyDescent="0.35">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row>
    <row r="428" spans="1:27" ht="15.75" customHeight="1" x14ac:dyDescent="0.35">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row>
    <row r="429" spans="1:27" ht="15.75" customHeight="1" x14ac:dyDescent="0.35">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row>
    <row r="430" spans="1:27" ht="15.75" customHeight="1" x14ac:dyDescent="0.35">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row>
    <row r="431" spans="1:27" ht="15.75" customHeight="1" x14ac:dyDescent="0.35">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row>
    <row r="432" spans="1:27" ht="15.75" customHeight="1" x14ac:dyDescent="0.35">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row>
    <row r="433" spans="1:27" ht="15.75" customHeight="1" x14ac:dyDescent="0.35">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row>
    <row r="434" spans="1:27" ht="15.75" customHeight="1" x14ac:dyDescent="0.35">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row>
    <row r="435" spans="1:27" ht="15.75" customHeight="1" x14ac:dyDescent="0.35">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row>
    <row r="436" spans="1:27" ht="15.75" customHeight="1" x14ac:dyDescent="0.35">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row>
    <row r="437" spans="1:27" ht="15.75" customHeight="1" x14ac:dyDescent="0.35">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row>
    <row r="438" spans="1:27" ht="15.75" customHeight="1" x14ac:dyDescent="0.35">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row>
    <row r="439" spans="1:27" ht="15.75" customHeight="1" x14ac:dyDescent="0.35">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row>
    <row r="440" spans="1:27" ht="15.75" customHeight="1" x14ac:dyDescent="0.35">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row>
    <row r="441" spans="1:27" ht="15.75" customHeight="1" x14ac:dyDescent="0.35">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row>
    <row r="442" spans="1:27" ht="15.75" customHeight="1" x14ac:dyDescent="0.35">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row>
    <row r="443" spans="1:27" ht="15.75" customHeight="1" x14ac:dyDescent="0.35">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row>
    <row r="444" spans="1:27" ht="15.75" customHeight="1" x14ac:dyDescent="0.35">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row>
    <row r="445" spans="1:27" ht="15.75" customHeight="1" x14ac:dyDescent="0.35">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row>
    <row r="446" spans="1:27" ht="15.75" customHeight="1" x14ac:dyDescent="0.35">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row>
    <row r="447" spans="1:27" ht="15.75" customHeight="1" x14ac:dyDescent="0.35">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row>
    <row r="448" spans="1:27" ht="15.75" customHeight="1" x14ac:dyDescent="0.35">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row>
    <row r="449" spans="1:27" ht="15.75" customHeight="1" x14ac:dyDescent="0.35">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row>
    <row r="450" spans="1:27" ht="15.75" customHeight="1" x14ac:dyDescent="0.35">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row>
    <row r="451" spans="1:27" ht="15.75" customHeight="1" x14ac:dyDescent="0.35">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row>
    <row r="452" spans="1:27" ht="15.75" customHeight="1" x14ac:dyDescent="0.35">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row>
    <row r="453" spans="1:27" ht="15.75" customHeight="1" x14ac:dyDescent="0.35">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row>
    <row r="454" spans="1:27" ht="15.75" customHeight="1" x14ac:dyDescent="0.35">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row>
    <row r="455" spans="1:27" ht="15.75" customHeight="1" x14ac:dyDescent="0.35">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row>
    <row r="456" spans="1:27" ht="15.75" customHeight="1" x14ac:dyDescent="0.35">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row>
    <row r="457" spans="1:27" ht="15.75" customHeight="1" x14ac:dyDescent="0.35">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row>
    <row r="458" spans="1:27" ht="15.75" customHeight="1" x14ac:dyDescent="0.35">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row>
    <row r="459" spans="1:27" ht="15.75" customHeight="1" x14ac:dyDescent="0.35">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row>
    <row r="460" spans="1:27" ht="15.75" customHeight="1" x14ac:dyDescent="0.35">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row>
    <row r="461" spans="1:27" ht="15.75" customHeight="1" x14ac:dyDescent="0.35">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row>
    <row r="462" spans="1:27" ht="15.75" customHeight="1" x14ac:dyDescent="0.35">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row>
    <row r="463" spans="1:27" ht="15.75" customHeight="1" x14ac:dyDescent="0.35">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row>
    <row r="464" spans="1:27" ht="15.75" customHeight="1" x14ac:dyDescent="0.35">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row>
    <row r="465" spans="1:27" ht="15.75" customHeight="1" x14ac:dyDescent="0.35">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row>
    <row r="466" spans="1:27" ht="15.75" customHeight="1" x14ac:dyDescent="0.35">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row>
    <row r="467" spans="1:27" ht="15.75" customHeight="1" x14ac:dyDescent="0.35">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row>
    <row r="468" spans="1:27" ht="15.75" customHeight="1" x14ac:dyDescent="0.35">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row>
    <row r="469" spans="1:27" ht="15.75" customHeight="1" x14ac:dyDescent="0.35">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row>
    <row r="470" spans="1:27" ht="15.75" customHeight="1" x14ac:dyDescent="0.35">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row>
    <row r="471" spans="1:27" ht="15.75" customHeight="1" x14ac:dyDescent="0.35">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row>
    <row r="472" spans="1:27" ht="15.75" customHeight="1" x14ac:dyDescent="0.35">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row>
    <row r="473" spans="1:27" ht="15.75" customHeight="1" x14ac:dyDescent="0.35">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row>
    <row r="474" spans="1:27" ht="15.75" customHeight="1" x14ac:dyDescent="0.35">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row>
    <row r="475" spans="1:27" ht="15.75" customHeight="1" x14ac:dyDescent="0.35">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row>
    <row r="476" spans="1:27" ht="15.75" customHeight="1" x14ac:dyDescent="0.35">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row>
    <row r="477" spans="1:27" ht="15.75" customHeight="1" x14ac:dyDescent="0.35">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row>
    <row r="478" spans="1:27" ht="15.75" customHeight="1" x14ac:dyDescent="0.35">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row>
    <row r="479" spans="1:27" ht="15.75" customHeight="1" x14ac:dyDescent="0.35">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row>
    <row r="480" spans="1:27" ht="15.75" customHeight="1" x14ac:dyDescent="0.35">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row>
    <row r="481" spans="1:27" ht="15.75" customHeight="1" x14ac:dyDescent="0.35">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row>
    <row r="482" spans="1:27" ht="15.75" customHeight="1" x14ac:dyDescent="0.35">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row>
    <row r="483" spans="1:27" ht="15.75" customHeight="1" x14ac:dyDescent="0.35">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row>
    <row r="484" spans="1:27" ht="15.75" customHeight="1" x14ac:dyDescent="0.35">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row>
    <row r="485" spans="1:27" ht="15.75" customHeight="1" x14ac:dyDescent="0.35">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row>
    <row r="486" spans="1:27" ht="15.75" customHeight="1" x14ac:dyDescent="0.35">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row>
    <row r="487" spans="1:27" ht="15.75" customHeight="1" x14ac:dyDescent="0.35">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row>
    <row r="488" spans="1:27" ht="15.75" customHeight="1" x14ac:dyDescent="0.35">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row>
    <row r="489" spans="1:27" ht="15.75" customHeight="1" x14ac:dyDescent="0.35">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row>
    <row r="490" spans="1:27" ht="15.75" customHeight="1" x14ac:dyDescent="0.35">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row>
    <row r="491" spans="1:27" ht="15.75" customHeight="1" x14ac:dyDescent="0.35">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row>
    <row r="492" spans="1:27" ht="15.75" customHeight="1" x14ac:dyDescent="0.35">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row>
    <row r="493" spans="1:27" ht="15.75" customHeight="1" x14ac:dyDescent="0.35">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row>
    <row r="494" spans="1:27" ht="15.75" customHeight="1" x14ac:dyDescent="0.35">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row>
    <row r="495" spans="1:27" ht="15.75" customHeight="1" x14ac:dyDescent="0.35">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row>
    <row r="496" spans="1:27" ht="15.75" customHeight="1" x14ac:dyDescent="0.35">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row>
    <row r="497" spans="1:27" ht="15.75" customHeight="1" x14ac:dyDescent="0.35">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row>
    <row r="498" spans="1:27" ht="15.75" customHeight="1" x14ac:dyDescent="0.35">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row>
    <row r="499" spans="1:27" ht="15.75" customHeight="1" x14ac:dyDescent="0.35">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row>
    <row r="500" spans="1:27" ht="15.75" customHeight="1" x14ac:dyDescent="0.35">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row>
    <row r="501" spans="1:27" ht="15.75" customHeight="1" x14ac:dyDescent="0.35">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row>
    <row r="502" spans="1:27" ht="15.75" customHeight="1" x14ac:dyDescent="0.35">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row>
    <row r="503" spans="1:27" ht="15.75" customHeight="1" x14ac:dyDescent="0.35">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row>
    <row r="504" spans="1:27" ht="15.75" customHeight="1" x14ac:dyDescent="0.35">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row>
    <row r="505" spans="1:27" ht="15.75" customHeight="1" x14ac:dyDescent="0.35">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row>
    <row r="506" spans="1:27" ht="15.75" customHeight="1" x14ac:dyDescent="0.35">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row>
    <row r="507" spans="1:27" ht="15.75" customHeight="1" x14ac:dyDescent="0.35">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row>
    <row r="508" spans="1:27" ht="15.75" customHeight="1" x14ac:dyDescent="0.35">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row>
    <row r="509" spans="1:27" ht="15.75" customHeight="1" x14ac:dyDescent="0.35">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row>
    <row r="510" spans="1:27" ht="15.75" customHeight="1" x14ac:dyDescent="0.35">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row>
    <row r="511" spans="1:27" ht="15.75" customHeight="1" x14ac:dyDescent="0.35">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row>
    <row r="512" spans="1:27" ht="15.75" customHeight="1" x14ac:dyDescent="0.35">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row>
    <row r="513" spans="1:27" ht="15.75" customHeight="1" x14ac:dyDescent="0.35">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row>
    <row r="514" spans="1:27" ht="15.75" customHeight="1" x14ac:dyDescent="0.35">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row>
    <row r="515" spans="1:27" ht="15.75" customHeight="1" x14ac:dyDescent="0.35">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row>
    <row r="516" spans="1:27" ht="15.75" customHeight="1" x14ac:dyDescent="0.35">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row>
    <row r="517" spans="1:27" ht="15.75" customHeight="1" x14ac:dyDescent="0.35">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row>
    <row r="518" spans="1:27" ht="15.75" customHeight="1" x14ac:dyDescent="0.35">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row>
    <row r="519" spans="1:27" ht="15.75" customHeight="1" x14ac:dyDescent="0.35">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row>
    <row r="520" spans="1:27" ht="15.75" customHeight="1" x14ac:dyDescent="0.35">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row>
    <row r="521" spans="1:27" ht="15.75" customHeight="1" x14ac:dyDescent="0.35">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row>
    <row r="522" spans="1:27" ht="15.75" customHeight="1" x14ac:dyDescent="0.35">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row>
    <row r="523" spans="1:27" ht="15.75" customHeight="1" x14ac:dyDescent="0.35">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row>
    <row r="524" spans="1:27" ht="15.75" customHeight="1" x14ac:dyDescent="0.35">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row>
    <row r="525" spans="1:27" ht="15.75" customHeight="1" x14ac:dyDescent="0.35">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row>
    <row r="526" spans="1:27" ht="15.75" customHeight="1" x14ac:dyDescent="0.35">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row>
    <row r="527" spans="1:27" ht="15.75" customHeight="1" x14ac:dyDescent="0.35">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row>
    <row r="528" spans="1:27" ht="15.75" customHeight="1" x14ac:dyDescent="0.35">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row>
    <row r="529" spans="1:27" ht="15.75" customHeight="1" x14ac:dyDescent="0.35">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row>
    <row r="530" spans="1:27" ht="15.75" customHeight="1" x14ac:dyDescent="0.35">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row>
    <row r="531" spans="1:27" ht="15.75" customHeight="1" x14ac:dyDescent="0.35">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row>
    <row r="532" spans="1:27" ht="15.75" customHeight="1" x14ac:dyDescent="0.35">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row>
    <row r="533" spans="1:27" ht="15.75" customHeight="1" x14ac:dyDescent="0.35">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row>
    <row r="534" spans="1:27" ht="15.75" customHeight="1" x14ac:dyDescent="0.35">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row>
    <row r="535" spans="1:27" ht="15.75" customHeight="1" x14ac:dyDescent="0.35">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row>
    <row r="536" spans="1:27" ht="15.75" customHeight="1" x14ac:dyDescent="0.35">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row>
    <row r="537" spans="1:27" ht="15.75" customHeight="1" x14ac:dyDescent="0.35">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row>
    <row r="538" spans="1:27" ht="15.75" customHeight="1" x14ac:dyDescent="0.35">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row>
    <row r="539" spans="1:27" ht="15.75" customHeight="1" x14ac:dyDescent="0.35">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row>
    <row r="540" spans="1:27" ht="15.75" customHeight="1" x14ac:dyDescent="0.35">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row>
    <row r="541" spans="1:27" ht="15.75" customHeight="1" x14ac:dyDescent="0.35">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row>
    <row r="542" spans="1:27" ht="15.75" customHeight="1" x14ac:dyDescent="0.35">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row>
    <row r="543" spans="1:27" ht="15.75" customHeight="1" x14ac:dyDescent="0.35">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row>
    <row r="544" spans="1:27" ht="15.75" customHeight="1" x14ac:dyDescent="0.35">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row>
    <row r="545" spans="1:27" ht="15.75" customHeight="1" x14ac:dyDescent="0.35">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row>
    <row r="546" spans="1:27" ht="15.75" customHeight="1" x14ac:dyDescent="0.35">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row>
    <row r="547" spans="1:27" ht="15.75" customHeight="1" x14ac:dyDescent="0.35">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row>
    <row r="548" spans="1:27" ht="15.75" customHeight="1" x14ac:dyDescent="0.35">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row>
    <row r="549" spans="1:27" ht="15.75" customHeight="1" x14ac:dyDescent="0.35">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row>
    <row r="550" spans="1:27" ht="15.75" customHeight="1" x14ac:dyDescent="0.35">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row>
    <row r="551" spans="1:27" ht="15.75" customHeight="1" x14ac:dyDescent="0.35">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row>
    <row r="552" spans="1:27" ht="15.75" customHeight="1" x14ac:dyDescent="0.35">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row>
    <row r="553" spans="1:27" ht="15.75" customHeight="1" x14ac:dyDescent="0.35">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row>
    <row r="554" spans="1:27" ht="15.75" customHeight="1" x14ac:dyDescent="0.35">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row>
    <row r="555" spans="1:27" ht="15.75" customHeight="1" x14ac:dyDescent="0.35">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row>
    <row r="556" spans="1:27" ht="15.75" customHeight="1" x14ac:dyDescent="0.35">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row>
    <row r="557" spans="1:27" ht="15.75" customHeight="1" x14ac:dyDescent="0.35">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row>
    <row r="558" spans="1:27" ht="15.75" customHeight="1" x14ac:dyDescent="0.35">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row>
    <row r="559" spans="1:27" ht="15.75" customHeight="1" x14ac:dyDescent="0.35">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row>
    <row r="560" spans="1:27" ht="15.75" customHeight="1" x14ac:dyDescent="0.35">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row>
    <row r="561" spans="1:27" ht="15.75" customHeight="1" x14ac:dyDescent="0.35">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row>
    <row r="562" spans="1:27" ht="15.75" customHeight="1" x14ac:dyDescent="0.35">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row>
    <row r="563" spans="1:27" ht="15.75" customHeight="1" x14ac:dyDescent="0.35">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row>
    <row r="564" spans="1:27" ht="15.75" customHeight="1" x14ac:dyDescent="0.35">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row>
    <row r="565" spans="1:27" ht="15.75" customHeight="1" x14ac:dyDescent="0.35">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row>
    <row r="566" spans="1:27" ht="15.75" customHeight="1" x14ac:dyDescent="0.35">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row>
    <row r="567" spans="1:27" ht="15.75" customHeight="1" x14ac:dyDescent="0.35">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row>
    <row r="568" spans="1:27" ht="15.75" customHeight="1" x14ac:dyDescent="0.35">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row>
    <row r="569" spans="1:27" ht="15.75" customHeight="1" x14ac:dyDescent="0.35">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row>
    <row r="570" spans="1:27" ht="15.75" customHeight="1" x14ac:dyDescent="0.35">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row>
    <row r="571" spans="1:27" ht="15.75" customHeight="1" x14ac:dyDescent="0.35">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row>
    <row r="572" spans="1:27" ht="15.75" customHeight="1" x14ac:dyDescent="0.35">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row>
    <row r="573" spans="1:27" ht="15.75" customHeight="1" x14ac:dyDescent="0.35">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row>
    <row r="574" spans="1:27" ht="15.75" customHeight="1" x14ac:dyDescent="0.35">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row>
    <row r="575" spans="1:27" ht="15.75" customHeight="1" x14ac:dyDescent="0.35">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row>
    <row r="576" spans="1:27" ht="15.75" customHeight="1" x14ac:dyDescent="0.35">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row>
    <row r="577" spans="1:27" ht="15.75" customHeight="1" x14ac:dyDescent="0.35">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row>
    <row r="578" spans="1:27" ht="15.75" customHeight="1" x14ac:dyDescent="0.35">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row>
    <row r="579" spans="1:27" ht="15.75" customHeight="1" x14ac:dyDescent="0.35">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row>
    <row r="580" spans="1:27" ht="15.75" customHeight="1" x14ac:dyDescent="0.35">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row>
    <row r="581" spans="1:27" ht="15.75" customHeight="1" x14ac:dyDescent="0.35">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row>
    <row r="582" spans="1:27" ht="15.75" customHeight="1" x14ac:dyDescent="0.35">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row>
    <row r="583" spans="1:27" ht="15.75" customHeight="1" x14ac:dyDescent="0.35">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row>
    <row r="584" spans="1:27" ht="15.75" customHeight="1" x14ac:dyDescent="0.35">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row>
    <row r="585" spans="1:27" ht="15.75" customHeight="1" x14ac:dyDescent="0.35">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row>
    <row r="586" spans="1:27" ht="15.75" customHeight="1" x14ac:dyDescent="0.35">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row>
    <row r="587" spans="1:27" ht="15.75" customHeight="1" x14ac:dyDescent="0.35">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row>
    <row r="588" spans="1:27" ht="15.75" customHeight="1" x14ac:dyDescent="0.35">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row>
    <row r="589" spans="1:27" ht="15.75" customHeight="1" x14ac:dyDescent="0.35">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row>
    <row r="590" spans="1:27" ht="15.75" customHeight="1" x14ac:dyDescent="0.35">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row>
    <row r="591" spans="1:27" ht="15.75" customHeight="1" x14ac:dyDescent="0.35">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row>
    <row r="592" spans="1:27" ht="15.75" customHeight="1" x14ac:dyDescent="0.35">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row>
    <row r="593" spans="1:27" ht="15.75" customHeight="1" x14ac:dyDescent="0.35">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row>
    <row r="594" spans="1:27" ht="15.75" customHeight="1" x14ac:dyDescent="0.35">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row>
    <row r="595" spans="1:27" ht="15.75" customHeight="1" x14ac:dyDescent="0.35">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row>
    <row r="596" spans="1:27" ht="15.75" customHeight="1" x14ac:dyDescent="0.35">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row>
    <row r="597" spans="1:27" ht="15.75" customHeight="1" x14ac:dyDescent="0.35">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row>
    <row r="598" spans="1:27" ht="15.75" customHeight="1" x14ac:dyDescent="0.35">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row>
    <row r="599" spans="1:27" ht="15.75" customHeight="1" x14ac:dyDescent="0.35">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row>
    <row r="600" spans="1:27" ht="15.75" customHeight="1" x14ac:dyDescent="0.35">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row>
    <row r="601" spans="1:27" ht="15.75" customHeight="1" x14ac:dyDescent="0.35">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row>
    <row r="602" spans="1:27" ht="15.75" customHeight="1" x14ac:dyDescent="0.35">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row>
    <row r="603" spans="1:27" ht="15.75" customHeight="1" x14ac:dyDescent="0.35">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row>
    <row r="604" spans="1:27" ht="15.75" customHeight="1" x14ac:dyDescent="0.35">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row>
    <row r="605" spans="1:27" ht="15.75" customHeight="1" x14ac:dyDescent="0.35">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row>
    <row r="606" spans="1:27" ht="15.75" customHeight="1" x14ac:dyDescent="0.35">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row>
    <row r="607" spans="1:27" ht="15.75" customHeight="1" x14ac:dyDescent="0.35">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row>
    <row r="608" spans="1:27" ht="15.75" customHeight="1" x14ac:dyDescent="0.35">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row>
    <row r="609" spans="1:27" ht="15.75" customHeight="1" x14ac:dyDescent="0.35">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row>
    <row r="610" spans="1:27" ht="15.75" customHeight="1" x14ac:dyDescent="0.35">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row>
    <row r="611" spans="1:27" ht="15.75" customHeight="1" x14ac:dyDescent="0.35">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row>
    <row r="612" spans="1:27" ht="15.75" customHeight="1" x14ac:dyDescent="0.35">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row>
    <row r="613" spans="1:27" ht="15.75" customHeight="1" x14ac:dyDescent="0.35">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row>
    <row r="614" spans="1:27" ht="15.75" customHeight="1" x14ac:dyDescent="0.35">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row>
    <row r="615" spans="1:27" ht="15.75" customHeight="1" x14ac:dyDescent="0.35">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row>
    <row r="616" spans="1:27" ht="15.75" customHeight="1" x14ac:dyDescent="0.35">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row>
    <row r="617" spans="1:27" ht="15.75" customHeight="1" x14ac:dyDescent="0.35">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row>
    <row r="618" spans="1:27" ht="15.75" customHeight="1" x14ac:dyDescent="0.35">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row>
    <row r="619" spans="1:27" ht="15.75" customHeight="1" x14ac:dyDescent="0.35">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row>
    <row r="620" spans="1:27" ht="15.75" customHeight="1" x14ac:dyDescent="0.35">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row>
    <row r="621" spans="1:27" ht="15.75" customHeight="1" x14ac:dyDescent="0.35">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row>
    <row r="622" spans="1:27" ht="15.75" customHeight="1" x14ac:dyDescent="0.35">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row>
    <row r="623" spans="1:27" ht="15.75" customHeight="1" x14ac:dyDescent="0.35">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row>
    <row r="624" spans="1:27" ht="15.75" customHeight="1" x14ac:dyDescent="0.35">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row>
    <row r="625" spans="1:27" ht="15.75" customHeight="1" x14ac:dyDescent="0.35">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row>
    <row r="626" spans="1:27" ht="15.75" customHeight="1" x14ac:dyDescent="0.35">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row>
    <row r="627" spans="1:27" ht="15.75" customHeight="1" x14ac:dyDescent="0.35">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row>
    <row r="628" spans="1:27" ht="15.75" customHeight="1" x14ac:dyDescent="0.35">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row>
    <row r="629" spans="1:27" ht="15.75" customHeight="1" x14ac:dyDescent="0.35">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row>
    <row r="630" spans="1:27" ht="15.75" customHeight="1" x14ac:dyDescent="0.35">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row>
    <row r="631" spans="1:27" ht="15.75" customHeight="1" x14ac:dyDescent="0.35">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row>
    <row r="632" spans="1:27" ht="15.75" customHeight="1" x14ac:dyDescent="0.35">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row>
    <row r="633" spans="1:27" ht="15.75" customHeight="1" x14ac:dyDescent="0.35">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row>
    <row r="634" spans="1:27" ht="15.75" customHeight="1" x14ac:dyDescent="0.35">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row>
    <row r="635" spans="1:27" ht="15.75" customHeight="1" x14ac:dyDescent="0.35">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row>
    <row r="636" spans="1:27" ht="15.75" customHeight="1" x14ac:dyDescent="0.35">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row>
    <row r="637" spans="1:27" ht="15.75" customHeight="1" x14ac:dyDescent="0.35">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row>
    <row r="638" spans="1:27" ht="15.75" customHeight="1" x14ac:dyDescent="0.35">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row>
    <row r="639" spans="1:27" ht="15.75" customHeight="1" x14ac:dyDescent="0.35">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row>
    <row r="640" spans="1:27" ht="15.75" customHeight="1" x14ac:dyDescent="0.35">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row>
    <row r="641" spans="1:27" ht="15.75" customHeight="1" x14ac:dyDescent="0.35">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row>
    <row r="642" spans="1:27" ht="15.75" customHeight="1" x14ac:dyDescent="0.35">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row>
    <row r="643" spans="1:27" ht="15.75" customHeight="1" x14ac:dyDescent="0.35">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row>
    <row r="644" spans="1:27" ht="15.75" customHeight="1" x14ac:dyDescent="0.35">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row>
    <row r="645" spans="1:27" ht="15.75" customHeight="1" x14ac:dyDescent="0.35">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row>
    <row r="646" spans="1:27" ht="15.75" customHeight="1" x14ac:dyDescent="0.35">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row>
    <row r="647" spans="1:27" ht="15.75" customHeight="1" x14ac:dyDescent="0.35">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row>
    <row r="648" spans="1:27" ht="15.75" customHeight="1" x14ac:dyDescent="0.35">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row>
    <row r="649" spans="1:27" ht="15.75" customHeight="1" x14ac:dyDescent="0.35">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row>
    <row r="650" spans="1:27" ht="15.75" customHeight="1" x14ac:dyDescent="0.35">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row>
    <row r="651" spans="1:27" ht="15.75" customHeight="1" x14ac:dyDescent="0.35">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row>
    <row r="652" spans="1:27" ht="15.75" customHeight="1" x14ac:dyDescent="0.35">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row>
    <row r="653" spans="1:27" ht="15.75" customHeight="1" x14ac:dyDescent="0.35">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row>
    <row r="654" spans="1:27" ht="15.75" customHeight="1" x14ac:dyDescent="0.35">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row>
    <row r="655" spans="1:27" ht="15.75" customHeight="1" x14ac:dyDescent="0.35">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row>
    <row r="656" spans="1:27" ht="15.75" customHeight="1" x14ac:dyDescent="0.35">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row>
    <row r="657" spans="1:27" ht="15.75" customHeight="1" x14ac:dyDescent="0.35">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row>
    <row r="658" spans="1:27" ht="15.75" customHeight="1" x14ac:dyDescent="0.35">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row>
    <row r="659" spans="1:27" ht="15.75" customHeight="1" x14ac:dyDescent="0.35">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row>
    <row r="660" spans="1:27" ht="15.75" customHeight="1" x14ac:dyDescent="0.35">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row>
    <row r="661" spans="1:27" ht="15.75" customHeight="1" x14ac:dyDescent="0.35">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row>
    <row r="662" spans="1:27" ht="15.75" customHeight="1" x14ac:dyDescent="0.35">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row>
    <row r="663" spans="1:27" ht="15.75" customHeight="1" x14ac:dyDescent="0.35">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row>
    <row r="664" spans="1:27" ht="15.75" customHeight="1" x14ac:dyDescent="0.35">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row>
    <row r="665" spans="1:27" ht="15.75" customHeight="1" x14ac:dyDescent="0.35">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row>
    <row r="666" spans="1:27" ht="15.75" customHeight="1" x14ac:dyDescent="0.35">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row>
    <row r="667" spans="1:27" ht="15.75" customHeight="1" x14ac:dyDescent="0.35">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row>
    <row r="668" spans="1:27" ht="15.75" customHeight="1" x14ac:dyDescent="0.35">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row>
    <row r="669" spans="1:27" ht="15.75" customHeight="1" x14ac:dyDescent="0.35">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row>
    <row r="670" spans="1:27" ht="15.75" customHeight="1" x14ac:dyDescent="0.35">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row>
    <row r="671" spans="1:27" ht="15.75" customHeight="1" x14ac:dyDescent="0.35">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row>
    <row r="672" spans="1:27" ht="15.75" customHeight="1" x14ac:dyDescent="0.35">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row>
    <row r="673" spans="1:27" ht="15.75" customHeight="1" x14ac:dyDescent="0.35">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row>
    <row r="674" spans="1:27" ht="15.75" customHeight="1" x14ac:dyDescent="0.35">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row>
    <row r="675" spans="1:27" ht="15.75" customHeight="1" x14ac:dyDescent="0.35">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row>
    <row r="676" spans="1:27" ht="15.75" customHeight="1" x14ac:dyDescent="0.35">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row>
    <row r="677" spans="1:27" ht="15.75" customHeight="1" x14ac:dyDescent="0.35">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row>
    <row r="678" spans="1:27" ht="15.75" customHeight="1" x14ac:dyDescent="0.35">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row>
    <row r="679" spans="1:27" ht="15.75" customHeight="1" x14ac:dyDescent="0.35">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row>
    <row r="680" spans="1:27" ht="15.75" customHeight="1" x14ac:dyDescent="0.35">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row>
    <row r="681" spans="1:27" ht="15.75" customHeight="1" x14ac:dyDescent="0.35">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row>
    <row r="682" spans="1:27" ht="15.75" customHeight="1" x14ac:dyDescent="0.35">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row>
    <row r="683" spans="1:27" ht="15.75" customHeight="1" x14ac:dyDescent="0.35">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row>
    <row r="684" spans="1:27" ht="15.75" customHeight="1" x14ac:dyDescent="0.35">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row>
    <row r="685" spans="1:27" ht="15.75" customHeight="1" x14ac:dyDescent="0.35">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row>
    <row r="686" spans="1:27" ht="15.75" customHeight="1" x14ac:dyDescent="0.35">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row>
    <row r="687" spans="1:27" ht="15.75" customHeight="1" x14ac:dyDescent="0.35">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row>
    <row r="688" spans="1:27" ht="15.75" customHeight="1" x14ac:dyDescent="0.35">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row>
    <row r="689" spans="1:27" ht="15.75" customHeight="1" x14ac:dyDescent="0.35">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row>
    <row r="690" spans="1:27" ht="15.75" customHeight="1" x14ac:dyDescent="0.35">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row>
    <row r="691" spans="1:27" ht="15.75" customHeight="1" x14ac:dyDescent="0.35">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row>
    <row r="692" spans="1:27" ht="15.75" customHeight="1" x14ac:dyDescent="0.35">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row>
    <row r="693" spans="1:27" ht="15.75" customHeight="1" x14ac:dyDescent="0.35">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row>
    <row r="694" spans="1:27" ht="15.75" customHeight="1" x14ac:dyDescent="0.35">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row>
    <row r="695" spans="1:27" ht="15.75" customHeight="1" x14ac:dyDescent="0.35">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row>
    <row r="696" spans="1:27" ht="15.75" customHeight="1" x14ac:dyDescent="0.35">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row>
    <row r="697" spans="1:27" ht="15.75" customHeight="1" x14ac:dyDescent="0.35">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row>
    <row r="698" spans="1:27" ht="15.75" customHeight="1" x14ac:dyDescent="0.35">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row>
    <row r="699" spans="1:27" ht="15.75" customHeight="1" x14ac:dyDescent="0.35">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row>
    <row r="700" spans="1:27" ht="15.75" customHeight="1" x14ac:dyDescent="0.35">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row>
    <row r="701" spans="1:27" ht="15.75" customHeight="1" x14ac:dyDescent="0.35">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row>
    <row r="702" spans="1:27" ht="15.75" customHeight="1" x14ac:dyDescent="0.35">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row>
    <row r="703" spans="1:27" ht="15.75" customHeight="1" x14ac:dyDescent="0.35">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row>
    <row r="704" spans="1:27" ht="15.75" customHeight="1" x14ac:dyDescent="0.35">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row>
    <row r="705" spans="1:27" ht="15.75" customHeight="1" x14ac:dyDescent="0.35">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row>
    <row r="706" spans="1:27" ht="15.75" customHeight="1" x14ac:dyDescent="0.35">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row>
    <row r="707" spans="1:27" ht="15.75" customHeight="1" x14ac:dyDescent="0.35">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row>
    <row r="708" spans="1:27" ht="15.75" customHeight="1" x14ac:dyDescent="0.35">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row>
    <row r="709" spans="1:27" ht="15.75" customHeight="1" x14ac:dyDescent="0.35">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row>
    <row r="710" spans="1:27" ht="15.75" customHeight="1" x14ac:dyDescent="0.35">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row>
    <row r="711" spans="1:27" ht="15.75" customHeight="1" x14ac:dyDescent="0.35">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row>
    <row r="712" spans="1:27" ht="15.75" customHeight="1" x14ac:dyDescent="0.35">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row>
    <row r="713" spans="1:27" ht="15.75" customHeight="1" x14ac:dyDescent="0.35">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row>
    <row r="714" spans="1:27" ht="15.75" customHeight="1" x14ac:dyDescent="0.35">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row>
    <row r="715" spans="1:27" ht="15.75" customHeight="1" x14ac:dyDescent="0.35">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row>
    <row r="716" spans="1:27" ht="15.75" customHeight="1" x14ac:dyDescent="0.35">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row>
    <row r="717" spans="1:27" ht="15.75" customHeight="1" x14ac:dyDescent="0.35">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row>
    <row r="718" spans="1:27" ht="15.75" customHeight="1" x14ac:dyDescent="0.35">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row>
    <row r="719" spans="1:27" ht="15.75" customHeight="1" x14ac:dyDescent="0.35">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row>
    <row r="720" spans="1:27" ht="15.75" customHeight="1" x14ac:dyDescent="0.35">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row>
    <row r="721" spans="1:27" ht="15.75" customHeight="1" x14ac:dyDescent="0.35">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row>
    <row r="722" spans="1:27" ht="15.75" customHeight="1" x14ac:dyDescent="0.35">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row>
    <row r="723" spans="1:27" ht="15.75" customHeight="1" x14ac:dyDescent="0.35">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row>
    <row r="724" spans="1:27" ht="15.75" customHeight="1" x14ac:dyDescent="0.35">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row>
    <row r="725" spans="1:27" ht="15.75" customHeight="1" x14ac:dyDescent="0.35">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row>
    <row r="726" spans="1:27" ht="15.75" customHeight="1" x14ac:dyDescent="0.35">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row>
    <row r="727" spans="1:27" ht="15.75" customHeight="1" x14ac:dyDescent="0.35">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row>
    <row r="728" spans="1:27" ht="15.75" customHeight="1" x14ac:dyDescent="0.35">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row>
    <row r="729" spans="1:27" ht="15.75" customHeight="1" x14ac:dyDescent="0.35">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row>
    <row r="730" spans="1:27" ht="15.75" customHeight="1" x14ac:dyDescent="0.35">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row>
    <row r="731" spans="1:27" ht="15.75" customHeight="1" x14ac:dyDescent="0.35">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row>
    <row r="732" spans="1:27" ht="15.75" customHeight="1" x14ac:dyDescent="0.35">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row>
    <row r="733" spans="1:27" ht="15.75" customHeight="1" x14ac:dyDescent="0.35">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row>
    <row r="734" spans="1:27" ht="15.75" customHeight="1" x14ac:dyDescent="0.35">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row>
    <row r="735" spans="1:27" ht="15.75" customHeight="1" x14ac:dyDescent="0.35">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row>
    <row r="736" spans="1:27" ht="15.75" customHeight="1" x14ac:dyDescent="0.35">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row>
    <row r="737" spans="1:27" ht="15.75" customHeight="1" x14ac:dyDescent="0.35">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row>
    <row r="738" spans="1:27" ht="15.75" customHeight="1" x14ac:dyDescent="0.35">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row>
    <row r="739" spans="1:27" ht="15.75" customHeight="1" x14ac:dyDescent="0.35">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row>
    <row r="740" spans="1:27" ht="15.75" customHeight="1" x14ac:dyDescent="0.35">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row>
    <row r="741" spans="1:27" ht="15.75" customHeight="1" x14ac:dyDescent="0.35">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row>
    <row r="742" spans="1:27" ht="15.75" customHeight="1" x14ac:dyDescent="0.35">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row>
    <row r="743" spans="1:27" ht="15.75" customHeight="1" x14ac:dyDescent="0.35">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row>
    <row r="744" spans="1:27" ht="15.75" customHeight="1" x14ac:dyDescent="0.35">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row>
    <row r="745" spans="1:27" ht="15.75" customHeight="1" x14ac:dyDescent="0.35">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row>
    <row r="746" spans="1:27" ht="15.75" customHeight="1" x14ac:dyDescent="0.35">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row>
    <row r="747" spans="1:27" ht="15.75" customHeight="1" x14ac:dyDescent="0.35">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row>
    <row r="748" spans="1:27" ht="15.75" customHeight="1" x14ac:dyDescent="0.35">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row>
    <row r="749" spans="1:27" ht="15.75" customHeight="1" x14ac:dyDescent="0.35">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row>
    <row r="750" spans="1:27" ht="15.75" customHeight="1" x14ac:dyDescent="0.35">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row>
    <row r="751" spans="1:27" ht="15.75" customHeight="1" x14ac:dyDescent="0.35">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row>
    <row r="752" spans="1:27" ht="15.75" customHeight="1" x14ac:dyDescent="0.35">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row>
    <row r="753" spans="1:27" ht="15.75" customHeight="1" x14ac:dyDescent="0.35">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row>
    <row r="754" spans="1:27" ht="15.75" customHeight="1" x14ac:dyDescent="0.35">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row>
    <row r="755" spans="1:27" ht="15.75" customHeight="1" x14ac:dyDescent="0.35">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row>
    <row r="756" spans="1:27" ht="15.75" customHeight="1" x14ac:dyDescent="0.35">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row>
    <row r="757" spans="1:27" ht="15.75" customHeight="1" x14ac:dyDescent="0.35">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row>
    <row r="758" spans="1:27" ht="15.75" customHeight="1" x14ac:dyDescent="0.35">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row>
    <row r="759" spans="1:27" ht="15.75" customHeight="1" x14ac:dyDescent="0.35">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row>
    <row r="760" spans="1:27" ht="15.75" customHeight="1" x14ac:dyDescent="0.35">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row>
    <row r="761" spans="1:27" ht="15.75" customHeight="1" x14ac:dyDescent="0.35">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row>
    <row r="762" spans="1:27" ht="15.75" customHeight="1" x14ac:dyDescent="0.35">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row>
    <row r="763" spans="1:27" ht="15.75" customHeight="1" x14ac:dyDescent="0.35">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row>
    <row r="764" spans="1:27" ht="15.75" customHeight="1" x14ac:dyDescent="0.35">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row>
    <row r="765" spans="1:27" ht="15.75" customHeight="1" x14ac:dyDescent="0.35">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row>
    <row r="766" spans="1:27" ht="15.75" customHeight="1" x14ac:dyDescent="0.35">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row>
    <row r="767" spans="1:27" ht="15.75" customHeight="1" x14ac:dyDescent="0.35">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row>
    <row r="768" spans="1:27" ht="15.75" customHeight="1" x14ac:dyDescent="0.35">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row>
    <row r="769" spans="1:27" ht="15.75" customHeight="1" x14ac:dyDescent="0.35">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row>
    <row r="770" spans="1:27" ht="15.75" customHeight="1" x14ac:dyDescent="0.35">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row>
    <row r="771" spans="1:27" ht="15.75" customHeight="1" x14ac:dyDescent="0.35">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row>
    <row r="772" spans="1:27" ht="15.75" customHeight="1" x14ac:dyDescent="0.35">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row>
    <row r="773" spans="1:27" ht="15.75" customHeight="1" x14ac:dyDescent="0.35">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row>
    <row r="774" spans="1:27" ht="15.75" customHeight="1" x14ac:dyDescent="0.35">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row>
    <row r="775" spans="1:27" ht="15.75" customHeight="1" x14ac:dyDescent="0.35">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row>
    <row r="776" spans="1:27" ht="15.75" customHeight="1" x14ac:dyDescent="0.35">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row>
    <row r="777" spans="1:27" ht="15.75" customHeight="1" x14ac:dyDescent="0.35">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row>
    <row r="778" spans="1:27" ht="15.75" customHeight="1" x14ac:dyDescent="0.35">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row>
    <row r="779" spans="1:27" ht="15.75" customHeight="1" x14ac:dyDescent="0.35">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row>
    <row r="780" spans="1:27" ht="15.75" customHeight="1" x14ac:dyDescent="0.35">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row>
    <row r="781" spans="1:27" ht="15.75" customHeight="1" x14ac:dyDescent="0.35">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row>
    <row r="782" spans="1:27" ht="15.75" customHeight="1" x14ac:dyDescent="0.35">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row>
    <row r="783" spans="1:27" ht="15.75" customHeight="1" x14ac:dyDescent="0.35">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row>
    <row r="784" spans="1:27" ht="15.75" customHeight="1" x14ac:dyDescent="0.35">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row>
    <row r="785" spans="1:27" ht="15.75" customHeight="1" x14ac:dyDescent="0.35">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row>
    <row r="786" spans="1:27" ht="15.75" customHeight="1" x14ac:dyDescent="0.35">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row>
    <row r="787" spans="1:27" ht="15.75" customHeight="1" x14ac:dyDescent="0.35">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row>
    <row r="788" spans="1:27" ht="15.75" customHeight="1" x14ac:dyDescent="0.35">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row>
    <row r="789" spans="1:27" ht="15.75" customHeight="1" x14ac:dyDescent="0.35">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row>
    <row r="790" spans="1:27" ht="15.75" customHeight="1" x14ac:dyDescent="0.35">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row>
    <row r="791" spans="1:27" ht="15.75" customHeight="1" x14ac:dyDescent="0.35">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row>
    <row r="792" spans="1:27" ht="15.75" customHeight="1" x14ac:dyDescent="0.35">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row>
    <row r="793" spans="1:27" ht="15.75" customHeight="1" x14ac:dyDescent="0.35">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row>
    <row r="794" spans="1:27" ht="15.75" customHeight="1" x14ac:dyDescent="0.35">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row>
    <row r="795" spans="1:27" ht="15.75" customHeight="1" x14ac:dyDescent="0.35">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row>
    <row r="796" spans="1:27" ht="15.75" customHeight="1" x14ac:dyDescent="0.35">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row>
    <row r="797" spans="1:27" ht="15.75" customHeight="1" x14ac:dyDescent="0.35">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row>
    <row r="798" spans="1:27" ht="15.75" customHeight="1" x14ac:dyDescent="0.35">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row>
    <row r="799" spans="1:27" ht="15.75" customHeight="1" x14ac:dyDescent="0.35">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row>
    <row r="800" spans="1:27" ht="15.75" customHeight="1" x14ac:dyDescent="0.35">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row>
    <row r="801" spans="1:27" ht="15.75" customHeight="1" x14ac:dyDescent="0.35">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row>
    <row r="802" spans="1:27" ht="15.75" customHeight="1" x14ac:dyDescent="0.35">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row>
    <row r="803" spans="1:27" ht="15.75" customHeight="1" x14ac:dyDescent="0.35">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row>
    <row r="804" spans="1:27" ht="15.75" customHeight="1" x14ac:dyDescent="0.35">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row>
    <row r="805" spans="1:27" ht="15.75" customHeight="1" x14ac:dyDescent="0.35">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row>
    <row r="806" spans="1:27" ht="15.75" customHeight="1" x14ac:dyDescent="0.35">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row>
    <row r="807" spans="1:27" ht="15.75" customHeight="1" x14ac:dyDescent="0.35">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row>
    <row r="808" spans="1:27" ht="15.75" customHeight="1" x14ac:dyDescent="0.35">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row>
    <row r="809" spans="1:27" ht="15.75" customHeight="1" x14ac:dyDescent="0.35">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row>
    <row r="810" spans="1:27" ht="15.75" customHeight="1" x14ac:dyDescent="0.35">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row>
    <row r="811" spans="1:27" ht="15.75" customHeight="1" x14ac:dyDescent="0.35">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row>
    <row r="812" spans="1:27" ht="15.75" customHeight="1" x14ac:dyDescent="0.35">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row>
    <row r="813" spans="1:27" ht="15.75" customHeight="1" x14ac:dyDescent="0.35">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row>
    <row r="814" spans="1:27" ht="15.75" customHeight="1" x14ac:dyDescent="0.35">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row>
    <row r="815" spans="1:27" ht="15.75" customHeight="1" x14ac:dyDescent="0.35">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row>
    <row r="816" spans="1:27" ht="15.75" customHeight="1" x14ac:dyDescent="0.35">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row>
    <row r="817" spans="1:27" ht="15.75" customHeight="1" x14ac:dyDescent="0.35">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row>
    <row r="818" spans="1:27" ht="15.75" customHeight="1" x14ac:dyDescent="0.35">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row>
    <row r="819" spans="1:27" ht="15.75" customHeight="1" x14ac:dyDescent="0.35">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row>
    <row r="820" spans="1:27" ht="15.75" customHeight="1" x14ac:dyDescent="0.35">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row>
    <row r="821" spans="1:27" ht="15.75" customHeight="1" x14ac:dyDescent="0.35">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row>
    <row r="822" spans="1:27" ht="15.75" customHeight="1" x14ac:dyDescent="0.35">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row>
    <row r="823" spans="1:27" ht="15.75" customHeight="1" x14ac:dyDescent="0.35">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row>
    <row r="824" spans="1:27" ht="15.75" customHeight="1" x14ac:dyDescent="0.35">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row>
    <row r="825" spans="1:27" ht="15.75" customHeight="1" x14ac:dyDescent="0.35">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row>
    <row r="826" spans="1:27" ht="15.75" customHeight="1" x14ac:dyDescent="0.35">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row>
    <row r="827" spans="1:27" ht="15.75" customHeight="1" x14ac:dyDescent="0.35">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row>
    <row r="828" spans="1:27" ht="15.75" customHeight="1" x14ac:dyDescent="0.35">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row>
    <row r="829" spans="1:27" ht="15.75" customHeight="1" x14ac:dyDescent="0.35">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row>
    <row r="830" spans="1:27" ht="15.75" customHeight="1" x14ac:dyDescent="0.35">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row>
    <row r="831" spans="1:27" ht="15.75" customHeight="1" x14ac:dyDescent="0.35">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row>
    <row r="832" spans="1:27" ht="15.75" customHeight="1" x14ac:dyDescent="0.35">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row>
    <row r="833" spans="1:27" ht="15.75" customHeight="1" x14ac:dyDescent="0.35">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row>
    <row r="834" spans="1:27" ht="15.75" customHeight="1" x14ac:dyDescent="0.35">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row>
    <row r="835" spans="1:27" ht="15.75" customHeight="1" x14ac:dyDescent="0.35">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row>
    <row r="836" spans="1:27" ht="15.75" customHeight="1" x14ac:dyDescent="0.35">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row>
    <row r="837" spans="1:27" ht="15.75" customHeight="1" x14ac:dyDescent="0.35">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row>
    <row r="838" spans="1:27" ht="15.75" customHeight="1" x14ac:dyDescent="0.35">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row>
    <row r="839" spans="1:27" ht="15.75" customHeight="1" x14ac:dyDescent="0.35">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row>
    <row r="840" spans="1:27" ht="15.75" customHeight="1" x14ac:dyDescent="0.35">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row>
    <row r="841" spans="1:27" ht="15.75" customHeight="1" x14ac:dyDescent="0.35">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row>
    <row r="842" spans="1:27" ht="15.75" customHeight="1" x14ac:dyDescent="0.35">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row>
    <row r="843" spans="1:27" ht="15.75" customHeight="1" x14ac:dyDescent="0.35">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row>
    <row r="844" spans="1:27" ht="15.75" customHeight="1" x14ac:dyDescent="0.35">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row>
    <row r="845" spans="1:27" ht="15.75" customHeight="1" x14ac:dyDescent="0.35">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row>
    <row r="846" spans="1:27" ht="15.75" customHeight="1" x14ac:dyDescent="0.35">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row>
    <row r="847" spans="1:27" ht="15.75" customHeight="1" x14ac:dyDescent="0.35">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row>
    <row r="848" spans="1:27" ht="15.75" customHeight="1" x14ac:dyDescent="0.35">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row>
    <row r="849" spans="1:27" ht="15.75" customHeight="1" x14ac:dyDescent="0.35">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row>
    <row r="850" spans="1:27" ht="15.75" customHeight="1" x14ac:dyDescent="0.35">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row>
    <row r="851" spans="1:27" ht="15.75" customHeight="1" x14ac:dyDescent="0.35">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row>
    <row r="852" spans="1:27" ht="15.75" customHeight="1" x14ac:dyDescent="0.35">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row>
    <row r="853" spans="1:27" ht="15.75" customHeight="1" x14ac:dyDescent="0.35">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row>
    <row r="854" spans="1:27" ht="15.75" customHeight="1" x14ac:dyDescent="0.35">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row>
    <row r="855" spans="1:27" ht="15.75" customHeight="1" x14ac:dyDescent="0.35">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row>
    <row r="856" spans="1:27" ht="15.75" customHeight="1" x14ac:dyDescent="0.35">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row>
    <row r="857" spans="1:27" ht="15.75" customHeight="1" x14ac:dyDescent="0.35">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row>
    <row r="858" spans="1:27" ht="15.75" customHeight="1" x14ac:dyDescent="0.35">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row>
    <row r="859" spans="1:27" ht="15.75" customHeight="1" x14ac:dyDescent="0.35">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row>
    <row r="860" spans="1:27" ht="15.75" customHeight="1" x14ac:dyDescent="0.35">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row>
    <row r="861" spans="1:27" ht="15.75" customHeight="1" x14ac:dyDescent="0.35">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row>
    <row r="862" spans="1:27" ht="15.75" customHeight="1" x14ac:dyDescent="0.35">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row>
    <row r="863" spans="1:27" ht="15.75" customHeight="1" x14ac:dyDescent="0.35">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row>
    <row r="864" spans="1:27" ht="15.75" customHeight="1" x14ac:dyDescent="0.35">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row>
    <row r="865" spans="1:27" ht="15.75" customHeight="1" x14ac:dyDescent="0.35">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row>
    <row r="866" spans="1:27" ht="15.75" customHeight="1" x14ac:dyDescent="0.35">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row>
    <row r="867" spans="1:27" ht="15.75" customHeight="1" x14ac:dyDescent="0.35">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row>
    <row r="868" spans="1:27" ht="15.75" customHeight="1" x14ac:dyDescent="0.35">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row>
    <row r="869" spans="1:27" ht="15.75" customHeight="1" x14ac:dyDescent="0.35">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row>
    <row r="870" spans="1:27" ht="15.75" customHeight="1" x14ac:dyDescent="0.35">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row>
    <row r="871" spans="1:27" ht="15.75" customHeight="1" x14ac:dyDescent="0.35">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row>
    <row r="872" spans="1:27" ht="15.75" customHeight="1" x14ac:dyDescent="0.35">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row>
    <row r="873" spans="1:27" ht="15.75" customHeight="1" x14ac:dyDescent="0.35">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row>
    <row r="874" spans="1:27" ht="15.75" customHeight="1" x14ac:dyDescent="0.35">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row>
    <row r="875" spans="1:27" ht="15.75" customHeight="1" x14ac:dyDescent="0.35">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row>
    <row r="876" spans="1:27" ht="15.75" customHeight="1" x14ac:dyDescent="0.35">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row>
    <row r="877" spans="1:27" ht="15.75" customHeight="1" x14ac:dyDescent="0.35">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row>
    <row r="878" spans="1:27" ht="15.75" customHeight="1" x14ac:dyDescent="0.35">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row>
    <row r="879" spans="1:27" ht="15.75" customHeight="1" x14ac:dyDescent="0.35">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row>
    <row r="880" spans="1:27" ht="15.75" customHeight="1" x14ac:dyDescent="0.35">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row>
    <row r="881" spans="1:27" ht="15.75" customHeight="1" x14ac:dyDescent="0.35">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row>
    <row r="882" spans="1:27" ht="15.75" customHeight="1" x14ac:dyDescent="0.35">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row>
    <row r="883" spans="1:27" ht="15.75" customHeight="1" x14ac:dyDescent="0.35">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row>
    <row r="884" spans="1:27" ht="15.75" customHeight="1" x14ac:dyDescent="0.35">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row>
    <row r="885" spans="1:27" ht="15.75" customHeight="1" x14ac:dyDescent="0.35">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row>
    <row r="886" spans="1:27" ht="15.75" customHeight="1" x14ac:dyDescent="0.35">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row>
    <row r="887" spans="1:27" ht="15.75" customHeight="1" x14ac:dyDescent="0.35">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row>
    <row r="888" spans="1:27" ht="15.75" customHeight="1" x14ac:dyDescent="0.35">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row>
    <row r="889" spans="1:27" ht="15.75" customHeight="1" x14ac:dyDescent="0.35">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row>
    <row r="890" spans="1:27" ht="15.75" customHeight="1" x14ac:dyDescent="0.35">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row>
    <row r="891" spans="1:27" ht="15.75" customHeight="1" x14ac:dyDescent="0.35">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row>
    <row r="892" spans="1:27" ht="15.75" customHeight="1" x14ac:dyDescent="0.35">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row>
    <row r="893" spans="1:27" ht="15.75" customHeight="1" x14ac:dyDescent="0.35">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row>
    <row r="894" spans="1:27" ht="15.75" customHeight="1" x14ac:dyDescent="0.35">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row>
    <row r="895" spans="1:27" ht="15.75" customHeight="1" x14ac:dyDescent="0.35">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row>
    <row r="896" spans="1:27" ht="15.75" customHeight="1" x14ac:dyDescent="0.35">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row>
    <row r="897" spans="1:27" ht="15.75" customHeight="1" x14ac:dyDescent="0.35">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row>
    <row r="898" spans="1:27" ht="15.75" customHeight="1" x14ac:dyDescent="0.35">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row>
    <row r="899" spans="1:27" ht="15.75" customHeight="1" x14ac:dyDescent="0.35">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row>
    <row r="900" spans="1:27" ht="15.75" customHeight="1" x14ac:dyDescent="0.35">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row>
    <row r="901" spans="1:27" ht="15.75" customHeight="1" x14ac:dyDescent="0.35">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row>
    <row r="902" spans="1:27" ht="15.75" customHeight="1" x14ac:dyDescent="0.35">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row>
    <row r="903" spans="1:27" ht="15.75" customHeight="1" x14ac:dyDescent="0.35">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row>
    <row r="904" spans="1:27" ht="15.75" customHeight="1" x14ac:dyDescent="0.35">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row>
    <row r="905" spans="1:27" ht="15.75" customHeight="1" x14ac:dyDescent="0.35">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row>
    <row r="906" spans="1:27" ht="15.75" customHeight="1" x14ac:dyDescent="0.35">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row>
    <row r="907" spans="1:27" ht="15.75" customHeight="1" x14ac:dyDescent="0.35">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row>
    <row r="908" spans="1:27" ht="15.75" customHeight="1" x14ac:dyDescent="0.35">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row>
    <row r="909" spans="1:27" ht="15.75" customHeight="1" x14ac:dyDescent="0.35">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row>
    <row r="910" spans="1:27" ht="15.75" customHeight="1" x14ac:dyDescent="0.35">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row>
    <row r="911" spans="1:27" ht="15.75" customHeight="1" x14ac:dyDescent="0.35">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row>
    <row r="912" spans="1:27" ht="15.75" customHeight="1" x14ac:dyDescent="0.35">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row>
    <row r="913" spans="1:27" ht="15.75" customHeight="1" x14ac:dyDescent="0.35">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row>
    <row r="914" spans="1:27" ht="15.75" customHeight="1" x14ac:dyDescent="0.35">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row>
    <row r="915" spans="1:27" ht="15.75" customHeight="1" x14ac:dyDescent="0.35">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row>
    <row r="916" spans="1:27" ht="15.75" customHeight="1" x14ac:dyDescent="0.35">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row>
    <row r="917" spans="1:27" ht="15.75" customHeight="1" x14ac:dyDescent="0.35">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row>
    <row r="918" spans="1:27" ht="15.75" customHeight="1" x14ac:dyDescent="0.35">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row>
    <row r="919" spans="1:27" ht="15.75" customHeight="1" x14ac:dyDescent="0.35">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row>
    <row r="920" spans="1:27" ht="15.75" customHeight="1" x14ac:dyDescent="0.35">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row>
    <row r="921" spans="1:27" ht="15.75" customHeight="1" x14ac:dyDescent="0.35">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row>
    <row r="922" spans="1:27" ht="15.75" customHeight="1" x14ac:dyDescent="0.35">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row>
    <row r="923" spans="1:27" ht="15.75" customHeight="1" x14ac:dyDescent="0.35">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row>
    <row r="924" spans="1:27" ht="15.75" customHeight="1" x14ac:dyDescent="0.35">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row>
    <row r="925" spans="1:27" ht="15.75" customHeight="1" x14ac:dyDescent="0.35">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row>
    <row r="926" spans="1:27" ht="15.75" customHeight="1" x14ac:dyDescent="0.35">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row>
    <row r="927" spans="1:27" ht="15.75" customHeight="1" x14ac:dyDescent="0.35">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row>
    <row r="928" spans="1:27" ht="15.75" customHeight="1" x14ac:dyDescent="0.35">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row>
    <row r="929" spans="1:27" ht="15.75" customHeight="1" x14ac:dyDescent="0.35">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row>
    <row r="930" spans="1:27" ht="15.75" customHeight="1" x14ac:dyDescent="0.35">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row>
    <row r="931" spans="1:27" ht="15.75" customHeight="1" x14ac:dyDescent="0.35">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row>
    <row r="932" spans="1:27" ht="15.75" customHeight="1" x14ac:dyDescent="0.35">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row>
    <row r="933" spans="1:27" ht="15.75" customHeight="1" x14ac:dyDescent="0.35">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row>
    <row r="934" spans="1:27" ht="15.75" customHeight="1" x14ac:dyDescent="0.35">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row>
    <row r="935" spans="1:27" ht="15.75" customHeight="1" x14ac:dyDescent="0.35">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row>
    <row r="936" spans="1:27" ht="15.75" customHeight="1" x14ac:dyDescent="0.35">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row>
    <row r="937" spans="1:27" ht="15.75" customHeight="1" x14ac:dyDescent="0.35">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row>
    <row r="938" spans="1:27" ht="15.75" customHeight="1" x14ac:dyDescent="0.35">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row>
    <row r="939" spans="1:27" ht="15.75" customHeight="1" x14ac:dyDescent="0.35">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row>
    <row r="940" spans="1:27" ht="15.75" customHeight="1" x14ac:dyDescent="0.35">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row>
    <row r="941" spans="1:27" ht="15.75" customHeight="1" x14ac:dyDescent="0.35">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row>
    <row r="942" spans="1:27" ht="15.75" customHeight="1" x14ac:dyDescent="0.35">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row>
    <row r="943" spans="1:27" ht="15.75" customHeight="1" x14ac:dyDescent="0.35">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row>
    <row r="944" spans="1:27" ht="15.75" customHeight="1" x14ac:dyDescent="0.35">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row>
    <row r="945" spans="1:27" ht="15.75" customHeight="1" x14ac:dyDescent="0.35">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row>
    <row r="946" spans="1:27" ht="15.75" customHeight="1" x14ac:dyDescent="0.35">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row>
    <row r="947" spans="1:27" ht="15.75" customHeight="1" x14ac:dyDescent="0.35">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row>
    <row r="948" spans="1:27" ht="15.75" customHeight="1" x14ac:dyDescent="0.35">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row>
    <row r="949" spans="1:27" ht="15.75" customHeight="1" x14ac:dyDescent="0.35">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row>
    <row r="950" spans="1:27" ht="15.75" customHeight="1" x14ac:dyDescent="0.35">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row>
    <row r="951" spans="1:27" ht="15.75" customHeight="1" x14ac:dyDescent="0.35">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row>
    <row r="952" spans="1:27" ht="15.75" customHeight="1" x14ac:dyDescent="0.35">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row>
    <row r="953" spans="1:27" ht="15.75" customHeight="1" x14ac:dyDescent="0.35">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row>
    <row r="954" spans="1:27" ht="15.75" customHeight="1" x14ac:dyDescent="0.35">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row>
    <row r="955" spans="1:27" ht="15.75" customHeight="1" x14ac:dyDescent="0.35">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row>
    <row r="956" spans="1:27" ht="15.75" customHeight="1" x14ac:dyDescent="0.35">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row>
    <row r="957" spans="1:27" ht="15.75" customHeight="1" x14ac:dyDescent="0.35">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row>
    <row r="958" spans="1:27" ht="15.75" customHeight="1" x14ac:dyDescent="0.35">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row>
    <row r="959" spans="1:27" ht="15.75" customHeight="1" x14ac:dyDescent="0.35">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row>
    <row r="960" spans="1:27" ht="15.75" customHeight="1" x14ac:dyDescent="0.35">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row>
    <row r="961" spans="1:27" ht="15.75" customHeight="1" x14ac:dyDescent="0.35">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row>
    <row r="962" spans="1:27" ht="15.75" customHeight="1" x14ac:dyDescent="0.35">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row>
    <row r="963" spans="1:27" ht="15.75" customHeight="1" x14ac:dyDescent="0.35">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row>
    <row r="964" spans="1:27" ht="15.75" customHeight="1" x14ac:dyDescent="0.35">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row>
    <row r="965" spans="1:27" ht="15.75" customHeight="1" x14ac:dyDescent="0.35">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row>
    <row r="966" spans="1:27" ht="15.75" customHeight="1" x14ac:dyDescent="0.35">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row>
    <row r="967" spans="1:27" ht="15.75" customHeight="1" x14ac:dyDescent="0.35">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row>
    <row r="968" spans="1:27" ht="15.75" customHeight="1" x14ac:dyDescent="0.35">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row>
    <row r="969" spans="1:27" ht="15.75" customHeight="1" x14ac:dyDescent="0.35">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row>
    <row r="970" spans="1:27" ht="15.75" customHeight="1" x14ac:dyDescent="0.35">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row>
    <row r="971" spans="1:27" ht="15.75" customHeight="1" x14ac:dyDescent="0.35">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row>
    <row r="972" spans="1:27" ht="15.75" customHeight="1" x14ac:dyDescent="0.35">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row>
    <row r="973" spans="1:27" ht="15.75" customHeight="1" x14ac:dyDescent="0.35">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row>
    <row r="974" spans="1:27" ht="15.75" customHeight="1" x14ac:dyDescent="0.35">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row>
    <row r="975" spans="1:27" ht="15.75" customHeight="1" x14ac:dyDescent="0.35">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row>
    <row r="976" spans="1:27" ht="15.75" customHeight="1" x14ac:dyDescent="0.35">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row>
    <row r="977" spans="1:27" ht="15.75" customHeight="1" x14ac:dyDescent="0.35">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row>
    <row r="978" spans="1:27" ht="15.75" customHeight="1" x14ac:dyDescent="0.35">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row>
    <row r="979" spans="1:27" ht="15.75" customHeight="1" x14ac:dyDescent="0.35">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row>
    <row r="980" spans="1:27" ht="15.75" customHeight="1" x14ac:dyDescent="0.35">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row>
    <row r="981" spans="1:27" ht="15.75" customHeight="1" x14ac:dyDescent="0.35">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row>
    <row r="982" spans="1:27" ht="15.75" customHeight="1" x14ac:dyDescent="0.35">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row>
    <row r="983" spans="1:27" ht="15.75" customHeight="1" x14ac:dyDescent="0.35">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row>
    <row r="984" spans="1:27" ht="15.75" customHeight="1" x14ac:dyDescent="0.35">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row>
    <row r="985" spans="1:27" ht="15.75" customHeight="1" x14ac:dyDescent="0.35">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row>
    <row r="986" spans="1:27" ht="15.75" customHeight="1" x14ac:dyDescent="0.35">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row>
    <row r="987" spans="1:27" ht="15.75" customHeight="1" x14ac:dyDescent="0.35">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row>
    <row r="988" spans="1:27" ht="15.75" customHeight="1" x14ac:dyDescent="0.35">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row>
    <row r="989" spans="1:27" ht="15.75" customHeight="1" x14ac:dyDescent="0.35">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row>
    <row r="990" spans="1:27" ht="15.75" customHeight="1" x14ac:dyDescent="0.35">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row>
    <row r="991" spans="1:27" ht="15.75" customHeight="1" x14ac:dyDescent="0.35">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row>
    <row r="992" spans="1:27" ht="15.75" customHeight="1" x14ac:dyDescent="0.35">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row>
    <row r="993" spans="1:27" ht="15.75" customHeight="1" x14ac:dyDescent="0.35">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row>
    <row r="994" spans="1:27" ht="15.75" customHeight="1" x14ac:dyDescent="0.35">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row>
    <row r="995" spans="1:27" ht="15.75" customHeight="1" x14ac:dyDescent="0.35">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row>
    <row r="996" spans="1:27" ht="15.75" customHeight="1" x14ac:dyDescent="0.35">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row>
    <row r="997" spans="1:27" ht="15.75" customHeight="1" x14ac:dyDescent="0.35">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row>
    <row r="998" spans="1:27" ht="15.75" customHeight="1" x14ac:dyDescent="0.35">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row>
    <row r="999" spans="1:27" ht="15.75" customHeight="1" x14ac:dyDescent="0.35">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row>
    <row r="1000" spans="1:27" ht="15.75" customHeight="1" x14ac:dyDescent="0.35">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row>
    <row r="1001" spans="1:27" ht="15.75" customHeight="1" x14ac:dyDescent="0.35">
      <c r="A1001" s="55"/>
      <c r="B1001" s="55"/>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row>
  </sheetData>
  <sheetProtection algorithmName="SHA-512" hashValue="1dmYz+9K6pgOFV4Bo1TRdVWZJMB48iVJ09pk1f0tBXCQz546VOHMj3p/mMHpa9AxX3hVLLQDSP28RZ8or7IHAA==" saltValue="8F8OyFWyW9xtAgUZZ6vQjg==" spinCount="100000" sheet="1" objects="1" scenarios="1"/>
  <mergeCells count="9">
    <mergeCell ref="B3:C3"/>
    <mergeCell ref="C14:K14"/>
    <mergeCell ref="B5:C5"/>
    <mergeCell ref="B4:C4"/>
    <mergeCell ref="E10:I10"/>
    <mergeCell ref="E11:I11"/>
    <mergeCell ref="E12:I12"/>
    <mergeCell ref="E13:I13"/>
    <mergeCell ref="E8:I9"/>
  </mergeCells>
  <conditionalFormatting sqref="C19">
    <cfRule type="containsText" dxfId="60" priority="9" stopIfTrue="1" operator="containsText" text="In">
      <formula>NOT(ISERROR(SEARCH("In",C19)))</formula>
    </cfRule>
  </conditionalFormatting>
  <conditionalFormatting sqref="C21">
    <cfRule type="containsText" dxfId="59" priority="10" stopIfTrue="1" operator="containsText" text="In">
      <formula>NOT(ISERROR(SEARCH("In",C21)))</formula>
    </cfRule>
  </conditionalFormatting>
  <conditionalFormatting sqref="C23">
    <cfRule type="cellIs" dxfId="58" priority="7" operator="equal">
      <formula>"Complete"</formula>
    </cfRule>
    <cfRule type="cellIs" dxfId="57" priority="8" operator="equal">
      <formula>"Incomplete"</formula>
    </cfRule>
  </conditionalFormatting>
  <conditionalFormatting sqref="C25">
    <cfRule type="cellIs" dxfId="56" priority="5" operator="equal">
      <formula>"Complete"</formula>
    </cfRule>
    <cfRule type="cellIs" dxfId="55" priority="6" operator="equal">
      <formula>"Incomplete"</formula>
    </cfRule>
  </conditionalFormatting>
  <conditionalFormatting sqref="C27">
    <cfRule type="cellIs" dxfId="54" priority="3" operator="equal">
      <formula>"Incomplete"</formula>
    </cfRule>
    <cfRule type="cellIs" dxfId="53" priority="4" operator="equal">
      <formula>"Complete"</formula>
    </cfRule>
  </conditionalFormatting>
  <conditionalFormatting sqref="C29">
    <cfRule type="cellIs" dxfId="52" priority="1" operator="equal">
      <formula>"Incomplete"</formula>
    </cfRule>
    <cfRule type="cellIs" dxfId="51" priority="2" operator="equal">
      <formula>"Complete"</formula>
    </cfRule>
  </conditionalFormatting>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J303"/>
  <sheetViews>
    <sheetView zoomScale="70" zoomScaleNormal="70" workbookViewId="0">
      <selection activeCell="M15" sqref="M15"/>
    </sheetView>
  </sheetViews>
  <sheetFormatPr defaultColWidth="10.83203125" defaultRowHeight="15.5" x14ac:dyDescent="0.35"/>
  <cols>
    <col min="1" max="1" width="4.83203125" style="624" customWidth="1"/>
    <col min="2" max="2" width="3.5" style="624" customWidth="1"/>
    <col min="3" max="3" width="4" style="624" customWidth="1"/>
    <col min="4" max="5" width="3.5" style="624" customWidth="1"/>
    <col min="6" max="6" width="47.5" style="624" customWidth="1"/>
    <col min="7" max="7" width="43.5" style="624" customWidth="1"/>
    <col min="8" max="8" width="5.33203125" style="624" customWidth="1"/>
    <col min="9" max="16384" width="10.83203125" style="624"/>
  </cols>
  <sheetData>
    <row r="2" spans="2:8" s="641" customFormat="1" ht="43" customHeight="1" x14ac:dyDescent="0.35">
      <c r="C2" s="642" t="s">
        <v>695</v>
      </c>
    </row>
    <row r="3" spans="2:8" ht="48" customHeight="1" x14ac:dyDescent="0.35">
      <c r="C3" s="1806" t="s">
        <v>696</v>
      </c>
      <c r="D3" s="1806"/>
      <c r="E3" s="1806"/>
      <c r="F3" s="1806"/>
      <c r="G3" s="1806"/>
    </row>
    <row r="5" spans="2:8" x14ac:dyDescent="0.35">
      <c r="C5" s="1862" t="s">
        <v>29</v>
      </c>
      <c r="D5" s="1862"/>
      <c r="E5" s="1862"/>
    </row>
    <row r="6" spans="2:8" ht="33" customHeight="1" x14ac:dyDescent="0.35">
      <c r="C6" s="631" t="s">
        <v>5</v>
      </c>
      <c r="D6" s="1806" t="s">
        <v>161</v>
      </c>
      <c r="E6" s="1806"/>
      <c r="F6" s="1806"/>
    </row>
    <row r="7" spans="2:8" ht="35.25" customHeight="1" x14ac:dyDescent="0.35">
      <c r="C7" s="631" t="s">
        <v>7</v>
      </c>
      <c r="D7" s="1806" t="s">
        <v>697</v>
      </c>
      <c r="E7" s="1806"/>
      <c r="F7" s="1806"/>
    </row>
    <row r="8" spans="2:8" ht="34" customHeight="1" x14ac:dyDescent="0.35">
      <c r="C8" s="631" t="s">
        <v>9</v>
      </c>
      <c r="D8" s="1806" t="s">
        <v>698</v>
      </c>
      <c r="E8" s="1806"/>
      <c r="F8" s="1806"/>
    </row>
    <row r="9" spans="2:8" ht="25" customHeight="1" x14ac:dyDescent="0.35"/>
    <row r="10" spans="2:8" s="626" customFormat="1" ht="48" customHeight="1" x14ac:dyDescent="0.35">
      <c r="B10" s="1459"/>
      <c r="C10" s="1865" t="s">
        <v>699</v>
      </c>
      <c r="D10" s="1865"/>
      <c r="E10" s="1865"/>
      <c r="F10" s="1865"/>
      <c r="G10" s="1865"/>
      <c r="H10" s="1460"/>
    </row>
    <row r="11" spans="2:8" x14ac:dyDescent="0.35">
      <c r="B11" s="1415"/>
      <c r="C11" s="1445" t="s">
        <v>700</v>
      </c>
      <c r="H11" s="1416"/>
    </row>
    <row r="12" spans="2:8" x14ac:dyDescent="0.35">
      <c r="B12" s="1415"/>
      <c r="H12" s="1416"/>
    </row>
    <row r="13" spans="2:8" ht="18.5" thickBot="1" x14ac:dyDescent="0.4">
      <c r="B13" s="1415"/>
      <c r="C13" s="1863" t="s">
        <v>701</v>
      </c>
      <c r="D13" s="1863"/>
      <c r="E13" s="1863"/>
      <c r="F13" s="1863"/>
      <c r="G13" s="1863"/>
      <c r="H13" s="1416"/>
    </row>
    <row r="14" spans="2:8" x14ac:dyDescent="0.35">
      <c r="B14" s="1415"/>
      <c r="C14" s="628"/>
      <c r="H14" s="1416"/>
    </row>
    <row r="15" spans="2:8" s="628" customFormat="1" ht="54" customHeight="1" x14ac:dyDescent="0.35">
      <c r="B15" s="1421"/>
      <c r="C15" s="1864" t="s">
        <v>702</v>
      </c>
      <c r="D15" s="1864"/>
      <c r="E15" s="1864"/>
      <c r="F15" s="1864"/>
      <c r="G15" s="1864"/>
      <c r="H15" s="1423"/>
    </row>
    <row r="16" spans="2:8" ht="16" thickBot="1" x14ac:dyDescent="0.4">
      <c r="B16" s="1415"/>
      <c r="H16" s="1416"/>
    </row>
    <row r="17" spans="2:8" s="626" customFormat="1" ht="21" customHeight="1" thickBot="1" x14ac:dyDescent="0.4">
      <c r="B17" s="1417"/>
      <c r="D17" s="627"/>
      <c r="E17" s="1866" t="s">
        <v>353</v>
      </c>
      <c r="F17" s="1867"/>
      <c r="G17" s="1867"/>
      <c r="H17" s="1419"/>
    </row>
    <row r="18" spans="2:8" s="626" customFormat="1" ht="76" customHeight="1" x14ac:dyDescent="0.35">
      <c r="B18" s="1417"/>
      <c r="E18" s="1806" t="s">
        <v>703</v>
      </c>
      <c r="F18" s="1806"/>
      <c r="G18" s="1806"/>
      <c r="H18" s="1419"/>
    </row>
    <row r="19" spans="2:8" s="626" customFormat="1" ht="9" customHeight="1" thickBot="1" x14ac:dyDescent="0.4">
      <c r="B19" s="1417"/>
      <c r="H19" s="1419"/>
    </row>
    <row r="20" spans="2:8" s="626" customFormat="1" ht="16" thickBot="1" x14ac:dyDescent="0.4">
      <c r="B20" s="1417"/>
      <c r="D20" s="627"/>
      <c r="E20" s="1866" t="s">
        <v>704</v>
      </c>
      <c r="F20" s="1867"/>
      <c r="G20" s="1867"/>
      <c r="H20" s="1419"/>
    </row>
    <row r="21" spans="2:8" s="626" customFormat="1" ht="72" customHeight="1" x14ac:dyDescent="0.35">
      <c r="B21" s="1417"/>
      <c r="E21" s="1806" t="s">
        <v>705</v>
      </c>
      <c r="F21" s="1806"/>
      <c r="G21" s="1806"/>
      <c r="H21" s="1419"/>
    </row>
    <row r="22" spans="2:8" s="626" customFormat="1" ht="17.25" customHeight="1" x14ac:dyDescent="0.35">
      <c r="B22" s="1461"/>
      <c r="C22" s="1462"/>
      <c r="D22" s="1462"/>
      <c r="E22" s="1463"/>
      <c r="F22" s="1463"/>
      <c r="G22" s="1463"/>
      <c r="H22" s="1464"/>
    </row>
    <row r="24" spans="2:8" ht="32.25" customHeight="1" x14ac:dyDescent="0.35">
      <c r="B24" s="1429"/>
      <c r="C24" s="1861" t="s">
        <v>706</v>
      </c>
      <c r="D24" s="1861"/>
      <c r="E24" s="1861"/>
      <c r="F24" s="1861"/>
      <c r="G24" s="1861"/>
      <c r="H24" s="1431"/>
    </row>
    <row r="25" spans="2:8" x14ac:dyDescent="0.35">
      <c r="B25" s="1415"/>
      <c r="C25" s="1445" t="s">
        <v>707</v>
      </c>
      <c r="H25" s="1416"/>
    </row>
    <row r="26" spans="2:8" x14ac:dyDescent="0.35">
      <c r="B26" s="1415"/>
      <c r="H26" s="1416"/>
    </row>
    <row r="27" spans="2:8" ht="18.5" thickBot="1" x14ac:dyDescent="0.45">
      <c r="B27" s="1415"/>
      <c r="C27" s="1878" t="s">
        <v>708</v>
      </c>
      <c r="D27" s="1878"/>
      <c r="E27" s="1878"/>
      <c r="F27" s="1878"/>
      <c r="G27" s="1878"/>
      <c r="H27" s="1416"/>
    </row>
    <row r="28" spans="2:8" ht="8.25" customHeight="1" x14ac:dyDescent="0.4">
      <c r="B28" s="1415"/>
      <c r="C28" s="1446"/>
      <c r="D28" s="1447"/>
      <c r="E28" s="1447"/>
      <c r="F28" s="1447"/>
      <c r="H28" s="1416"/>
    </row>
    <row r="29" spans="2:8" ht="48" customHeight="1" x14ac:dyDescent="0.35">
      <c r="B29" s="1415"/>
      <c r="C29" s="1806" t="s">
        <v>709</v>
      </c>
      <c r="D29" s="1806"/>
      <c r="E29" s="1806"/>
      <c r="F29" s="1806"/>
      <c r="G29" s="1806"/>
      <c r="H29" s="1416"/>
    </row>
    <row r="30" spans="2:8" x14ac:dyDescent="0.35">
      <c r="B30" s="1415"/>
      <c r="H30" s="1416"/>
    </row>
    <row r="31" spans="2:8" x14ac:dyDescent="0.35">
      <c r="B31" s="1415"/>
      <c r="C31" s="1426" t="s">
        <v>29</v>
      </c>
      <c r="H31" s="1416"/>
    </row>
    <row r="32" spans="2:8" ht="33" customHeight="1" x14ac:dyDescent="0.35">
      <c r="B32" s="1415"/>
      <c r="C32" s="626" t="s">
        <v>522</v>
      </c>
      <c r="D32" s="1868" t="s">
        <v>710</v>
      </c>
      <c r="E32" s="1868"/>
      <c r="F32" s="1868"/>
      <c r="G32" s="1868"/>
      <c r="H32" s="1416"/>
    </row>
    <row r="33" spans="2:8" x14ac:dyDescent="0.35">
      <c r="B33" s="1415"/>
      <c r="C33" s="624" t="s">
        <v>522</v>
      </c>
      <c r="D33" s="635" t="s">
        <v>711</v>
      </c>
      <c r="H33" s="1416"/>
    </row>
    <row r="34" spans="2:8" ht="26.25" customHeight="1" thickBot="1" x14ac:dyDescent="0.4">
      <c r="B34" s="1415"/>
      <c r="H34" s="1416"/>
    </row>
    <row r="35" spans="2:8" s="626" customFormat="1" ht="20.25" customHeight="1" thickBot="1" x14ac:dyDescent="0.4">
      <c r="B35" s="1417"/>
      <c r="C35" s="627"/>
      <c r="D35" s="1448" t="s">
        <v>712</v>
      </c>
      <c r="H35" s="1419"/>
    </row>
    <row r="36" spans="2:8" s="626" customFormat="1" ht="24" customHeight="1" x14ac:dyDescent="0.35">
      <c r="B36" s="1417"/>
      <c r="C36" s="626" t="s">
        <v>713</v>
      </c>
      <c r="E36" s="632"/>
      <c r="H36" s="1419"/>
    </row>
    <row r="37" spans="2:8" s="628" customFormat="1" ht="23.25" customHeight="1" x14ac:dyDescent="0.35">
      <c r="B37" s="1421"/>
      <c r="C37" s="628" t="s">
        <v>522</v>
      </c>
      <c r="D37" s="1422" t="s">
        <v>714</v>
      </c>
      <c r="H37" s="1423"/>
    </row>
    <row r="38" spans="2:8" s="628" customFormat="1" ht="32.25" customHeight="1" x14ac:dyDescent="0.35">
      <c r="B38" s="1421"/>
      <c r="C38" s="628" t="s">
        <v>522</v>
      </c>
      <c r="D38" s="1806" t="s">
        <v>715</v>
      </c>
      <c r="E38" s="1806"/>
      <c r="F38" s="1806"/>
      <c r="H38" s="1423"/>
    </row>
    <row r="39" spans="2:8" s="628" customFormat="1" ht="35.25" customHeight="1" x14ac:dyDescent="0.35">
      <c r="B39" s="1421"/>
      <c r="C39" s="628" t="s">
        <v>522</v>
      </c>
      <c r="D39" s="1806" t="s">
        <v>716</v>
      </c>
      <c r="E39" s="1806"/>
      <c r="F39" s="1806"/>
      <c r="H39" s="1423"/>
    </row>
    <row r="40" spans="2:8" s="628" customFormat="1" ht="50.25" customHeight="1" x14ac:dyDescent="0.35">
      <c r="B40" s="1421"/>
      <c r="C40" s="628" t="s">
        <v>522</v>
      </c>
      <c r="D40" s="1806" t="s">
        <v>717</v>
      </c>
      <c r="E40" s="1806"/>
      <c r="F40" s="1806"/>
      <c r="H40" s="1423"/>
    </row>
    <row r="41" spans="2:8" s="628" customFormat="1" ht="23.25" customHeight="1" x14ac:dyDescent="0.35">
      <c r="B41" s="1421"/>
      <c r="C41" s="628" t="s">
        <v>522</v>
      </c>
      <c r="D41" s="1422" t="s">
        <v>718</v>
      </c>
      <c r="H41" s="1423"/>
    </row>
    <row r="42" spans="2:8" s="628" customFormat="1" ht="22" customHeight="1" x14ac:dyDescent="0.35">
      <c r="B42" s="1421"/>
      <c r="C42" s="628" t="s">
        <v>522</v>
      </c>
      <c r="D42" s="1422" t="s">
        <v>719</v>
      </c>
      <c r="H42" s="1423"/>
    </row>
    <row r="43" spans="2:8" s="628" customFormat="1" ht="29.25" customHeight="1" x14ac:dyDescent="0.35">
      <c r="B43" s="1421"/>
      <c r="H43" s="1423"/>
    </row>
    <row r="44" spans="2:8" s="628" customFormat="1" x14ac:dyDescent="0.35">
      <c r="B44" s="1421"/>
      <c r="C44" s="1449" t="s">
        <v>720</v>
      </c>
      <c r="H44" s="1423"/>
    </row>
    <row r="45" spans="2:8" s="628" customFormat="1" ht="21" customHeight="1" x14ac:dyDescent="0.35">
      <c r="B45" s="1421"/>
      <c r="C45" s="626" t="s">
        <v>713</v>
      </c>
      <c r="H45" s="1423"/>
    </row>
    <row r="46" spans="2:8" x14ac:dyDescent="0.35">
      <c r="B46" s="1415"/>
      <c r="C46" s="628" t="s">
        <v>522</v>
      </c>
      <c r="D46" s="635" t="s">
        <v>721</v>
      </c>
      <c r="H46" s="1416"/>
    </row>
    <row r="47" spans="2:8" x14ac:dyDescent="0.35">
      <c r="B47" s="1415"/>
      <c r="C47" s="628" t="s">
        <v>522</v>
      </c>
      <c r="D47" s="635" t="s">
        <v>722</v>
      </c>
      <c r="H47" s="1416"/>
    </row>
    <row r="48" spans="2:8" x14ac:dyDescent="0.35">
      <c r="B48" s="1415"/>
      <c r="C48" s="628" t="s">
        <v>522</v>
      </c>
      <c r="D48" s="635" t="s">
        <v>723</v>
      </c>
      <c r="H48" s="1416"/>
    </row>
    <row r="49" spans="2:8" s="628" customFormat="1" ht="37" customHeight="1" x14ac:dyDescent="0.35">
      <c r="B49" s="1421"/>
      <c r="D49" s="1434" t="s">
        <v>724</v>
      </c>
      <c r="E49" s="1806" t="s">
        <v>725</v>
      </c>
      <c r="F49" s="1806"/>
      <c r="G49" s="1806"/>
      <c r="H49" s="1423"/>
    </row>
    <row r="50" spans="2:8" s="628" customFormat="1" ht="25.5" customHeight="1" x14ac:dyDescent="0.35">
      <c r="B50" s="1421"/>
      <c r="D50" s="1434" t="s">
        <v>724</v>
      </c>
      <c r="E50" s="1806" t="s">
        <v>726</v>
      </c>
      <c r="F50" s="1806"/>
      <c r="G50" s="1806"/>
      <c r="H50" s="1423"/>
    </row>
    <row r="51" spans="2:8" s="628" customFormat="1" ht="49" customHeight="1" x14ac:dyDescent="0.35">
      <c r="B51" s="1421"/>
      <c r="D51" s="1434" t="s">
        <v>724</v>
      </c>
      <c r="E51" s="1806" t="s">
        <v>727</v>
      </c>
      <c r="F51" s="1806"/>
      <c r="G51" s="1806"/>
      <c r="H51" s="1423"/>
    </row>
    <row r="52" spans="2:8" x14ac:dyDescent="0.35">
      <c r="B52" s="1415"/>
      <c r="D52" s="1426" t="s">
        <v>728</v>
      </c>
      <c r="H52" s="1416"/>
    </row>
    <row r="53" spans="2:8" ht="47.25" customHeight="1" x14ac:dyDescent="0.35">
      <c r="B53" s="1415"/>
      <c r="D53" s="1806" t="s">
        <v>729</v>
      </c>
      <c r="E53" s="1806"/>
      <c r="F53" s="1806"/>
      <c r="G53" s="1806"/>
      <c r="H53" s="1416"/>
    </row>
    <row r="54" spans="2:8" ht="16" thickBot="1" x14ac:dyDescent="0.4">
      <c r="B54" s="1415"/>
      <c r="H54" s="1416"/>
    </row>
    <row r="55" spans="2:8" ht="16" thickBot="1" x14ac:dyDescent="0.4">
      <c r="B55" s="1415"/>
      <c r="E55" s="625"/>
      <c r="F55" s="1448" t="s">
        <v>730</v>
      </c>
      <c r="H55" s="1416"/>
    </row>
    <row r="56" spans="2:8" ht="45.75" customHeight="1" x14ac:dyDescent="0.35">
      <c r="B56" s="1415"/>
      <c r="F56" s="1868" t="s">
        <v>731</v>
      </c>
      <c r="G56" s="1868"/>
      <c r="H56" s="1416"/>
    </row>
    <row r="57" spans="2:8" ht="203.25" customHeight="1" x14ac:dyDescent="0.35">
      <c r="B57" s="1415"/>
      <c r="E57" s="632"/>
      <c r="H57" s="1416"/>
    </row>
    <row r="58" spans="2:8" ht="16" thickBot="1" x14ac:dyDescent="0.4">
      <c r="B58" s="1415"/>
      <c r="H58" s="1416"/>
    </row>
    <row r="59" spans="2:8" s="626" customFormat="1" ht="18" customHeight="1" thickBot="1" x14ac:dyDescent="0.4">
      <c r="B59" s="1417"/>
      <c r="E59" s="627"/>
      <c r="F59" s="1448" t="s">
        <v>732</v>
      </c>
      <c r="H59" s="1419"/>
    </row>
    <row r="60" spans="2:8" s="628" customFormat="1" ht="34" customHeight="1" x14ac:dyDescent="0.3">
      <c r="B60" s="1421"/>
      <c r="F60" s="1868" t="s">
        <v>733</v>
      </c>
      <c r="G60" s="1868"/>
      <c r="H60" s="1423"/>
    </row>
    <row r="61" spans="2:8" ht="235" customHeight="1" x14ac:dyDescent="0.35">
      <c r="B61" s="1415"/>
      <c r="H61" s="1416"/>
    </row>
    <row r="62" spans="2:8" ht="30" customHeight="1" thickBot="1" x14ac:dyDescent="0.4">
      <c r="B62" s="1415"/>
      <c r="F62" s="632"/>
      <c r="H62" s="1416"/>
    </row>
    <row r="63" spans="2:8" ht="23.25" customHeight="1" thickBot="1" x14ac:dyDescent="0.4">
      <c r="B63" s="1415"/>
      <c r="C63" s="625"/>
      <c r="D63" s="1448" t="s">
        <v>734</v>
      </c>
      <c r="G63" s="632"/>
      <c r="H63" s="1416"/>
    </row>
    <row r="64" spans="2:8" ht="28" customHeight="1" x14ac:dyDescent="0.35">
      <c r="B64" s="1415"/>
      <c r="C64" s="626" t="s">
        <v>713</v>
      </c>
      <c r="H64" s="1416"/>
    </row>
    <row r="65" spans="2:8" s="628" customFormat="1" ht="63" customHeight="1" x14ac:dyDescent="0.35">
      <c r="B65" s="1421"/>
      <c r="C65" s="628" t="s">
        <v>522</v>
      </c>
      <c r="D65" s="1806" t="s">
        <v>735</v>
      </c>
      <c r="E65" s="1806"/>
      <c r="F65" s="1806"/>
      <c r="H65" s="1423"/>
    </row>
    <row r="66" spans="2:8" s="628" customFormat="1" ht="22" customHeight="1" x14ac:dyDescent="0.35">
      <c r="B66" s="1421"/>
      <c r="C66" s="628" t="s">
        <v>522</v>
      </c>
      <c r="D66" s="1422" t="s">
        <v>736</v>
      </c>
      <c r="H66" s="1423"/>
    </row>
    <row r="67" spans="2:8" s="628" customFormat="1" ht="24" customHeight="1" x14ac:dyDescent="0.35">
      <c r="B67" s="1421"/>
      <c r="C67" s="628" t="s">
        <v>522</v>
      </c>
      <c r="D67" s="1422" t="s">
        <v>737</v>
      </c>
      <c r="H67" s="1423"/>
    </row>
    <row r="68" spans="2:8" s="628" customFormat="1" ht="20.25" customHeight="1" x14ac:dyDescent="0.35">
      <c r="B68" s="1421"/>
      <c r="C68" s="628" t="s">
        <v>522</v>
      </c>
      <c r="D68" s="1422" t="s">
        <v>738</v>
      </c>
      <c r="H68" s="1423"/>
    </row>
    <row r="69" spans="2:8" s="628" customFormat="1" ht="93" customHeight="1" x14ac:dyDescent="0.35">
      <c r="B69" s="1421"/>
      <c r="C69" s="628" t="s">
        <v>522</v>
      </c>
      <c r="D69" s="1806" t="s">
        <v>739</v>
      </c>
      <c r="E69" s="1806"/>
      <c r="F69" s="1806"/>
      <c r="H69" s="1423"/>
    </row>
    <row r="70" spans="2:8" ht="16" thickBot="1" x14ac:dyDescent="0.4">
      <c r="B70" s="1415"/>
      <c r="H70" s="1416"/>
    </row>
    <row r="71" spans="2:8" s="626" customFormat="1" ht="26.25" customHeight="1" thickBot="1" x14ac:dyDescent="0.4">
      <c r="B71" s="1417"/>
      <c r="C71" s="627"/>
      <c r="D71" s="1448" t="s">
        <v>740</v>
      </c>
      <c r="G71" s="1450"/>
      <c r="H71" s="1419"/>
    </row>
    <row r="72" spans="2:8" ht="29.25" customHeight="1" x14ac:dyDescent="0.35">
      <c r="B72" s="1415"/>
      <c r="C72" s="626" t="s">
        <v>713</v>
      </c>
      <c r="H72" s="1416"/>
    </row>
    <row r="73" spans="2:8" ht="35.25" customHeight="1" x14ac:dyDescent="0.35">
      <c r="B73" s="1415"/>
      <c r="C73" s="628" t="s">
        <v>522</v>
      </c>
      <c r="D73" s="1806" t="s">
        <v>741</v>
      </c>
      <c r="E73" s="1806"/>
      <c r="F73" s="1806"/>
      <c r="G73" s="632"/>
      <c r="H73" s="1416"/>
    </row>
    <row r="74" spans="2:8" ht="33" customHeight="1" x14ac:dyDescent="0.35">
      <c r="B74" s="1415"/>
      <c r="C74" s="628" t="s">
        <v>522</v>
      </c>
      <c r="D74" s="1806" t="s">
        <v>742</v>
      </c>
      <c r="E74" s="1806"/>
      <c r="F74" s="1806"/>
      <c r="H74" s="1416"/>
    </row>
    <row r="75" spans="2:8" ht="50.25" customHeight="1" x14ac:dyDescent="0.35">
      <c r="B75" s="1415"/>
      <c r="C75" s="628" t="s">
        <v>522</v>
      </c>
      <c r="D75" s="1806" t="s">
        <v>743</v>
      </c>
      <c r="E75" s="1806"/>
      <c r="F75" s="1806"/>
      <c r="G75" s="632"/>
      <c r="H75" s="1416"/>
    </row>
    <row r="76" spans="2:8" ht="36" customHeight="1" x14ac:dyDescent="0.35">
      <c r="B76" s="1415"/>
      <c r="C76" s="628" t="s">
        <v>522</v>
      </c>
      <c r="D76" s="1806" t="s">
        <v>744</v>
      </c>
      <c r="E76" s="1806"/>
      <c r="F76" s="1806"/>
      <c r="H76" s="1416"/>
    </row>
    <row r="77" spans="2:8" ht="20.25" customHeight="1" x14ac:dyDescent="0.35">
      <c r="B77" s="1415"/>
      <c r="C77" s="628" t="s">
        <v>522</v>
      </c>
      <c r="D77" s="1806" t="s">
        <v>736</v>
      </c>
      <c r="E77" s="1806"/>
      <c r="F77" s="1806"/>
      <c r="H77" s="1416"/>
    </row>
    <row r="78" spans="2:8" ht="20.25" customHeight="1" x14ac:dyDescent="0.35">
      <c r="B78" s="1415"/>
      <c r="C78" s="628" t="s">
        <v>522</v>
      </c>
      <c r="D78" s="1806" t="s">
        <v>737</v>
      </c>
      <c r="E78" s="1806"/>
      <c r="F78" s="1806"/>
      <c r="H78" s="1416"/>
    </row>
    <row r="79" spans="2:8" ht="18" customHeight="1" x14ac:dyDescent="0.35">
      <c r="B79" s="1415"/>
      <c r="C79" s="628" t="s">
        <v>522</v>
      </c>
      <c r="D79" s="1806" t="s">
        <v>738</v>
      </c>
      <c r="E79" s="1806"/>
      <c r="F79" s="1806"/>
      <c r="H79" s="1416"/>
    </row>
    <row r="80" spans="2:8" ht="45" customHeight="1" x14ac:dyDescent="0.35">
      <c r="B80" s="1415"/>
      <c r="C80" s="628" t="s">
        <v>522</v>
      </c>
      <c r="D80" s="1806" t="s">
        <v>739</v>
      </c>
      <c r="E80" s="1806"/>
      <c r="F80" s="1806"/>
      <c r="H80" s="1416"/>
    </row>
    <row r="81" spans="2:8" ht="71.25" customHeight="1" x14ac:dyDescent="0.35">
      <c r="B81" s="1415"/>
      <c r="C81" s="628" t="s">
        <v>522</v>
      </c>
      <c r="D81" s="1806" t="s">
        <v>745</v>
      </c>
      <c r="E81" s="1806"/>
      <c r="F81" s="1806"/>
      <c r="H81" s="1416"/>
    </row>
    <row r="82" spans="2:8" ht="34" customHeight="1" x14ac:dyDescent="0.35">
      <c r="B82" s="1415"/>
      <c r="D82" s="628"/>
      <c r="H82" s="1416"/>
    </row>
    <row r="83" spans="2:8" s="626" customFormat="1" ht="23.25" customHeight="1" x14ac:dyDescent="0.35">
      <c r="B83" s="1417"/>
      <c r="C83" s="1448" t="s">
        <v>746</v>
      </c>
      <c r="H83" s="1419"/>
    </row>
    <row r="84" spans="2:8" s="626" customFormat="1" ht="25" customHeight="1" x14ac:dyDescent="0.35">
      <c r="B84" s="1417"/>
      <c r="C84" s="626" t="s">
        <v>713</v>
      </c>
      <c r="H84" s="1419"/>
    </row>
    <row r="85" spans="2:8" ht="42" customHeight="1" x14ac:dyDescent="0.35">
      <c r="B85" s="1415"/>
      <c r="C85" s="628" t="s">
        <v>522</v>
      </c>
      <c r="D85" s="1870" t="s">
        <v>747</v>
      </c>
      <c r="E85" s="1870"/>
      <c r="F85" s="1870"/>
      <c r="G85" s="1870"/>
      <c r="H85" s="1416"/>
    </row>
    <row r="86" spans="2:8" x14ac:dyDescent="0.35">
      <c r="B86" s="1415"/>
      <c r="C86" s="628" t="s">
        <v>522</v>
      </c>
      <c r="D86" s="1451" t="s">
        <v>723</v>
      </c>
      <c r="H86" s="1416"/>
    </row>
    <row r="87" spans="2:8" ht="41.25" customHeight="1" x14ac:dyDescent="0.35">
      <c r="B87" s="1415"/>
      <c r="C87" s="628"/>
      <c r="D87" s="1434" t="s">
        <v>724</v>
      </c>
      <c r="E87" s="1870" t="s">
        <v>725</v>
      </c>
      <c r="F87" s="1870"/>
      <c r="G87" s="1870"/>
      <c r="H87" s="1416"/>
    </row>
    <row r="88" spans="2:8" ht="38.25" customHeight="1" x14ac:dyDescent="0.35">
      <c r="B88" s="1415"/>
      <c r="C88" s="628"/>
      <c r="D88" s="1434" t="s">
        <v>724</v>
      </c>
      <c r="E88" s="1870" t="s">
        <v>726</v>
      </c>
      <c r="F88" s="1870"/>
      <c r="G88" s="1870"/>
      <c r="H88" s="1416"/>
    </row>
    <row r="89" spans="2:8" ht="62.25" customHeight="1" x14ac:dyDescent="0.35">
      <c r="B89" s="1415"/>
      <c r="C89" s="628"/>
      <c r="D89" s="1434" t="s">
        <v>724</v>
      </c>
      <c r="E89" s="1870" t="s">
        <v>748</v>
      </c>
      <c r="F89" s="1870"/>
      <c r="G89" s="1870"/>
      <c r="H89" s="1416"/>
    </row>
    <row r="90" spans="2:8" x14ac:dyDescent="0.35">
      <c r="B90" s="1415"/>
      <c r="D90" s="1426" t="s">
        <v>749</v>
      </c>
      <c r="H90" s="1416"/>
    </row>
    <row r="91" spans="2:8" ht="47.25" customHeight="1" x14ac:dyDescent="0.35">
      <c r="B91" s="1415"/>
      <c r="D91" s="1806" t="s">
        <v>750</v>
      </c>
      <c r="E91" s="1806"/>
      <c r="F91" s="1806"/>
      <c r="G91" s="1806"/>
      <c r="H91" s="1416"/>
    </row>
    <row r="92" spans="2:8" ht="16" thickBot="1" x14ac:dyDescent="0.4">
      <c r="B92" s="1415"/>
      <c r="D92" s="628"/>
      <c r="H92" s="1416"/>
    </row>
    <row r="93" spans="2:8" ht="16" thickBot="1" x14ac:dyDescent="0.4">
      <c r="B93" s="1415"/>
      <c r="D93" s="628"/>
      <c r="E93" s="625"/>
      <c r="F93" s="1449" t="s">
        <v>751</v>
      </c>
      <c r="H93" s="1416"/>
    </row>
    <row r="94" spans="2:8" ht="71.25" customHeight="1" x14ac:dyDescent="0.35">
      <c r="B94" s="1415"/>
      <c r="D94" s="628"/>
      <c r="F94" s="1870" t="s">
        <v>752</v>
      </c>
      <c r="G94" s="1870"/>
      <c r="H94" s="1416"/>
    </row>
    <row r="95" spans="2:8" ht="326.25" customHeight="1" x14ac:dyDescent="0.35">
      <c r="B95" s="1415"/>
      <c r="D95" s="628"/>
      <c r="F95" s="632"/>
      <c r="H95" s="1416"/>
    </row>
    <row r="96" spans="2:8" ht="23.25" customHeight="1" thickBot="1" x14ac:dyDescent="0.4">
      <c r="B96" s="1415"/>
      <c r="D96" s="628"/>
      <c r="F96" s="632"/>
      <c r="H96" s="1416"/>
    </row>
    <row r="97" spans="2:8" ht="16" thickBot="1" x14ac:dyDescent="0.4">
      <c r="B97" s="1415"/>
      <c r="E97" s="625"/>
      <c r="F97" s="1451" t="s">
        <v>753</v>
      </c>
      <c r="H97" s="1416"/>
    </row>
    <row r="98" spans="2:8" s="628" customFormat="1" ht="32.25" customHeight="1" x14ac:dyDescent="0.35">
      <c r="B98" s="1421"/>
      <c r="F98" s="1870" t="s">
        <v>733</v>
      </c>
      <c r="G98" s="1870"/>
      <c r="H98" s="1423"/>
    </row>
    <row r="99" spans="2:8" ht="315" customHeight="1" x14ac:dyDescent="0.35">
      <c r="B99" s="1415"/>
      <c r="F99" s="632"/>
      <c r="H99" s="1416"/>
    </row>
    <row r="100" spans="2:8" ht="34" customHeight="1" x14ac:dyDescent="0.35">
      <c r="B100" s="1415"/>
      <c r="H100" s="1416"/>
    </row>
    <row r="101" spans="2:8" s="640" customFormat="1" ht="23.25" customHeight="1" thickBot="1" x14ac:dyDescent="0.4">
      <c r="B101" s="1452"/>
      <c r="C101" s="1874" t="s">
        <v>507</v>
      </c>
      <c r="D101" s="1874"/>
      <c r="E101" s="1874"/>
      <c r="F101" s="1874"/>
      <c r="G101" s="1874"/>
      <c r="H101" s="1453"/>
    </row>
    <row r="102" spans="2:8" s="638" customFormat="1" ht="12" customHeight="1" x14ac:dyDescent="0.35">
      <c r="B102" s="1454"/>
      <c r="C102" s="639"/>
      <c r="D102" s="639"/>
      <c r="E102" s="639"/>
      <c r="F102" s="639"/>
      <c r="H102" s="1455"/>
    </row>
    <row r="103" spans="2:8" s="628" customFormat="1" ht="39" customHeight="1" x14ac:dyDescent="0.35">
      <c r="B103" s="1421"/>
      <c r="C103" s="1870" t="s">
        <v>754</v>
      </c>
      <c r="D103" s="1870"/>
      <c r="E103" s="1870"/>
      <c r="F103" s="1870"/>
      <c r="G103" s="1870"/>
      <c r="H103" s="1423"/>
    </row>
    <row r="104" spans="2:8" x14ac:dyDescent="0.35">
      <c r="B104" s="1415"/>
      <c r="C104" s="628" t="s">
        <v>522</v>
      </c>
      <c r="D104" s="1451" t="s">
        <v>755</v>
      </c>
      <c r="H104" s="1416"/>
    </row>
    <row r="105" spans="2:8" x14ac:dyDescent="0.35">
      <c r="B105" s="1415"/>
      <c r="C105" s="628" t="s">
        <v>522</v>
      </c>
      <c r="D105" s="1451" t="s">
        <v>756</v>
      </c>
      <c r="H105" s="1416"/>
    </row>
    <row r="106" spans="2:8" x14ac:dyDescent="0.35">
      <c r="B106" s="1415"/>
      <c r="C106" s="628" t="s">
        <v>522</v>
      </c>
      <c r="D106" s="1451" t="s">
        <v>757</v>
      </c>
      <c r="H106" s="1416"/>
    </row>
    <row r="107" spans="2:8" x14ac:dyDescent="0.35">
      <c r="B107" s="1415"/>
      <c r="C107" s="628" t="s">
        <v>522</v>
      </c>
      <c r="D107" s="1451" t="s">
        <v>758</v>
      </c>
      <c r="H107" s="1416"/>
    </row>
    <row r="108" spans="2:8" ht="16" thickBot="1" x14ac:dyDescent="0.4">
      <c r="B108" s="1415"/>
      <c r="H108" s="1416"/>
    </row>
    <row r="109" spans="2:8" ht="16" thickBot="1" x14ac:dyDescent="0.4">
      <c r="B109" s="1415"/>
      <c r="C109" s="625"/>
      <c r="D109" s="624" t="s">
        <v>588</v>
      </c>
      <c r="H109" s="1416"/>
    </row>
    <row r="110" spans="2:8" ht="16" thickBot="1" x14ac:dyDescent="0.4">
      <c r="B110" s="1415"/>
      <c r="D110" s="1451"/>
      <c r="H110" s="1416"/>
    </row>
    <row r="111" spans="2:8" ht="16" thickBot="1" x14ac:dyDescent="0.4">
      <c r="B111" s="1415"/>
      <c r="C111" s="625"/>
      <c r="D111" s="624" t="s">
        <v>589</v>
      </c>
      <c r="H111" s="1416"/>
    </row>
    <row r="112" spans="2:8" ht="16" thickBot="1" x14ac:dyDescent="0.4">
      <c r="B112" s="1415"/>
      <c r="D112" s="1451"/>
      <c r="H112" s="1416"/>
    </row>
    <row r="113" spans="2:8" ht="16" thickBot="1" x14ac:dyDescent="0.4">
      <c r="B113" s="1415"/>
      <c r="C113" s="625"/>
      <c r="D113" s="624" t="s">
        <v>590</v>
      </c>
      <c r="H113" s="1416"/>
    </row>
    <row r="114" spans="2:8" x14ac:dyDescent="0.35">
      <c r="B114" s="1415"/>
      <c r="E114" s="1451"/>
      <c r="H114" s="1416"/>
    </row>
    <row r="115" spans="2:8" ht="31" customHeight="1" x14ac:dyDescent="0.35">
      <c r="B115" s="1415"/>
      <c r="H115" s="1416"/>
    </row>
    <row r="116" spans="2:8" s="638" customFormat="1" ht="26.25" customHeight="1" thickBot="1" x14ac:dyDescent="0.4">
      <c r="B116" s="1454"/>
      <c r="C116" s="1874" t="s">
        <v>759</v>
      </c>
      <c r="D116" s="1874"/>
      <c r="E116" s="1874"/>
      <c r="F116" s="1874"/>
      <c r="G116" s="1874"/>
      <c r="H116" s="1455"/>
    </row>
    <row r="117" spans="2:8" s="638" customFormat="1" ht="13" customHeight="1" x14ac:dyDescent="0.35">
      <c r="B117" s="1454"/>
      <c r="H117" s="1455"/>
    </row>
    <row r="118" spans="2:8" ht="83.25" customHeight="1" x14ac:dyDescent="0.35">
      <c r="B118" s="1415"/>
      <c r="C118" s="1870" t="s">
        <v>760</v>
      </c>
      <c r="D118" s="1870"/>
      <c r="E118" s="1870"/>
      <c r="F118" s="1870"/>
      <c r="G118" s="1870"/>
      <c r="H118" s="1416"/>
    </row>
    <row r="119" spans="2:8" x14ac:dyDescent="0.35">
      <c r="B119" s="1415"/>
      <c r="H119" s="1416"/>
    </row>
    <row r="120" spans="2:8" x14ac:dyDescent="0.35">
      <c r="B120" s="1415"/>
      <c r="D120" s="624" t="s">
        <v>761</v>
      </c>
      <c r="F120" s="1411"/>
      <c r="H120" s="1416"/>
    </row>
    <row r="121" spans="2:8" ht="19" customHeight="1" x14ac:dyDescent="0.35">
      <c r="B121" s="1415"/>
      <c r="H121" s="1416"/>
    </row>
    <row r="122" spans="2:8" s="628" customFormat="1" ht="29.25" customHeight="1" thickBot="1" x14ac:dyDescent="0.4">
      <c r="B122" s="1421"/>
      <c r="C122" s="1874" t="s">
        <v>513</v>
      </c>
      <c r="D122" s="1874"/>
      <c r="E122" s="1874"/>
      <c r="F122" s="1874"/>
      <c r="G122" s="1874"/>
      <c r="H122" s="1423"/>
    </row>
    <row r="123" spans="2:8" s="626" customFormat="1" ht="41.25" customHeight="1" x14ac:dyDescent="0.35">
      <c r="B123" s="1417"/>
      <c r="C123" s="1872" t="s">
        <v>762</v>
      </c>
      <c r="D123" s="1872"/>
      <c r="E123" s="1872"/>
      <c r="F123" s="1872"/>
      <c r="H123" s="1419"/>
    </row>
    <row r="124" spans="2:8" ht="10" customHeight="1" x14ac:dyDescent="0.35">
      <c r="B124" s="1415"/>
      <c r="H124" s="1416"/>
    </row>
    <row r="125" spans="2:8" ht="88" customHeight="1" x14ac:dyDescent="0.35">
      <c r="B125" s="1415"/>
      <c r="C125" s="1870" t="s">
        <v>763</v>
      </c>
      <c r="D125" s="1870"/>
      <c r="E125" s="1870"/>
      <c r="F125" s="1870"/>
      <c r="G125" s="1456"/>
      <c r="H125" s="1416"/>
    </row>
    <row r="126" spans="2:8" s="628" customFormat="1" ht="27" customHeight="1" thickBot="1" x14ac:dyDescent="0.4">
      <c r="B126" s="1421"/>
      <c r="C126" s="1433" t="s">
        <v>764</v>
      </c>
      <c r="H126" s="1423"/>
    </row>
    <row r="127" spans="2:8" s="626" customFormat="1" ht="25" customHeight="1" thickBot="1" x14ac:dyDescent="0.4">
      <c r="B127" s="1417"/>
      <c r="C127" s="627"/>
      <c r="D127" s="626" t="s">
        <v>226</v>
      </c>
      <c r="H127" s="1419"/>
    </row>
    <row r="128" spans="2:8" s="626" customFormat="1" ht="16" thickBot="1" x14ac:dyDescent="0.4">
      <c r="B128" s="1417"/>
      <c r="H128" s="1419"/>
    </row>
    <row r="129" spans="2:8" s="626" customFormat="1" ht="26.25" customHeight="1" thickBot="1" x14ac:dyDescent="0.4">
      <c r="B129" s="1417"/>
      <c r="C129" s="627"/>
      <c r="D129" s="626" t="s">
        <v>229</v>
      </c>
      <c r="H129" s="1419"/>
    </row>
    <row r="130" spans="2:8" ht="33" customHeight="1" x14ac:dyDescent="0.35">
      <c r="B130" s="1415"/>
      <c r="H130" s="1416"/>
    </row>
    <row r="131" spans="2:8" x14ac:dyDescent="0.35">
      <c r="B131" s="1415"/>
      <c r="H131" s="1416"/>
    </row>
    <row r="132" spans="2:8" ht="29.25" customHeight="1" thickBot="1" x14ac:dyDescent="0.4">
      <c r="B132" s="1415"/>
      <c r="C132" s="1874" t="s">
        <v>516</v>
      </c>
      <c r="D132" s="1874"/>
      <c r="E132" s="1874"/>
      <c r="F132" s="1874"/>
      <c r="G132" s="1874"/>
      <c r="H132" s="1416"/>
    </row>
    <row r="133" spans="2:8" ht="23.25" customHeight="1" x14ac:dyDescent="0.35">
      <c r="B133" s="1415"/>
      <c r="C133" s="1871" t="s">
        <v>765</v>
      </c>
      <c r="D133" s="1871"/>
      <c r="E133" s="1871"/>
      <c r="F133" s="1871"/>
      <c r="G133" s="1871"/>
      <c r="H133" s="1416"/>
    </row>
    <row r="134" spans="2:8" x14ac:dyDescent="0.35">
      <c r="B134" s="1415"/>
      <c r="H134" s="1416"/>
    </row>
    <row r="135" spans="2:8" x14ac:dyDescent="0.35">
      <c r="B135" s="1415"/>
      <c r="C135" s="1457" t="s">
        <v>766</v>
      </c>
      <c r="H135" s="1416"/>
    </row>
    <row r="136" spans="2:8" ht="16" thickBot="1" x14ac:dyDescent="0.4">
      <c r="B136" s="1415"/>
      <c r="H136" s="1416"/>
    </row>
    <row r="137" spans="2:8" ht="16" thickBot="1" x14ac:dyDescent="0.4">
      <c r="B137" s="1415"/>
      <c r="C137" s="625"/>
      <c r="D137" s="1451" t="s">
        <v>767</v>
      </c>
      <c r="H137" s="1416"/>
    </row>
    <row r="138" spans="2:8" ht="8.25" customHeight="1" thickBot="1" x14ac:dyDescent="0.4">
      <c r="B138" s="1415"/>
      <c r="H138" s="1416"/>
    </row>
    <row r="139" spans="2:8" ht="16" thickBot="1" x14ac:dyDescent="0.4">
      <c r="B139" s="1415"/>
      <c r="C139" s="625"/>
      <c r="D139" s="1451" t="s">
        <v>605</v>
      </c>
      <c r="H139" s="1416"/>
    </row>
    <row r="140" spans="2:8" x14ac:dyDescent="0.35">
      <c r="B140" s="1427"/>
      <c r="C140" s="1411"/>
      <c r="D140" s="1458"/>
      <c r="E140" s="1411"/>
      <c r="F140" s="1411"/>
      <c r="G140" s="1411"/>
      <c r="H140" s="1428"/>
    </row>
    <row r="141" spans="2:8" x14ac:dyDescent="0.35">
      <c r="E141" s="635"/>
    </row>
    <row r="142" spans="2:8" ht="16" customHeight="1" x14ac:dyDescent="0.35">
      <c r="B142" s="1429"/>
      <c r="C142" s="1430"/>
      <c r="D142" s="1430"/>
      <c r="E142" s="1430"/>
      <c r="F142" s="1430"/>
      <c r="G142" s="1430"/>
      <c r="H142" s="1431"/>
    </row>
    <row r="143" spans="2:8" ht="29.25" customHeight="1" x14ac:dyDescent="0.35">
      <c r="B143" s="1415"/>
      <c r="C143" s="1869" t="s">
        <v>768</v>
      </c>
      <c r="D143" s="1869"/>
      <c r="E143" s="1869"/>
      <c r="F143" s="1869"/>
      <c r="G143" s="1869"/>
      <c r="H143" s="1416"/>
    </row>
    <row r="144" spans="2:8" ht="27" customHeight="1" x14ac:dyDescent="0.35">
      <c r="B144" s="1415"/>
      <c r="C144" s="635" t="s">
        <v>769</v>
      </c>
      <c r="H144" s="1416"/>
    </row>
    <row r="145" spans="2:8" ht="10" customHeight="1" x14ac:dyDescent="0.35">
      <c r="B145" s="1415"/>
      <c r="H145" s="1416"/>
    </row>
    <row r="146" spans="2:8" ht="49" customHeight="1" x14ac:dyDescent="0.35">
      <c r="B146" s="1415"/>
      <c r="C146" s="1806" t="s">
        <v>770</v>
      </c>
      <c r="D146" s="1806"/>
      <c r="E146" s="1806"/>
      <c r="F146" s="1806"/>
      <c r="G146" s="1806"/>
      <c r="H146" s="1416"/>
    </row>
    <row r="147" spans="2:8" x14ac:dyDescent="0.35">
      <c r="B147" s="1415"/>
      <c r="H147" s="1416"/>
    </row>
    <row r="148" spans="2:8" s="628" customFormat="1" x14ac:dyDescent="0.35">
      <c r="B148" s="1421"/>
      <c r="C148" s="1432" t="s">
        <v>771</v>
      </c>
      <c r="H148" s="1423"/>
    </row>
    <row r="149" spans="2:8" s="628" customFormat="1" x14ac:dyDescent="0.35">
      <c r="B149" s="1421"/>
      <c r="C149" s="1422" t="s">
        <v>772</v>
      </c>
      <c r="H149" s="1423"/>
    </row>
    <row r="150" spans="2:8" s="628" customFormat="1" x14ac:dyDescent="0.35">
      <c r="B150" s="1421"/>
      <c r="H150" s="1423"/>
    </row>
    <row r="151" spans="2:8" s="628" customFormat="1" x14ac:dyDescent="0.35">
      <c r="B151" s="1421"/>
      <c r="C151" s="1433" t="s">
        <v>522</v>
      </c>
      <c r="D151" s="1422" t="s">
        <v>773</v>
      </c>
      <c r="H151" s="1423"/>
    </row>
    <row r="152" spans="2:8" s="628" customFormat="1" x14ac:dyDescent="0.35">
      <c r="B152" s="1421"/>
      <c r="D152" s="628" t="s">
        <v>223</v>
      </c>
      <c r="E152" s="1422" t="s">
        <v>774</v>
      </c>
      <c r="H152" s="1423"/>
    </row>
    <row r="153" spans="2:8" s="628" customFormat="1" x14ac:dyDescent="0.35">
      <c r="B153" s="1421"/>
      <c r="C153" s="1433" t="s">
        <v>522</v>
      </c>
      <c r="D153" s="1422" t="s">
        <v>775</v>
      </c>
      <c r="H153" s="1423"/>
    </row>
    <row r="154" spans="2:8" s="628" customFormat="1" x14ac:dyDescent="0.35">
      <c r="B154" s="1421"/>
      <c r="D154" s="628" t="s">
        <v>223</v>
      </c>
      <c r="E154" s="1422" t="s">
        <v>776</v>
      </c>
      <c r="H154" s="1423"/>
    </row>
    <row r="155" spans="2:8" s="628" customFormat="1" x14ac:dyDescent="0.35">
      <c r="B155" s="1421"/>
      <c r="D155" s="628" t="s">
        <v>250</v>
      </c>
      <c r="E155" s="1422" t="s">
        <v>777</v>
      </c>
      <c r="H155" s="1423"/>
    </row>
    <row r="156" spans="2:8" s="628" customFormat="1" x14ac:dyDescent="0.35">
      <c r="B156" s="1421"/>
      <c r="D156" s="628" t="s">
        <v>264</v>
      </c>
      <c r="E156" s="1422" t="s">
        <v>778</v>
      </c>
      <c r="H156" s="1423"/>
    </row>
    <row r="157" spans="2:8" s="628" customFormat="1" ht="37" customHeight="1" x14ac:dyDescent="0.35">
      <c r="B157" s="1421"/>
      <c r="E157" s="1434" t="s">
        <v>724</v>
      </c>
      <c r="F157" s="1806" t="s">
        <v>779</v>
      </c>
      <c r="G157" s="1806"/>
      <c r="H157" s="1423"/>
    </row>
    <row r="158" spans="2:8" s="628" customFormat="1" ht="35.25" customHeight="1" x14ac:dyDescent="0.35">
      <c r="B158" s="1421"/>
      <c r="E158" s="1434" t="s">
        <v>724</v>
      </c>
      <c r="F158" s="1806" t="s">
        <v>780</v>
      </c>
      <c r="G158" s="1806"/>
      <c r="H158" s="1423"/>
    </row>
    <row r="159" spans="2:8" s="628" customFormat="1" x14ac:dyDescent="0.35">
      <c r="B159" s="1421"/>
      <c r="H159" s="1423"/>
    </row>
    <row r="160" spans="2:8" s="628" customFormat="1" ht="24" customHeight="1" x14ac:dyDescent="0.35">
      <c r="B160" s="1421"/>
      <c r="C160" s="1432" t="s">
        <v>781</v>
      </c>
      <c r="H160" s="1423"/>
    </row>
    <row r="161" spans="2:8" s="628" customFormat="1" x14ac:dyDescent="0.35">
      <c r="B161" s="1421"/>
      <c r="C161" s="1433" t="s">
        <v>522</v>
      </c>
      <c r="D161" s="1422" t="s">
        <v>782</v>
      </c>
      <c r="H161" s="1423"/>
    </row>
    <row r="162" spans="2:8" s="628" customFormat="1" ht="50.25" customHeight="1" x14ac:dyDescent="0.35">
      <c r="B162" s="1421"/>
      <c r="C162" s="1433" t="s">
        <v>522</v>
      </c>
      <c r="D162" s="1806" t="s">
        <v>783</v>
      </c>
      <c r="E162" s="1806"/>
      <c r="F162" s="1806"/>
      <c r="H162" s="1423"/>
    </row>
    <row r="163" spans="2:8" s="628" customFormat="1" x14ac:dyDescent="0.35">
      <c r="B163" s="1421"/>
      <c r="C163" s="1433" t="s">
        <v>522</v>
      </c>
      <c r="D163" s="1422" t="s">
        <v>784</v>
      </c>
      <c r="H163" s="1423"/>
    </row>
    <row r="164" spans="2:8" s="628" customFormat="1" ht="52" customHeight="1" x14ac:dyDescent="0.35">
      <c r="B164" s="1421"/>
      <c r="C164" s="1433" t="s">
        <v>522</v>
      </c>
      <c r="D164" s="1422" t="s">
        <v>785</v>
      </c>
      <c r="H164" s="1423"/>
    </row>
    <row r="165" spans="2:8" x14ac:dyDescent="0.35">
      <c r="B165" s="1415"/>
      <c r="C165" s="632"/>
      <c r="H165" s="1416"/>
    </row>
    <row r="166" spans="2:8" ht="25" customHeight="1" thickBot="1" x14ac:dyDescent="0.4">
      <c r="B166" s="1415"/>
      <c r="C166" s="634" t="s">
        <v>786</v>
      </c>
      <c r="D166" s="634"/>
      <c r="E166" s="633"/>
      <c r="F166" s="633"/>
      <c r="G166" s="633"/>
      <c r="H166" s="1416"/>
    </row>
    <row r="167" spans="2:8" ht="16" customHeight="1" x14ac:dyDescent="0.35">
      <c r="B167" s="1415"/>
      <c r="C167" s="1420"/>
      <c r="D167" s="1420"/>
      <c r="H167" s="1416"/>
    </row>
    <row r="168" spans="2:8" s="631" customFormat="1" ht="32.25" customHeight="1" x14ac:dyDescent="0.35">
      <c r="B168" s="1435"/>
      <c r="C168" s="1434" t="s">
        <v>223</v>
      </c>
      <c r="D168" s="1873" t="s">
        <v>787</v>
      </c>
      <c r="E168" s="1873"/>
      <c r="F168" s="1873"/>
      <c r="G168" s="1873"/>
      <c r="H168" s="1436"/>
    </row>
    <row r="169" spans="2:8" ht="11.25" customHeight="1" thickBot="1" x14ac:dyDescent="0.4">
      <c r="B169" s="1415"/>
      <c r="C169" s="1437"/>
      <c r="H169" s="1416"/>
    </row>
    <row r="170" spans="2:8" ht="16" thickBot="1" x14ac:dyDescent="0.4">
      <c r="B170" s="1415"/>
      <c r="C170" s="1437"/>
      <c r="D170" s="625"/>
      <c r="E170" s="628" t="s">
        <v>637</v>
      </c>
      <c r="H170" s="1416"/>
    </row>
    <row r="171" spans="2:8" ht="8.25" customHeight="1" thickBot="1" x14ac:dyDescent="0.4">
      <c r="B171" s="1415"/>
      <c r="C171" s="1437"/>
      <c r="E171" s="628"/>
      <c r="H171" s="1416"/>
    </row>
    <row r="172" spans="2:8" ht="16" thickBot="1" x14ac:dyDescent="0.4">
      <c r="B172" s="1415"/>
      <c r="C172" s="1437"/>
      <c r="D172" s="625"/>
      <c r="E172" s="628" t="s">
        <v>638</v>
      </c>
      <c r="H172" s="1416"/>
    </row>
    <row r="173" spans="2:8" ht="8.25" customHeight="1" thickBot="1" x14ac:dyDescent="0.4">
      <c r="B173" s="1415"/>
      <c r="C173" s="1437"/>
      <c r="E173" s="628"/>
      <c r="H173" s="1416"/>
    </row>
    <row r="174" spans="2:8" ht="16" thickBot="1" x14ac:dyDescent="0.4">
      <c r="B174" s="1415"/>
      <c r="C174" s="1437"/>
      <c r="D174" s="625"/>
      <c r="E174" s="628" t="s">
        <v>639</v>
      </c>
      <c r="H174" s="1416"/>
    </row>
    <row r="175" spans="2:8" ht="8.25" customHeight="1" thickBot="1" x14ac:dyDescent="0.4">
      <c r="B175" s="1415"/>
      <c r="C175" s="1437"/>
      <c r="H175" s="1416"/>
    </row>
    <row r="176" spans="2:8" ht="16" thickBot="1" x14ac:dyDescent="0.4">
      <c r="B176" s="1415"/>
      <c r="C176" s="1437"/>
      <c r="D176" s="625"/>
      <c r="E176" s="624" t="s">
        <v>640</v>
      </c>
      <c r="H176" s="1416"/>
    </row>
    <row r="177" spans="2:8" x14ac:dyDescent="0.35">
      <c r="B177" s="1415"/>
      <c r="C177" s="1437"/>
      <c r="H177" s="1416"/>
    </row>
    <row r="178" spans="2:8" s="631" customFormat="1" ht="18" customHeight="1" x14ac:dyDescent="0.35">
      <c r="B178" s="1435"/>
      <c r="C178" s="1434" t="s">
        <v>533</v>
      </c>
      <c r="D178" s="1641" t="s">
        <v>788</v>
      </c>
      <c r="H178" s="1436"/>
    </row>
    <row r="179" spans="2:8" ht="9" customHeight="1" thickBot="1" x14ac:dyDescent="0.4">
      <c r="B179" s="1415"/>
      <c r="C179" s="1437"/>
      <c r="H179" s="1416"/>
    </row>
    <row r="180" spans="2:8" ht="16" thickBot="1" x14ac:dyDescent="0.4">
      <c r="B180" s="1415"/>
      <c r="C180" s="1437"/>
      <c r="D180" s="627"/>
      <c r="E180" s="626" t="s">
        <v>226</v>
      </c>
      <c r="H180" s="1416"/>
    </row>
    <row r="181" spans="2:8" ht="10" customHeight="1" thickBot="1" x14ac:dyDescent="0.4">
      <c r="B181" s="1415"/>
      <c r="C181" s="1437"/>
      <c r="D181" s="626"/>
      <c r="E181" s="626"/>
      <c r="H181" s="1416"/>
    </row>
    <row r="182" spans="2:8" ht="16" thickBot="1" x14ac:dyDescent="0.4">
      <c r="B182" s="1415"/>
      <c r="C182" s="1437"/>
      <c r="D182" s="627"/>
      <c r="E182" s="626" t="s">
        <v>229</v>
      </c>
      <c r="H182" s="1416"/>
    </row>
    <row r="183" spans="2:8" x14ac:dyDescent="0.35">
      <c r="B183" s="1415"/>
      <c r="C183" s="1437"/>
      <c r="H183" s="1416"/>
    </row>
    <row r="184" spans="2:8" s="631" customFormat="1" x14ac:dyDescent="0.35">
      <c r="B184" s="1435"/>
      <c r="C184" s="1434" t="s">
        <v>789</v>
      </c>
      <c r="D184" s="1641" t="s">
        <v>251</v>
      </c>
      <c r="H184" s="1436"/>
    </row>
    <row r="185" spans="2:8" ht="8.25" customHeight="1" thickBot="1" x14ac:dyDescent="0.4">
      <c r="B185" s="1415"/>
      <c r="C185" s="1437"/>
      <c r="H185" s="1416"/>
    </row>
    <row r="186" spans="2:8" ht="16" thickBot="1" x14ac:dyDescent="0.4">
      <c r="B186" s="1415"/>
      <c r="C186" s="1437"/>
      <c r="D186" s="625"/>
      <c r="E186" s="635" t="s">
        <v>657</v>
      </c>
      <c r="H186" s="1416"/>
    </row>
    <row r="187" spans="2:8" ht="10" customHeight="1" thickBot="1" x14ac:dyDescent="0.4">
      <c r="B187" s="1415"/>
      <c r="C187" s="1437"/>
      <c r="H187" s="1416"/>
    </row>
    <row r="188" spans="2:8" ht="16" thickBot="1" x14ac:dyDescent="0.4">
      <c r="B188" s="1415"/>
      <c r="D188" s="625"/>
      <c r="E188" s="635" t="s">
        <v>658</v>
      </c>
      <c r="H188" s="1416"/>
    </row>
    <row r="189" spans="2:8" ht="27" customHeight="1" x14ac:dyDescent="0.35">
      <c r="B189" s="1415"/>
      <c r="H189" s="1416"/>
    </row>
    <row r="190" spans="2:8" ht="30" customHeight="1" thickBot="1" x14ac:dyDescent="0.4">
      <c r="B190" s="1415"/>
      <c r="C190" s="1874" t="s">
        <v>790</v>
      </c>
      <c r="D190" s="1874"/>
      <c r="E190" s="1874"/>
      <c r="F190" s="1874"/>
      <c r="G190" s="1874"/>
      <c r="H190" s="1416"/>
    </row>
    <row r="191" spans="2:8" ht="12" customHeight="1" x14ac:dyDescent="0.35">
      <c r="B191" s="1415"/>
      <c r="C191" s="1420"/>
      <c r="D191" s="1420"/>
      <c r="H191" s="1416"/>
    </row>
    <row r="192" spans="2:8" ht="31" customHeight="1" x14ac:dyDescent="0.35">
      <c r="B192" s="1415"/>
      <c r="C192" s="631" t="s">
        <v>791</v>
      </c>
      <c r="D192" s="1873" t="s">
        <v>792</v>
      </c>
      <c r="E192" s="1873"/>
      <c r="F192" s="1873"/>
      <c r="G192" s="1873"/>
      <c r="H192" s="1416"/>
    </row>
    <row r="193" spans="2:8" s="628" customFormat="1" ht="15" customHeight="1" thickBot="1" x14ac:dyDescent="0.4">
      <c r="B193" s="1421"/>
      <c r="H193" s="1423"/>
    </row>
    <row r="194" spans="2:8" s="628" customFormat="1" ht="16" thickBot="1" x14ac:dyDescent="0.4">
      <c r="B194" s="1421"/>
      <c r="D194" s="629"/>
      <c r="E194" s="628" t="s">
        <v>637</v>
      </c>
      <c r="H194" s="1423"/>
    </row>
    <row r="195" spans="2:8" s="628" customFormat="1" ht="10" customHeight="1" thickBot="1" x14ac:dyDescent="0.4">
      <c r="B195" s="1421"/>
      <c r="H195" s="1423"/>
    </row>
    <row r="196" spans="2:8" s="628" customFormat="1" ht="16" thickBot="1" x14ac:dyDescent="0.4">
      <c r="B196" s="1421"/>
      <c r="D196" s="629"/>
      <c r="E196" s="628" t="s">
        <v>638</v>
      </c>
      <c r="H196" s="1423"/>
    </row>
    <row r="197" spans="2:8" s="628" customFormat="1" ht="9" customHeight="1" thickBot="1" x14ac:dyDescent="0.4">
      <c r="B197" s="1421"/>
      <c r="H197" s="1423"/>
    </row>
    <row r="198" spans="2:8" s="628" customFormat="1" ht="16" thickBot="1" x14ac:dyDescent="0.4">
      <c r="B198" s="1421"/>
      <c r="D198" s="629"/>
      <c r="E198" s="628" t="s">
        <v>639</v>
      </c>
      <c r="H198" s="1423"/>
    </row>
    <row r="199" spans="2:8" s="628" customFormat="1" ht="10" customHeight="1" thickBot="1" x14ac:dyDescent="0.4">
      <c r="B199" s="1421"/>
      <c r="H199" s="1423"/>
    </row>
    <row r="200" spans="2:8" s="628" customFormat="1" ht="16" thickBot="1" x14ac:dyDescent="0.4">
      <c r="B200" s="1421"/>
      <c r="D200" s="629"/>
      <c r="E200" s="628" t="s">
        <v>640</v>
      </c>
      <c r="H200" s="1423"/>
    </row>
    <row r="201" spans="2:8" s="628" customFormat="1" x14ac:dyDescent="0.35">
      <c r="B201" s="1421"/>
      <c r="H201" s="1423"/>
    </row>
    <row r="202" spans="2:8" s="628" customFormat="1" x14ac:dyDescent="0.35">
      <c r="B202" s="1421"/>
      <c r="C202" s="631" t="s">
        <v>533</v>
      </c>
      <c r="D202" s="1641" t="s">
        <v>788</v>
      </c>
      <c r="E202" s="631"/>
      <c r="F202" s="631"/>
      <c r="H202" s="1423"/>
    </row>
    <row r="203" spans="2:8" s="628" customFormat="1" ht="10" customHeight="1" thickBot="1" x14ac:dyDescent="0.4">
      <c r="B203" s="1421"/>
      <c r="H203" s="1423"/>
    </row>
    <row r="204" spans="2:8" s="628" customFormat="1" ht="16" thickBot="1" x14ac:dyDescent="0.4">
      <c r="B204" s="1421"/>
      <c r="D204" s="629"/>
      <c r="E204" s="628" t="s">
        <v>226</v>
      </c>
      <c r="H204" s="1423"/>
    </row>
    <row r="205" spans="2:8" s="628" customFormat="1" ht="8.25" customHeight="1" thickBot="1" x14ac:dyDescent="0.4">
      <c r="B205" s="1421"/>
      <c r="H205" s="1423"/>
    </row>
    <row r="206" spans="2:8" s="628" customFormat="1" ht="16" thickBot="1" x14ac:dyDescent="0.4">
      <c r="B206" s="1421"/>
      <c r="D206" s="629"/>
      <c r="E206" s="628" t="s">
        <v>229</v>
      </c>
      <c r="H206" s="1423"/>
    </row>
    <row r="207" spans="2:8" s="628" customFormat="1" x14ac:dyDescent="0.35">
      <c r="B207" s="1421"/>
      <c r="H207" s="1423"/>
    </row>
    <row r="208" spans="2:8" s="628" customFormat="1" x14ac:dyDescent="0.35">
      <c r="B208" s="1421"/>
      <c r="C208" s="631" t="s">
        <v>789</v>
      </c>
      <c r="D208" s="1641" t="s">
        <v>251</v>
      </c>
      <c r="E208" s="631"/>
      <c r="F208" s="631"/>
      <c r="H208" s="1423"/>
    </row>
    <row r="209" spans="2:8" s="628" customFormat="1" ht="11.25" customHeight="1" thickBot="1" x14ac:dyDescent="0.4">
      <c r="B209" s="1421"/>
      <c r="H209" s="1423"/>
    </row>
    <row r="210" spans="2:8" s="628" customFormat="1" ht="16" thickBot="1" x14ac:dyDescent="0.4">
      <c r="B210" s="1421"/>
      <c r="D210" s="629"/>
      <c r="E210" s="1422" t="s">
        <v>657</v>
      </c>
      <c r="H210" s="1423"/>
    </row>
    <row r="211" spans="2:8" s="628" customFormat="1" ht="8.25" customHeight="1" thickBot="1" x14ac:dyDescent="0.4">
      <c r="B211" s="1421"/>
      <c r="H211" s="1423"/>
    </row>
    <row r="212" spans="2:8" s="628" customFormat="1" ht="16" thickBot="1" x14ac:dyDescent="0.4">
      <c r="B212" s="1421"/>
      <c r="D212" s="629"/>
      <c r="E212" s="1422" t="s">
        <v>658</v>
      </c>
      <c r="H212" s="1423"/>
    </row>
    <row r="213" spans="2:8" s="628" customFormat="1" x14ac:dyDescent="0.35">
      <c r="B213" s="1421"/>
      <c r="H213" s="1423"/>
    </row>
    <row r="214" spans="2:8" s="631" customFormat="1" ht="26.25" customHeight="1" thickBot="1" x14ac:dyDescent="0.4">
      <c r="B214" s="1435"/>
      <c r="C214" s="1642">
        <v>3</v>
      </c>
      <c r="D214" s="1642" t="s">
        <v>793</v>
      </c>
      <c r="E214" s="630"/>
      <c r="F214" s="630"/>
      <c r="G214" s="630"/>
      <c r="H214" s="1436"/>
    </row>
    <row r="215" spans="2:8" s="631" customFormat="1" ht="9" customHeight="1" x14ac:dyDescent="0.35">
      <c r="B215" s="1435"/>
      <c r="C215" s="1438"/>
      <c r="D215" s="1438"/>
      <c r="E215" s="1439"/>
      <c r="F215" s="1439"/>
      <c r="G215" s="1439"/>
      <c r="H215" s="1436"/>
    </row>
    <row r="216" spans="2:8" s="631" customFormat="1" ht="39" customHeight="1" x14ac:dyDescent="0.35">
      <c r="B216" s="1435"/>
      <c r="C216" s="1440" t="s">
        <v>223</v>
      </c>
      <c r="D216" s="1873" t="s">
        <v>794</v>
      </c>
      <c r="E216" s="1873"/>
      <c r="F216" s="1873"/>
      <c r="G216" s="1873"/>
      <c r="H216" s="1436"/>
    </row>
    <row r="217" spans="2:8" s="631" customFormat="1" ht="18" customHeight="1" thickBot="1" x14ac:dyDescent="0.4">
      <c r="B217" s="1435"/>
      <c r="H217" s="1436"/>
    </row>
    <row r="218" spans="2:8" s="631" customFormat="1" ht="16" thickBot="1" x14ac:dyDescent="0.4">
      <c r="B218" s="1435"/>
      <c r="D218" s="637"/>
      <c r="E218" s="624" t="s">
        <v>649</v>
      </c>
      <c r="H218" s="1436"/>
    </row>
    <row r="219" spans="2:8" s="631" customFormat="1" ht="9" customHeight="1" thickBot="1" x14ac:dyDescent="0.4">
      <c r="B219" s="1435"/>
      <c r="E219" s="624"/>
      <c r="H219" s="1436"/>
    </row>
    <row r="220" spans="2:8" s="631" customFormat="1" ht="16" thickBot="1" x14ac:dyDescent="0.4">
      <c r="B220" s="1435"/>
      <c r="D220" s="637"/>
      <c r="E220" s="624" t="s">
        <v>795</v>
      </c>
      <c r="H220" s="1436"/>
    </row>
    <row r="221" spans="2:8" s="631" customFormat="1" ht="8.25" customHeight="1" thickBot="1" x14ac:dyDescent="0.4">
      <c r="B221" s="1435"/>
      <c r="E221" s="624"/>
      <c r="H221" s="1436"/>
    </row>
    <row r="222" spans="2:8" s="631" customFormat="1" ht="16" thickBot="1" x14ac:dyDescent="0.4">
      <c r="B222" s="1435"/>
      <c r="D222" s="637"/>
      <c r="E222" s="624" t="s">
        <v>651</v>
      </c>
      <c r="H222" s="1436"/>
    </row>
    <row r="223" spans="2:8" s="631" customFormat="1" ht="8.25" customHeight="1" thickBot="1" x14ac:dyDescent="0.4">
      <c r="B223" s="1435"/>
      <c r="H223" s="1436"/>
    </row>
    <row r="224" spans="2:8" s="631" customFormat="1" ht="16" thickBot="1" x14ac:dyDescent="0.4">
      <c r="B224" s="1435"/>
      <c r="D224" s="637"/>
      <c r="E224" s="631" t="s">
        <v>640</v>
      </c>
      <c r="H224" s="1436"/>
    </row>
    <row r="225" spans="2:8" s="631" customFormat="1" x14ac:dyDescent="0.35">
      <c r="B225" s="1435"/>
      <c r="H225" s="1436"/>
    </row>
    <row r="226" spans="2:8" s="631" customFormat="1" x14ac:dyDescent="0.35">
      <c r="B226" s="1435"/>
      <c r="C226" s="631" t="s">
        <v>247</v>
      </c>
      <c r="D226" s="1641" t="s">
        <v>788</v>
      </c>
      <c r="H226" s="1436"/>
    </row>
    <row r="227" spans="2:8" s="631" customFormat="1" ht="9" customHeight="1" thickBot="1" x14ac:dyDescent="0.4">
      <c r="B227" s="1435"/>
      <c r="H227" s="1436"/>
    </row>
    <row r="228" spans="2:8" s="631" customFormat="1" ht="16" thickBot="1" x14ac:dyDescent="0.4">
      <c r="B228" s="1435"/>
      <c r="D228" s="637"/>
      <c r="E228" s="631" t="s">
        <v>226</v>
      </c>
      <c r="H228" s="1436"/>
    </row>
    <row r="229" spans="2:8" s="631" customFormat="1" ht="7" customHeight="1" thickBot="1" x14ac:dyDescent="0.4">
      <c r="B229" s="1435"/>
      <c r="H229" s="1436"/>
    </row>
    <row r="230" spans="2:8" s="631" customFormat="1" ht="16" thickBot="1" x14ac:dyDescent="0.4">
      <c r="B230" s="1435"/>
      <c r="D230" s="637"/>
      <c r="E230" s="631" t="s">
        <v>229</v>
      </c>
      <c r="H230" s="1436"/>
    </row>
    <row r="231" spans="2:8" s="631" customFormat="1" x14ac:dyDescent="0.35">
      <c r="B231" s="1435"/>
      <c r="H231" s="1436"/>
    </row>
    <row r="232" spans="2:8" s="631" customFormat="1" x14ac:dyDescent="0.35">
      <c r="B232" s="1435"/>
      <c r="C232" s="631" t="s">
        <v>58</v>
      </c>
      <c r="D232" s="1641" t="s">
        <v>251</v>
      </c>
      <c r="H232" s="1436"/>
    </row>
    <row r="233" spans="2:8" s="631" customFormat="1" ht="8.25" customHeight="1" thickBot="1" x14ac:dyDescent="0.4">
      <c r="B233" s="1435"/>
      <c r="H233" s="1436"/>
    </row>
    <row r="234" spans="2:8" s="631" customFormat="1" ht="16" thickBot="1" x14ac:dyDescent="0.4">
      <c r="B234" s="1435"/>
      <c r="D234" s="637"/>
      <c r="E234" s="636" t="s">
        <v>657</v>
      </c>
      <c r="H234" s="1436"/>
    </row>
    <row r="235" spans="2:8" s="631" customFormat="1" ht="9" customHeight="1" thickBot="1" x14ac:dyDescent="0.4">
      <c r="B235" s="1435"/>
      <c r="H235" s="1436"/>
    </row>
    <row r="236" spans="2:8" s="631" customFormat="1" ht="16" thickBot="1" x14ac:dyDescent="0.4">
      <c r="B236" s="1435"/>
      <c r="D236" s="637"/>
      <c r="E236" s="636" t="s">
        <v>658</v>
      </c>
      <c r="H236" s="1436"/>
    </row>
    <row r="237" spans="2:8" s="631" customFormat="1" x14ac:dyDescent="0.35">
      <c r="B237" s="1441"/>
      <c r="C237" s="1442"/>
      <c r="D237" s="1442"/>
      <c r="E237" s="1443"/>
      <c r="F237" s="1442"/>
      <c r="G237" s="1442"/>
      <c r="H237" s="1444"/>
    </row>
    <row r="238" spans="2:8" s="631" customFormat="1" x14ac:dyDescent="0.35">
      <c r="E238" s="636"/>
    </row>
    <row r="239" spans="2:8" s="631" customFormat="1" ht="17.25" customHeight="1" x14ac:dyDescent="0.35">
      <c r="B239" s="1412"/>
      <c r="C239" s="1413"/>
      <c r="D239" s="1413"/>
      <c r="E239" s="1413"/>
      <c r="F239" s="1413"/>
      <c r="G239" s="1413"/>
      <c r="H239" s="1414"/>
    </row>
    <row r="240" spans="2:8" ht="30" customHeight="1" x14ac:dyDescent="0.35">
      <c r="B240" s="1415"/>
      <c r="C240" s="1869" t="s">
        <v>796</v>
      </c>
      <c r="D240" s="1869"/>
      <c r="E240" s="1869"/>
      <c r="F240" s="1869"/>
      <c r="G240" s="1869"/>
      <c r="H240" s="1416"/>
    </row>
    <row r="241" spans="2:8" s="626" customFormat="1" ht="29.25" customHeight="1" x14ac:dyDescent="0.35">
      <c r="B241" s="1417"/>
      <c r="C241" s="1418" t="s">
        <v>797</v>
      </c>
      <c r="H241" s="1419"/>
    </row>
    <row r="242" spans="2:8" ht="14.25" customHeight="1" x14ac:dyDescent="0.35">
      <c r="B242" s="1415"/>
      <c r="C242" s="632"/>
      <c r="H242" s="1416"/>
    </row>
    <row r="243" spans="2:8" ht="59.25" customHeight="1" x14ac:dyDescent="0.35">
      <c r="B243" s="1415"/>
      <c r="C243" s="1806" t="s">
        <v>798</v>
      </c>
      <c r="D243" s="1806"/>
      <c r="E243" s="1806"/>
      <c r="F243" s="1806"/>
      <c r="G243" s="1806"/>
      <c r="H243" s="1416"/>
    </row>
    <row r="244" spans="2:8" x14ac:dyDescent="0.35">
      <c r="B244" s="1415"/>
      <c r="H244" s="1416"/>
    </row>
    <row r="245" spans="2:8" ht="25" customHeight="1" thickBot="1" x14ac:dyDescent="0.4">
      <c r="B245" s="1415"/>
      <c r="C245" s="1874" t="s">
        <v>799</v>
      </c>
      <c r="D245" s="1874"/>
      <c r="E245" s="1874"/>
      <c r="F245" s="1874"/>
      <c r="G245" s="1874"/>
      <c r="H245" s="1416"/>
    </row>
    <row r="246" spans="2:8" ht="10" customHeight="1" x14ac:dyDescent="0.35">
      <c r="B246" s="1415"/>
      <c r="C246" s="1420"/>
      <c r="D246" s="1420"/>
      <c r="G246" s="632"/>
      <c r="H246" s="1416"/>
    </row>
    <row r="247" spans="2:8" s="628" customFormat="1" ht="26.25" customHeight="1" x14ac:dyDescent="0.35">
      <c r="B247" s="1421"/>
      <c r="C247" s="1422" t="s">
        <v>800</v>
      </c>
      <c r="H247" s="1423"/>
    </row>
    <row r="248" spans="2:8" s="628" customFormat="1" ht="57" customHeight="1" x14ac:dyDescent="0.35">
      <c r="B248" s="1421"/>
      <c r="C248" s="628" t="s">
        <v>522</v>
      </c>
      <c r="D248" s="1806" t="s">
        <v>801</v>
      </c>
      <c r="E248" s="1806"/>
      <c r="F248" s="1806"/>
      <c r="H248" s="1423"/>
    </row>
    <row r="249" spans="2:8" s="628" customFormat="1" ht="46" customHeight="1" x14ac:dyDescent="0.35">
      <c r="B249" s="1421"/>
      <c r="C249" s="628" t="s">
        <v>522</v>
      </c>
      <c r="D249" s="1806" t="s">
        <v>802</v>
      </c>
      <c r="E249" s="1806"/>
      <c r="F249" s="1806"/>
      <c r="H249" s="1423"/>
    </row>
    <row r="250" spans="2:8" s="628" customFormat="1" ht="39" customHeight="1" thickBot="1" x14ac:dyDescent="0.4">
      <c r="B250" s="1421"/>
      <c r="C250" s="1873" t="s">
        <v>803</v>
      </c>
      <c r="D250" s="1873"/>
      <c r="E250" s="1873"/>
      <c r="F250" s="1873"/>
      <c r="H250" s="1423"/>
    </row>
    <row r="251" spans="2:8" s="628" customFormat="1" ht="16" thickBot="1" x14ac:dyDescent="0.4">
      <c r="B251" s="1421"/>
      <c r="C251" s="629"/>
      <c r="D251" s="1422" t="s">
        <v>804</v>
      </c>
      <c r="H251" s="1423"/>
    </row>
    <row r="252" spans="2:8" s="628" customFormat="1" ht="8.25" customHeight="1" thickBot="1" x14ac:dyDescent="0.4">
      <c r="B252" s="1421"/>
      <c r="H252" s="1423"/>
    </row>
    <row r="253" spans="2:8" s="628" customFormat="1" ht="16" thickBot="1" x14ac:dyDescent="0.4">
      <c r="B253" s="1421"/>
      <c r="C253" s="629"/>
      <c r="D253" s="1422" t="s">
        <v>805</v>
      </c>
      <c r="H253" s="1423"/>
    </row>
    <row r="254" spans="2:8" s="628" customFormat="1" ht="11.25" customHeight="1" thickBot="1" x14ac:dyDescent="0.4">
      <c r="B254" s="1421"/>
      <c r="H254" s="1423"/>
    </row>
    <row r="255" spans="2:8" s="628" customFormat="1" ht="16" thickBot="1" x14ac:dyDescent="0.4">
      <c r="B255" s="1421"/>
      <c r="C255" s="629"/>
      <c r="D255" s="1422" t="s">
        <v>670</v>
      </c>
      <c r="H255" s="1423"/>
    </row>
    <row r="256" spans="2:8" s="628" customFormat="1" ht="30" customHeight="1" x14ac:dyDescent="0.35">
      <c r="B256" s="1421"/>
      <c r="H256" s="1423"/>
    </row>
    <row r="257" spans="2:8" ht="23.25" customHeight="1" thickBot="1" x14ac:dyDescent="0.4">
      <c r="B257" s="1415"/>
      <c r="C257" s="1874" t="s">
        <v>806</v>
      </c>
      <c r="D257" s="1874"/>
      <c r="E257" s="1874"/>
      <c r="F257" s="1874"/>
      <c r="G257" s="1874"/>
      <c r="H257" s="1416"/>
    </row>
    <row r="258" spans="2:8" ht="9" customHeight="1" x14ac:dyDescent="0.35">
      <c r="B258" s="1415"/>
      <c r="C258" s="1420"/>
      <c r="D258" s="1420"/>
      <c r="G258" s="632"/>
      <c r="H258" s="1416"/>
    </row>
    <row r="259" spans="2:8" ht="61" customHeight="1" x14ac:dyDescent="0.35">
      <c r="B259" s="1415"/>
      <c r="C259" s="1806" t="s">
        <v>807</v>
      </c>
      <c r="D259" s="1806"/>
      <c r="E259" s="1806"/>
      <c r="F259" s="1806"/>
      <c r="H259" s="1416"/>
    </row>
    <row r="260" spans="2:8" x14ac:dyDescent="0.35">
      <c r="B260" s="1415"/>
      <c r="H260" s="1416"/>
    </row>
    <row r="261" spans="2:8" s="628" customFormat="1" ht="25" customHeight="1" thickBot="1" x14ac:dyDescent="0.4">
      <c r="B261" s="1421"/>
      <c r="C261" s="628" t="s">
        <v>791</v>
      </c>
      <c r="D261" s="1424" t="s">
        <v>808</v>
      </c>
      <c r="H261" s="1423"/>
    </row>
    <row r="262" spans="2:8" s="626" customFormat="1" ht="21" customHeight="1" thickBot="1" x14ac:dyDescent="0.4">
      <c r="B262" s="1417"/>
      <c r="D262" s="627"/>
      <c r="E262" s="1418" t="s">
        <v>809</v>
      </c>
      <c r="H262" s="1419"/>
    </row>
    <row r="263" spans="2:8" s="626" customFormat="1" ht="7" customHeight="1" thickBot="1" x14ac:dyDescent="0.4">
      <c r="B263" s="1417"/>
      <c r="H263" s="1419"/>
    </row>
    <row r="264" spans="2:8" s="626" customFormat="1" ht="22" customHeight="1" thickBot="1" x14ac:dyDescent="0.4">
      <c r="B264" s="1417"/>
      <c r="D264" s="627"/>
      <c r="E264" s="1418" t="s">
        <v>810</v>
      </c>
      <c r="H264" s="1419"/>
    </row>
    <row r="265" spans="2:8" s="626" customFormat="1" ht="7" customHeight="1" thickBot="1" x14ac:dyDescent="0.4">
      <c r="B265" s="1417"/>
      <c r="H265" s="1419"/>
    </row>
    <row r="266" spans="2:8" s="626" customFormat="1" ht="25" customHeight="1" thickBot="1" x14ac:dyDescent="0.4">
      <c r="B266" s="1417"/>
      <c r="D266" s="627"/>
      <c r="E266" s="1418" t="s">
        <v>811</v>
      </c>
      <c r="H266" s="1419"/>
    </row>
    <row r="267" spans="2:8" s="626" customFormat="1" x14ac:dyDescent="0.35">
      <c r="B267" s="1417"/>
      <c r="H267" s="1419"/>
    </row>
    <row r="268" spans="2:8" s="628" customFormat="1" ht="26.25" customHeight="1" thickBot="1" x14ac:dyDescent="0.4">
      <c r="B268" s="1421"/>
      <c r="C268" s="628" t="s">
        <v>533</v>
      </c>
      <c r="D268" s="1424" t="s">
        <v>812</v>
      </c>
      <c r="H268" s="1423"/>
    </row>
    <row r="269" spans="2:8" ht="16" thickBot="1" x14ac:dyDescent="0.4">
      <c r="B269" s="1415"/>
      <c r="D269" s="627"/>
      <c r="F269" s="635" t="s">
        <v>678</v>
      </c>
      <c r="H269" s="1416"/>
    </row>
    <row r="270" spans="2:8" ht="8.25" customHeight="1" thickBot="1" x14ac:dyDescent="0.4">
      <c r="B270" s="1415"/>
      <c r="D270" s="626"/>
      <c r="H270" s="1416"/>
    </row>
    <row r="271" spans="2:8" ht="16" thickBot="1" x14ac:dyDescent="0.4">
      <c r="B271" s="1415"/>
      <c r="D271" s="627"/>
      <c r="F271" s="635" t="s">
        <v>813</v>
      </c>
      <c r="H271" s="1416"/>
    </row>
    <row r="272" spans="2:8" ht="9" customHeight="1" thickBot="1" x14ac:dyDescent="0.4">
      <c r="B272" s="1415"/>
      <c r="H272" s="1416"/>
    </row>
    <row r="273" spans="2:10" ht="16" thickBot="1" x14ac:dyDescent="0.4">
      <c r="B273" s="1415"/>
      <c r="D273" s="627"/>
      <c r="F273" s="635" t="s">
        <v>814</v>
      </c>
      <c r="H273" s="1416"/>
    </row>
    <row r="274" spans="2:10" ht="26.25" customHeight="1" x14ac:dyDescent="0.35">
      <c r="B274" s="1415"/>
      <c r="H274" s="1416"/>
    </row>
    <row r="275" spans="2:10" s="628" customFormat="1" ht="18" thickBot="1" x14ac:dyDescent="0.4">
      <c r="B275" s="1421"/>
      <c r="C275" s="1874" t="s">
        <v>815</v>
      </c>
      <c r="D275" s="1874"/>
      <c r="E275" s="1874"/>
      <c r="F275" s="1874"/>
      <c r="G275" s="1874"/>
      <c r="H275" s="1423"/>
    </row>
    <row r="276" spans="2:10" s="628" customFormat="1" ht="9" customHeight="1" x14ac:dyDescent="0.35">
      <c r="B276" s="1421"/>
      <c r="C276" s="1420"/>
      <c r="D276" s="1420"/>
      <c r="E276" s="624"/>
      <c r="F276" s="624"/>
      <c r="G276" s="624"/>
      <c r="H276" s="1423"/>
    </row>
    <row r="277" spans="2:10" s="628" customFormat="1" ht="37" customHeight="1" x14ac:dyDescent="0.35">
      <c r="B277" s="1421"/>
      <c r="C277" s="1806" t="s">
        <v>816</v>
      </c>
      <c r="D277" s="1806"/>
      <c r="E277" s="1806"/>
      <c r="F277" s="1806"/>
      <c r="G277" s="1806"/>
      <c r="H277" s="1423"/>
    </row>
    <row r="278" spans="2:10" s="628" customFormat="1" ht="52" customHeight="1" x14ac:dyDescent="0.35">
      <c r="B278" s="1421"/>
      <c r="C278" s="628" t="s">
        <v>522</v>
      </c>
      <c r="D278" s="1806" t="s">
        <v>817</v>
      </c>
      <c r="E278" s="1806"/>
      <c r="F278" s="1806"/>
      <c r="G278" s="1806"/>
      <c r="H278" s="1423"/>
    </row>
    <row r="279" spans="2:10" s="628" customFormat="1" ht="24" customHeight="1" x14ac:dyDescent="0.35">
      <c r="B279" s="1421"/>
      <c r="C279" s="628" t="s">
        <v>522</v>
      </c>
      <c r="D279" s="1422" t="s">
        <v>818</v>
      </c>
      <c r="H279" s="1423"/>
    </row>
    <row r="280" spans="2:10" s="628" customFormat="1" ht="38.25" customHeight="1" x14ac:dyDescent="0.35">
      <c r="B280" s="1421"/>
      <c r="C280" s="628" t="s">
        <v>522</v>
      </c>
      <c r="D280" s="1806" t="s">
        <v>819</v>
      </c>
      <c r="E280" s="1806"/>
      <c r="F280" s="1806"/>
      <c r="G280" s="1806"/>
      <c r="H280" s="1423"/>
    </row>
    <row r="281" spans="2:10" x14ac:dyDescent="0.35">
      <c r="B281" s="1415"/>
      <c r="H281" s="1416"/>
    </row>
    <row r="282" spans="2:10" s="628" customFormat="1" ht="24" customHeight="1" thickBot="1" x14ac:dyDescent="0.4">
      <c r="B282" s="1421"/>
      <c r="C282" s="628" t="s">
        <v>223</v>
      </c>
      <c r="D282" s="1424" t="s">
        <v>820</v>
      </c>
      <c r="G282" s="632"/>
      <c r="H282" s="1423"/>
    </row>
    <row r="283" spans="2:10" ht="16" thickBot="1" x14ac:dyDescent="0.4">
      <c r="B283" s="1415"/>
      <c r="C283" s="626"/>
      <c r="D283" s="627"/>
      <c r="E283" s="1418" t="s">
        <v>226</v>
      </c>
      <c r="H283" s="1416"/>
    </row>
    <row r="284" spans="2:10" ht="8.25" customHeight="1" thickBot="1" x14ac:dyDescent="0.4">
      <c r="B284" s="1415"/>
      <c r="C284" s="626"/>
      <c r="D284" s="626"/>
      <c r="E284" s="626"/>
      <c r="H284" s="1416"/>
    </row>
    <row r="285" spans="2:10" ht="16" thickBot="1" x14ac:dyDescent="0.4">
      <c r="B285" s="1415"/>
      <c r="C285" s="626"/>
      <c r="D285" s="627"/>
      <c r="E285" s="1418" t="s">
        <v>229</v>
      </c>
      <c r="H285" s="1416"/>
    </row>
    <row r="286" spans="2:10" ht="36" customHeight="1" x14ac:dyDescent="0.35">
      <c r="B286" s="1415"/>
      <c r="H286" s="1416"/>
    </row>
    <row r="287" spans="2:10" ht="21" customHeight="1" x14ac:dyDescent="0.35">
      <c r="B287" s="1415"/>
      <c r="H287" s="1416"/>
    </row>
    <row r="288" spans="2:10" ht="30" customHeight="1" thickBot="1" x14ac:dyDescent="0.4">
      <c r="B288" s="1415"/>
      <c r="C288" s="628" t="s">
        <v>247</v>
      </c>
      <c r="D288" s="1424" t="s">
        <v>821</v>
      </c>
      <c r="G288" s="632"/>
      <c r="H288" s="1425"/>
      <c r="J288" s="632"/>
    </row>
    <row r="289" spans="2:8" ht="16" thickBot="1" x14ac:dyDescent="0.4">
      <c r="B289" s="1415"/>
      <c r="C289" s="626"/>
      <c r="D289" s="627"/>
      <c r="E289" s="1418" t="s">
        <v>226</v>
      </c>
      <c r="H289" s="1416"/>
    </row>
    <row r="290" spans="2:8" ht="9" customHeight="1" thickBot="1" x14ac:dyDescent="0.4">
      <c r="B290" s="1415"/>
      <c r="C290" s="626"/>
      <c r="D290" s="626"/>
      <c r="E290" s="626"/>
      <c r="H290" s="1416"/>
    </row>
    <row r="291" spans="2:8" ht="16" thickBot="1" x14ac:dyDescent="0.4">
      <c r="B291" s="1415"/>
      <c r="C291" s="626"/>
      <c r="D291" s="627"/>
      <c r="E291" s="1418" t="s">
        <v>229</v>
      </c>
      <c r="H291" s="1416"/>
    </row>
    <row r="292" spans="2:8" ht="66" customHeight="1" x14ac:dyDescent="0.35">
      <c r="B292" s="1415"/>
      <c r="H292" s="1416"/>
    </row>
    <row r="293" spans="2:8" ht="11.25" customHeight="1" x14ac:dyDescent="0.35">
      <c r="B293" s="1415"/>
      <c r="H293" s="1416"/>
    </row>
    <row r="294" spans="2:8" ht="28" customHeight="1" thickBot="1" x14ac:dyDescent="0.4">
      <c r="B294" s="1415"/>
      <c r="C294" s="634" t="s">
        <v>822</v>
      </c>
      <c r="D294" s="634"/>
      <c r="E294" s="633"/>
      <c r="F294" s="633"/>
      <c r="G294" s="633"/>
      <c r="H294" s="1416"/>
    </row>
    <row r="295" spans="2:8" ht="9" customHeight="1" x14ac:dyDescent="0.35">
      <c r="B295" s="1415"/>
      <c r="C295" s="1420"/>
      <c r="D295" s="1420"/>
      <c r="H295" s="1416"/>
    </row>
    <row r="296" spans="2:8" x14ac:dyDescent="0.35">
      <c r="B296" s="1415"/>
      <c r="C296" s="1426" t="s">
        <v>823</v>
      </c>
      <c r="H296" s="1416"/>
    </row>
    <row r="297" spans="2:8" ht="12" customHeight="1" thickBot="1" x14ac:dyDescent="0.4">
      <c r="B297" s="1415"/>
      <c r="H297" s="1416"/>
    </row>
    <row r="298" spans="2:8" ht="29.25" customHeight="1" thickBot="1" x14ac:dyDescent="0.4">
      <c r="B298" s="1415"/>
      <c r="C298" s="625"/>
      <c r="D298" s="1875" t="s">
        <v>824</v>
      </c>
      <c r="E298" s="1875"/>
      <c r="F298" s="1875"/>
      <c r="G298" s="1875"/>
      <c r="H298" s="1416"/>
    </row>
    <row r="299" spans="2:8" ht="7" customHeight="1" thickBot="1" x14ac:dyDescent="0.4">
      <c r="B299" s="1415"/>
      <c r="D299" s="626"/>
      <c r="E299" s="626"/>
      <c r="F299" s="626"/>
      <c r="G299" s="626"/>
      <c r="H299" s="1416"/>
    </row>
    <row r="300" spans="2:8" ht="25" customHeight="1" thickBot="1" x14ac:dyDescent="0.4">
      <c r="B300" s="1415"/>
      <c r="C300" s="625"/>
      <c r="D300" s="1875" t="s">
        <v>33476</v>
      </c>
      <c r="E300" s="1875"/>
      <c r="F300" s="1875"/>
      <c r="G300" s="1875"/>
      <c r="H300" s="1416"/>
    </row>
    <row r="301" spans="2:8" ht="8.25" customHeight="1" thickBot="1" x14ac:dyDescent="0.4">
      <c r="B301" s="1415"/>
      <c r="D301" s="626"/>
      <c r="E301" s="626"/>
      <c r="F301" s="626"/>
      <c r="G301" s="626"/>
      <c r="H301" s="1416"/>
    </row>
    <row r="302" spans="2:8" ht="24.75" customHeight="1" thickBot="1" x14ac:dyDescent="0.4">
      <c r="B302" s="1415"/>
      <c r="C302" s="625"/>
      <c r="D302" s="1876" t="s">
        <v>825</v>
      </c>
      <c r="E302" s="1877"/>
      <c r="F302" s="1877"/>
      <c r="G302" s="1877"/>
      <c r="H302" s="1416"/>
    </row>
    <row r="303" spans="2:8" x14ac:dyDescent="0.35">
      <c r="B303" s="1427"/>
      <c r="C303" s="1411"/>
      <c r="D303" s="1411"/>
      <c r="E303" s="1411"/>
      <c r="F303" s="1411"/>
      <c r="G303" s="1411"/>
      <c r="H303" s="1428"/>
    </row>
  </sheetData>
  <sheetProtection algorithmName="SHA-512" hashValue="K7dBrMbJbs3Yx4Z3f9pzY10wBXZo0sYjx17mU2W08E1Y2/5VR7bv3egEOd+i9JQoNhRHEWJfIUOFR4osU+PFfQ==" saltValue="73ZiXxkprDYQFvT0j/V7vw==" spinCount="100000" sheet="1" objects="1" scenarios="1"/>
  <mergeCells count="76">
    <mergeCell ref="C27:G27"/>
    <mergeCell ref="C116:G116"/>
    <mergeCell ref="C101:G101"/>
    <mergeCell ref="C122:G122"/>
    <mergeCell ref="C132:G132"/>
    <mergeCell ref="C125:F125"/>
    <mergeCell ref="D81:F81"/>
    <mergeCell ref="D85:G85"/>
    <mergeCell ref="E87:G87"/>
    <mergeCell ref="E88:G88"/>
    <mergeCell ref="D76:F76"/>
    <mergeCell ref="D77:F77"/>
    <mergeCell ref="D78:F78"/>
    <mergeCell ref="D79:F79"/>
    <mergeCell ref="D80:F80"/>
    <mergeCell ref="D65:F65"/>
    <mergeCell ref="D278:G278"/>
    <mergeCell ref="D280:G280"/>
    <mergeCell ref="D298:G298"/>
    <mergeCell ref="D300:G300"/>
    <mergeCell ref="D302:G302"/>
    <mergeCell ref="C250:F250"/>
    <mergeCell ref="C259:F259"/>
    <mergeCell ref="C245:G245"/>
    <mergeCell ref="C257:G257"/>
    <mergeCell ref="C277:G277"/>
    <mergeCell ref="C275:G275"/>
    <mergeCell ref="D216:G216"/>
    <mergeCell ref="C240:G240"/>
    <mergeCell ref="C243:G243"/>
    <mergeCell ref="D248:F248"/>
    <mergeCell ref="D249:F249"/>
    <mergeCell ref="F157:G157"/>
    <mergeCell ref="F158:G158"/>
    <mergeCell ref="D162:F162"/>
    <mergeCell ref="D168:G168"/>
    <mergeCell ref="D192:G192"/>
    <mergeCell ref="C190:G190"/>
    <mergeCell ref="C143:G143"/>
    <mergeCell ref="C146:G146"/>
    <mergeCell ref="E89:G89"/>
    <mergeCell ref="F94:G94"/>
    <mergeCell ref="F98:G98"/>
    <mergeCell ref="C103:G103"/>
    <mergeCell ref="C133:G133"/>
    <mergeCell ref="C118:G118"/>
    <mergeCell ref="D91:G91"/>
    <mergeCell ref="C123:F123"/>
    <mergeCell ref="D69:F69"/>
    <mergeCell ref="D73:F73"/>
    <mergeCell ref="D74:F74"/>
    <mergeCell ref="D75:F75"/>
    <mergeCell ref="E50:G50"/>
    <mergeCell ref="E51:G51"/>
    <mergeCell ref="D53:G53"/>
    <mergeCell ref="F56:G56"/>
    <mergeCell ref="F60:G60"/>
    <mergeCell ref="C29:G29"/>
    <mergeCell ref="D38:F38"/>
    <mergeCell ref="D39:F39"/>
    <mergeCell ref="D40:F40"/>
    <mergeCell ref="E49:G49"/>
    <mergeCell ref="D32:G32"/>
    <mergeCell ref="C24:G24"/>
    <mergeCell ref="C3:G3"/>
    <mergeCell ref="C5:E5"/>
    <mergeCell ref="D6:F6"/>
    <mergeCell ref="D7:F7"/>
    <mergeCell ref="D8:F8"/>
    <mergeCell ref="C13:G13"/>
    <mergeCell ref="C15:G15"/>
    <mergeCell ref="C10:G10"/>
    <mergeCell ref="E17:G17"/>
    <mergeCell ref="E18:G18"/>
    <mergeCell ref="E20:G20"/>
    <mergeCell ref="E21:G21"/>
  </mergeCells>
  <pageMargins left="0.7" right="0.7" top="0.75" bottom="0.75" header="0.3" footer="0.3"/>
  <pageSetup scale="82" fitToHeight="12"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H791"/>
  <sheetViews>
    <sheetView tabSelected="1" topLeftCell="A25" zoomScale="70" zoomScaleNormal="70" workbookViewId="0">
      <selection activeCell="F36" sqref="F36"/>
    </sheetView>
  </sheetViews>
  <sheetFormatPr defaultColWidth="9" defaultRowHeight="15.5" x14ac:dyDescent="0.35"/>
  <cols>
    <col min="1" max="1" width="4" style="317" customWidth="1"/>
    <col min="2" max="3" width="3.5" style="317" customWidth="1"/>
    <col min="4" max="4" width="67.33203125" style="317" customWidth="1"/>
    <col min="5" max="5" width="4.83203125" style="317" customWidth="1"/>
    <col min="6" max="6" width="28.5" style="317" customWidth="1"/>
    <col min="7" max="7" width="8.5" style="317" customWidth="1"/>
    <col min="8" max="8" width="3.5" style="317" customWidth="1"/>
    <col min="9" max="9" width="80.33203125" style="317" hidden="1" customWidth="1"/>
    <col min="10" max="10" width="9.5" style="317" hidden="1" customWidth="1"/>
    <col min="11" max="11" width="11" style="317" hidden="1" customWidth="1"/>
    <col min="12" max="12" width="12.33203125" style="317" hidden="1" customWidth="1"/>
    <col min="13" max="13" width="9.5" style="318" hidden="1" customWidth="1"/>
    <col min="14" max="14" width="9.5" style="317" hidden="1" customWidth="1"/>
    <col min="15" max="15" width="16" style="317" hidden="1" customWidth="1"/>
    <col min="16" max="16" width="13.5" style="317" hidden="1" customWidth="1"/>
    <col min="17" max="20" width="10.5" style="317" hidden="1" customWidth="1"/>
    <col min="21" max="23" width="9" style="317" hidden="1" customWidth="1"/>
    <col min="24" max="24" width="3.5" style="369" hidden="1" customWidth="1"/>
    <col min="25" max="25" width="79.33203125" style="370" hidden="1" customWidth="1"/>
    <col min="26" max="26" width="9.5" style="371" hidden="1" customWidth="1"/>
    <col min="27" max="27" width="3.5" style="101" hidden="1" customWidth="1"/>
    <col min="28" max="28" width="9" style="317" hidden="1" customWidth="1"/>
    <col min="29" max="42" width="9" style="140" customWidth="1"/>
    <col min="43" max="43" width="9" style="140"/>
    <col min="44" max="16384" width="9" style="317"/>
  </cols>
  <sheetData>
    <row r="1" spans="1:138" ht="36" customHeight="1" thickBot="1" x14ac:dyDescent="0.4">
      <c r="A1" s="75"/>
      <c r="B1" s="75"/>
      <c r="C1" s="75"/>
      <c r="D1" s="75"/>
      <c r="E1" s="75"/>
      <c r="F1" s="75"/>
      <c r="G1" s="75"/>
      <c r="H1" s="75"/>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row>
    <row r="2" spans="1:138" s="800" customFormat="1" ht="57" customHeight="1" thickTop="1" x14ac:dyDescent="0.35">
      <c r="A2" s="673"/>
      <c r="B2" s="1332" t="s">
        <v>826</v>
      </c>
      <c r="C2" s="1332"/>
      <c r="D2" s="673"/>
      <c r="E2" s="673"/>
      <c r="F2" s="1896" t="s">
        <v>26</v>
      </c>
      <c r="G2" s="1896"/>
      <c r="H2" s="1169"/>
      <c r="J2" s="1895"/>
      <c r="K2" s="1895"/>
      <c r="L2" s="1895"/>
      <c r="M2" s="1895"/>
      <c r="N2" s="1895"/>
      <c r="O2" s="1895"/>
      <c r="X2" s="1333"/>
      <c r="Y2" s="1334"/>
      <c r="Z2" s="1335" t="s">
        <v>827</v>
      </c>
      <c r="AA2" s="1336"/>
    </row>
    <row r="3" spans="1:138" s="140" customFormat="1" ht="40" customHeight="1" x14ac:dyDescent="0.35">
      <c r="A3" s="83"/>
      <c r="B3" s="1694" t="s">
        <v>828</v>
      </c>
      <c r="C3" s="1694"/>
      <c r="D3" s="1694"/>
      <c r="E3" s="1331"/>
      <c r="F3" s="1880" t="str">
        <f>IF(OR(F22="",ISNA(F22),F24="",ISNA(F24),J33=FALSE,ISNA(M37),ISNA(J40),ISNA(J45),ISNA(J47),J54=FALSE,ISNA(J57),J64=FALSE,ISNA(J67),J74=FALSE,J76=FALSE),"Incomplete","Complete")</f>
        <v>Incomplete</v>
      </c>
      <c r="G3" s="1880"/>
      <c r="H3" s="75"/>
      <c r="J3" s="1895"/>
      <c r="K3" s="1895"/>
      <c r="L3" s="1895"/>
      <c r="M3" s="1895"/>
      <c r="N3" s="1895"/>
      <c r="O3" s="1895"/>
      <c r="S3" s="1887" t="s">
        <v>829</v>
      </c>
      <c r="T3" s="1887"/>
      <c r="U3" s="1887"/>
      <c r="V3" s="1887"/>
      <c r="X3" s="1250"/>
      <c r="Y3" s="1251"/>
      <c r="Z3" s="1251"/>
      <c r="AA3" s="1252"/>
    </row>
    <row r="4" spans="1:138" s="140" customFormat="1" ht="89.25" customHeight="1" x14ac:dyDescent="0.35">
      <c r="A4" s="83"/>
      <c r="B4" s="1694"/>
      <c r="C4" s="1694"/>
      <c r="D4" s="1694"/>
      <c r="E4" s="1331"/>
      <c r="F4" s="1693" t="s">
        <v>28</v>
      </c>
      <c r="G4" s="1693"/>
      <c r="H4" s="75"/>
      <c r="J4" s="1895"/>
      <c r="K4" s="1895"/>
      <c r="L4" s="1895"/>
      <c r="M4" s="1895"/>
      <c r="N4" s="1895"/>
      <c r="O4" s="1895"/>
      <c r="X4" s="1250"/>
      <c r="Y4" s="1253" t="s">
        <v>830</v>
      </c>
      <c r="Z4" s="1254"/>
      <c r="AA4" s="1252"/>
    </row>
    <row r="5" spans="1:138" s="140" customFormat="1" ht="12" customHeight="1" x14ac:dyDescent="0.35">
      <c r="A5" s="83"/>
      <c r="B5" s="75"/>
      <c r="C5" s="75"/>
      <c r="D5" s="1331"/>
      <c r="E5" s="1331"/>
      <c r="F5" s="1693"/>
      <c r="G5" s="1693"/>
      <c r="H5" s="75"/>
      <c r="M5" s="1255"/>
      <c r="X5" s="1250"/>
      <c r="Y5" s="1256" t="s">
        <v>831</v>
      </c>
      <c r="Z5" s="1257">
        <v>3</v>
      </c>
      <c r="AA5" s="1252"/>
    </row>
    <row r="6" spans="1:138" s="140" customFormat="1" ht="10" customHeight="1" x14ac:dyDescent="0.35">
      <c r="A6" s="83"/>
      <c r="B6" s="83"/>
      <c r="C6" s="83"/>
      <c r="D6" s="83"/>
      <c r="E6" s="83"/>
      <c r="F6" s="83"/>
      <c r="G6" s="83"/>
      <c r="H6" s="75"/>
      <c r="M6" s="1255"/>
      <c r="X6" s="1250"/>
      <c r="Y6" s="1258" t="s">
        <v>832</v>
      </c>
      <c r="Z6" s="1259">
        <v>0</v>
      </c>
      <c r="AA6" s="1252"/>
    </row>
    <row r="7" spans="1:138" s="140" customFormat="1" ht="20" x14ac:dyDescent="0.4">
      <c r="A7" s="83"/>
      <c r="B7" s="328" t="s">
        <v>208</v>
      </c>
      <c r="C7" s="328"/>
      <c r="D7" s="83"/>
      <c r="E7" s="83"/>
      <c r="F7" s="83"/>
      <c r="G7" s="83"/>
      <c r="H7" s="75"/>
      <c r="M7" s="1255"/>
      <c r="X7" s="1250"/>
      <c r="Y7" s="1260" t="s">
        <v>833</v>
      </c>
      <c r="Z7" s="1257">
        <v>0</v>
      </c>
      <c r="AA7" s="1252"/>
    </row>
    <row r="8" spans="1:138" s="140" customFormat="1" ht="63" customHeight="1" x14ac:dyDescent="0.35">
      <c r="A8" s="450"/>
      <c r="B8" s="450" t="s">
        <v>401</v>
      </c>
      <c r="C8" s="1694" t="s">
        <v>834</v>
      </c>
      <c r="D8" s="1694"/>
      <c r="E8" s="166"/>
      <c r="F8" s="166"/>
      <c r="G8" s="166"/>
      <c r="H8" s="75"/>
      <c r="M8" s="1255"/>
      <c r="X8" s="1250"/>
      <c r="Y8" s="1261" t="s">
        <v>835</v>
      </c>
      <c r="Z8" s="1262">
        <v>1</v>
      </c>
      <c r="AA8" s="1252"/>
    </row>
    <row r="9" spans="1:138" s="140" customFormat="1" ht="58" customHeight="1" x14ac:dyDescent="0.35">
      <c r="A9" s="450"/>
      <c r="B9" s="450" t="s">
        <v>401</v>
      </c>
      <c r="C9" s="1694" t="s">
        <v>33474</v>
      </c>
      <c r="D9" s="1694"/>
      <c r="E9" s="166"/>
      <c r="F9" s="166"/>
      <c r="G9" s="166"/>
      <c r="H9" s="75"/>
      <c r="M9" s="1255"/>
      <c r="X9" s="1250"/>
      <c r="Y9" s="1263" t="s">
        <v>836</v>
      </c>
      <c r="Z9" s="1257">
        <v>2</v>
      </c>
      <c r="AA9" s="1252"/>
    </row>
    <row r="10" spans="1:138" s="140" customFormat="1" x14ac:dyDescent="0.35">
      <c r="A10" s="83"/>
      <c r="B10" s="83"/>
      <c r="C10" s="83"/>
      <c r="D10" s="83"/>
      <c r="E10" s="83"/>
      <c r="F10" s="83"/>
      <c r="G10" s="83"/>
      <c r="H10" s="75"/>
      <c r="M10" s="1255"/>
      <c r="X10" s="1250"/>
      <c r="Y10" s="1261" t="s">
        <v>837</v>
      </c>
      <c r="Z10" s="1257">
        <v>3</v>
      </c>
      <c r="AA10" s="1252"/>
    </row>
    <row r="11" spans="1:138" s="943" customFormat="1" ht="28" customHeight="1" x14ac:dyDescent="0.35">
      <c r="A11" s="450"/>
      <c r="B11" s="1340" t="s">
        <v>29</v>
      </c>
      <c r="C11" s="1340"/>
      <c r="D11" s="450"/>
      <c r="E11" s="450"/>
      <c r="F11" s="450"/>
      <c r="G11" s="450"/>
      <c r="H11" s="837"/>
      <c r="M11" s="1341"/>
      <c r="X11" s="1307"/>
      <c r="Y11" s="1342" t="s">
        <v>838</v>
      </c>
      <c r="Z11" s="1343">
        <v>5</v>
      </c>
      <c r="AA11" s="1344"/>
    </row>
    <row r="12" spans="1:138" s="140" customFormat="1" ht="29.25" customHeight="1" x14ac:dyDescent="0.35">
      <c r="A12" s="83"/>
      <c r="B12" s="1051" t="s">
        <v>5</v>
      </c>
      <c r="C12" s="1694" t="s">
        <v>211</v>
      </c>
      <c r="D12" s="1694"/>
      <c r="E12" s="166"/>
      <c r="F12" s="166"/>
      <c r="G12" s="166"/>
      <c r="H12" s="75"/>
      <c r="M12" s="1255"/>
      <c r="X12" s="1250"/>
      <c r="Y12" s="1264" t="s">
        <v>839</v>
      </c>
      <c r="Z12" s="1257">
        <v>7</v>
      </c>
      <c r="AA12" s="1252"/>
    </row>
    <row r="13" spans="1:138" s="140" customFormat="1" ht="42" customHeight="1" x14ac:dyDescent="0.35">
      <c r="A13" s="83"/>
      <c r="B13" s="1051" t="s">
        <v>7</v>
      </c>
      <c r="C13" s="1694" t="s">
        <v>33475</v>
      </c>
      <c r="D13" s="1694"/>
      <c r="E13" s="993"/>
      <c r="F13" s="993"/>
      <c r="G13" s="993"/>
      <c r="H13" s="75"/>
      <c r="M13" s="1255"/>
      <c r="X13" s="1250"/>
      <c r="Y13" s="1264" t="s">
        <v>840</v>
      </c>
      <c r="Z13" s="1257">
        <v>9</v>
      </c>
      <c r="AA13" s="1252"/>
    </row>
    <row r="14" spans="1:138" s="140" customFormat="1" ht="45" customHeight="1" x14ac:dyDescent="0.35">
      <c r="A14" s="83"/>
      <c r="B14" s="1348" t="s">
        <v>9</v>
      </c>
      <c r="C14" s="1694" t="s">
        <v>841</v>
      </c>
      <c r="D14" s="1694"/>
      <c r="E14" s="166"/>
      <c r="F14" s="166"/>
      <c r="G14" s="166"/>
      <c r="H14" s="75"/>
      <c r="M14" s="1255"/>
      <c r="X14" s="1250"/>
      <c r="Y14" s="1265" t="s">
        <v>842</v>
      </c>
      <c r="Z14" s="1257">
        <v>10</v>
      </c>
      <c r="AA14" s="1252"/>
    </row>
    <row r="15" spans="1:138" s="140" customFormat="1" ht="37.5" customHeight="1" thickBot="1" x14ac:dyDescent="0.4">
      <c r="A15" s="83"/>
      <c r="B15" s="1348" t="s">
        <v>11</v>
      </c>
      <c r="C15" s="1694" t="s">
        <v>843</v>
      </c>
      <c r="D15" s="1694"/>
      <c r="E15" s="166"/>
      <c r="F15" s="166"/>
      <c r="G15" s="166"/>
      <c r="H15" s="75"/>
      <c r="M15" s="1255"/>
      <c r="X15" s="1250"/>
      <c r="AA15" s="1252"/>
    </row>
    <row r="16" spans="1:138" s="140" customFormat="1" ht="30" customHeight="1" thickBot="1" x14ac:dyDescent="0.4">
      <c r="A16" s="83"/>
      <c r="B16" s="83"/>
      <c r="C16" s="83"/>
      <c r="D16" s="83"/>
      <c r="E16" s="83"/>
      <c r="F16" s="83"/>
      <c r="G16" s="83"/>
      <c r="H16" s="75"/>
      <c r="J16" s="1889" t="s">
        <v>216</v>
      </c>
      <c r="K16" s="1890"/>
      <c r="L16" s="1891"/>
      <c r="M16" s="1255"/>
      <c r="X16" s="1250"/>
      <c r="Y16" s="1251"/>
      <c r="Z16" s="1254"/>
      <c r="AA16" s="1252"/>
    </row>
    <row r="17" spans="2:27" s="140" customFormat="1" ht="15" customHeight="1" thickBot="1" x14ac:dyDescent="0.4">
      <c r="M17" s="1255"/>
      <c r="X17" s="1250"/>
      <c r="Y17" s="1256" t="s">
        <v>844</v>
      </c>
      <c r="Z17" s="1257"/>
      <c r="AA17" s="1252"/>
    </row>
    <row r="18" spans="2:27" s="140" customFormat="1" ht="38.25" customHeight="1" thickBot="1" x14ac:dyDescent="0.55000000000000004">
      <c r="B18" s="1316"/>
      <c r="C18" s="1883" t="s">
        <v>845</v>
      </c>
      <c r="D18" s="1883"/>
      <c r="E18" s="1883"/>
      <c r="F18" s="1883"/>
      <c r="G18" s="1317"/>
      <c r="H18" s="1074"/>
      <c r="J18" s="1266" t="s">
        <v>846</v>
      </c>
      <c r="K18" s="1267" t="b">
        <f>IF(F$72=Y$93,S89,IF(F$72=Y$92,S101))</f>
        <v>0</v>
      </c>
      <c r="L18" s="1268" t="s">
        <v>847</v>
      </c>
      <c r="M18" s="1255" t="s">
        <v>848</v>
      </c>
      <c r="X18" s="1250"/>
      <c r="Y18" s="1269" t="s">
        <v>849</v>
      </c>
      <c r="Z18" s="1257">
        <v>5</v>
      </c>
      <c r="AA18" s="1252"/>
    </row>
    <row r="19" spans="2:27" s="140" customFormat="1" ht="16" thickBot="1" x14ac:dyDescent="0.4">
      <c r="B19" s="1339"/>
      <c r="C19" s="83"/>
      <c r="D19" s="83"/>
      <c r="E19" s="83"/>
      <c r="F19" s="83"/>
      <c r="G19" s="83"/>
      <c r="H19" s="1171"/>
      <c r="M19" s="1255"/>
      <c r="X19" s="1250"/>
      <c r="Y19" s="1270" t="s">
        <v>850</v>
      </c>
      <c r="Z19" s="1257">
        <v>10</v>
      </c>
      <c r="AA19" s="1252"/>
    </row>
    <row r="20" spans="2:27" s="140" customFormat="1" ht="90" customHeight="1" thickBot="1" x14ac:dyDescent="0.4">
      <c r="B20" s="1339"/>
      <c r="C20" s="1694" t="s">
        <v>851</v>
      </c>
      <c r="D20" s="1694"/>
      <c r="E20" s="1694"/>
      <c r="F20" s="1694"/>
      <c r="G20" s="83"/>
      <c r="H20" s="1171"/>
      <c r="J20" s="1271" t="s">
        <v>97</v>
      </c>
      <c r="K20" s="1272" t="s">
        <v>852</v>
      </c>
      <c r="L20" s="1273" t="s">
        <v>219</v>
      </c>
      <c r="M20" s="1255"/>
      <c r="W20" s="1274"/>
      <c r="X20" s="1250"/>
      <c r="Y20" s="1270" t="s">
        <v>853</v>
      </c>
      <c r="Z20" s="1257">
        <v>7</v>
      </c>
      <c r="AA20" s="1252"/>
    </row>
    <row r="21" spans="2:27" s="140" customFormat="1" ht="16" thickBot="1" x14ac:dyDescent="0.4">
      <c r="B21" s="927"/>
      <c r="D21" s="802"/>
      <c r="E21" s="802"/>
      <c r="F21" s="802"/>
      <c r="H21" s="1318"/>
      <c r="M21" s="1255"/>
      <c r="X21" s="1250"/>
      <c r="Y21" s="1275" t="s">
        <v>854</v>
      </c>
      <c r="Z21" s="1257">
        <v>2</v>
      </c>
      <c r="AA21" s="1252"/>
    </row>
    <row r="22" spans="2:27" s="140" customFormat="1" ht="41.25" customHeight="1" thickBot="1" x14ac:dyDescent="0.4">
      <c r="B22" s="927"/>
      <c r="D22" s="1177" t="s">
        <v>855</v>
      </c>
      <c r="E22" s="1398"/>
      <c r="F22" s="1176" t="str">
        <f>IF(building_vintage="","",building_vintage)</f>
        <v/>
      </c>
      <c r="H22" s="1318"/>
      <c r="J22" s="1277">
        <f>IF(OR(F22="",ISNA(F22)),0,VLOOKUP(F22,Y5:Z14,2,FALSE))</f>
        <v>0</v>
      </c>
      <c r="K22" s="1278">
        <f>MAX(Z6:Z14)</f>
        <v>10</v>
      </c>
      <c r="L22" s="1279">
        <v>10</v>
      </c>
      <c r="M22" s="1255"/>
      <c r="N22" s="1892" t="s">
        <v>856</v>
      </c>
      <c r="O22" s="1893"/>
      <c r="P22" s="1893"/>
      <c r="Q22" s="1893"/>
      <c r="R22" s="1893"/>
      <c r="S22" s="1893"/>
      <c r="T22" s="1894"/>
      <c r="U22" s="1274"/>
      <c r="V22" s="1274"/>
      <c r="W22" s="1274"/>
      <c r="X22" s="1250"/>
      <c r="Y22" s="1280"/>
      <c r="Z22" s="1254"/>
      <c r="AA22" s="1252"/>
    </row>
    <row r="23" spans="2:27" s="140" customFormat="1" ht="34" customHeight="1" thickBot="1" x14ac:dyDescent="0.4">
      <c r="B23" s="927"/>
      <c r="D23" s="802"/>
      <c r="E23" s="1319"/>
      <c r="F23" s="802"/>
      <c r="H23" s="1318"/>
      <c r="M23" s="1255"/>
      <c r="X23" s="1250"/>
      <c r="Y23" s="1253" t="s">
        <v>857</v>
      </c>
      <c r="Z23" s="1254"/>
      <c r="AA23" s="1281"/>
    </row>
    <row r="24" spans="2:27" s="140" customFormat="1" ht="30" customHeight="1" thickBot="1" x14ac:dyDescent="0.4">
      <c r="B24" s="927"/>
      <c r="C24" s="1345" t="s">
        <v>223</v>
      </c>
      <c r="D24" s="1881" t="s">
        <v>858</v>
      </c>
      <c r="F24" s="1580"/>
      <c r="H24" s="1318"/>
      <c r="J24" s="1888"/>
      <c r="K24" s="1888"/>
      <c r="L24" s="1888"/>
      <c r="M24" s="1888"/>
      <c r="N24" s="1892" t="s">
        <v>859</v>
      </c>
      <c r="O24" s="1893"/>
      <c r="P24" s="1893"/>
      <c r="Q24" s="1893"/>
      <c r="R24" s="1893"/>
      <c r="S24" s="1893"/>
      <c r="T24" s="1894"/>
      <c r="U24" s="1274"/>
      <c r="V24" s="1274"/>
      <c r="X24" s="1250" t="s">
        <v>223</v>
      </c>
      <c r="Y24" s="1282" t="s">
        <v>860</v>
      </c>
      <c r="Z24" s="1257"/>
      <c r="AA24" s="1281"/>
    </row>
    <row r="25" spans="2:27" s="140" customFormat="1" ht="48" customHeight="1" x14ac:dyDescent="0.35">
      <c r="B25" s="1320"/>
      <c r="C25" s="1350"/>
      <c r="D25" s="1882"/>
      <c r="E25" s="1337"/>
      <c r="F25" s="1276"/>
      <c r="G25" s="1337"/>
      <c r="H25" s="1321"/>
      <c r="J25" s="1888"/>
      <c r="K25" s="1888"/>
      <c r="L25" s="1888"/>
      <c r="M25" s="1888"/>
      <c r="X25" s="1250"/>
      <c r="Y25" s="1283" t="s">
        <v>226</v>
      </c>
      <c r="Z25" s="1257"/>
      <c r="AA25" s="1281"/>
    </row>
    <row r="26" spans="2:27" s="140" customFormat="1" x14ac:dyDescent="0.35">
      <c r="D26" s="802"/>
      <c r="E26" s="802"/>
      <c r="F26" s="802"/>
      <c r="J26" s="1284"/>
      <c r="M26" s="1255"/>
      <c r="X26" s="1250"/>
      <c r="Y26" s="1285" t="s">
        <v>229</v>
      </c>
      <c r="Z26" s="1257"/>
      <c r="AA26" s="1252"/>
    </row>
    <row r="27" spans="2:27" s="140" customFormat="1" ht="48" customHeight="1" x14ac:dyDescent="0.35">
      <c r="B27" s="1316"/>
      <c r="C27" s="1322"/>
      <c r="D27" s="1322" t="s">
        <v>861</v>
      </c>
      <c r="E27" s="1322"/>
      <c r="F27" s="1322"/>
      <c r="G27" s="1173"/>
      <c r="H27" s="1074"/>
      <c r="M27" s="1255"/>
      <c r="X27" s="1250"/>
      <c r="Y27" s="1254"/>
      <c r="Z27" s="1254"/>
      <c r="AA27" s="1252"/>
    </row>
    <row r="28" spans="2:27" s="140" customFormat="1" x14ac:dyDescent="0.35">
      <c r="B28" s="927"/>
      <c r="E28" s="802"/>
      <c r="F28" s="802"/>
      <c r="H28" s="1318"/>
      <c r="J28" s="1286"/>
      <c r="M28" s="1255"/>
      <c r="X28" s="1250" t="s">
        <v>247</v>
      </c>
      <c r="Y28" s="1287" t="s">
        <v>862</v>
      </c>
      <c r="Z28" s="1257">
        <v>10</v>
      </c>
      <c r="AA28" s="1252"/>
    </row>
    <row r="29" spans="2:27" s="140" customFormat="1" ht="32.25" customHeight="1" x14ac:dyDescent="0.35">
      <c r="B29" s="891"/>
      <c r="C29" s="1886" t="s">
        <v>863</v>
      </c>
      <c r="D29" s="1886"/>
      <c r="E29" s="1886"/>
      <c r="F29" s="1886"/>
      <c r="H29" s="1318"/>
      <c r="J29" s="1284"/>
      <c r="M29" s="1255"/>
      <c r="X29" s="1250"/>
      <c r="Y29" s="1288" t="s">
        <v>864</v>
      </c>
      <c r="Z29" s="1257">
        <v>10</v>
      </c>
      <c r="AA29" s="1252"/>
    </row>
    <row r="30" spans="2:27" s="140" customFormat="1" ht="16" thickBot="1" x14ac:dyDescent="0.4">
      <c r="B30" s="891"/>
      <c r="C30" s="802"/>
      <c r="D30" s="802"/>
      <c r="E30" s="802"/>
      <c r="F30" s="802"/>
      <c r="H30" s="1318"/>
      <c r="M30" s="1255"/>
      <c r="X30" s="1250"/>
      <c r="Y30" s="1270" t="s">
        <v>839</v>
      </c>
      <c r="Z30" s="1257">
        <v>7</v>
      </c>
      <c r="AA30" s="1252"/>
    </row>
    <row r="31" spans="2:27" s="140" customFormat="1" ht="28" customHeight="1" thickBot="1" x14ac:dyDescent="0.4">
      <c r="B31" s="891"/>
      <c r="C31" s="1345" t="s">
        <v>223</v>
      </c>
      <c r="D31" s="1884" t="s">
        <v>865</v>
      </c>
      <c r="E31" s="1879"/>
      <c r="F31" s="1498"/>
      <c r="H31" s="1318"/>
      <c r="M31" s="1255"/>
      <c r="X31" s="1250"/>
      <c r="Y31" s="1289" t="s">
        <v>866</v>
      </c>
      <c r="Z31" s="1257">
        <v>2</v>
      </c>
      <c r="AA31" s="1252"/>
    </row>
    <row r="32" spans="2:27" s="140" customFormat="1" ht="44.25" customHeight="1" thickBot="1" x14ac:dyDescent="0.4">
      <c r="B32" s="891"/>
      <c r="C32" s="1345"/>
      <c r="D32" s="1884"/>
      <c r="E32" s="1879"/>
      <c r="F32" s="802"/>
      <c r="H32" s="1318"/>
      <c r="M32" s="1255"/>
      <c r="X32" s="1250"/>
      <c r="Y32" s="1254"/>
      <c r="Z32" s="1254"/>
      <c r="AA32" s="1252"/>
    </row>
    <row r="33" spans="2:44" s="140" customFormat="1" ht="28" customHeight="1" thickBot="1" x14ac:dyDescent="0.4">
      <c r="B33" s="891"/>
      <c r="C33" s="1345" t="s">
        <v>247</v>
      </c>
      <c r="D33" s="1581" t="s">
        <v>867</v>
      </c>
      <c r="E33" s="1581"/>
      <c r="F33" s="1498"/>
      <c r="H33" s="1318"/>
      <c r="J33" s="1277" t="b">
        <f>IF(F$31=Y$26,J22,IF(F$31=Y$25,IF(F$33=Y$29,Z$29,IF(F$33=Y$30,Z30,IF(F$33=Y$31,Z31)))))</f>
        <v>0</v>
      </c>
      <c r="K33" s="1278">
        <f>MAX(Z29:Z31)</f>
        <v>10</v>
      </c>
      <c r="L33" s="1278">
        <v>10</v>
      </c>
      <c r="M33" s="1255" t="s">
        <v>868</v>
      </c>
      <c r="O33" s="815"/>
      <c r="X33" s="1250"/>
      <c r="Y33" s="1254"/>
      <c r="Z33" s="1254"/>
      <c r="AA33" s="1252"/>
    </row>
    <row r="34" spans="2:44" s="140" customFormat="1" ht="26.25" customHeight="1" x14ac:dyDescent="0.35">
      <c r="B34" s="891"/>
      <c r="C34" s="1345"/>
      <c r="D34" s="1581" t="s">
        <v>869</v>
      </c>
      <c r="E34" s="1581"/>
      <c r="F34" s="1582"/>
      <c r="H34" s="1318"/>
      <c r="J34" s="1309"/>
      <c r="K34" s="1309"/>
      <c r="L34" s="1309"/>
      <c r="M34" s="1255"/>
      <c r="O34" s="815"/>
      <c r="X34" s="1250"/>
      <c r="Y34" s="1254"/>
      <c r="Z34" s="1254"/>
      <c r="AA34" s="1252"/>
    </row>
    <row r="35" spans="2:44" s="140" customFormat="1" ht="18" customHeight="1" thickBot="1" x14ac:dyDescent="0.4">
      <c r="B35" s="891"/>
      <c r="C35" s="1345"/>
      <c r="D35" s="1581"/>
      <c r="F35" s="802"/>
      <c r="H35" s="1318"/>
      <c r="M35" s="1255"/>
      <c r="X35" s="1250" t="s">
        <v>870</v>
      </c>
      <c r="Y35" s="1287" t="s">
        <v>871</v>
      </c>
      <c r="Z35" s="1257">
        <v>5</v>
      </c>
      <c r="AA35" s="1252"/>
    </row>
    <row r="36" spans="2:44" s="140" customFormat="1" ht="28" customHeight="1" thickBot="1" x14ac:dyDescent="0.4">
      <c r="B36" s="891"/>
      <c r="C36" s="1345" t="s">
        <v>58</v>
      </c>
      <c r="D36" s="1885" t="s">
        <v>872</v>
      </c>
      <c r="F36" s="1495"/>
      <c r="H36" s="1318"/>
      <c r="J36" s="1277" t="e">
        <f>VLOOKUP(F36,Y41:Z44,2,FALSE)</f>
        <v>#N/A</v>
      </c>
      <c r="K36" s="1278">
        <f>MAX(Z42:Z44)</f>
        <v>10</v>
      </c>
      <c r="L36" s="1278">
        <v>15</v>
      </c>
      <c r="M36" s="1255" t="s">
        <v>868</v>
      </c>
      <c r="X36" s="1250"/>
      <c r="Y36" s="1290" t="s">
        <v>873</v>
      </c>
      <c r="Z36" s="1257">
        <v>10</v>
      </c>
      <c r="AA36" s="1252"/>
      <c r="AR36" s="1313"/>
    </row>
    <row r="37" spans="2:44" s="140" customFormat="1" ht="29.25" customHeight="1" thickBot="1" x14ac:dyDescent="0.45">
      <c r="B37" s="891"/>
      <c r="C37" s="1345"/>
      <c r="D37" s="1885"/>
      <c r="F37" s="1323"/>
      <c r="H37" s="1318"/>
      <c r="M37" s="1291" t="b">
        <f>IF(F31=Y25,((J33/K33*L33)+(J36/K36*L36)),IF(F31=Y26,((J22/K22*L22)+(J36/K36*L36))))</f>
        <v>0</v>
      </c>
      <c r="N37" s="1292" t="s">
        <v>874</v>
      </c>
      <c r="O37" s="140" t="s">
        <v>868</v>
      </c>
      <c r="X37" s="1250"/>
      <c r="Y37" s="1293" t="s">
        <v>875</v>
      </c>
      <c r="Z37" s="1257">
        <v>8</v>
      </c>
      <c r="AA37" s="1252"/>
    </row>
    <row r="38" spans="2:44" s="140" customFormat="1" ht="7" customHeight="1" x14ac:dyDescent="0.4">
      <c r="B38" s="891"/>
      <c r="C38" s="1345"/>
      <c r="D38" s="1345"/>
      <c r="E38" s="1324"/>
      <c r="F38" s="1325"/>
      <c r="H38" s="1318"/>
      <c r="M38" s="1294"/>
      <c r="N38" s="1295"/>
      <c r="X38" s="1250"/>
      <c r="Y38" s="1293" t="s">
        <v>876</v>
      </c>
      <c r="Z38" s="1257">
        <v>0</v>
      </c>
      <c r="AA38" s="1252"/>
    </row>
    <row r="39" spans="2:44" s="140" customFormat="1" ht="9" customHeight="1" thickBot="1" x14ac:dyDescent="0.4">
      <c r="B39" s="927"/>
      <c r="C39" s="1346"/>
      <c r="D39" s="1347"/>
      <c r="E39" s="1327"/>
      <c r="F39" s="1326"/>
      <c r="H39" s="1318"/>
      <c r="M39" s="1255"/>
      <c r="N39" s="1255"/>
      <c r="O39" s="1255"/>
      <c r="X39" s="1250"/>
      <c r="Y39" s="1296" t="s">
        <v>877</v>
      </c>
      <c r="Z39" s="1257">
        <v>7</v>
      </c>
      <c r="AA39" s="1252"/>
    </row>
    <row r="40" spans="2:44" s="140" customFormat="1" ht="28" customHeight="1" thickBot="1" x14ac:dyDescent="0.4">
      <c r="B40" s="891"/>
      <c r="C40" s="1345" t="s">
        <v>256</v>
      </c>
      <c r="D40" s="1885" t="s">
        <v>878</v>
      </c>
      <c r="F40" s="1495"/>
      <c r="H40" s="1318"/>
      <c r="J40" s="1278" t="e">
        <f>VLOOKUP(F40,Y46:Z49,2,FALSE)</f>
        <v>#N/A</v>
      </c>
      <c r="K40" s="1279">
        <v>10</v>
      </c>
      <c r="L40" s="140" t="s">
        <v>879</v>
      </c>
      <c r="M40" s="1255"/>
      <c r="N40" s="1255"/>
      <c r="O40" s="1255"/>
      <c r="P40" s="1284"/>
      <c r="X40" s="1250"/>
      <c r="Y40" s="1251"/>
      <c r="Z40" s="1254"/>
      <c r="AA40" s="1252"/>
      <c r="AR40" s="1313"/>
    </row>
    <row r="41" spans="2:44" s="140" customFormat="1" ht="35.25" customHeight="1" x14ac:dyDescent="0.35">
      <c r="B41" s="891"/>
      <c r="C41" s="1345"/>
      <c r="D41" s="1885"/>
      <c r="F41" s="1328"/>
      <c r="H41" s="1318"/>
      <c r="M41" s="1255"/>
      <c r="N41" s="1255"/>
      <c r="O41" s="1255"/>
      <c r="X41" s="1250" t="s">
        <v>260</v>
      </c>
      <c r="Y41" s="1256" t="s">
        <v>880</v>
      </c>
      <c r="Z41" s="1257">
        <v>10</v>
      </c>
      <c r="AA41" s="1252"/>
    </row>
    <row r="42" spans="2:44" s="140" customFormat="1" x14ac:dyDescent="0.35">
      <c r="B42" s="891"/>
      <c r="C42" s="802"/>
      <c r="D42" s="802"/>
      <c r="E42" s="802"/>
      <c r="F42" s="802"/>
      <c r="H42" s="1318"/>
      <c r="M42" s="1255"/>
      <c r="N42" s="1255"/>
      <c r="O42" s="1255"/>
      <c r="X42" s="1250"/>
      <c r="Y42" s="1297" t="s">
        <v>881</v>
      </c>
      <c r="Z42" s="1257">
        <v>0</v>
      </c>
      <c r="AA42" s="1252"/>
    </row>
    <row r="43" spans="2:44" s="140" customFormat="1" ht="38.25" customHeight="1" x14ac:dyDescent="0.35">
      <c r="B43" s="891"/>
      <c r="C43" s="1886" t="s">
        <v>882</v>
      </c>
      <c r="D43" s="1886"/>
      <c r="E43" s="1886"/>
      <c r="F43" s="1886"/>
      <c r="H43" s="1318"/>
      <c r="M43" s="1294"/>
      <c r="N43" s="1295"/>
      <c r="X43" s="1250"/>
      <c r="Y43" s="1298" t="s">
        <v>883</v>
      </c>
      <c r="Z43" s="1257">
        <v>10</v>
      </c>
      <c r="AA43" s="1252"/>
    </row>
    <row r="44" spans="2:44" s="140" customFormat="1" ht="16" thickBot="1" x14ac:dyDescent="0.4">
      <c r="B44" s="891"/>
      <c r="C44" s="802"/>
      <c r="D44" s="802"/>
      <c r="E44" s="802"/>
      <c r="F44" s="802"/>
      <c r="H44" s="1318"/>
      <c r="M44" s="1255"/>
      <c r="X44" s="1250"/>
      <c r="Y44" s="1298" t="s">
        <v>884</v>
      </c>
      <c r="Z44" s="1257">
        <v>7</v>
      </c>
      <c r="AA44" s="1252"/>
    </row>
    <row r="45" spans="2:44" s="140" customFormat="1" ht="28" customHeight="1" thickBot="1" x14ac:dyDescent="0.4">
      <c r="B45" s="891"/>
      <c r="C45" s="1349" t="s">
        <v>223</v>
      </c>
      <c r="D45" s="1885" t="s">
        <v>885</v>
      </c>
      <c r="F45" s="1495"/>
      <c r="H45" s="1318"/>
      <c r="J45" s="1277" t="e">
        <f>VLOOKUP(F45,Y35:Z39,2,FALSE)</f>
        <v>#N/A</v>
      </c>
      <c r="K45" s="1278">
        <f>MAX(Z36:Z39)</f>
        <v>10</v>
      </c>
      <c r="L45" s="140" t="s">
        <v>868</v>
      </c>
      <c r="P45" s="1299"/>
      <c r="X45" s="1250"/>
      <c r="Y45" s="1251"/>
      <c r="Z45" s="1254"/>
      <c r="AA45" s="1252"/>
    </row>
    <row r="46" spans="2:44" s="140" customFormat="1" ht="36" customHeight="1" thickBot="1" x14ac:dyDescent="0.4">
      <c r="B46" s="891"/>
      <c r="C46" s="1349"/>
      <c r="D46" s="1885"/>
      <c r="F46" s="1328"/>
      <c r="H46" s="1318"/>
      <c r="P46" s="1284"/>
      <c r="X46" s="1250" t="s">
        <v>266</v>
      </c>
      <c r="Y46" s="1287" t="s">
        <v>886</v>
      </c>
      <c r="Z46" s="1257">
        <v>7</v>
      </c>
      <c r="AA46" s="1252"/>
    </row>
    <row r="47" spans="2:44" s="140" customFormat="1" ht="28" customHeight="1" thickBot="1" x14ac:dyDescent="0.4">
      <c r="B47" s="891"/>
      <c r="C47" s="1349" t="s">
        <v>247</v>
      </c>
      <c r="D47" s="1885" t="s">
        <v>887</v>
      </c>
      <c r="F47" s="1495"/>
      <c r="H47" s="1318"/>
      <c r="J47" s="1278" t="e">
        <f>VLOOKUP(F47,Y51:Z54,2,FALSE)</f>
        <v>#N/A</v>
      </c>
      <c r="K47" s="1279">
        <f>MAX(Z52:Z54)</f>
        <v>10</v>
      </c>
      <c r="L47" s="140" t="s">
        <v>879</v>
      </c>
      <c r="P47" s="1284"/>
      <c r="X47" s="1250"/>
      <c r="Y47" s="1300" t="s">
        <v>253</v>
      </c>
      <c r="Z47" s="1257">
        <v>10</v>
      </c>
      <c r="AA47" s="1252"/>
      <c r="AR47" s="1313"/>
    </row>
    <row r="48" spans="2:44" s="140" customFormat="1" ht="35.25" customHeight="1" x14ac:dyDescent="0.35">
      <c r="B48" s="891"/>
      <c r="C48" s="1349"/>
      <c r="D48" s="1885"/>
      <c r="F48" s="1328"/>
      <c r="H48" s="1318"/>
      <c r="X48" s="1250"/>
      <c r="Y48" s="1300" t="s">
        <v>255</v>
      </c>
      <c r="Z48" s="1257">
        <v>5</v>
      </c>
      <c r="AA48" s="1252"/>
    </row>
    <row r="49" spans="2:44" s="140" customFormat="1" x14ac:dyDescent="0.35">
      <c r="B49" s="891"/>
      <c r="C49" s="802"/>
      <c r="D49" s="802"/>
      <c r="E49" s="802"/>
      <c r="F49" s="802"/>
      <c r="H49" s="1318"/>
      <c r="X49" s="1250"/>
      <c r="Y49" s="1301" t="s">
        <v>258</v>
      </c>
      <c r="Z49" s="1257">
        <v>0</v>
      </c>
      <c r="AA49" s="1252"/>
    </row>
    <row r="50" spans="2:44" s="140" customFormat="1" ht="43" customHeight="1" x14ac:dyDescent="0.35">
      <c r="B50" s="1329"/>
      <c r="C50" s="1886" t="s">
        <v>888</v>
      </c>
      <c r="D50" s="1886"/>
      <c r="E50" s="1886"/>
      <c r="F50" s="1886"/>
      <c r="H50" s="1318"/>
      <c r="M50" s="1255"/>
      <c r="X50" s="1250"/>
      <c r="Y50" s="438"/>
      <c r="Z50" s="1302"/>
      <c r="AA50" s="1252"/>
    </row>
    <row r="51" spans="2:44" s="140" customFormat="1" ht="16" thickBot="1" x14ac:dyDescent="0.4">
      <c r="B51" s="891"/>
      <c r="C51" s="802"/>
      <c r="D51" s="802"/>
      <c r="E51" s="802"/>
      <c r="F51" s="802"/>
      <c r="H51" s="1318"/>
      <c r="M51" s="1255"/>
      <c r="X51" s="1250" t="s">
        <v>266</v>
      </c>
      <c r="Y51" s="1287" t="s">
        <v>889</v>
      </c>
      <c r="Z51" s="1257">
        <v>7</v>
      </c>
      <c r="AA51" s="1252"/>
    </row>
    <row r="52" spans="2:44" s="140" customFormat="1" ht="28" customHeight="1" thickBot="1" x14ac:dyDescent="0.4">
      <c r="B52" s="891"/>
      <c r="C52" s="1349" t="s">
        <v>223</v>
      </c>
      <c r="D52" s="1885" t="s">
        <v>890</v>
      </c>
      <c r="F52" s="1498"/>
      <c r="H52" s="1318"/>
      <c r="M52" s="1255"/>
      <c r="X52" s="1250"/>
      <c r="Y52" s="1300" t="s">
        <v>253</v>
      </c>
      <c r="Z52" s="1257">
        <v>10</v>
      </c>
      <c r="AA52" s="1252"/>
    </row>
    <row r="53" spans="2:44" s="140" customFormat="1" ht="72" customHeight="1" thickBot="1" x14ac:dyDescent="0.4">
      <c r="B53" s="891"/>
      <c r="C53" s="1349"/>
      <c r="D53" s="1885"/>
      <c r="F53" s="802"/>
      <c r="H53" s="1318"/>
      <c r="M53" s="1255"/>
      <c r="X53" s="1250"/>
      <c r="Y53" s="1300" t="s">
        <v>255</v>
      </c>
      <c r="Z53" s="1257">
        <v>5</v>
      </c>
      <c r="AA53" s="1252"/>
    </row>
    <row r="54" spans="2:44" s="140" customFormat="1" ht="28" customHeight="1" thickBot="1" x14ac:dyDescent="0.4">
      <c r="B54" s="891"/>
      <c r="C54" s="1349" t="s">
        <v>247</v>
      </c>
      <c r="D54" s="1581" t="s">
        <v>891</v>
      </c>
      <c r="E54" s="1581"/>
      <c r="F54" s="1498"/>
      <c r="H54" s="1318"/>
      <c r="J54" s="1278" t="b">
        <f>IF(F$52=Y$60,J22,IF(F$52=Y$59,IF(F$54=Y$63,Z$63,IF(F$54=Y$64,Z64,IF(F$54=Y$65,Z65)))))</f>
        <v>0</v>
      </c>
      <c r="K54" s="1279">
        <f>MAX(Z63:Z65)</f>
        <v>15</v>
      </c>
      <c r="L54" s="140" t="s">
        <v>868</v>
      </c>
      <c r="M54" s="1255"/>
      <c r="N54" s="815"/>
      <c r="X54" s="1250"/>
      <c r="Y54" s="1301" t="s">
        <v>258</v>
      </c>
      <c r="Z54" s="1257">
        <v>0</v>
      </c>
      <c r="AA54" s="1252"/>
    </row>
    <row r="55" spans="2:44" s="140" customFormat="1" ht="26.25" customHeight="1" x14ac:dyDescent="0.35">
      <c r="B55" s="891"/>
      <c r="C55" s="1349"/>
      <c r="D55" s="1581" t="s">
        <v>869</v>
      </c>
      <c r="E55" s="1581"/>
      <c r="F55" s="1581"/>
      <c r="H55" s="1318"/>
      <c r="M55" s="1305"/>
      <c r="N55" s="1295"/>
      <c r="X55" s="1250"/>
      <c r="Y55" s="1303"/>
      <c r="Z55" s="1304"/>
      <c r="AA55" s="1252"/>
    </row>
    <row r="56" spans="2:44" s="140" customFormat="1" ht="18" customHeight="1" thickBot="1" x14ac:dyDescent="0.4">
      <c r="B56" s="891"/>
      <c r="C56" s="802"/>
      <c r="D56" s="1314"/>
      <c r="E56" s="802"/>
      <c r="F56" s="802"/>
      <c r="H56" s="1318"/>
      <c r="M56" s="1305"/>
      <c r="N56" s="1295"/>
      <c r="X56" s="1250"/>
      <c r="Y56" s="1253" t="s">
        <v>892</v>
      </c>
      <c r="Z56" s="1253"/>
      <c r="AA56" s="1306"/>
    </row>
    <row r="57" spans="2:44" s="140" customFormat="1" ht="28" customHeight="1" thickBot="1" x14ac:dyDescent="0.4">
      <c r="B57" s="891"/>
      <c r="C57" s="1349" t="s">
        <v>58</v>
      </c>
      <c r="D57" s="1885" t="s">
        <v>893</v>
      </c>
      <c r="F57" s="1495"/>
      <c r="H57" s="1318"/>
      <c r="J57" s="1278" t="e">
        <f>VLOOKUP(F57,Y68:Z71,2,FALSE)</f>
        <v>#N/A</v>
      </c>
      <c r="K57" s="1279">
        <f>MAX(Z69:Z71)</f>
        <v>10</v>
      </c>
      <c r="L57" s="140" t="s">
        <v>879</v>
      </c>
      <c r="M57" s="1255"/>
      <c r="P57" s="1284"/>
      <c r="X57" s="1250"/>
      <c r="Y57" s="1253"/>
      <c r="Z57" s="1253"/>
      <c r="AA57" s="1306"/>
      <c r="AR57" s="1313"/>
    </row>
    <row r="58" spans="2:44" s="140" customFormat="1" ht="34" customHeight="1" x14ac:dyDescent="0.35">
      <c r="B58" s="891"/>
      <c r="C58" s="1349"/>
      <c r="D58" s="1885"/>
      <c r="F58" s="1328"/>
      <c r="H58" s="1318"/>
      <c r="M58" s="1305"/>
      <c r="N58" s="1295"/>
      <c r="X58" s="1307" t="s">
        <v>223</v>
      </c>
      <c r="Y58" s="1308" t="s">
        <v>894</v>
      </c>
      <c r="Z58" s="1262"/>
      <c r="AA58" s="1252"/>
    </row>
    <row r="59" spans="2:44" s="140" customFormat="1" x14ac:dyDescent="0.35">
      <c r="B59" s="891"/>
      <c r="C59" s="802"/>
      <c r="D59" s="1314"/>
      <c r="E59" s="802"/>
      <c r="F59" s="802"/>
      <c r="H59" s="1318"/>
      <c r="J59" s="1309"/>
      <c r="K59" s="1309"/>
      <c r="L59" s="1309"/>
      <c r="M59" s="1255"/>
      <c r="X59" s="1250"/>
      <c r="Y59" s="1283" t="s">
        <v>226</v>
      </c>
      <c r="Z59" s="1257"/>
      <c r="AA59" s="1252"/>
    </row>
    <row r="60" spans="2:44" s="140" customFormat="1" ht="45" customHeight="1" x14ac:dyDescent="0.35">
      <c r="B60" s="891"/>
      <c r="C60" s="1886" t="s">
        <v>895</v>
      </c>
      <c r="D60" s="1886"/>
      <c r="E60" s="1886"/>
      <c r="F60" s="1886"/>
      <c r="H60" s="1318"/>
      <c r="J60" s="1309"/>
      <c r="K60" s="1309"/>
      <c r="L60" s="1309"/>
      <c r="M60" s="1255"/>
      <c r="X60" s="1250"/>
      <c r="Y60" s="1285" t="s">
        <v>229</v>
      </c>
      <c r="Z60" s="1257"/>
      <c r="AA60" s="1252"/>
    </row>
    <row r="61" spans="2:44" s="140" customFormat="1" ht="16" thickBot="1" x14ac:dyDescent="0.4">
      <c r="B61" s="891"/>
      <c r="C61" s="802"/>
      <c r="D61" s="802"/>
      <c r="E61" s="802"/>
      <c r="F61" s="802"/>
      <c r="H61" s="1318"/>
      <c r="J61" s="1309"/>
      <c r="K61" s="1309"/>
      <c r="L61" s="1309"/>
      <c r="M61" s="1255"/>
      <c r="X61" s="1310"/>
      <c r="Y61" s="1311"/>
      <c r="Z61" s="1311"/>
      <c r="AA61" s="1312"/>
    </row>
    <row r="62" spans="2:44" s="140" customFormat="1" ht="28" customHeight="1" thickBot="1" x14ac:dyDescent="0.4">
      <c r="B62" s="891"/>
      <c r="C62" s="1349" t="s">
        <v>223</v>
      </c>
      <c r="D62" s="1885" t="s">
        <v>896</v>
      </c>
      <c r="F62" s="1498"/>
      <c r="H62" s="1318"/>
      <c r="J62" s="1309"/>
      <c r="K62" s="1309"/>
      <c r="L62" s="1309"/>
      <c r="M62" s="1255"/>
      <c r="X62" s="1250" t="s">
        <v>247</v>
      </c>
      <c r="Y62" s="1287" t="s">
        <v>897</v>
      </c>
      <c r="Z62" s="1257">
        <v>10</v>
      </c>
      <c r="AA62" s="1252"/>
    </row>
    <row r="63" spans="2:44" s="140" customFormat="1" ht="49" customHeight="1" thickBot="1" x14ac:dyDescent="0.4">
      <c r="B63" s="891"/>
      <c r="C63" s="1349"/>
      <c r="D63" s="1885"/>
      <c r="F63" s="802"/>
      <c r="H63" s="1318"/>
      <c r="J63" s="1309"/>
      <c r="K63" s="1309"/>
      <c r="L63" s="1309"/>
      <c r="M63" s="1255"/>
      <c r="X63" s="1250"/>
      <c r="Y63" s="1288" t="s">
        <v>864</v>
      </c>
      <c r="Z63" s="1257">
        <v>15</v>
      </c>
      <c r="AA63" s="1252"/>
    </row>
    <row r="64" spans="2:44" s="140" customFormat="1" ht="28" customHeight="1" thickBot="1" x14ac:dyDescent="0.4">
      <c r="B64" s="891"/>
      <c r="C64" s="1349" t="s">
        <v>247</v>
      </c>
      <c r="D64" s="1581" t="s">
        <v>898</v>
      </c>
      <c r="E64" s="1581"/>
      <c r="F64" s="1498"/>
      <c r="H64" s="1318"/>
      <c r="J64" s="1277" t="b">
        <f>IF(F$62=Y$77,J22,IF(F$62=Y$76,IF(F$64=Y$81,Z$81,IF(F$64=Y$82,Z82,IF(F$64=Y$83,Z83)))))</f>
        <v>0</v>
      </c>
      <c r="K64" s="1278">
        <f>MAX(Z81:Z83)</f>
        <v>10</v>
      </c>
      <c r="L64" s="140" t="s">
        <v>899</v>
      </c>
      <c r="M64" s="815"/>
      <c r="X64" s="1250"/>
      <c r="Y64" s="1270" t="s">
        <v>839</v>
      </c>
      <c r="Z64" s="1257">
        <v>10</v>
      </c>
      <c r="AA64" s="1252"/>
    </row>
    <row r="65" spans="2:44" s="140" customFormat="1" ht="26.25" customHeight="1" x14ac:dyDescent="0.35">
      <c r="B65" s="891"/>
      <c r="C65" s="1349"/>
      <c r="D65" s="1581" t="s">
        <v>869</v>
      </c>
      <c r="E65" s="1581"/>
      <c r="F65" s="1581"/>
      <c r="H65" s="1318"/>
      <c r="J65" s="1309"/>
      <c r="K65" s="1309"/>
      <c r="L65" s="1309"/>
      <c r="M65" s="1255"/>
      <c r="X65" s="1250"/>
      <c r="Y65" s="1289" t="s">
        <v>866</v>
      </c>
      <c r="Z65" s="1257">
        <v>5</v>
      </c>
      <c r="AA65" s="1252"/>
    </row>
    <row r="66" spans="2:44" s="140" customFormat="1" ht="18" customHeight="1" thickBot="1" x14ac:dyDescent="0.4">
      <c r="B66" s="891"/>
      <c r="C66" s="802"/>
      <c r="D66" s="1314"/>
      <c r="E66" s="802"/>
      <c r="F66" s="802"/>
      <c r="H66" s="1318"/>
      <c r="J66" s="1309"/>
      <c r="K66" s="1309"/>
      <c r="L66" s="1309"/>
      <c r="M66" s="1255"/>
      <c r="X66" s="1250"/>
      <c r="AA66" s="1252"/>
    </row>
    <row r="67" spans="2:44" s="140" customFormat="1" ht="28" customHeight="1" thickBot="1" x14ac:dyDescent="0.4">
      <c r="B67" s="891"/>
      <c r="C67" s="1349" t="s">
        <v>58</v>
      </c>
      <c r="D67" s="1885" t="s">
        <v>900</v>
      </c>
      <c r="F67" s="1495"/>
      <c r="H67" s="1318"/>
      <c r="J67" s="1277" t="e">
        <f>VLOOKUP(F67,Y85:Z88,2,FALSE)</f>
        <v>#N/A</v>
      </c>
      <c r="K67" s="1278">
        <f>MAX(Z86:Z88)</f>
        <v>10</v>
      </c>
      <c r="L67" s="140" t="s">
        <v>901</v>
      </c>
      <c r="M67" s="1255"/>
      <c r="P67" s="1284"/>
      <c r="X67" s="1250"/>
      <c r="AA67" s="1252"/>
      <c r="AR67" s="1313"/>
    </row>
    <row r="68" spans="2:44" s="140" customFormat="1" ht="44.25" customHeight="1" x14ac:dyDescent="0.35">
      <c r="B68" s="891"/>
      <c r="C68" s="802"/>
      <c r="D68" s="1885"/>
      <c r="E68" s="1315"/>
      <c r="F68" s="1328"/>
      <c r="H68" s="1318"/>
      <c r="X68" s="1250" t="s">
        <v>256</v>
      </c>
      <c r="Y68" s="1287" t="s">
        <v>902</v>
      </c>
      <c r="Z68" s="1257">
        <v>5</v>
      </c>
      <c r="AA68" s="1252"/>
    </row>
    <row r="69" spans="2:44" s="140" customFormat="1" ht="15.75" customHeight="1" x14ac:dyDescent="0.35">
      <c r="B69" s="891"/>
      <c r="C69" s="802"/>
      <c r="D69" s="1643"/>
      <c r="E69" s="1315"/>
      <c r="F69" s="1328"/>
      <c r="H69" s="1318"/>
      <c r="X69" s="1250"/>
      <c r="Y69" s="1300" t="s">
        <v>253</v>
      </c>
      <c r="Z69" s="1257">
        <v>10</v>
      </c>
      <c r="AA69" s="1252"/>
    </row>
    <row r="70" spans="2:44" s="140" customFormat="1" ht="44.25" customHeight="1" x14ac:dyDescent="0.35">
      <c r="B70" s="891"/>
      <c r="C70" s="1886" t="s">
        <v>903</v>
      </c>
      <c r="D70" s="1886"/>
      <c r="E70" s="1886"/>
      <c r="F70" s="1886"/>
      <c r="H70" s="1318"/>
      <c r="X70" s="1250"/>
      <c r="Y70" s="1300" t="s">
        <v>255</v>
      </c>
      <c r="Z70" s="1257">
        <v>5</v>
      </c>
      <c r="AA70" s="1252"/>
    </row>
    <row r="71" spans="2:44" s="140" customFormat="1" ht="16.5" customHeight="1" thickBot="1" x14ac:dyDescent="0.4">
      <c r="B71" s="891"/>
      <c r="C71" s="802"/>
      <c r="D71" s="1643"/>
      <c r="E71" s="1315"/>
      <c r="F71" s="1328"/>
      <c r="H71" s="1318"/>
      <c r="X71" s="1250"/>
      <c r="Y71" s="1301" t="s">
        <v>258</v>
      </c>
      <c r="Z71" s="1257">
        <v>0</v>
      </c>
      <c r="AA71" s="1252"/>
    </row>
    <row r="72" spans="2:44" s="140" customFormat="1" ht="28" customHeight="1" thickBot="1" x14ac:dyDescent="0.4">
      <c r="B72" s="891"/>
      <c r="C72" s="1349" t="s">
        <v>223</v>
      </c>
      <c r="D72" s="1885" t="s">
        <v>904</v>
      </c>
      <c r="E72" s="1315"/>
      <c r="F72" s="1498"/>
      <c r="H72" s="1318"/>
      <c r="X72" s="1250"/>
      <c r="Y72" s="1251"/>
      <c r="Z72" s="1254"/>
      <c r="AA72" s="1252"/>
    </row>
    <row r="73" spans="2:44" s="140" customFormat="1" ht="28" customHeight="1" thickBot="1" x14ac:dyDescent="0.4">
      <c r="B73" s="891"/>
      <c r="C73" s="1349"/>
      <c r="D73" s="1885"/>
      <c r="E73" s="1315"/>
      <c r="F73" s="1328"/>
      <c r="H73" s="1318"/>
      <c r="X73" s="1250"/>
      <c r="AA73" s="1252"/>
    </row>
    <row r="74" spans="2:44" s="140" customFormat="1" ht="28" customHeight="1" thickBot="1" x14ac:dyDescent="0.4">
      <c r="B74" s="891"/>
      <c r="C74" s="1643" t="s">
        <v>247</v>
      </c>
      <c r="D74" s="1885" t="s">
        <v>905</v>
      </c>
      <c r="E74" s="1315"/>
      <c r="F74" s="1498"/>
      <c r="H74" s="1318"/>
      <c r="J74" s="1277" t="b">
        <f>IF(F$72=Y$93,0,IF(F$72=Y$92,IF(F$74=Y$96,Z$96,IF(F$74=Y$97,Z97,IF(F$74=Y$98,Z98)))))</f>
        <v>0</v>
      </c>
      <c r="K74" s="1278">
        <f>MAX(Z96:Z98)</f>
        <v>10</v>
      </c>
      <c r="L74" s="140" t="s">
        <v>899</v>
      </c>
      <c r="W74" s="317"/>
      <c r="X74" s="322"/>
      <c r="Y74" s="323" t="s">
        <v>906</v>
      </c>
      <c r="Z74" s="324"/>
      <c r="AA74" s="325"/>
      <c r="AB74" s="317"/>
    </row>
    <row r="75" spans="2:44" s="140" customFormat="1" ht="28" customHeight="1" thickBot="1" x14ac:dyDescent="0.4">
      <c r="B75" s="891"/>
      <c r="C75" s="802"/>
      <c r="D75" s="1885"/>
      <c r="E75" s="1315"/>
      <c r="F75" s="1328"/>
      <c r="H75" s="1318"/>
      <c r="W75" s="317"/>
      <c r="X75" s="319" t="s">
        <v>223</v>
      </c>
      <c r="Y75" s="329" t="s">
        <v>907</v>
      </c>
      <c r="Z75" s="326"/>
      <c r="AA75" s="321"/>
      <c r="AB75" s="317"/>
    </row>
    <row r="76" spans="2:44" s="140" customFormat="1" ht="28" customHeight="1" thickBot="1" x14ac:dyDescent="0.4">
      <c r="B76" s="891"/>
      <c r="C76" s="1643" t="s">
        <v>789</v>
      </c>
      <c r="D76" s="1885" t="s">
        <v>908</v>
      </c>
      <c r="E76" s="1315"/>
      <c r="F76" s="1498"/>
      <c r="H76" s="1318"/>
      <c r="J76" s="1277" t="b">
        <f>IF(F$72=Y$93,0,IF(F$72=Y$92,IF(F$76=Y$101,Z$101,IF(F$76=Y$102,Z102,IF(F$76=Y$103,Z103,IF(F$76=Y$104,Z104))))))</f>
        <v>0</v>
      </c>
      <c r="K76" s="1278">
        <f>MAX(Z101:Z104)</f>
        <v>10</v>
      </c>
      <c r="L76" s="140" t="s">
        <v>901</v>
      </c>
      <c r="W76" s="317"/>
      <c r="X76" s="319"/>
      <c r="Y76" s="330" t="s">
        <v>226</v>
      </c>
      <c r="Z76" s="327"/>
      <c r="AA76" s="321"/>
      <c r="AB76" s="317"/>
    </row>
    <row r="77" spans="2:44" s="140" customFormat="1" ht="65.25" customHeight="1" x14ac:dyDescent="0.35">
      <c r="B77" s="891"/>
      <c r="C77" s="1643"/>
      <c r="D77" s="1885"/>
      <c r="E77" s="1315"/>
      <c r="H77" s="1318"/>
      <c r="J77" s="1309"/>
      <c r="K77" s="1309"/>
      <c r="W77" s="317"/>
      <c r="X77" s="319"/>
      <c r="Y77" s="331" t="s">
        <v>229</v>
      </c>
      <c r="Z77" s="327"/>
      <c r="AA77" s="321"/>
      <c r="AB77" s="317"/>
    </row>
    <row r="78" spans="2:44" s="140" customFormat="1" ht="20" x14ac:dyDescent="0.35">
      <c r="B78" s="1320"/>
      <c r="C78" s="1330"/>
      <c r="D78" s="1587"/>
      <c r="E78" s="1330"/>
      <c r="F78" s="1330"/>
      <c r="G78" s="1337"/>
      <c r="H78" s="1321"/>
      <c r="M78" s="1255"/>
      <c r="W78" s="317"/>
      <c r="X78" s="319"/>
      <c r="Y78" s="1611"/>
      <c r="Z78" s="1610"/>
      <c r="AA78" s="321"/>
      <c r="AB78" s="317"/>
    </row>
    <row r="79" spans="2:44" s="140" customFormat="1" x14ac:dyDescent="0.35">
      <c r="D79" s="802"/>
      <c r="E79" s="802"/>
      <c r="F79" s="802"/>
      <c r="M79" s="1255"/>
      <c r="W79" s="317"/>
      <c r="X79" s="319"/>
      <c r="Y79" s="320"/>
      <c r="Z79" s="320"/>
      <c r="AA79" s="321"/>
      <c r="AB79" s="317"/>
    </row>
    <row r="80" spans="2:44" s="140" customFormat="1" ht="28" hidden="1" customHeight="1" x14ac:dyDescent="0.35">
      <c r="D80" s="802"/>
      <c r="E80" s="1313" t="s">
        <v>909</v>
      </c>
      <c r="F80" s="802"/>
      <c r="M80" s="1255"/>
      <c r="W80" s="317"/>
      <c r="X80" s="319" t="s">
        <v>247</v>
      </c>
      <c r="Y80" s="329" t="s">
        <v>910</v>
      </c>
      <c r="Z80" s="326">
        <v>10</v>
      </c>
      <c r="AA80" s="321"/>
      <c r="AB80" s="317"/>
    </row>
    <row r="81" spans="1:43" s="140" customFormat="1" ht="26.25" hidden="1" customHeight="1" x14ac:dyDescent="0.35">
      <c r="D81" s="802"/>
      <c r="E81" s="802"/>
      <c r="F81" s="802"/>
      <c r="M81" s="1255"/>
      <c r="W81" s="317"/>
      <c r="X81" s="319"/>
      <c r="Y81" s="333" t="s">
        <v>864</v>
      </c>
      <c r="Z81" s="327">
        <v>10</v>
      </c>
      <c r="AA81" s="321"/>
      <c r="AB81" s="317"/>
    </row>
    <row r="82" spans="1:43" ht="25" hidden="1" x14ac:dyDescent="0.5">
      <c r="F82" s="484" t="s">
        <v>911</v>
      </c>
      <c r="H82" s="1637"/>
      <c r="I82" s="1637"/>
      <c r="J82" s="525" t="s">
        <v>912</v>
      </c>
      <c r="K82" s="1637"/>
      <c r="L82" s="1637"/>
      <c r="M82" s="1637"/>
      <c r="N82" s="1637"/>
      <c r="O82" s="1637"/>
      <c r="X82" s="319"/>
      <c r="Y82" s="334" t="s">
        <v>839</v>
      </c>
      <c r="Z82" s="327">
        <v>7</v>
      </c>
      <c r="AA82" s="321"/>
    </row>
    <row r="83" spans="1:43" ht="16" hidden="1" customHeight="1" x14ac:dyDescent="0.35">
      <c r="F83" s="596"/>
      <c r="G83" s="597"/>
      <c r="H83" s="597"/>
      <c r="I83" s="598"/>
      <c r="J83" s="579" t="s">
        <v>352</v>
      </c>
      <c r="K83" s="580"/>
      <c r="L83" s="581"/>
      <c r="M83" s="579" t="s">
        <v>251</v>
      </c>
      <c r="N83" s="580"/>
      <c r="O83" s="581"/>
      <c r="P83" s="582" t="s">
        <v>913</v>
      </c>
      <c r="Q83" s="579" t="s">
        <v>350</v>
      </c>
      <c r="R83" s="580"/>
      <c r="S83" s="581"/>
      <c r="X83" s="319"/>
      <c r="Y83" s="335" t="s">
        <v>866</v>
      </c>
      <c r="Z83" s="327">
        <v>2</v>
      </c>
      <c r="AA83" s="321"/>
    </row>
    <row r="84" spans="1:43" hidden="1" x14ac:dyDescent="0.35">
      <c r="F84" s="599" t="s">
        <v>119</v>
      </c>
      <c r="G84" s="600"/>
      <c r="H84" s="600"/>
      <c r="I84" s="601"/>
      <c r="J84" s="480" t="s">
        <v>97</v>
      </c>
      <c r="K84" s="481" t="s">
        <v>121</v>
      </c>
      <c r="L84" s="482" t="s">
        <v>914</v>
      </c>
      <c r="M84" s="480" t="s">
        <v>97</v>
      </c>
      <c r="N84" s="481" t="s">
        <v>121</v>
      </c>
      <c r="O84" s="482" t="s">
        <v>914</v>
      </c>
      <c r="P84" s="583"/>
      <c r="Q84" s="482" t="s">
        <v>352</v>
      </c>
      <c r="R84" s="482" t="s">
        <v>251</v>
      </c>
      <c r="S84" s="483" t="s">
        <v>98</v>
      </c>
      <c r="X84" s="319"/>
      <c r="Y84" s="320"/>
      <c r="Z84" s="320"/>
      <c r="AA84" s="321"/>
      <c r="AF84" s="800"/>
    </row>
    <row r="85" spans="1:43" s="336" customFormat="1" hidden="1" x14ac:dyDescent="0.35">
      <c r="A85" s="317"/>
      <c r="B85" s="317"/>
      <c r="C85" s="317"/>
      <c r="D85" s="317"/>
      <c r="E85" s="317"/>
      <c r="F85" s="602" t="s">
        <v>915</v>
      </c>
      <c r="G85" s="603"/>
      <c r="H85" s="603"/>
      <c r="I85" s="604"/>
      <c r="J85" s="488" t="b">
        <f>M37</f>
        <v>0</v>
      </c>
      <c r="K85" s="485">
        <f>SUM(L33:L36)</f>
        <v>25</v>
      </c>
      <c r="L85" s="519" t="b">
        <f>F112</f>
        <v>0</v>
      </c>
      <c r="M85" s="488" t="e">
        <f>J40</f>
        <v>#N/A</v>
      </c>
      <c r="N85" s="485">
        <f>SUM(K40)</f>
        <v>10</v>
      </c>
      <c r="O85" s="519" t="b">
        <f>F113</f>
        <v>0</v>
      </c>
      <c r="P85" s="520">
        <f>SUM(L85,O85)</f>
        <v>0</v>
      </c>
      <c r="Q85" s="489">
        <f>J85/K85*L85*100</f>
        <v>0</v>
      </c>
      <c r="R85" s="489" t="e">
        <f>M85/N85*O85*100</f>
        <v>#N/A</v>
      </c>
      <c r="S85" s="486" t="e">
        <f>SUM(Q85:R85)</f>
        <v>#N/A</v>
      </c>
      <c r="T85" s="317"/>
      <c r="U85" s="317"/>
      <c r="V85" s="317"/>
      <c r="W85" s="317"/>
      <c r="X85" s="319" t="s">
        <v>256</v>
      </c>
      <c r="Y85" s="332" t="s">
        <v>916</v>
      </c>
      <c r="Z85" s="326">
        <v>5</v>
      </c>
      <c r="AA85" s="321"/>
      <c r="AB85" s="317"/>
      <c r="AC85" s="140"/>
      <c r="AD85" s="800"/>
      <c r="AE85" s="800"/>
      <c r="AF85" s="140"/>
      <c r="AG85" s="800"/>
      <c r="AH85" s="800"/>
      <c r="AI85" s="800"/>
      <c r="AJ85" s="800"/>
      <c r="AK85" s="800"/>
      <c r="AL85" s="800"/>
      <c r="AM85" s="800"/>
      <c r="AN85" s="800"/>
      <c r="AO85" s="800"/>
      <c r="AP85" s="800"/>
      <c r="AQ85" s="800"/>
    </row>
    <row r="86" spans="1:43" hidden="1" x14ac:dyDescent="0.35">
      <c r="F86" s="602" t="s">
        <v>917</v>
      </c>
      <c r="G86" s="603"/>
      <c r="H86" s="603"/>
      <c r="I86" s="604"/>
      <c r="J86" s="488" t="e">
        <f>SUM(J45)</f>
        <v>#N/A</v>
      </c>
      <c r="K86" s="485">
        <f>SUM(K45)</f>
        <v>10</v>
      </c>
      <c r="L86" s="519" t="b">
        <f>F114</f>
        <v>0</v>
      </c>
      <c r="M86" s="488" t="e">
        <f>SUM(J47)</f>
        <v>#N/A</v>
      </c>
      <c r="N86" s="485">
        <f>SUM(K47)</f>
        <v>10</v>
      </c>
      <c r="O86" s="519">
        <f>SUM(F115)</f>
        <v>0</v>
      </c>
      <c r="P86" s="520">
        <f>SUM(L86,O86)</f>
        <v>0</v>
      </c>
      <c r="Q86" s="489" t="e">
        <f>J86/K86*L86*100</f>
        <v>#N/A</v>
      </c>
      <c r="R86" s="489" t="e">
        <f>M86/N86*O86*100</f>
        <v>#N/A</v>
      </c>
      <c r="S86" s="486" t="e">
        <f>SUM(Q86:R86)</f>
        <v>#N/A</v>
      </c>
      <c r="W86" s="336"/>
      <c r="X86" s="319"/>
      <c r="Y86" s="337" t="s">
        <v>253</v>
      </c>
      <c r="Z86" s="327">
        <v>10</v>
      </c>
      <c r="AA86" s="321"/>
    </row>
    <row r="87" spans="1:43" hidden="1" x14ac:dyDescent="0.35">
      <c r="F87" s="602" t="s">
        <v>892</v>
      </c>
      <c r="G87" s="603"/>
      <c r="H87" s="603"/>
      <c r="I87" s="604"/>
      <c r="J87" s="488" t="b">
        <f>J54</f>
        <v>0</v>
      </c>
      <c r="K87" s="485">
        <f>K54</f>
        <v>15</v>
      </c>
      <c r="L87" s="519" t="b">
        <f>F116</f>
        <v>0</v>
      </c>
      <c r="M87" s="488" t="e">
        <f>J57</f>
        <v>#N/A</v>
      </c>
      <c r="N87" s="485">
        <f>K57</f>
        <v>10</v>
      </c>
      <c r="O87" s="519" t="b">
        <f>F117</f>
        <v>0</v>
      </c>
      <c r="P87" s="520">
        <f>SUM(L87,O87)</f>
        <v>0</v>
      </c>
      <c r="Q87" s="489">
        <f>J87/K87*L87*100</f>
        <v>0</v>
      </c>
      <c r="R87" s="489" t="e">
        <f>M87/N87*O87*100</f>
        <v>#N/A</v>
      </c>
      <c r="S87" s="486" t="e">
        <f>SUM(Q87:R87)</f>
        <v>#N/A</v>
      </c>
      <c r="X87" s="319"/>
      <c r="Y87" s="337" t="s">
        <v>255</v>
      </c>
      <c r="Z87" s="327">
        <v>5</v>
      </c>
      <c r="AA87" s="321"/>
    </row>
    <row r="88" spans="1:43" hidden="1" x14ac:dyDescent="0.35">
      <c r="F88" s="602" t="s">
        <v>906</v>
      </c>
      <c r="G88" s="603"/>
      <c r="H88" s="603"/>
      <c r="I88" s="604"/>
      <c r="J88" s="488" t="b">
        <f>J64</f>
        <v>0</v>
      </c>
      <c r="K88" s="485">
        <f>K64</f>
        <v>10</v>
      </c>
      <c r="L88" s="519" t="b">
        <f>F118</f>
        <v>0</v>
      </c>
      <c r="M88" s="488" t="e">
        <f>J67</f>
        <v>#N/A</v>
      </c>
      <c r="N88" s="485">
        <f>K67</f>
        <v>10</v>
      </c>
      <c r="O88" s="519" t="b">
        <f>F119</f>
        <v>0</v>
      </c>
      <c r="P88" s="520">
        <f>SUM(L88,O88)</f>
        <v>0</v>
      </c>
      <c r="Q88" s="489">
        <f>J88/K88*L88*100</f>
        <v>0</v>
      </c>
      <c r="R88" s="489" t="e">
        <f>M88/N88*O88*100</f>
        <v>#N/A</v>
      </c>
      <c r="S88" s="486" t="e">
        <f>SUM(Q88:R88)</f>
        <v>#N/A</v>
      </c>
      <c r="X88" s="319"/>
      <c r="Y88" s="338" t="s">
        <v>258</v>
      </c>
      <c r="Z88" s="327">
        <v>0</v>
      </c>
      <c r="AA88" s="321"/>
    </row>
    <row r="89" spans="1:43" ht="25.5" hidden="1" thickBot="1" x14ac:dyDescent="0.55000000000000004">
      <c r="F89" s="605" t="s">
        <v>128</v>
      </c>
      <c r="G89" s="606"/>
      <c r="H89" s="606"/>
      <c r="I89" s="607"/>
      <c r="J89" s="486" t="e">
        <f t="shared" ref="J89:S89" si="0">SUM(J85:J88)</f>
        <v>#N/A</v>
      </c>
      <c r="K89" s="487">
        <f t="shared" si="0"/>
        <v>60</v>
      </c>
      <c r="L89" s="520">
        <f>SUM(L85:L88)</f>
        <v>0</v>
      </c>
      <c r="M89" s="486" t="e">
        <f t="shared" si="0"/>
        <v>#N/A</v>
      </c>
      <c r="N89" s="487">
        <f>SUM(N85:N88)</f>
        <v>40</v>
      </c>
      <c r="O89" s="520">
        <f t="shared" si="0"/>
        <v>0</v>
      </c>
      <c r="P89" s="520">
        <f>SUM(P85:P88)</f>
        <v>0</v>
      </c>
      <c r="Q89" s="486" t="e">
        <f>SUM(Q85:Q88)</f>
        <v>#N/A</v>
      </c>
      <c r="R89" s="486" t="e">
        <f t="shared" si="0"/>
        <v>#N/A</v>
      </c>
      <c r="S89" s="526" t="e">
        <f t="shared" si="0"/>
        <v>#N/A</v>
      </c>
      <c r="X89" s="365"/>
      <c r="Y89" s="366"/>
      <c r="Z89" s="367"/>
      <c r="AA89" s="368"/>
    </row>
    <row r="90" spans="1:43" ht="18.5" hidden="1" thickTop="1" x14ac:dyDescent="0.35">
      <c r="S90" s="524" t="s">
        <v>918</v>
      </c>
      <c r="X90" s="322"/>
      <c r="Y90" s="323" t="s">
        <v>919</v>
      </c>
      <c r="Z90" s="324"/>
      <c r="AA90" s="325"/>
      <c r="AC90" s="800"/>
    </row>
    <row r="91" spans="1:43" hidden="1" x14ac:dyDescent="0.35">
      <c r="M91" s="317"/>
      <c r="X91" s="319" t="s">
        <v>223</v>
      </c>
      <c r="Y91" s="329" t="s">
        <v>904</v>
      </c>
      <c r="Z91" s="326"/>
      <c r="AA91" s="321"/>
    </row>
    <row r="92" spans="1:43" hidden="1" x14ac:dyDescent="0.35">
      <c r="A92" s="336"/>
      <c r="M92" s="317"/>
      <c r="X92" s="319"/>
      <c r="Y92" s="330" t="s">
        <v>226</v>
      </c>
      <c r="Z92" s="327"/>
      <c r="AA92" s="321"/>
    </row>
    <row r="93" spans="1:43" ht="25" hidden="1" x14ac:dyDescent="0.5">
      <c r="F93" s="484" t="s">
        <v>920</v>
      </c>
      <c r="H93" s="1637"/>
      <c r="I93" s="1637"/>
      <c r="J93" s="525" t="s">
        <v>912</v>
      </c>
      <c r="K93" s="1637"/>
      <c r="L93" s="1637"/>
      <c r="M93" s="1637"/>
      <c r="N93" s="1637"/>
      <c r="O93" s="1637"/>
      <c r="T93" s="336"/>
      <c r="U93" s="336"/>
      <c r="V93" s="336"/>
      <c r="X93" s="319"/>
      <c r="Y93" s="331" t="s">
        <v>229</v>
      </c>
      <c r="Z93" s="327"/>
      <c r="AA93" s="321"/>
    </row>
    <row r="94" spans="1:43" hidden="1" x14ac:dyDescent="0.35">
      <c r="F94" s="596"/>
      <c r="G94" s="597"/>
      <c r="H94" s="597"/>
      <c r="I94" s="598"/>
      <c r="J94" s="579" t="s">
        <v>352</v>
      </c>
      <c r="K94" s="580"/>
      <c r="L94" s="581"/>
      <c r="M94" s="579" t="s">
        <v>251</v>
      </c>
      <c r="N94" s="580"/>
      <c r="O94" s="581"/>
      <c r="P94" s="582" t="s">
        <v>913</v>
      </c>
      <c r="Q94" s="579" t="s">
        <v>350</v>
      </c>
      <c r="R94" s="580"/>
      <c r="S94" s="581"/>
      <c r="X94" s="319"/>
      <c r="Y94" s="320"/>
      <c r="Z94" s="320"/>
      <c r="AA94" s="321"/>
    </row>
    <row r="95" spans="1:43" hidden="1" x14ac:dyDescent="0.35">
      <c r="F95" s="599" t="s">
        <v>119</v>
      </c>
      <c r="G95" s="600"/>
      <c r="H95" s="600"/>
      <c r="I95" s="601"/>
      <c r="J95" s="480" t="s">
        <v>97</v>
      </c>
      <c r="K95" s="481" t="s">
        <v>121</v>
      </c>
      <c r="L95" s="482" t="s">
        <v>914</v>
      </c>
      <c r="M95" s="480" t="s">
        <v>97</v>
      </c>
      <c r="N95" s="481" t="s">
        <v>121</v>
      </c>
      <c r="O95" s="482" t="s">
        <v>914</v>
      </c>
      <c r="P95" s="583"/>
      <c r="Q95" s="482" t="s">
        <v>352</v>
      </c>
      <c r="R95" s="482" t="s">
        <v>251</v>
      </c>
      <c r="S95" s="483" t="s">
        <v>98</v>
      </c>
      <c r="X95" s="319" t="s">
        <v>247</v>
      </c>
      <c r="Y95" s="329" t="s">
        <v>921</v>
      </c>
      <c r="Z95" s="326">
        <v>10</v>
      </c>
      <c r="AA95" s="321"/>
    </row>
    <row r="96" spans="1:43" hidden="1" x14ac:dyDescent="0.35">
      <c r="F96" s="602" t="s">
        <v>915</v>
      </c>
      <c r="G96" s="603"/>
      <c r="H96" s="603"/>
      <c r="I96" s="604"/>
      <c r="J96" s="488" t="b">
        <f>M37</f>
        <v>0</v>
      </c>
      <c r="K96" s="485">
        <f>SUM(L33:L36)</f>
        <v>25</v>
      </c>
      <c r="L96" s="519" t="b">
        <f>F133</f>
        <v>0</v>
      </c>
      <c r="M96" s="488" t="e">
        <f>J40</f>
        <v>#N/A</v>
      </c>
      <c r="N96" s="485">
        <f>SUM(K40)</f>
        <v>10</v>
      </c>
      <c r="O96" s="519" t="b">
        <f>F134</f>
        <v>0</v>
      </c>
      <c r="P96" s="520">
        <f>SUM(L96,O96)</f>
        <v>0</v>
      </c>
      <c r="Q96" s="489">
        <f>J96/K96*L96*100</f>
        <v>0</v>
      </c>
      <c r="R96" s="489" t="e">
        <f>M96/N96*O96*100</f>
        <v>#N/A</v>
      </c>
      <c r="S96" s="486" t="e">
        <f>SUM(Q96:R96)</f>
        <v>#N/A</v>
      </c>
      <c r="X96" s="319"/>
      <c r="Y96" s="333" t="s">
        <v>226</v>
      </c>
      <c r="Z96" s="327">
        <v>10</v>
      </c>
      <c r="AA96" s="321"/>
    </row>
    <row r="97" spans="2:27" hidden="1" x14ac:dyDescent="0.35">
      <c r="F97" s="602" t="s">
        <v>917</v>
      </c>
      <c r="G97" s="603"/>
      <c r="H97" s="603"/>
      <c r="I97" s="604"/>
      <c r="J97" s="488" t="e">
        <f>SUM(J45)</f>
        <v>#N/A</v>
      </c>
      <c r="K97" s="485">
        <f>SUM(K45)</f>
        <v>10</v>
      </c>
      <c r="L97" s="519" t="b">
        <f>F135</f>
        <v>0</v>
      </c>
      <c r="M97" s="488" t="e">
        <f>SUM(J47)</f>
        <v>#N/A</v>
      </c>
      <c r="N97" s="485">
        <f>SUM(K47)</f>
        <v>10</v>
      </c>
      <c r="O97" s="519">
        <f>SUM(F136)</f>
        <v>0</v>
      </c>
      <c r="P97" s="520">
        <f>SUM(L97,O97)</f>
        <v>0</v>
      </c>
      <c r="Q97" s="489" t="e">
        <f>J97/K97*L97*100</f>
        <v>#N/A</v>
      </c>
      <c r="R97" s="489" t="e">
        <f>M97/N97*O97*100</f>
        <v>#N/A</v>
      </c>
      <c r="S97" s="486" t="e">
        <f>SUM(Q97:R97)</f>
        <v>#N/A</v>
      </c>
      <c r="X97" s="319"/>
      <c r="Y97" s="334" t="s">
        <v>229</v>
      </c>
      <c r="Z97" s="327">
        <v>0</v>
      </c>
      <c r="AA97" s="321"/>
    </row>
    <row r="98" spans="2:27" hidden="1" x14ac:dyDescent="0.35">
      <c r="F98" s="602" t="s">
        <v>892</v>
      </c>
      <c r="G98" s="603"/>
      <c r="H98" s="603"/>
      <c r="I98" s="604"/>
      <c r="J98" s="488" t="b">
        <f>J54</f>
        <v>0</v>
      </c>
      <c r="K98" s="485">
        <f>K54</f>
        <v>15</v>
      </c>
      <c r="L98" s="519" t="b">
        <f>F137</f>
        <v>0</v>
      </c>
      <c r="M98" s="488" t="e">
        <f>J57</f>
        <v>#N/A</v>
      </c>
      <c r="N98" s="485">
        <f>K57</f>
        <v>10</v>
      </c>
      <c r="O98" s="519" t="b">
        <f>F138</f>
        <v>0</v>
      </c>
      <c r="P98" s="520">
        <f>SUM(L98,O98)</f>
        <v>0</v>
      </c>
      <c r="Q98" s="489">
        <f>J98/K98*L98*100</f>
        <v>0</v>
      </c>
      <c r="R98" s="489" t="e">
        <f>M98/N98*O98*100</f>
        <v>#N/A</v>
      </c>
      <c r="S98" s="486" t="e">
        <f>SUM(Q98:R98)</f>
        <v>#N/A</v>
      </c>
      <c r="X98" s="319"/>
      <c r="Y98" s="335" t="s">
        <v>922</v>
      </c>
      <c r="Z98" s="327">
        <v>0</v>
      </c>
      <c r="AA98" s="321"/>
    </row>
    <row r="99" spans="2:27" hidden="1" x14ac:dyDescent="0.35">
      <c r="F99" s="602" t="s">
        <v>906</v>
      </c>
      <c r="G99" s="603"/>
      <c r="H99" s="603"/>
      <c r="I99" s="604"/>
      <c r="J99" s="488" t="b">
        <f>J64</f>
        <v>0</v>
      </c>
      <c r="K99" s="485">
        <f>K64</f>
        <v>10</v>
      </c>
      <c r="L99" s="519" t="b">
        <f>F139</f>
        <v>0</v>
      </c>
      <c r="M99" s="488" t="e">
        <f>J67</f>
        <v>#N/A</v>
      </c>
      <c r="N99" s="485">
        <f>K67</f>
        <v>10</v>
      </c>
      <c r="O99" s="519" t="b">
        <f>F140</f>
        <v>0</v>
      </c>
      <c r="P99" s="520">
        <f>SUM(L99,O99)</f>
        <v>0</v>
      </c>
      <c r="Q99" s="489">
        <f>J99/K99*L99*100</f>
        <v>0</v>
      </c>
      <c r="R99" s="489" t="e">
        <f>M99/N99*O99*100</f>
        <v>#N/A</v>
      </c>
      <c r="S99" s="486" t="e">
        <f>SUM(Q99:R99)</f>
        <v>#N/A</v>
      </c>
      <c r="X99" s="319"/>
      <c r="Y99" s="320"/>
      <c r="Z99" s="320"/>
      <c r="AA99" s="321"/>
    </row>
    <row r="100" spans="2:27" hidden="1" x14ac:dyDescent="0.35">
      <c r="F100" s="602" t="s">
        <v>919</v>
      </c>
      <c r="G100" s="603"/>
      <c r="H100" s="603"/>
      <c r="I100" s="604"/>
      <c r="J100" s="488" t="b">
        <f>J74</f>
        <v>0</v>
      </c>
      <c r="K100" s="485">
        <f>K74</f>
        <v>10</v>
      </c>
      <c r="L100" s="519" t="b">
        <f>F141</f>
        <v>0</v>
      </c>
      <c r="M100" s="488" t="b">
        <f>J76</f>
        <v>0</v>
      </c>
      <c r="N100" s="485">
        <f>K76</f>
        <v>10</v>
      </c>
      <c r="O100" s="519" t="b">
        <f>F142</f>
        <v>0</v>
      </c>
      <c r="P100" s="520">
        <f>SUM(L100,O100)</f>
        <v>0</v>
      </c>
      <c r="Q100" s="489">
        <f>J100/K100*L100*100</f>
        <v>0</v>
      </c>
      <c r="R100" s="489">
        <f>M100/N100*O100*100</f>
        <v>0</v>
      </c>
      <c r="S100" s="486">
        <f>SUM(Q100:R100)</f>
        <v>0</v>
      </c>
      <c r="X100" s="319" t="s">
        <v>256</v>
      </c>
      <c r="Y100" s="332" t="s">
        <v>923</v>
      </c>
      <c r="Z100" s="326">
        <v>5</v>
      </c>
      <c r="AA100" s="321"/>
    </row>
    <row r="101" spans="2:27" ht="25" hidden="1" x14ac:dyDescent="0.5">
      <c r="F101" s="605" t="s">
        <v>128</v>
      </c>
      <c r="G101" s="606"/>
      <c r="H101" s="606"/>
      <c r="I101" s="607"/>
      <c r="J101" s="486" t="e">
        <f t="shared" ref="J101:S101" si="1">SUM(J96:J100)</f>
        <v>#N/A</v>
      </c>
      <c r="K101" s="486">
        <f t="shared" si="1"/>
        <v>70</v>
      </c>
      <c r="L101" s="520">
        <f t="shared" si="1"/>
        <v>0</v>
      </c>
      <c r="M101" s="486" t="e">
        <f t="shared" si="1"/>
        <v>#N/A</v>
      </c>
      <c r="N101" s="486">
        <f t="shared" si="1"/>
        <v>50</v>
      </c>
      <c r="O101" s="520">
        <f t="shared" si="1"/>
        <v>0</v>
      </c>
      <c r="P101" s="520">
        <f t="shared" si="1"/>
        <v>0</v>
      </c>
      <c r="Q101" s="486" t="e">
        <f t="shared" si="1"/>
        <v>#N/A</v>
      </c>
      <c r="R101" s="486" t="e">
        <f t="shared" si="1"/>
        <v>#N/A</v>
      </c>
      <c r="S101" s="526" t="e">
        <f t="shared" si="1"/>
        <v>#N/A</v>
      </c>
      <c r="X101" s="319"/>
      <c r="Y101" s="337" t="s">
        <v>253</v>
      </c>
      <c r="Z101" s="327">
        <v>10</v>
      </c>
      <c r="AA101" s="321"/>
    </row>
    <row r="102" spans="2:27" hidden="1" x14ac:dyDescent="0.35">
      <c r="S102" s="524" t="s">
        <v>918</v>
      </c>
      <c r="X102" s="319"/>
      <c r="Y102" s="337" t="s">
        <v>255</v>
      </c>
      <c r="Z102" s="327">
        <v>5</v>
      </c>
      <c r="AA102" s="321"/>
    </row>
    <row r="103" spans="2:27" hidden="1" x14ac:dyDescent="0.35">
      <c r="X103" s="319"/>
      <c r="Y103" s="338" t="s">
        <v>258</v>
      </c>
      <c r="Z103" s="327">
        <v>0</v>
      </c>
      <c r="AA103" s="321"/>
    </row>
    <row r="104" spans="2:27" hidden="1" x14ac:dyDescent="0.35">
      <c r="M104" s="317"/>
      <c r="X104" s="319"/>
      <c r="Y104" s="338" t="s">
        <v>922</v>
      </c>
      <c r="Z104" s="327">
        <v>0</v>
      </c>
      <c r="AA104" s="321"/>
    </row>
    <row r="105" spans="2:27" ht="16" hidden="1" thickBot="1" x14ac:dyDescent="0.4">
      <c r="E105" s="524" t="s">
        <v>924</v>
      </c>
      <c r="X105" s="365"/>
      <c r="Y105" s="366"/>
      <c r="Z105" s="367"/>
      <c r="AA105" s="368"/>
    </row>
    <row r="106" spans="2:27" ht="16" hidden="1" thickTop="1" x14ac:dyDescent="0.35">
      <c r="B106" s="339"/>
      <c r="C106" s="340"/>
      <c r="D106" s="341"/>
      <c r="E106" s="341"/>
      <c r="F106" s="341"/>
      <c r="G106" s="340"/>
      <c r="H106" s="340"/>
      <c r="I106" s="340"/>
      <c r="J106" s="340"/>
      <c r="K106" s="340"/>
      <c r="L106" s="340"/>
      <c r="M106" s="342"/>
      <c r="N106" s="340"/>
      <c r="O106" s="340"/>
      <c r="P106" s="340"/>
      <c r="Q106" s="340"/>
      <c r="R106" s="340"/>
      <c r="S106" s="340"/>
      <c r="T106" s="340"/>
      <c r="U106" s="343"/>
    </row>
    <row r="107" spans="2:27" hidden="1" x14ac:dyDescent="0.35">
      <c r="B107" s="608"/>
      <c r="C107" s="1338"/>
      <c r="D107" s="345"/>
      <c r="E107" s="345" t="s">
        <v>925</v>
      </c>
      <c r="F107" s="345"/>
      <c r="G107" s="345"/>
      <c r="H107" s="345"/>
      <c r="I107" s="345"/>
      <c r="J107" s="345"/>
      <c r="K107" s="345"/>
      <c r="L107" s="345"/>
      <c r="M107" s="346"/>
      <c r="N107" s="346"/>
      <c r="O107" s="346"/>
      <c r="P107" s="346"/>
      <c r="Q107" s="346"/>
      <c r="R107" s="346"/>
      <c r="S107" s="346"/>
      <c r="T107" s="346"/>
      <c r="U107" s="347"/>
    </row>
    <row r="108" spans="2:27" ht="16" hidden="1" thickBot="1" x14ac:dyDescent="0.4">
      <c r="B108" s="609"/>
      <c r="C108" s="348"/>
      <c r="D108" s="345"/>
      <c r="E108" s="345"/>
      <c r="F108" s="345"/>
      <c r="G108" s="345"/>
      <c r="H108" s="345"/>
      <c r="I108" s="345"/>
      <c r="J108" s="345"/>
      <c r="K108" s="345"/>
      <c r="L108" s="345"/>
      <c r="M108" s="346"/>
      <c r="N108" s="345"/>
      <c r="O108" s="345"/>
      <c r="P108" s="345"/>
      <c r="Q108" s="345"/>
      <c r="R108" s="345"/>
      <c r="S108" s="345"/>
      <c r="T108" s="345"/>
      <c r="U108" s="347"/>
    </row>
    <row r="109" spans="2:27" ht="16" hidden="1" thickBot="1" x14ac:dyDescent="0.4">
      <c r="B109" s="610"/>
      <c r="D109" s="349" t="s">
        <v>926</v>
      </c>
      <c r="F109" s="1594">
        <f>F24</f>
        <v>0</v>
      </c>
      <c r="G109" s="345"/>
      <c r="H109" s="345"/>
      <c r="I109" s="345"/>
      <c r="J109" s="345"/>
      <c r="K109" s="345"/>
      <c r="L109" s="345"/>
      <c r="M109" s="346"/>
      <c r="N109" s="345"/>
      <c r="O109" s="345"/>
      <c r="P109" s="345"/>
      <c r="Q109" s="345"/>
      <c r="R109" s="345"/>
      <c r="S109" s="345"/>
      <c r="T109" s="345"/>
      <c r="U109" s="347"/>
    </row>
    <row r="110" spans="2:27" ht="16" hidden="1" thickBot="1" x14ac:dyDescent="0.4">
      <c r="B110" s="344"/>
      <c r="C110" s="350"/>
      <c r="D110" s="345"/>
      <c r="E110" s="345"/>
      <c r="F110" s="345"/>
      <c r="G110" s="345"/>
      <c r="H110" s="345"/>
      <c r="I110" s="345"/>
      <c r="J110" s="345"/>
      <c r="K110" s="345"/>
      <c r="L110" s="345"/>
      <c r="M110" s="346"/>
      <c r="N110" s="345"/>
      <c r="O110" s="345"/>
      <c r="P110" s="348"/>
      <c r="Q110" s="348" t="s">
        <v>927</v>
      </c>
      <c r="R110" s="348"/>
      <c r="S110" s="348"/>
      <c r="T110" s="345"/>
      <c r="U110" s="347"/>
    </row>
    <row r="111" spans="2:27" ht="31.5" hidden="1" thickBot="1" x14ac:dyDescent="0.4">
      <c r="B111" s="344"/>
      <c r="C111" s="350"/>
      <c r="D111" s="345"/>
      <c r="E111" s="351"/>
      <c r="F111" s="521" t="s">
        <v>928</v>
      </c>
      <c r="G111" s="348"/>
      <c r="H111" s="348"/>
      <c r="I111" s="348"/>
      <c r="J111" s="345"/>
      <c r="K111" s="345"/>
      <c r="L111" s="345"/>
      <c r="M111" s="346"/>
      <c r="N111" s="345"/>
      <c r="O111" s="345"/>
      <c r="P111" s="345"/>
      <c r="Q111" s="517" t="s">
        <v>929</v>
      </c>
      <c r="R111" s="517" t="s">
        <v>930</v>
      </c>
      <c r="S111" s="517" t="s">
        <v>931</v>
      </c>
      <c r="T111" s="518" t="s">
        <v>932</v>
      </c>
      <c r="U111" s="347"/>
      <c r="X111" s="317"/>
      <c r="Y111" s="317"/>
      <c r="Z111" s="317"/>
      <c r="AA111" s="317"/>
    </row>
    <row r="112" spans="2:27" hidden="1" x14ac:dyDescent="0.35">
      <c r="B112" s="344"/>
      <c r="C112" s="350"/>
      <c r="D112" s="1588" t="s">
        <v>933</v>
      </c>
      <c r="E112" s="140"/>
      <c r="F112" s="619" t="b">
        <f t="shared" ref="F112:F119" si="2">IF(F$109=Y$18,Q112,IF(F$109=Y$19,R112,IF(F$109=Y$20,S112,IF(F$109=Y$21,T112 ) ) ))</f>
        <v>0</v>
      </c>
      <c r="G112" s="345"/>
      <c r="H112" s="345"/>
      <c r="I112" s="345"/>
      <c r="J112" s="345"/>
      <c r="K112" s="345"/>
      <c r="L112" s="345"/>
      <c r="M112" s="346"/>
      <c r="N112" s="345"/>
      <c r="O112" s="352" t="s">
        <v>857</v>
      </c>
      <c r="P112" s="353" t="s">
        <v>352</v>
      </c>
      <c r="Q112" s="490">
        <v>0.2</v>
      </c>
      <c r="R112" s="491">
        <v>0.4</v>
      </c>
      <c r="S112" s="491">
        <v>0.35</v>
      </c>
      <c r="T112" s="492">
        <v>0.3</v>
      </c>
      <c r="U112" s="354"/>
      <c r="X112" s="317"/>
      <c r="Y112" s="317"/>
      <c r="Z112" s="317"/>
      <c r="AA112" s="317"/>
    </row>
    <row r="113" spans="1:31" hidden="1" x14ac:dyDescent="0.35">
      <c r="B113" s="344"/>
      <c r="C113" s="350"/>
      <c r="D113" s="1589" t="s">
        <v>934</v>
      </c>
      <c r="E113" s="140"/>
      <c r="F113" s="522" t="b">
        <f t="shared" si="2"/>
        <v>0</v>
      </c>
      <c r="G113" s="345"/>
      <c r="H113" s="345"/>
      <c r="I113" s="345"/>
      <c r="J113" s="345"/>
      <c r="K113" s="345"/>
      <c r="L113" s="345"/>
      <c r="M113" s="345"/>
      <c r="N113" s="345"/>
      <c r="O113" s="503" t="s">
        <v>857</v>
      </c>
      <c r="P113" s="504" t="s">
        <v>251</v>
      </c>
      <c r="Q113" s="495">
        <v>0.05</v>
      </c>
      <c r="R113" s="496">
        <v>0.05</v>
      </c>
      <c r="S113" s="496">
        <v>0.1</v>
      </c>
      <c r="T113" s="497">
        <v>0.1</v>
      </c>
      <c r="U113" s="354"/>
      <c r="X113" s="317"/>
      <c r="Y113" s="317"/>
      <c r="Z113" s="317"/>
      <c r="AA113" s="317"/>
      <c r="AD113" s="800"/>
      <c r="AE113" s="800"/>
    </row>
    <row r="114" spans="1:31" hidden="1" x14ac:dyDescent="0.35">
      <c r="B114" s="344"/>
      <c r="C114" s="350"/>
      <c r="D114" s="1590" t="s">
        <v>935</v>
      </c>
      <c r="E114" s="140"/>
      <c r="F114" s="618" t="b">
        <f t="shared" si="2"/>
        <v>0</v>
      </c>
      <c r="G114" s="345"/>
      <c r="H114" s="345"/>
      <c r="I114" s="345"/>
      <c r="J114" s="345"/>
      <c r="K114" s="345"/>
      <c r="L114" s="345"/>
      <c r="M114" s="345"/>
      <c r="N114" s="345"/>
      <c r="O114" s="493" t="s">
        <v>936</v>
      </c>
      <c r="P114" s="494" t="s">
        <v>352</v>
      </c>
      <c r="Q114" s="500">
        <v>0.1</v>
      </c>
      <c r="R114" s="501">
        <v>0.1</v>
      </c>
      <c r="S114" s="501">
        <v>0.15</v>
      </c>
      <c r="T114" s="502">
        <v>0.25</v>
      </c>
      <c r="U114" s="354"/>
      <c r="X114" s="317"/>
      <c r="Y114" s="317"/>
      <c r="Z114" s="317"/>
      <c r="AA114" s="317"/>
    </row>
    <row r="115" spans="1:31" s="140" customFormat="1" hidden="1" x14ac:dyDescent="0.35">
      <c r="A115" s="317"/>
      <c r="B115" s="344"/>
      <c r="C115" s="350"/>
      <c r="D115" s="1590" t="s">
        <v>937</v>
      </c>
      <c r="F115" s="522" t="b">
        <f t="shared" si="2"/>
        <v>0</v>
      </c>
      <c r="G115" s="345"/>
      <c r="H115" s="345"/>
      <c r="I115" s="345"/>
      <c r="J115" s="345"/>
      <c r="K115" s="345"/>
      <c r="L115" s="345"/>
      <c r="M115" s="345"/>
      <c r="N115" s="345"/>
      <c r="O115" s="493" t="s">
        <v>936</v>
      </c>
      <c r="P115" s="494" t="s">
        <v>251</v>
      </c>
      <c r="Q115" s="495">
        <v>0.05</v>
      </c>
      <c r="R115" s="496">
        <v>0.05</v>
      </c>
      <c r="S115" s="496">
        <v>0.05</v>
      </c>
      <c r="T115" s="497">
        <v>0.05</v>
      </c>
      <c r="U115" s="354"/>
      <c r="V115" s="317"/>
    </row>
    <row r="116" spans="1:31" s="140" customFormat="1" hidden="1" x14ac:dyDescent="0.35">
      <c r="A116" s="317"/>
      <c r="B116" s="344"/>
      <c r="C116" s="350"/>
      <c r="D116" s="1591" t="s">
        <v>938</v>
      </c>
      <c r="F116" s="618" t="b">
        <f t="shared" si="2"/>
        <v>0</v>
      </c>
      <c r="G116" s="345"/>
      <c r="H116" s="345"/>
      <c r="I116" s="345"/>
      <c r="J116" s="345"/>
      <c r="K116" s="345"/>
      <c r="L116" s="345"/>
      <c r="M116" s="346"/>
      <c r="N116" s="345"/>
      <c r="O116" s="498" t="s">
        <v>892</v>
      </c>
      <c r="P116" s="499" t="s">
        <v>352</v>
      </c>
      <c r="Q116" s="500">
        <v>0.4</v>
      </c>
      <c r="R116" s="501">
        <v>0.2</v>
      </c>
      <c r="S116" s="501">
        <v>0.15</v>
      </c>
      <c r="T116" s="502">
        <v>0.1</v>
      </c>
      <c r="U116" s="354"/>
      <c r="V116" s="317"/>
    </row>
    <row r="117" spans="1:31" s="140" customFormat="1" hidden="1" x14ac:dyDescent="0.35">
      <c r="A117" s="317"/>
      <c r="B117" s="344"/>
      <c r="C117" s="350"/>
      <c r="D117" s="1589" t="s">
        <v>939</v>
      </c>
      <c r="F117" s="522" t="b">
        <f t="shared" si="2"/>
        <v>0</v>
      </c>
      <c r="G117" s="350"/>
      <c r="H117" s="350"/>
      <c r="I117" s="350"/>
      <c r="J117" s="345"/>
      <c r="K117" s="345"/>
      <c r="L117" s="350"/>
      <c r="M117" s="346"/>
      <c r="N117" s="345"/>
      <c r="O117" s="503" t="s">
        <v>892</v>
      </c>
      <c r="P117" s="504" t="s">
        <v>251</v>
      </c>
      <c r="Q117" s="505">
        <v>0.1</v>
      </c>
      <c r="R117" s="496">
        <v>0.1</v>
      </c>
      <c r="S117" s="496">
        <v>0.1</v>
      </c>
      <c r="T117" s="506">
        <v>0.1</v>
      </c>
      <c r="U117" s="354"/>
      <c r="V117" s="317"/>
    </row>
    <row r="118" spans="1:31" s="140" customFormat="1" hidden="1" x14ac:dyDescent="0.35">
      <c r="A118" s="317"/>
      <c r="B118" s="344"/>
      <c r="C118" s="350"/>
      <c r="D118" s="1590" t="s">
        <v>940</v>
      </c>
      <c r="F118" s="618" t="b">
        <f t="shared" si="2"/>
        <v>0</v>
      </c>
      <c r="G118" s="345"/>
      <c r="H118" s="345"/>
      <c r="I118" s="345"/>
      <c r="J118" s="345"/>
      <c r="K118" s="345"/>
      <c r="L118" s="345"/>
      <c r="M118" s="346"/>
      <c r="N118" s="345"/>
      <c r="O118" s="493" t="s">
        <v>906</v>
      </c>
      <c r="P118" s="494" t="s">
        <v>352</v>
      </c>
      <c r="Q118" s="507">
        <v>7.0000000000000007E-2</v>
      </c>
      <c r="R118" s="508">
        <v>7.0000000000000007E-2</v>
      </c>
      <c r="S118" s="508">
        <v>7.0000000000000007E-2</v>
      </c>
      <c r="T118" s="509">
        <v>7.0000000000000007E-2</v>
      </c>
      <c r="U118" s="354"/>
      <c r="V118" s="317"/>
    </row>
    <row r="119" spans="1:31" s="140" customFormat="1" ht="16" hidden="1" thickBot="1" x14ac:dyDescent="0.4">
      <c r="A119" s="317"/>
      <c r="B119" s="344"/>
      <c r="C119" s="350"/>
      <c r="D119" s="1592" t="s">
        <v>941</v>
      </c>
      <c r="F119" s="523" t="b">
        <f t="shared" si="2"/>
        <v>0</v>
      </c>
      <c r="G119" s="345"/>
      <c r="H119" s="345"/>
      <c r="I119" s="345"/>
      <c r="J119" s="345"/>
      <c r="K119" s="345"/>
      <c r="L119" s="345"/>
      <c r="M119" s="346"/>
      <c r="N119" s="345"/>
      <c r="O119" s="355" t="s">
        <v>906</v>
      </c>
      <c r="P119" s="510" t="s">
        <v>251</v>
      </c>
      <c r="Q119" s="511">
        <v>0.03</v>
      </c>
      <c r="R119" s="512">
        <v>0.03</v>
      </c>
      <c r="S119" s="512">
        <v>0.03</v>
      </c>
      <c r="T119" s="513">
        <v>0.03</v>
      </c>
      <c r="U119" s="347"/>
      <c r="V119" s="317"/>
    </row>
    <row r="120" spans="1:31" s="140" customFormat="1" ht="16" hidden="1" thickBot="1" x14ac:dyDescent="0.4">
      <c r="A120" s="317"/>
      <c r="B120" s="344"/>
      <c r="C120" s="350"/>
      <c r="D120" s="1593" t="s">
        <v>98</v>
      </c>
      <c r="F120" s="523">
        <f>SUM(F112:F119)</f>
        <v>0</v>
      </c>
      <c r="G120" s="345"/>
      <c r="H120" s="345"/>
      <c r="I120" s="345"/>
      <c r="J120" s="345"/>
      <c r="K120" s="345"/>
      <c r="L120" s="345"/>
      <c r="M120" s="346"/>
      <c r="N120" s="345"/>
      <c r="O120" s="345"/>
      <c r="P120" s="345"/>
      <c r="Q120" s="345"/>
      <c r="R120" s="345"/>
      <c r="S120" s="345"/>
      <c r="T120" s="345"/>
      <c r="U120" s="347"/>
      <c r="V120" s="317"/>
      <c r="AC120" s="800"/>
    </row>
    <row r="121" spans="1:31" s="140" customFormat="1" ht="16" hidden="1" thickBot="1" x14ac:dyDescent="0.4">
      <c r="A121" s="317"/>
      <c r="B121" s="356"/>
      <c r="C121" s="357"/>
      <c r="D121" s="357"/>
      <c r="E121" s="358"/>
      <c r="F121" s="358"/>
      <c r="G121" s="345"/>
      <c r="H121" s="345"/>
      <c r="I121" s="345"/>
      <c r="J121" s="345"/>
      <c r="K121" s="345"/>
      <c r="L121" s="345"/>
      <c r="M121" s="345"/>
      <c r="N121" s="358"/>
      <c r="O121" s="514" t="s">
        <v>942</v>
      </c>
      <c r="P121" s="515"/>
      <c r="Q121" s="516">
        <f>SUM(Q112:Q119)</f>
        <v>1</v>
      </c>
      <c r="R121" s="516">
        <f>SUM(R112:R119)</f>
        <v>1</v>
      </c>
      <c r="S121" s="516">
        <f>SUM(S112:S119)</f>
        <v>1</v>
      </c>
      <c r="T121" s="516">
        <f>SUM(T112:T119)</f>
        <v>1</v>
      </c>
      <c r="U121" s="359"/>
      <c r="V121" s="317"/>
    </row>
    <row r="122" spans="1:31" s="140" customFormat="1" ht="16" hidden="1" thickBot="1" x14ac:dyDescent="0.4">
      <c r="A122" s="317"/>
      <c r="B122" s="360"/>
      <c r="C122" s="361"/>
      <c r="D122" s="361"/>
      <c r="E122" s="362"/>
      <c r="F122" s="362"/>
      <c r="G122" s="362"/>
      <c r="H122" s="362"/>
      <c r="I122" s="362"/>
      <c r="J122" s="362"/>
      <c r="K122" s="362"/>
      <c r="L122" s="362"/>
      <c r="M122" s="363"/>
      <c r="N122" s="362"/>
      <c r="O122" s="362"/>
      <c r="P122" s="362"/>
      <c r="Q122" s="362"/>
      <c r="R122" s="362"/>
      <c r="S122" s="362"/>
      <c r="T122" s="362"/>
      <c r="U122" s="364"/>
      <c r="V122" s="317"/>
    </row>
    <row r="123" spans="1:31" s="140" customFormat="1" hidden="1" x14ac:dyDescent="0.35">
      <c r="A123" s="317"/>
      <c r="B123" s="317"/>
      <c r="C123" s="317"/>
      <c r="D123" s="317"/>
      <c r="E123" s="317"/>
      <c r="F123" s="317"/>
      <c r="G123" s="317"/>
      <c r="H123" s="317"/>
      <c r="I123" s="317"/>
      <c r="J123" s="317"/>
      <c r="K123" s="317"/>
      <c r="L123" s="317"/>
      <c r="M123" s="318"/>
      <c r="N123" s="317"/>
      <c r="O123" s="317"/>
      <c r="P123" s="317"/>
      <c r="Q123" s="317"/>
      <c r="R123" s="317"/>
      <c r="S123" s="317"/>
      <c r="T123" s="317"/>
      <c r="U123" s="317"/>
      <c r="V123" s="317"/>
    </row>
    <row r="124" spans="1:31" s="140" customFormat="1" hidden="1" x14ac:dyDescent="0.35">
      <c r="A124" s="317"/>
      <c r="B124" s="317"/>
      <c r="C124" s="317"/>
      <c r="D124" s="317"/>
      <c r="E124" s="317"/>
      <c r="F124" s="317"/>
      <c r="G124" s="317"/>
      <c r="H124" s="317"/>
      <c r="I124" s="317"/>
      <c r="J124" s="317"/>
      <c r="K124" s="317"/>
      <c r="L124" s="317"/>
      <c r="M124" s="318"/>
      <c r="N124" s="317"/>
      <c r="O124" s="317"/>
      <c r="P124" s="317"/>
      <c r="Q124" s="317"/>
      <c r="R124" s="317"/>
      <c r="S124" s="317"/>
      <c r="T124" s="317"/>
      <c r="U124" s="317"/>
      <c r="V124" s="317"/>
    </row>
    <row r="125" spans="1:31" s="140" customFormat="1" hidden="1" x14ac:dyDescent="0.35"/>
    <row r="126" spans="1:31" s="140" customFormat="1" ht="16" hidden="1" thickBot="1" x14ac:dyDescent="0.4">
      <c r="A126" s="317"/>
      <c r="B126" s="317"/>
      <c r="C126" s="317"/>
      <c r="D126" s="317"/>
      <c r="E126" s="524" t="s">
        <v>943</v>
      </c>
      <c r="F126" s="317"/>
      <c r="G126" s="317"/>
      <c r="H126" s="317"/>
      <c r="I126" s="317"/>
      <c r="J126" s="317"/>
      <c r="K126" s="317"/>
      <c r="L126" s="317"/>
      <c r="M126" s="318"/>
      <c r="N126" s="317"/>
      <c r="O126" s="317"/>
      <c r="P126" s="317"/>
      <c r="Q126" s="317"/>
      <c r="R126" s="317"/>
      <c r="S126" s="317"/>
      <c r="T126" s="317"/>
      <c r="U126" s="317"/>
      <c r="V126" s="317"/>
    </row>
    <row r="127" spans="1:31" s="140" customFormat="1" hidden="1" x14ac:dyDescent="0.35">
      <c r="A127" s="317"/>
      <c r="B127" s="339"/>
      <c r="C127" s="340"/>
      <c r="D127" s="341"/>
      <c r="E127" s="341"/>
      <c r="F127" s="341"/>
      <c r="G127" s="340"/>
      <c r="H127" s="340"/>
      <c r="I127" s="340"/>
      <c r="J127" s="340"/>
      <c r="K127" s="340"/>
      <c r="L127" s="340"/>
      <c r="M127" s="342"/>
      <c r="N127" s="340"/>
      <c r="O127" s="340"/>
      <c r="P127" s="340"/>
      <c r="Q127" s="340"/>
      <c r="R127" s="340"/>
      <c r="S127" s="340"/>
      <c r="T127" s="340"/>
      <c r="U127" s="343"/>
      <c r="V127" s="317"/>
    </row>
    <row r="128" spans="1:31" s="140" customFormat="1" hidden="1" x14ac:dyDescent="0.35">
      <c r="A128" s="317"/>
      <c r="B128" s="608"/>
      <c r="C128" s="1338"/>
      <c r="D128" s="345"/>
      <c r="E128" s="345" t="s">
        <v>925</v>
      </c>
      <c r="F128" s="345"/>
      <c r="G128" s="345"/>
      <c r="H128" s="345"/>
      <c r="I128" s="345"/>
      <c r="J128" s="345"/>
      <c r="K128" s="345"/>
      <c r="L128" s="345"/>
      <c r="M128" s="346"/>
      <c r="N128" s="346"/>
      <c r="O128" s="346"/>
      <c r="P128" s="346"/>
      <c r="Q128" s="346"/>
      <c r="R128" s="346"/>
      <c r="S128" s="346"/>
      <c r="T128" s="346"/>
      <c r="U128" s="347"/>
      <c r="V128" s="317"/>
    </row>
    <row r="129" spans="1:22" s="140" customFormat="1" ht="16" hidden="1" thickBot="1" x14ac:dyDescent="0.4">
      <c r="A129" s="317"/>
      <c r="B129" s="609"/>
      <c r="C129" s="348"/>
      <c r="D129" s="345"/>
      <c r="E129" s="345"/>
      <c r="F129" s="345"/>
      <c r="G129" s="345"/>
      <c r="H129" s="345"/>
      <c r="I129" s="345"/>
      <c r="J129" s="345"/>
      <c r="K129" s="345"/>
      <c r="L129" s="345"/>
      <c r="M129" s="346"/>
      <c r="N129" s="345"/>
      <c r="O129" s="345"/>
      <c r="P129" s="345"/>
      <c r="Q129" s="345"/>
      <c r="R129" s="345"/>
      <c r="S129" s="345"/>
      <c r="T129" s="345"/>
      <c r="U129" s="347"/>
      <c r="V129" s="317"/>
    </row>
    <row r="130" spans="1:22" s="140" customFormat="1" ht="16" hidden="1" thickBot="1" x14ac:dyDescent="0.4">
      <c r="A130" s="317"/>
      <c r="B130" s="610"/>
      <c r="C130" s="317"/>
      <c r="D130" s="349" t="s">
        <v>926</v>
      </c>
      <c r="E130" s="317"/>
      <c r="F130" s="1594">
        <f>F24</f>
        <v>0</v>
      </c>
      <c r="G130" s="345"/>
      <c r="H130" s="345"/>
      <c r="I130" s="345"/>
      <c r="J130" s="345"/>
      <c r="K130" s="345"/>
      <c r="L130" s="345"/>
      <c r="M130" s="346"/>
      <c r="N130" s="345"/>
      <c r="O130" s="345"/>
      <c r="P130" s="345"/>
      <c r="Q130" s="345"/>
      <c r="R130" s="345"/>
      <c r="S130" s="345"/>
      <c r="T130" s="345"/>
      <c r="U130" s="347"/>
      <c r="V130" s="317"/>
    </row>
    <row r="131" spans="1:22" s="140" customFormat="1" ht="16" hidden="1" thickBot="1" x14ac:dyDescent="0.4">
      <c r="A131" s="317"/>
      <c r="B131" s="344"/>
      <c r="C131" s="350"/>
      <c r="D131" s="345"/>
      <c r="E131" s="345"/>
      <c r="F131" s="345"/>
      <c r="G131" s="345"/>
      <c r="H131" s="345"/>
      <c r="I131" s="345"/>
      <c r="J131" s="345"/>
      <c r="K131" s="345"/>
      <c r="L131" s="345"/>
      <c r="M131" s="346"/>
      <c r="N131" s="345"/>
      <c r="O131" s="345"/>
      <c r="P131" s="348"/>
      <c r="Q131" s="348" t="s">
        <v>927</v>
      </c>
      <c r="R131" s="348"/>
      <c r="S131" s="348"/>
      <c r="T131" s="345"/>
      <c r="U131" s="347"/>
      <c r="V131" s="317"/>
    </row>
    <row r="132" spans="1:22" s="140" customFormat="1" ht="31.5" hidden="1" thickBot="1" x14ac:dyDescent="0.4">
      <c r="A132" s="317"/>
      <c r="B132" s="344"/>
      <c r="C132" s="350"/>
      <c r="D132" s="345"/>
      <c r="E132" s="351"/>
      <c r="F132" s="521" t="s">
        <v>928</v>
      </c>
      <c r="G132" s="348"/>
      <c r="H132" s="348"/>
      <c r="I132" s="348"/>
      <c r="J132" s="345"/>
      <c r="K132" s="345"/>
      <c r="L132" s="345"/>
      <c r="M132" s="346"/>
      <c r="N132" s="345"/>
      <c r="O132" s="345"/>
      <c r="P132" s="345"/>
      <c r="Q132" s="517" t="s">
        <v>929</v>
      </c>
      <c r="R132" s="517" t="s">
        <v>930</v>
      </c>
      <c r="S132" s="517" t="s">
        <v>931</v>
      </c>
      <c r="T132" s="518" t="s">
        <v>932</v>
      </c>
      <c r="U132" s="347"/>
      <c r="V132" s="317"/>
    </row>
    <row r="133" spans="1:22" s="140" customFormat="1" hidden="1" x14ac:dyDescent="0.35">
      <c r="A133" s="317"/>
      <c r="B133" s="344"/>
      <c r="C133" s="350"/>
      <c r="D133" s="1588" t="s">
        <v>933</v>
      </c>
      <c r="F133" s="619" t="b">
        <f t="shared" ref="F133:F142" si="3">IF(F$130=Y$18,Q133,IF(F$109=Y$19,R133,IF(F$109=Y$20,S133,IF(F$109=Y$21,T133 ) ) ))</f>
        <v>0</v>
      </c>
      <c r="G133" s="345"/>
      <c r="H133" s="345"/>
      <c r="I133" s="345"/>
      <c r="J133" s="345"/>
      <c r="K133" s="345"/>
      <c r="L133" s="345"/>
      <c r="M133" s="346"/>
      <c r="N133" s="345"/>
      <c r="O133" s="352" t="s">
        <v>857</v>
      </c>
      <c r="P133" s="353" t="s">
        <v>352</v>
      </c>
      <c r="Q133" s="490">
        <v>0.2</v>
      </c>
      <c r="R133" s="491">
        <v>0.4</v>
      </c>
      <c r="S133" s="491">
        <v>0.35</v>
      </c>
      <c r="T133" s="1601">
        <v>0.3</v>
      </c>
      <c r="U133" s="347"/>
      <c r="V133" s="317"/>
    </row>
    <row r="134" spans="1:22" s="140" customFormat="1" hidden="1" x14ac:dyDescent="0.35">
      <c r="A134" s="317"/>
      <c r="B134" s="344"/>
      <c r="C134" s="350"/>
      <c r="D134" s="1589" t="s">
        <v>934</v>
      </c>
      <c r="F134" s="522" t="b">
        <f t="shared" si="3"/>
        <v>0</v>
      </c>
      <c r="G134" s="345"/>
      <c r="H134" s="345"/>
      <c r="I134" s="345"/>
      <c r="J134" s="345"/>
      <c r="K134" s="345"/>
      <c r="L134" s="345"/>
      <c r="M134" s="345"/>
      <c r="N134" s="345"/>
      <c r="O134" s="503" t="s">
        <v>857</v>
      </c>
      <c r="P134" s="504" t="s">
        <v>251</v>
      </c>
      <c r="Q134" s="495">
        <v>0.05</v>
      </c>
      <c r="R134" s="496">
        <v>0.05</v>
      </c>
      <c r="S134" s="496">
        <v>0.1</v>
      </c>
      <c r="T134" s="1602">
        <v>0.1</v>
      </c>
      <c r="U134" s="347"/>
      <c r="V134" s="317"/>
    </row>
    <row r="135" spans="1:22" s="140" customFormat="1" hidden="1" x14ac:dyDescent="0.35">
      <c r="A135" s="317"/>
      <c r="B135" s="344"/>
      <c r="C135" s="350"/>
      <c r="D135" s="1590" t="s">
        <v>935</v>
      </c>
      <c r="F135" s="618" t="b">
        <f t="shared" si="3"/>
        <v>0</v>
      </c>
      <c r="G135" s="345"/>
      <c r="H135" s="345"/>
      <c r="I135" s="345"/>
      <c r="J135" s="345"/>
      <c r="K135" s="345"/>
      <c r="L135" s="345"/>
      <c r="M135" s="345"/>
      <c r="N135" s="345"/>
      <c r="O135" s="493" t="s">
        <v>936</v>
      </c>
      <c r="P135" s="494" t="s">
        <v>352</v>
      </c>
      <c r="Q135" s="500">
        <v>0.1</v>
      </c>
      <c r="R135" s="501">
        <v>0.1</v>
      </c>
      <c r="S135" s="501">
        <v>0.15</v>
      </c>
      <c r="T135" s="1603">
        <v>0.25</v>
      </c>
      <c r="U135" s="347"/>
      <c r="V135" s="317"/>
    </row>
    <row r="136" spans="1:22" s="140" customFormat="1" hidden="1" x14ac:dyDescent="0.35">
      <c r="A136" s="317"/>
      <c r="B136" s="344"/>
      <c r="C136" s="350"/>
      <c r="D136" s="1590" t="s">
        <v>937</v>
      </c>
      <c r="F136" s="522" t="b">
        <f t="shared" si="3"/>
        <v>0</v>
      </c>
      <c r="G136" s="345"/>
      <c r="H136" s="345"/>
      <c r="I136" s="345"/>
      <c r="J136" s="345"/>
      <c r="K136" s="345"/>
      <c r="L136" s="345"/>
      <c r="M136" s="345"/>
      <c r="N136" s="345"/>
      <c r="O136" s="493" t="s">
        <v>936</v>
      </c>
      <c r="P136" s="494" t="s">
        <v>251</v>
      </c>
      <c r="Q136" s="495">
        <v>0.05</v>
      </c>
      <c r="R136" s="496">
        <v>0.05</v>
      </c>
      <c r="S136" s="496">
        <v>0.05</v>
      </c>
      <c r="T136" s="1602">
        <v>0.05</v>
      </c>
      <c r="U136" s="347"/>
      <c r="V136" s="317"/>
    </row>
    <row r="137" spans="1:22" s="140" customFormat="1" hidden="1" x14ac:dyDescent="0.35">
      <c r="A137" s="317"/>
      <c r="B137" s="344"/>
      <c r="C137" s="350"/>
      <c r="D137" s="1591" t="s">
        <v>938</v>
      </c>
      <c r="F137" s="618" t="b">
        <f t="shared" si="3"/>
        <v>0</v>
      </c>
      <c r="G137" s="345"/>
      <c r="H137" s="345"/>
      <c r="I137" s="345"/>
      <c r="J137" s="345"/>
      <c r="K137" s="345"/>
      <c r="L137" s="345"/>
      <c r="M137" s="346"/>
      <c r="N137" s="345"/>
      <c r="O137" s="498" t="s">
        <v>892</v>
      </c>
      <c r="P137" s="499" t="s">
        <v>352</v>
      </c>
      <c r="Q137" s="500">
        <v>0.38</v>
      </c>
      <c r="R137" s="501">
        <v>0.18</v>
      </c>
      <c r="S137" s="501">
        <v>0.13</v>
      </c>
      <c r="T137" s="1603">
        <v>0.08</v>
      </c>
      <c r="U137" s="347"/>
      <c r="V137" s="317"/>
    </row>
    <row r="138" spans="1:22" s="140" customFormat="1" hidden="1" x14ac:dyDescent="0.35">
      <c r="A138" s="317"/>
      <c r="B138" s="344"/>
      <c r="C138" s="350"/>
      <c r="D138" s="1589" t="s">
        <v>939</v>
      </c>
      <c r="F138" s="522" t="b">
        <f t="shared" si="3"/>
        <v>0</v>
      </c>
      <c r="G138" s="350"/>
      <c r="H138" s="350"/>
      <c r="I138" s="350"/>
      <c r="J138" s="345"/>
      <c r="K138" s="345"/>
      <c r="L138" s="350"/>
      <c r="M138" s="346"/>
      <c r="N138" s="345"/>
      <c r="O138" s="503" t="s">
        <v>892</v>
      </c>
      <c r="P138" s="504" t="s">
        <v>251</v>
      </c>
      <c r="Q138" s="505">
        <v>0.09</v>
      </c>
      <c r="R138" s="496">
        <v>0.09</v>
      </c>
      <c r="S138" s="496">
        <v>0.09</v>
      </c>
      <c r="T138" s="1604">
        <v>0.09</v>
      </c>
      <c r="U138" s="347"/>
      <c r="V138" s="317"/>
    </row>
    <row r="139" spans="1:22" s="140" customFormat="1" hidden="1" x14ac:dyDescent="0.35">
      <c r="A139" s="317"/>
      <c r="B139" s="344"/>
      <c r="C139" s="350"/>
      <c r="D139" s="1590" t="s">
        <v>940</v>
      </c>
      <c r="F139" s="618" t="b">
        <f t="shared" si="3"/>
        <v>0</v>
      </c>
      <c r="G139" s="345"/>
      <c r="H139" s="345"/>
      <c r="I139" s="345"/>
      <c r="J139" s="345"/>
      <c r="K139" s="345"/>
      <c r="L139" s="345"/>
      <c r="M139" s="346"/>
      <c r="N139" s="345"/>
      <c r="O139" s="498" t="s">
        <v>906</v>
      </c>
      <c r="P139" s="499" t="s">
        <v>352</v>
      </c>
      <c r="Q139" s="1598">
        <v>0.06</v>
      </c>
      <c r="R139" s="501">
        <v>0.06</v>
      </c>
      <c r="S139" s="501">
        <v>0.06</v>
      </c>
      <c r="T139" s="1605">
        <v>0.06</v>
      </c>
      <c r="U139" s="347"/>
      <c r="V139" s="317"/>
    </row>
    <row r="140" spans="1:22" s="140" customFormat="1" hidden="1" x14ac:dyDescent="0.35">
      <c r="A140" s="317"/>
      <c r="B140" s="344"/>
      <c r="C140" s="350"/>
      <c r="D140" s="1595" t="s">
        <v>941</v>
      </c>
      <c r="F140" s="1608" t="b">
        <f t="shared" si="3"/>
        <v>0</v>
      </c>
      <c r="G140" s="345"/>
      <c r="H140" s="345"/>
      <c r="I140" s="345"/>
      <c r="J140" s="345"/>
      <c r="K140" s="345"/>
      <c r="L140" s="345"/>
      <c r="M140" s="346"/>
      <c r="N140" s="345"/>
      <c r="O140" s="503" t="s">
        <v>906</v>
      </c>
      <c r="P140" s="1599" t="s">
        <v>251</v>
      </c>
      <c r="Q140" s="495">
        <v>0.03</v>
      </c>
      <c r="R140" s="496">
        <v>0.03</v>
      </c>
      <c r="S140" s="496">
        <v>0.03</v>
      </c>
      <c r="T140" s="1600">
        <v>0.03</v>
      </c>
      <c r="U140" s="347"/>
      <c r="V140" s="317"/>
    </row>
    <row r="141" spans="1:22" s="140" customFormat="1" hidden="1" x14ac:dyDescent="0.35">
      <c r="A141" s="317"/>
      <c r="B141" s="344"/>
      <c r="C141" s="350"/>
      <c r="D141" s="1590" t="s">
        <v>944</v>
      </c>
      <c r="F141" s="618" t="b">
        <f t="shared" si="3"/>
        <v>0</v>
      </c>
      <c r="G141" s="345"/>
      <c r="H141" s="345"/>
      <c r="I141" s="345"/>
      <c r="J141" s="345"/>
      <c r="K141" s="345"/>
      <c r="L141" s="345"/>
      <c r="M141" s="346"/>
      <c r="N141" s="345"/>
      <c r="O141" s="493" t="s">
        <v>919</v>
      </c>
      <c r="P141" s="494" t="s">
        <v>352</v>
      </c>
      <c r="Q141" s="1597">
        <v>0.03</v>
      </c>
      <c r="R141" s="508">
        <v>0.03</v>
      </c>
      <c r="S141" s="508">
        <v>0.03</v>
      </c>
      <c r="T141" s="1606">
        <v>0.03</v>
      </c>
      <c r="U141" s="347"/>
      <c r="V141" s="317"/>
    </row>
    <row r="142" spans="1:22" s="140" customFormat="1" ht="16" hidden="1" thickBot="1" x14ac:dyDescent="0.4">
      <c r="A142" s="317"/>
      <c r="B142" s="356"/>
      <c r="C142" s="357"/>
      <c r="D142" s="1590" t="s">
        <v>945</v>
      </c>
      <c r="F142" s="1609" t="b">
        <f t="shared" si="3"/>
        <v>0</v>
      </c>
      <c r="G142" s="345"/>
      <c r="H142" s="345"/>
      <c r="I142" s="345"/>
      <c r="J142" s="345"/>
      <c r="K142" s="345"/>
      <c r="L142" s="345"/>
      <c r="M142" s="345"/>
      <c r="N142" s="358"/>
      <c r="O142" s="503" t="s">
        <v>919</v>
      </c>
      <c r="P142" s="504" t="s">
        <v>251</v>
      </c>
      <c r="Q142" s="505">
        <v>0.01</v>
      </c>
      <c r="R142" s="496">
        <v>0.01</v>
      </c>
      <c r="S142" s="496">
        <v>0.01</v>
      </c>
      <c r="T142" s="1607">
        <v>0.01</v>
      </c>
      <c r="U142" s="359"/>
      <c r="V142" s="317"/>
    </row>
    <row r="143" spans="1:22" s="140" customFormat="1" ht="16" hidden="1" thickBot="1" x14ac:dyDescent="0.4">
      <c r="B143" s="356"/>
      <c r="D143" s="1596" t="s">
        <v>98</v>
      </c>
      <c r="F143" s="523">
        <f>SUM(F133:F142)</f>
        <v>0</v>
      </c>
      <c r="O143" s="514" t="s">
        <v>942</v>
      </c>
      <c r="P143" s="515"/>
      <c r="Q143" s="516">
        <f>SUM(Q133:Q142)</f>
        <v>1</v>
      </c>
      <c r="R143" s="516">
        <f>SUM(R133:R142)</f>
        <v>1</v>
      </c>
      <c r="S143" s="516">
        <f>SUM(S133:S142)</f>
        <v>1</v>
      </c>
      <c r="T143" s="516">
        <f>SUM(T133:T142)</f>
        <v>1</v>
      </c>
    </row>
    <row r="144" spans="1:22" s="140" customFormat="1" ht="16" hidden="1" thickBot="1" x14ac:dyDescent="0.4">
      <c r="A144" s="317"/>
      <c r="B144" s="360"/>
      <c r="C144" s="361"/>
      <c r="D144" s="361"/>
      <c r="E144" s="362"/>
      <c r="F144" s="362"/>
      <c r="G144" s="362"/>
      <c r="H144" s="362"/>
      <c r="I144" s="362"/>
      <c r="J144" s="362"/>
      <c r="K144" s="362"/>
      <c r="L144" s="362"/>
      <c r="M144" s="363"/>
      <c r="N144" s="362"/>
      <c r="O144" s="362"/>
      <c r="P144" s="362"/>
      <c r="Q144" s="362"/>
      <c r="R144" s="362"/>
      <c r="S144" s="362"/>
      <c r="T144" s="362"/>
      <c r="U144" s="364"/>
      <c r="V144" s="317"/>
    </row>
    <row r="145" spans="1:27" s="140" customFormat="1" hidden="1" x14ac:dyDescent="0.35">
      <c r="A145" s="317"/>
      <c r="B145" s="317"/>
      <c r="C145" s="317"/>
      <c r="D145" s="317"/>
      <c r="E145" s="317"/>
      <c r="F145" s="317"/>
      <c r="G145" s="317"/>
      <c r="H145" s="317"/>
      <c r="I145" s="317"/>
      <c r="J145" s="317"/>
      <c r="K145" s="317"/>
      <c r="L145" s="317"/>
      <c r="M145" s="318"/>
      <c r="N145" s="317"/>
      <c r="O145" s="317"/>
      <c r="P145" s="317"/>
      <c r="Q145" s="317"/>
      <c r="R145" s="317"/>
      <c r="S145" s="317"/>
      <c r="T145" s="317"/>
      <c r="U145" s="317"/>
      <c r="V145" s="317"/>
      <c r="X145" s="1485"/>
      <c r="Y145" s="1251"/>
      <c r="Z145" s="1254"/>
      <c r="AA145" s="438"/>
    </row>
    <row r="146" spans="1:27" s="140" customFormat="1" hidden="1" x14ac:dyDescent="0.35">
      <c r="M146" s="1255"/>
      <c r="X146" s="1485"/>
      <c r="Y146" s="1251"/>
      <c r="Z146" s="1254"/>
      <c r="AA146" s="438"/>
    </row>
    <row r="147" spans="1:27" s="140" customFormat="1" hidden="1" x14ac:dyDescent="0.35">
      <c r="M147" s="1255"/>
      <c r="X147" s="1485"/>
      <c r="Y147" s="1251"/>
      <c r="Z147" s="1254"/>
      <c r="AA147" s="438"/>
    </row>
    <row r="148" spans="1:27" s="140" customFormat="1" hidden="1" x14ac:dyDescent="0.35">
      <c r="M148" s="1255"/>
      <c r="X148" s="1485"/>
      <c r="Y148" s="1251"/>
      <c r="Z148" s="1254"/>
      <c r="AA148" s="438"/>
    </row>
    <row r="149" spans="1:27" s="140" customFormat="1" hidden="1" x14ac:dyDescent="0.35">
      <c r="M149" s="1255"/>
      <c r="X149" s="1485"/>
      <c r="Y149" s="1251"/>
      <c r="Z149" s="1254"/>
      <c r="AA149" s="438"/>
    </row>
    <row r="150" spans="1:27" s="140" customFormat="1" hidden="1" x14ac:dyDescent="0.35">
      <c r="M150" s="1255"/>
      <c r="X150" s="1485"/>
      <c r="Y150" s="1251"/>
      <c r="Z150" s="1254"/>
      <c r="AA150" s="438"/>
    </row>
    <row r="151" spans="1:27" s="140" customFormat="1" x14ac:dyDescent="0.35">
      <c r="M151" s="1255"/>
      <c r="X151" s="1485"/>
      <c r="Y151" s="1251"/>
      <c r="Z151" s="1254"/>
      <c r="AA151" s="438"/>
    </row>
    <row r="152" spans="1:27" s="140" customFormat="1" x14ac:dyDescent="0.35">
      <c r="M152" s="1255"/>
      <c r="X152" s="1485"/>
      <c r="Y152" s="1251"/>
      <c r="Z152" s="1254"/>
      <c r="AA152" s="438"/>
    </row>
    <row r="153" spans="1:27" s="140" customFormat="1" x14ac:dyDescent="0.35">
      <c r="M153" s="1255"/>
      <c r="X153" s="1485"/>
      <c r="Y153" s="1251"/>
      <c r="Z153" s="1254"/>
      <c r="AA153" s="438"/>
    </row>
    <row r="154" spans="1:27" s="140" customFormat="1" x14ac:dyDescent="0.35">
      <c r="M154" s="1255"/>
      <c r="X154" s="1485"/>
      <c r="Y154" s="1251"/>
      <c r="Z154" s="1254"/>
      <c r="AA154" s="438"/>
    </row>
    <row r="155" spans="1:27" s="140" customFormat="1" x14ac:dyDescent="0.35">
      <c r="M155" s="1255"/>
      <c r="X155" s="1485"/>
      <c r="Y155" s="1251"/>
      <c r="Z155" s="1254"/>
      <c r="AA155" s="438"/>
    </row>
    <row r="156" spans="1:27" s="140" customFormat="1" x14ac:dyDescent="0.35">
      <c r="M156" s="1255"/>
      <c r="X156" s="1485"/>
      <c r="Y156" s="1251"/>
      <c r="Z156" s="1254"/>
      <c r="AA156" s="438"/>
    </row>
    <row r="157" spans="1:27" s="140" customFormat="1" x14ac:dyDescent="0.35">
      <c r="M157" s="1255"/>
      <c r="X157" s="1485"/>
      <c r="Y157" s="1251"/>
      <c r="Z157" s="1254"/>
      <c r="AA157" s="438"/>
    </row>
    <row r="158" spans="1:27" s="140" customFormat="1" x14ac:dyDescent="0.35">
      <c r="M158" s="1255"/>
      <c r="X158" s="1485"/>
      <c r="Y158" s="1251"/>
      <c r="Z158" s="1254"/>
      <c r="AA158" s="438"/>
    </row>
    <row r="159" spans="1:27" s="140" customFormat="1" x14ac:dyDescent="0.35">
      <c r="M159" s="1255"/>
      <c r="X159" s="1485"/>
      <c r="Y159" s="1251"/>
      <c r="Z159" s="1254"/>
      <c r="AA159" s="438"/>
    </row>
    <row r="160" spans="1:27" s="140" customFormat="1" x14ac:dyDescent="0.35">
      <c r="M160" s="1255"/>
      <c r="X160" s="1485"/>
      <c r="Y160" s="1251"/>
      <c r="Z160" s="1254"/>
      <c r="AA160" s="438"/>
    </row>
    <row r="161" spans="13:27" s="140" customFormat="1" x14ac:dyDescent="0.35">
      <c r="M161" s="1255"/>
      <c r="X161" s="1485"/>
      <c r="Y161" s="1251"/>
      <c r="Z161" s="1254"/>
      <c r="AA161" s="438"/>
    </row>
    <row r="162" spans="13:27" s="140" customFormat="1" x14ac:dyDescent="0.35">
      <c r="M162" s="1255"/>
      <c r="X162" s="1485"/>
      <c r="Y162" s="1251"/>
      <c r="Z162" s="1254"/>
      <c r="AA162" s="438"/>
    </row>
    <row r="163" spans="13:27" s="140" customFormat="1" x14ac:dyDescent="0.35">
      <c r="M163" s="1255"/>
      <c r="X163" s="1485"/>
      <c r="Y163" s="1251"/>
      <c r="Z163" s="1254"/>
      <c r="AA163" s="438"/>
    </row>
    <row r="164" spans="13:27" s="140" customFormat="1" x14ac:dyDescent="0.35">
      <c r="M164" s="1255"/>
      <c r="X164" s="1485"/>
      <c r="Y164" s="1251"/>
      <c r="Z164" s="1254"/>
      <c r="AA164" s="438"/>
    </row>
    <row r="165" spans="13:27" s="140" customFormat="1" x14ac:dyDescent="0.35">
      <c r="M165" s="1255"/>
      <c r="X165" s="1485"/>
      <c r="Y165" s="1251"/>
      <c r="Z165" s="1254"/>
      <c r="AA165" s="438"/>
    </row>
    <row r="166" spans="13:27" s="140" customFormat="1" x14ac:dyDescent="0.35">
      <c r="M166" s="1255"/>
      <c r="X166" s="1485"/>
      <c r="Y166" s="1251"/>
      <c r="Z166" s="1254"/>
      <c r="AA166" s="438"/>
    </row>
    <row r="167" spans="13:27" s="140" customFormat="1" x14ac:dyDescent="0.35">
      <c r="M167" s="1255"/>
      <c r="X167" s="1485"/>
      <c r="Y167" s="1251"/>
      <c r="Z167" s="1254"/>
      <c r="AA167" s="438"/>
    </row>
    <row r="168" spans="13:27" s="140" customFormat="1" x14ac:dyDescent="0.35">
      <c r="M168" s="1255"/>
      <c r="X168" s="1485"/>
      <c r="Y168" s="1251"/>
      <c r="Z168" s="1254"/>
      <c r="AA168" s="438"/>
    </row>
    <row r="169" spans="13:27" s="140" customFormat="1" x14ac:dyDescent="0.35">
      <c r="M169" s="1255"/>
      <c r="X169" s="1485"/>
      <c r="Y169" s="1251"/>
      <c r="Z169" s="1254"/>
      <c r="AA169" s="438"/>
    </row>
    <row r="170" spans="13:27" s="140" customFormat="1" x14ac:dyDescent="0.35">
      <c r="M170" s="1255"/>
      <c r="X170" s="1485"/>
      <c r="Y170" s="1251"/>
      <c r="Z170" s="1254"/>
      <c r="AA170" s="438"/>
    </row>
    <row r="171" spans="13:27" s="140" customFormat="1" x14ac:dyDescent="0.35">
      <c r="M171" s="1255"/>
      <c r="X171" s="1485"/>
      <c r="Y171" s="1251"/>
      <c r="Z171" s="1254"/>
      <c r="AA171" s="438"/>
    </row>
    <row r="172" spans="13:27" s="140" customFormat="1" x14ac:dyDescent="0.35">
      <c r="M172" s="1255"/>
      <c r="X172" s="1485"/>
      <c r="Y172" s="1251"/>
      <c r="Z172" s="1254"/>
      <c r="AA172" s="438"/>
    </row>
    <row r="173" spans="13:27" s="140" customFormat="1" x14ac:dyDescent="0.35">
      <c r="M173" s="1255"/>
      <c r="X173" s="1485"/>
      <c r="Y173" s="1251"/>
      <c r="Z173" s="1254"/>
      <c r="AA173" s="438"/>
    </row>
    <row r="174" spans="13:27" s="140" customFormat="1" x14ac:dyDescent="0.35">
      <c r="M174" s="1255"/>
      <c r="X174" s="1485"/>
      <c r="Y174" s="1251"/>
      <c r="Z174" s="1254"/>
      <c r="AA174" s="438"/>
    </row>
    <row r="175" spans="13:27" s="140" customFormat="1" x14ac:dyDescent="0.35">
      <c r="M175" s="1255"/>
      <c r="X175" s="1485"/>
      <c r="Y175" s="1251"/>
      <c r="Z175" s="1254"/>
      <c r="AA175" s="438"/>
    </row>
    <row r="176" spans="13:27" s="140" customFormat="1" x14ac:dyDescent="0.35">
      <c r="M176" s="1255"/>
      <c r="X176" s="1485"/>
      <c r="Y176" s="1251"/>
      <c r="Z176" s="1254"/>
      <c r="AA176" s="438"/>
    </row>
    <row r="177" spans="13:27" s="140" customFormat="1" x14ac:dyDescent="0.35">
      <c r="M177" s="1255"/>
      <c r="X177" s="1485"/>
      <c r="Y177" s="1251"/>
      <c r="Z177" s="1254"/>
      <c r="AA177" s="438"/>
    </row>
    <row r="178" spans="13:27" s="140" customFormat="1" x14ac:dyDescent="0.35">
      <c r="M178" s="1255"/>
      <c r="X178" s="1485"/>
      <c r="Y178" s="1251"/>
      <c r="Z178" s="1254"/>
      <c r="AA178" s="438"/>
    </row>
    <row r="179" spans="13:27" s="140" customFormat="1" x14ac:dyDescent="0.35">
      <c r="M179" s="1255"/>
      <c r="X179" s="1485"/>
      <c r="Y179" s="1251"/>
      <c r="Z179" s="1254"/>
      <c r="AA179" s="438"/>
    </row>
    <row r="180" spans="13:27" s="140" customFormat="1" x14ac:dyDescent="0.35">
      <c r="M180" s="1255"/>
      <c r="X180" s="1485"/>
      <c r="Y180" s="1251"/>
      <c r="Z180" s="1254"/>
      <c r="AA180" s="438"/>
    </row>
    <row r="181" spans="13:27" s="140" customFormat="1" x14ac:dyDescent="0.35">
      <c r="M181" s="1255"/>
      <c r="X181" s="1485"/>
      <c r="Y181" s="1251"/>
      <c r="Z181" s="1254"/>
      <c r="AA181" s="438"/>
    </row>
    <row r="182" spans="13:27" s="140" customFormat="1" x14ac:dyDescent="0.35">
      <c r="M182" s="1255"/>
      <c r="X182" s="1485"/>
      <c r="Y182" s="1251"/>
      <c r="Z182" s="1254"/>
      <c r="AA182" s="438"/>
    </row>
    <row r="183" spans="13:27" s="140" customFormat="1" x14ac:dyDescent="0.35">
      <c r="M183" s="1255"/>
      <c r="X183" s="1485"/>
      <c r="Y183" s="1251"/>
      <c r="Z183" s="1254"/>
      <c r="AA183" s="438"/>
    </row>
    <row r="184" spans="13:27" s="140" customFormat="1" x14ac:dyDescent="0.35">
      <c r="M184" s="1255"/>
      <c r="X184" s="1485"/>
      <c r="Y184" s="1251"/>
      <c r="Z184" s="1254"/>
      <c r="AA184" s="438"/>
    </row>
    <row r="185" spans="13:27" s="140" customFormat="1" x14ac:dyDescent="0.35">
      <c r="M185" s="1255"/>
      <c r="X185" s="1485"/>
      <c r="Y185" s="1251"/>
      <c r="Z185" s="1254"/>
      <c r="AA185" s="438"/>
    </row>
    <row r="186" spans="13:27" s="140" customFormat="1" x14ac:dyDescent="0.35">
      <c r="M186" s="1255"/>
      <c r="X186" s="1485"/>
      <c r="Y186" s="1251"/>
      <c r="Z186" s="1254"/>
      <c r="AA186" s="438"/>
    </row>
    <row r="187" spans="13:27" s="140" customFormat="1" x14ac:dyDescent="0.35">
      <c r="M187" s="1255"/>
      <c r="X187" s="1485"/>
      <c r="Y187" s="1251"/>
      <c r="Z187" s="1254"/>
      <c r="AA187" s="438"/>
    </row>
    <row r="188" spans="13:27" s="140" customFormat="1" x14ac:dyDescent="0.35">
      <c r="M188" s="1255"/>
      <c r="X188" s="1485"/>
      <c r="Y188" s="1251"/>
      <c r="Z188" s="1254"/>
      <c r="AA188" s="438"/>
    </row>
    <row r="189" spans="13:27" s="140" customFormat="1" x14ac:dyDescent="0.35">
      <c r="M189" s="1255"/>
      <c r="X189" s="1485"/>
      <c r="Y189" s="1251"/>
      <c r="Z189" s="1254"/>
      <c r="AA189" s="438"/>
    </row>
    <row r="190" spans="13:27" s="140" customFormat="1" x14ac:dyDescent="0.35">
      <c r="M190" s="1255"/>
      <c r="X190" s="1485"/>
      <c r="Y190" s="1251"/>
      <c r="Z190" s="1254"/>
      <c r="AA190" s="438"/>
    </row>
    <row r="191" spans="13:27" s="140" customFormat="1" x14ac:dyDescent="0.35">
      <c r="M191" s="1255"/>
      <c r="X191" s="1485"/>
      <c r="Y191" s="1251"/>
      <c r="Z191" s="1254"/>
      <c r="AA191" s="438"/>
    </row>
    <row r="192" spans="13:27" s="140" customFormat="1" x14ac:dyDescent="0.35">
      <c r="M192" s="1255"/>
      <c r="X192" s="1485"/>
      <c r="Y192" s="1251"/>
      <c r="Z192" s="1254"/>
      <c r="AA192" s="438"/>
    </row>
    <row r="193" spans="13:27" s="140" customFormat="1" x14ac:dyDescent="0.35">
      <c r="M193" s="1255"/>
      <c r="X193" s="1485"/>
      <c r="Y193" s="1251"/>
      <c r="Z193" s="1254"/>
      <c r="AA193" s="438"/>
    </row>
    <row r="194" spans="13:27" s="140" customFormat="1" x14ac:dyDescent="0.35">
      <c r="M194" s="1255"/>
      <c r="X194" s="1485"/>
      <c r="Y194" s="1251"/>
      <c r="Z194" s="1254"/>
      <c r="AA194" s="438"/>
    </row>
    <row r="195" spans="13:27" s="140" customFormat="1" x14ac:dyDescent="0.35">
      <c r="M195" s="1255"/>
      <c r="X195" s="1485"/>
      <c r="Y195" s="1251"/>
      <c r="Z195" s="1254"/>
      <c r="AA195" s="438"/>
    </row>
    <row r="196" spans="13:27" s="140" customFormat="1" x14ac:dyDescent="0.35">
      <c r="M196" s="1255"/>
      <c r="X196" s="1485"/>
      <c r="Y196" s="1251"/>
      <c r="Z196" s="1254"/>
      <c r="AA196" s="438"/>
    </row>
    <row r="197" spans="13:27" s="140" customFormat="1" x14ac:dyDescent="0.35">
      <c r="M197" s="1255"/>
      <c r="X197" s="1485"/>
      <c r="Y197" s="1251"/>
      <c r="Z197" s="1254"/>
      <c r="AA197" s="438"/>
    </row>
    <row r="198" spans="13:27" s="140" customFormat="1" x14ac:dyDescent="0.35">
      <c r="M198" s="1255"/>
      <c r="X198" s="1485"/>
      <c r="Y198" s="1251"/>
      <c r="Z198" s="1254"/>
      <c r="AA198" s="438"/>
    </row>
    <row r="199" spans="13:27" s="140" customFormat="1" x14ac:dyDescent="0.35">
      <c r="M199" s="1255"/>
      <c r="X199" s="1485"/>
      <c r="Y199" s="1251"/>
      <c r="Z199" s="1254"/>
      <c r="AA199" s="438"/>
    </row>
    <row r="200" spans="13:27" s="140" customFormat="1" x14ac:dyDescent="0.35">
      <c r="M200" s="1255"/>
      <c r="X200" s="1485"/>
      <c r="Y200" s="1251"/>
      <c r="Z200" s="1254"/>
      <c r="AA200" s="438"/>
    </row>
    <row r="201" spans="13:27" s="140" customFormat="1" x14ac:dyDescent="0.35">
      <c r="M201" s="1255"/>
      <c r="X201" s="1485"/>
      <c r="Y201" s="1251"/>
      <c r="Z201" s="1254"/>
      <c r="AA201" s="438"/>
    </row>
    <row r="202" spans="13:27" s="140" customFormat="1" x14ac:dyDescent="0.35">
      <c r="M202" s="1255"/>
      <c r="X202" s="1485"/>
      <c r="Y202" s="1251"/>
      <c r="Z202" s="1254"/>
      <c r="AA202" s="438"/>
    </row>
    <row r="203" spans="13:27" s="140" customFormat="1" x14ac:dyDescent="0.35">
      <c r="M203" s="1255"/>
      <c r="X203" s="1485"/>
      <c r="Y203" s="1251"/>
      <c r="Z203" s="1254"/>
      <c r="AA203" s="438"/>
    </row>
    <row r="204" spans="13:27" s="140" customFormat="1" x14ac:dyDescent="0.35">
      <c r="M204" s="1255"/>
      <c r="X204" s="1485"/>
      <c r="Y204" s="1251"/>
      <c r="Z204" s="1254"/>
      <c r="AA204" s="438"/>
    </row>
    <row r="205" spans="13:27" s="140" customFormat="1" x14ac:dyDescent="0.35">
      <c r="M205" s="1255"/>
      <c r="X205" s="1485"/>
      <c r="Y205" s="1251"/>
      <c r="Z205" s="1254"/>
      <c r="AA205" s="438"/>
    </row>
    <row r="206" spans="13:27" s="140" customFormat="1" x14ac:dyDescent="0.35">
      <c r="M206" s="1255"/>
      <c r="X206" s="1485"/>
      <c r="Y206" s="1251"/>
      <c r="Z206" s="1254"/>
      <c r="AA206" s="438"/>
    </row>
    <row r="207" spans="13:27" s="140" customFormat="1" x14ac:dyDescent="0.35">
      <c r="M207" s="1255"/>
      <c r="X207" s="1485"/>
      <c r="Y207" s="1251"/>
      <c r="Z207" s="1254"/>
      <c r="AA207" s="438"/>
    </row>
    <row r="208" spans="13:27" s="140" customFormat="1" x14ac:dyDescent="0.35">
      <c r="M208" s="1255"/>
      <c r="X208" s="1485"/>
      <c r="Y208" s="1251"/>
      <c r="Z208" s="1254"/>
      <c r="AA208" s="438"/>
    </row>
    <row r="209" spans="13:27" s="140" customFormat="1" x14ac:dyDescent="0.35">
      <c r="M209" s="1255"/>
      <c r="X209" s="1485"/>
      <c r="Y209" s="1251"/>
      <c r="Z209" s="1254"/>
      <c r="AA209" s="438"/>
    </row>
    <row r="210" spans="13:27" s="140" customFormat="1" x14ac:dyDescent="0.35">
      <c r="M210" s="1255"/>
      <c r="X210" s="1485"/>
      <c r="Y210" s="1251"/>
      <c r="Z210" s="1254"/>
      <c r="AA210" s="438"/>
    </row>
    <row r="211" spans="13:27" s="140" customFormat="1" x14ac:dyDescent="0.35">
      <c r="M211" s="1255"/>
      <c r="X211" s="1485"/>
      <c r="Y211" s="1251"/>
      <c r="Z211" s="1254"/>
      <c r="AA211" s="438"/>
    </row>
    <row r="212" spans="13:27" s="140" customFormat="1" x14ac:dyDescent="0.35">
      <c r="M212" s="1255"/>
      <c r="X212" s="1485"/>
      <c r="Y212" s="1251"/>
      <c r="Z212" s="1254"/>
      <c r="AA212" s="438"/>
    </row>
    <row r="213" spans="13:27" s="140" customFormat="1" x14ac:dyDescent="0.35">
      <c r="M213" s="1255"/>
      <c r="X213" s="1485"/>
      <c r="Y213" s="1251"/>
      <c r="Z213" s="1254"/>
      <c r="AA213" s="438"/>
    </row>
    <row r="214" spans="13:27" s="140" customFormat="1" x14ac:dyDescent="0.35">
      <c r="M214" s="1255"/>
      <c r="X214" s="1485"/>
      <c r="Y214" s="1251"/>
      <c r="Z214" s="1254"/>
      <c r="AA214" s="438"/>
    </row>
    <row r="215" spans="13:27" s="140" customFormat="1" x14ac:dyDescent="0.35">
      <c r="M215" s="1255"/>
      <c r="X215" s="1485"/>
      <c r="Y215" s="1251"/>
      <c r="Z215" s="1254"/>
      <c r="AA215" s="438"/>
    </row>
    <row r="216" spans="13:27" s="140" customFormat="1" x14ac:dyDescent="0.35">
      <c r="M216" s="1255"/>
      <c r="X216" s="1485"/>
      <c r="Y216" s="1251"/>
      <c r="Z216" s="1254"/>
      <c r="AA216" s="438"/>
    </row>
    <row r="217" spans="13:27" s="140" customFormat="1" x14ac:dyDescent="0.35">
      <c r="M217" s="1255"/>
      <c r="X217" s="1485"/>
      <c r="Y217" s="1251"/>
      <c r="Z217" s="1254"/>
      <c r="AA217" s="438"/>
    </row>
    <row r="218" spans="13:27" s="140" customFormat="1" x14ac:dyDescent="0.35">
      <c r="M218" s="1255"/>
      <c r="X218" s="1485"/>
      <c r="Y218" s="1251"/>
      <c r="Z218" s="1254"/>
      <c r="AA218" s="438"/>
    </row>
    <row r="219" spans="13:27" s="140" customFormat="1" x14ac:dyDescent="0.35">
      <c r="M219" s="1255"/>
      <c r="X219" s="1485"/>
      <c r="Y219" s="1251"/>
      <c r="Z219" s="1254"/>
      <c r="AA219" s="438"/>
    </row>
    <row r="220" spans="13:27" s="140" customFormat="1" x14ac:dyDescent="0.35">
      <c r="M220" s="1255"/>
      <c r="X220" s="1485"/>
      <c r="Y220" s="1251"/>
      <c r="Z220" s="1254"/>
      <c r="AA220" s="438"/>
    </row>
    <row r="221" spans="13:27" s="140" customFormat="1" x14ac:dyDescent="0.35">
      <c r="M221" s="1255"/>
      <c r="X221" s="1485"/>
      <c r="Y221" s="1251"/>
      <c r="Z221" s="1254"/>
      <c r="AA221" s="438"/>
    </row>
    <row r="222" spans="13:27" s="140" customFormat="1" x14ac:dyDescent="0.35">
      <c r="M222" s="1255"/>
      <c r="X222" s="1485"/>
      <c r="Y222" s="1251"/>
      <c r="Z222" s="1254"/>
      <c r="AA222" s="438"/>
    </row>
    <row r="223" spans="13:27" s="140" customFormat="1" x14ac:dyDescent="0.35">
      <c r="M223" s="1255"/>
      <c r="X223" s="1485"/>
      <c r="Y223" s="1251"/>
      <c r="Z223" s="1254"/>
      <c r="AA223" s="438"/>
    </row>
    <row r="224" spans="13:27" s="140" customFormat="1" x14ac:dyDescent="0.35">
      <c r="M224" s="1255"/>
      <c r="X224" s="1485"/>
      <c r="Y224" s="1251"/>
      <c r="Z224" s="1254"/>
      <c r="AA224" s="438"/>
    </row>
    <row r="225" spans="13:27" s="140" customFormat="1" x14ac:dyDescent="0.35">
      <c r="M225" s="1255"/>
      <c r="X225" s="1485"/>
      <c r="Y225" s="1251"/>
      <c r="Z225" s="1254"/>
      <c r="AA225" s="438"/>
    </row>
    <row r="226" spans="13:27" s="140" customFormat="1" x14ac:dyDescent="0.35">
      <c r="M226" s="1255"/>
      <c r="X226" s="1485"/>
      <c r="Y226" s="1251"/>
      <c r="Z226" s="1254"/>
      <c r="AA226" s="438"/>
    </row>
    <row r="227" spans="13:27" s="140" customFormat="1" x14ac:dyDescent="0.35">
      <c r="M227" s="1255"/>
      <c r="X227" s="1485"/>
      <c r="Y227" s="1251"/>
      <c r="Z227" s="1254"/>
      <c r="AA227" s="438"/>
    </row>
    <row r="228" spans="13:27" s="140" customFormat="1" x14ac:dyDescent="0.35">
      <c r="M228" s="1255"/>
      <c r="X228" s="1485"/>
      <c r="Y228" s="1251"/>
      <c r="Z228" s="1254"/>
      <c r="AA228" s="438"/>
    </row>
    <row r="229" spans="13:27" s="140" customFormat="1" x14ac:dyDescent="0.35">
      <c r="M229" s="1255"/>
      <c r="X229" s="1485"/>
      <c r="Y229" s="1251"/>
      <c r="Z229" s="1254"/>
      <c r="AA229" s="438"/>
    </row>
    <row r="230" spans="13:27" s="140" customFormat="1" x14ac:dyDescent="0.35">
      <c r="M230" s="1255"/>
      <c r="X230" s="1485"/>
      <c r="Y230" s="1251"/>
      <c r="Z230" s="1254"/>
      <c r="AA230" s="438"/>
    </row>
    <row r="231" spans="13:27" s="140" customFormat="1" x14ac:dyDescent="0.35">
      <c r="M231" s="1255"/>
      <c r="X231" s="1485"/>
      <c r="Y231" s="1251"/>
      <c r="Z231" s="1254"/>
      <c r="AA231" s="438"/>
    </row>
    <row r="232" spans="13:27" s="140" customFormat="1" x14ac:dyDescent="0.35">
      <c r="M232" s="1255"/>
      <c r="X232" s="1485"/>
      <c r="Y232" s="1251"/>
      <c r="Z232" s="1254"/>
      <c r="AA232" s="438"/>
    </row>
    <row r="233" spans="13:27" s="140" customFormat="1" x14ac:dyDescent="0.35">
      <c r="M233" s="1255"/>
      <c r="X233" s="1485"/>
      <c r="Y233" s="1251"/>
      <c r="Z233" s="1254"/>
      <c r="AA233" s="438"/>
    </row>
    <row r="234" spans="13:27" s="140" customFormat="1" x14ac:dyDescent="0.35">
      <c r="M234" s="1255"/>
      <c r="X234" s="1485"/>
      <c r="Y234" s="1251"/>
      <c r="Z234" s="1254"/>
      <c r="AA234" s="438"/>
    </row>
    <row r="235" spans="13:27" s="140" customFormat="1" x14ac:dyDescent="0.35">
      <c r="M235" s="1255"/>
      <c r="X235" s="1485"/>
      <c r="Y235" s="1251"/>
      <c r="Z235" s="1254"/>
      <c r="AA235" s="438"/>
    </row>
    <row r="236" spans="13:27" s="140" customFormat="1" x14ac:dyDescent="0.35">
      <c r="M236" s="1255"/>
      <c r="X236" s="1485"/>
      <c r="Y236" s="1251"/>
      <c r="Z236" s="1254"/>
      <c r="AA236" s="438"/>
    </row>
    <row r="237" spans="13:27" s="140" customFormat="1" x14ac:dyDescent="0.35">
      <c r="M237" s="1255"/>
      <c r="X237" s="1485"/>
      <c r="Y237" s="1251"/>
      <c r="Z237" s="1254"/>
      <c r="AA237" s="438"/>
    </row>
    <row r="238" spans="13:27" s="140" customFormat="1" x14ac:dyDescent="0.35">
      <c r="M238" s="1255"/>
      <c r="X238" s="1485"/>
      <c r="Y238" s="1251"/>
      <c r="Z238" s="1254"/>
      <c r="AA238" s="438"/>
    </row>
    <row r="239" spans="13:27" s="140" customFormat="1" x14ac:dyDescent="0.35">
      <c r="M239" s="1255"/>
      <c r="X239" s="1485"/>
      <c r="Y239" s="1251"/>
      <c r="Z239" s="1254"/>
      <c r="AA239" s="438"/>
    </row>
    <row r="240" spans="13:27" s="140" customFormat="1" x14ac:dyDescent="0.35">
      <c r="M240" s="1255"/>
      <c r="X240" s="1485"/>
      <c r="Y240" s="1251"/>
      <c r="Z240" s="1254"/>
      <c r="AA240" s="438"/>
    </row>
    <row r="241" spans="13:27" s="140" customFormat="1" x14ac:dyDescent="0.35">
      <c r="M241" s="1255"/>
      <c r="X241" s="1485"/>
      <c r="Y241" s="1251"/>
      <c r="Z241" s="1254"/>
      <c r="AA241" s="438"/>
    </row>
    <row r="242" spans="13:27" s="140" customFormat="1" x14ac:dyDescent="0.35">
      <c r="M242" s="1255"/>
      <c r="X242" s="1485"/>
      <c r="Y242" s="1251"/>
      <c r="Z242" s="1254"/>
      <c r="AA242" s="438"/>
    </row>
    <row r="243" spans="13:27" s="140" customFormat="1" x14ac:dyDescent="0.35">
      <c r="M243" s="1255"/>
      <c r="X243" s="1485"/>
      <c r="Y243" s="1251"/>
      <c r="Z243" s="1254"/>
      <c r="AA243" s="438"/>
    </row>
    <row r="244" spans="13:27" s="140" customFormat="1" x14ac:dyDescent="0.35">
      <c r="M244" s="1255"/>
      <c r="X244" s="1485"/>
      <c r="Y244" s="1251"/>
      <c r="Z244" s="1254"/>
      <c r="AA244" s="438"/>
    </row>
    <row r="245" spans="13:27" s="140" customFormat="1" x14ac:dyDescent="0.35">
      <c r="M245" s="1255"/>
      <c r="X245" s="1485"/>
      <c r="Y245" s="1251"/>
      <c r="Z245" s="1254"/>
      <c r="AA245" s="438"/>
    </row>
    <row r="246" spans="13:27" s="140" customFormat="1" x14ac:dyDescent="0.35">
      <c r="M246" s="1255"/>
      <c r="X246" s="1485"/>
      <c r="Y246" s="1251"/>
      <c r="Z246" s="1254"/>
      <c r="AA246" s="438"/>
    </row>
    <row r="247" spans="13:27" s="140" customFormat="1" x14ac:dyDescent="0.35">
      <c r="M247" s="1255"/>
      <c r="X247" s="1485"/>
      <c r="Y247" s="1251"/>
      <c r="Z247" s="1254"/>
      <c r="AA247" s="438"/>
    </row>
    <row r="248" spans="13:27" s="140" customFormat="1" x14ac:dyDescent="0.35">
      <c r="M248" s="1255"/>
      <c r="X248" s="1485"/>
      <c r="Y248" s="1251"/>
      <c r="Z248" s="1254"/>
      <c r="AA248" s="438"/>
    </row>
    <row r="249" spans="13:27" s="140" customFormat="1" x14ac:dyDescent="0.35">
      <c r="M249" s="1255"/>
      <c r="X249" s="1485"/>
      <c r="Y249" s="1251"/>
      <c r="Z249" s="1254"/>
      <c r="AA249" s="438"/>
    </row>
    <row r="250" spans="13:27" s="140" customFormat="1" x14ac:dyDescent="0.35">
      <c r="M250" s="1255"/>
      <c r="X250" s="1485"/>
      <c r="Y250" s="1251"/>
      <c r="Z250" s="1254"/>
      <c r="AA250" s="438"/>
    </row>
    <row r="251" spans="13:27" s="140" customFormat="1" x14ac:dyDescent="0.35">
      <c r="M251" s="1255"/>
      <c r="X251" s="1485"/>
      <c r="Y251" s="1251"/>
      <c r="Z251" s="1254"/>
      <c r="AA251" s="438"/>
    </row>
    <row r="252" spans="13:27" s="140" customFormat="1" x14ac:dyDescent="0.35">
      <c r="M252" s="1255"/>
      <c r="X252" s="1485"/>
      <c r="Y252" s="1251"/>
      <c r="Z252" s="1254"/>
      <c r="AA252" s="438"/>
    </row>
    <row r="253" spans="13:27" s="140" customFormat="1" x14ac:dyDescent="0.35">
      <c r="M253" s="1255"/>
      <c r="X253" s="1485"/>
      <c r="Y253" s="1251"/>
      <c r="Z253" s="1254"/>
      <c r="AA253" s="438"/>
    </row>
    <row r="254" spans="13:27" s="140" customFormat="1" x14ac:dyDescent="0.35">
      <c r="M254" s="1255"/>
      <c r="X254" s="1485"/>
      <c r="Y254" s="1251"/>
      <c r="Z254" s="1254"/>
      <c r="AA254" s="438"/>
    </row>
    <row r="255" spans="13:27" s="140" customFormat="1" x14ac:dyDescent="0.35">
      <c r="M255" s="1255"/>
      <c r="X255" s="1485"/>
      <c r="Y255" s="1251"/>
      <c r="Z255" s="1254"/>
      <c r="AA255" s="438"/>
    </row>
    <row r="256" spans="13:27" s="140" customFormat="1" x14ac:dyDescent="0.35">
      <c r="M256" s="1255"/>
      <c r="X256" s="1485"/>
      <c r="Y256" s="1251"/>
      <c r="Z256" s="1254"/>
      <c r="AA256" s="438"/>
    </row>
    <row r="257" spans="13:27" s="140" customFormat="1" x14ac:dyDescent="0.35">
      <c r="M257" s="1255"/>
      <c r="X257" s="1485"/>
      <c r="Y257" s="1251"/>
      <c r="Z257" s="1254"/>
      <c r="AA257" s="438"/>
    </row>
    <row r="258" spans="13:27" s="140" customFormat="1" x14ac:dyDescent="0.35">
      <c r="M258" s="1255"/>
      <c r="X258" s="1485"/>
      <c r="Y258" s="1251"/>
      <c r="Z258" s="1254"/>
      <c r="AA258" s="438"/>
    </row>
    <row r="259" spans="13:27" s="140" customFormat="1" x14ac:dyDescent="0.35">
      <c r="M259" s="1255"/>
      <c r="X259" s="1485"/>
      <c r="Y259" s="1251"/>
      <c r="Z259" s="1254"/>
      <c r="AA259" s="438"/>
    </row>
    <row r="260" spans="13:27" s="140" customFormat="1" x14ac:dyDescent="0.35">
      <c r="M260" s="1255"/>
      <c r="X260" s="1485"/>
      <c r="Y260" s="1251"/>
      <c r="Z260" s="1254"/>
      <c r="AA260" s="438"/>
    </row>
    <row r="261" spans="13:27" s="140" customFormat="1" x14ac:dyDescent="0.35">
      <c r="M261" s="1255"/>
      <c r="X261" s="1485"/>
      <c r="Y261" s="1251"/>
      <c r="Z261" s="1254"/>
      <c r="AA261" s="438"/>
    </row>
    <row r="262" spans="13:27" s="140" customFormat="1" x14ac:dyDescent="0.35">
      <c r="M262" s="1255"/>
      <c r="X262" s="1485"/>
      <c r="Y262" s="1251"/>
      <c r="Z262" s="1254"/>
      <c r="AA262" s="438"/>
    </row>
    <row r="263" spans="13:27" s="140" customFormat="1" x14ac:dyDescent="0.35">
      <c r="M263" s="1255"/>
      <c r="X263" s="1485"/>
      <c r="Y263" s="1251"/>
      <c r="Z263" s="1254"/>
      <c r="AA263" s="438"/>
    </row>
    <row r="264" spans="13:27" s="140" customFormat="1" x14ac:dyDescent="0.35">
      <c r="M264" s="1255"/>
      <c r="X264" s="1485"/>
      <c r="Y264" s="1251"/>
      <c r="Z264" s="1254"/>
      <c r="AA264" s="438"/>
    </row>
    <row r="265" spans="13:27" s="140" customFormat="1" x14ac:dyDescent="0.35">
      <c r="M265" s="1255"/>
      <c r="X265" s="1485"/>
      <c r="Y265" s="1251"/>
      <c r="Z265" s="1254"/>
      <c r="AA265" s="438"/>
    </row>
    <row r="266" spans="13:27" s="140" customFormat="1" x14ac:dyDescent="0.35">
      <c r="M266" s="1255"/>
      <c r="X266" s="1485"/>
      <c r="Y266" s="1251"/>
      <c r="Z266" s="1254"/>
      <c r="AA266" s="438"/>
    </row>
    <row r="267" spans="13:27" s="140" customFormat="1" x14ac:dyDescent="0.35">
      <c r="M267" s="1255"/>
      <c r="X267" s="1485"/>
      <c r="Y267" s="1251"/>
      <c r="Z267" s="1254"/>
      <c r="AA267" s="438"/>
    </row>
    <row r="268" spans="13:27" s="140" customFormat="1" x14ac:dyDescent="0.35">
      <c r="M268" s="1255"/>
      <c r="X268" s="1485"/>
      <c r="Y268" s="1251"/>
      <c r="Z268" s="1254"/>
      <c r="AA268" s="438"/>
    </row>
    <row r="269" spans="13:27" s="140" customFormat="1" x14ac:dyDescent="0.35">
      <c r="M269" s="1255"/>
      <c r="X269" s="1485"/>
      <c r="Y269" s="1251"/>
      <c r="Z269" s="1254"/>
      <c r="AA269" s="438"/>
    </row>
    <row r="270" spans="13:27" s="140" customFormat="1" x14ac:dyDescent="0.35">
      <c r="M270" s="1255"/>
      <c r="X270" s="1485"/>
      <c r="Y270" s="1251"/>
      <c r="Z270" s="1254"/>
      <c r="AA270" s="438"/>
    </row>
    <row r="271" spans="13:27" s="140" customFormat="1" x14ac:dyDescent="0.35">
      <c r="M271" s="1255"/>
      <c r="X271" s="1485"/>
      <c r="Y271" s="1251"/>
      <c r="Z271" s="1254"/>
      <c r="AA271" s="438"/>
    </row>
    <row r="272" spans="13:27" s="140" customFormat="1" x14ac:dyDescent="0.35">
      <c r="M272" s="1255"/>
      <c r="X272" s="1485"/>
      <c r="Y272" s="1251"/>
      <c r="Z272" s="1254"/>
      <c r="AA272" s="438"/>
    </row>
    <row r="273" spans="13:27" s="140" customFormat="1" x14ac:dyDescent="0.35">
      <c r="M273" s="1255"/>
      <c r="X273" s="1485"/>
      <c r="Y273" s="1251"/>
      <c r="Z273" s="1254"/>
      <c r="AA273" s="438"/>
    </row>
    <row r="274" spans="13:27" s="140" customFormat="1" x14ac:dyDescent="0.35">
      <c r="M274" s="1255"/>
      <c r="X274" s="1485"/>
      <c r="Y274" s="1251"/>
      <c r="Z274" s="1254"/>
      <c r="AA274" s="438"/>
    </row>
    <row r="275" spans="13:27" s="140" customFormat="1" x14ac:dyDescent="0.35">
      <c r="M275" s="1255"/>
      <c r="X275" s="1485"/>
      <c r="Y275" s="1251"/>
      <c r="Z275" s="1254"/>
      <c r="AA275" s="438"/>
    </row>
    <row r="276" spans="13:27" s="140" customFormat="1" x14ac:dyDescent="0.35">
      <c r="M276" s="1255"/>
      <c r="X276" s="1485"/>
      <c r="Y276" s="1251"/>
      <c r="Z276" s="1254"/>
      <c r="AA276" s="438"/>
    </row>
    <row r="277" spans="13:27" s="140" customFormat="1" x14ac:dyDescent="0.35">
      <c r="M277" s="1255"/>
      <c r="X277" s="1485"/>
      <c r="Y277" s="1251"/>
      <c r="Z277" s="1254"/>
      <c r="AA277" s="438"/>
    </row>
    <row r="278" spans="13:27" s="140" customFormat="1" x14ac:dyDescent="0.35">
      <c r="M278" s="1255"/>
      <c r="X278" s="1485"/>
      <c r="Y278" s="1251"/>
      <c r="Z278" s="1254"/>
      <c r="AA278" s="438"/>
    </row>
    <row r="279" spans="13:27" s="140" customFormat="1" x14ac:dyDescent="0.35">
      <c r="M279" s="1255"/>
      <c r="X279" s="1485"/>
      <c r="Y279" s="1251"/>
      <c r="Z279" s="1254"/>
      <c r="AA279" s="438"/>
    </row>
    <row r="280" spans="13:27" s="140" customFormat="1" x14ac:dyDescent="0.35">
      <c r="M280" s="1255"/>
      <c r="X280" s="1485"/>
      <c r="Y280" s="1251"/>
      <c r="Z280" s="1254"/>
      <c r="AA280" s="438"/>
    </row>
    <row r="281" spans="13:27" s="140" customFormat="1" x14ac:dyDescent="0.35">
      <c r="M281" s="1255"/>
      <c r="X281" s="1485"/>
      <c r="Y281" s="1251"/>
      <c r="Z281" s="1254"/>
      <c r="AA281" s="438"/>
    </row>
    <row r="282" spans="13:27" s="140" customFormat="1" x14ac:dyDescent="0.35">
      <c r="M282" s="1255"/>
      <c r="X282" s="1485"/>
      <c r="Y282" s="1251"/>
      <c r="Z282" s="1254"/>
      <c r="AA282" s="438"/>
    </row>
    <row r="283" spans="13:27" s="140" customFormat="1" x14ac:dyDescent="0.35">
      <c r="M283" s="1255"/>
      <c r="X283" s="1485"/>
      <c r="Y283" s="1251"/>
      <c r="Z283" s="1254"/>
      <c r="AA283" s="438"/>
    </row>
    <row r="284" spans="13:27" s="140" customFormat="1" x14ac:dyDescent="0.35">
      <c r="M284" s="1255"/>
      <c r="X284" s="1485"/>
      <c r="Y284" s="1251"/>
      <c r="Z284" s="1254"/>
      <c r="AA284" s="438"/>
    </row>
    <row r="285" spans="13:27" s="140" customFormat="1" x14ac:dyDescent="0.35">
      <c r="M285" s="1255"/>
      <c r="X285" s="1485"/>
      <c r="Y285" s="1251"/>
      <c r="Z285" s="1254"/>
      <c r="AA285" s="438"/>
    </row>
    <row r="286" spans="13:27" s="140" customFormat="1" x14ac:dyDescent="0.35">
      <c r="M286" s="1255"/>
      <c r="X286" s="1485"/>
      <c r="Y286" s="1251"/>
      <c r="Z286" s="1254"/>
      <c r="AA286" s="438"/>
    </row>
    <row r="287" spans="13:27" s="140" customFormat="1" x14ac:dyDescent="0.35">
      <c r="M287" s="1255"/>
      <c r="X287" s="1485"/>
      <c r="Y287" s="1251"/>
      <c r="Z287" s="1254"/>
      <c r="AA287" s="438"/>
    </row>
    <row r="288" spans="13:27" s="140" customFormat="1" x14ac:dyDescent="0.35">
      <c r="M288" s="1255"/>
      <c r="X288" s="1485"/>
      <c r="Y288" s="1251"/>
      <c r="Z288" s="1254"/>
      <c r="AA288" s="438"/>
    </row>
    <row r="289" spans="13:27" s="140" customFormat="1" x14ac:dyDescent="0.35">
      <c r="M289" s="1255"/>
      <c r="X289" s="1485"/>
      <c r="Y289" s="1251"/>
      <c r="Z289" s="1254"/>
      <c r="AA289" s="438"/>
    </row>
    <row r="290" spans="13:27" s="140" customFormat="1" x14ac:dyDescent="0.35">
      <c r="M290" s="1255"/>
      <c r="X290" s="1485"/>
      <c r="Y290" s="1251"/>
      <c r="Z290" s="1254"/>
      <c r="AA290" s="438"/>
    </row>
    <row r="291" spans="13:27" s="140" customFormat="1" x14ac:dyDescent="0.35">
      <c r="M291" s="1255"/>
      <c r="X291" s="1485"/>
      <c r="Y291" s="1251"/>
      <c r="Z291" s="1254"/>
      <c r="AA291" s="438"/>
    </row>
    <row r="292" spans="13:27" s="140" customFormat="1" x14ac:dyDescent="0.35">
      <c r="M292" s="1255"/>
      <c r="X292" s="1485"/>
      <c r="Y292" s="1251"/>
      <c r="Z292" s="1254"/>
      <c r="AA292" s="438"/>
    </row>
    <row r="293" spans="13:27" s="140" customFormat="1" x14ac:dyDescent="0.35">
      <c r="M293" s="1255"/>
      <c r="X293" s="1485"/>
      <c r="Y293" s="1251"/>
      <c r="Z293" s="1254"/>
      <c r="AA293" s="438"/>
    </row>
    <row r="294" spans="13:27" s="140" customFormat="1" x14ac:dyDescent="0.35">
      <c r="M294" s="1255"/>
      <c r="X294" s="1485"/>
      <c r="Y294" s="1251"/>
      <c r="Z294" s="1254"/>
      <c r="AA294" s="438"/>
    </row>
    <row r="295" spans="13:27" s="140" customFormat="1" x14ac:dyDescent="0.35">
      <c r="M295" s="1255"/>
      <c r="X295" s="1485"/>
      <c r="Y295" s="1251"/>
      <c r="Z295" s="1254"/>
      <c r="AA295" s="438"/>
    </row>
    <row r="296" spans="13:27" s="140" customFormat="1" x14ac:dyDescent="0.35">
      <c r="M296" s="1255"/>
      <c r="X296" s="1485"/>
      <c r="Y296" s="1251"/>
      <c r="Z296" s="1254"/>
      <c r="AA296" s="438"/>
    </row>
    <row r="297" spans="13:27" s="140" customFormat="1" x14ac:dyDescent="0.35">
      <c r="M297" s="1255"/>
      <c r="X297" s="1485"/>
      <c r="Y297" s="1251"/>
      <c r="Z297" s="1254"/>
      <c r="AA297" s="438"/>
    </row>
    <row r="298" spans="13:27" s="140" customFormat="1" x14ac:dyDescent="0.35">
      <c r="M298" s="1255"/>
      <c r="X298" s="1485"/>
      <c r="Y298" s="1251"/>
      <c r="Z298" s="1254"/>
      <c r="AA298" s="438"/>
    </row>
    <row r="299" spans="13:27" s="140" customFormat="1" x14ac:dyDescent="0.35">
      <c r="M299" s="1255"/>
      <c r="X299" s="1485"/>
      <c r="Y299" s="1251"/>
      <c r="Z299" s="1254"/>
      <c r="AA299" s="438"/>
    </row>
    <row r="300" spans="13:27" s="140" customFormat="1" x14ac:dyDescent="0.35">
      <c r="M300" s="1255"/>
      <c r="X300" s="1485"/>
      <c r="Y300" s="1251"/>
      <c r="Z300" s="1254"/>
      <c r="AA300" s="438"/>
    </row>
    <row r="301" spans="13:27" s="140" customFormat="1" x14ac:dyDescent="0.35">
      <c r="M301" s="1255"/>
      <c r="X301" s="1485"/>
      <c r="Y301" s="1251"/>
      <c r="Z301" s="1254"/>
      <c r="AA301" s="438"/>
    </row>
    <row r="302" spans="13:27" s="140" customFormat="1" x14ac:dyDescent="0.35">
      <c r="M302" s="1255"/>
      <c r="X302" s="1485"/>
      <c r="Y302" s="1251"/>
      <c r="Z302" s="1254"/>
      <c r="AA302" s="438"/>
    </row>
    <row r="303" spans="13:27" s="140" customFormat="1" x14ac:dyDescent="0.35">
      <c r="M303" s="1255"/>
      <c r="X303" s="1485"/>
      <c r="Y303" s="1251"/>
      <c r="Z303" s="1254"/>
      <c r="AA303" s="438"/>
    </row>
    <row r="304" spans="13:27" s="140" customFormat="1" x14ac:dyDescent="0.35">
      <c r="M304" s="1255"/>
      <c r="X304" s="1485"/>
      <c r="Y304" s="1251"/>
      <c r="Z304" s="1254"/>
      <c r="AA304" s="438"/>
    </row>
    <row r="305" spans="13:27" s="140" customFormat="1" x14ac:dyDescent="0.35">
      <c r="M305" s="1255"/>
      <c r="X305" s="1485"/>
      <c r="Y305" s="1251"/>
      <c r="Z305" s="1254"/>
      <c r="AA305" s="438"/>
    </row>
    <row r="306" spans="13:27" s="140" customFormat="1" x14ac:dyDescent="0.35">
      <c r="M306" s="1255"/>
      <c r="X306" s="1485"/>
      <c r="Y306" s="1251"/>
      <c r="Z306" s="1254"/>
      <c r="AA306" s="438"/>
    </row>
    <row r="307" spans="13:27" s="140" customFormat="1" x14ac:dyDescent="0.35">
      <c r="M307" s="1255"/>
      <c r="X307" s="1485"/>
      <c r="Y307" s="1251"/>
      <c r="Z307" s="1254"/>
      <c r="AA307" s="438"/>
    </row>
    <row r="308" spans="13:27" s="140" customFormat="1" x14ac:dyDescent="0.35">
      <c r="M308" s="1255"/>
      <c r="X308" s="1485"/>
      <c r="Y308" s="1251"/>
      <c r="Z308" s="1254"/>
      <c r="AA308" s="438"/>
    </row>
    <row r="309" spans="13:27" s="140" customFormat="1" x14ac:dyDescent="0.35">
      <c r="M309" s="1255"/>
      <c r="X309" s="1485"/>
      <c r="Y309" s="1251"/>
      <c r="Z309" s="1254"/>
      <c r="AA309" s="438"/>
    </row>
    <row r="310" spans="13:27" s="140" customFormat="1" x14ac:dyDescent="0.35">
      <c r="M310" s="1255"/>
      <c r="X310" s="1485"/>
      <c r="Y310" s="1251"/>
      <c r="Z310" s="1254"/>
      <c r="AA310" s="438"/>
    </row>
    <row r="311" spans="13:27" s="140" customFormat="1" x14ac:dyDescent="0.35">
      <c r="M311" s="1255"/>
      <c r="X311" s="1485"/>
      <c r="Y311" s="1251"/>
      <c r="Z311" s="1254"/>
      <c r="AA311" s="438"/>
    </row>
    <row r="312" spans="13:27" s="140" customFormat="1" x14ac:dyDescent="0.35">
      <c r="M312" s="1255"/>
      <c r="X312" s="1485"/>
      <c r="Y312" s="1251"/>
      <c r="Z312" s="1254"/>
      <c r="AA312" s="438"/>
    </row>
    <row r="313" spans="13:27" s="140" customFormat="1" x14ac:dyDescent="0.35">
      <c r="M313" s="1255"/>
      <c r="X313" s="1485"/>
      <c r="Y313" s="1251"/>
      <c r="Z313" s="1254"/>
      <c r="AA313" s="438"/>
    </row>
    <row r="314" spans="13:27" s="140" customFormat="1" x14ac:dyDescent="0.35">
      <c r="M314" s="1255"/>
      <c r="X314" s="1485"/>
      <c r="Y314" s="1251"/>
      <c r="Z314" s="1254"/>
      <c r="AA314" s="438"/>
    </row>
    <row r="315" spans="13:27" s="140" customFormat="1" x14ac:dyDescent="0.35">
      <c r="M315" s="1255"/>
      <c r="X315" s="1485"/>
      <c r="Y315" s="1251"/>
      <c r="Z315" s="1254"/>
      <c r="AA315" s="438"/>
    </row>
    <row r="316" spans="13:27" s="140" customFormat="1" x14ac:dyDescent="0.35">
      <c r="M316" s="1255"/>
      <c r="X316" s="1485"/>
      <c r="Y316" s="1251"/>
      <c r="Z316" s="1254"/>
      <c r="AA316" s="438"/>
    </row>
    <row r="317" spans="13:27" s="140" customFormat="1" x14ac:dyDescent="0.35">
      <c r="M317" s="1255"/>
      <c r="X317" s="1485"/>
      <c r="Y317" s="1251"/>
      <c r="Z317" s="1254"/>
      <c r="AA317" s="438"/>
    </row>
    <row r="318" spans="13:27" s="140" customFormat="1" x14ac:dyDescent="0.35">
      <c r="M318" s="1255"/>
      <c r="X318" s="1485"/>
      <c r="Y318" s="1251"/>
      <c r="Z318" s="1254"/>
      <c r="AA318" s="438"/>
    </row>
    <row r="319" spans="13:27" s="140" customFormat="1" x14ac:dyDescent="0.35">
      <c r="M319" s="1255"/>
      <c r="X319" s="1485"/>
      <c r="Y319" s="1251"/>
      <c r="Z319" s="1254"/>
      <c r="AA319" s="438"/>
    </row>
    <row r="320" spans="13:27" s="140" customFormat="1" x14ac:dyDescent="0.35">
      <c r="M320" s="1255"/>
      <c r="X320" s="1485"/>
      <c r="Y320" s="1251"/>
      <c r="Z320" s="1254"/>
      <c r="AA320" s="438"/>
    </row>
    <row r="321" spans="13:27" s="140" customFormat="1" x14ac:dyDescent="0.35">
      <c r="M321" s="1255"/>
      <c r="X321" s="1485"/>
      <c r="Y321" s="1251"/>
      <c r="Z321" s="1254"/>
      <c r="AA321" s="438"/>
    </row>
    <row r="322" spans="13:27" s="140" customFormat="1" x14ac:dyDescent="0.35">
      <c r="M322" s="1255"/>
      <c r="X322" s="1485"/>
      <c r="Y322" s="1251"/>
      <c r="Z322" s="1254"/>
      <c r="AA322" s="438"/>
    </row>
    <row r="323" spans="13:27" s="140" customFormat="1" x14ac:dyDescent="0.35">
      <c r="M323" s="1255"/>
      <c r="X323" s="1485"/>
      <c r="Y323" s="1251"/>
      <c r="Z323" s="1254"/>
      <c r="AA323" s="438"/>
    </row>
    <row r="324" spans="13:27" s="140" customFormat="1" x14ac:dyDescent="0.35">
      <c r="M324" s="1255"/>
      <c r="X324" s="1485"/>
      <c r="Y324" s="1251"/>
      <c r="Z324" s="1254"/>
      <c r="AA324" s="438"/>
    </row>
    <row r="325" spans="13:27" s="140" customFormat="1" x14ac:dyDescent="0.35">
      <c r="M325" s="1255"/>
      <c r="X325" s="1485"/>
      <c r="Y325" s="1251"/>
      <c r="Z325" s="1254"/>
      <c r="AA325" s="438"/>
    </row>
    <row r="326" spans="13:27" s="140" customFormat="1" x14ac:dyDescent="0.35">
      <c r="M326" s="1255"/>
      <c r="X326" s="1485"/>
      <c r="Y326" s="1251"/>
      <c r="Z326" s="1254"/>
      <c r="AA326" s="438"/>
    </row>
    <row r="327" spans="13:27" s="140" customFormat="1" x14ac:dyDescent="0.35">
      <c r="M327" s="1255"/>
      <c r="X327" s="1485"/>
      <c r="Y327" s="1251"/>
      <c r="Z327" s="1254"/>
      <c r="AA327" s="438"/>
    </row>
    <row r="328" spans="13:27" s="140" customFormat="1" x14ac:dyDescent="0.35">
      <c r="M328" s="1255"/>
      <c r="X328" s="1485"/>
      <c r="Y328" s="1251"/>
      <c r="Z328" s="1254"/>
      <c r="AA328" s="438"/>
    </row>
    <row r="329" spans="13:27" s="140" customFormat="1" x14ac:dyDescent="0.35">
      <c r="M329" s="1255"/>
      <c r="X329" s="1485"/>
      <c r="Y329" s="1251"/>
      <c r="Z329" s="1254"/>
      <c r="AA329" s="438"/>
    </row>
    <row r="330" spans="13:27" s="140" customFormat="1" x14ac:dyDescent="0.35">
      <c r="M330" s="1255"/>
      <c r="X330" s="1485"/>
      <c r="Y330" s="1251"/>
      <c r="Z330" s="1254"/>
      <c r="AA330" s="438"/>
    </row>
    <row r="331" spans="13:27" s="140" customFormat="1" x14ac:dyDescent="0.35">
      <c r="M331" s="1255"/>
      <c r="X331" s="1485"/>
      <c r="Y331" s="1251"/>
      <c r="Z331" s="1254"/>
      <c r="AA331" s="438"/>
    </row>
    <row r="332" spans="13:27" s="140" customFormat="1" x14ac:dyDescent="0.35">
      <c r="M332" s="1255"/>
      <c r="X332" s="1485"/>
      <c r="Y332" s="1251"/>
      <c r="Z332" s="1254"/>
      <c r="AA332" s="438"/>
    </row>
    <row r="333" spans="13:27" s="140" customFormat="1" x14ac:dyDescent="0.35">
      <c r="M333" s="1255"/>
      <c r="X333" s="1485"/>
      <c r="Y333" s="1251"/>
      <c r="Z333" s="1254"/>
      <c r="AA333" s="438"/>
    </row>
    <row r="334" spans="13:27" s="140" customFormat="1" x14ac:dyDescent="0.35">
      <c r="M334" s="1255"/>
      <c r="X334" s="1485"/>
      <c r="Y334" s="1251"/>
      <c r="Z334" s="1254"/>
      <c r="AA334" s="438"/>
    </row>
    <row r="335" spans="13:27" s="140" customFormat="1" x14ac:dyDescent="0.35">
      <c r="M335" s="1255"/>
      <c r="X335" s="1485"/>
      <c r="Y335" s="1251"/>
      <c r="Z335" s="1254"/>
      <c r="AA335" s="438"/>
    </row>
    <row r="336" spans="13:27" s="140" customFormat="1" x14ac:dyDescent="0.35">
      <c r="M336" s="1255"/>
      <c r="X336" s="1485"/>
      <c r="Y336" s="1251"/>
      <c r="Z336" s="1254"/>
      <c r="AA336" s="438"/>
    </row>
    <row r="337" spans="13:27" s="140" customFormat="1" x14ac:dyDescent="0.35">
      <c r="M337" s="1255"/>
      <c r="X337" s="1485"/>
      <c r="Y337" s="1251"/>
      <c r="Z337" s="1254"/>
      <c r="AA337" s="438"/>
    </row>
    <row r="338" spans="13:27" s="140" customFormat="1" x14ac:dyDescent="0.35">
      <c r="M338" s="1255"/>
      <c r="X338" s="1485"/>
      <c r="Y338" s="1251"/>
      <c r="Z338" s="1254"/>
      <c r="AA338" s="438"/>
    </row>
    <row r="339" spans="13:27" s="140" customFormat="1" x14ac:dyDescent="0.35">
      <c r="M339" s="1255"/>
      <c r="X339" s="1485"/>
      <c r="Y339" s="1251"/>
      <c r="Z339" s="1254"/>
      <c r="AA339" s="438"/>
    </row>
    <row r="340" spans="13:27" s="140" customFormat="1" x14ac:dyDescent="0.35">
      <c r="M340" s="1255"/>
      <c r="X340" s="1485"/>
      <c r="Y340" s="1251"/>
      <c r="Z340" s="1254"/>
      <c r="AA340" s="438"/>
    </row>
    <row r="341" spans="13:27" s="140" customFormat="1" x14ac:dyDescent="0.35">
      <c r="M341" s="1255"/>
      <c r="X341" s="1485"/>
      <c r="Y341" s="1251"/>
      <c r="Z341" s="1254"/>
      <c r="AA341" s="438"/>
    </row>
    <row r="342" spans="13:27" s="140" customFormat="1" x14ac:dyDescent="0.35">
      <c r="M342" s="1255"/>
      <c r="X342" s="1485"/>
      <c r="Y342" s="1251"/>
      <c r="Z342" s="1254"/>
      <c r="AA342" s="438"/>
    </row>
    <row r="343" spans="13:27" s="140" customFormat="1" x14ac:dyDescent="0.35">
      <c r="M343" s="1255"/>
      <c r="X343" s="1485"/>
      <c r="Y343" s="1251"/>
      <c r="Z343" s="1254"/>
      <c r="AA343" s="438"/>
    </row>
    <row r="344" spans="13:27" s="140" customFormat="1" x14ac:dyDescent="0.35">
      <c r="M344" s="1255"/>
      <c r="X344" s="1485"/>
      <c r="Y344" s="1251"/>
      <c r="Z344" s="1254"/>
      <c r="AA344" s="438"/>
    </row>
    <row r="345" spans="13:27" s="140" customFormat="1" x14ac:dyDescent="0.35">
      <c r="M345" s="1255"/>
      <c r="X345" s="1485"/>
      <c r="Y345" s="1251"/>
      <c r="Z345" s="1254"/>
      <c r="AA345" s="438"/>
    </row>
    <row r="346" spans="13:27" s="140" customFormat="1" x14ac:dyDescent="0.35">
      <c r="M346" s="1255"/>
      <c r="X346" s="1485"/>
      <c r="Y346" s="1251"/>
      <c r="Z346" s="1254"/>
      <c r="AA346" s="438"/>
    </row>
    <row r="347" spans="13:27" s="140" customFormat="1" x14ac:dyDescent="0.35">
      <c r="M347" s="1255"/>
      <c r="X347" s="1485"/>
      <c r="Y347" s="1251"/>
      <c r="Z347" s="1254"/>
      <c r="AA347" s="438"/>
    </row>
    <row r="348" spans="13:27" s="140" customFormat="1" x14ac:dyDescent="0.35">
      <c r="M348" s="1255"/>
      <c r="X348" s="1485"/>
      <c r="Y348" s="1251"/>
      <c r="Z348" s="1254"/>
      <c r="AA348" s="438"/>
    </row>
    <row r="349" spans="13:27" s="140" customFormat="1" x14ac:dyDescent="0.35">
      <c r="M349" s="1255"/>
      <c r="X349" s="1485"/>
      <c r="Y349" s="1251"/>
      <c r="Z349" s="1254"/>
      <c r="AA349" s="438"/>
    </row>
    <row r="350" spans="13:27" s="140" customFormat="1" x14ac:dyDescent="0.35">
      <c r="M350" s="1255"/>
      <c r="X350" s="1485"/>
      <c r="Y350" s="1251"/>
      <c r="Z350" s="1254"/>
      <c r="AA350" s="438"/>
    </row>
    <row r="351" spans="13:27" s="140" customFormat="1" x14ac:dyDescent="0.35">
      <c r="M351" s="1255"/>
      <c r="X351" s="1485"/>
      <c r="Y351" s="1251"/>
      <c r="Z351" s="1254"/>
      <c r="AA351" s="438"/>
    </row>
    <row r="352" spans="13:27" s="140" customFormat="1" x14ac:dyDescent="0.35">
      <c r="M352" s="1255"/>
      <c r="X352" s="1485"/>
      <c r="Y352" s="1251"/>
      <c r="Z352" s="1254"/>
      <c r="AA352" s="438"/>
    </row>
    <row r="353" spans="13:27" s="140" customFormat="1" x14ac:dyDescent="0.35">
      <c r="M353" s="1255"/>
      <c r="X353" s="1485"/>
      <c r="Y353" s="1251"/>
      <c r="Z353" s="1254"/>
      <c r="AA353" s="438"/>
    </row>
    <row r="354" spans="13:27" s="140" customFormat="1" x14ac:dyDescent="0.35">
      <c r="M354" s="1255"/>
      <c r="X354" s="1485"/>
      <c r="Y354" s="1251"/>
      <c r="Z354" s="1254"/>
      <c r="AA354" s="438"/>
    </row>
    <row r="355" spans="13:27" s="140" customFormat="1" x14ac:dyDescent="0.35">
      <c r="M355" s="1255"/>
      <c r="X355" s="1485"/>
      <c r="Y355" s="1251"/>
      <c r="Z355" s="1254"/>
      <c r="AA355" s="438"/>
    </row>
    <row r="356" spans="13:27" s="140" customFormat="1" x14ac:dyDescent="0.35">
      <c r="M356" s="1255"/>
      <c r="X356" s="1485"/>
      <c r="Y356" s="1251"/>
      <c r="Z356" s="1254"/>
      <c r="AA356" s="438"/>
    </row>
    <row r="357" spans="13:27" s="140" customFormat="1" x14ac:dyDescent="0.35">
      <c r="M357" s="1255"/>
      <c r="X357" s="1485"/>
      <c r="Y357" s="1251"/>
      <c r="Z357" s="1254"/>
      <c r="AA357" s="438"/>
    </row>
    <row r="358" spans="13:27" s="140" customFormat="1" x14ac:dyDescent="0.35">
      <c r="M358" s="1255"/>
      <c r="X358" s="1485"/>
      <c r="Y358" s="1251"/>
      <c r="Z358" s="1254"/>
      <c r="AA358" s="438"/>
    </row>
    <row r="359" spans="13:27" s="140" customFormat="1" x14ac:dyDescent="0.35">
      <c r="M359" s="1255"/>
      <c r="X359" s="1485"/>
      <c r="Y359" s="1251"/>
      <c r="Z359" s="1254"/>
      <c r="AA359" s="438"/>
    </row>
    <row r="360" spans="13:27" s="140" customFormat="1" x14ac:dyDescent="0.35">
      <c r="M360" s="1255"/>
      <c r="X360" s="1485"/>
      <c r="Y360" s="1251"/>
      <c r="Z360" s="1254"/>
      <c r="AA360" s="438"/>
    </row>
    <row r="361" spans="13:27" s="140" customFormat="1" x14ac:dyDescent="0.35">
      <c r="M361" s="1255"/>
      <c r="X361" s="1485"/>
      <c r="Y361" s="1251"/>
      <c r="Z361" s="1254"/>
      <c r="AA361" s="438"/>
    </row>
    <row r="362" spans="13:27" s="140" customFormat="1" x14ac:dyDescent="0.35">
      <c r="M362" s="1255"/>
      <c r="X362" s="1485"/>
      <c r="Y362" s="1251"/>
      <c r="Z362" s="1254"/>
      <c r="AA362" s="438"/>
    </row>
    <row r="363" spans="13:27" s="140" customFormat="1" x14ac:dyDescent="0.35">
      <c r="M363" s="1255"/>
      <c r="X363" s="1485"/>
      <c r="Y363" s="1251"/>
      <c r="Z363" s="1254"/>
      <c r="AA363" s="438"/>
    </row>
    <row r="364" spans="13:27" s="140" customFormat="1" x14ac:dyDescent="0.35">
      <c r="M364" s="1255"/>
      <c r="X364" s="1485"/>
      <c r="Y364" s="1251"/>
      <c r="Z364" s="1254"/>
      <c r="AA364" s="438"/>
    </row>
    <row r="365" spans="13:27" s="140" customFormat="1" x14ac:dyDescent="0.35">
      <c r="M365" s="1255"/>
      <c r="X365" s="1485"/>
      <c r="Y365" s="1251"/>
      <c r="Z365" s="1254"/>
      <c r="AA365" s="438"/>
    </row>
    <row r="366" spans="13:27" s="140" customFormat="1" x14ac:dyDescent="0.35">
      <c r="M366" s="1255"/>
      <c r="X366" s="1485"/>
      <c r="Y366" s="1251"/>
      <c r="Z366" s="1254"/>
      <c r="AA366" s="438"/>
    </row>
    <row r="367" spans="13:27" s="140" customFormat="1" x14ac:dyDescent="0.35">
      <c r="M367" s="1255"/>
      <c r="X367" s="1485"/>
      <c r="Y367" s="1251"/>
      <c r="Z367" s="1254"/>
      <c r="AA367" s="438"/>
    </row>
    <row r="368" spans="13:27" s="140" customFormat="1" x14ac:dyDescent="0.35">
      <c r="M368" s="1255"/>
      <c r="X368" s="1485"/>
      <c r="Y368" s="1251"/>
      <c r="Z368" s="1254"/>
      <c r="AA368" s="438"/>
    </row>
    <row r="369" spans="13:27" s="140" customFormat="1" x14ac:dyDescent="0.35">
      <c r="M369" s="1255"/>
      <c r="X369" s="1485"/>
      <c r="Y369" s="1251"/>
      <c r="Z369" s="1254"/>
      <c r="AA369" s="438"/>
    </row>
    <row r="370" spans="13:27" s="140" customFormat="1" x14ac:dyDescent="0.35">
      <c r="M370" s="1255"/>
      <c r="X370" s="1485"/>
      <c r="Y370" s="1251"/>
      <c r="Z370" s="1254"/>
      <c r="AA370" s="438"/>
    </row>
    <row r="371" spans="13:27" s="140" customFormat="1" x14ac:dyDescent="0.35">
      <c r="M371" s="1255"/>
      <c r="X371" s="1485"/>
      <c r="Y371" s="1251"/>
      <c r="Z371" s="1254"/>
      <c r="AA371" s="438"/>
    </row>
    <row r="372" spans="13:27" s="140" customFormat="1" x14ac:dyDescent="0.35">
      <c r="M372" s="1255"/>
      <c r="X372" s="1485"/>
      <c r="Y372" s="1251"/>
      <c r="Z372" s="1254"/>
      <c r="AA372" s="438"/>
    </row>
    <row r="373" spans="13:27" s="140" customFormat="1" x14ac:dyDescent="0.35">
      <c r="M373" s="1255"/>
      <c r="X373" s="1485"/>
      <c r="Y373" s="1251"/>
      <c r="Z373" s="1254"/>
      <c r="AA373" s="438"/>
    </row>
    <row r="374" spans="13:27" s="140" customFormat="1" x14ac:dyDescent="0.35">
      <c r="M374" s="1255"/>
      <c r="X374" s="1485"/>
      <c r="Y374" s="1251"/>
      <c r="Z374" s="1254"/>
      <c r="AA374" s="438"/>
    </row>
    <row r="375" spans="13:27" s="140" customFormat="1" x14ac:dyDescent="0.35">
      <c r="M375" s="1255"/>
      <c r="X375" s="1485"/>
      <c r="Y375" s="1251"/>
      <c r="Z375" s="1254"/>
      <c r="AA375" s="438"/>
    </row>
    <row r="376" spans="13:27" s="140" customFormat="1" x14ac:dyDescent="0.35">
      <c r="M376" s="1255"/>
      <c r="X376" s="1485"/>
      <c r="Y376" s="1251"/>
      <c r="Z376" s="1254"/>
      <c r="AA376" s="438"/>
    </row>
    <row r="377" spans="13:27" s="140" customFormat="1" x14ac:dyDescent="0.35">
      <c r="M377" s="1255"/>
      <c r="X377" s="1485"/>
      <c r="Y377" s="1251"/>
      <c r="Z377" s="1254"/>
      <c r="AA377" s="438"/>
    </row>
    <row r="378" spans="13:27" s="140" customFormat="1" x14ac:dyDescent="0.35">
      <c r="M378" s="1255"/>
      <c r="X378" s="1485"/>
      <c r="Y378" s="1251"/>
      <c r="Z378" s="1254"/>
      <c r="AA378" s="438"/>
    </row>
    <row r="379" spans="13:27" s="140" customFormat="1" x14ac:dyDescent="0.35">
      <c r="M379" s="1255"/>
      <c r="X379" s="1485"/>
      <c r="Y379" s="1251"/>
      <c r="Z379" s="1254"/>
      <c r="AA379" s="438"/>
    </row>
    <row r="380" spans="13:27" s="140" customFormat="1" x14ac:dyDescent="0.35">
      <c r="M380" s="1255"/>
      <c r="X380" s="1485"/>
      <c r="Y380" s="1251"/>
      <c r="Z380" s="1254"/>
      <c r="AA380" s="438"/>
    </row>
    <row r="381" spans="13:27" s="140" customFormat="1" x14ac:dyDescent="0.35">
      <c r="M381" s="1255"/>
      <c r="X381" s="1485"/>
      <c r="Y381" s="1251"/>
      <c r="Z381" s="1254"/>
      <c r="AA381" s="438"/>
    </row>
    <row r="382" spans="13:27" s="140" customFormat="1" x14ac:dyDescent="0.35">
      <c r="M382" s="1255"/>
      <c r="X382" s="1485"/>
      <c r="Y382" s="1251"/>
      <c r="Z382" s="1254"/>
      <c r="AA382" s="438"/>
    </row>
    <row r="383" spans="13:27" s="140" customFormat="1" x14ac:dyDescent="0.35">
      <c r="M383" s="1255"/>
      <c r="X383" s="1485"/>
      <c r="Y383" s="1251"/>
      <c r="Z383" s="1254"/>
      <c r="AA383" s="438"/>
    </row>
    <row r="384" spans="13:27" s="140" customFormat="1" x14ac:dyDescent="0.35">
      <c r="M384" s="1255"/>
      <c r="X384" s="1485"/>
      <c r="Y384" s="1251"/>
      <c r="Z384" s="1254"/>
      <c r="AA384" s="438"/>
    </row>
    <row r="385" spans="13:27" s="140" customFormat="1" x14ac:dyDescent="0.35">
      <c r="M385" s="1255"/>
      <c r="X385" s="1485"/>
      <c r="Y385" s="1251"/>
      <c r="Z385" s="1254"/>
      <c r="AA385" s="438"/>
    </row>
    <row r="386" spans="13:27" s="140" customFormat="1" x14ac:dyDescent="0.35">
      <c r="M386" s="1255"/>
      <c r="X386" s="1485"/>
      <c r="Y386" s="1251"/>
      <c r="Z386" s="1254"/>
      <c r="AA386" s="438"/>
    </row>
    <row r="387" spans="13:27" s="140" customFormat="1" x14ac:dyDescent="0.35">
      <c r="M387" s="1255"/>
      <c r="X387" s="1485"/>
      <c r="Y387" s="1251"/>
      <c r="Z387" s="1254"/>
      <c r="AA387" s="438"/>
    </row>
    <row r="388" spans="13:27" s="140" customFormat="1" x14ac:dyDescent="0.35">
      <c r="M388" s="1255"/>
      <c r="X388" s="1485"/>
      <c r="Y388" s="1251"/>
      <c r="Z388" s="1254"/>
      <c r="AA388" s="438"/>
    </row>
    <row r="389" spans="13:27" s="140" customFormat="1" x14ac:dyDescent="0.35">
      <c r="M389" s="1255"/>
      <c r="X389" s="1485"/>
      <c r="Y389" s="1251"/>
      <c r="Z389" s="1254"/>
      <c r="AA389" s="438"/>
    </row>
    <row r="390" spans="13:27" s="140" customFormat="1" x14ac:dyDescent="0.35">
      <c r="M390" s="1255"/>
      <c r="X390" s="1485"/>
      <c r="Y390" s="1251"/>
      <c r="Z390" s="1254"/>
      <c r="AA390" s="438"/>
    </row>
    <row r="391" spans="13:27" s="140" customFormat="1" x14ac:dyDescent="0.35">
      <c r="M391" s="1255"/>
      <c r="X391" s="1485"/>
      <c r="Y391" s="1251"/>
      <c r="Z391" s="1254"/>
      <c r="AA391" s="438"/>
    </row>
    <row r="392" spans="13:27" s="140" customFormat="1" x14ac:dyDescent="0.35">
      <c r="M392" s="1255"/>
      <c r="X392" s="1485"/>
      <c r="Y392" s="1251"/>
      <c r="Z392" s="1254"/>
      <c r="AA392" s="438"/>
    </row>
    <row r="393" spans="13:27" s="140" customFormat="1" x14ac:dyDescent="0.35">
      <c r="M393" s="1255"/>
      <c r="X393" s="1485"/>
      <c r="Y393" s="1251"/>
      <c r="Z393" s="1254"/>
      <c r="AA393" s="438"/>
    </row>
    <row r="394" spans="13:27" s="140" customFormat="1" x14ac:dyDescent="0.35">
      <c r="M394" s="1255"/>
      <c r="X394" s="1485"/>
      <c r="Y394" s="1251"/>
      <c r="Z394" s="1254"/>
      <c r="AA394" s="438"/>
    </row>
    <row r="395" spans="13:27" s="140" customFormat="1" x14ac:dyDescent="0.35">
      <c r="M395" s="1255"/>
      <c r="X395" s="1485"/>
      <c r="Y395" s="1251"/>
      <c r="Z395" s="1254"/>
      <c r="AA395" s="438"/>
    </row>
    <row r="396" spans="13:27" s="140" customFormat="1" x14ac:dyDescent="0.35">
      <c r="M396" s="1255"/>
      <c r="X396" s="1485"/>
      <c r="Y396" s="1251"/>
      <c r="Z396" s="1254"/>
      <c r="AA396" s="438"/>
    </row>
    <row r="397" spans="13:27" s="140" customFormat="1" x14ac:dyDescent="0.35">
      <c r="M397" s="1255"/>
      <c r="X397" s="1485"/>
      <c r="Y397" s="1251"/>
      <c r="Z397" s="1254"/>
      <c r="AA397" s="438"/>
    </row>
    <row r="398" spans="13:27" s="140" customFormat="1" x14ac:dyDescent="0.35">
      <c r="M398" s="1255"/>
      <c r="X398" s="1485"/>
      <c r="Y398" s="1251"/>
      <c r="Z398" s="1254"/>
      <c r="AA398" s="438"/>
    </row>
    <row r="399" spans="13:27" s="140" customFormat="1" x14ac:dyDescent="0.35">
      <c r="M399" s="1255"/>
      <c r="X399" s="1485"/>
      <c r="Y399" s="1251"/>
      <c r="Z399" s="1254"/>
      <c r="AA399" s="438"/>
    </row>
    <row r="400" spans="13:27" s="140" customFormat="1" x14ac:dyDescent="0.35">
      <c r="M400" s="1255"/>
      <c r="X400" s="1485"/>
      <c r="Y400" s="1251"/>
      <c r="Z400" s="1254"/>
      <c r="AA400" s="438"/>
    </row>
    <row r="401" spans="13:27" s="140" customFormat="1" x14ac:dyDescent="0.35">
      <c r="M401" s="1255"/>
      <c r="X401" s="1485"/>
      <c r="Y401" s="1251"/>
      <c r="Z401" s="1254"/>
      <c r="AA401" s="438"/>
    </row>
    <row r="402" spans="13:27" s="140" customFormat="1" x14ac:dyDescent="0.35">
      <c r="M402" s="1255"/>
      <c r="X402" s="1485"/>
      <c r="Y402" s="1251"/>
      <c r="Z402" s="1254"/>
      <c r="AA402" s="438"/>
    </row>
    <row r="403" spans="13:27" s="140" customFormat="1" x14ac:dyDescent="0.35">
      <c r="M403" s="1255"/>
      <c r="X403" s="1485"/>
      <c r="Y403" s="1251"/>
      <c r="Z403" s="1254"/>
      <c r="AA403" s="438"/>
    </row>
    <row r="404" spans="13:27" s="140" customFormat="1" x14ac:dyDescent="0.35">
      <c r="M404" s="1255"/>
      <c r="X404" s="1485"/>
      <c r="Y404" s="1251"/>
      <c r="Z404" s="1254"/>
      <c r="AA404" s="438"/>
    </row>
    <row r="405" spans="13:27" s="140" customFormat="1" x14ac:dyDescent="0.35">
      <c r="M405" s="1255"/>
      <c r="X405" s="1485"/>
      <c r="Y405" s="1251"/>
      <c r="Z405" s="1254"/>
      <c r="AA405" s="438"/>
    </row>
    <row r="406" spans="13:27" s="140" customFormat="1" x14ac:dyDescent="0.35">
      <c r="M406" s="1255"/>
      <c r="X406" s="1485"/>
      <c r="Y406" s="1251"/>
      <c r="Z406" s="1254"/>
      <c r="AA406" s="438"/>
    </row>
    <row r="407" spans="13:27" s="140" customFormat="1" x14ac:dyDescent="0.35">
      <c r="M407" s="1255"/>
      <c r="X407" s="1485"/>
      <c r="Y407" s="1251"/>
      <c r="Z407" s="1254"/>
      <c r="AA407" s="438"/>
    </row>
    <row r="408" spans="13:27" s="140" customFormat="1" x14ac:dyDescent="0.35">
      <c r="M408" s="1255"/>
      <c r="X408" s="1485"/>
      <c r="Y408" s="1251"/>
      <c r="Z408" s="1254"/>
      <c r="AA408" s="438"/>
    </row>
    <row r="409" spans="13:27" s="140" customFormat="1" x14ac:dyDescent="0.35">
      <c r="M409" s="1255"/>
      <c r="X409" s="1485"/>
      <c r="Y409" s="1251"/>
      <c r="Z409" s="1254"/>
      <c r="AA409" s="438"/>
    </row>
    <row r="410" spans="13:27" s="140" customFormat="1" x14ac:dyDescent="0.35">
      <c r="M410" s="1255"/>
      <c r="X410" s="1485"/>
      <c r="Y410" s="1251"/>
      <c r="Z410" s="1254"/>
      <c r="AA410" s="438"/>
    </row>
    <row r="411" spans="13:27" s="140" customFormat="1" x14ac:dyDescent="0.35">
      <c r="M411" s="1255"/>
      <c r="X411" s="1485"/>
      <c r="Y411" s="1251"/>
      <c r="Z411" s="1254"/>
      <c r="AA411" s="438"/>
    </row>
    <row r="412" spans="13:27" s="140" customFormat="1" x14ac:dyDescent="0.35">
      <c r="M412" s="1255"/>
      <c r="X412" s="1485"/>
      <c r="Y412" s="1251"/>
      <c r="Z412" s="1254"/>
      <c r="AA412" s="438"/>
    </row>
    <row r="413" spans="13:27" s="140" customFormat="1" x14ac:dyDescent="0.35">
      <c r="M413" s="1255"/>
      <c r="X413" s="1485"/>
      <c r="Y413" s="1251"/>
      <c r="Z413" s="1254"/>
      <c r="AA413" s="438"/>
    </row>
    <row r="414" spans="13:27" s="140" customFormat="1" x14ac:dyDescent="0.35">
      <c r="M414" s="1255"/>
      <c r="X414" s="1485"/>
      <c r="Y414" s="1251"/>
      <c r="Z414" s="1254"/>
      <c r="AA414" s="438"/>
    </row>
    <row r="415" spans="13:27" s="140" customFormat="1" x14ac:dyDescent="0.35">
      <c r="M415" s="1255"/>
      <c r="X415" s="1485"/>
      <c r="Y415" s="1251"/>
      <c r="Z415" s="1254"/>
      <c r="AA415" s="438"/>
    </row>
    <row r="416" spans="13:27" s="140" customFormat="1" x14ac:dyDescent="0.35">
      <c r="M416" s="1255"/>
      <c r="X416" s="1485"/>
      <c r="Y416" s="1251"/>
      <c r="Z416" s="1254"/>
      <c r="AA416" s="438"/>
    </row>
    <row r="417" spans="13:27" s="140" customFormat="1" x14ac:dyDescent="0.35">
      <c r="M417" s="1255"/>
      <c r="X417" s="1485"/>
      <c r="Y417" s="1251"/>
      <c r="Z417" s="1254"/>
      <c r="AA417" s="438"/>
    </row>
    <row r="418" spans="13:27" s="140" customFormat="1" x14ac:dyDescent="0.35">
      <c r="M418" s="1255"/>
      <c r="X418" s="1485"/>
      <c r="Y418" s="1251"/>
      <c r="Z418" s="1254"/>
      <c r="AA418" s="438"/>
    </row>
    <row r="419" spans="13:27" s="140" customFormat="1" x14ac:dyDescent="0.35">
      <c r="M419" s="1255"/>
      <c r="X419" s="1485"/>
      <c r="Y419" s="1251"/>
      <c r="Z419" s="1254"/>
      <c r="AA419" s="438"/>
    </row>
    <row r="420" spans="13:27" s="140" customFormat="1" x14ac:dyDescent="0.35">
      <c r="M420" s="1255"/>
      <c r="X420" s="1485"/>
      <c r="Y420" s="1251"/>
      <c r="Z420" s="1254"/>
      <c r="AA420" s="438"/>
    </row>
    <row r="421" spans="13:27" s="140" customFormat="1" x14ac:dyDescent="0.35">
      <c r="M421" s="1255"/>
      <c r="X421" s="1485"/>
      <c r="Y421" s="1251"/>
      <c r="Z421" s="1254"/>
      <c r="AA421" s="438"/>
    </row>
    <row r="422" spans="13:27" s="140" customFormat="1" x14ac:dyDescent="0.35">
      <c r="M422" s="1255"/>
      <c r="X422" s="1485"/>
      <c r="Y422" s="1251"/>
      <c r="Z422" s="1254"/>
      <c r="AA422" s="438"/>
    </row>
    <row r="423" spans="13:27" s="140" customFormat="1" x14ac:dyDescent="0.35">
      <c r="M423" s="1255"/>
      <c r="X423" s="1485"/>
      <c r="Y423" s="1251"/>
      <c r="Z423" s="1254"/>
      <c r="AA423" s="438"/>
    </row>
    <row r="424" spans="13:27" s="140" customFormat="1" x14ac:dyDescent="0.35">
      <c r="M424" s="1255"/>
      <c r="X424" s="1485"/>
      <c r="Y424" s="1251"/>
      <c r="Z424" s="1254"/>
      <c r="AA424" s="438"/>
    </row>
    <row r="425" spans="13:27" s="140" customFormat="1" x14ac:dyDescent="0.35">
      <c r="M425" s="1255"/>
      <c r="X425" s="1485"/>
      <c r="Y425" s="1251"/>
      <c r="Z425" s="1254"/>
      <c r="AA425" s="438"/>
    </row>
    <row r="426" spans="13:27" s="140" customFormat="1" x14ac:dyDescent="0.35">
      <c r="M426" s="1255"/>
      <c r="X426" s="1485"/>
      <c r="Y426" s="1251"/>
      <c r="Z426" s="1254"/>
      <c r="AA426" s="438"/>
    </row>
    <row r="427" spans="13:27" s="140" customFormat="1" x14ac:dyDescent="0.35">
      <c r="M427" s="1255"/>
      <c r="X427" s="1485"/>
      <c r="Y427" s="1251"/>
      <c r="Z427" s="1254"/>
      <c r="AA427" s="438"/>
    </row>
    <row r="428" spans="13:27" s="140" customFormat="1" x14ac:dyDescent="0.35">
      <c r="M428" s="1255"/>
      <c r="X428" s="1485"/>
      <c r="Y428" s="1251"/>
      <c r="Z428" s="1254"/>
      <c r="AA428" s="438"/>
    </row>
    <row r="429" spans="13:27" s="140" customFormat="1" x14ac:dyDescent="0.35">
      <c r="M429" s="1255"/>
      <c r="X429" s="1485"/>
      <c r="Y429" s="1251"/>
      <c r="Z429" s="1254"/>
      <c r="AA429" s="438"/>
    </row>
    <row r="430" spans="13:27" s="140" customFormat="1" x14ac:dyDescent="0.35">
      <c r="M430" s="1255"/>
      <c r="X430" s="1485"/>
      <c r="Y430" s="1251"/>
      <c r="Z430" s="1254"/>
      <c r="AA430" s="438"/>
    </row>
    <row r="431" spans="13:27" s="140" customFormat="1" x14ac:dyDescent="0.35">
      <c r="M431" s="1255"/>
      <c r="X431" s="1485"/>
      <c r="Y431" s="1251"/>
      <c r="Z431" s="1254"/>
      <c r="AA431" s="438"/>
    </row>
    <row r="432" spans="13:27" s="140" customFormat="1" x14ac:dyDescent="0.35">
      <c r="M432" s="1255"/>
      <c r="X432" s="1485"/>
      <c r="Y432" s="1251"/>
      <c r="Z432" s="1254"/>
      <c r="AA432" s="438"/>
    </row>
    <row r="433" spans="13:27" s="140" customFormat="1" x14ac:dyDescent="0.35">
      <c r="M433" s="1255"/>
      <c r="X433" s="1485"/>
      <c r="Y433" s="1251"/>
      <c r="Z433" s="1254"/>
      <c r="AA433" s="438"/>
    </row>
    <row r="434" spans="13:27" s="140" customFormat="1" x14ac:dyDescent="0.35">
      <c r="M434" s="1255"/>
      <c r="X434" s="1485"/>
      <c r="Y434" s="1251"/>
      <c r="Z434" s="1254"/>
      <c r="AA434" s="438"/>
    </row>
    <row r="435" spans="13:27" s="140" customFormat="1" x14ac:dyDescent="0.35">
      <c r="M435" s="1255"/>
      <c r="X435" s="1485"/>
      <c r="Y435" s="1251"/>
      <c r="Z435" s="1254"/>
      <c r="AA435" s="438"/>
    </row>
    <row r="436" spans="13:27" s="140" customFormat="1" x14ac:dyDescent="0.35">
      <c r="M436" s="1255"/>
      <c r="X436" s="1485"/>
      <c r="Y436" s="1251"/>
      <c r="Z436" s="1254"/>
      <c r="AA436" s="438"/>
    </row>
    <row r="437" spans="13:27" s="140" customFormat="1" x14ac:dyDescent="0.35">
      <c r="M437" s="1255"/>
      <c r="X437" s="1485"/>
      <c r="Y437" s="1251"/>
      <c r="Z437" s="1254"/>
      <c r="AA437" s="438"/>
    </row>
    <row r="438" spans="13:27" s="140" customFormat="1" x14ac:dyDescent="0.35">
      <c r="M438" s="1255"/>
      <c r="X438" s="1485"/>
      <c r="Y438" s="1251"/>
      <c r="Z438" s="1254"/>
      <c r="AA438" s="438"/>
    </row>
    <row r="439" spans="13:27" s="140" customFormat="1" x14ac:dyDescent="0.35">
      <c r="M439" s="1255"/>
      <c r="X439" s="1485"/>
      <c r="Y439" s="1251"/>
      <c r="Z439" s="1254"/>
      <c r="AA439" s="438"/>
    </row>
    <row r="440" spans="13:27" s="140" customFormat="1" x14ac:dyDescent="0.35">
      <c r="M440" s="1255"/>
      <c r="X440" s="1485"/>
      <c r="Y440" s="1251"/>
      <c r="Z440" s="1254"/>
      <c r="AA440" s="438"/>
    </row>
    <row r="441" spans="13:27" s="140" customFormat="1" x14ac:dyDescent="0.35">
      <c r="M441" s="1255"/>
      <c r="X441" s="1485"/>
      <c r="Y441" s="1251"/>
      <c r="Z441" s="1254"/>
      <c r="AA441" s="438"/>
    </row>
    <row r="442" spans="13:27" s="140" customFormat="1" x14ac:dyDescent="0.35">
      <c r="M442" s="1255"/>
      <c r="X442" s="1485"/>
      <c r="Y442" s="1251"/>
      <c r="Z442" s="1254"/>
      <c r="AA442" s="438"/>
    </row>
    <row r="443" spans="13:27" s="140" customFormat="1" x14ac:dyDescent="0.35">
      <c r="M443" s="1255"/>
      <c r="X443" s="1485"/>
      <c r="Y443" s="1251"/>
      <c r="Z443" s="1254"/>
      <c r="AA443" s="438"/>
    </row>
    <row r="444" spans="13:27" s="140" customFormat="1" x14ac:dyDescent="0.35">
      <c r="M444" s="1255"/>
      <c r="X444" s="1485"/>
      <c r="Y444" s="1251"/>
      <c r="Z444" s="1254"/>
      <c r="AA444" s="438"/>
    </row>
    <row r="445" spans="13:27" s="140" customFormat="1" x14ac:dyDescent="0.35">
      <c r="M445" s="1255"/>
      <c r="X445" s="1485"/>
      <c r="Y445" s="1251"/>
      <c r="Z445" s="1254"/>
      <c r="AA445" s="438"/>
    </row>
    <row r="446" spans="13:27" s="140" customFormat="1" x14ac:dyDescent="0.35">
      <c r="M446" s="1255"/>
      <c r="X446" s="1485"/>
      <c r="Y446" s="1251"/>
      <c r="Z446" s="1254"/>
      <c r="AA446" s="438"/>
    </row>
    <row r="447" spans="13:27" s="140" customFormat="1" x14ac:dyDescent="0.35">
      <c r="M447" s="1255"/>
      <c r="X447" s="1485"/>
      <c r="Y447" s="1251"/>
      <c r="Z447" s="1254"/>
      <c r="AA447" s="438"/>
    </row>
    <row r="448" spans="13:27" s="140" customFormat="1" x14ac:dyDescent="0.35">
      <c r="M448" s="1255"/>
      <c r="X448" s="1485"/>
      <c r="Y448" s="1251"/>
      <c r="Z448" s="1254"/>
      <c r="AA448" s="438"/>
    </row>
    <row r="449" spans="13:27" s="140" customFormat="1" x14ac:dyDescent="0.35">
      <c r="M449" s="1255"/>
      <c r="X449" s="1485"/>
      <c r="Y449" s="1251"/>
      <c r="Z449" s="1254"/>
      <c r="AA449" s="438"/>
    </row>
    <row r="450" spans="13:27" s="140" customFormat="1" x14ac:dyDescent="0.35">
      <c r="M450" s="1255"/>
      <c r="X450" s="1485"/>
      <c r="Y450" s="1251"/>
      <c r="Z450" s="1254"/>
      <c r="AA450" s="438"/>
    </row>
    <row r="451" spans="13:27" s="140" customFormat="1" x14ac:dyDescent="0.35">
      <c r="M451" s="1255"/>
      <c r="X451" s="1485"/>
      <c r="Y451" s="1251"/>
      <c r="Z451" s="1254"/>
      <c r="AA451" s="438"/>
    </row>
    <row r="452" spans="13:27" s="140" customFormat="1" x14ac:dyDescent="0.35">
      <c r="M452" s="1255"/>
      <c r="X452" s="1485"/>
      <c r="Y452" s="1251"/>
      <c r="Z452" s="1254"/>
      <c r="AA452" s="438"/>
    </row>
    <row r="453" spans="13:27" s="140" customFormat="1" x14ac:dyDescent="0.35">
      <c r="M453" s="1255"/>
      <c r="X453" s="1485"/>
      <c r="Y453" s="1251"/>
      <c r="Z453" s="1254"/>
      <c r="AA453" s="438"/>
    </row>
    <row r="454" spans="13:27" s="140" customFormat="1" x14ac:dyDescent="0.35">
      <c r="M454" s="1255"/>
      <c r="X454" s="1485"/>
      <c r="Y454" s="1251"/>
      <c r="Z454" s="1254"/>
      <c r="AA454" s="438"/>
    </row>
    <row r="455" spans="13:27" s="140" customFormat="1" x14ac:dyDescent="0.35">
      <c r="M455" s="1255"/>
      <c r="X455" s="1485"/>
      <c r="Y455" s="1251"/>
      <c r="Z455" s="1254"/>
      <c r="AA455" s="438"/>
    </row>
    <row r="456" spans="13:27" s="140" customFormat="1" x14ac:dyDescent="0.35">
      <c r="M456" s="1255"/>
      <c r="X456" s="1485"/>
      <c r="Y456" s="1251"/>
      <c r="Z456" s="1254"/>
      <c r="AA456" s="438"/>
    </row>
    <row r="457" spans="13:27" s="140" customFormat="1" x14ac:dyDescent="0.35">
      <c r="M457" s="1255"/>
      <c r="X457" s="1485"/>
      <c r="Y457" s="1251"/>
      <c r="Z457" s="1254"/>
      <c r="AA457" s="438"/>
    </row>
    <row r="458" spans="13:27" s="140" customFormat="1" x14ac:dyDescent="0.35">
      <c r="M458" s="1255"/>
      <c r="X458" s="1485"/>
      <c r="Y458" s="1251"/>
      <c r="Z458" s="1254"/>
      <c r="AA458" s="438"/>
    </row>
    <row r="459" spans="13:27" s="140" customFormat="1" x14ac:dyDescent="0.35">
      <c r="M459" s="1255"/>
      <c r="X459" s="1485"/>
      <c r="Y459" s="1251"/>
      <c r="Z459" s="1254"/>
      <c r="AA459" s="438"/>
    </row>
    <row r="460" spans="13:27" s="140" customFormat="1" x14ac:dyDescent="0.35">
      <c r="M460" s="1255"/>
      <c r="X460" s="1485"/>
      <c r="Y460" s="1251"/>
      <c r="Z460" s="1254"/>
      <c r="AA460" s="438"/>
    </row>
    <row r="461" spans="13:27" s="140" customFormat="1" x14ac:dyDescent="0.35">
      <c r="M461" s="1255"/>
      <c r="X461" s="1485"/>
      <c r="Y461" s="1251"/>
      <c r="Z461" s="1254"/>
      <c r="AA461" s="438"/>
    </row>
    <row r="462" spans="13:27" s="140" customFormat="1" x14ac:dyDescent="0.35">
      <c r="M462" s="1255"/>
      <c r="X462" s="1485"/>
      <c r="Y462" s="1251"/>
      <c r="Z462" s="1254"/>
      <c r="AA462" s="438"/>
    </row>
    <row r="463" spans="13:27" s="140" customFormat="1" x14ac:dyDescent="0.35">
      <c r="M463" s="1255"/>
      <c r="X463" s="1485"/>
      <c r="Y463" s="1251"/>
      <c r="Z463" s="1254"/>
      <c r="AA463" s="438"/>
    </row>
    <row r="464" spans="13:27" s="140" customFormat="1" x14ac:dyDescent="0.35">
      <c r="M464" s="1255"/>
      <c r="X464" s="1485"/>
      <c r="Y464" s="1251"/>
      <c r="Z464" s="1254"/>
      <c r="AA464" s="438"/>
    </row>
    <row r="465" spans="13:27" s="140" customFormat="1" x14ac:dyDescent="0.35">
      <c r="M465" s="1255"/>
      <c r="X465" s="1485"/>
      <c r="Y465" s="1251"/>
      <c r="Z465" s="1254"/>
      <c r="AA465" s="438"/>
    </row>
    <row r="466" spans="13:27" s="140" customFormat="1" x14ac:dyDescent="0.35">
      <c r="M466" s="1255"/>
      <c r="X466" s="1485"/>
      <c r="Y466" s="1251"/>
      <c r="Z466" s="1254"/>
      <c r="AA466" s="438"/>
    </row>
    <row r="467" spans="13:27" s="140" customFormat="1" x14ac:dyDescent="0.35">
      <c r="M467" s="1255"/>
      <c r="X467" s="1485"/>
      <c r="Y467" s="1251"/>
      <c r="Z467" s="1254"/>
      <c r="AA467" s="438"/>
    </row>
    <row r="468" spans="13:27" s="140" customFormat="1" x14ac:dyDescent="0.35">
      <c r="M468" s="1255"/>
      <c r="X468" s="1485"/>
      <c r="Y468" s="1251"/>
      <c r="Z468" s="1254"/>
      <c r="AA468" s="438"/>
    </row>
    <row r="469" spans="13:27" s="140" customFormat="1" x14ac:dyDescent="0.35">
      <c r="M469" s="1255"/>
      <c r="X469" s="1485"/>
      <c r="Y469" s="1251"/>
      <c r="Z469" s="1254"/>
      <c r="AA469" s="438"/>
    </row>
    <row r="470" spans="13:27" s="140" customFormat="1" x14ac:dyDescent="0.35">
      <c r="M470" s="1255"/>
      <c r="X470" s="1485"/>
      <c r="Y470" s="1251"/>
      <c r="Z470" s="1254"/>
      <c r="AA470" s="438"/>
    </row>
    <row r="471" spans="13:27" s="140" customFormat="1" x14ac:dyDescent="0.35">
      <c r="M471" s="1255"/>
      <c r="X471" s="1485"/>
      <c r="Y471" s="1251"/>
      <c r="Z471" s="1254"/>
      <c r="AA471" s="438"/>
    </row>
    <row r="472" spans="13:27" s="140" customFormat="1" x14ac:dyDescent="0.35">
      <c r="M472" s="1255"/>
      <c r="X472" s="1485"/>
      <c r="Y472" s="1251"/>
      <c r="Z472" s="1254"/>
      <c r="AA472" s="438"/>
    </row>
    <row r="473" spans="13:27" s="140" customFormat="1" x14ac:dyDescent="0.35">
      <c r="M473" s="1255"/>
      <c r="X473" s="1485"/>
      <c r="Y473" s="1251"/>
      <c r="Z473" s="1254"/>
      <c r="AA473" s="438"/>
    </row>
    <row r="474" spans="13:27" s="140" customFormat="1" x14ac:dyDescent="0.35">
      <c r="M474" s="1255"/>
      <c r="X474" s="1485"/>
      <c r="Y474" s="1251"/>
      <c r="Z474" s="1254"/>
      <c r="AA474" s="438"/>
    </row>
    <row r="475" spans="13:27" s="140" customFormat="1" x14ac:dyDescent="0.35">
      <c r="M475" s="1255"/>
      <c r="X475" s="1485"/>
      <c r="Y475" s="1251"/>
      <c r="Z475" s="1254"/>
      <c r="AA475" s="438"/>
    </row>
    <row r="476" spans="13:27" s="140" customFormat="1" x14ac:dyDescent="0.35">
      <c r="M476" s="1255"/>
      <c r="X476" s="1485"/>
      <c r="Y476" s="1251"/>
      <c r="Z476" s="1254"/>
      <c r="AA476" s="438"/>
    </row>
    <row r="477" spans="13:27" s="140" customFormat="1" x14ac:dyDescent="0.35">
      <c r="M477" s="1255"/>
      <c r="X477" s="1485"/>
      <c r="Y477" s="1251"/>
      <c r="Z477" s="1254"/>
      <c r="AA477" s="438"/>
    </row>
    <row r="478" spans="13:27" s="140" customFormat="1" x14ac:dyDescent="0.35">
      <c r="M478" s="1255"/>
      <c r="X478" s="1485"/>
      <c r="Y478" s="1251"/>
      <c r="Z478" s="1254"/>
      <c r="AA478" s="438"/>
    </row>
    <row r="479" spans="13:27" s="140" customFormat="1" x14ac:dyDescent="0.35">
      <c r="M479" s="1255"/>
      <c r="X479" s="1485"/>
      <c r="Y479" s="1251"/>
      <c r="Z479" s="1254"/>
      <c r="AA479" s="438"/>
    </row>
    <row r="480" spans="13:27" s="140" customFormat="1" x14ac:dyDescent="0.35">
      <c r="M480" s="1255"/>
      <c r="X480" s="1485"/>
      <c r="Y480" s="1251"/>
      <c r="Z480" s="1254"/>
      <c r="AA480" s="438"/>
    </row>
    <row r="481" spans="13:27" s="140" customFormat="1" x14ac:dyDescent="0.35">
      <c r="M481" s="1255"/>
      <c r="X481" s="1485"/>
      <c r="Y481" s="1251"/>
      <c r="Z481" s="1254"/>
      <c r="AA481" s="438"/>
    </row>
    <row r="482" spans="13:27" s="140" customFormat="1" x14ac:dyDescent="0.35">
      <c r="M482" s="1255"/>
      <c r="X482" s="1485"/>
      <c r="Y482" s="1251"/>
      <c r="Z482" s="1254"/>
      <c r="AA482" s="438"/>
    </row>
    <row r="483" spans="13:27" s="140" customFormat="1" x14ac:dyDescent="0.35">
      <c r="M483" s="1255"/>
      <c r="X483" s="1485"/>
      <c r="Y483" s="1251"/>
      <c r="Z483" s="1254"/>
      <c r="AA483" s="438"/>
    </row>
    <row r="484" spans="13:27" s="140" customFormat="1" x14ac:dyDescent="0.35">
      <c r="M484" s="1255"/>
      <c r="X484" s="1485"/>
      <c r="Y484" s="1251"/>
      <c r="Z484" s="1254"/>
      <c r="AA484" s="438"/>
    </row>
    <row r="485" spans="13:27" s="140" customFormat="1" x14ac:dyDescent="0.35">
      <c r="M485" s="1255"/>
      <c r="X485" s="1485"/>
      <c r="Y485" s="1251"/>
      <c r="Z485" s="1254"/>
      <c r="AA485" s="438"/>
    </row>
    <row r="486" spans="13:27" s="140" customFormat="1" x14ac:dyDescent="0.35">
      <c r="M486" s="1255"/>
      <c r="X486" s="1485"/>
      <c r="Y486" s="1251"/>
      <c r="Z486" s="1254"/>
      <c r="AA486" s="438"/>
    </row>
    <row r="487" spans="13:27" s="140" customFormat="1" x14ac:dyDescent="0.35">
      <c r="M487" s="1255"/>
      <c r="X487" s="1485"/>
      <c r="Y487" s="1251"/>
      <c r="Z487" s="1254"/>
      <c r="AA487" s="438"/>
    </row>
    <row r="488" spans="13:27" s="140" customFormat="1" x14ac:dyDescent="0.35">
      <c r="M488" s="1255"/>
      <c r="X488" s="1485"/>
      <c r="Y488" s="1251"/>
      <c r="Z488" s="1254"/>
      <c r="AA488" s="438"/>
    </row>
    <row r="489" spans="13:27" s="140" customFormat="1" x14ac:dyDescent="0.35">
      <c r="M489" s="1255"/>
      <c r="X489" s="1485"/>
      <c r="Y489" s="1251"/>
      <c r="Z489" s="1254"/>
      <c r="AA489" s="438"/>
    </row>
    <row r="490" spans="13:27" s="140" customFormat="1" x14ac:dyDescent="0.35">
      <c r="M490" s="1255"/>
      <c r="X490" s="1485"/>
      <c r="Y490" s="1251"/>
      <c r="Z490" s="1254"/>
      <c r="AA490" s="438"/>
    </row>
    <row r="491" spans="13:27" s="140" customFormat="1" x14ac:dyDescent="0.35">
      <c r="M491" s="1255"/>
      <c r="X491" s="1485"/>
      <c r="Y491" s="1251"/>
      <c r="Z491" s="1254"/>
      <c r="AA491" s="438"/>
    </row>
    <row r="492" spans="13:27" s="140" customFormat="1" x14ac:dyDescent="0.35">
      <c r="M492" s="1255"/>
      <c r="X492" s="1485"/>
      <c r="Y492" s="1251"/>
      <c r="Z492" s="1254"/>
      <c r="AA492" s="438"/>
    </row>
    <row r="493" spans="13:27" s="140" customFormat="1" x14ac:dyDescent="0.35">
      <c r="M493" s="1255"/>
      <c r="X493" s="1485"/>
      <c r="Y493" s="1251"/>
      <c r="Z493" s="1254"/>
      <c r="AA493" s="438"/>
    </row>
    <row r="494" spans="13:27" s="140" customFormat="1" x14ac:dyDescent="0.35">
      <c r="M494" s="1255"/>
      <c r="X494" s="1485"/>
      <c r="Y494" s="1251"/>
      <c r="Z494" s="1254"/>
      <c r="AA494" s="438"/>
    </row>
    <row r="495" spans="13:27" s="140" customFormat="1" x14ac:dyDescent="0.35">
      <c r="M495" s="1255"/>
      <c r="X495" s="1485"/>
      <c r="Y495" s="1251"/>
      <c r="Z495" s="1254"/>
      <c r="AA495" s="438"/>
    </row>
    <row r="496" spans="13:27" s="140" customFormat="1" x14ac:dyDescent="0.35">
      <c r="M496" s="1255"/>
      <c r="X496" s="1485"/>
      <c r="Y496" s="1251"/>
      <c r="Z496" s="1254"/>
      <c r="AA496" s="438"/>
    </row>
    <row r="497" spans="13:27" s="140" customFormat="1" x14ac:dyDescent="0.35">
      <c r="M497" s="1255"/>
      <c r="X497" s="1485"/>
      <c r="Y497" s="1251"/>
      <c r="Z497" s="1254"/>
      <c r="AA497" s="438"/>
    </row>
    <row r="498" spans="13:27" s="140" customFormat="1" x14ac:dyDescent="0.35">
      <c r="M498" s="1255"/>
      <c r="X498" s="1485"/>
      <c r="Y498" s="1251"/>
      <c r="Z498" s="1254"/>
      <c r="AA498" s="438"/>
    </row>
    <row r="499" spans="13:27" s="140" customFormat="1" x14ac:dyDescent="0.35">
      <c r="M499" s="1255"/>
      <c r="X499" s="1485"/>
      <c r="Y499" s="1251"/>
      <c r="Z499" s="1254"/>
      <c r="AA499" s="438"/>
    </row>
    <row r="500" spans="13:27" s="140" customFormat="1" x14ac:dyDescent="0.35">
      <c r="M500" s="1255"/>
      <c r="X500" s="1485"/>
      <c r="Y500" s="1251"/>
      <c r="Z500" s="1254"/>
      <c r="AA500" s="438"/>
    </row>
    <row r="501" spans="13:27" s="140" customFormat="1" x14ac:dyDescent="0.35">
      <c r="M501" s="1255"/>
      <c r="X501" s="1485"/>
      <c r="Y501" s="1251"/>
      <c r="Z501" s="1254"/>
      <c r="AA501" s="438"/>
    </row>
    <row r="502" spans="13:27" s="140" customFormat="1" x14ac:dyDescent="0.35">
      <c r="M502" s="1255"/>
      <c r="X502" s="1485"/>
      <c r="Y502" s="1251"/>
      <c r="Z502" s="1254"/>
      <c r="AA502" s="438"/>
    </row>
    <row r="503" spans="13:27" s="140" customFormat="1" x14ac:dyDescent="0.35">
      <c r="M503" s="1255"/>
      <c r="X503" s="1485"/>
      <c r="Y503" s="1251"/>
      <c r="Z503" s="1254"/>
      <c r="AA503" s="438"/>
    </row>
    <row r="504" spans="13:27" s="140" customFormat="1" x14ac:dyDescent="0.35">
      <c r="M504" s="1255"/>
      <c r="X504" s="1485"/>
      <c r="Y504" s="1251"/>
      <c r="Z504" s="1254"/>
      <c r="AA504" s="438"/>
    </row>
    <row r="505" spans="13:27" s="140" customFormat="1" x14ac:dyDescent="0.35">
      <c r="M505" s="1255"/>
      <c r="X505" s="1485"/>
      <c r="Y505" s="1251"/>
      <c r="Z505" s="1254"/>
      <c r="AA505" s="438"/>
    </row>
    <row r="506" spans="13:27" s="140" customFormat="1" x14ac:dyDescent="0.35">
      <c r="M506" s="1255"/>
      <c r="X506" s="1485"/>
      <c r="Y506" s="1251"/>
      <c r="Z506" s="1254"/>
      <c r="AA506" s="438"/>
    </row>
    <row r="507" spans="13:27" s="140" customFormat="1" x14ac:dyDescent="0.35">
      <c r="M507" s="1255"/>
      <c r="X507" s="1485"/>
      <c r="Y507" s="1251"/>
      <c r="Z507" s="1254"/>
      <c r="AA507" s="438"/>
    </row>
    <row r="508" spans="13:27" s="140" customFormat="1" x14ac:dyDescent="0.35">
      <c r="M508" s="1255"/>
      <c r="X508" s="1485"/>
      <c r="Y508" s="1251"/>
      <c r="Z508" s="1254"/>
      <c r="AA508" s="438"/>
    </row>
    <row r="509" spans="13:27" s="140" customFormat="1" x14ac:dyDescent="0.35">
      <c r="M509" s="1255"/>
      <c r="X509" s="1485"/>
      <c r="Y509" s="1251"/>
      <c r="Z509" s="1254"/>
      <c r="AA509" s="438"/>
    </row>
    <row r="510" spans="13:27" s="140" customFormat="1" x14ac:dyDescent="0.35">
      <c r="M510" s="1255"/>
      <c r="X510" s="1485"/>
      <c r="Y510" s="1251"/>
      <c r="Z510" s="1254"/>
      <c r="AA510" s="438"/>
    </row>
    <row r="511" spans="13:27" s="140" customFormat="1" x14ac:dyDescent="0.35">
      <c r="M511" s="1255"/>
      <c r="X511" s="1485"/>
      <c r="Y511" s="1251"/>
      <c r="Z511" s="1254"/>
      <c r="AA511" s="438"/>
    </row>
    <row r="512" spans="13:27" s="140" customFormat="1" x14ac:dyDescent="0.35">
      <c r="M512" s="1255"/>
      <c r="X512" s="1485"/>
      <c r="Y512" s="1251"/>
      <c r="Z512" s="1254"/>
      <c r="AA512" s="438"/>
    </row>
    <row r="513" spans="13:27" s="140" customFormat="1" x14ac:dyDescent="0.35">
      <c r="M513" s="1255"/>
      <c r="X513" s="1485"/>
      <c r="Y513" s="1251"/>
      <c r="Z513" s="1254"/>
      <c r="AA513" s="438"/>
    </row>
    <row r="514" spans="13:27" s="140" customFormat="1" x14ac:dyDescent="0.35">
      <c r="M514" s="1255"/>
      <c r="X514" s="1485"/>
      <c r="Y514" s="1251"/>
      <c r="Z514" s="1254"/>
      <c r="AA514" s="438"/>
    </row>
    <row r="515" spans="13:27" s="140" customFormat="1" x14ac:dyDescent="0.35">
      <c r="M515" s="1255"/>
      <c r="X515" s="1485"/>
      <c r="Y515" s="1251"/>
      <c r="Z515" s="1254"/>
      <c r="AA515" s="438"/>
    </row>
    <row r="516" spans="13:27" s="140" customFormat="1" x14ac:dyDescent="0.35">
      <c r="M516" s="1255"/>
      <c r="X516" s="1485"/>
      <c r="Y516" s="1251"/>
      <c r="Z516" s="1254"/>
      <c r="AA516" s="438"/>
    </row>
    <row r="517" spans="13:27" s="140" customFormat="1" x14ac:dyDescent="0.35">
      <c r="M517" s="1255"/>
      <c r="X517" s="1485"/>
      <c r="Y517" s="1251"/>
      <c r="Z517" s="1254"/>
      <c r="AA517" s="438"/>
    </row>
    <row r="518" spans="13:27" s="140" customFormat="1" x14ac:dyDescent="0.35">
      <c r="M518" s="1255"/>
      <c r="X518" s="1485"/>
      <c r="Y518" s="1251"/>
      <c r="Z518" s="1254"/>
      <c r="AA518" s="438"/>
    </row>
    <row r="519" spans="13:27" s="140" customFormat="1" x14ac:dyDescent="0.35">
      <c r="M519" s="1255"/>
      <c r="X519" s="1485"/>
      <c r="Y519" s="1251"/>
      <c r="Z519" s="1254"/>
      <c r="AA519" s="438"/>
    </row>
    <row r="520" spans="13:27" s="140" customFormat="1" x14ac:dyDescent="0.35">
      <c r="M520" s="1255"/>
      <c r="X520" s="1485"/>
      <c r="Y520" s="1251"/>
      <c r="Z520" s="1254"/>
      <c r="AA520" s="438"/>
    </row>
    <row r="521" spans="13:27" s="140" customFormat="1" x14ac:dyDescent="0.35">
      <c r="M521" s="1255"/>
      <c r="X521" s="1485"/>
      <c r="Y521" s="1251"/>
      <c r="Z521" s="1254"/>
      <c r="AA521" s="438"/>
    </row>
    <row r="522" spans="13:27" s="140" customFormat="1" x14ac:dyDescent="0.35">
      <c r="M522" s="1255"/>
      <c r="X522" s="1485"/>
      <c r="Y522" s="1251"/>
      <c r="Z522" s="1254"/>
      <c r="AA522" s="438"/>
    </row>
    <row r="523" spans="13:27" s="140" customFormat="1" x14ac:dyDescent="0.35">
      <c r="M523" s="1255"/>
      <c r="X523" s="1485"/>
      <c r="Y523" s="1251"/>
      <c r="Z523" s="1254"/>
      <c r="AA523" s="438"/>
    </row>
    <row r="524" spans="13:27" s="140" customFormat="1" x14ac:dyDescent="0.35">
      <c r="M524" s="1255"/>
      <c r="X524" s="1485"/>
      <c r="Y524" s="1251"/>
      <c r="Z524" s="1254"/>
      <c r="AA524" s="438"/>
    </row>
    <row r="525" spans="13:27" s="140" customFormat="1" x14ac:dyDescent="0.35">
      <c r="M525" s="1255"/>
      <c r="X525" s="1485"/>
      <c r="Y525" s="1251"/>
      <c r="Z525" s="1254"/>
      <c r="AA525" s="438"/>
    </row>
    <row r="526" spans="13:27" s="140" customFormat="1" x14ac:dyDescent="0.35">
      <c r="M526" s="1255"/>
      <c r="X526" s="1485"/>
      <c r="Y526" s="1251"/>
      <c r="Z526" s="1254"/>
      <c r="AA526" s="438"/>
    </row>
    <row r="527" spans="13:27" s="140" customFormat="1" x14ac:dyDescent="0.35">
      <c r="M527" s="1255"/>
      <c r="X527" s="1485"/>
      <c r="Y527" s="1251"/>
      <c r="Z527" s="1254"/>
      <c r="AA527" s="438"/>
    </row>
    <row r="528" spans="13:27" s="140" customFormat="1" x14ac:dyDescent="0.35">
      <c r="M528" s="1255"/>
      <c r="X528" s="1485"/>
      <c r="Y528" s="1251"/>
      <c r="Z528" s="1254"/>
      <c r="AA528" s="438"/>
    </row>
    <row r="529" spans="13:27" s="140" customFormat="1" x14ac:dyDescent="0.35">
      <c r="M529" s="1255"/>
      <c r="X529" s="1485"/>
      <c r="Y529" s="1251"/>
      <c r="Z529" s="1254"/>
      <c r="AA529" s="438"/>
    </row>
    <row r="530" spans="13:27" s="140" customFormat="1" x14ac:dyDescent="0.35">
      <c r="M530" s="1255"/>
      <c r="X530" s="1485"/>
      <c r="Y530" s="1251"/>
      <c r="Z530" s="1254"/>
      <c r="AA530" s="438"/>
    </row>
    <row r="531" spans="13:27" s="140" customFormat="1" x14ac:dyDescent="0.35">
      <c r="M531" s="1255"/>
      <c r="X531" s="1485"/>
      <c r="Y531" s="1251"/>
      <c r="Z531" s="1254"/>
      <c r="AA531" s="438"/>
    </row>
    <row r="532" spans="13:27" s="140" customFormat="1" x14ac:dyDescent="0.35">
      <c r="M532" s="1255"/>
      <c r="X532" s="1485"/>
      <c r="Y532" s="1251"/>
      <c r="Z532" s="1254"/>
      <c r="AA532" s="438"/>
    </row>
    <row r="533" spans="13:27" s="140" customFormat="1" x14ac:dyDescent="0.35">
      <c r="M533" s="1255"/>
      <c r="X533" s="1485"/>
      <c r="Y533" s="1251"/>
      <c r="Z533" s="1254"/>
      <c r="AA533" s="438"/>
    </row>
    <row r="534" spans="13:27" s="140" customFormat="1" x14ac:dyDescent="0.35">
      <c r="M534" s="1255"/>
      <c r="X534" s="1485"/>
      <c r="Y534" s="1251"/>
      <c r="Z534" s="1254"/>
      <c r="AA534" s="438"/>
    </row>
    <row r="535" spans="13:27" s="140" customFormat="1" x14ac:dyDescent="0.35">
      <c r="M535" s="1255"/>
      <c r="X535" s="1485"/>
      <c r="Y535" s="1251"/>
      <c r="Z535" s="1254"/>
      <c r="AA535" s="438"/>
    </row>
    <row r="536" spans="13:27" s="140" customFormat="1" x14ac:dyDescent="0.35">
      <c r="M536" s="1255"/>
      <c r="X536" s="1485"/>
      <c r="Y536" s="1251"/>
      <c r="Z536" s="1254"/>
      <c r="AA536" s="438"/>
    </row>
    <row r="537" spans="13:27" s="140" customFormat="1" x14ac:dyDescent="0.35">
      <c r="M537" s="1255"/>
      <c r="X537" s="1485"/>
      <c r="Y537" s="1251"/>
      <c r="Z537" s="1254"/>
      <c r="AA537" s="438"/>
    </row>
    <row r="538" spans="13:27" s="140" customFormat="1" x14ac:dyDescent="0.35">
      <c r="M538" s="1255"/>
      <c r="X538" s="1485"/>
      <c r="Y538" s="1251"/>
      <c r="Z538" s="1254"/>
      <c r="AA538" s="438"/>
    </row>
    <row r="539" spans="13:27" s="140" customFormat="1" x14ac:dyDescent="0.35">
      <c r="M539" s="1255"/>
      <c r="X539" s="1485"/>
      <c r="Y539" s="1251"/>
      <c r="Z539" s="1254"/>
      <c r="AA539" s="438"/>
    </row>
    <row r="540" spans="13:27" s="140" customFormat="1" x14ac:dyDescent="0.35">
      <c r="M540" s="1255"/>
      <c r="X540" s="1485"/>
      <c r="Y540" s="1251"/>
      <c r="Z540" s="1254"/>
      <c r="AA540" s="438"/>
    </row>
    <row r="541" spans="13:27" s="140" customFormat="1" x14ac:dyDescent="0.35">
      <c r="M541" s="1255"/>
      <c r="X541" s="1485"/>
      <c r="Y541" s="1251"/>
      <c r="Z541" s="1254"/>
      <c r="AA541" s="438"/>
    </row>
    <row r="542" spans="13:27" s="140" customFormat="1" x14ac:dyDescent="0.35">
      <c r="M542" s="1255"/>
      <c r="X542" s="1485"/>
      <c r="Y542" s="1251"/>
      <c r="Z542" s="1254"/>
      <c r="AA542" s="438"/>
    </row>
    <row r="543" spans="13:27" s="140" customFormat="1" x14ac:dyDescent="0.35">
      <c r="M543" s="1255"/>
      <c r="X543" s="1485"/>
      <c r="Y543" s="1251"/>
      <c r="Z543" s="1254"/>
      <c r="AA543" s="438"/>
    </row>
    <row r="544" spans="13:27" s="140" customFormat="1" x14ac:dyDescent="0.35">
      <c r="M544" s="1255"/>
      <c r="X544" s="1485"/>
      <c r="Y544" s="1251"/>
      <c r="Z544" s="1254"/>
      <c r="AA544" s="438"/>
    </row>
    <row r="545" spans="13:27" s="140" customFormat="1" x14ac:dyDescent="0.35">
      <c r="M545" s="1255"/>
      <c r="X545" s="1485"/>
      <c r="Y545" s="1251"/>
      <c r="Z545" s="1254"/>
      <c r="AA545" s="438"/>
    </row>
    <row r="546" spans="13:27" s="140" customFormat="1" x14ac:dyDescent="0.35">
      <c r="M546" s="1255"/>
      <c r="X546" s="1485"/>
      <c r="Y546" s="1251"/>
      <c r="Z546" s="1254"/>
      <c r="AA546" s="438"/>
    </row>
    <row r="547" spans="13:27" s="140" customFormat="1" x14ac:dyDescent="0.35">
      <c r="M547" s="1255"/>
      <c r="X547" s="1485"/>
      <c r="Y547" s="1251"/>
      <c r="Z547" s="1254"/>
      <c r="AA547" s="438"/>
    </row>
    <row r="548" spans="13:27" s="140" customFormat="1" x14ac:dyDescent="0.35">
      <c r="M548" s="1255"/>
      <c r="X548" s="1485"/>
      <c r="Y548" s="1251"/>
      <c r="Z548" s="1254"/>
      <c r="AA548" s="438"/>
    </row>
    <row r="549" spans="13:27" s="140" customFormat="1" x14ac:dyDescent="0.35">
      <c r="M549" s="1255"/>
      <c r="X549" s="1485"/>
      <c r="Y549" s="1251"/>
      <c r="Z549" s="1254"/>
      <c r="AA549" s="438"/>
    </row>
    <row r="550" spans="13:27" s="140" customFormat="1" x14ac:dyDescent="0.35">
      <c r="M550" s="1255"/>
      <c r="X550" s="1485"/>
      <c r="Y550" s="1251"/>
      <c r="Z550" s="1254"/>
      <c r="AA550" s="438"/>
    </row>
    <row r="551" spans="13:27" s="140" customFormat="1" x14ac:dyDescent="0.35">
      <c r="M551" s="1255"/>
      <c r="X551" s="1485"/>
      <c r="Y551" s="1251"/>
      <c r="Z551" s="1254"/>
      <c r="AA551" s="438"/>
    </row>
    <row r="552" spans="13:27" s="140" customFormat="1" x14ac:dyDescent="0.35">
      <c r="M552" s="1255"/>
      <c r="X552" s="1485"/>
      <c r="Y552" s="1251"/>
      <c r="Z552" s="1254"/>
      <c r="AA552" s="438"/>
    </row>
    <row r="553" spans="13:27" s="140" customFormat="1" x14ac:dyDescent="0.35">
      <c r="M553" s="1255"/>
      <c r="X553" s="1485"/>
      <c r="Y553" s="1251"/>
      <c r="Z553" s="1254"/>
      <c r="AA553" s="438"/>
    </row>
    <row r="554" spans="13:27" s="140" customFormat="1" x14ac:dyDescent="0.35">
      <c r="M554" s="1255"/>
      <c r="X554" s="1485"/>
      <c r="Y554" s="1251"/>
      <c r="Z554" s="1254"/>
      <c r="AA554" s="438"/>
    </row>
    <row r="555" spans="13:27" s="140" customFormat="1" x14ac:dyDescent="0.35">
      <c r="M555" s="1255"/>
      <c r="X555" s="1485"/>
      <c r="Y555" s="1251"/>
      <c r="Z555" s="1254"/>
      <c r="AA555" s="438"/>
    </row>
    <row r="556" spans="13:27" s="140" customFormat="1" x14ac:dyDescent="0.35">
      <c r="M556" s="1255"/>
      <c r="X556" s="1485"/>
      <c r="Y556" s="1251"/>
      <c r="Z556" s="1254"/>
      <c r="AA556" s="438"/>
    </row>
    <row r="557" spans="13:27" s="140" customFormat="1" x14ac:dyDescent="0.35">
      <c r="M557" s="1255"/>
      <c r="X557" s="1485"/>
      <c r="Y557" s="1251"/>
      <c r="Z557" s="1254"/>
      <c r="AA557" s="438"/>
    </row>
    <row r="558" spans="13:27" s="140" customFormat="1" x14ac:dyDescent="0.35">
      <c r="M558" s="1255"/>
      <c r="X558" s="1485"/>
      <c r="Y558" s="1251"/>
      <c r="Z558" s="1254"/>
      <c r="AA558" s="438"/>
    </row>
    <row r="559" spans="13:27" s="140" customFormat="1" x14ac:dyDescent="0.35">
      <c r="M559" s="1255"/>
      <c r="X559" s="1485"/>
      <c r="Y559" s="1251"/>
      <c r="Z559" s="1254"/>
      <c r="AA559" s="438"/>
    </row>
    <row r="560" spans="13:27" s="140" customFormat="1" x14ac:dyDescent="0.35">
      <c r="M560" s="1255"/>
      <c r="X560" s="1485"/>
      <c r="Y560" s="1251"/>
      <c r="Z560" s="1254"/>
      <c r="AA560" s="438"/>
    </row>
    <row r="561" spans="13:27" s="140" customFormat="1" x14ac:dyDescent="0.35">
      <c r="M561" s="1255"/>
      <c r="X561" s="1485"/>
      <c r="Y561" s="1251"/>
      <c r="Z561" s="1254"/>
      <c r="AA561" s="438"/>
    </row>
    <row r="562" spans="13:27" s="140" customFormat="1" x14ac:dyDescent="0.35">
      <c r="M562" s="1255"/>
      <c r="X562" s="1485"/>
      <c r="Y562" s="1251"/>
      <c r="Z562" s="1254"/>
      <c r="AA562" s="438"/>
    </row>
    <row r="563" spans="13:27" s="140" customFormat="1" x14ac:dyDescent="0.35">
      <c r="M563" s="1255"/>
      <c r="X563" s="1485"/>
      <c r="Y563" s="1251"/>
      <c r="Z563" s="1254"/>
      <c r="AA563" s="438"/>
    </row>
    <row r="564" spans="13:27" s="140" customFormat="1" x14ac:dyDescent="0.35">
      <c r="M564" s="1255"/>
      <c r="X564" s="1485"/>
      <c r="Y564" s="1251"/>
      <c r="Z564" s="1254"/>
      <c r="AA564" s="438"/>
    </row>
    <row r="565" spans="13:27" s="140" customFormat="1" x14ac:dyDescent="0.35">
      <c r="M565" s="1255"/>
      <c r="X565" s="1485"/>
      <c r="Y565" s="1251"/>
      <c r="Z565" s="1254"/>
      <c r="AA565" s="438"/>
    </row>
    <row r="566" spans="13:27" s="140" customFormat="1" x14ac:dyDescent="0.35">
      <c r="M566" s="1255"/>
      <c r="X566" s="1485"/>
      <c r="Y566" s="1251"/>
      <c r="Z566" s="1254"/>
      <c r="AA566" s="438"/>
    </row>
    <row r="567" spans="13:27" s="140" customFormat="1" x14ac:dyDescent="0.35">
      <c r="M567" s="1255"/>
      <c r="X567" s="1485"/>
      <c r="Y567" s="1251"/>
      <c r="Z567" s="1254"/>
      <c r="AA567" s="438"/>
    </row>
    <row r="568" spans="13:27" s="140" customFormat="1" x14ac:dyDescent="0.35">
      <c r="M568" s="1255"/>
      <c r="X568" s="1485"/>
      <c r="Y568" s="1251"/>
      <c r="Z568" s="1254"/>
      <c r="AA568" s="438"/>
    </row>
    <row r="569" spans="13:27" s="140" customFormat="1" x14ac:dyDescent="0.35">
      <c r="M569" s="1255"/>
      <c r="X569" s="1485"/>
      <c r="Y569" s="1251"/>
      <c r="Z569" s="1254"/>
      <c r="AA569" s="438"/>
    </row>
    <row r="570" spans="13:27" s="140" customFormat="1" x14ac:dyDescent="0.35">
      <c r="M570" s="1255"/>
      <c r="X570" s="1485"/>
      <c r="Y570" s="1251"/>
      <c r="Z570" s="1254"/>
      <c r="AA570" s="438"/>
    </row>
    <row r="571" spans="13:27" s="140" customFormat="1" x14ac:dyDescent="0.35">
      <c r="M571" s="1255"/>
      <c r="X571" s="1485"/>
      <c r="Y571" s="1251"/>
      <c r="Z571" s="1254"/>
      <c r="AA571" s="438"/>
    </row>
    <row r="572" spans="13:27" s="140" customFormat="1" x14ac:dyDescent="0.35">
      <c r="M572" s="1255"/>
      <c r="X572" s="1485"/>
      <c r="Y572" s="1251"/>
      <c r="Z572" s="1254"/>
      <c r="AA572" s="438"/>
    </row>
    <row r="573" spans="13:27" s="140" customFormat="1" x14ac:dyDescent="0.35">
      <c r="M573" s="1255"/>
      <c r="X573" s="1485"/>
      <c r="Y573" s="1251"/>
      <c r="Z573" s="1254"/>
      <c r="AA573" s="438"/>
    </row>
    <row r="574" spans="13:27" s="140" customFormat="1" x14ac:dyDescent="0.35">
      <c r="M574" s="1255"/>
      <c r="X574" s="1485"/>
      <c r="Y574" s="1251"/>
      <c r="Z574" s="1254"/>
      <c r="AA574" s="438"/>
    </row>
    <row r="575" spans="13:27" s="140" customFormat="1" x14ac:dyDescent="0.35">
      <c r="M575" s="1255"/>
      <c r="X575" s="1485"/>
      <c r="Y575" s="1251"/>
      <c r="Z575" s="1254"/>
      <c r="AA575" s="438"/>
    </row>
    <row r="576" spans="13:27" s="140" customFormat="1" x14ac:dyDescent="0.35">
      <c r="M576" s="1255"/>
      <c r="X576" s="1485"/>
      <c r="Y576" s="1251"/>
      <c r="Z576" s="1254"/>
      <c r="AA576" s="438"/>
    </row>
    <row r="577" spans="13:27" s="140" customFormat="1" x14ac:dyDescent="0.35">
      <c r="M577" s="1255"/>
      <c r="X577" s="1485"/>
      <c r="Y577" s="1251"/>
      <c r="Z577" s="1254"/>
      <c r="AA577" s="438"/>
    </row>
    <row r="578" spans="13:27" s="140" customFormat="1" x14ac:dyDescent="0.35">
      <c r="M578" s="1255"/>
      <c r="X578" s="1485"/>
      <c r="Y578" s="1251"/>
      <c r="Z578" s="1254"/>
      <c r="AA578" s="438"/>
    </row>
    <row r="579" spans="13:27" s="140" customFormat="1" x14ac:dyDescent="0.35">
      <c r="M579" s="1255"/>
      <c r="X579" s="1485"/>
      <c r="Y579" s="1251"/>
      <c r="Z579" s="1254"/>
      <c r="AA579" s="438"/>
    </row>
    <row r="580" spans="13:27" s="140" customFormat="1" x14ac:dyDescent="0.35">
      <c r="M580" s="1255"/>
      <c r="X580" s="1485"/>
      <c r="Y580" s="1251"/>
      <c r="Z580" s="1254"/>
      <c r="AA580" s="438"/>
    </row>
    <row r="581" spans="13:27" s="140" customFormat="1" x14ac:dyDescent="0.35">
      <c r="M581" s="1255"/>
      <c r="X581" s="1485"/>
      <c r="Y581" s="1251"/>
      <c r="Z581" s="1254"/>
      <c r="AA581" s="438"/>
    </row>
    <row r="582" spans="13:27" s="140" customFormat="1" x14ac:dyDescent="0.35">
      <c r="M582" s="1255"/>
      <c r="X582" s="1485"/>
      <c r="Y582" s="1251"/>
      <c r="Z582" s="1254"/>
      <c r="AA582" s="438"/>
    </row>
    <row r="583" spans="13:27" s="140" customFormat="1" x14ac:dyDescent="0.35">
      <c r="M583" s="1255"/>
      <c r="X583" s="1485"/>
      <c r="Y583" s="1251"/>
      <c r="Z583" s="1254"/>
      <c r="AA583" s="438"/>
    </row>
    <row r="584" spans="13:27" s="140" customFormat="1" x14ac:dyDescent="0.35">
      <c r="M584" s="1255"/>
      <c r="X584" s="1485"/>
      <c r="Y584" s="1251"/>
      <c r="Z584" s="1254"/>
      <c r="AA584" s="438"/>
    </row>
    <row r="585" spans="13:27" s="140" customFormat="1" x14ac:dyDescent="0.35">
      <c r="M585" s="1255"/>
      <c r="X585" s="1485"/>
      <c r="Y585" s="1251"/>
      <c r="Z585" s="1254"/>
      <c r="AA585" s="438"/>
    </row>
    <row r="586" spans="13:27" s="140" customFormat="1" x14ac:dyDescent="0.35">
      <c r="M586" s="1255"/>
      <c r="X586" s="1485"/>
      <c r="Y586" s="1251"/>
      <c r="Z586" s="1254"/>
      <c r="AA586" s="438"/>
    </row>
    <row r="587" spans="13:27" s="140" customFormat="1" x14ac:dyDescent="0.35">
      <c r="M587" s="1255"/>
      <c r="X587" s="1485"/>
      <c r="Y587" s="1251"/>
      <c r="Z587" s="1254"/>
      <c r="AA587" s="438"/>
    </row>
    <row r="588" spans="13:27" s="140" customFormat="1" x14ac:dyDescent="0.35">
      <c r="M588" s="1255"/>
      <c r="X588" s="1485"/>
      <c r="Y588" s="1251"/>
      <c r="Z588" s="1254"/>
      <c r="AA588" s="438"/>
    </row>
    <row r="589" spans="13:27" s="140" customFormat="1" x14ac:dyDescent="0.35">
      <c r="M589" s="1255"/>
      <c r="X589" s="1485"/>
      <c r="Y589" s="1251"/>
      <c r="Z589" s="1254"/>
      <c r="AA589" s="438"/>
    </row>
    <row r="590" spans="13:27" s="140" customFormat="1" x14ac:dyDescent="0.35">
      <c r="M590" s="1255"/>
      <c r="X590" s="1485"/>
      <c r="Y590" s="1251"/>
      <c r="Z590" s="1254"/>
      <c r="AA590" s="438"/>
    </row>
    <row r="591" spans="13:27" s="140" customFormat="1" x14ac:dyDescent="0.35">
      <c r="M591" s="1255"/>
      <c r="X591" s="1485"/>
      <c r="Y591" s="1251"/>
      <c r="Z591" s="1254"/>
      <c r="AA591" s="438"/>
    </row>
    <row r="592" spans="13:27" s="140" customFormat="1" x14ac:dyDescent="0.35">
      <c r="M592" s="1255"/>
      <c r="X592" s="1485"/>
      <c r="Y592" s="1251"/>
      <c r="Z592" s="1254"/>
      <c r="AA592" s="438"/>
    </row>
    <row r="593" spans="13:27" s="140" customFormat="1" x14ac:dyDescent="0.35">
      <c r="M593" s="1255"/>
      <c r="X593" s="1485"/>
      <c r="Y593" s="1251"/>
      <c r="Z593" s="1254"/>
      <c r="AA593" s="438"/>
    </row>
    <row r="594" spans="13:27" s="140" customFormat="1" x14ac:dyDescent="0.35">
      <c r="M594" s="1255"/>
      <c r="X594" s="1485"/>
      <c r="Y594" s="1251"/>
      <c r="Z594" s="1254"/>
      <c r="AA594" s="438"/>
    </row>
    <row r="595" spans="13:27" s="140" customFormat="1" x14ac:dyDescent="0.35">
      <c r="M595" s="1255"/>
      <c r="X595" s="1485"/>
      <c r="Y595" s="1251"/>
      <c r="Z595" s="1254"/>
      <c r="AA595" s="438"/>
    </row>
    <row r="596" spans="13:27" s="140" customFormat="1" x14ac:dyDescent="0.35">
      <c r="M596" s="1255"/>
      <c r="X596" s="1485"/>
      <c r="Y596" s="1251"/>
      <c r="Z596" s="1254"/>
      <c r="AA596" s="438"/>
    </row>
    <row r="597" spans="13:27" s="140" customFormat="1" x14ac:dyDescent="0.35">
      <c r="M597" s="1255"/>
      <c r="X597" s="1485"/>
      <c r="Y597" s="1251"/>
      <c r="Z597" s="1254"/>
      <c r="AA597" s="438"/>
    </row>
    <row r="598" spans="13:27" s="140" customFormat="1" x14ac:dyDescent="0.35">
      <c r="M598" s="1255"/>
      <c r="X598" s="1485"/>
      <c r="Y598" s="1251"/>
      <c r="Z598" s="1254"/>
      <c r="AA598" s="438"/>
    </row>
    <row r="599" spans="13:27" s="140" customFormat="1" x14ac:dyDescent="0.35">
      <c r="M599" s="1255"/>
      <c r="X599" s="1485"/>
      <c r="Y599" s="1251"/>
      <c r="Z599" s="1254"/>
      <c r="AA599" s="438"/>
    </row>
    <row r="600" spans="13:27" s="140" customFormat="1" x14ac:dyDescent="0.35">
      <c r="M600" s="1255"/>
      <c r="X600" s="1485"/>
      <c r="Y600" s="1251"/>
      <c r="Z600" s="1254"/>
      <c r="AA600" s="438"/>
    </row>
    <row r="601" spans="13:27" s="140" customFormat="1" x14ac:dyDescent="0.35">
      <c r="M601" s="1255"/>
      <c r="X601" s="1485"/>
      <c r="Y601" s="1251"/>
      <c r="Z601" s="1254"/>
      <c r="AA601" s="438"/>
    </row>
    <row r="602" spans="13:27" s="140" customFormat="1" x14ac:dyDescent="0.35">
      <c r="M602" s="1255"/>
      <c r="X602" s="1485"/>
      <c r="Y602" s="1251"/>
      <c r="Z602" s="1254"/>
      <c r="AA602" s="438"/>
    </row>
    <row r="603" spans="13:27" s="140" customFormat="1" x14ac:dyDescent="0.35">
      <c r="M603" s="1255"/>
      <c r="X603" s="1485"/>
      <c r="Y603" s="1251"/>
      <c r="Z603" s="1254"/>
      <c r="AA603" s="438"/>
    </row>
    <row r="604" spans="13:27" s="140" customFormat="1" x14ac:dyDescent="0.35">
      <c r="M604" s="1255"/>
      <c r="X604" s="1485"/>
      <c r="Y604" s="1251"/>
      <c r="Z604" s="1254"/>
      <c r="AA604" s="438"/>
    </row>
    <row r="605" spans="13:27" s="140" customFormat="1" x14ac:dyDescent="0.35">
      <c r="M605" s="1255"/>
      <c r="X605" s="1485"/>
      <c r="Y605" s="1251"/>
      <c r="Z605" s="1254"/>
      <c r="AA605" s="438"/>
    </row>
    <row r="606" spans="13:27" s="140" customFormat="1" x14ac:dyDescent="0.35">
      <c r="M606" s="1255"/>
      <c r="X606" s="1485"/>
      <c r="Y606" s="1251"/>
      <c r="Z606" s="1254"/>
      <c r="AA606" s="438"/>
    </row>
    <row r="607" spans="13:27" s="140" customFormat="1" x14ac:dyDescent="0.35">
      <c r="M607" s="1255"/>
      <c r="X607" s="1485"/>
      <c r="Y607" s="1251"/>
      <c r="Z607" s="1254"/>
      <c r="AA607" s="438"/>
    </row>
    <row r="608" spans="13:27" s="140" customFormat="1" x14ac:dyDescent="0.35">
      <c r="M608" s="1255"/>
      <c r="X608" s="1485"/>
      <c r="Y608" s="1251"/>
      <c r="Z608" s="1254"/>
      <c r="AA608" s="438"/>
    </row>
    <row r="609" spans="13:27" s="140" customFormat="1" x14ac:dyDescent="0.35">
      <c r="M609" s="1255"/>
      <c r="X609" s="1485"/>
      <c r="Y609" s="1251"/>
      <c r="Z609" s="1254"/>
      <c r="AA609" s="438"/>
    </row>
    <row r="610" spans="13:27" s="140" customFormat="1" x14ac:dyDescent="0.35">
      <c r="M610" s="1255"/>
      <c r="X610" s="1485"/>
      <c r="Y610" s="1251"/>
      <c r="Z610" s="1254"/>
      <c r="AA610" s="438"/>
    </row>
    <row r="611" spans="13:27" s="140" customFormat="1" x14ac:dyDescent="0.35">
      <c r="M611" s="1255"/>
      <c r="X611" s="1485"/>
      <c r="Y611" s="1251"/>
      <c r="Z611" s="1254"/>
      <c r="AA611" s="438"/>
    </row>
    <row r="612" spans="13:27" s="140" customFormat="1" x14ac:dyDescent="0.35">
      <c r="M612" s="1255"/>
      <c r="X612" s="1485"/>
      <c r="Y612" s="1251"/>
      <c r="Z612" s="1254"/>
      <c r="AA612" s="438"/>
    </row>
    <row r="613" spans="13:27" s="140" customFormat="1" x14ac:dyDescent="0.35">
      <c r="M613" s="1255"/>
      <c r="X613" s="1485"/>
      <c r="Y613" s="1251"/>
      <c r="Z613" s="1254"/>
      <c r="AA613" s="438"/>
    </row>
    <row r="614" spans="13:27" s="140" customFormat="1" x14ac:dyDescent="0.35">
      <c r="M614" s="1255"/>
      <c r="X614" s="1485"/>
      <c r="Y614" s="1251"/>
      <c r="Z614" s="1254"/>
      <c r="AA614" s="438"/>
    </row>
    <row r="615" spans="13:27" s="140" customFormat="1" x14ac:dyDescent="0.35">
      <c r="M615" s="1255"/>
      <c r="X615" s="1485"/>
      <c r="Y615" s="1251"/>
      <c r="Z615" s="1254"/>
      <c r="AA615" s="438"/>
    </row>
    <row r="616" spans="13:27" s="140" customFormat="1" x14ac:dyDescent="0.35">
      <c r="M616" s="1255"/>
      <c r="X616" s="1485"/>
      <c r="Y616" s="1251"/>
      <c r="Z616" s="1254"/>
      <c r="AA616" s="438"/>
    </row>
    <row r="617" spans="13:27" s="140" customFormat="1" x14ac:dyDescent="0.35">
      <c r="M617" s="1255"/>
      <c r="X617" s="1485"/>
      <c r="Y617" s="1251"/>
      <c r="Z617" s="1254"/>
      <c r="AA617" s="438"/>
    </row>
    <row r="618" spans="13:27" s="140" customFormat="1" x14ac:dyDescent="0.35">
      <c r="M618" s="1255"/>
      <c r="X618" s="1485"/>
      <c r="Y618" s="1251"/>
      <c r="Z618" s="1254"/>
      <c r="AA618" s="438"/>
    </row>
    <row r="619" spans="13:27" s="140" customFormat="1" x14ac:dyDescent="0.35">
      <c r="M619" s="1255"/>
      <c r="X619" s="1485"/>
      <c r="Y619" s="1251"/>
      <c r="Z619" s="1254"/>
      <c r="AA619" s="438"/>
    </row>
    <row r="620" spans="13:27" s="140" customFormat="1" x14ac:dyDescent="0.35">
      <c r="M620" s="1255"/>
      <c r="X620" s="1485"/>
      <c r="Y620" s="1251"/>
      <c r="Z620" s="1254"/>
      <c r="AA620" s="438"/>
    </row>
    <row r="621" spans="13:27" s="140" customFormat="1" x14ac:dyDescent="0.35">
      <c r="M621" s="1255"/>
      <c r="X621" s="1485"/>
      <c r="Y621" s="1251"/>
      <c r="Z621" s="1254"/>
      <c r="AA621" s="438"/>
    </row>
    <row r="622" spans="13:27" s="140" customFormat="1" x14ac:dyDescent="0.35">
      <c r="M622" s="1255"/>
      <c r="X622" s="1485"/>
      <c r="Y622" s="1251"/>
      <c r="Z622" s="1254"/>
      <c r="AA622" s="438"/>
    </row>
    <row r="623" spans="13:27" s="140" customFormat="1" x14ac:dyDescent="0.35">
      <c r="M623" s="1255"/>
      <c r="X623" s="1485"/>
      <c r="Y623" s="1251"/>
      <c r="Z623" s="1254"/>
      <c r="AA623" s="438"/>
    </row>
    <row r="624" spans="13:27" s="140" customFormat="1" x14ac:dyDescent="0.35">
      <c r="M624" s="1255"/>
      <c r="X624" s="1485"/>
      <c r="Y624" s="1251"/>
      <c r="Z624" s="1254"/>
      <c r="AA624" s="438"/>
    </row>
    <row r="625" spans="13:27" s="140" customFormat="1" x14ac:dyDescent="0.35">
      <c r="M625" s="1255"/>
      <c r="X625" s="1485"/>
      <c r="Y625" s="1251"/>
      <c r="Z625" s="1254"/>
      <c r="AA625" s="438"/>
    </row>
    <row r="626" spans="13:27" s="140" customFormat="1" x14ac:dyDescent="0.35">
      <c r="M626" s="1255"/>
      <c r="X626" s="1485"/>
      <c r="Y626" s="1251"/>
      <c r="Z626" s="1254"/>
      <c r="AA626" s="438"/>
    </row>
    <row r="627" spans="13:27" s="140" customFormat="1" x14ac:dyDescent="0.35">
      <c r="M627" s="1255"/>
      <c r="X627" s="1485"/>
      <c r="Y627" s="1251"/>
      <c r="Z627" s="1254"/>
      <c r="AA627" s="438"/>
    </row>
    <row r="628" spans="13:27" s="140" customFormat="1" x14ac:dyDescent="0.35">
      <c r="M628" s="1255"/>
      <c r="X628" s="1485"/>
      <c r="Y628" s="1251"/>
      <c r="Z628" s="1254"/>
      <c r="AA628" s="438"/>
    </row>
    <row r="629" spans="13:27" s="140" customFormat="1" x14ac:dyDescent="0.35">
      <c r="M629" s="1255"/>
      <c r="X629" s="1485"/>
      <c r="Y629" s="1251"/>
      <c r="Z629" s="1254"/>
      <c r="AA629" s="438"/>
    </row>
    <row r="630" spans="13:27" s="140" customFormat="1" x14ac:dyDescent="0.35">
      <c r="M630" s="1255"/>
      <c r="X630" s="1485"/>
      <c r="Y630" s="1251"/>
      <c r="Z630" s="1254"/>
      <c r="AA630" s="438"/>
    </row>
    <row r="631" spans="13:27" s="140" customFormat="1" x14ac:dyDescent="0.35">
      <c r="M631" s="1255"/>
      <c r="X631" s="1485"/>
      <c r="Y631" s="1251"/>
      <c r="Z631" s="1254"/>
      <c r="AA631" s="438"/>
    </row>
    <row r="632" spans="13:27" s="140" customFormat="1" x14ac:dyDescent="0.35">
      <c r="M632" s="1255"/>
      <c r="X632" s="1485"/>
      <c r="Y632" s="1251"/>
      <c r="Z632" s="1254"/>
      <c r="AA632" s="438"/>
    </row>
    <row r="633" spans="13:27" s="140" customFormat="1" x14ac:dyDescent="0.35">
      <c r="M633" s="1255"/>
      <c r="X633" s="1485"/>
      <c r="Y633" s="1251"/>
      <c r="Z633" s="1254"/>
      <c r="AA633" s="438"/>
    </row>
    <row r="634" spans="13:27" s="140" customFormat="1" x14ac:dyDescent="0.35">
      <c r="M634" s="1255"/>
      <c r="X634" s="1485"/>
      <c r="Y634" s="1251"/>
      <c r="Z634" s="1254"/>
      <c r="AA634" s="438"/>
    </row>
    <row r="635" spans="13:27" s="140" customFormat="1" x14ac:dyDescent="0.35">
      <c r="M635" s="1255"/>
      <c r="X635" s="1485"/>
      <c r="Y635" s="1251"/>
      <c r="Z635" s="1254"/>
      <c r="AA635" s="438"/>
    </row>
    <row r="636" spans="13:27" s="140" customFormat="1" x14ac:dyDescent="0.35">
      <c r="M636" s="1255"/>
      <c r="X636" s="1485"/>
      <c r="Y636" s="1251"/>
      <c r="Z636" s="1254"/>
      <c r="AA636" s="438"/>
    </row>
    <row r="637" spans="13:27" s="140" customFormat="1" x14ac:dyDescent="0.35">
      <c r="M637" s="1255"/>
      <c r="X637" s="1485"/>
      <c r="Y637" s="1251"/>
      <c r="Z637" s="1254"/>
      <c r="AA637" s="438"/>
    </row>
    <row r="638" spans="13:27" s="140" customFormat="1" x14ac:dyDescent="0.35">
      <c r="M638" s="1255"/>
      <c r="X638" s="1485"/>
      <c r="Y638" s="1251"/>
      <c r="Z638" s="1254"/>
      <c r="AA638" s="438"/>
    </row>
    <row r="639" spans="13:27" s="140" customFormat="1" x14ac:dyDescent="0.35">
      <c r="M639" s="1255"/>
      <c r="X639" s="1485"/>
      <c r="Y639" s="1251"/>
      <c r="Z639" s="1254"/>
      <c r="AA639" s="438"/>
    </row>
    <row r="640" spans="13:27" s="140" customFormat="1" x14ac:dyDescent="0.35">
      <c r="M640" s="1255"/>
      <c r="X640" s="1485"/>
      <c r="Y640" s="1251"/>
      <c r="Z640" s="1254"/>
      <c r="AA640" s="438"/>
    </row>
    <row r="641" spans="13:27" s="140" customFormat="1" x14ac:dyDescent="0.35">
      <c r="M641" s="1255"/>
      <c r="X641" s="1485"/>
      <c r="Y641" s="1251"/>
      <c r="Z641" s="1254"/>
      <c r="AA641" s="438"/>
    </row>
    <row r="642" spans="13:27" s="140" customFormat="1" x14ac:dyDescent="0.35">
      <c r="M642" s="1255"/>
      <c r="X642" s="1485"/>
      <c r="Y642" s="1251"/>
      <c r="Z642" s="1254"/>
      <c r="AA642" s="438"/>
    </row>
    <row r="643" spans="13:27" s="140" customFormat="1" x14ac:dyDescent="0.35">
      <c r="M643" s="1255"/>
      <c r="X643" s="1485"/>
      <c r="Y643" s="1251"/>
      <c r="Z643" s="1254"/>
      <c r="AA643" s="438"/>
    </row>
    <row r="644" spans="13:27" s="140" customFormat="1" x14ac:dyDescent="0.35">
      <c r="M644" s="1255"/>
      <c r="X644" s="1485"/>
      <c r="Y644" s="1251"/>
      <c r="Z644" s="1254"/>
      <c r="AA644" s="438"/>
    </row>
    <row r="645" spans="13:27" s="140" customFormat="1" x14ac:dyDescent="0.35">
      <c r="M645" s="1255"/>
      <c r="X645" s="1485"/>
      <c r="Y645" s="1251"/>
      <c r="Z645" s="1254"/>
      <c r="AA645" s="438"/>
    </row>
    <row r="646" spans="13:27" s="140" customFormat="1" x14ac:dyDescent="0.35">
      <c r="M646" s="1255"/>
      <c r="X646" s="1485"/>
      <c r="Y646" s="1251"/>
      <c r="Z646" s="1254"/>
      <c r="AA646" s="438"/>
    </row>
    <row r="647" spans="13:27" s="140" customFormat="1" x14ac:dyDescent="0.35">
      <c r="M647" s="1255"/>
      <c r="X647" s="1485"/>
      <c r="Y647" s="1251"/>
      <c r="Z647" s="1254"/>
      <c r="AA647" s="438"/>
    </row>
    <row r="648" spans="13:27" s="140" customFormat="1" x14ac:dyDescent="0.35">
      <c r="M648" s="1255"/>
      <c r="X648" s="1485"/>
      <c r="Y648" s="1251"/>
      <c r="Z648" s="1254"/>
      <c r="AA648" s="438"/>
    </row>
    <row r="649" spans="13:27" s="140" customFormat="1" x14ac:dyDescent="0.35">
      <c r="M649" s="1255"/>
      <c r="X649" s="1485"/>
      <c r="Y649" s="1251"/>
      <c r="Z649" s="1254"/>
      <c r="AA649" s="438"/>
    </row>
    <row r="650" spans="13:27" s="140" customFormat="1" x14ac:dyDescent="0.35">
      <c r="M650" s="1255"/>
      <c r="X650" s="1485"/>
      <c r="Y650" s="1251"/>
      <c r="Z650" s="1254"/>
      <c r="AA650" s="438"/>
    </row>
    <row r="651" spans="13:27" s="140" customFormat="1" x14ac:dyDescent="0.35">
      <c r="M651" s="1255"/>
      <c r="X651" s="1485"/>
      <c r="Y651" s="1251"/>
      <c r="Z651" s="1254"/>
      <c r="AA651" s="438"/>
    </row>
    <row r="652" spans="13:27" s="140" customFormat="1" x14ac:dyDescent="0.35">
      <c r="M652" s="1255"/>
      <c r="X652" s="1485"/>
      <c r="Y652" s="1251"/>
      <c r="Z652" s="1254"/>
      <c r="AA652" s="438"/>
    </row>
    <row r="653" spans="13:27" s="140" customFormat="1" x14ac:dyDescent="0.35">
      <c r="M653" s="1255"/>
      <c r="X653" s="1485"/>
      <c r="Y653" s="1251"/>
      <c r="Z653" s="1254"/>
      <c r="AA653" s="438"/>
    </row>
    <row r="654" spans="13:27" s="140" customFormat="1" x14ac:dyDescent="0.35">
      <c r="M654" s="1255"/>
      <c r="X654" s="1485"/>
      <c r="Y654" s="1251"/>
      <c r="Z654" s="1254"/>
      <c r="AA654" s="438"/>
    </row>
    <row r="655" spans="13:27" s="140" customFormat="1" x14ac:dyDescent="0.35">
      <c r="M655" s="1255"/>
      <c r="X655" s="1485"/>
      <c r="Y655" s="1251"/>
      <c r="Z655" s="1254"/>
      <c r="AA655" s="438"/>
    </row>
    <row r="656" spans="13:27" s="140" customFormat="1" x14ac:dyDescent="0.35">
      <c r="M656" s="1255"/>
      <c r="X656" s="1485"/>
      <c r="Y656" s="1251"/>
      <c r="Z656" s="1254"/>
      <c r="AA656" s="438"/>
    </row>
    <row r="657" spans="13:27" s="140" customFormat="1" x14ac:dyDescent="0.35">
      <c r="M657" s="1255"/>
      <c r="X657" s="1485"/>
      <c r="Y657" s="1251"/>
      <c r="Z657" s="1254"/>
      <c r="AA657" s="438"/>
    </row>
    <row r="658" spans="13:27" s="140" customFormat="1" x14ac:dyDescent="0.35">
      <c r="M658" s="1255"/>
      <c r="X658" s="1485"/>
      <c r="Y658" s="1251"/>
      <c r="Z658" s="1254"/>
      <c r="AA658" s="438"/>
    </row>
    <row r="659" spans="13:27" s="140" customFormat="1" x14ac:dyDescent="0.35">
      <c r="M659" s="1255"/>
      <c r="X659" s="1485"/>
      <c r="Y659" s="1251"/>
      <c r="Z659" s="1254"/>
      <c r="AA659" s="438"/>
    </row>
    <row r="660" spans="13:27" s="140" customFormat="1" x14ac:dyDescent="0.35">
      <c r="M660" s="1255"/>
      <c r="X660" s="1485"/>
      <c r="Y660" s="1251"/>
      <c r="Z660" s="1254"/>
      <c r="AA660" s="438"/>
    </row>
    <row r="661" spans="13:27" s="140" customFormat="1" x14ac:dyDescent="0.35">
      <c r="M661" s="1255"/>
      <c r="X661" s="1485"/>
      <c r="Y661" s="1251"/>
      <c r="Z661" s="1254"/>
      <c r="AA661" s="438"/>
    </row>
    <row r="662" spans="13:27" s="140" customFormat="1" x14ac:dyDescent="0.35">
      <c r="M662" s="1255"/>
      <c r="X662" s="1485"/>
      <c r="Y662" s="1251"/>
      <c r="Z662" s="1254"/>
      <c r="AA662" s="438"/>
    </row>
    <row r="663" spans="13:27" s="140" customFormat="1" x14ac:dyDescent="0.35">
      <c r="M663" s="1255"/>
      <c r="X663" s="1485"/>
      <c r="Y663" s="1251"/>
      <c r="Z663" s="1254"/>
      <c r="AA663" s="438"/>
    </row>
    <row r="664" spans="13:27" s="140" customFormat="1" x14ac:dyDescent="0.35">
      <c r="M664" s="1255"/>
      <c r="X664" s="1485"/>
      <c r="Y664" s="1251"/>
      <c r="Z664" s="1254"/>
      <c r="AA664" s="438"/>
    </row>
    <row r="665" spans="13:27" s="140" customFormat="1" x14ac:dyDescent="0.35">
      <c r="M665" s="1255"/>
      <c r="X665" s="1485"/>
      <c r="Y665" s="1251"/>
      <c r="Z665" s="1254"/>
      <c r="AA665" s="438"/>
    </row>
    <row r="666" spans="13:27" s="140" customFormat="1" x14ac:dyDescent="0.35">
      <c r="M666" s="1255"/>
      <c r="X666" s="1485"/>
      <c r="Y666" s="1251"/>
      <c r="Z666" s="1254"/>
      <c r="AA666" s="438"/>
    </row>
    <row r="667" spans="13:27" s="140" customFormat="1" x14ac:dyDescent="0.35">
      <c r="M667" s="1255"/>
      <c r="X667" s="1485"/>
      <c r="Y667" s="1251"/>
      <c r="Z667" s="1254"/>
      <c r="AA667" s="438"/>
    </row>
    <row r="668" spans="13:27" s="140" customFormat="1" x14ac:dyDescent="0.35">
      <c r="M668" s="1255"/>
      <c r="X668" s="1485"/>
      <c r="Y668" s="1251"/>
      <c r="Z668" s="1254"/>
      <c r="AA668" s="438"/>
    </row>
    <row r="669" spans="13:27" s="140" customFormat="1" x14ac:dyDescent="0.35">
      <c r="M669" s="1255"/>
      <c r="X669" s="1485"/>
      <c r="Y669" s="1251"/>
      <c r="Z669" s="1254"/>
      <c r="AA669" s="438"/>
    </row>
    <row r="670" spans="13:27" s="140" customFormat="1" x14ac:dyDescent="0.35">
      <c r="M670" s="1255"/>
      <c r="X670" s="1485"/>
      <c r="Y670" s="1251"/>
      <c r="Z670" s="1254"/>
      <c r="AA670" s="438"/>
    </row>
    <row r="671" spans="13:27" s="140" customFormat="1" x14ac:dyDescent="0.35">
      <c r="M671" s="1255"/>
      <c r="X671" s="1485"/>
      <c r="Y671" s="1251"/>
      <c r="Z671" s="1254"/>
      <c r="AA671" s="438"/>
    </row>
    <row r="672" spans="13:27" s="140" customFormat="1" x14ac:dyDescent="0.35">
      <c r="M672" s="1255"/>
      <c r="X672" s="1485"/>
      <c r="Y672" s="1251"/>
      <c r="Z672" s="1254"/>
      <c r="AA672" s="438"/>
    </row>
    <row r="673" spans="13:27" s="140" customFormat="1" x14ac:dyDescent="0.35">
      <c r="M673" s="1255"/>
      <c r="X673" s="1485"/>
      <c r="Y673" s="1251"/>
      <c r="Z673" s="1254"/>
      <c r="AA673" s="438"/>
    </row>
    <row r="674" spans="13:27" s="140" customFormat="1" x14ac:dyDescent="0.35">
      <c r="M674" s="1255"/>
      <c r="X674" s="1485"/>
      <c r="Y674" s="1251"/>
      <c r="Z674" s="1254"/>
      <c r="AA674" s="438"/>
    </row>
    <row r="675" spans="13:27" s="140" customFormat="1" x14ac:dyDescent="0.35">
      <c r="M675" s="1255"/>
      <c r="X675" s="1485"/>
      <c r="Y675" s="1251"/>
      <c r="Z675" s="1254"/>
      <c r="AA675" s="438"/>
    </row>
    <row r="676" spans="13:27" s="140" customFormat="1" x14ac:dyDescent="0.35">
      <c r="M676" s="1255"/>
      <c r="X676" s="1485"/>
      <c r="Y676" s="1251"/>
      <c r="Z676" s="1254"/>
      <c r="AA676" s="438"/>
    </row>
    <row r="677" spans="13:27" s="140" customFormat="1" x14ac:dyDescent="0.35">
      <c r="M677" s="1255"/>
      <c r="X677" s="1485"/>
      <c r="Y677" s="1251"/>
      <c r="Z677" s="1254"/>
      <c r="AA677" s="438"/>
    </row>
    <row r="678" spans="13:27" s="140" customFormat="1" x14ac:dyDescent="0.35">
      <c r="M678" s="1255"/>
      <c r="X678" s="1485"/>
      <c r="Y678" s="1251"/>
      <c r="Z678" s="1254"/>
      <c r="AA678" s="438"/>
    </row>
    <row r="679" spans="13:27" s="140" customFormat="1" x14ac:dyDescent="0.35">
      <c r="M679" s="1255"/>
      <c r="X679" s="1485"/>
      <c r="Y679" s="1251"/>
      <c r="Z679" s="1254"/>
      <c r="AA679" s="438"/>
    </row>
    <row r="680" spans="13:27" s="140" customFormat="1" x14ac:dyDescent="0.35">
      <c r="M680" s="1255"/>
      <c r="X680" s="1485"/>
      <c r="Y680" s="1251"/>
      <c r="Z680" s="1254"/>
      <c r="AA680" s="438"/>
    </row>
    <row r="681" spans="13:27" s="140" customFormat="1" x14ac:dyDescent="0.35">
      <c r="M681" s="1255"/>
      <c r="X681" s="1485"/>
      <c r="Y681" s="1251"/>
      <c r="Z681" s="1254"/>
      <c r="AA681" s="438"/>
    </row>
    <row r="682" spans="13:27" s="140" customFormat="1" x14ac:dyDescent="0.35">
      <c r="M682" s="1255"/>
      <c r="X682" s="1485"/>
      <c r="Y682" s="1251"/>
      <c r="Z682" s="1254"/>
      <c r="AA682" s="438"/>
    </row>
    <row r="683" spans="13:27" s="140" customFormat="1" x14ac:dyDescent="0.35">
      <c r="M683" s="1255"/>
      <c r="X683" s="1485"/>
      <c r="Y683" s="1251"/>
      <c r="Z683" s="1254"/>
      <c r="AA683" s="438"/>
    </row>
    <row r="684" spans="13:27" s="140" customFormat="1" x14ac:dyDescent="0.35">
      <c r="M684" s="1255"/>
      <c r="X684" s="1485"/>
      <c r="Y684" s="1251"/>
      <c r="Z684" s="1254"/>
      <c r="AA684" s="438"/>
    </row>
    <row r="685" spans="13:27" s="140" customFormat="1" x14ac:dyDescent="0.35">
      <c r="M685" s="1255"/>
      <c r="X685" s="1485"/>
      <c r="Y685" s="1251"/>
      <c r="Z685" s="1254"/>
      <c r="AA685" s="438"/>
    </row>
    <row r="686" spans="13:27" s="140" customFormat="1" x14ac:dyDescent="0.35">
      <c r="M686" s="1255"/>
      <c r="X686" s="1485"/>
      <c r="Y686" s="1251"/>
      <c r="Z686" s="1254"/>
      <c r="AA686" s="438"/>
    </row>
    <row r="687" spans="13:27" s="140" customFormat="1" x14ac:dyDescent="0.35">
      <c r="M687" s="1255"/>
      <c r="X687" s="1485"/>
      <c r="Y687" s="1251"/>
      <c r="Z687" s="1254"/>
      <c r="AA687" s="438"/>
    </row>
    <row r="688" spans="13:27" s="140" customFormat="1" x14ac:dyDescent="0.35">
      <c r="M688" s="1255"/>
      <c r="X688" s="1485"/>
      <c r="Y688" s="1251"/>
      <c r="Z688" s="1254"/>
      <c r="AA688" s="438"/>
    </row>
    <row r="689" spans="13:27" s="140" customFormat="1" x14ac:dyDescent="0.35">
      <c r="M689" s="1255"/>
      <c r="X689" s="1485"/>
      <c r="Y689" s="1251"/>
      <c r="Z689" s="1254"/>
      <c r="AA689" s="438"/>
    </row>
    <row r="690" spans="13:27" s="140" customFormat="1" x14ac:dyDescent="0.35">
      <c r="M690" s="1255"/>
      <c r="X690" s="1485"/>
      <c r="Y690" s="1251"/>
      <c r="Z690" s="1254"/>
      <c r="AA690" s="438"/>
    </row>
    <row r="691" spans="13:27" s="140" customFormat="1" x14ac:dyDescent="0.35">
      <c r="M691" s="1255"/>
      <c r="X691" s="1485"/>
      <c r="Y691" s="1251"/>
      <c r="Z691" s="1254"/>
      <c r="AA691" s="438"/>
    </row>
    <row r="692" spans="13:27" s="140" customFormat="1" x14ac:dyDescent="0.35">
      <c r="M692" s="1255"/>
      <c r="X692" s="1485"/>
      <c r="Y692" s="1251"/>
      <c r="Z692" s="1254"/>
      <c r="AA692" s="438"/>
    </row>
    <row r="693" spans="13:27" s="140" customFormat="1" x14ac:dyDescent="0.35">
      <c r="M693" s="1255"/>
      <c r="X693" s="1485"/>
      <c r="Y693" s="1251"/>
      <c r="Z693" s="1254"/>
      <c r="AA693" s="438"/>
    </row>
    <row r="694" spans="13:27" s="140" customFormat="1" x14ac:dyDescent="0.35">
      <c r="M694" s="1255"/>
      <c r="X694" s="1485"/>
      <c r="Y694" s="1251"/>
      <c r="Z694" s="1254"/>
      <c r="AA694" s="438"/>
    </row>
    <row r="695" spans="13:27" s="140" customFormat="1" x14ac:dyDescent="0.35">
      <c r="M695" s="1255"/>
      <c r="X695" s="1485"/>
      <c r="Y695" s="1251"/>
      <c r="Z695" s="1254"/>
      <c r="AA695" s="438"/>
    </row>
    <row r="696" spans="13:27" s="140" customFormat="1" x14ac:dyDescent="0.35">
      <c r="M696" s="1255"/>
      <c r="X696" s="1485"/>
      <c r="Y696" s="1251"/>
      <c r="Z696" s="1254"/>
      <c r="AA696" s="438"/>
    </row>
    <row r="697" spans="13:27" s="140" customFormat="1" x14ac:dyDescent="0.35">
      <c r="M697" s="1255"/>
      <c r="X697" s="1485"/>
      <c r="Y697" s="1251"/>
      <c r="Z697" s="1254"/>
      <c r="AA697" s="438"/>
    </row>
    <row r="698" spans="13:27" s="140" customFormat="1" x14ac:dyDescent="0.35">
      <c r="M698" s="1255"/>
      <c r="X698" s="1485"/>
      <c r="Y698" s="1251"/>
      <c r="Z698" s="1254"/>
      <c r="AA698" s="438"/>
    </row>
    <row r="699" spans="13:27" s="140" customFormat="1" x14ac:dyDescent="0.35">
      <c r="M699" s="1255"/>
      <c r="X699" s="1485"/>
      <c r="Y699" s="1251"/>
      <c r="Z699" s="1254"/>
      <c r="AA699" s="438"/>
    </row>
    <row r="700" spans="13:27" s="140" customFormat="1" x14ac:dyDescent="0.35">
      <c r="M700" s="1255"/>
      <c r="X700" s="1485"/>
      <c r="Y700" s="1251"/>
      <c r="Z700" s="1254"/>
      <c r="AA700" s="438"/>
    </row>
    <row r="701" spans="13:27" s="140" customFormat="1" x14ac:dyDescent="0.35">
      <c r="M701" s="1255"/>
      <c r="X701" s="1485"/>
      <c r="Y701" s="1251"/>
      <c r="Z701" s="1254"/>
      <c r="AA701" s="438"/>
    </row>
    <row r="702" spans="13:27" s="140" customFormat="1" x14ac:dyDescent="0.35">
      <c r="M702" s="1255"/>
      <c r="X702" s="1485"/>
      <c r="Y702" s="1251"/>
      <c r="Z702" s="1254"/>
      <c r="AA702" s="438"/>
    </row>
    <row r="703" spans="13:27" s="140" customFormat="1" x14ac:dyDescent="0.35">
      <c r="M703" s="1255"/>
      <c r="X703" s="1485"/>
      <c r="Y703" s="1251"/>
      <c r="Z703" s="1254"/>
      <c r="AA703" s="438"/>
    </row>
    <row r="704" spans="13:27" s="140" customFormat="1" x14ac:dyDescent="0.35">
      <c r="M704" s="1255"/>
      <c r="X704" s="1485"/>
      <c r="Y704" s="1251"/>
      <c r="Z704" s="1254"/>
      <c r="AA704" s="438"/>
    </row>
    <row r="705" spans="13:27" s="140" customFormat="1" x14ac:dyDescent="0.35">
      <c r="M705" s="1255"/>
      <c r="X705" s="1485"/>
      <c r="Y705" s="1251"/>
      <c r="Z705" s="1254"/>
      <c r="AA705" s="438"/>
    </row>
    <row r="706" spans="13:27" s="140" customFormat="1" x14ac:dyDescent="0.35">
      <c r="M706" s="1255"/>
      <c r="X706" s="1485"/>
      <c r="Y706" s="1251"/>
      <c r="Z706" s="1254"/>
      <c r="AA706" s="438"/>
    </row>
    <row r="707" spans="13:27" s="140" customFormat="1" x14ac:dyDescent="0.35">
      <c r="M707" s="1255"/>
      <c r="X707" s="1485"/>
      <c r="Y707" s="1251"/>
      <c r="Z707" s="1254"/>
      <c r="AA707" s="438"/>
    </row>
    <row r="708" spans="13:27" s="140" customFormat="1" x14ac:dyDescent="0.35">
      <c r="M708" s="1255"/>
      <c r="X708" s="1485"/>
      <c r="Y708" s="1251"/>
      <c r="Z708" s="1254"/>
      <c r="AA708" s="438"/>
    </row>
    <row r="709" spans="13:27" s="140" customFormat="1" x14ac:dyDescent="0.35">
      <c r="M709" s="1255"/>
      <c r="X709" s="1485"/>
      <c r="Y709" s="1251"/>
      <c r="Z709" s="1254"/>
      <c r="AA709" s="438"/>
    </row>
    <row r="710" spans="13:27" s="140" customFormat="1" x14ac:dyDescent="0.35">
      <c r="M710" s="1255"/>
      <c r="X710" s="1485"/>
      <c r="Y710" s="1251"/>
      <c r="Z710" s="1254"/>
      <c r="AA710" s="438"/>
    </row>
    <row r="711" spans="13:27" s="140" customFormat="1" x14ac:dyDescent="0.35">
      <c r="M711" s="1255"/>
      <c r="X711" s="1485"/>
      <c r="Y711" s="1251"/>
      <c r="Z711" s="1254"/>
      <c r="AA711" s="438"/>
    </row>
    <row r="712" spans="13:27" s="140" customFormat="1" x14ac:dyDescent="0.35">
      <c r="M712" s="1255"/>
      <c r="X712" s="1485"/>
      <c r="Y712" s="1251"/>
      <c r="Z712" s="1254"/>
      <c r="AA712" s="438"/>
    </row>
    <row r="713" spans="13:27" s="140" customFormat="1" x14ac:dyDescent="0.35">
      <c r="M713" s="1255"/>
      <c r="X713" s="1485"/>
      <c r="Y713" s="1251"/>
      <c r="Z713" s="1254"/>
      <c r="AA713" s="438"/>
    </row>
    <row r="714" spans="13:27" s="140" customFormat="1" x14ac:dyDescent="0.35">
      <c r="M714" s="1255"/>
      <c r="X714" s="1485"/>
      <c r="Y714" s="1251"/>
      <c r="Z714" s="1254"/>
      <c r="AA714" s="438"/>
    </row>
    <row r="715" spans="13:27" s="140" customFormat="1" x14ac:dyDescent="0.35">
      <c r="M715" s="1255"/>
      <c r="X715" s="1485"/>
      <c r="Y715" s="1251"/>
      <c r="Z715" s="1254"/>
      <c r="AA715" s="438"/>
    </row>
    <row r="716" spans="13:27" s="140" customFormat="1" x14ac:dyDescent="0.35">
      <c r="M716" s="1255"/>
      <c r="X716" s="1485"/>
      <c r="Y716" s="1251"/>
      <c r="Z716" s="1254"/>
      <c r="AA716" s="438"/>
    </row>
    <row r="717" spans="13:27" s="140" customFormat="1" x14ac:dyDescent="0.35">
      <c r="M717" s="1255"/>
      <c r="X717" s="1485"/>
      <c r="Y717" s="1251"/>
      <c r="Z717" s="1254"/>
      <c r="AA717" s="438"/>
    </row>
    <row r="718" spans="13:27" s="140" customFormat="1" x14ac:dyDescent="0.35">
      <c r="M718" s="1255"/>
      <c r="X718" s="1485"/>
      <c r="Y718" s="1251"/>
      <c r="Z718" s="1254"/>
      <c r="AA718" s="438"/>
    </row>
    <row r="719" spans="13:27" s="140" customFormat="1" x14ac:dyDescent="0.35">
      <c r="M719" s="1255"/>
      <c r="X719" s="1485"/>
      <c r="Y719" s="1251"/>
      <c r="Z719" s="1254"/>
      <c r="AA719" s="438"/>
    </row>
    <row r="720" spans="13:27" s="140" customFormat="1" x14ac:dyDescent="0.35">
      <c r="M720" s="1255"/>
      <c r="X720" s="1485"/>
      <c r="Y720" s="1251"/>
      <c r="Z720" s="1254"/>
      <c r="AA720" s="438"/>
    </row>
    <row r="721" spans="13:27" s="140" customFormat="1" x14ac:dyDescent="0.35">
      <c r="M721" s="1255"/>
      <c r="X721" s="1485"/>
      <c r="Y721" s="1251"/>
      <c r="Z721" s="1254"/>
      <c r="AA721" s="438"/>
    </row>
    <row r="722" spans="13:27" s="140" customFormat="1" x14ac:dyDescent="0.35">
      <c r="M722" s="1255"/>
      <c r="X722" s="1485"/>
      <c r="Y722" s="1251"/>
      <c r="Z722" s="1254"/>
      <c r="AA722" s="438"/>
    </row>
    <row r="723" spans="13:27" s="140" customFormat="1" x14ac:dyDescent="0.35">
      <c r="M723" s="1255"/>
      <c r="X723" s="1485"/>
      <c r="Y723" s="1251"/>
      <c r="Z723" s="1254"/>
      <c r="AA723" s="438"/>
    </row>
    <row r="724" spans="13:27" s="140" customFormat="1" x14ac:dyDescent="0.35">
      <c r="M724" s="1255"/>
      <c r="X724" s="1485"/>
      <c r="Y724" s="1251"/>
      <c r="Z724" s="1254"/>
      <c r="AA724" s="438"/>
    </row>
    <row r="725" spans="13:27" s="140" customFormat="1" x14ac:dyDescent="0.35">
      <c r="M725" s="1255"/>
      <c r="X725" s="1485"/>
      <c r="Y725" s="1251"/>
      <c r="Z725" s="1254"/>
      <c r="AA725" s="438"/>
    </row>
    <row r="726" spans="13:27" s="140" customFormat="1" x14ac:dyDescent="0.35">
      <c r="M726" s="1255"/>
      <c r="X726" s="1485"/>
      <c r="Y726" s="1251"/>
      <c r="Z726" s="1254"/>
      <c r="AA726" s="438"/>
    </row>
    <row r="727" spans="13:27" s="140" customFormat="1" x14ac:dyDescent="0.35">
      <c r="M727" s="1255"/>
      <c r="X727" s="1485"/>
      <c r="Y727" s="1251"/>
      <c r="Z727" s="1254"/>
      <c r="AA727" s="438"/>
    </row>
    <row r="728" spans="13:27" s="140" customFormat="1" x14ac:dyDescent="0.35">
      <c r="M728" s="1255"/>
      <c r="X728" s="1485"/>
      <c r="Y728" s="1251"/>
      <c r="Z728" s="1254"/>
      <c r="AA728" s="438"/>
    </row>
    <row r="729" spans="13:27" s="140" customFormat="1" x14ac:dyDescent="0.35">
      <c r="M729" s="1255"/>
      <c r="X729" s="1485"/>
      <c r="Y729" s="1251"/>
      <c r="Z729" s="1254"/>
      <c r="AA729" s="438"/>
    </row>
    <row r="730" spans="13:27" s="140" customFormat="1" x14ac:dyDescent="0.35">
      <c r="M730" s="1255"/>
      <c r="X730" s="1485"/>
      <c r="Y730" s="1251"/>
      <c r="Z730" s="1254"/>
      <c r="AA730" s="438"/>
    </row>
    <row r="731" spans="13:27" s="140" customFormat="1" x14ac:dyDescent="0.35">
      <c r="M731" s="1255"/>
      <c r="X731" s="1485"/>
      <c r="Y731" s="1251"/>
      <c r="Z731" s="1254"/>
      <c r="AA731" s="438"/>
    </row>
    <row r="732" spans="13:27" s="140" customFormat="1" x14ac:dyDescent="0.35">
      <c r="M732" s="1255"/>
      <c r="X732" s="1485"/>
      <c r="Y732" s="1251"/>
      <c r="Z732" s="1254"/>
      <c r="AA732" s="438"/>
    </row>
    <row r="733" spans="13:27" s="140" customFormat="1" x14ac:dyDescent="0.35">
      <c r="M733" s="1255"/>
      <c r="X733" s="1485"/>
      <c r="Y733" s="1251"/>
      <c r="Z733" s="1254"/>
      <c r="AA733" s="438"/>
    </row>
    <row r="734" spans="13:27" s="140" customFormat="1" x14ac:dyDescent="0.35">
      <c r="M734" s="1255"/>
      <c r="X734" s="1485"/>
      <c r="Y734" s="1251"/>
      <c r="Z734" s="1254"/>
      <c r="AA734" s="438"/>
    </row>
    <row r="735" spans="13:27" s="140" customFormat="1" x14ac:dyDescent="0.35">
      <c r="M735" s="1255"/>
      <c r="X735" s="1485"/>
      <c r="Y735" s="1251"/>
      <c r="Z735" s="1254"/>
      <c r="AA735" s="438"/>
    </row>
    <row r="736" spans="13:27" s="140" customFormat="1" x14ac:dyDescent="0.35">
      <c r="M736" s="1255"/>
      <c r="X736" s="1485"/>
      <c r="Y736" s="1251"/>
      <c r="Z736" s="1254"/>
      <c r="AA736" s="438"/>
    </row>
    <row r="737" spans="13:27" s="140" customFormat="1" x14ac:dyDescent="0.35">
      <c r="M737" s="1255"/>
      <c r="X737" s="1485"/>
      <c r="Y737" s="1251"/>
      <c r="Z737" s="1254"/>
      <c r="AA737" s="438"/>
    </row>
    <row r="738" spans="13:27" s="140" customFormat="1" x14ac:dyDescent="0.35">
      <c r="M738" s="1255"/>
      <c r="X738" s="1485"/>
      <c r="Y738" s="1251"/>
      <c r="Z738" s="1254"/>
      <c r="AA738" s="438"/>
    </row>
    <row r="739" spans="13:27" s="140" customFormat="1" x14ac:dyDescent="0.35">
      <c r="M739" s="1255"/>
      <c r="X739" s="1485"/>
      <c r="Y739" s="1251"/>
      <c r="Z739" s="1254"/>
      <c r="AA739" s="438"/>
    </row>
    <row r="740" spans="13:27" s="140" customFormat="1" x14ac:dyDescent="0.35">
      <c r="M740" s="1255"/>
      <c r="X740" s="1485"/>
      <c r="Y740" s="1251"/>
      <c r="Z740" s="1254"/>
      <c r="AA740" s="438"/>
    </row>
    <row r="741" spans="13:27" s="140" customFormat="1" x14ac:dyDescent="0.35">
      <c r="M741" s="1255"/>
      <c r="X741" s="1485"/>
      <c r="Y741" s="1251"/>
      <c r="Z741" s="1254"/>
      <c r="AA741" s="438"/>
    </row>
    <row r="742" spans="13:27" s="140" customFormat="1" x14ac:dyDescent="0.35">
      <c r="M742" s="1255"/>
      <c r="X742" s="1485"/>
      <c r="Y742" s="1251"/>
      <c r="Z742" s="1254"/>
      <c r="AA742" s="438"/>
    </row>
    <row r="743" spans="13:27" s="140" customFormat="1" x14ac:dyDescent="0.35">
      <c r="M743" s="1255"/>
      <c r="X743" s="1485"/>
      <c r="Y743" s="1251"/>
      <c r="Z743" s="1254"/>
      <c r="AA743" s="438"/>
    </row>
    <row r="744" spans="13:27" s="140" customFormat="1" x14ac:dyDescent="0.35">
      <c r="M744" s="1255"/>
      <c r="X744" s="1485"/>
      <c r="Y744" s="1251"/>
      <c r="Z744" s="1254"/>
      <c r="AA744" s="438"/>
    </row>
    <row r="745" spans="13:27" s="140" customFormat="1" x14ac:dyDescent="0.35">
      <c r="M745" s="1255"/>
      <c r="X745" s="1485"/>
      <c r="Y745" s="1251"/>
      <c r="Z745" s="1254"/>
      <c r="AA745" s="438"/>
    </row>
    <row r="746" spans="13:27" s="140" customFormat="1" x14ac:dyDescent="0.35">
      <c r="M746" s="1255"/>
      <c r="X746" s="1485"/>
      <c r="Y746" s="1251"/>
      <c r="Z746" s="1254"/>
      <c r="AA746" s="438"/>
    </row>
    <row r="747" spans="13:27" s="140" customFormat="1" x14ac:dyDescent="0.35">
      <c r="M747" s="1255"/>
      <c r="X747" s="1485"/>
      <c r="Y747" s="1251"/>
      <c r="Z747" s="1254"/>
      <c r="AA747" s="438"/>
    </row>
    <row r="748" spans="13:27" s="140" customFormat="1" x14ac:dyDescent="0.35">
      <c r="M748" s="1255"/>
      <c r="X748" s="1485"/>
      <c r="Y748" s="1251"/>
      <c r="Z748" s="1254"/>
      <c r="AA748" s="438"/>
    </row>
    <row r="749" spans="13:27" s="140" customFormat="1" x14ac:dyDescent="0.35">
      <c r="M749" s="1255"/>
      <c r="X749" s="1485"/>
      <c r="Y749" s="1251"/>
      <c r="Z749" s="1254"/>
      <c r="AA749" s="438"/>
    </row>
    <row r="750" spans="13:27" s="140" customFormat="1" x14ac:dyDescent="0.35">
      <c r="M750" s="1255"/>
      <c r="X750" s="1485"/>
      <c r="Y750" s="1251"/>
      <c r="Z750" s="1254"/>
      <c r="AA750" s="438"/>
    </row>
    <row r="751" spans="13:27" s="140" customFormat="1" x14ac:dyDescent="0.35">
      <c r="M751" s="1255"/>
      <c r="X751" s="1485"/>
      <c r="Y751" s="1251"/>
      <c r="Z751" s="1254"/>
      <c r="AA751" s="438"/>
    </row>
    <row r="752" spans="13:27" s="140" customFormat="1" x14ac:dyDescent="0.35">
      <c r="M752" s="1255"/>
      <c r="X752" s="1485"/>
      <c r="Y752" s="1251"/>
      <c r="Z752" s="1254"/>
      <c r="AA752" s="438"/>
    </row>
    <row r="753" spans="13:27" s="140" customFormat="1" x14ac:dyDescent="0.35">
      <c r="M753" s="1255"/>
      <c r="X753" s="1485"/>
      <c r="Y753" s="1251"/>
      <c r="Z753" s="1254"/>
      <c r="AA753" s="438"/>
    </row>
    <row r="754" spans="13:27" s="140" customFormat="1" x14ac:dyDescent="0.35">
      <c r="M754" s="1255"/>
      <c r="X754" s="1485"/>
      <c r="Y754" s="1251"/>
      <c r="Z754" s="1254"/>
      <c r="AA754" s="438"/>
    </row>
    <row r="755" spans="13:27" s="140" customFormat="1" x14ac:dyDescent="0.35">
      <c r="M755" s="1255"/>
      <c r="X755" s="1485"/>
      <c r="Y755" s="1251"/>
      <c r="Z755" s="1254"/>
      <c r="AA755" s="438"/>
    </row>
    <row r="756" spans="13:27" s="140" customFormat="1" x14ac:dyDescent="0.35">
      <c r="M756" s="1255"/>
      <c r="X756" s="1485"/>
      <c r="Y756" s="1251"/>
      <c r="Z756" s="1254"/>
      <c r="AA756" s="438"/>
    </row>
    <row r="757" spans="13:27" s="140" customFormat="1" x14ac:dyDescent="0.35">
      <c r="M757" s="1255"/>
      <c r="X757" s="1485"/>
      <c r="Y757" s="1251"/>
      <c r="Z757" s="1254"/>
      <c r="AA757" s="438"/>
    </row>
    <row r="758" spans="13:27" s="140" customFormat="1" x14ac:dyDescent="0.35">
      <c r="M758" s="1255"/>
      <c r="X758" s="1485"/>
      <c r="Y758" s="1251"/>
      <c r="Z758" s="1254"/>
      <c r="AA758" s="438"/>
    </row>
    <row r="759" spans="13:27" s="140" customFormat="1" x14ac:dyDescent="0.35">
      <c r="M759" s="1255"/>
      <c r="X759" s="1485"/>
      <c r="Y759" s="1251"/>
      <c r="Z759" s="1254"/>
      <c r="AA759" s="438"/>
    </row>
    <row r="760" spans="13:27" s="140" customFormat="1" x14ac:dyDescent="0.35">
      <c r="M760" s="1255"/>
      <c r="X760" s="1485"/>
      <c r="Y760" s="1251"/>
      <c r="Z760" s="1254"/>
      <c r="AA760" s="438"/>
    </row>
    <row r="761" spans="13:27" s="140" customFormat="1" x14ac:dyDescent="0.35">
      <c r="M761" s="1255"/>
      <c r="X761" s="1485"/>
      <c r="Y761" s="1251"/>
      <c r="Z761" s="1254"/>
      <c r="AA761" s="438"/>
    </row>
    <row r="762" spans="13:27" s="140" customFormat="1" x14ac:dyDescent="0.35">
      <c r="M762" s="1255"/>
      <c r="X762" s="1485"/>
      <c r="Y762" s="1251"/>
      <c r="Z762" s="1254"/>
      <c r="AA762" s="438"/>
    </row>
    <row r="763" spans="13:27" s="140" customFormat="1" x14ac:dyDescent="0.35">
      <c r="M763" s="1255"/>
      <c r="X763" s="1485"/>
      <c r="Y763" s="1251"/>
      <c r="Z763" s="1254"/>
      <c r="AA763" s="438"/>
    </row>
    <row r="764" spans="13:27" s="140" customFormat="1" x14ac:dyDescent="0.35">
      <c r="M764" s="1255"/>
      <c r="X764" s="1485"/>
      <c r="Y764" s="1251"/>
      <c r="Z764" s="1254"/>
      <c r="AA764" s="438"/>
    </row>
    <row r="765" spans="13:27" s="140" customFormat="1" x14ac:dyDescent="0.35">
      <c r="M765" s="1255"/>
      <c r="X765" s="1485"/>
      <c r="Y765" s="1251"/>
      <c r="Z765" s="1254"/>
      <c r="AA765" s="438"/>
    </row>
    <row r="766" spans="13:27" s="140" customFormat="1" x14ac:dyDescent="0.35">
      <c r="M766" s="1255"/>
      <c r="X766" s="1485"/>
      <c r="Y766" s="1251"/>
      <c r="Z766" s="1254"/>
      <c r="AA766" s="438"/>
    </row>
    <row r="767" spans="13:27" s="140" customFormat="1" x14ac:dyDescent="0.35">
      <c r="M767" s="1255"/>
      <c r="X767" s="1485"/>
      <c r="Y767" s="1251"/>
      <c r="Z767" s="1254"/>
      <c r="AA767" s="438"/>
    </row>
    <row r="768" spans="13:27" s="140" customFormat="1" x14ac:dyDescent="0.35">
      <c r="M768" s="1255"/>
      <c r="X768" s="1485"/>
      <c r="Y768" s="1251"/>
      <c r="Z768" s="1254"/>
      <c r="AA768" s="438"/>
    </row>
    <row r="769" spans="13:27" s="140" customFormat="1" x14ac:dyDescent="0.35">
      <c r="M769" s="1255"/>
      <c r="X769" s="1485"/>
      <c r="Y769" s="1251"/>
      <c r="Z769" s="1254"/>
      <c r="AA769" s="438"/>
    </row>
    <row r="770" spans="13:27" s="140" customFormat="1" x14ac:dyDescent="0.35">
      <c r="M770" s="1255"/>
      <c r="X770" s="1485"/>
      <c r="Y770" s="1251"/>
      <c r="Z770" s="1254"/>
      <c r="AA770" s="438"/>
    </row>
    <row r="771" spans="13:27" s="140" customFormat="1" x14ac:dyDescent="0.35">
      <c r="M771" s="1255"/>
      <c r="X771" s="1485"/>
      <c r="Y771" s="1251"/>
      <c r="Z771" s="1254"/>
      <c r="AA771" s="438"/>
    </row>
    <row r="772" spans="13:27" s="140" customFormat="1" x14ac:dyDescent="0.35">
      <c r="M772" s="1255"/>
      <c r="X772" s="1485"/>
      <c r="Y772" s="1251"/>
      <c r="Z772" s="1254"/>
      <c r="AA772" s="438"/>
    </row>
    <row r="773" spans="13:27" s="140" customFormat="1" x14ac:dyDescent="0.35">
      <c r="M773" s="1255"/>
      <c r="X773" s="1485"/>
      <c r="Y773" s="1251"/>
      <c r="Z773" s="1254"/>
      <c r="AA773" s="438"/>
    </row>
    <row r="774" spans="13:27" s="140" customFormat="1" x14ac:dyDescent="0.35">
      <c r="M774" s="1255"/>
      <c r="X774" s="1485"/>
      <c r="Y774" s="1251"/>
      <c r="Z774" s="1254"/>
      <c r="AA774" s="438"/>
    </row>
    <row r="775" spans="13:27" s="140" customFormat="1" x14ac:dyDescent="0.35">
      <c r="M775" s="1255"/>
      <c r="X775" s="1485"/>
      <c r="Y775" s="1251"/>
      <c r="Z775" s="1254"/>
      <c r="AA775" s="438"/>
    </row>
    <row r="776" spans="13:27" s="140" customFormat="1" x14ac:dyDescent="0.35">
      <c r="M776" s="1255"/>
      <c r="X776" s="1485"/>
      <c r="Y776" s="1251"/>
      <c r="Z776" s="1254"/>
      <c r="AA776" s="438"/>
    </row>
    <row r="777" spans="13:27" s="140" customFormat="1" x14ac:dyDescent="0.35">
      <c r="M777" s="1255"/>
      <c r="X777" s="1485"/>
      <c r="Y777" s="1251"/>
      <c r="Z777" s="1254"/>
      <c r="AA777" s="438"/>
    </row>
    <row r="778" spans="13:27" s="140" customFormat="1" x14ac:dyDescent="0.35">
      <c r="M778" s="1255"/>
      <c r="X778" s="1485"/>
      <c r="Y778" s="1251"/>
      <c r="Z778" s="1254"/>
      <c r="AA778" s="438"/>
    </row>
    <row r="779" spans="13:27" s="140" customFormat="1" x14ac:dyDescent="0.35">
      <c r="M779" s="1255"/>
      <c r="X779" s="1485"/>
      <c r="Y779" s="1251"/>
      <c r="Z779" s="1254"/>
      <c r="AA779" s="438"/>
    </row>
    <row r="780" spans="13:27" s="140" customFormat="1" x14ac:dyDescent="0.35">
      <c r="M780" s="1255"/>
      <c r="X780" s="1485"/>
      <c r="Y780" s="1251"/>
      <c r="Z780" s="1254"/>
      <c r="AA780" s="438"/>
    </row>
    <row r="781" spans="13:27" s="140" customFormat="1" x14ac:dyDescent="0.35">
      <c r="M781" s="1255"/>
      <c r="X781" s="1485"/>
      <c r="Y781" s="1251"/>
      <c r="Z781" s="1254"/>
      <c r="AA781" s="438"/>
    </row>
    <row r="782" spans="13:27" s="140" customFormat="1" x14ac:dyDescent="0.35">
      <c r="M782" s="1255"/>
      <c r="X782" s="1485"/>
      <c r="Y782" s="1251"/>
      <c r="Z782" s="1254"/>
      <c r="AA782" s="438"/>
    </row>
    <row r="783" spans="13:27" s="140" customFormat="1" x14ac:dyDescent="0.35">
      <c r="M783" s="1255"/>
      <c r="X783" s="1485"/>
      <c r="Y783" s="1251"/>
      <c r="Z783" s="1254"/>
      <c r="AA783" s="438"/>
    </row>
    <row r="784" spans="13:27" s="140" customFormat="1" x14ac:dyDescent="0.35">
      <c r="M784" s="1255"/>
      <c r="X784" s="1485"/>
      <c r="Y784" s="1251"/>
      <c r="Z784" s="1254"/>
      <c r="AA784" s="438"/>
    </row>
    <row r="785" spans="13:27" s="140" customFormat="1" x14ac:dyDescent="0.35">
      <c r="M785" s="1255"/>
      <c r="X785" s="1485"/>
      <c r="Y785" s="1251"/>
      <c r="Z785" s="1254"/>
      <c r="AA785" s="438"/>
    </row>
    <row r="786" spans="13:27" s="140" customFormat="1" x14ac:dyDescent="0.35">
      <c r="M786" s="1255"/>
      <c r="X786" s="1485"/>
      <c r="Y786" s="1251"/>
      <c r="Z786" s="1254"/>
      <c r="AA786" s="438"/>
    </row>
    <row r="787" spans="13:27" s="140" customFormat="1" x14ac:dyDescent="0.35">
      <c r="M787" s="1255"/>
      <c r="X787" s="1485"/>
      <c r="Y787" s="1251"/>
      <c r="Z787" s="1254"/>
      <c r="AA787" s="438"/>
    </row>
    <row r="788" spans="13:27" s="140" customFormat="1" x14ac:dyDescent="0.35">
      <c r="M788" s="1255"/>
      <c r="X788" s="1485"/>
      <c r="Y788" s="1251"/>
      <c r="Z788" s="1254"/>
      <c r="AA788" s="438"/>
    </row>
    <row r="789" spans="13:27" s="140" customFormat="1" x14ac:dyDescent="0.35">
      <c r="M789" s="1255"/>
      <c r="X789" s="1485"/>
      <c r="Y789" s="1251"/>
      <c r="Z789" s="1254"/>
      <c r="AA789" s="438"/>
    </row>
    <row r="790" spans="13:27" s="140" customFormat="1" x14ac:dyDescent="0.35">
      <c r="M790" s="1255"/>
      <c r="X790" s="1485"/>
      <c r="Y790" s="1251"/>
      <c r="Z790" s="1254"/>
      <c r="AA790" s="438"/>
    </row>
    <row r="791" spans="13:27" s="140" customFormat="1" x14ac:dyDescent="0.35">
      <c r="M791" s="1255"/>
      <c r="X791" s="1485"/>
      <c r="Y791" s="1251"/>
      <c r="Z791" s="1254"/>
      <c r="AA791" s="438"/>
    </row>
  </sheetData>
  <sheetProtection algorithmName="SHA-512" hashValue="VI7MPyeK3gpoeVBEjkKAePSMbeE4wBnBaEFJMJxpNSTVjWg8aZitmsmncX0YKZnllzYHJdIU4Hvzi9h/CyDZYA==" saltValue="wmoqCaIZPqUsZQPIH2PAUg==" spinCount="100000" sheet="1" objects="1" scenarios="1"/>
  <mergeCells count="37">
    <mergeCell ref="C70:F70"/>
    <mergeCell ref="D72:D73"/>
    <mergeCell ref="D74:D75"/>
    <mergeCell ref="D76:D77"/>
    <mergeCell ref="F2:G2"/>
    <mergeCell ref="C29:F29"/>
    <mergeCell ref="B3:D4"/>
    <mergeCell ref="C8:D8"/>
    <mergeCell ref="C9:D9"/>
    <mergeCell ref="C12:D12"/>
    <mergeCell ref="C13:D13"/>
    <mergeCell ref="C14:D14"/>
    <mergeCell ref="D36:D37"/>
    <mergeCell ref="D40:D41"/>
    <mergeCell ref="D45:D46"/>
    <mergeCell ref="D47:D48"/>
    <mergeCell ref="S3:V3"/>
    <mergeCell ref="J24:M25"/>
    <mergeCell ref="J16:L16"/>
    <mergeCell ref="N22:T22"/>
    <mergeCell ref="N24:T24"/>
    <mergeCell ref="J2:O4"/>
    <mergeCell ref="D52:D53"/>
    <mergeCell ref="C43:F43"/>
    <mergeCell ref="D67:D68"/>
    <mergeCell ref="D62:D63"/>
    <mergeCell ref="D57:D58"/>
    <mergeCell ref="C50:F50"/>
    <mergeCell ref="C60:F60"/>
    <mergeCell ref="E31:E32"/>
    <mergeCell ref="F3:G3"/>
    <mergeCell ref="D24:D25"/>
    <mergeCell ref="F4:G5"/>
    <mergeCell ref="C20:F20"/>
    <mergeCell ref="C18:F18"/>
    <mergeCell ref="D31:D32"/>
    <mergeCell ref="C15:D15"/>
  </mergeCells>
  <conditionalFormatting sqref="B33:G34">
    <cfRule type="expression" dxfId="5" priority="11">
      <formula>$F$31="No"</formula>
    </cfRule>
  </conditionalFormatting>
  <conditionalFormatting sqref="B54:G55">
    <cfRule type="expression" dxfId="4" priority="6">
      <formula>$F$52="No"</formula>
    </cfRule>
  </conditionalFormatting>
  <conditionalFormatting sqref="B64:G65">
    <cfRule type="expression" dxfId="3" priority="2">
      <formula>$F$62="No"</formula>
    </cfRule>
  </conditionalFormatting>
  <conditionalFormatting sqref="B74:G77">
    <cfRule type="expression" dxfId="2" priority="1">
      <formula>$F$72="No"</formula>
    </cfRule>
  </conditionalFormatting>
  <conditionalFormatting sqref="F3">
    <cfRule type="cellIs" dxfId="1" priority="12" stopIfTrue="1" operator="equal">
      <formula>"Incomplete"</formula>
    </cfRule>
  </conditionalFormatting>
  <conditionalFormatting sqref="F3:G3">
    <cfRule type="cellIs" dxfId="0" priority="8" operator="equal">
      <formula>"Complete"</formula>
    </cfRule>
  </conditionalFormatting>
  <dataValidations count="15">
    <dataValidation type="list" allowBlank="1" showInputMessage="1" showErrorMessage="1" sqref="F36" xr:uid="{00000000-0002-0000-0A00-000008000000}">
      <formula1>$Y$42:$Y$44</formula1>
    </dataValidation>
    <dataValidation type="list" allowBlank="1" showInputMessage="1" showErrorMessage="1" sqref="F45" xr:uid="{00000000-0002-0000-0A00-000009000000}">
      <formula1>$Y$36:$Y$39</formula1>
    </dataValidation>
    <dataValidation type="list" allowBlank="1" showInputMessage="1" showErrorMessage="1" sqref="F33" xr:uid="{00000000-0002-0000-0A00-00000A000000}">
      <formula1>$Y$29:$Y$31</formula1>
    </dataValidation>
    <dataValidation type="list" allowBlank="1" showInputMessage="1" showErrorMessage="1" sqref="F24" xr:uid="{00000000-0002-0000-0A00-00000B000000}">
      <formula1>$Y$18:$Y$21</formula1>
    </dataValidation>
    <dataValidation type="list" allowBlank="1" showInputMessage="1" showErrorMessage="1" sqref="F31" xr:uid="{00000000-0002-0000-0A00-00000C000000}">
      <formula1>$Y$25:$Y$26</formula1>
    </dataValidation>
    <dataValidation type="list" allowBlank="1" showInputMessage="1" showErrorMessage="1" sqref="F54" xr:uid="{00000000-0002-0000-0A00-000005000000}">
      <formula1>$Y$63:$Y$65</formula1>
    </dataValidation>
    <dataValidation type="list" allowBlank="1" showInputMessage="1" showErrorMessage="1" sqref="F52" xr:uid="{00000000-0002-0000-0A00-000006000000}">
      <formula1>$Y$59:$Y$60</formula1>
    </dataValidation>
    <dataValidation type="list" allowBlank="1" showInputMessage="1" showErrorMessage="1" sqref="F40 F47" xr:uid="{00000000-0002-0000-0A00-000007000000}">
      <formula1>$Y$47:$Y$49</formula1>
    </dataValidation>
    <dataValidation type="list" allowBlank="1" showInputMessage="1" showErrorMessage="1" sqref="F57" xr:uid="{00000000-0002-0000-0A00-000001000000}">
      <formula1>$Y$69:$Y$71</formula1>
    </dataValidation>
    <dataValidation type="list" allowBlank="1" showInputMessage="1" showErrorMessage="1" sqref="F64" xr:uid="{00000000-0002-0000-0A00-000003000000}">
      <formula1>$Y$81:$Y$83</formula1>
    </dataValidation>
    <dataValidation type="list" allowBlank="1" showInputMessage="1" showErrorMessage="1" sqref="F67" xr:uid="{00000000-0002-0000-0A00-000004000000}">
      <formula1>$Y$86:$Y$88</formula1>
    </dataValidation>
    <dataValidation type="list" allowBlank="1" showInputMessage="1" showErrorMessage="1" sqref="F72" xr:uid="{4BBC30C9-2527-4AD0-BB3F-D4BEA4295D27}">
      <formula1>$Y$92:$Y$93</formula1>
    </dataValidation>
    <dataValidation type="list" allowBlank="1" showInputMessage="1" showErrorMessage="1" sqref="F74" xr:uid="{2A733AE4-2FD4-4093-AB24-292631B15AD1}">
      <formula1>$Y$96:$Y$98</formula1>
    </dataValidation>
    <dataValidation type="list" allowBlank="1" showInputMessage="1" showErrorMessage="1" sqref="F76" xr:uid="{736FD190-2831-4163-A97A-5B2DF426292D}">
      <formula1>$Y$101:$Y$104</formula1>
    </dataValidation>
    <dataValidation type="list" allowBlank="1" showInputMessage="1" showErrorMessage="1" sqref="F62" xr:uid="{00000000-0002-0000-0A00-000002000000}">
      <formula1>$Y$76:$Y$77</formula1>
    </dataValidation>
  </dataValidation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0329-BF68-9348-AAF8-6F5913EA86DC}">
  <dimension ref="B1:P190"/>
  <sheetViews>
    <sheetView zoomScale="70" zoomScaleNormal="70" workbookViewId="0">
      <selection activeCell="L17" sqref="L17"/>
    </sheetView>
  </sheetViews>
  <sheetFormatPr defaultColWidth="10.83203125" defaultRowHeight="15.5" x14ac:dyDescent="0.35"/>
  <cols>
    <col min="1" max="1" width="2.33203125" style="729" customWidth="1"/>
    <col min="2" max="2" width="2.5" style="729" customWidth="1"/>
    <col min="3" max="3" width="3.33203125" style="729" customWidth="1"/>
    <col min="4" max="4" width="4.33203125" style="729" customWidth="1"/>
    <col min="5" max="5" width="39.83203125" style="729" customWidth="1"/>
    <col min="6" max="6" width="29.33203125" style="729" customWidth="1"/>
    <col min="7" max="7" width="3.5" style="729" customWidth="1"/>
    <col min="8" max="8" width="3.33203125" style="729" hidden="1" customWidth="1"/>
    <col min="9" max="16384" width="10.83203125" style="729"/>
  </cols>
  <sheetData>
    <row r="1" spans="2:9" x14ac:dyDescent="0.35">
      <c r="F1" s="776"/>
    </row>
    <row r="2" spans="2:9" ht="29.25" customHeight="1" x14ac:dyDescent="0.45">
      <c r="C2" s="775" t="s">
        <v>946</v>
      </c>
      <c r="D2" s="774"/>
      <c r="E2" s="774"/>
      <c r="F2" s="773"/>
      <c r="G2" s="773"/>
      <c r="H2" s="773"/>
    </row>
    <row r="3" spans="2:9" ht="79" customHeight="1" x14ac:dyDescent="0.35">
      <c r="C3" s="1900" t="s">
        <v>947</v>
      </c>
      <c r="D3" s="1900"/>
      <c r="E3" s="1900"/>
      <c r="F3" s="1900"/>
      <c r="G3" s="764"/>
      <c r="H3" s="764"/>
      <c r="I3" s="764"/>
    </row>
    <row r="4" spans="2:9" x14ac:dyDescent="0.35">
      <c r="C4" s="1910" t="s">
        <v>160</v>
      </c>
      <c r="D4" s="1910"/>
      <c r="E4" s="1910"/>
    </row>
    <row r="5" spans="2:9" s="739" customFormat="1" ht="36" customHeight="1" x14ac:dyDescent="0.35">
      <c r="C5" s="772">
        <v>1</v>
      </c>
      <c r="D5" s="1900" t="s">
        <v>161</v>
      </c>
      <c r="E5" s="1900"/>
      <c r="F5" s="1900"/>
    </row>
    <row r="6" spans="2:9" s="739" customFormat="1" ht="23.25" customHeight="1" x14ac:dyDescent="0.35">
      <c r="C6" s="772">
        <v>2</v>
      </c>
      <c r="D6" s="1900" t="s">
        <v>948</v>
      </c>
      <c r="E6" s="1900"/>
      <c r="F6" s="1900"/>
    </row>
    <row r="7" spans="2:9" s="739" customFormat="1" ht="35.25" customHeight="1" x14ac:dyDescent="0.35">
      <c r="C7" s="772">
        <v>3</v>
      </c>
      <c r="D7" s="1900" t="s">
        <v>949</v>
      </c>
      <c r="E7" s="1900"/>
      <c r="F7" s="1900"/>
    </row>
    <row r="8" spans="2:9" s="739" customFormat="1" ht="13" customHeight="1" x14ac:dyDescent="0.35">
      <c r="C8" s="772"/>
      <c r="D8" s="1644"/>
      <c r="E8" s="1644"/>
      <c r="F8" s="1644"/>
    </row>
    <row r="9" spans="2:9" s="739" customFormat="1" ht="9" customHeight="1" x14ac:dyDescent="0.35">
      <c r="B9" s="771"/>
      <c r="C9" s="770"/>
      <c r="D9" s="770"/>
      <c r="E9" s="770"/>
      <c r="F9" s="770"/>
      <c r="G9" s="769"/>
    </row>
    <row r="10" spans="2:9" s="739" customFormat="1" ht="27" customHeight="1" x14ac:dyDescent="0.35">
      <c r="B10" s="741"/>
      <c r="C10" s="1911" t="s">
        <v>845</v>
      </c>
      <c r="D10" s="1911"/>
      <c r="E10" s="1911"/>
      <c r="F10" s="1911"/>
      <c r="G10" s="740"/>
    </row>
    <row r="11" spans="2:9" s="739" customFormat="1" ht="30" customHeight="1" x14ac:dyDescent="0.35">
      <c r="B11" s="741"/>
      <c r="C11" s="1900" t="s">
        <v>950</v>
      </c>
      <c r="D11" s="1900"/>
      <c r="E11" s="1900"/>
      <c r="F11" s="1900"/>
      <c r="G11" s="740"/>
    </row>
    <row r="12" spans="2:9" s="739" customFormat="1" x14ac:dyDescent="0.35">
      <c r="B12" s="741"/>
      <c r="G12" s="740"/>
    </row>
    <row r="13" spans="2:9" s="739" customFormat="1" ht="31" customHeight="1" x14ac:dyDescent="0.35">
      <c r="B13" s="741"/>
      <c r="C13" s="736" t="s">
        <v>223</v>
      </c>
      <c r="D13" s="1904" t="s">
        <v>951</v>
      </c>
      <c r="E13" s="1912"/>
      <c r="F13" s="1912"/>
      <c r="G13" s="740"/>
    </row>
    <row r="14" spans="2:9" ht="12" customHeight="1" thickBot="1" x14ac:dyDescent="0.4">
      <c r="B14" s="734"/>
      <c r="G14" s="733"/>
    </row>
    <row r="15" spans="2:9" s="737" customFormat="1" ht="19" customHeight="1" thickBot="1" x14ac:dyDescent="0.4">
      <c r="B15" s="748"/>
      <c r="D15" s="738"/>
      <c r="E15" s="737" t="s">
        <v>849</v>
      </c>
      <c r="G15" s="747"/>
    </row>
    <row r="16" spans="2:9" s="737" customFormat="1" ht="8.25" customHeight="1" thickBot="1" x14ac:dyDescent="0.4">
      <c r="B16" s="748"/>
      <c r="G16" s="747"/>
    </row>
    <row r="17" spans="2:7" s="737" customFormat="1" ht="19" customHeight="1" thickBot="1" x14ac:dyDescent="0.4">
      <c r="B17" s="748"/>
      <c r="D17" s="738"/>
      <c r="E17" s="737" t="s">
        <v>952</v>
      </c>
      <c r="G17" s="747"/>
    </row>
    <row r="18" spans="2:7" s="737" customFormat="1" ht="8.25" customHeight="1" thickBot="1" x14ac:dyDescent="0.4">
      <c r="B18" s="748"/>
      <c r="G18" s="747"/>
    </row>
    <row r="19" spans="2:7" s="737" customFormat="1" ht="19" customHeight="1" thickBot="1" x14ac:dyDescent="0.4">
      <c r="B19" s="748"/>
      <c r="D19" s="738"/>
      <c r="E19" s="737" t="s">
        <v>853</v>
      </c>
      <c r="G19" s="747"/>
    </row>
    <row r="20" spans="2:7" s="737" customFormat="1" ht="5.25" customHeight="1" thickBot="1" x14ac:dyDescent="0.4">
      <c r="B20" s="748"/>
      <c r="G20" s="747"/>
    </row>
    <row r="21" spans="2:7" s="737" customFormat="1" ht="19" customHeight="1" thickBot="1" x14ac:dyDescent="0.4">
      <c r="B21" s="748"/>
      <c r="D21" s="738"/>
      <c r="E21" s="737" t="s">
        <v>953</v>
      </c>
      <c r="G21" s="747"/>
    </row>
    <row r="22" spans="2:7" ht="26.25" customHeight="1" x14ac:dyDescent="0.35">
      <c r="B22" s="732"/>
      <c r="C22" s="731"/>
      <c r="D22" s="731"/>
      <c r="E22" s="731"/>
      <c r="F22" s="731"/>
      <c r="G22" s="730"/>
    </row>
    <row r="23" spans="2:7" ht="13" customHeight="1" x14ac:dyDescent="0.35"/>
    <row r="24" spans="2:7" ht="47.25" customHeight="1" x14ac:dyDescent="0.35">
      <c r="B24" s="745"/>
      <c r="C24" s="768" t="s">
        <v>954</v>
      </c>
      <c r="D24" s="767"/>
      <c r="E24" s="767"/>
      <c r="F24" s="767"/>
      <c r="G24" s="743"/>
    </row>
    <row r="25" spans="2:7" ht="51" customHeight="1" x14ac:dyDescent="0.35">
      <c r="B25" s="734"/>
      <c r="C25" s="1904" t="s">
        <v>955</v>
      </c>
      <c r="D25" s="1904"/>
      <c r="E25" s="1904"/>
      <c r="F25" s="1904"/>
      <c r="G25" s="733"/>
    </row>
    <row r="26" spans="2:7" ht="13" customHeight="1" x14ac:dyDescent="0.35">
      <c r="B26" s="734"/>
      <c r="G26" s="733"/>
    </row>
    <row r="27" spans="2:7" ht="21" customHeight="1" thickBot="1" x14ac:dyDescent="0.4">
      <c r="B27" s="734"/>
      <c r="C27" s="1913" t="s">
        <v>863</v>
      </c>
      <c r="D27" s="1913"/>
      <c r="E27" s="1913"/>
      <c r="F27" s="1913"/>
      <c r="G27" s="733"/>
    </row>
    <row r="28" spans="2:7" ht="11.25" customHeight="1" x14ac:dyDescent="0.35">
      <c r="B28" s="734"/>
      <c r="C28" s="758"/>
      <c r="D28" s="758"/>
      <c r="E28" s="758"/>
      <c r="F28" s="758"/>
      <c r="G28" s="733"/>
    </row>
    <row r="29" spans="2:7" ht="11.25" customHeight="1" x14ac:dyDescent="0.35">
      <c r="B29" s="734"/>
      <c r="G29" s="733"/>
    </row>
    <row r="30" spans="2:7" s="739" customFormat="1" ht="17.25" customHeight="1" x14ac:dyDescent="0.35">
      <c r="B30" s="741"/>
      <c r="C30" s="1909" t="s">
        <v>956</v>
      </c>
      <c r="D30" s="1909"/>
      <c r="E30" s="1909"/>
      <c r="F30" s="1909"/>
      <c r="G30" s="740"/>
    </row>
    <row r="31" spans="2:7" ht="8.25" customHeight="1" thickBot="1" x14ac:dyDescent="0.4">
      <c r="B31" s="734"/>
      <c r="G31" s="733"/>
    </row>
    <row r="32" spans="2:7" ht="16" thickBot="1" x14ac:dyDescent="0.4">
      <c r="B32" s="734"/>
      <c r="D32" s="735"/>
      <c r="E32" s="729" t="s">
        <v>226</v>
      </c>
      <c r="G32" s="733"/>
    </row>
    <row r="33" spans="2:7" ht="6" customHeight="1" thickBot="1" x14ac:dyDescent="0.4">
      <c r="B33" s="734"/>
      <c r="C33" s="751"/>
      <c r="D33" s="751"/>
      <c r="E33" s="751"/>
      <c r="G33" s="733"/>
    </row>
    <row r="34" spans="2:7" ht="16" thickBot="1" x14ac:dyDescent="0.4">
      <c r="B34" s="734"/>
      <c r="D34" s="735"/>
      <c r="E34" s="729" t="s">
        <v>229</v>
      </c>
      <c r="G34" s="733"/>
    </row>
    <row r="35" spans="2:7" ht="24" customHeight="1" x14ac:dyDescent="0.35">
      <c r="B35" s="734"/>
      <c r="G35" s="733"/>
    </row>
    <row r="36" spans="2:7" s="739" customFormat="1" ht="17.25" customHeight="1" x14ac:dyDescent="0.35">
      <c r="B36" s="741"/>
      <c r="C36" s="736" t="s">
        <v>247</v>
      </c>
      <c r="D36" s="1897" t="s">
        <v>957</v>
      </c>
      <c r="E36" s="1897"/>
      <c r="F36" s="1897"/>
      <c r="G36" s="740"/>
    </row>
    <row r="37" spans="2:7" s="739" customFormat="1" ht="12" customHeight="1" thickBot="1" x14ac:dyDescent="0.4">
      <c r="B37" s="741"/>
      <c r="C37" s="736"/>
      <c r="D37" s="1644"/>
      <c r="E37" s="1644"/>
      <c r="F37" s="760"/>
      <c r="G37" s="740"/>
    </row>
    <row r="38" spans="2:7" s="739" customFormat="1" ht="24" customHeight="1" thickBot="1" x14ac:dyDescent="0.4">
      <c r="B38" s="741"/>
      <c r="C38" s="736"/>
      <c r="D38" s="766"/>
      <c r="E38" s="765" t="s">
        <v>866</v>
      </c>
      <c r="F38" s="760"/>
      <c r="G38" s="740"/>
    </row>
    <row r="39" spans="2:7" s="739" customFormat="1" ht="8.25" customHeight="1" thickBot="1" x14ac:dyDescent="0.4">
      <c r="B39" s="741"/>
      <c r="C39" s="736"/>
      <c r="D39" s="765"/>
      <c r="E39" s="765"/>
      <c r="F39" s="760"/>
      <c r="G39" s="740"/>
    </row>
    <row r="40" spans="2:7" s="739" customFormat="1" ht="24" customHeight="1" thickBot="1" x14ac:dyDescent="0.4">
      <c r="B40" s="741"/>
      <c r="C40" s="736"/>
      <c r="D40" s="766"/>
      <c r="E40" s="765" t="s">
        <v>958</v>
      </c>
      <c r="F40" s="760"/>
      <c r="G40" s="740"/>
    </row>
    <row r="41" spans="2:7" s="739" customFormat="1" ht="9" customHeight="1" thickBot="1" x14ac:dyDescent="0.4">
      <c r="B41" s="741"/>
      <c r="C41" s="736"/>
      <c r="D41" s="765"/>
      <c r="E41" s="765"/>
      <c r="F41" s="760"/>
      <c r="G41" s="740"/>
    </row>
    <row r="42" spans="2:7" s="739" customFormat="1" ht="24" customHeight="1" thickBot="1" x14ac:dyDescent="0.4">
      <c r="B42" s="741"/>
      <c r="C42" s="736"/>
      <c r="D42" s="766"/>
      <c r="E42" s="765" t="s">
        <v>959</v>
      </c>
      <c r="F42" s="760"/>
      <c r="G42" s="740"/>
    </row>
    <row r="43" spans="2:7" s="739" customFormat="1" ht="42" customHeight="1" x14ac:dyDescent="0.35">
      <c r="B43" s="741"/>
      <c r="C43" s="736"/>
      <c r="D43" s="1644"/>
      <c r="E43" s="1644"/>
      <c r="F43" s="760"/>
      <c r="G43" s="740"/>
    </row>
    <row r="44" spans="2:7" s="739" customFormat="1" ht="17.25" customHeight="1" x14ac:dyDescent="0.35">
      <c r="B44" s="741"/>
      <c r="C44" s="736" t="s">
        <v>789</v>
      </c>
      <c r="D44" s="1897" t="s">
        <v>960</v>
      </c>
      <c r="E44" s="1897"/>
      <c r="F44" s="760"/>
      <c r="G44" s="740"/>
    </row>
    <row r="45" spans="2:7" s="739" customFormat="1" ht="15" customHeight="1" thickBot="1" x14ac:dyDescent="0.4">
      <c r="B45" s="741"/>
      <c r="C45" s="736"/>
      <c r="D45" s="1644"/>
      <c r="E45" s="1644"/>
      <c r="F45" s="760"/>
      <c r="G45" s="740"/>
    </row>
    <row r="46" spans="2:7" s="739" customFormat="1" ht="28" customHeight="1" thickBot="1" x14ac:dyDescent="0.4">
      <c r="B46" s="741"/>
      <c r="C46" s="736"/>
      <c r="D46" s="735"/>
      <c r="E46" s="762" t="s">
        <v>961</v>
      </c>
      <c r="F46" s="760"/>
      <c r="G46" s="740"/>
    </row>
    <row r="47" spans="2:7" s="739" customFormat="1" ht="91" customHeight="1" x14ac:dyDescent="0.35">
      <c r="B47" s="741"/>
      <c r="C47" s="736"/>
      <c r="E47" s="764" t="s">
        <v>962</v>
      </c>
      <c r="F47" s="760"/>
      <c r="G47" s="740"/>
    </row>
    <row r="48" spans="2:7" s="739" customFormat="1" ht="52" customHeight="1" thickBot="1" x14ac:dyDescent="0.4">
      <c r="B48" s="741"/>
      <c r="C48" s="736"/>
      <c r="E48" s="764"/>
      <c r="F48" s="760"/>
      <c r="G48" s="740"/>
    </row>
    <row r="49" spans="2:16" s="739" customFormat="1" ht="28" customHeight="1" thickBot="1" x14ac:dyDescent="0.4">
      <c r="B49" s="741"/>
      <c r="C49" s="736"/>
      <c r="D49" s="763"/>
      <c r="E49" s="762" t="s">
        <v>963</v>
      </c>
      <c r="F49" s="760"/>
      <c r="G49" s="740"/>
    </row>
    <row r="50" spans="2:16" s="739" customFormat="1" ht="115" customHeight="1" thickBot="1" x14ac:dyDescent="0.4">
      <c r="B50" s="741"/>
      <c r="C50" s="736"/>
      <c r="D50" s="729"/>
      <c r="E50" s="1644" t="s">
        <v>964</v>
      </c>
      <c r="F50" s="760"/>
      <c r="G50" s="740"/>
    </row>
    <row r="51" spans="2:16" s="739" customFormat="1" ht="28" customHeight="1" thickBot="1" x14ac:dyDescent="0.4">
      <c r="B51" s="741"/>
      <c r="C51" s="736"/>
      <c r="D51" s="763"/>
      <c r="E51" s="762" t="s">
        <v>884</v>
      </c>
      <c r="F51" s="760"/>
      <c r="G51" s="740"/>
    </row>
    <row r="52" spans="2:16" s="739" customFormat="1" ht="60" customHeight="1" x14ac:dyDescent="0.35">
      <c r="B52" s="741"/>
      <c r="C52" s="736"/>
      <c r="D52" s="776"/>
      <c r="E52" s="1644" t="s">
        <v>965</v>
      </c>
      <c r="F52" s="760"/>
      <c r="G52" s="740"/>
    </row>
    <row r="53" spans="2:16" s="739" customFormat="1" ht="15" customHeight="1" x14ac:dyDescent="0.35">
      <c r="B53" s="741"/>
      <c r="C53" s="736"/>
      <c r="D53" s="729"/>
      <c r="E53" s="1644"/>
      <c r="F53" s="760"/>
      <c r="G53" s="740"/>
    </row>
    <row r="54" spans="2:16" s="739" customFormat="1" ht="68.25" customHeight="1" thickBot="1" x14ac:dyDescent="0.4">
      <c r="B54" s="741"/>
      <c r="C54" s="736" t="s">
        <v>256</v>
      </c>
      <c r="D54" s="1897" t="s">
        <v>966</v>
      </c>
      <c r="E54" s="1897"/>
      <c r="F54" s="1897"/>
      <c r="G54" s="740"/>
    </row>
    <row r="55" spans="2:16" s="739" customFormat="1" ht="28" customHeight="1" thickBot="1" x14ac:dyDescent="0.4">
      <c r="B55" s="741"/>
      <c r="C55" s="736"/>
      <c r="D55" s="738"/>
      <c r="E55" s="1899" t="s">
        <v>967</v>
      </c>
      <c r="F55" s="1899"/>
      <c r="G55" s="740"/>
    </row>
    <row r="56" spans="2:16" s="739" customFormat="1" ht="13" customHeight="1" x14ac:dyDescent="0.35">
      <c r="B56" s="741"/>
      <c r="C56" s="736"/>
      <c r="D56" s="737"/>
      <c r="E56" s="1899"/>
      <c r="F56" s="1899"/>
      <c r="G56" s="740"/>
    </row>
    <row r="57" spans="2:16" s="739" customFormat="1" ht="90" customHeight="1" x14ac:dyDescent="0.35">
      <c r="B57" s="741"/>
      <c r="C57" s="736"/>
      <c r="D57" s="729"/>
      <c r="E57" s="1900" t="s">
        <v>968</v>
      </c>
      <c r="F57" s="1900"/>
      <c r="G57" s="740"/>
      <c r="P57" s="761"/>
    </row>
    <row r="58" spans="2:16" s="739" customFormat="1" ht="15" customHeight="1" thickBot="1" x14ac:dyDescent="0.4">
      <c r="B58" s="741"/>
      <c r="C58" s="736"/>
      <c r="D58" s="729"/>
      <c r="E58" s="1644"/>
      <c r="F58" s="760"/>
      <c r="G58" s="740"/>
      <c r="P58" s="759"/>
    </row>
    <row r="59" spans="2:16" s="739" customFormat="1" ht="28" customHeight="1" thickBot="1" x14ac:dyDescent="0.4">
      <c r="B59" s="741"/>
      <c r="C59" s="736"/>
      <c r="D59" s="738"/>
      <c r="E59" s="1899" t="s">
        <v>969</v>
      </c>
      <c r="F59" s="1899"/>
      <c r="G59" s="740"/>
    </row>
    <row r="60" spans="2:16" s="739" customFormat="1" ht="13" customHeight="1" x14ac:dyDescent="0.35">
      <c r="B60" s="741"/>
      <c r="C60" s="736"/>
      <c r="D60" s="737"/>
      <c r="E60" s="1899"/>
      <c r="F60" s="1899"/>
      <c r="G60" s="740"/>
    </row>
    <row r="61" spans="2:16" ht="77.25" customHeight="1" x14ac:dyDescent="0.35">
      <c r="B61" s="734"/>
      <c r="C61" s="757"/>
      <c r="E61" s="1900" t="s">
        <v>970</v>
      </c>
      <c r="F61" s="1900"/>
      <c r="G61" s="733"/>
    </row>
    <row r="62" spans="2:16" s="739" customFormat="1" ht="11.25" customHeight="1" thickBot="1" x14ac:dyDescent="0.4">
      <c r="B62" s="741"/>
      <c r="C62" s="736"/>
      <c r="D62" s="729"/>
      <c r="E62" s="1644"/>
      <c r="F62" s="1644"/>
      <c r="G62" s="740"/>
    </row>
    <row r="63" spans="2:16" s="739" customFormat="1" ht="28" customHeight="1" thickBot="1" x14ac:dyDescent="0.4">
      <c r="B63" s="741"/>
      <c r="C63" s="736"/>
      <c r="D63" s="738"/>
      <c r="E63" s="1907" t="s">
        <v>971</v>
      </c>
      <c r="F63" s="1908"/>
      <c r="G63" s="740"/>
    </row>
    <row r="64" spans="2:16" s="739" customFormat="1" ht="131.25" customHeight="1" x14ac:dyDescent="0.35">
      <c r="B64" s="741"/>
      <c r="C64" s="736"/>
      <c r="D64" s="737"/>
      <c r="E64" s="1901" t="s">
        <v>972</v>
      </c>
      <c r="F64" s="1901"/>
      <c r="G64" s="740"/>
    </row>
    <row r="65" spans="2:7" ht="14.25" customHeight="1" x14ac:dyDescent="0.35">
      <c r="B65" s="734"/>
      <c r="G65" s="733"/>
    </row>
    <row r="66" spans="2:7" ht="28" customHeight="1" thickBot="1" x14ac:dyDescent="0.4">
      <c r="B66" s="734"/>
      <c r="C66" s="1903" t="s">
        <v>882</v>
      </c>
      <c r="D66" s="1903"/>
      <c r="E66" s="1903"/>
      <c r="F66" s="1903"/>
      <c r="G66" s="733"/>
    </row>
    <row r="67" spans="2:7" ht="22" customHeight="1" x14ac:dyDescent="0.35">
      <c r="B67" s="734"/>
      <c r="C67" s="758"/>
      <c r="D67" s="758"/>
      <c r="E67" s="758"/>
      <c r="F67" s="758"/>
      <c r="G67" s="733"/>
    </row>
    <row r="68" spans="2:7" s="739" customFormat="1" ht="19" customHeight="1" x14ac:dyDescent="0.35">
      <c r="B68" s="741"/>
      <c r="C68" s="736" t="s">
        <v>223</v>
      </c>
      <c r="D68" s="1897" t="s">
        <v>973</v>
      </c>
      <c r="E68" s="1897"/>
      <c r="F68" s="1897"/>
      <c r="G68" s="740"/>
    </row>
    <row r="69" spans="2:7" s="739" customFormat="1" ht="34" customHeight="1" x14ac:dyDescent="0.35">
      <c r="B69" s="741"/>
      <c r="D69" s="1900" t="s">
        <v>974</v>
      </c>
      <c r="E69" s="1900"/>
      <c r="F69" s="1900"/>
      <c r="G69" s="740"/>
    </row>
    <row r="70" spans="2:7" s="739" customFormat="1" ht="6" customHeight="1" thickBot="1" x14ac:dyDescent="0.4">
      <c r="B70" s="741"/>
      <c r="G70" s="740"/>
    </row>
    <row r="71" spans="2:7" ht="16" thickBot="1" x14ac:dyDescent="0.4">
      <c r="B71" s="734"/>
      <c r="D71" s="735"/>
      <c r="E71" s="757" t="s">
        <v>873</v>
      </c>
      <c r="G71" s="733"/>
    </row>
    <row r="72" spans="2:7" ht="17.25" customHeight="1" thickBot="1" x14ac:dyDescent="0.4">
      <c r="B72" s="734"/>
      <c r="G72" s="733"/>
    </row>
    <row r="73" spans="2:7" ht="16" thickBot="1" x14ac:dyDescent="0.4">
      <c r="B73" s="734"/>
      <c r="D73" s="735"/>
      <c r="E73" s="756" t="s">
        <v>975</v>
      </c>
      <c r="G73" s="733"/>
    </row>
    <row r="74" spans="2:7" ht="30" customHeight="1" x14ac:dyDescent="0.35">
      <c r="B74" s="734"/>
      <c r="E74" s="1900" t="s">
        <v>976</v>
      </c>
      <c r="F74" s="1900"/>
      <c r="G74" s="733"/>
    </row>
    <row r="75" spans="2:7" ht="13" customHeight="1" thickBot="1" x14ac:dyDescent="0.4">
      <c r="B75" s="734"/>
      <c r="G75" s="733"/>
    </row>
    <row r="76" spans="2:7" s="739" customFormat="1" ht="16" thickBot="1" x14ac:dyDescent="0.4">
      <c r="B76" s="741"/>
      <c r="D76" s="755"/>
      <c r="E76" s="754" t="s">
        <v>977</v>
      </c>
      <c r="G76" s="740"/>
    </row>
    <row r="77" spans="2:7" s="751" customFormat="1" ht="51" customHeight="1" x14ac:dyDescent="0.35">
      <c r="B77" s="753"/>
      <c r="E77" s="1900" t="s">
        <v>978</v>
      </c>
      <c r="F77" s="1900"/>
      <c r="G77" s="752"/>
    </row>
    <row r="78" spans="2:7" s="751" customFormat="1" ht="60" customHeight="1" x14ac:dyDescent="0.35">
      <c r="B78" s="753"/>
      <c r="E78" s="1904" t="s">
        <v>979</v>
      </c>
      <c r="F78" s="1904"/>
      <c r="G78" s="752"/>
    </row>
    <row r="79" spans="2:7" ht="11.25" customHeight="1" thickBot="1" x14ac:dyDescent="0.4">
      <c r="B79" s="734"/>
      <c r="G79" s="733"/>
    </row>
    <row r="80" spans="2:7" s="737" customFormat="1" ht="19" customHeight="1" thickBot="1" x14ac:dyDescent="0.4">
      <c r="B80" s="748"/>
      <c r="D80" s="738"/>
      <c r="E80" s="750" t="s">
        <v>980</v>
      </c>
      <c r="G80" s="747"/>
    </row>
    <row r="81" spans="2:7" ht="15" customHeight="1" x14ac:dyDescent="0.35">
      <c r="B81" s="734"/>
      <c r="E81" s="749" t="s">
        <v>981</v>
      </c>
      <c r="G81" s="733"/>
    </row>
    <row r="82" spans="2:7" ht="29.25" customHeight="1" x14ac:dyDescent="0.35">
      <c r="B82" s="734"/>
      <c r="E82" s="1904" t="s">
        <v>982</v>
      </c>
      <c r="F82" s="1904"/>
      <c r="G82" s="733"/>
    </row>
    <row r="83" spans="2:7" ht="28" customHeight="1" x14ac:dyDescent="0.35">
      <c r="B83" s="734"/>
      <c r="G83" s="733"/>
    </row>
    <row r="84" spans="2:7" s="739" customFormat="1" ht="37" customHeight="1" thickBot="1" x14ac:dyDescent="0.4">
      <c r="B84" s="741"/>
      <c r="C84" s="736" t="s">
        <v>247</v>
      </c>
      <c r="D84" s="1897" t="s">
        <v>983</v>
      </c>
      <c r="E84" s="1897"/>
      <c r="F84" s="1897"/>
      <c r="G84" s="740"/>
    </row>
    <row r="85" spans="2:7" s="737" customFormat="1" ht="23.5" customHeight="1" thickBot="1" x14ac:dyDescent="0.4">
      <c r="B85" s="748"/>
      <c r="D85" s="738"/>
      <c r="E85" s="1899" t="s">
        <v>984</v>
      </c>
      <c r="F85" s="1899"/>
      <c r="G85" s="747"/>
    </row>
    <row r="86" spans="2:7" s="737" customFormat="1" ht="2.5" customHeight="1" x14ac:dyDescent="0.35">
      <c r="B86" s="748"/>
      <c r="E86" s="1899"/>
      <c r="F86" s="1899"/>
      <c r="G86" s="747"/>
    </row>
    <row r="87" spans="2:7" ht="71.25" customHeight="1" x14ac:dyDescent="0.35">
      <c r="B87" s="734"/>
      <c r="E87" s="1901" t="s">
        <v>985</v>
      </c>
      <c r="F87" s="1901"/>
      <c r="G87" s="733"/>
    </row>
    <row r="88" spans="2:7" ht="8.25" customHeight="1" thickBot="1" x14ac:dyDescent="0.4">
      <c r="B88" s="734"/>
      <c r="G88" s="733"/>
    </row>
    <row r="89" spans="2:7" ht="24.75" customHeight="1" thickBot="1" x14ac:dyDescent="0.4">
      <c r="B89" s="734"/>
      <c r="D89" s="735"/>
      <c r="E89" s="1905" t="s">
        <v>986</v>
      </c>
      <c r="F89" s="1906"/>
      <c r="G89" s="733"/>
    </row>
    <row r="90" spans="2:7" ht="61" customHeight="1" x14ac:dyDescent="0.35">
      <c r="B90" s="734"/>
      <c r="E90" s="1900" t="s">
        <v>987</v>
      </c>
      <c r="F90" s="1900"/>
      <c r="G90" s="733"/>
    </row>
    <row r="91" spans="2:7" ht="11.25" customHeight="1" thickBot="1" x14ac:dyDescent="0.4">
      <c r="B91" s="734"/>
      <c r="G91" s="733"/>
    </row>
    <row r="92" spans="2:7" ht="31" customHeight="1" thickBot="1" x14ac:dyDescent="0.4">
      <c r="B92" s="734"/>
      <c r="D92" s="735"/>
      <c r="E92" s="1907" t="s">
        <v>988</v>
      </c>
      <c r="F92" s="1908"/>
      <c r="G92" s="733"/>
    </row>
    <row r="93" spans="2:7" ht="142" customHeight="1" x14ac:dyDescent="0.35">
      <c r="B93" s="732"/>
      <c r="C93" s="731"/>
      <c r="D93" s="731"/>
      <c r="E93" s="1898" t="s">
        <v>989</v>
      </c>
      <c r="F93" s="1898"/>
      <c r="G93" s="730"/>
    </row>
    <row r="94" spans="2:7" ht="10" customHeight="1" x14ac:dyDescent="0.35">
      <c r="B94" s="734"/>
      <c r="G94" s="733"/>
    </row>
    <row r="95" spans="2:7" x14ac:dyDescent="0.35">
      <c r="B95" s="745"/>
      <c r="C95" s="744"/>
      <c r="D95" s="744"/>
      <c r="E95" s="744"/>
      <c r="F95" s="744"/>
      <c r="G95" s="743"/>
    </row>
    <row r="96" spans="2:7" ht="18" x14ac:dyDescent="0.4">
      <c r="B96" s="734"/>
      <c r="C96" s="746" t="s">
        <v>990</v>
      </c>
      <c r="G96" s="733"/>
    </row>
    <row r="97" spans="2:7" ht="44.25" customHeight="1" x14ac:dyDescent="0.35">
      <c r="B97" s="734"/>
      <c r="C97" s="1902" t="s">
        <v>991</v>
      </c>
      <c r="D97" s="1902"/>
      <c r="E97" s="1902"/>
      <c r="F97" s="1902"/>
      <c r="G97" s="733"/>
    </row>
    <row r="98" spans="2:7" ht="13" customHeight="1" x14ac:dyDescent="0.35">
      <c r="B98" s="734"/>
      <c r="G98" s="733"/>
    </row>
    <row r="99" spans="2:7" ht="43.5" customHeight="1" x14ac:dyDescent="0.35">
      <c r="B99" s="734"/>
      <c r="C99" s="736" t="s">
        <v>223</v>
      </c>
      <c r="D99" s="1899" t="s">
        <v>992</v>
      </c>
      <c r="E99" s="1899"/>
      <c r="F99" s="1899"/>
      <c r="G99" s="733"/>
    </row>
    <row r="100" spans="2:7" ht="10" customHeight="1" thickBot="1" x14ac:dyDescent="0.4">
      <c r="B100" s="734"/>
      <c r="G100" s="733"/>
    </row>
    <row r="101" spans="2:7" ht="16" thickBot="1" x14ac:dyDescent="0.4">
      <c r="B101" s="734"/>
      <c r="D101" s="735"/>
      <c r="E101" s="729" t="s">
        <v>226</v>
      </c>
      <c r="G101" s="733"/>
    </row>
    <row r="102" spans="2:7" ht="11.25" customHeight="1" thickBot="1" x14ac:dyDescent="0.4">
      <c r="B102" s="734"/>
      <c r="G102" s="733"/>
    </row>
    <row r="103" spans="2:7" ht="16" thickBot="1" x14ac:dyDescent="0.4">
      <c r="B103" s="734"/>
      <c r="D103" s="735"/>
      <c r="E103" s="729" t="s">
        <v>229</v>
      </c>
      <c r="G103" s="733"/>
    </row>
    <row r="104" spans="2:7" ht="82" customHeight="1" x14ac:dyDescent="0.35">
      <c r="B104" s="734"/>
      <c r="G104" s="733"/>
    </row>
    <row r="105" spans="2:7" ht="24" customHeight="1" x14ac:dyDescent="0.35">
      <c r="B105" s="734"/>
      <c r="C105" s="736" t="s">
        <v>247</v>
      </c>
      <c r="D105" s="1897" t="s">
        <v>993</v>
      </c>
      <c r="E105" s="1897"/>
      <c r="F105" s="1897"/>
      <c r="G105" s="733"/>
    </row>
    <row r="106" spans="2:7" ht="9" customHeight="1" thickBot="1" x14ac:dyDescent="0.4">
      <c r="B106" s="734"/>
      <c r="G106" s="733"/>
    </row>
    <row r="107" spans="2:7" ht="16" thickBot="1" x14ac:dyDescent="0.4">
      <c r="B107" s="734"/>
      <c r="D107" s="738"/>
      <c r="E107" s="737" t="s">
        <v>866</v>
      </c>
      <c r="G107" s="733"/>
    </row>
    <row r="108" spans="2:7" ht="10" customHeight="1" thickBot="1" x14ac:dyDescent="0.4">
      <c r="B108" s="734"/>
      <c r="D108" s="737"/>
      <c r="E108" s="737"/>
      <c r="G108" s="733"/>
    </row>
    <row r="109" spans="2:7" ht="16" thickBot="1" x14ac:dyDescent="0.4">
      <c r="B109" s="734"/>
      <c r="D109" s="738"/>
      <c r="E109" s="737" t="s">
        <v>958</v>
      </c>
      <c r="G109" s="733"/>
    </row>
    <row r="110" spans="2:7" ht="10" customHeight="1" thickBot="1" x14ac:dyDescent="0.4">
      <c r="B110" s="734"/>
      <c r="D110" s="737"/>
      <c r="E110" s="737"/>
      <c r="G110" s="733"/>
    </row>
    <row r="111" spans="2:7" ht="16" thickBot="1" x14ac:dyDescent="0.4">
      <c r="B111" s="734"/>
      <c r="D111" s="738"/>
      <c r="E111" s="737" t="s">
        <v>959</v>
      </c>
      <c r="G111" s="733"/>
    </row>
    <row r="112" spans="2:7" x14ac:dyDescent="0.35">
      <c r="B112" s="734"/>
      <c r="D112" s="737"/>
      <c r="E112" s="737"/>
      <c r="G112" s="733"/>
    </row>
    <row r="113" spans="2:7" ht="32.25" customHeight="1" x14ac:dyDescent="0.35">
      <c r="B113" s="734"/>
      <c r="C113" s="736" t="s">
        <v>58</v>
      </c>
      <c r="D113" s="1897" t="s">
        <v>994</v>
      </c>
      <c r="E113" s="1897"/>
      <c r="F113" s="1897"/>
      <c r="G113" s="733"/>
    </row>
    <row r="114" spans="2:7" ht="9" customHeight="1" thickBot="1" x14ac:dyDescent="0.4">
      <c r="B114" s="734"/>
      <c r="G114" s="733"/>
    </row>
    <row r="115" spans="2:7" ht="22" customHeight="1" thickBot="1" x14ac:dyDescent="0.4">
      <c r="B115" s="734"/>
      <c r="D115" s="735"/>
      <c r="E115" s="1899" t="s">
        <v>995</v>
      </c>
      <c r="F115" s="1899"/>
      <c r="G115" s="733"/>
    </row>
    <row r="116" spans="2:7" ht="11.25" customHeight="1" x14ac:dyDescent="0.35">
      <c r="B116" s="734"/>
      <c r="E116" s="1899"/>
      <c r="F116" s="1899"/>
      <c r="G116" s="733"/>
    </row>
    <row r="117" spans="2:7" ht="87" customHeight="1" x14ac:dyDescent="0.35">
      <c r="B117" s="734"/>
      <c r="E117" s="1900" t="s">
        <v>996</v>
      </c>
      <c r="F117" s="1900"/>
      <c r="G117" s="733"/>
    </row>
    <row r="118" spans="2:7" ht="11.25" customHeight="1" thickBot="1" x14ac:dyDescent="0.4">
      <c r="B118" s="734"/>
      <c r="G118" s="733"/>
    </row>
    <row r="119" spans="2:7" ht="16" thickBot="1" x14ac:dyDescent="0.4">
      <c r="B119" s="734"/>
      <c r="D119" s="735"/>
      <c r="E119" s="1899" t="s">
        <v>997</v>
      </c>
      <c r="F119" s="1899"/>
      <c r="G119" s="733"/>
    </row>
    <row r="120" spans="2:7" ht="18" customHeight="1" x14ac:dyDescent="0.35">
      <c r="B120" s="734"/>
      <c r="E120" s="1899" t="s">
        <v>998</v>
      </c>
      <c r="F120" s="1899"/>
      <c r="G120" s="733"/>
    </row>
    <row r="121" spans="2:7" ht="96" customHeight="1" x14ac:dyDescent="0.35">
      <c r="B121" s="734"/>
      <c r="E121" s="1900" t="s">
        <v>999</v>
      </c>
      <c r="F121" s="1900"/>
      <c r="G121" s="733"/>
    </row>
    <row r="122" spans="2:7" ht="9" customHeight="1" thickBot="1" x14ac:dyDescent="0.4">
      <c r="B122" s="734"/>
      <c r="G122" s="733"/>
    </row>
    <row r="123" spans="2:7" ht="16" thickBot="1" x14ac:dyDescent="0.4">
      <c r="B123" s="734"/>
      <c r="D123" s="735"/>
      <c r="E123" s="1897" t="s">
        <v>1000</v>
      </c>
      <c r="F123" s="1897"/>
      <c r="G123" s="733"/>
    </row>
    <row r="124" spans="2:7" ht="16" customHeight="1" x14ac:dyDescent="0.35">
      <c r="B124" s="734"/>
      <c r="E124" s="1897" t="s">
        <v>998</v>
      </c>
      <c r="F124" s="1897"/>
      <c r="G124" s="733"/>
    </row>
    <row r="125" spans="2:7" ht="149.25" customHeight="1" x14ac:dyDescent="0.35">
      <c r="B125" s="734"/>
      <c r="E125" s="1901" t="s">
        <v>1001</v>
      </c>
      <c r="F125" s="1901"/>
      <c r="G125" s="733"/>
    </row>
    <row r="126" spans="2:7" x14ac:dyDescent="0.35">
      <c r="B126" s="732"/>
      <c r="C126" s="731"/>
      <c r="D126" s="731"/>
      <c r="E126" s="731"/>
      <c r="F126" s="731"/>
      <c r="G126" s="730"/>
    </row>
    <row r="127" spans="2:7" ht="11.25" customHeight="1" x14ac:dyDescent="0.35"/>
    <row r="128" spans="2:7" x14ac:dyDescent="0.35">
      <c r="B128" s="745"/>
      <c r="C128" s="744"/>
      <c r="D128" s="744"/>
      <c r="E128" s="744"/>
      <c r="F128" s="744"/>
      <c r="G128" s="743"/>
    </row>
    <row r="129" spans="2:7" ht="27" customHeight="1" x14ac:dyDescent="0.35">
      <c r="B129" s="734"/>
      <c r="C129" s="742" t="s">
        <v>1002</v>
      </c>
      <c r="G129" s="733"/>
    </row>
    <row r="130" spans="2:7" s="739" customFormat="1" ht="47.25" customHeight="1" x14ac:dyDescent="0.35">
      <c r="B130" s="741"/>
      <c r="C130" s="1900" t="s">
        <v>1003</v>
      </c>
      <c r="D130" s="1900"/>
      <c r="E130" s="1900"/>
      <c r="F130" s="1900"/>
      <c r="G130" s="740"/>
    </row>
    <row r="131" spans="2:7" ht="11.25" customHeight="1" x14ac:dyDescent="0.35">
      <c r="B131" s="734"/>
      <c r="G131" s="733"/>
    </row>
    <row r="132" spans="2:7" ht="33" customHeight="1" x14ac:dyDescent="0.35">
      <c r="B132" s="734"/>
      <c r="C132" s="739" t="s">
        <v>223</v>
      </c>
      <c r="D132" s="1897" t="s">
        <v>1004</v>
      </c>
      <c r="E132" s="1897"/>
      <c r="F132" s="1897"/>
      <c r="G132" s="733"/>
    </row>
    <row r="133" spans="2:7" ht="4" customHeight="1" thickBot="1" x14ac:dyDescent="0.4">
      <c r="B133" s="734"/>
      <c r="G133" s="733"/>
    </row>
    <row r="134" spans="2:7" ht="16" thickBot="1" x14ac:dyDescent="0.4">
      <c r="B134" s="734"/>
      <c r="D134" s="735"/>
      <c r="E134" s="729" t="s">
        <v>226</v>
      </c>
      <c r="G134" s="733"/>
    </row>
    <row r="135" spans="2:7" ht="9" customHeight="1" thickBot="1" x14ac:dyDescent="0.4">
      <c r="B135" s="734"/>
      <c r="G135" s="733"/>
    </row>
    <row r="136" spans="2:7" ht="16" thickBot="1" x14ac:dyDescent="0.4">
      <c r="B136" s="734"/>
      <c r="D136" s="735"/>
      <c r="E136" s="729" t="s">
        <v>229</v>
      </c>
      <c r="G136" s="733"/>
    </row>
    <row r="137" spans="2:7" ht="19" customHeight="1" x14ac:dyDescent="0.35">
      <c r="B137" s="734"/>
      <c r="G137" s="733"/>
    </row>
    <row r="138" spans="2:7" ht="19" customHeight="1" x14ac:dyDescent="0.35">
      <c r="B138" s="734"/>
      <c r="C138" s="736" t="s">
        <v>247</v>
      </c>
      <c r="D138" s="1897" t="s">
        <v>898</v>
      </c>
      <c r="E138" s="1897"/>
      <c r="F138" s="1897"/>
      <c r="G138" s="733"/>
    </row>
    <row r="139" spans="2:7" ht="8.25" customHeight="1" thickBot="1" x14ac:dyDescent="0.4">
      <c r="B139" s="734"/>
      <c r="G139" s="733"/>
    </row>
    <row r="140" spans="2:7" ht="16" thickBot="1" x14ac:dyDescent="0.4">
      <c r="B140" s="734"/>
      <c r="D140" s="738"/>
      <c r="E140" s="737" t="s">
        <v>866</v>
      </c>
      <c r="G140" s="733"/>
    </row>
    <row r="141" spans="2:7" ht="9" customHeight="1" thickBot="1" x14ac:dyDescent="0.4">
      <c r="B141" s="734"/>
      <c r="D141" s="737"/>
      <c r="E141" s="737"/>
      <c r="G141" s="733"/>
    </row>
    <row r="142" spans="2:7" ht="16" thickBot="1" x14ac:dyDescent="0.4">
      <c r="B142" s="734"/>
      <c r="D142" s="738"/>
      <c r="E142" s="737" t="s">
        <v>958</v>
      </c>
      <c r="G142" s="733"/>
    </row>
    <row r="143" spans="2:7" ht="13" customHeight="1" thickBot="1" x14ac:dyDescent="0.4">
      <c r="B143" s="734"/>
      <c r="D143" s="737"/>
      <c r="E143" s="737"/>
      <c r="G143" s="733"/>
    </row>
    <row r="144" spans="2:7" ht="16" thickBot="1" x14ac:dyDescent="0.4">
      <c r="B144" s="734"/>
      <c r="D144" s="738"/>
      <c r="E144" s="737" t="s">
        <v>959</v>
      </c>
      <c r="G144" s="733"/>
    </row>
    <row r="145" spans="2:7" ht="25" customHeight="1" x14ac:dyDescent="0.35">
      <c r="B145" s="734"/>
      <c r="D145" s="737"/>
      <c r="E145" s="737"/>
      <c r="G145" s="733"/>
    </row>
    <row r="146" spans="2:7" ht="35.25" customHeight="1" x14ac:dyDescent="0.35">
      <c r="B146" s="734"/>
      <c r="C146" s="736" t="s">
        <v>58</v>
      </c>
      <c r="D146" s="1897" t="s">
        <v>1005</v>
      </c>
      <c r="E146" s="1897"/>
      <c r="F146" s="1897"/>
      <c r="G146" s="733"/>
    </row>
    <row r="147" spans="2:7" ht="8.25" customHeight="1" thickBot="1" x14ac:dyDescent="0.4">
      <c r="B147" s="734"/>
      <c r="G147" s="733"/>
    </row>
    <row r="148" spans="2:7" ht="16" thickBot="1" x14ac:dyDescent="0.4">
      <c r="B148" s="734"/>
      <c r="D148" s="735"/>
      <c r="E148" s="1899" t="s">
        <v>1006</v>
      </c>
      <c r="F148" s="1899"/>
      <c r="G148" s="733"/>
    </row>
    <row r="149" spans="2:7" ht="18" customHeight="1" x14ac:dyDescent="0.35">
      <c r="B149" s="734"/>
      <c r="E149" s="1899" t="s">
        <v>998</v>
      </c>
      <c r="F149" s="1899"/>
      <c r="G149" s="733"/>
    </row>
    <row r="150" spans="2:7" ht="65.25" customHeight="1" x14ac:dyDescent="0.35">
      <c r="B150" s="734"/>
      <c r="E150" s="1900" t="s">
        <v>1007</v>
      </c>
      <c r="F150" s="1900"/>
      <c r="G150" s="733"/>
    </row>
    <row r="151" spans="2:7" ht="10" customHeight="1" thickBot="1" x14ac:dyDescent="0.4">
      <c r="B151" s="734"/>
      <c r="G151" s="733"/>
    </row>
    <row r="152" spans="2:7" ht="16" thickBot="1" x14ac:dyDescent="0.4">
      <c r="B152" s="734"/>
      <c r="D152" s="735"/>
      <c r="E152" s="1899" t="s">
        <v>1008</v>
      </c>
      <c r="F152" s="1899"/>
      <c r="G152" s="733"/>
    </row>
    <row r="153" spans="2:7" ht="18" customHeight="1" x14ac:dyDescent="0.35">
      <c r="B153" s="734"/>
      <c r="E153" s="1899" t="s">
        <v>998</v>
      </c>
      <c r="F153" s="1899"/>
      <c r="G153" s="733"/>
    </row>
    <row r="154" spans="2:7" ht="58" customHeight="1" x14ac:dyDescent="0.35">
      <c r="B154" s="734"/>
      <c r="E154" s="1900" t="s">
        <v>1009</v>
      </c>
      <c r="F154" s="1900"/>
      <c r="G154" s="733"/>
    </row>
    <row r="155" spans="2:7" ht="16" thickBot="1" x14ac:dyDescent="0.4">
      <c r="B155" s="734"/>
      <c r="G155" s="733"/>
    </row>
    <row r="156" spans="2:7" ht="16" thickBot="1" x14ac:dyDescent="0.4">
      <c r="B156" s="734"/>
      <c r="D156" s="735"/>
      <c r="E156" s="1897" t="s">
        <v>1010</v>
      </c>
      <c r="F156" s="1897"/>
      <c r="G156" s="733"/>
    </row>
    <row r="157" spans="2:7" ht="21" customHeight="1" x14ac:dyDescent="0.35">
      <c r="B157" s="734"/>
      <c r="E157" s="1897" t="s">
        <v>998</v>
      </c>
      <c r="F157" s="1897"/>
      <c r="G157" s="733"/>
    </row>
    <row r="158" spans="2:7" ht="159" customHeight="1" x14ac:dyDescent="0.35">
      <c r="B158" s="732"/>
      <c r="C158" s="731"/>
      <c r="D158" s="731"/>
      <c r="E158" s="1898" t="s">
        <v>1011</v>
      </c>
      <c r="F158" s="1898"/>
      <c r="G158" s="730"/>
    </row>
    <row r="159" spans="2:7" ht="11.25" customHeight="1" x14ac:dyDescent="0.35"/>
    <row r="160" spans="2:7" x14ac:dyDescent="0.35">
      <c r="B160" s="745"/>
      <c r="C160" s="744"/>
      <c r="D160" s="744"/>
      <c r="E160" s="744"/>
      <c r="F160" s="744"/>
      <c r="G160" s="743"/>
    </row>
    <row r="161" spans="2:7" ht="27" customHeight="1" x14ac:dyDescent="0.35">
      <c r="B161" s="734"/>
      <c r="C161" s="742" t="s">
        <v>1012</v>
      </c>
      <c r="G161" s="733"/>
    </row>
    <row r="162" spans="2:7" s="739" customFormat="1" ht="47.25" customHeight="1" x14ac:dyDescent="0.35">
      <c r="B162" s="741"/>
      <c r="C162" s="1900" t="s">
        <v>1013</v>
      </c>
      <c r="D162" s="1900"/>
      <c r="E162" s="1900"/>
      <c r="F162" s="1900"/>
      <c r="G162" s="740"/>
    </row>
    <row r="163" spans="2:7" ht="11.25" customHeight="1" x14ac:dyDescent="0.35">
      <c r="B163" s="734"/>
      <c r="G163" s="733"/>
    </row>
    <row r="164" spans="2:7" ht="19" customHeight="1" x14ac:dyDescent="0.35">
      <c r="B164" s="734"/>
      <c r="C164" s="736" t="s">
        <v>223</v>
      </c>
      <c r="D164" s="1897" t="s">
        <v>904</v>
      </c>
      <c r="E164" s="1897"/>
      <c r="F164" s="1897"/>
      <c r="G164" s="733"/>
    </row>
    <row r="165" spans="2:7" ht="4" customHeight="1" thickBot="1" x14ac:dyDescent="0.4">
      <c r="B165" s="734"/>
      <c r="G165" s="733"/>
    </row>
    <row r="166" spans="2:7" ht="16" thickBot="1" x14ac:dyDescent="0.4">
      <c r="B166" s="734"/>
      <c r="D166" s="735"/>
      <c r="E166" s="729" t="s">
        <v>226</v>
      </c>
      <c r="G166" s="733"/>
    </row>
    <row r="167" spans="2:7" ht="9" customHeight="1" thickBot="1" x14ac:dyDescent="0.4">
      <c r="B167" s="734"/>
      <c r="G167" s="733"/>
    </row>
    <row r="168" spans="2:7" ht="16" thickBot="1" x14ac:dyDescent="0.4">
      <c r="B168" s="734"/>
      <c r="D168" s="735"/>
      <c r="E168" s="729" t="s">
        <v>229</v>
      </c>
      <c r="G168" s="733"/>
    </row>
    <row r="169" spans="2:7" ht="19" customHeight="1" x14ac:dyDescent="0.35">
      <c r="B169" s="734"/>
      <c r="G169" s="733"/>
    </row>
    <row r="170" spans="2:7" ht="35.25" customHeight="1" x14ac:dyDescent="0.35">
      <c r="B170" s="734"/>
      <c r="C170" s="736" t="s">
        <v>247</v>
      </c>
      <c r="D170" s="1897" t="s">
        <v>905</v>
      </c>
      <c r="E170" s="1897"/>
      <c r="F170" s="1897"/>
      <c r="G170" s="733"/>
    </row>
    <row r="171" spans="2:7" ht="8.25" customHeight="1" thickBot="1" x14ac:dyDescent="0.4">
      <c r="B171" s="734"/>
      <c r="G171" s="733"/>
    </row>
    <row r="172" spans="2:7" ht="16" thickBot="1" x14ac:dyDescent="0.4">
      <c r="B172" s="734"/>
      <c r="D172" s="738"/>
      <c r="E172" s="737" t="s">
        <v>226</v>
      </c>
      <c r="G172" s="733"/>
    </row>
    <row r="173" spans="2:7" ht="9" customHeight="1" thickBot="1" x14ac:dyDescent="0.4">
      <c r="B173" s="734"/>
      <c r="D173" s="737"/>
      <c r="E173" s="737"/>
      <c r="G173" s="733"/>
    </row>
    <row r="174" spans="2:7" ht="16" thickBot="1" x14ac:dyDescent="0.4">
      <c r="B174" s="734"/>
      <c r="D174" s="738"/>
      <c r="E174" s="737" t="s">
        <v>229</v>
      </c>
      <c r="G174" s="733"/>
    </row>
    <row r="175" spans="2:7" ht="13" customHeight="1" thickBot="1" x14ac:dyDescent="0.4">
      <c r="B175" s="734"/>
      <c r="D175" s="737"/>
      <c r="E175" s="737"/>
      <c r="G175" s="733"/>
    </row>
    <row r="176" spans="2:7" ht="16" thickBot="1" x14ac:dyDescent="0.4">
      <c r="B176" s="734"/>
      <c r="D176" s="738"/>
      <c r="E176" s="737" t="s">
        <v>1014</v>
      </c>
      <c r="G176" s="733"/>
    </row>
    <row r="177" spans="2:7" ht="25" customHeight="1" x14ac:dyDescent="0.35">
      <c r="B177" s="734"/>
      <c r="D177" s="737"/>
      <c r="E177" s="737"/>
      <c r="G177" s="733"/>
    </row>
    <row r="178" spans="2:7" ht="50.25" customHeight="1" x14ac:dyDescent="0.35">
      <c r="B178" s="734"/>
      <c r="C178" s="736" t="s">
        <v>58</v>
      </c>
      <c r="D178" s="1897" t="s">
        <v>1015</v>
      </c>
      <c r="E178" s="1897"/>
      <c r="F178" s="1897"/>
      <c r="G178" s="733"/>
    </row>
    <row r="179" spans="2:7" ht="8.25" customHeight="1" thickBot="1" x14ac:dyDescent="0.4">
      <c r="B179" s="734"/>
      <c r="G179" s="733"/>
    </row>
    <row r="180" spans="2:7" ht="16" thickBot="1" x14ac:dyDescent="0.4">
      <c r="B180" s="734"/>
      <c r="D180" s="735"/>
      <c r="E180" s="1899" t="s">
        <v>253</v>
      </c>
      <c r="F180" s="1899"/>
      <c r="G180" s="733"/>
    </row>
    <row r="181" spans="2:7" ht="65.25" customHeight="1" x14ac:dyDescent="0.35">
      <c r="B181" s="734"/>
      <c r="E181" s="1900" t="s">
        <v>1016</v>
      </c>
      <c r="F181" s="1900"/>
      <c r="G181" s="733"/>
    </row>
    <row r="182" spans="2:7" ht="10" customHeight="1" thickBot="1" x14ac:dyDescent="0.4">
      <c r="B182" s="734"/>
      <c r="G182" s="733"/>
    </row>
    <row r="183" spans="2:7" ht="16" thickBot="1" x14ac:dyDescent="0.4">
      <c r="B183" s="734"/>
      <c r="D183" s="735"/>
      <c r="E183" s="1899" t="s">
        <v>255</v>
      </c>
      <c r="F183" s="1899"/>
      <c r="G183" s="733"/>
    </row>
    <row r="184" spans="2:7" ht="58" customHeight="1" x14ac:dyDescent="0.35">
      <c r="B184" s="734"/>
      <c r="E184" s="1900" t="s">
        <v>1017</v>
      </c>
      <c r="F184" s="1900"/>
      <c r="G184" s="733"/>
    </row>
    <row r="185" spans="2:7" ht="16" thickBot="1" x14ac:dyDescent="0.4">
      <c r="B185" s="734"/>
      <c r="G185" s="733"/>
    </row>
    <row r="186" spans="2:7" ht="16" thickBot="1" x14ac:dyDescent="0.4">
      <c r="B186" s="734"/>
      <c r="D186" s="735"/>
      <c r="E186" s="1897" t="s">
        <v>258</v>
      </c>
      <c r="F186" s="1897"/>
      <c r="G186" s="733"/>
    </row>
    <row r="187" spans="2:7" ht="100" customHeight="1" x14ac:dyDescent="0.35">
      <c r="B187" s="734"/>
      <c r="E187" s="1901" t="s">
        <v>1018</v>
      </c>
      <c r="F187" s="1901"/>
      <c r="G187" s="733"/>
    </row>
    <row r="188" spans="2:7" ht="16" thickBot="1" x14ac:dyDescent="0.4">
      <c r="B188" s="734"/>
      <c r="G188" s="733"/>
    </row>
    <row r="189" spans="2:7" ht="16" thickBot="1" x14ac:dyDescent="0.4">
      <c r="B189" s="734"/>
      <c r="D189" s="735"/>
      <c r="E189" s="1897" t="s">
        <v>922</v>
      </c>
      <c r="F189" s="1897"/>
      <c r="G189" s="733"/>
    </row>
    <row r="190" spans="2:7" ht="120" customHeight="1" x14ac:dyDescent="0.35">
      <c r="B190" s="732"/>
      <c r="C190" s="731"/>
      <c r="D190" s="731"/>
      <c r="E190" s="1898" t="s">
        <v>1019</v>
      </c>
      <c r="F190" s="1898"/>
      <c r="G190" s="730"/>
    </row>
  </sheetData>
  <sheetProtection algorithmName="SHA-512" hashValue="BTmKht5YOLnfp0q4JFr05vUoMKv/p+pCvv//jAzh+VDEv3ct8ui0Ta+Jf70VZfpe6YMJATfWW6oUS7ks6d/b9Q==" saltValue="PE/+ABnyhTjOQXJoLjGHZA==" spinCount="100000" sheet="1" objects="1" scenarios="1"/>
  <mergeCells count="66">
    <mergeCell ref="E85:F86"/>
    <mergeCell ref="C3:F3"/>
    <mergeCell ref="C4:E4"/>
    <mergeCell ref="D5:F5"/>
    <mergeCell ref="D6:F6"/>
    <mergeCell ref="D7:F7"/>
    <mergeCell ref="C10:F10"/>
    <mergeCell ref="C25:F25"/>
    <mergeCell ref="C11:F11"/>
    <mergeCell ref="D13:F13"/>
    <mergeCell ref="C27:F27"/>
    <mergeCell ref="E77:F77"/>
    <mergeCell ref="D44:E44"/>
    <mergeCell ref="D54:F54"/>
    <mergeCell ref="E57:F57"/>
    <mergeCell ref="E61:F61"/>
    <mergeCell ref="C30:F30"/>
    <mergeCell ref="D36:F36"/>
    <mergeCell ref="E55:F56"/>
    <mergeCell ref="E59:F60"/>
    <mergeCell ref="E63:F63"/>
    <mergeCell ref="E121:F121"/>
    <mergeCell ref="E115:F116"/>
    <mergeCell ref="E119:F120"/>
    <mergeCell ref="E64:F64"/>
    <mergeCell ref="C66:F66"/>
    <mergeCell ref="D68:F68"/>
    <mergeCell ref="D69:F69"/>
    <mergeCell ref="E74:F74"/>
    <mergeCell ref="D105:F105"/>
    <mergeCell ref="E82:F82"/>
    <mergeCell ref="D84:F84"/>
    <mergeCell ref="E87:F87"/>
    <mergeCell ref="E90:F90"/>
    <mergeCell ref="E78:F78"/>
    <mergeCell ref="E89:F89"/>
    <mergeCell ref="E92:F92"/>
    <mergeCell ref="E93:F93"/>
    <mergeCell ref="C97:F97"/>
    <mergeCell ref="D99:F99"/>
    <mergeCell ref="D113:F113"/>
    <mergeCell ref="E117:F117"/>
    <mergeCell ref="E123:F124"/>
    <mergeCell ref="E148:F149"/>
    <mergeCell ref="E125:F125"/>
    <mergeCell ref="C130:F130"/>
    <mergeCell ref="D132:F132"/>
    <mergeCell ref="D138:F138"/>
    <mergeCell ref="D146:F146"/>
    <mergeCell ref="E150:F150"/>
    <mergeCell ref="E154:F154"/>
    <mergeCell ref="E158:F158"/>
    <mergeCell ref="E152:F153"/>
    <mergeCell ref="E156:F157"/>
    <mergeCell ref="D164:F164"/>
    <mergeCell ref="C162:F162"/>
    <mergeCell ref="E187:F187"/>
    <mergeCell ref="E186:F186"/>
    <mergeCell ref="E184:F184"/>
    <mergeCell ref="E183:F183"/>
    <mergeCell ref="E181:F181"/>
    <mergeCell ref="E189:F189"/>
    <mergeCell ref="E190:F190"/>
    <mergeCell ref="E180:F180"/>
    <mergeCell ref="D178:F178"/>
    <mergeCell ref="D170:F170"/>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32394"/>
  <sheetViews>
    <sheetView zoomScaleNormal="100" workbookViewId="0">
      <selection sqref="A1:F1"/>
    </sheetView>
  </sheetViews>
  <sheetFormatPr defaultColWidth="8.83203125" defaultRowHeight="15.5" x14ac:dyDescent="0.35"/>
  <cols>
    <col min="1" max="1" width="15" style="527" bestFit="1" customWidth="1"/>
    <col min="2" max="6" width="8.83203125" style="527"/>
    <col min="7" max="7" width="3.5" style="527" customWidth="1"/>
    <col min="8" max="8" width="34" style="527" bestFit="1" customWidth="1"/>
    <col min="9" max="9" width="25" style="527" bestFit="1" customWidth="1"/>
    <col min="10" max="10" width="12.5" style="527" customWidth="1"/>
    <col min="11" max="11" width="3.83203125" style="527" customWidth="1"/>
    <col min="12" max="12" width="9.33203125" style="544" customWidth="1"/>
    <col min="13" max="13" width="16.5" style="529" bestFit="1" customWidth="1"/>
    <col min="14" max="14" width="5" style="527" customWidth="1"/>
    <col min="15" max="15" width="25" style="527" bestFit="1" customWidth="1"/>
    <col min="16" max="16" width="16.5" style="527" bestFit="1" customWidth="1"/>
    <col min="17" max="17" width="11.5" style="527" bestFit="1" customWidth="1"/>
    <col min="18" max="18" width="9" style="527" bestFit="1" customWidth="1"/>
    <col min="19" max="19" width="9.33203125" style="527" customWidth="1"/>
    <col min="20" max="20" width="7" style="527" customWidth="1"/>
    <col min="21" max="21" width="10.5" style="527" customWidth="1"/>
    <col min="22" max="22" width="9" style="527" customWidth="1"/>
    <col min="23" max="23" width="9.5" style="527" bestFit="1" customWidth="1"/>
    <col min="24" max="16384" width="8.83203125" style="527"/>
  </cols>
  <sheetData>
    <row r="1" spans="1:23" x14ac:dyDescent="0.35">
      <c r="A1" s="1914" t="s">
        <v>1020</v>
      </c>
      <c r="B1" s="1915"/>
      <c r="C1" s="1915"/>
      <c r="D1" s="1915"/>
      <c r="E1" s="1915"/>
      <c r="F1" s="1916"/>
      <c r="H1" s="1645" t="s">
        <v>1021</v>
      </c>
      <c r="I1" s="1646" t="s">
        <v>1022</v>
      </c>
      <c r="L1" s="1917" t="s">
        <v>1023</v>
      </c>
      <c r="M1" s="1918"/>
      <c r="O1" s="1919" t="s">
        <v>1024</v>
      </c>
      <c r="P1" s="1920"/>
      <c r="Q1" s="1920"/>
      <c r="R1" s="1920"/>
      <c r="S1" s="1920"/>
      <c r="T1" s="1920"/>
      <c r="U1" s="1920"/>
      <c r="V1" s="1920"/>
      <c r="W1" s="1921"/>
    </row>
    <row r="2" spans="1:23" x14ac:dyDescent="0.35">
      <c r="A2" s="528"/>
      <c r="B2" s="527" t="s">
        <v>1025</v>
      </c>
      <c r="C2" s="527" t="s">
        <v>1026</v>
      </c>
      <c r="D2" s="527" t="s">
        <v>1027</v>
      </c>
      <c r="E2" s="527" t="s">
        <v>1028</v>
      </c>
      <c r="F2" s="529" t="s">
        <v>1029</v>
      </c>
      <c r="H2" s="528" t="s">
        <v>1030</v>
      </c>
      <c r="I2" s="529" t="s">
        <v>1031</v>
      </c>
      <c r="L2" s="530" t="s">
        <v>1032</v>
      </c>
      <c r="M2" s="531" t="s">
        <v>1033</v>
      </c>
      <c r="O2" s="530" t="s">
        <v>1034</v>
      </c>
      <c r="P2" s="532" t="s">
        <v>1035</v>
      </c>
      <c r="Q2" s="532" t="s">
        <v>1036</v>
      </c>
      <c r="R2" s="532" t="s">
        <v>1037</v>
      </c>
      <c r="S2" s="532" t="s">
        <v>1038</v>
      </c>
      <c r="T2" s="532" t="s">
        <v>1039</v>
      </c>
      <c r="U2" s="532" t="s">
        <v>1040</v>
      </c>
      <c r="V2" s="532" t="s">
        <v>1041</v>
      </c>
      <c r="W2" s="531" t="s">
        <v>1042</v>
      </c>
    </row>
    <row r="3" spans="1:23" x14ac:dyDescent="0.35">
      <c r="A3" s="528" t="s">
        <v>1043</v>
      </c>
      <c r="B3" s="533" t="e">
        <f>hvac_heating_score</f>
        <v>#N/A</v>
      </c>
      <c r="C3" s="533">
        <f>hvac_cooling_score</f>
        <v>0</v>
      </c>
      <c r="D3" s="533" t="e">
        <f>envelope_score</f>
        <v>#N/A</v>
      </c>
      <c r="E3" s="533" t="e">
        <f>'V.a Hot Water'!L159</f>
        <v>#N/A</v>
      </c>
      <c r="F3" s="534">
        <f>lighting_score</f>
        <v>0</v>
      </c>
      <c r="H3" s="528" t="s">
        <v>1044</v>
      </c>
      <c r="I3" s="529" t="s">
        <v>1045</v>
      </c>
      <c r="L3" s="535" t="s">
        <v>1046</v>
      </c>
      <c r="M3" s="529" t="s">
        <v>1047</v>
      </c>
      <c r="O3" s="528" t="s">
        <v>1048</v>
      </c>
      <c r="P3" s="527" t="s">
        <v>1049</v>
      </c>
      <c r="Q3" s="527" t="s">
        <v>1050</v>
      </c>
      <c r="R3" s="533">
        <v>18.058189619</v>
      </c>
      <c r="S3" s="533">
        <v>12.51841321</v>
      </c>
      <c r="T3" s="533">
        <v>7.0423503600000004</v>
      </c>
      <c r="U3" s="533">
        <v>8.0203458560000005</v>
      </c>
      <c r="V3" s="533">
        <v>7.6224143739999999</v>
      </c>
      <c r="W3" s="534">
        <v>3.12104516</v>
      </c>
    </row>
    <row r="4" spans="1:23" x14ac:dyDescent="0.35">
      <c r="A4" s="536" t="s">
        <v>314</v>
      </c>
      <c r="B4" s="537" t="e">
        <f>DGET(energy_db, B2, H21:J22)/2</f>
        <v>#VALUE!</v>
      </c>
      <c r="C4" s="537">
        <f>IF(C3=0,0,DGET(energy_db, C2, H21:J22)/2)</f>
        <v>0</v>
      </c>
      <c r="D4" s="537" t="e">
        <f>B4+C4</f>
        <v>#VALUE!</v>
      </c>
      <c r="E4" s="537" t="e">
        <f>DGET(energy_db, E2, H21:J22)</f>
        <v>#VALUE!</v>
      </c>
      <c r="F4" s="537" t="e">
        <f>DGET(energy_db, F2, H21:J22)</f>
        <v>#VALUE!</v>
      </c>
      <c r="H4" s="528" t="s">
        <v>1051</v>
      </c>
      <c r="I4" s="529" t="s">
        <v>1048</v>
      </c>
      <c r="L4" s="535" t="s">
        <v>1052</v>
      </c>
      <c r="M4" s="529" t="s">
        <v>1049</v>
      </c>
      <c r="O4" s="528" t="s">
        <v>1048</v>
      </c>
      <c r="P4" s="527" t="s">
        <v>1049</v>
      </c>
      <c r="Q4" s="527" t="s">
        <v>1053</v>
      </c>
      <c r="R4" s="533">
        <v>15.239338504999999</v>
      </c>
      <c r="S4" s="533">
        <v>9.883156134</v>
      </c>
      <c r="T4" s="533">
        <v>6.351371973</v>
      </c>
      <c r="U4" s="533">
        <v>4.7535541009999998</v>
      </c>
      <c r="V4" s="533">
        <v>3.8523886269999998</v>
      </c>
      <c r="W4" s="534">
        <v>3.09383718</v>
      </c>
    </row>
    <row r="5" spans="1:23" ht="16" thickBot="1" x14ac:dyDescent="0.4">
      <c r="H5" s="528" t="s">
        <v>1054</v>
      </c>
      <c r="I5" s="529" t="s">
        <v>1031</v>
      </c>
      <c r="L5" s="535" t="s">
        <v>1055</v>
      </c>
      <c r="M5" s="529" t="s">
        <v>1049</v>
      </c>
      <c r="O5" s="528" t="s">
        <v>1048</v>
      </c>
      <c r="P5" s="527" t="s">
        <v>1049</v>
      </c>
      <c r="Q5" s="527" t="s">
        <v>1056</v>
      </c>
      <c r="R5" s="533">
        <v>18.021462004</v>
      </c>
      <c r="S5" s="533">
        <v>12.045224879999999</v>
      </c>
      <c r="T5" s="533">
        <v>8.3508123909999998</v>
      </c>
      <c r="U5" s="533">
        <v>11.290508728000001</v>
      </c>
      <c r="V5" s="533">
        <v>13.091990217999999</v>
      </c>
      <c r="W5" s="534">
        <v>3.3386006149999998</v>
      </c>
    </row>
    <row r="6" spans="1:23" ht="16" thickBot="1" x14ac:dyDescent="0.4">
      <c r="A6" s="1645" t="s">
        <v>1057</v>
      </c>
      <c r="B6" s="538" t="e">
        <f>SUMPRODUCT(B3:F3,B4:F4)/SUM(B4:F4)</f>
        <v>#N/A</v>
      </c>
      <c r="H6" s="1654" t="s">
        <v>1058</v>
      </c>
      <c r="I6" s="529" t="s">
        <v>1031</v>
      </c>
      <c r="L6" s="535" t="s">
        <v>1059</v>
      </c>
      <c r="M6" s="529" t="s">
        <v>1049</v>
      </c>
      <c r="O6" s="528" t="s">
        <v>1048</v>
      </c>
      <c r="P6" s="527" t="s">
        <v>1060</v>
      </c>
      <c r="Q6" s="527" t="s">
        <v>1050</v>
      </c>
      <c r="R6" s="533">
        <v>0.87403560300000005</v>
      </c>
      <c r="S6" s="533">
        <v>0.58787095899999997</v>
      </c>
      <c r="T6" s="533">
        <v>13.378587341999999</v>
      </c>
      <c r="U6" s="533">
        <v>15.109284086000001</v>
      </c>
      <c r="V6" s="533">
        <v>16.4284164</v>
      </c>
      <c r="W6" s="534">
        <v>2.7524099889999998</v>
      </c>
    </row>
    <row r="7" spans="1:23" x14ac:dyDescent="0.35">
      <c r="H7" s="1655" t="s">
        <v>1061</v>
      </c>
      <c r="I7" s="539" t="s">
        <v>1062</v>
      </c>
      <c r="L7" s="535" t="s">
        <v>1063</v>
      </c>
      <c r="M7" s="529" t="s">
        <v>1049</v>
      </c>
      <c r="O7" s="528" t="s">
        <v>1048</v>
      </c>
      <c r="P7" s="527" t="s">
        <v>1060</v>
      </c>
      <c r="Q7" s="527" t="s">
        <v>1053</v>
      </c>
      <c r="R7" s="533">
        <v>1.586265458</v>
      </c>
      <c r="S7" s="533">
        <v>1.296045484</v>
      </c>
      <c r="T7" s="533">
        <v>11.229341298</v>
      </c>
      <c r="U7" s="533">
        <v>9.6385239160000005</v>
      </c>
      <c r="V7" s="533">
        <v>8.4522781079999998</v>
      </c>
      <c r="W7" s="534">
        <v>2.6785689700000002</v>
      </c>
    </row>
    <row r="8" spans="1:23" x14ac:dyDescent="0.35">
      <c r="L8" s="535" t="s">
        <v>1064</v>
      </c>
      <c r="M8" s="529" t="s">
        <v>1049</v>
      </c>
      <c r="O8" s="528" t="s">
        <v>1048</v>
      </c>
      <c r="P8" s="527" t="s">
        <v>1060</v>
      </c>
      <c r="Q8" s="527" t="s">
        <v>1056</v>
      </c>
      <c r="R8" s="533">
        <v>0.13377130400000001</v>
      </c>
      <c r="S8" s="533">
        <v>0.160598609</v>
      </c>
      <c r="T8" s="533">
        <v>15.600357538000001</v>
      </c>
      <c r="U8" s="533">
        <v>14.532207956000001</v>
      </c>
      <c r="V8" s="533">
        <v>18.264276710000001</v>
      </c>
      <c r="W8" s="534">
        <v>2.700764097</v>
      </c>
    </row>
    <row r="9" spans="1:23" x14ac:dyDescent="0.35">
      <c r="H9" s="611" t="s">
        <v>1065</v>
      </c>
      <c r="I9" s="612" t="s">
        <v>1066</v>
      </c>
      <c r="L9" s="535" t="s">
        <v>1067</v>
      </c>
      <c r="M9" s="1656" t="s">
        <v>1049</v>
      </c>
      <c r="O9" s="528" t="s">
        <v>1048</v>
      </c>
      <c r="P9" s="527" t="s">
        <v>1068</v>
      </c>
      <c r="Q9" s="527" t="s">
        <v>1050</v>
      </c>
      <c r="R9" s="533">
        <v>9.3462350007660309</v>
      </c>
      <c r="S9" s="533">
        <v>5.9638877900000002</v>
      </c>
      <c r="T9" s="533">
        <v>13.229523160999999</v>
      </c>
      <c r="U9" s="533">
        <v>8.5347519702461003</v>
      </c>
      <c r="V9" s="533">
        <v>8.9004747850000001</v>
      </c>
      <c r="W9" s="534">
        <v>2.7706545920000001</v>
      </c>
    </row>
    <row r="10" spans="1:23" x14ac:dyDescent="0.35">
      <c r="H10" s="613" t="str">
        <f>'VI.a Building Envelope'!Y6</f>
        <v>&lt;1940</v>
      </c>
      <c r="I10" s="614" t="s">
        <v>1056</v>
      </c>
      <c r="L10" s="535" t="s">
        <v>1069</v>
      </c>
      <c r="M10" s="529" t="s">
        <v>1049</v>
      </c>
      <c r="O10" s="528" t="s">
        <v>1048</v>
      </c>
      <c r="P10" s="527" t="s">
        <v>1068</v>
      </c>
      <c r="Q10" s="527" t="s">
        <v>1053</v>
      </c>
      <c r="R10" s="533">
        <v>11.4532372711391</v>
      </c>
      <c r="S10" s="533">
        <v>6.6375531619999997</v>
      </c>
      <c r="T10" s="533">
        <v>11.060623934000001</v>
      </c>
      <c r="U10" s="533">
        <v>4.9424105063594999</v>
      </c>
      <c r="V10" s="533">
        <v>4.4516956739999998</v>
      </c>
      <c r="W10" s="534">
        <v>2.7651369739999998</v>
      </c>
    </row>
    <row r="11" spans="1:23" x14ac:dyDescent="0.35">
      <c r="H11" s="613" t="str">
        <f>'VI.a Building Envelope'!Y7</f>
        <v>1940 to1959</v>
      </c>
      <c r="I11" s="614" t="s">
        <v>1050</v>
      </c>
      <c r="L11" s="535" t="s">
        <v>1070</v>
      </c>
      <c r="M11" s="529" t="s">
        <v>1049</v>
      </c>
      <c r="O11" s="528" t="s">
        <v>1048</v>
      </c>
      <c r="P11" s="527" t="s">
        <v>1068</v>
      </c>
      <c r="Q11" s="527" t="s">
        <v>1056</v>
      </c>
      <c r="R11" s="533">
        <v>5.8628934718434698</v>
      </c>
      <c r="S11" s="533">
        <v>4.1840051169999999</v>
      </c>
      <c r="T11" s="533">
        <v>14.730295544000001</v>
      </c>
      <c r="U11" s="533">
        <v>8.2809089466347796</v>
      </c>
      <c r="V11" s="533">
        <v>9.2967524699999995</v>
      </c>
      <c r="W11" s="534">
        <v>2.8016309439999998</v>
      </c>
    </row>
    <row r="12" spans="1:23" x14ac:dyDescent="0.35">
      <c r="H12" s="613" t="str">
        <f>'VI.a Building Envelope'!Y8</f>
        <v>1960 to 1969</v>
      </c>
      <c r="I12" s="614" t="s">
        <v>1050</v>
      </c>
      <c r="L12" s="535" t="s">
        <v>1071</v>
      </c>
      <c r="M12" s="529" t="s">
        <v>1049</v>
      </c>
      <c r="O12" s="528" t="s">
        <v>1048</v>
      </c>
      <c r="P12" s="527" t="s">
        <v>1047</v>
      </c>
      <c r="Q12" s="527" t="s">
        <v>1050</v>
      </c>
      <c r="R12" s="533">
        <v>10.306891341</v>
      </c>
      <c r="S12" s="533">
        <v>7.0382758870000002</v>
      </c>
      <c r="T12" s="533">
        <v>12.703777745</v>
      </c>
      <c r="U12" s="533">
        <v>34.710505368</v>
      </c>
      <c r="V12" s="533">
        <v>41.991165226999897</v>
      </c>
      <c r="W12" s="534">
        <v>2.9844797330000001</v>
      </c>
    </row>
    <row r="13" spans="1:23" x14ac:dyDescent="0.35">
      <c r="H13" s="613" t="str">
        <f>'VI.a Building Envelope'!Y9</f>
        <v>1970 to 1979</v>
      </c>
      <c r="I13" s="614" t="s">
        <v>1050</v>
      </c>
      <c r="L13" s="535" t="s">
        <v>1072</v>
      </c>
      <c r="M13" s="529" t="s">
        <v>1049</v>
      </c>
      <c r="O13" s="528" t="s">
        <v>1048</v>
      </c>
      <c r="P13" s="527" t="s">
        <v>1047</v>
      </c>
      <c r="Q13" s="527" t="s">
        <v>1053</v>
      </c>
      <c r="R13" s="533">
        <v>8.3676366289999997</v>
      </c>
      <c r="S13" s="533">
        <v>6.1070304359999996</v>
      </c>
      <c r="T13" s="533">
        <v>9.6241751139999998</v>
      </c>
      <c r="U13" s="533">
        <v>16.163884937999999</v>
      </c>
      <c r="V13" s="533">
        <v>17.112400780999899</v>
      </c>
      <c r="W13" s="534">
        <v>2.8277059219999998</v>
      </c>
    </row>
    <row r="14" spans="1:23" x14ac:dyDescent="0.35">
      <c r="H14" s="613" t="str">
        <f>'VI.a Building Envelope'!Y10</f>
        <v>1980 to 1989</v>
      </c>
      <c r="I14" s="614" t="s">
        <v>1053</v>
      </c>
      <c r="L14" s="535" t="s">
        <v>1073</v>
      </c>
      <c r="M14" s="529" t="s">
        <v>1049</v>
      </c>
      <c r="O14" s="528" t="s">
        <v>1048</v>
      </c>
      <c r="P14" s="527" t="s">
        <v>1047</v>
      </c>
      <c r="Q14" s="527" t="s">
        <v>1056</v>
      </c>
      <c r="R14" s="533">
        <v>8.5635919949999995</v>
      </c>
      <c r="S14" s="533">
        <v>5.551496352</v>
      </c>
      <c r="T14" s="533">
        <v>13.153243936999999</v>
      </c>
      <c r="U14" s="533">
        <v>42.76994732</v>
      </c>
      <c r="V14" s="533">
        <v>56.701353515000001</v>
      </c>
      <c r="W14" s="534">
        <v>2.7430219249999999</v>
      </c>
    </row>
    <row r="15" spans="1:23" x14ac:dyDescent="0.35">
      <c r="H15" s="613" t="str">
        <f>'VI.a Building Envelope'!Y11</f>
        <v>1990 to 1999</v>
      </c>
      <c r="I15" s="614" t="s">
        <v>1053</v>
      </c>
      <c r="L15" s="535" t="s">
        <v>1074</v>
      </c>
      <c r="M15" s="529" t="s">
        <v>1049</v>
      </c>
      <c r="O15" s="528" t="s">
        <v>1048</v>
      </c>
      <c r="P15" s="527" t="s">
        <v>1075</v>
      </c>
      <c r="Q15" s="527" t="s">
        <v>1050</v>
      </c>
      <c r="R15" s="533">
        <v>5.2804820249758802</v>
      </c>
      <c r="S15" s="533">
        <v>3.544761888</v>
      </c>
      <c r="T15" s="533">
        <v>14.803572135</v>
      </c>
      <c r="U15" s="533">
        <v>45.303510081017102</v>
      </c>
      <c r="V15" s="533">
        <v>54.944234549999997</v>
      </c>
      <c r="W15" s="534">
        <v>2.8563762810000002</v>
      </c>
    </row>
    <row r="16" spans="1:23" x14ac:dyDescent="0.35">
      <c r="H16" s="613" t="str">
        <f>'VI.a Building Envelope'!Y12</f>
        <v>2000 to 2009</v>
      </c>
      <c r="I16" s="614" t="s">
        <v>1053</v>
      </c>
      <c r="L16" s="535" t="s">
        <v>1076</v>
      </c>
      <c r="M16" s="529" t="s">
        <v>1049</v>
      </c>
      <c r="O16" s="528" t="s">
        <v>1048</v>
      </c>
      <c r="P16" s="527" t="s">
        <v>1075</v>
      </c>
      <c r="Q16" s="527" t="s">
        <v>1053</v>
      </c>
      <c r="R16" s="533">
        <v>4.6895155780457296</v>
      </c>
      <c r="S16" s="533">
        <v>3.4190653690000001</v>
      </c>
      <c r="T16" s="533">
        <v>12.794133431000001</v>
      </c>
      <c r="U16" s="533">
        <v>24.6043002295524</v>
      </c>
      <c r="V16" s="533">
        <v>28.836405788</v>
      </c>
      <c r="W16" s="534">
        <v>2.6809799089999999</v>
      </c>
    </row>
    <row r="17" spans="8:23" x14ac:dyDescent="0.35">
      <c r="H17" s="613" t="str">
        <f>'VI.a Building Envelope'!Y13</f>
        <v>2010 to 2015</v>
      </c>
      <c r="I17" s="614" t="s">
        <v>1053</v>
      </c>
      <c r="L17" s="535" t="s">
        <v>1077</v>
      </c>
      <c r="M17" s="529" t="s">
        <v>1049</v>
      </c>
      <c r="O17" s="528" t="s">
        <v>1048</v>
      </c>
      <c r="P17" s="527" t="s">
        <v>1075</v>
      </c>
      <c r="Q17" s="527" t="s">
        <v>1056</v>
      </c>
      <c r="R17" s="533">
        <v>4.4704476033912099</v>
      </c>
      <c r="S17" s="533">
        <v>2.9629181710000001</v>
      </c>
      <c r="T17" s="533">
        <v>13.866280393999901</v>
      </c>
      <c r="U17" s="533">
        <v>50.456374050550401</v>
      </c>
      <c r="V17" s="533">
        <v>66.243276847000004</v>
      </c>
      <c r="W17" s="534">
        <v>2.6853800749999999</v>
      </c>
    </row>
    <row r="18" spans="8:23" x14ac:dyDescent="0.35">
      <c r="H18" s="615" t="str">
        <f>'VI.a Building Envelope'!Y14</f>
        <v>2016 to 2022</v>
      </c>
      <c r="I18" s="616" t="s">
        <v>1053</v>
      </c>
      <c r="L18" s="535" t="s">
        <v>1078</v>
      </c>
      <c r="M18" s="529" t="s">
        <v>1049</v>
      </c>
      <c r="O18" s="528" t="s">
        <v>1062</v>
      </c>
      <c r="P18" s="527" t="s">
        <v>1049</v>
      </c>
      <c r="Q18" s="527" t="s">
        <v>1050</v>
      </c>
      <c r="R18" s="533">
        <v>16.161960919999999</v>
      </c>
      <c r="S18" s="533">
        <v>11.19109942</v>
      </c>
      <c r="T18" s="533">
        <v>6.936175896</v>
      </c>
      <c r="U18" s="533">
        <v>5.2606805940000001</v>
      </c>
      <c r="V18" s="533">
        <v>4.4639302299999999</v>
      </c>
      <c r="W18" s="534">
        <v>3.0840566979999999</v>
      </c>
    </row>
    <row r="19" spans="8:23" x14ac:dyDescent="0.35">
      <c r="L19" s="535" t="s">
        <v>1079</v>
      </c>
      <c r="M19" s="529" t="s">
        <v>1049</v>
      </c>
      <c r="O19" s="528" t="s">
        <v>1062</v>
      </c>
      <c r="P19" s="527" t="s">
        <v>1049</v>
      </c>
      <c r="Q19" s="527" t="s">
        <v>1053</v>
      </c>
      <c r="R19" s="533">
        <v>12.517355772</v>
      </c>
      <c r="S19" s="533">
        <v>8.4709854050000004</v>
      </c>
      <c r="T19" s="533">
        <v>6.1261589230000002</v>
      </c>
      <c r="U19" s="533">
        <v>3.3766620299999999</v>
      </c>
      <c r="V19" s="533">
        <v>2.6411274899999899</v>
      </c>
      <c r="W19" s="534">
        <v>2.969873582</v>
      </c>
    </row>
    <row r="20" spans="8:23" x14ac:dyDescent="0.35">
      <c r="H20" s="540" t="s">
        <v>565</v>
      </c>
      <c r="L20" s="535" t="s">
        <v>1080</v>
      </c>
      <c r="M20" s="529" t="s">
        <v>1049</v>
      </c>
      <c r="O20" s="528" t="s">
        <v>1062</v>
      </c>
      <c r="P20" s="527" t="s">
        <v>1049</v>
      </c>
      <c r="Q20" s="527" t="s">
        <v>1056</v>
      </c>
      <c r="R20" s="533">
        <v>18.711386156</v>
      </c>
      <c r="S20" s="533">
        <v>12.853651709999999</v>
      </c>
      <c r="T20" s="533">
        <v>8.7693498890000008</v>
      </c>
      <c r="U20" s="533">
        <v>8.6215458589999994</v>
      </c>
      <c r="V20" s="533">
        <v>7.4816783920000001</v>
      </c>
      <c r="W20" s="534">
        <v>3.5099040389999998</v>
      </c>
    </row>
    <row r="21" spans="8:23" x14ac:dyDescent="0.35">
      <c r="H21" s="1645" t="s">
        <v>1034</v>
      </c>
      <c r="I21" s="1645" t="s">
        <v>1035</v>
      </c>
      <c r="J21" s="541" t="s">
        <v>1036</v>
      </c>
      <c r="L21" s="535" t="s">
        <v>1081</v>
      </c>
      <c r="M21" s="529" t="s">
        <v>1049</v>
      </c>
      <c r="O21" s="528" t="s">
        <v>1062</v>
      </c>
      <c r="P21" s="527" t="s">
        <v>1060</v>
      </c>
      <c r="Q21" s="527" t="s">
        <v>1050</v>
      </c>
      <c r="R21" s="533">
        <v>0.83759727100000003</v>
      </c>
      <c r="S21" s="533">
        <v>0.72105436000000001</v>
      </c>
      <c r="T21" s="533">
        <v>13.880211555000001</v>
      </c>
      <c r="U21" s="533">
        <v>10.964506732</v>
      </c>
      <c r="V21" s="533">
        <v>9.9031351250000004</v>
      </c>
      <c r="W21" s="534">
        <v>2.8578576120000001</v>
      </c>
    </row>
    <row r="22" spans="8:23" x14ac:dyDescent="0.35">
      <c r="H22" s="536" t="e">
        <f>VLOOKUP(buiilding_type, energy_table_names,  2, FALSE)</f>
        <v>#N/A</v>
      </c>
      <c r="I22" s="542" t="e">
        <f>VLOOKUP(TEXT(zip_code,"00000"),zip_climate,2,TRUE)</f>
        <v>#N/A</v>
      </c>
      <c r="J22" s="539" t="e">
        <f>VLOOKUP(building_vintage, H10:I18, 2, FALSE)</f>
        <v>#N/A</v>
      </c>
      <c r="L22" s="535" t="s">
        <v>1082</v>
      </c>
      <c r="M22" s="529" t="s">
        <v>1049</v>
      </c>
      <c r="O22" s="528" t="s">
        <v>1062</v>
      </c>
      <c r="P22" s="527" t="s">
        <v>1060</v>
      </c>
      <c r="Q22" s="527" t="s">
        <v>1053</v>
      </c>
      <c r="R22" s="533">
        <v>1.484729626</v>
      </c>
      <c r="S22" s="533">
        <v>1.3842765800000001</v>
      </c>
      <c r="T22" s="533">
        <v>11.807118636</v>
      </c>
      <c r="U22" s="533">
        <v>5.9826553469999997</v>
      </c>
      <c r="V22" s="533">
        <v>4.9602720429999998</v>
      </c>
      <c r="W22" s="534">
        <v>2.7187877619999998</v>
      </c>
    </row>
    <row r="23" spans="8:23" x14ac:dyDescent="0.35">
      <c r="L23" s="535" t="s">
        <v>1083</v>
      </c>
      <c r="M23" s="529" t="s">
        <v>1049</v>
      </c>
      <c r="O23" s="528" t="s">
        <v>1062</v>
      </c>
      <c r="P23" s="527" t="s">
        <v>1060</v>
      </c>
      <c r="Q23" s="527" t="s">
        <v>1056</v>
      </c>
      <c r="R23" s="533">
        <v>0.298807294</v>
      </c>
      <c r="S23" s="533">
        <v>0.329374467</v>
      </c>
      <c r="T23" s="533">
        <v>17.375373639999999</v>
      </c>
      <c r="U23" s="533">
        <v>11.723496237000001</v>
      </c>
      <c r="V23" s="533">
        <v>11.87334559</v>
      </c>
      <c r="W23" s="534">
        <v>3.2653800679999998</v>
      </c>
    </row>
    <row r="24" spans="8:23" x14ac:dyDescent="0.35">
      <c r="L24" s="535" t="s">
        <v>1084</v>
      </c>
      <c r="M24" s="529" t="s">
        <v>1049</v>
      </c>
      <c r="O24" s="528" t="s">
        <v>1062</v>
      </c>
      <c r="P24" s="527" t="s">
        <v>1068</v>
      </c>
      <c r="Q24" s="527" t="s">
        <v>1050</v>
      </c>
      <c r="R24" s="533">
        <v>6.9945692242036301</v>
      </c>
      <c r="S24" s="533">
        <v>4.8791647940000002</v>
      </c>
      <c r="T24" s="533">
        <v>13.255656354999999</v>
      </c>
      <c r="U24" s="533">
        <v>4.6868809181759001</v>
      </c>
      <c r="V24" s="533">
        <v>4.5599504569999896</v>
      </c>
      <c r="W24" s="534">
        <v>2.9103349650000001</v>
      </c>
    </row>
    <row r="25" spans="8:23" x14ac:dyDescent="0.35">
      <c r="L25" s="535" t="s">
        <v>1085</v>
      </c>
      <c r="M25" s="529" t="s">
        <v>1049</v>
      </c>
      <c r="O25" s="528" t="s">
        <v>1062</v>
      </c>
      <c r="P25" s="527" t="s">
        <v>1068</v>
      </c>
      <c r="Q25" s="527" t="s">
        <v>1053</v>
      </c>
      <c r="R25" s="533">
        <v>8.8359549028171092</v>
      </c>
      <c r="S25" s="533">
        <v>5.835062819</v>
      </c>
      <c r="T25" s="533">
        <v>11.176365417</v>
      </c>
      <c r="U25" s="533">
        <v>2.7385002282289301</v>
      </c>
      <c r="V25" s="533">
        <v>2.2395500180000001</v>
      </c>
      <c r="W25" s="534">
        <v>2.7810351710000001</v>
      </c>
    </row>
    <row r="26" spans="8:23" x14ac:dyDescent="0.35">
      <c r="L26" s="535" t="s">
        <v>1086</v>
      </c>
      <c r="M26" s="529" t="s">
        <v>1049</v>
      </c>
      <c r="O26" s="528" t="s">
        <v>1062</v>
      </c>
      <c r="P26" s="527" t="s">
        <v>1068</v>
      </c>
      <c r="Q26" s="527" t="s">
        <v>1056</v>
      </c>
      <c r="R26" s="533">
        <v>5.4474489716666596</v>
      </c>
      <c r="S26" s="533">
        <v>4.3761820350000002</v>
      </c>
      <c r="T26" s="533">
        <v>17.883346381999999</v>
      </c>
      <c r="U26" s="533">
        <v>4.43209539257575</v>
      </c>
      <c r="V26" s="533">
        <v>4.2063640939999898</v>
      </c>
      <c r="W26" s="534">
        <v>3.2610155920000001</v>
      </c>
    </row>
    <row r="27" spans="8:23" x14ac:dyDescent="0.35">
      <c r="L27" s="535" t="s">
        <v>1087</v>
      </c>
      <c r="M27" s="529" t="s">
        <v>1049</v>
      </c>
      <c r="O27" s="528" t="s">
        <v>1062</v>
      </c>
      <c r="P27" s="527" t="s">
        <v>1047</v>
      </c>
      <c r="Q27" s="527" t="s">
        <v>1050</v>
      </c>
      <c r="R27" s="533">
        <v>7.9649152049999996</v>
      </c>
      <c r="S27" s="533">
        <v>6.0248176259999999</v>
      </c>
      <c r="T27" s="533">
        <v>13.377547294999999</v>
      </c>
      <c r="U27" s="533">
        <v>27.024482029000001</v>
      </c>
      <c r="V27" s="533">
        <v>30.569145678999998</v>
      </c>
      <c r="W27" s="534">
        <v>3.1942931680000002</v>
      </c>
    </row>
    <row r="28" spans="8:23" x14ac:dyDescent="0.35">
      <c r="L28" s="535" t="s">
        <v>1088</v>
      </c>
      <c r="M28" s="529" t="s">
        <v>1049</v>
      </c>
      <c r="O28" s="528" t="s">
        <v>1062</v>
      </c>
      <c r="P28" s="527" t="s">
        <v>1047</v>
      </c>
      <c r="Q28" s="527" t="s">
        <v>1053</v>
      </c>
      <c r="R28" s="533">
        <v>7.1600048950000001</v>
      </c>
      <c r="S28" s="533">
        <v>5.3873429450000003</v>
      </c>
      <c r="T28" s="533">
        <v>9.8193677299999997</v>
      </c>
      <c r="U28" s="533">
        <v>12.627124059</v>
      </c>
      <c r="V28" s="533">
        <v>11.924010063000001</v>
      </c>
      <c r="W28" s="534">
        <v>3.0477879360000002</v>
      </c>
    </row>
    <row r="29" spans="8:23" x14ac:dyDescent="0.35">
      <c r="L29" s="535" t="s">
        <v>1089</v>
      </c>
      <c r="M29" s="529" t="s">
        <v>1049</v>
      </c>
      <c r="O29" s="528" t="s">
        <v>1062</v>
      </c>
      <c r="P29" s="527" t="s">
        <v>1047</v>
      </c>
      <c r="Q29" s="527" t="s">
        <v>1056</v>
      </c>
      <c r="R29" s="533">
        <v>6.7010189769999897</v>
      </c>
      <c r="S29" s="533">
        <v>5.2050087830000002</v>
      </c>
      <c r="T29" s="533">
        <v>15.811802231</v>
      </c>
      <c r="U29" s="533">
        <v>36.044381670999996</v>
      </c>
      <c r="V29" s="533">
        <v>45.138163106</v>
      </c>
      <c r="W29" s="534">
        <v>3.1681628810000002</v>
      </c>
    </row>
    <row r="30" spans="8:23" x14ac:dyDescent="0.35">
      <c r="L30" s="535" t="s">
        <v>1090</v>
      </c>
      <c r="M30" s="529" t="s">
        <v>1049</v>
      </c>
      <c r="O30" s="528" t="s">
        <v>1062</v>
      </c>
      <c r="P30" s="527" t="s">
        <v>1075</v>
      </c>
      <c r="Q30" s="527" t="s">
        <v>1050</v>
      </c>
      <c r="R30" s="533">
        <v>4.4294420890542003</v>
      </c>
      <c r="S30" s="533">
        <v>3.3626498100000002</v>
      </c>
      <c r="T30" s="533">
        <v>14.801605455000001</v>
      </c>
      <c r="U30" s="533">
        <v>33.372973216354197</v>
      </c>
      <c r="V30" s="533">
        <v>37.195551090000002</v>
      </c>
      <c r="W30" s="534">
        <v>3.1356463059999999</v>
      </c>
    </row>
    <row r="31" spans="8:23" x14ac:dyDescent="0.35">
      <c r="L31" s="535" t="s">
        <v>1091</v>
      </c>
      <c r="M31" s="529" t="s">
        <v>1049</v>
      </c>
      <c r="O31" s="528" t="s">
        <v>1062</v>
      </c>
      <c r="P31" s="527" t="s">
        <v>1075</v>
      </c>
      <c r="Q31" s="527" t="s">
        <v>1053</v>
      </c>
      <c r="R31" s="533">
        <v>3.9155086742882701</v>
      </c>
      <c r="S31" s="533">
        <v>3.271262176</v>
      </c>
      <c r="T31" s="533">
        <v>12.985904948</v>
      </c>
      <c r="U31" s="533">
        <v>19.197433975572</v>
      </c>
      <c r="V31" s="533">
        <v>20.799315028999999</v>
      </c>
      <c r="W31" s="534">
        <v>2.9086952149999998</v>
      </c>
    </row>
    <row r="32" spans="8:23" x14ac:dyDescent="0.35">
      <c r="L32" s="535" t="s">
        <v>1092</v>
      </c>
      <c r="M32" s="529" t="s">
        <v>1049</v>
      </c>
      <c r="O32" s="528" t="s">
        <v>1062</v>
      </c>
      <c r="P32" s="527" t="s">
        <v>1075</v>
      </c>
      <c r="Q32" s="527" t="s">
        <v>1056</v>
      </c>
      <c r="R32" s="533">
        <v>4.0982893410722303</v>
      </c>
      <c r="S32" s="533">
        <v>3.153162419</v>
      </c>
      <c r="T32" s="533">
        <v>16.342362797</v>
      </c>
      <c r="U32" s="533">
        <v>40.933573623852801</v>
      </c>
      <c r="V32" s="533">
        <v>51.188249149999997</v>
      </c>
      <c r="W32" s="534">
        <v>3.2106118979999998</v>
      </c>
    </row>
    <row r="33" spans="8:23" x14ac:dyDescent="0.35">
      <c r="L33" s="535" t="s">
        <v>1093</v>
      </c>
      <c r="M33" s="529" t="s">
        <v>1049</v>
      </c>
      <c r="O33" s="528" t="s">
        <v>1031</v>
      </c>
      <c r="P33" s="527" t="s">
        <v>1049</v>
      </c>
      <c r="Q33" s="527" t="s">
        <v>1050</v>
      </c>
      <c r="R33" s="533">
        <v>16.701621116977002</v>
      </c>
      <c r="S33" s="533">
        <v>11.568848381261599</v>
      </c>
      <c r="T33" s="533">
        <v>6.9663927850210197</v>
      </c>
      <c r="U33" s="533">
        <v>6.0460718812782304</v>
      </c>
      <c r="V33" s="533">
        <v>5.3628240059452299</v>
      </c>
      <c r="W33" s="534">
        <v>3.0945834876743201</v>
      </c>
    </row>
    <row r="34" spans="8:23" x14ac:dyDescent="0.35">
      <c r="L34" s="535" t="s">
        <v>1094</v>
      </c>
      <c r="M34" s="529" t="s">
        <v>1049</v>
      </c>
      <c r="O34" s="528" t="s">
        <v>1031</v>
      </c>
      <c r="P34" s="527" t="s">
        <v>1049</v>
      </c>
      <c r="Q34" s="527" t="s">
        <v>1053</v>
      </c>
      <c r="R34" s="533">
        <v>13.082748939668001</v>
      </c>
      <c r="S34" s="533">
        <v>8.7643126447644395</v>
      </c>
      <c r="T34" s="533">
        <v>6.1729387641047699</v>
      </c>
      <c r="U34" s="533">
        <v>3.6626614083655098</v>
      </c>
      <c r="V34" s="533">
        <v>2.8927230504049</v>
      </c>
      <c r="W34" s="534">
        <v>2.9956225224686599</v>
      </c>
    </row>
    <row r="35" spans="8:23" x14ac:dyDescent="0.35">
      <c r="L35" s="535" t="s">
        <v>1095</v>
      </c>
      <c r="M35" s="529" t="s">
        <v>1049</v>
      </c>
      <c r="O35" s="528" t="s">
        <v>1031</v>
      </c>
      <c r="P35" s="527" t="s">
        <v>1049</v>
      </c>
      <c r="Q35" s="527" t="s">
        <v>1056</v>
      </c>
      <c r="R35" s="533">
        <v>18.3311130013543</v>
      </c>
      <c r="S35" s="533">
        <v>12.4080621186614</v>
      </c>
      <c r="T35" s="533">
        <v>8.5386599294724395</v>
      </c>
      <c r="U35" s="533">
        <v>10.092627755299199</v>
      </c>
      <c r="V35" s="533">
        <v>10.5739762488503</v>
      </c>
      <c r="W35" s="534">
        <v>3.41548482892125</v>
      </c>
    </row>
    <row r="36" spans="8:23" x14ac:dyDescent="0.35">
      <c r="H36" s="535" t="s">
        <v>1095</v>
      </c>
      <c r="I36" s="1657" t="s">
        <v>1096</v>
      </c>
      <c r="L36" s="535" t="s">
        <v>1097</v>
      </c>
      <c r="M36" s="529" t="s">
        <v>1049</v>
      </c>
      <c r="O36" s="528" t="s">
        <v>1031</v>
      </c>
      <c r="P36" s="527" t="s">
        <v>1060</v>
      </c>
      <c r="Q36" s="527" t="s">
        <v>1050</v>
      </c>
      <c r="R36" s="533">
        <v>0.84891281970528398</v>
      </c>
      <c r="S36" s="533">
        <v>0.67969562654450399</v>
      </c>
      <c r="T36" s="533">
        <v>13.724437322141201</v>
      </c>
      <c r="U36" s="533">
        <v>12.2516246500689</v>
      </c>
      <c r="V36" s="533">
        <v>11.929494017688601</v>
      </c>
      <c r="W36" s="534">
        <v>2.8251119387372099</v>
      </c>
    </row>
    <row r="37" spans="8:23" x14ac:dyDescent="0.35">
      <c r="H37" s="535" t="s">
        <v>1098</v>
      </c>
      <c r="I37" s="1657" t="s">
        <v>1099</v>
      </c>
      <c r="L37" s="535" t="s">
        <v>1100</v>
      </c>
      <c r="M37" s="529" t="s">
        <v>1049</v>
      </c>
      <c r="O37" s="528" t="s">
        <v>1031</v>
      </c>
      <c r="P37" s="527" t="s">
        <v>1060</v>
      </c>
      <c r="Q37" s="527" t="s">
        <v>1053</v>
      </c>
      <c r="R37" s="533">
        <v>1.50530325029876</v>
      </c>
      <c r="S37" s="533">
        <v>1.3663988181811699</v>
      </c>
      <c r="T37" s="533">
        <v>11.690046922042299</v>
      </c>
      <c r="U37" s="533">
        <v>6.72342306360534</v>
      </c>
      <c r="V37" s="533">
        <v>5.6678372386081204</v>
      </c>
      <c r="W37" s="534">
        <v>2.7106384584481402</v>
      </c>
    </row>
    <row r="38" spans="8:23" x14ac:dyDescent="0.35">
      <c r="H38" s="535" t="s">
        <v>1101</v>
      </c>
      <c r="I38" s="529" t="s">
        <v>1047</v>
      </c>
      <c r="L38" s="535" t="s">
        <v>1102</v>
      </c>
      <c r="M38" s="529" t="s">
        <v>1049</v>
      </c>
      <c r="O38" s="528" t="s">
        <v>1031</v>
      </c>
      <c r="P38" s="527" t="s">
        <v>1060</v>
      </c>
      <c r="Q38" s="527" t="s">
        <v>1056</v>
      </c>
      <c r="R38" s="533">
        <v>0.23556635600369299</v>
      </c>
      <c r="S38" s="533">
        <v>0.26470043092428402</v>
      </c>
      <c r="T38" s="533">
        <v>16.695196648005499</v>
      </c>
      <c r="U38" s="533">
        <v>12.799780044373</v>
      </c>
      <c r="V38" s="533">
        <v>14.322317348818</v>
      </c>
      <c r="W38" s="534">
        <v>3.0490221474413599</v>
      </c>
    </row>
    <row r="39" spans="8:23" x14ac:dyDescent="0.35">
      <c r="H39" s="535" t="s">
        <v>1103</v>
      </c>
      <c r="I39" s="529" t="s">
        <v>1068</v>
      </c>
      <c r="L39" s="535" t="s">
        <v>1104</v>
      </c>
      <c r="M39" s="529" t="s">
        <v>1049</v>
      </c>
      <c r="O39" s="528" t="s">
        <v>1031</v>
      </c>
      <c r="P39" s="527" t="s">
        <v>1068</v>
      </c>
      <c r="Q39" s="527" t="s">
        <v>1050</v>
      </c>
      <c r="R39" s="533">
        <v>7.6516690562019303</v>
      </c>
      <c r="S39" s="533">
        <v>5.1822568853762698</v>
      </c>
      <c r="T39" s="533">
        <v>13.2483542470397</v>
      </c>
      <c r="U39" s="533">
        <v>5.7620487617809903</v>
      </c>
      <c r="V39" s="533">
        <v>5.7727749302474498</v>
      </c>
      <c r="W39" s="534">
        <v>2.87130563075254</v>
      </c>
    </row>
    <row r="40" spans="8:23" x14ac:dyDescent="0.35">
      <c r="L40" s="535" t="s">
        <v>1105</v>
      </c>
      <c r="M40" s="529" t="s">
        <v>1049</v>
      </c>
      <c r="O40" s="528" t="s">
        <v>1031</v>
      </c>
      <c r="P40" s="527" t="s">
        <v>1068</v>
      </c>
      <c r="Q40" s="527" t="s">
        <v>1053</v>
      </c>
      <c r="R40" s="533">
        <v>9.3980619416881392</v>
      </c>
      <c r="S40" s="533">
        <v>6.0074116170838296</v>
      </c>
      <c r="T40" s="533">
        <v>11.1515079147789</v>
      </c>
      <c r="U40" s="533">
        <v>3.2118284007530198</v>
      </c>
      <c r="V40" s="533">
        <v>2.7146468815618601</v>
      </c>
      <c r="W40" s="534">
        <v>2.7776207559001098</v>
      </c>
    </row>
    <row r="41" spans="8:23" x14ac:dyDescent="0.35">
      <c r="L41" s="535" t="s">
        <v>1106</v>
      </c>
      <c r="M41" s="529" t="s">
        <v>1049</v>
      </c>
      <c r="O41" s="528" t="s">
        <v>1031</v>
      </c>
      <c r="P41" s="527" t="s">
        <v>1068</v>
      </c>
      <c r="Q41" s="527" t="s">
        <v>1056</v>
      </c>
      <c r="R41" s="533">
        <v>5.6000883247667703</v>
      </c>
      <c r="S41" s="533">
        <v>4.30557390218849</v>
      </c>
      <c r="T41" s="533">
        <v>16.724877224268301</v>
      </c>
      <c r="U41" s="533">
        <v>5.8461962191469601</v>
      </c>
      <c r="V41" s="533">
        <v>6.07663458358466</v>
      </c>
      <c r="W41" s="534">
        <v>3.0922320951309898</v>
      </c>
    </row>
    <row r="42" spans="8:23" x14ac:dyDescent="0.35">
      <c r="L42" s="535" t="s">
        <v>1107</v>
      </c>
      <c r="M42" s="529" t="s">
        <v>1049</v>
      </c>
      <c r="O42" s="528" t="s">
        <v>1031</v>
      </c>
      <c r="P42" s="527" t="s">
        <v>1047</v>
      </c>
      <c r="Q42" s="527" t="s">
        <v>1050</v>
      </c>
      <c r="R42" s="533">
        <v>8.7061895722634599</v>
      </c>
      <c r="S42" s="533">
        <v>6.3455940078011404</v>
      </c>
      <c r="T42" s="533">
        <v>13.1642880353601</v>
      </c>
      <c r="U42" s="533">
        <v>29.457236146264499</v>
      </c>
      <c r="V42" s="533">
        <v>34.184404683208101</v>
      </c>
      <c r="W42" s="534">
        <v>3.1278837290299499</v>
      </c>
    </row>
    <row r="43" spans="8:23" x14ac:dyDescent="0.35">
      <c r="L43" s="535" t="s">
        <v>1108</v>
      </c>
      <c r="M43" s="529" t="s">
        <v>1049</v>
      </c>
      <c r="O43" s="528" t="s">
        <v>1031</v>
      </c>
      <c r="P43" s="527" t="s">
        <v>1047</v>
      </c>
      <c r="Q43" s="527" t="s">
        <v>1053</v>
      </c>
      <c r="R43" s="533">
        <v>7.4498807670183202</v>
      </c>
      <c r="S43" s="533">
        <v>5.5600943170952801</v>
      </c>
      <c r="T43" s="533">
        <v>9.7725143489720505</v>
      </c>
      <c r="U43" s="533">
        <v>13.4760762809862</v>
      </c>
      <c r="V43" s="533">
        <v>13.1694139733215</v>
      </c>
      <c r="W43" s="534">
        <v>2.9949601873348599</v>
      </c>
    </row>
    <row r="44" spans="8:23" x14ac:dyDescent="0.35">
      <c r="L44" s="535" t="s">
        <v>1109</v>
      </c>
      <c r="M44" s="529" t="s">
        <v>1049</v>
      </c>
      <c r="O44" s="528" t="s">
        <v>1031</v>
      </c>
      <c r="P44" s="527" t="s">
        <v>1047</v>
      </c>
      <c r="Q44" s="527" t="s">
        <v>1056</v>
      </c>
      <c r="R44" s="533">
        <v>7.4313712485984897</v>
      </c>
      <c r="S44" s="533">
        <v>5.3408735145590898</v>
      </c>
      <c r="T44" s="533">
        <v>14.7693281532401</v>
      </c>
      <c r="U44" s="533">
        <v>38.681610978018703</v>
      </c>
      <c r="V44" s="533">
        <v>49.672322196958703</v>
      </c>
      <c r="W44" s="534">
        <v>3.00145657742776</v>
      </c>
    </row>
    <row r="45" spans="8:23" x14ac:dyDescent="0.35">
      <c r="L45" s="535" t="s">
        <v>1110</v>
      </c>
      <c r="M45" s="529" t="s">
        <v>1049</v>
      </c>
      <c r="O45" s="528" t="s">
        <v>1031</v>
      </c>
      <c r="P45" s="527" t="s">
        <v>1075</v>
      </c>
      <c r="Q45" s="527" t="s">
        <v>1050</v>
      </c>
      <c r="R45" s="533">
        <v>4.7420605089941299</v>
      </c>
      <c r="S45" s="533">
        <v>3.4295463064783598</v>
      </c>
      <c r="T45" s="533">
        <v>14.8023278892456</v>
      </c>
      <c r="U45" s="533">
        <v>37.755500317889897</v>
      </c>
      <c r="V45" s="533">
        <v>43.715298454464097</v>
      </c>
      <c r="W45" s="534">
        <v>3.03306010496875</v>
      </c>
    </row>
    <row r="46" spans="8:23" x14ac:dyDescent="0.35">
      <c r="L46" s="535" t="s">
        <v>1111</v>
      </c>
      <c r="M46" s="529" t="s">
        <v>1049</v>
      </c>
      <c r="O46" s="528" t="s">
        <v>1031</v>
      </c>
      <c r="P46" s="527" t="s">
        <v>1075</v>
      </c>
      <c r="Q46" s="527" t="s">
        <v>1053</v>
      </c>
      <c r="R46" s="533">
        <v>4.10186795481901</v>
      </c>
      <c r="S46" s="533">
        <v>3.3068490636284</v>
      </c>
      <c r="T46" s="533">
        <v>12.939731713935901</v>
      </c>
      <c r="U46" s="533">
        <v>20.499256608065501</v>
      </c>
      <c r="V46" s="533">
        <v>22.734422382870299</v>
      </c>
      <c r="W46" s="534">
        <v>2.8538677187774399</v>
      </c>
    </row>
    <row r="47" spans="8:23" x14ac:dyDescent="0.35">
      <c r="L47" s="535" t="s">
        <v>1112</v>
      </c>
      <c r="M47" s="529" t="s">
        <v>1049</v>
      </c>
      <c r="O47" s="528" t="s">
        <v>1031</v>
      </c>
      <c r="P47" s="527" t="s">
        <v>1075</v>
      </c>
      <c r="Q47" s="527" t="s">
        <v>1056</v>
      </c>
      <c r="R47" s="533">
        <v>4.3416382785285004</v>
      </c>
      <c r="S47" s="533">
        <v>3.0287644402489899</v>
      </c>
      <c r="T47" s="533">
        <v>14.7232881106834</v>
      </c>
      <c r="U47" s="533">
        <v>47.160395919843403</v>
      </c>
      <c r="V47" s="533">
        <v>61.032515324855197</v>
      </c>
      <c r="W47" s="534">
        <v>2.8671703598521301</v>
      </c>
    </row>
    <row r="48" spans="8:23" x14ac:dyDescent="0.35">
      <c r="L48" s="535" t="s">
        <v>1113</v>
      </c>
      <c r="M48" s="529" t="s">
        <v>1049</v>
      </c>
      <c r="O48" s="528" t="s">
        <v>1114</v>
      </c>
      <c r="P48" s="527" t="s">
        <v>1049</v>
      </c>
      <c r="Q48" s="527" t="s">
        <v>1050</v>
      </c>
      <c r="R48" s="533">
        <v>13.004086729000001</v>
      </c>
      <c r="S48" s="533">
        <v>12.496505129999999</v>
      </c>
      <c r="T48" s="533">
        <v>5.9532583260000003</v>
      </c>
      <c r="U48" s="533">
        <v>6.5815610739999997</v>
      </c>
      <c r="V48" s="533">
        <v>7.0572984290000003</v>
      </c>
      <c r="W48" s="534">
        <v>2.7599189900000001</v>
      </c>
    </row>
    <row r="49" spans="12:23" x14ac:dyDescent="0.35">
      <c r="L49" s="535" t="s">
        <v>1115</v>
      </c>
      <c r="M49" s="529" t="s">
        <v>1049</v>
      </c>
      <c r="O49" s="528" t="s">
        <v>1114</v>
      </c>
      <c r="P49" s="527" t="s">
        <v>1049</v>
      </c>
      <c r="Q49" s="527" t="s">
        <v>1053</v>
      </c>
      <c r="R49" s="533">
        <v>10.228482066</v>
      </c>
      <c r="S49" s="533">
        <v>9.5831329830000005</v>
      </c>
      <c r="T49" s="533">
        <v>4.6571247849999997</v>
      </c>
      <c r="U49" s="533">
        <v>3.6165910539999899</v>
      </c>
      <c r="V49" s="533">
        <v>3.811006677</v>
      </c>
      <c r="W49" s="534">
        <v>2.3424523320000001</v>
      </c>
    </row>
    <row r="50" spans="12:23" x14ac:dyDescent="0.35">
      <c r="L50" s="535" t="s">
        <v>1116</v>
      </c>
      <c r="M50" s="529" t="s">
        <v>1049</v>
      </c>
      <c r="O50" s="528" t="s">
        <v>1114</v>
      </c>
      <c r="P50" s="527" t="s">
        <v>1049</v>
      </c>
      <c r="Q50" s="527" t="s">
        <v>1056</v>
      </c>
      <c r="R50" s="533">
        <v>18.287564269000001</v>
      </c>
      <c r="S50" s="533">
        <v>15.43327889</v>
      </c>
      <c r="T50" s="533">
        <v>8.1135795289999901</v>
      </c>
      <c r="U50" s="533">
        <v>13.374529900000001</v>
      </c>
      <c r="V50" s="533">
        <v>15.109949641</v>
      </c>
      <c r="W50" s="534">
        <v>3.4616868869999999</v>
      </c>
    </row>
    <row r="51" spans="12:23" x14ac:dyDescent="0.35">
      <c r="L51" s="535" t="s">
        <v>1117</v>
      </c>
      <c r="M51" s="529" t="s">
        <v>1049</v>
      </c>
      <c r="O51" s="528" t="s">
        <v>1114</v>
      </c>
      <c r="P51" s="527" t="s">
        <v>1060</v>
      </c>
      <c r="Q51" s="527" t="s">
        <v>1050</v>
      </c>
      <c r="R51" s="533">
        <v>0.94553138399999903</v>
      </c>
      <c r="S51" s="533">
        <v>0.90972130500000004</v>
      </c>
      <c r="T51" s="533">
        <v>11.140489764</v>
      </c>
      <c r="U51" s="533">
        <v>12.402227570000001</v>
      </c>
      <c r="V51" s="533">
        <v>13.871385953000001</v>
      </c>
      <c r="W51" s="534">
        <v>2.4063174140000001</v>
      </c>
    </row>
    <row r="52" spans="12:23" x14ac:dyDescent="0.35">
      <c r="L52" s="535" t="s">
        <v>1118</v>
      </c>
      <c r="M52" s="529" t="s">
        <v>1049</v>
      </c>
      <c r="O52" s="528" t="s">
        <v>1114</v>
      </c>
      <c r="P52" s="527" t="s">
        <v>1060</v>
      </c>
      <c r="Q52" s="527" t="s">
        <v>1053</v>
      </c>
      <c r="R52" s="533">
        <v>0.90206721099999998</v>
      </c>
      <c r="S52" s="533">
        <v>0.95598634699999996</v>
      </c>
      <c r="T52" s="533">
        <v>9.0374158750000007</v>
      </c>
      <c r="U52" s="533">
        <v>7.3592139080000001</v>
      </c>
      <c r="V52" s="533">
        <v>8.8963317370000006</v>
      </c>
      <c r="W52" s="534">
        <v>2.2554590440000002</v>
      </c>
    </row>
    <row r="53" spans="12:23" x14ac:dyDescent="0.35">
      <c r="L53" s="535" t="s">
        <v>1119</v>
      </c>
      <c r="M53" s="529" t="s">
        <v>1049</v>
      </c>
      <c r="O53" s="528" t="s">
        <v>1114</v>
      </c>
      <c r="P53" s="527" t="s">
        <v>1060</v>
      </c>
      <c r="Q53" s="527" t="s">
        <v>1056</v>
      </c>
      <c r="R53" s="533">
        <v>0.67122996099999999</v>
      </c>
      <c r="S53" s="533">
        <v>0.38928147400000002</v>
      </c>
      <c r="T53" s="533">
        <v>12.20568246</v>
      </c>
      <c r="U53" s="533">
        <v>14.086687371</v>
      </c>
      <c r="V53" s="533">
        <v>16.359775809999999</v>
      </c>
      <c r="W53" s="534">
        <v>2.517421852</v>
      </c>
    </row>
    <row r="54" spans="12:23" x14ac:dyDescent="0.35">
      <c r="L54" s="535" t="s">
        <v>1120</v>
      </c>
      <c r="M54" s="529" t="s">
        <v>1049</v>
      </c>
      <c r="O54" s="528" t="s">
        <v>1114</v>
      </c>
      <c r="P54" s="527" t="s">
        <v>1068</v>
      </c>
      <c r="Q54" s="527" t="s">
        <v>1050</v>
      </c>
      <c r="R54" s="533">
        <v>7.0746161408514396</v>
      </c>
      <c r="S54" s="533">
        <v>5.6088119949999999</v>
      </c>
      <c r="T54" s="533">
        <v>10.46621644</v>
      </c>
      <c r="U54" s="533">
        <v>7.0001214086298296</v>
      </c>
      <c r="V54" s="533">
        <v>8.6847770040000007</v>
      </c>
      <c r="W54" s="534">
        <v>2.2550940069999998</v>
      </c>
    </row>
    <row r="55" spans="12:23" x14ac:dyDescent="0.35">
      <c r="L55" s="535" t="s">
        <v>1121</v>
      </c>
      <c r="M55" s="529" t="s">
        <v>1049</v>
      </c>
      <c r="O55" s="528" t="s">
        <v>1114</v>
      </c>
      <c r="P55" s="527" t="s">
        <v>1068</v>
      </c>
      <c r="Q55" s="527" t="s">
        <v>1053</v>
      </c>
      <c r="R55" s="533">
        <v>6.1672867337880204</v>
      </c>
      <c r="S55" s="533">
        <v>5.6332587429999998</v>
      </c>
      <c r="T55" s="533">
        <v>7.8299062579999896</v>
      </c>
      <c r="U55" s="533">
        <v>3.5813726270071302</v>
      </c>
      <c r="V55" s="533">
        <v>4.8584551239999998</v>
      </c>
      <c r="W55" s="534">
        <v>2.095995791</v>
      </c>
    </row>
    <row r="56" spans="12:23" x14ac:dyDescent="0.35">
      <c r="L56" s="535" t="s">
        <v>1122</v>
      </c>
      <c r="M56" s="529" t="s">
        <v>1049</v>
      </c>
      <c r="O56" s="528" t="s">
        <v>1114</v>
      </c>
      <c r="P56" s="527" t="s">
        <v>1068</v>
      </c>
      <c r="Q56" s="527" t="s">
        <v>1056</v>
      </c>
      <c r="R56" s="533">
        <v>5.7013178607119297</v>
      </c>
      <c r="S56" s="533">
        <v>4.642488449</v>
      </c>
      <c r="T56" s="533">
        <v>15.832507244</v>
      </c>
      <c r="U56" s="533">
        <v>8.8075376933004108</v>
      </c>
      <c r="V56" s="533">
        <v>9.6703699249999993</v>
      </c>
      <c r="W56" s="534">
        <v>2.7212914580000001</v>
      </c>
    </row>
    <row r="57" spans="12:23" x14ac:dyDescent="0.35">
      <c r="L57" s="535" t="s">
        <v>1123</v>
      </c>
      <c r="M57" s="529" t="s">
        <v>1049</v>
      </c>
      <c r="O57" s="528" t="s">
        <v>1114</v>
      </c>
      <c r="P57" s="527" t="s">
        <v>1047</v>
      </c>
      <c r="Q57" s="527" t="s">
        <v>1050</v>
      </c>
      <c r="R57" s="533">
        <v>6.6459374149999997</v>
      </c>
      <c r="S57" s="533">
        <v>5.5418452870000001</v>
      </c>
      <c r="T57" s="533">
        <v>9.8911289230000001</v>
      </c>
      <c r="U57" s="533">
        <v>30.216959948</v>
      </c>
      <c r="V57" s="533">
        <v>39.816178454999999</v>
      </c>
      <c r="W57" s="534">
        <v>2.6028011520000001</v>
      </c>
    </row>
    <row r="58" spans="12:23" x14ac:dyDescent="0.35">
      <c r="L58" s="535" t="s">
        <v>1124</v>
      </c>
      <c r="M58" s="529" t="s">
        <v>1049</v>
      </c>
      <c r="O58" s="528" t="s">
        <v>1114</v>
      </c>
      <c r="P58" s="527" t="s">
        <v>1047</v>
      </c>
      <c r="Q58" s="527" t="s">
        <v>1053</v>
      </c>
      <c r="R58" s="533">
        <v>5.0697130680000004</v>
      </c>
      <c r="S58" s="533">
        <v>4.605342491</v>
      </c>
      <c r="T58" s="533">
        <v>7.482071447</v>
      </c>
      <c r="U58" s="533">
        <v>16.057773089000001</v>
      </c>
      <c r="V58" s="533">
        <v>20.269940783999999</v>
      </c>
      <c r="W58" s="534">
        <v>2.3899320390000001</v>
      </c>
    </row>
    <row r="59" spans="12:23" x14ac:dyDescent="0.35">
      <c r="L59" s="535" t="s">
        <v>1125</v>
      </c>
      <c r="M59" s="529" t="s">
        <v>1049</v>
      </c>
      <c r="O59" s="528" t="s">
        <v>1114</v>
      </c>
      <c r="P59" s="527" t="s">
        <v>1047</v>
      </c>
      <c r="Q59" s="527" t="s">
        <v>1056</v>
      </c>
      <c r="R59" s="533">
        <v>6.8351704599999996</v>
      </c>
      <c r="S59" s="533">
        <v>5.3265275790000004</v>
      </c>
      <c r="T59" s="533">
        <v>10.468303357</v>
      </c>
      <c r="U59" s="533">
        <v>32.738806007999997</v>
      </c>
      <c r="V59" s="533">
        <v>50.144412437</v>
      </c>
      <c r="W59" s="534">
        <v>2.564459931</v>
      </c>
    </row>
    <row r="60" spans="12:23" x14ac:dyDescent="0.35">
      <c r="L60" s="535" t="s">
        <v>1126</v>
      </c>
      <c r="M60" s="529" t="s">
        <v>1049</v>
      </c>
      <c r="O60" s="528" t="s">
        <v>1114</v>
      </c>
      <c r="P60" s="527" t="s">
        <v>1075</v>
      </c>
      <c r="Q60" s="527" t="s">
        <v>1050</v>
      </c>
      <c r="R60" s="533">
        <v>3.23718247862264</v>
      </c>
      <c r="S60" s="533">
        <v>2.9124139310000001</v>
      </c>
      <c r="T60" s="533">
        <v>11.439644725000001</v>
      </c>
      <c r="U60" s="533">
        <v>34.252930926877298</v>
      </c>
      <c r="V60" s="533">
        <v>46.209196298999998</v>
      </c>
      <c r="W60" s="534">
        <v>2.4707898730000002</v>
      </c>
    </row>
    <row r="61" spans="12:23" x14ac:dyDescent="0.35">
      <c r="L61" s="535" t="s">
        <v>1127</v>
      </c>
      <c r="M61" s="529" t="s">
        <v>1049</v>
      </c>
      <c r="O61" s="528" t="s">
        <v>1114</v>
      </c>
      <c r="P61" s="527" t="s">
        <v>1075</v>
      </c>
      <c r="Q61" s="527" t="s">
        <v>1053</v>
      </c>
      <c r="R61" s="533">
        <v>2.8801143940067102</v>
      </c>
      <c r="S61" s="533">
        <v>2.5759286000000001</v>
      </c>
      <c r="T61" s="533">
        <v>9.23684029799999</v>
      </c>
      <c r="U61" s="533">
        <v>20.335681180134198</v>
      </c>
      <c r="V61" s="533">
        <v>27.595558364999999</v>
      </c>
      <c r="W61" s="534">
        <v>2.342626364</v>
      </c>
    </row>
    <row r="62" spans="12:23" x14ac:dyDescent="0.35">
      <c r="L62" s="535" t="s">
        <v>1128</v>
      </c>
      <c r="M62" s="529" t="s">
        <v>1049</v>
      </c>
      <c r="O62" s="528" t="s">
        <v>1114</v>
      </c>
      <c r="P62" s="527" t="s">
        <v>1075</v>
      </c>
      <c r="Q62" s="527" t="s">
        <v>1056</v>
      </c>
      <c r="R62" s="533">
        <v>4.2015795708383497</v>
      </c>
      <c r="S62" s="533">
        <v>3.1894993239999998</v>
      </c>
      <c r="T62" s="533">
        <v>10.755769991999999</v>
      </c>
      <c r="U62" s="533">
        <v>43.105745428210703</v>
      </c>
      <c r="V62" s="533">
        <v>58.905728777999997</v>
      </c>
      <c r="W62" s="534">
        <v>2.3709232280000001</v>
      </c>
    </row>
    <row r="63" spans="12:23" x14ac:dyDescent="0.35">
      <c r="L63" s="535" t="s">
        <v>1129</v>
      </c>
      <c r="M63" s="529" t="s">
        <v>1049</v>
      </c>
      <c r="O63" s="528" t="s">
        <v>1045</v>
      </c>
      <c r="P63" s="527" t="s">
        <v>1049</v>
      </c>
      <c r="Q63" s="527" t="s">
        <v>1050</v>
      </c>
      <c r="R63" s="533">
        <v>18.144302693</v>
      </c>
      <c r="S63" s="533">
        <v>13.457486299999999</v>
      </c>
      <c r="T63" s="533">
        <v>5.9189178399999998</v>
      </c>
      <c r="U63" s="533">
        <v>10.834424991000001</v>
      </c>
      <c r="V63" s="533">
        <v>13.473154186999899</v>
      </c>
      <c r="W63" s="534">
        <v>2.261453065</v>
      </c>
    </row>
    <row r="64" spans="12:23" x14ac:dyDescent="0.35">
      <c r="L64" s="535" t="s">
        <v>1130</v>
      </c>
      <c r="M64" s="529" t="s">
        <v>1049</v>
      </c>
      <c r="O64" s="528" t="s">
        <v>1045</v>
      </c>
      <c r="P64" s="527" t="s">
        <v>1049</v>
      </c>
      <c r="Q64" s="527" t="s">
        <v>1053</v>
      </c>
      <c r="R64" s="533">
        <v>12.349931547000001</v>
      </c>
      <c r="S64" s="533">
        <v>9.5117898489999995</v>
      </c>
      <c r="T64" s="533">
        <v>4.4082677339999998</v>
      </c>
      <c r="U64" s="533">
        <v>4.9823510630000003</v>
      </c>
      <c r="V64" s="533">
        <v>6.1041110619999897</v>
      </c>
      <c r="W64" s="534">
        <v>2.1224431770000001</v>
      </c>
    </row>
    <row r="65" spans="12:23" x14ac:dyDescent="0.35">
      <c r="L65" s="535" t="s">
        <v>1131</v>
      </c>
      <c r="M65" s="529" t="s">
        <v>1049</v>
      </c>
      <c r="O65" s="528" t="s">
        <v>1045</v>
      </c>
      <c r="P65" s="527" t="s">
        <v>1049</v>
      </c>
      <c r="Q65" s="527" t="s">
        <v>1056</v>
      </c>
      <c r="R65" s="533">
        <v>20.466199550999999</v>
      </c>
      <c r="S65" s="533">
        <v>14.12120022</v>
      </c>
      <c r="T65" s="533">
        <v>6.2036619460000004</v>
      </c>
      <c r="U65" s="533">
        <v>15.025952176000001</v>
      </c>
      <c r="V65" s="533">
        <v>19.423902427999899</v>
      </c>
      <c r="W65" s="534">
        <v>2.1524318619999998</v>
      </c>
    </row>
    <row r="66" spans="12:23" x14ac:dyDescent="0.35">
      <c r="L66" s="535" t="s">
        <v>1132</v>
      </c>
      <c r="M66" s="529" t="s">
        <v>1049</v>
      </c>
      <c r="O66" s="528" t="s">
        <v>1045</v>
      </c>
      <c r="P66" s="527" t="s">
        <v>1060</v>
      </c>
      <c r="Q66" s="527" t="s">
        <v>1050</v>
      </c>
      <c r="R66" s="533">
        <v>1.760587793</v>
      </c>
      <c r="S66" s="533">
        <v>1.129221292</v>
      </c>
      <c r="T66" s="533">
        <v>9.10147068499999</v>
      </c>
      <c r="U66" s="533">
        <v>18.287157752999999</v>
      </c>
      <c r="V66" s="533">
        <v>22.971555080000002</v>
      </c>
      <c r="W66" s="534">
        <v>1.8010279090000001</v>
      </c>
    </row>
    <row r="67" spans="12:23" x14ac:dyDescent="0.35">
      <c r="L67" s="535" t="s">
        <v>1133</v>
      </c>
      <c r="M67" s="529" t="s">
        <v>1049</v>
      </c>
      <c r="O67" s="528" t="s">
        <v>1045</v>
      </c>
      <c r="P67" s="527" t="s">
        <v>1060</v>
      </c>
      <c r="Q67" s="527" t="s">
        <v>1053</v>
      </c>
      <c r="R67" s="533">
        <v>1.375293278</v>
      </c>
      <c r="S67" s="533">
        <v>0.97381755299999995</v>
      </c>
      <c r="T67" s="533">
        <v>7.3878200629999897</v>
      </c>
      <c r="U67" s="533">
        <v>10.7347880529999</v>
      </c>
      <c r="V67" s="533">
        <v>14.420537462</v>
      </c>
      <c r="W67" s="534">
        <v>1.68325064</v>
      </c>
    </row>
    <row r="68" spans="12:23" x14ac:dyDescent="0.35">
      <c r="L68" s="535" t="s">
        <v>1134</v>
      </c>
      <c r="M68" s="529" t="s">
        <v>1049</v>
      </c>
      <c r="O68" s="528" t="s">
        <v>1045</v>
      </c>
      <c r="P68" s="527" t="s">
        <v>1060</v>
      </c>
      <c r="Q68" s="527" t="s">
        <v>1056</v>
      </c>
      <c r="R68" s="533">
        <v>1.3232997369999999</v>
      </c>
      <c r="S68" s="533">
        <v>0.72859632299999999</v>
      </c>
      <c r="T68" s="533">
        <v>9.3757137559999997</v>
      </c>
      <c r="U68" s="533">
        <v>22.439634116000001</v>
      </c>
      <c r="V68" s="533">
        <v>30.006932115000001</v>
      </c>
      <c r="W68" s="534">
        <v>1.7562569459999999</v>
      </c>
    </row>
    <row r="69" spans="12:23" x14ac:dyDescent="0.35">
      <c r="L69" s="535" t="s">
        <v>1135</v>
      </c>
      <c r="M69" s="529" t="s">
        <v>1049</v>
      </c>
      <c r="O69" s="528" t="s">
        <v>1045</v>
      </c>
      <c r="P69" s="527" t="s">
        <v>1068</v>
      </c>
      <c r="Q69" s="527" t="s">
        <v>1050</v>
      </c>
      <c r="R69" s="533">
        <v>9.5254648700446491</v>
      </c>
      <c r="S69" s="533">
        <v>6.1041095099999998</v>
      </c>
      <c r="T69" s="533">
        <v>9.0671836460000002</v>
      </c>
      <c r="U69" s="533">
        <v>10.738972468233699</v>
      </c>
      <c r="V69" s="533">
        <v>14.354553941000001</v>
      </c>
      <c r="W69" s="534">
        <v>1.900817416</v>
      </c>
    </row>
    <row r="70" spans="12:23" x14ac:dyDescent="0.35">
      <c r="L70" s="535" t="s">
        <v>1136</v>
      </c>
      <c r="M70" s="529" t="s">
        <v>1049</v>
      </c>
      <c r="O70" s="528" t="s">
        <v>1045</v>
      </c>
      <c r="P70" s="527" t="s">
        <v>1068</v>
      </c>
      <c r="Q70" s="527" t="s">
        <v>1053</v>
      </c>
      <c r="R70" s="533">
        <v>10.0795446464594</v>
      </c>
      <c r="S70" s="533">
        <v>6.8393639630000003</v>
      </c>
      <c r="T70" s="533">
        <v>6.4218873609999996</v>
      </c>
      <c r="U70" s="533">
        <v>4.8231893732027897</v>
      </c>
      <c r="V70" s="533">
        <v>6.9414753079999896</v>
      </c>
      <c r="W70" s="534">
        <v>1.7896851629999999</v>
      </c>
    </row>
    <row r="71" spans="12:23" x14ac:dyDescent="0.35">
      <c r="L71" s="535" t="s">
        <v>1137</v>
      </c>
      <c r="M71" s="529" t="s">
        <v>1049</v>
      </c>
      <c r="O71" s="528" t="s">
        <v>1045</v>
      </c>
      <c r="P71" s="527" t="s">
        <v>1068</v>
      </c>
      <c r="Q71" s="527" t="s">
        <v>1056</v>
      </c>
      <c r="R71" s="533">
        <v>7.9646548987659296</v>
      </c>
      <c r="S71" s="533">
        <v>4.7385604179999996</v>
      </c>
      <c r="T71" s="533">
        <v>10.587294779999899</v>
      </c>
      <c r="U71" s="533">
        <v>12.3658472219934</v>
      </c>
      <c r="V71" s="533">
        <v>16.572204012</v>
      </c>
      <c r="W71" s="534">
        <v>1.9639837469999999</v>
      </c>
    </row>
    <row r="72" spans="12:23" x14ac:dyDescent="0.35">
      <c r="L72" s="535" t="s">
        <v>1138</v>
      </c>
      <c r="M72" s="529" t="s">
        <v>1049</v>
      </c>
      <c r="O72" s="528" t="s">
        <v>1045</v>
      </c>
      <c r="P72" s="527" t="s">
        <v>1047</v>
      </c>
      <c r="Q72" s="527" t="s">
        <v>1050</v>
      </c>
      <c r="R72" s="533">
        <v>10.170720528</v>
      </c>
      <c r="S72" s="533">
        <v>7.1223483810000001</v>
      </c>
      <c r="T72" s="533">
        <v>7.7840274249999997</v>
      </c>
      <c r="U72" s="533">
        <v>31.302736659000001</v>
      </c>
      <c r="V72" s="533">
        <v>41.499899414999902</v>
      </c>
      <c r="W72" s="534">
        <v>2.230948465</v>
      </c>
    </row>
    <row r="73" spans="12:23" x14ac:dyDescent="0.35">
      <c r="L73" s="535" t="s">
        <v>1139</v>
      </c>
      <c r="M73" s="529" t="s">
        <v>1049</v>
      </c>
      <c r="O73" s="528" t="s">
        <v>1045</v>
      </c>
      <c r="P73" s="527" t="s">
        <v>1047</v>
      </c>
      <c r="Q73" s="527" t="s">
        <v>1053</v>
      </c>
      <c r="R73" s="533">
        <v>7.0280268340000003</v>
      </c>
      <c r="S73" s="533">
        <v>5.3547319279999996</v>
      </c>
      <c r="T73" s="533">
        <v>5.7315604239999898</v>
      </c>
      <c r="U73" s="533">
        <v>14.288605575</v>
      </c>
      <c r="V73" s="533">
        <v>18.768055563000001</v>
      </c>
      <c r="W73" s="534">
        <v>2.1292657049999999</v>
      </c>
    </row>
    <row r="74" spans="12:23" x14ac:dyDescent="0.35">
      <c r="L74" s="535" t="s">
        <v>1140</v>
      </c>
      <c r="M74" s="529" t="s">
        <v>1049</v>
      </c>
      <c r="O74" s="528" t="s">
        <v>1045</v>
      </c>
      <c r="P74" s="527" t="s">
        <v>1047</v>
      </c>
      <c r="Q74" s="527" t="s">
        <v>1056</v>
      </c>
      <c r="R74" s="533">
        <v>10.879044479999999</v>
      </c>
      <c r="S74" s="533">
        <v>6.9452438259999996</v>
      </c>
      <c r="T74" s="533">
        <v>8.0142173280000009</v>
      </c>
      <c r="U74" s="533">
        <v>38.013668127999999</v>
      </c>
      <c r="V74" s="533">
        <v>53.050149521999998</v>
      </c>
      <c r="W74" s="534">
        <v>2.1558618439999999</v>
      </c>
    </row>
    <row r="75" spans="12:23" x14ac:dyDescent="0.35">
      <c r="L75" s="535" t="s">
        <v>1141</v>
      </c>
      <c r="M75" s="529" t="s">
        <v>1049</v>
      </c>
      <c r="O75" s="528" t="s">
        <v>1045</v>
      </c>
      <c r="P75" s="527" t="s">
        <v>1075</v>
      </c>
      <c r="Q75" s="527" t="s">
        <v>1050</v>
      </c>
      <c r="R75" s="533">
        <v>4.1209784310747901</v>
      </c>
      <c r="S75" s="533">
        <v>2.9041429920000001</v>
      </c>
      <c r="T75" s="533">
        <v>9.5568963440000001</v>
      </c>
      <c r="U75" s="533">
        <v>42.054471414343098</v>
      </c>
      <c r="V75" s="533">
        <v>59.050847942999901</v>
      </c>
      <c r="W75" s="534">
        <v>2.07134653</v>
      </c>
    </row>
    <row r="76" spans="12:23" x14ac:dyDescent="0.35">
      <c r="L76" s="535" t="s">
        <v>1142</v>
      </c>
      <c r="M76" s="529" t="s">
        <v>1049</v>
      </c>
      <c r="O76" s="528" t="s">
        <v>1045</v>
      </c>
      <c r="P76" s="527" t="s">
        <v>1075</v>
      </c>
      <c r="Q76" s="527" t="s">
        <v>1053</v>
      </c>
      <c r="R76" s="533">
        <v>3.1101313738781</v>
      </c>
      <c r="S76" s="533">
        <v>2.2615753629999999</v>
      </c>
      <c r="T76" s="533">
        <v>7.0043605309999997</v>
      </c>
      <c r="U76" s="533">
        <v>20.3294714907056</v>
      </c>
      <c r="V76" s="533">
        <v>29.242259452999999</v>
      </c>
      <c r="W76" s="534">
        <v>1.892286235</v>
      </c>
    </row>
    <row r="77" spans="12:23" x14ac:dyDescent="0.35">
      <c r="L77" s="535" t="s">
        <v>1143</v>
      </c>
      <c r="M77" s="529" t="s">
        <v>1049</v>
      </c>
      <c r="O77" s="536" t="s">
        <v>1045</v>
      </c>
      <c r="P77" s="542" t="s">
        <v>1075</v>
      </c>
      <c r="Q77" s="542" t="s">
        <v>1056</v>
      </c>
      <c r="R77" s="537">
        <v>4.7892870744159799</v>
      </c>
      <c r="S77" s="537">
        <v>2.974293533</v>
      </c>
      <c r="T77" s="537">
        <v>9.1413567279999999</v>
      </c>
      <c r="U77" s="537">
        <v>49.565904397750401</v>
      </c>
      <c r="V77" s="537">
        <v>71.073922415999903</v>
      </c>
      <c r="W77" s="543">
        <v>1.992248475</v>
      </c>
    </row>
    <row r="78" spans="12:23" x14ac:dyDescent="0.35">
      <c r="L78" s="535" t="s">
        <v>1144</v>
      </c>
      <c r="M78" s="529" t="s">
        <v>1049</v>
      </c>
    </row>
    <row r="79" spans="12:23" x14ac:dyDescent="0.35">
      <c r="L79" s="535" t="s">
        <v>1145</v>
      </c>
      <c r="M79" s="529" t="s">
        <v>1049</v>
      </c>
    </row>
    <row r="80" spans="12:23" x14ac:dyDescent="0.35">
      <c r="L80" s="535" t="s">
        <v>1146</v>
      </c>
      <c r="M80" s="529" t="s">
        <v>1049</v>
      </c>
    </row>
    <row r="81" spans="12:13" x14ac:dyDescent="0.35">
      <c r="L81" s="535" t="s">
        <v>1147</v>
      </c>
      <c r="M81" s="529" t="s">
        <v>1049</v>
      </c>
    </row>
    <row r="82" spans="12:13" x14ac:dyDescent="0.35">
      <c r="L82" s="535" t="s">
        <v>1148</v>
      </c>
      <c r="M82" s="529" t="s">
        <v>1049</v>
      </c>
    </row>
    <row r="83" spans="12:13" x14ac:dyDescent="0.35">
      <c r="L83" s="535" t="s">
        <v>1149</v>
      </c>
      <c r="M83" s="529" t="s">
        <v>1049</v>
      </c>
    </row>
    <row r="84" spans="12:13" x14ac:dyDescent="0.35">
      <c r="L84" s="535" t="s">
        <v>1150</v>
      </c>
      <c r="M84" s="529" t="s">
        <v>1049</v>
      </c>
    </row>
    <row r="85" spans="12:13" x14ac:dyDescent="0.35">
      <c r="L85" s="535" t="s">
        <v>1151</v>
      </c>
      <c r="M85" s="529" t="s">
        <v>1049</v>
      </c>
    </row>
    <row r="86" spans="12:13" x14ac:dyDescent="0.35">
      <c r="L86" s="535" t="s">
        <v>1152</v>
      </c>
      <c r="M86" s="529" t="s">
        <v>1049</v>
      </c>
    </row>
    <row r="87" spans="12:13" x14ac:dyDescent="0.35">
      <c r="L87" s="535" t="s">
        <v>1153</v>
      </c>
      <c r="M87" s="529" t="s">
        <v>1049</v>
      </c>
    </row>
    <row r="88" spans="12:13" x14ac:dyDescent="0.35">
      <c r="L88" s="535" t="s">
        <v>1154</v>
      </c>
      <c r="M88" s="529" t="s">
        <v>1049</v>
      </c>
    </row>
    <row r="89" spans="12:13" x14ac:dyDescent="0.35">
      <c r="L89" s="535" t="s">
        <v>1155</v>
      </c>
      <c r="M89" s="529" t="s">
        <v>1049</v>
      </c>
    </row>
    <row r="90" spans="12:13" x14ac:dyDescent="0.35">
      <c r="L90" s="535" t="s">
        <v>1156</v>
      </c>
      <c r="M90" s="529" t="s">
        <v>1049</v>
      </c>
    </row>
    <row r="91" spans="12:13" x14ac:dyDescent="0.35">
      <c r="L91" s="535" t="s">
        <v>1157</v>
      </c>
      <c r="M91" s="529" t="s">
        <v>1049</v>
      </c>
    </row>
    <row r="92" spans="12:13" x14ac:dyDescent="0.35">
      <c r="L92" s="535" t="s">
        <v>1158</v>
      </c>
      <c r="M92" s="529" t="s">
        <v>1049</v>
      </c>
    </row>
    <row r="93" spans="12:13" x14ac:dyDescent="0.35">
      <c r="L93" s="535" t="s">
        <v>1159</v>
      </c>
      <c r="M93" s="529" t="s">
        <v>1049</v>
      </c>
    </row>
    <row r="94" spans="12:13" x14ac:dyDescent="0.35">
      <c r="L94" s="535" t="s">
        <v>1160</v>
      </c>
      <c r="M94" s="529" t="s">
        <v>1049</v>
      </c>
    </row>
    <row r="95" spans="12:13" x14ac:dyDescent="0.35">
      <c r="L95" s="535" t="s">
        <v>1161</v>
      </c>
      <c r="M95" s="529" t="s">
        <v>1049</v>
      </c>
    </row>
    <row r="96" spans="12:13" x14ac:dyDescent="0.35">
      <c r="L96" s="535" t="s">
        <v>1162</v>
      </c>
      <c r="M96" s="529" t="s">
        <v>1049</v>
      </c>
    </row>
    <row r="97" spans="12:13" x14ac:dyDescent="0.35">
      <c r="L97" s="535" t="s">
        <v>1163</v>
      </c>
      <c r="M97" s="529" t="s">
        <v>1049</v>
      </c>
    </row>
    <row r="98" spans="12:13" x14ac:dyDescent="0.35">
      <c r="L98" s="535" t="s">
        <v>1164</v>
      </c>
      <c r="M98" s="529" t="s">
        <v>1049</v>
      </c>
    </row>
    <row r="99" spans="12:13" x14ac:dyDescent="0.35">
      <c r="L99" s="535" t="s">
        <v>1165</v>
      </c>
      <c r="M99" s="529" t="s">
        <v>1049</v>
      </c>
    </row>
    <row r="100" spans="12:13" x14ac:dyDescent="0.35">
      <c r="L100" s="535" t="s">
        <v>1166</v>
      </c>
      <c r="M100" s="529" t="s">
        <v>1049</v>
      </c>
    </row>
    <row r="101" spans="12:13" x14ac:dyDescent="0.35">
      <c r="L101" s="535" t="s">
        <v>1167</v>
      </c>
      <c r="M101" s="529" t="s">
        <v>1049</v>
      </c>
    </row>
    <row r="102" spans="12:13" x14ac:dyDescent="0.35">
      <c r="L102" s="535" t="s">
        <v>1168</v>
      </c>
      <c r="M102" s="529" t="s">
        <v>1049</v>
      </c>
    </row>
    <row r="103" spans="12:13" x14ac:dyDescent="0.35">
      <c r="L103" s="535" t="s">
        <v>1169</v>
      </c>
      <c r="M103" s="529" t="s">
        <v>1049</v>
      </c>
    </row>
    <row r="104" spans="12:13" x14ac:dyDescent="0.35">
      <c r="L104" s="535" t="s">
        <v>1170</v>
      </c>
      <c r="M104" s="529" t="s">
        <v>1049</v>
      </c>
    </row>
    <row r="105" spans="12:13" x14ac:dyDescent="0.35">
      <c r="L105" s="535" t="s">
        <v>1171</v>
      </c>
      <c r="M105" s="529" t="s">
        <v>1049</v>
      </c>
    </row>
    <row r="106" spans="12:13" x14ac:dyDescent="0.35">
      <c r="L106" s="535" t="s">
        <v>1172</v>
      </c>
      <c r="M106" s="529" t="s">
        <v>1049</v>
      </c>
    </row>
    <row r="107" spans="12:13" x14ac:dyDescent="0.35">
      <c r="L107" s="535" t="s">
        <v>1173</v>
      </c>
      <c r="M107" s="529" t="s">
        <v>1049</v>
      </c>
    </row>
    <row r="108" spans="12:13" x14ac:dyDescent="0.35">
      <c r="L108" s="535" t="s">
        <v>1174</v>
      </c>
      <c r="M108" s="529" t="s">
        <v>1049</v>
      </c>
    </row>
    <row r="109" spans="12:13" x14ac:dyDescent="0.35">
      <c r="L109" s="535" t="s">
        <v>1175</v>
      </c>
      <c r="M109" s="529" t="s">
        <v>1049</v>
      </c>
    </row>
    <row r="110" spans="12:13" x14ac:dyDescent="0.35">
      <c r="L110" s="535" t="s">
        <v>1176</v>
      </c>
      <c r="M110" s="529" t="s">
        <v>1049</v>
      </c>
    </row>
    <row r="111" spans="12:13" x14ac:dyDescent="0.35">
      <c r="L111" s="535" t="s">
        <v>1177</v>
      </c>
      <c r="M111" s="529" t="s">
        <v>1049</v>
      </c>
    </row>
    <row r="112" spans="12:13" x14ac:dyDescent="0.35">
      <c r="L112" s="535" t="s">
        <v>1178</v>
      </c>
      <c r="M112" s="529" t="s">
        <v>1049</v>
      </c>
    </row>
    <row r="113" spans="12:13" x14ac:dyDescent="0.35">
      <c r="L113" s="535" t="s">
        <v>1179</v>
      </c>
      <c r="M113" s="529" t="s">
        <v>1049</v>
      </c>
    </row>
    <row r="114" spans="12:13" x14ac:dyDescent="0.35">
      <c r="L114" s="535" t="s">
        <v>1180</v>
      </c>
      <c r="M114" s="529" t="s">
        <v>1049</v>
      </c>
    </row>
    <row r="115" spans="12:13" x14ac:dyDescent="0.35">
      <c r="L115" s="535" t="s">
        <v>1181</v>
      </c>
      <c r="M115" s="529" t="s">
        <v>1049</v>
      </c>
    </row>
    <row r="116" spans="12:13" x14ac:dyDescent="0.35">
      <c r="L116" s="535" t="s">
        <v>1182</v>
      </c>
      <c r="M116" s="529" t="s">
        <v>1049</v>
      </c>
    </row>
    <row r="117" spans="12:13" x14ac:dyDescent="0.35">
      <c r="L117" s="535" t="s">
        <v>1183</v>
      </c>
      <c r="M117" s="529" t="s">
        <v>1049</v>
      </c>
    </row>
    <row r="118" spans="12:13" x14ac:dyDescent="0.35">
      <c r="L118" s="535" t="s">
        <v>1184</v>
      </c>
      <c r="M118" s="529" t="s">
        <v>1049</v>
      </c>
    </row>
    <row r="119" spans="12:13" x14ac:dyDescent="0.35">
      <c r="L119" s="535" t="s">
        <v>1185</v>
      </c>
      <c r="M119" s="529" t="s">
        <v>1049</v>
      </c>
    </row>
    <row r="120" spans="12:13" x14ac:dyDescent="0.35">
      <c r="L120" s="535" t="s">
        <v>1186</v>
      </c>
      <c r="M120" s="529" t="s">
        <v>1049</v>
      </c>
    </row>
    <row r="121" spans="12:13" x14ac:dyDescent="0.35">
      <c r="L121" s="535" t="s">
        <v>1187</v>
      </c>
      <c r="M121" s="529" t="s">
        <v>1049</v>
      </c>
    </row>
    <row r="122" spans="12:13" x14ac:dyDescent="0.35">
      <c r="L122" s="535" t="s">
        <v>1188</v>
      </c>
      <c r="M122" s="529" t="s">
        <v>1049</v>
      </c>
    </row>
    <row r="123" spans="12:13" x14ac:dyDescent="0.35">
      <c r="L123" s="535" t="s">
        <v>1189</v>
      </c>
      <c r="M123" s="529" t="s">
        <v>1049</v>
      </c>
    </row>
    <row r="124" spans="12:13" x14ac:dyDescent="0.35">
      <c r="L124" s="535" t="s">
        <v>1190</v>
      </c>
      <c r="M124" s="529" t="s">
        <v>1049</v>
      </c>
    </row>
    <row r="125" spans="12:13" x14ac:dyDescent="0.35">
      <c r="L125" s="535" t="s">
        <v>1191</v>
      </c>
      <c r="M125" s="529" t="s">
        <v>1049</v>
      </c>
    </row>
    <row r="126" spans="12:13" x14ac:dyDescent="0.35">
      <c r="L126" s="535" t="s">
        <v>1192</v>
      </c>
      <c r="M126" s="529" t="s">
        <v>1049</v>
      </c>
    </row>
    <row r="127" spans="12:13" x14ac:dyDescent="0.35">
      <c r="L127" s="535" t="s">
        <v>1193</v>
      </c>
      <c r="M127" s="529" t="s">
        <v>1049</v>
      </c>
    </row>
    <row r="128" spans="12:13" x14ac:dyDescent="0.35">
      <c r="L128" s="535" t="s">
        <v>1194</v>
      </c>
      <c r="M128" s="529" t="s">
        <v>1049</v>
      </c>
    </row>
    <row r="129" spans="12:13" x14ac:dyDescent="0.35">
      <c r="L129" s="535" t="s">
        <v>1195</v>
      </c>
      <c r="M129" s="529" t="s">
        <v>1049</v>
      </c>
    </row>
    <row r="130" spans="12:13" x14ac:dyDescent="0.35">
      <c r="L130" s="535" t="s">
        <v>1196</v>
      </c>
      <c r="M130" s="529" t="s">
        <v>1049</v>
      </c>
    </row>
    <row r="131" spans="12:13" x14ac:dyDescent="0.35">
      <c r="L131" s="535" t="s">
        <v>1197</v>
      </c>
      <c r="M131" s="529" t="s">
        <v>1049</v>
      </c>
    </row>
    <row r="132" spans="12:13" x14ac:dyDescent="0.35">
      <c r="L132" s="535" t="s">
        <v>1198</v>
      </c>
      <c r="M132" s="529" t="s">
        <v>1049</v>
      </c>
    </row>
    <row r="133" spans="12:13" x14ac:dyDescent="0.35">
      <c r="L133" s="535" t="s">
        <v>1199</v>
      </c>
      <c r="M133" s="529" t="s">
        <v>1049</v>
      </c>
    </row>
    <row r="134" spans="12:13" x14ac:dyDescent="0.35">
      <c r="L134" s="535" t="s">
        <v>1200</v>
      </c>
      <c r="M134" s="529" t="s">
        <v>1075</v>
      </c>
    </row>
    <row r="135" spans="12:13" x14ac:dyDescent="0.35">
      <c r="L135" s="535" t="s">
        <v>1201</v>
      </c>
      <c r="M135" s="529" t="s">
        <v>1075</v>
      </c>
    </row>
    <row r="136" spans="12:13" x14ac:dyDescent="0.35">
      <c r="L136" s="535" t="s">
        <v>1202</v>
      </c>
      <c r="M136" s="529" t="s">
        <v>1075</v>
      </c>
    </row>
    <row r="137" spans="12:13" x14ac:dyDescent="0.35">
      <c r="L137" s="535" t="s">
        <v>1203</v>
      </c>
      <c r="M137" s="529" t="s">
        <v>1075</v>
      </c>
    </row>
    <row r="138" spans="12:13" x14ac:dyDescent="0.35">
      <c r="L138" s="535" t="s">
        <v>1204</v>
      </c>
      <c r="M138" s="529" t="s">
        <v>1075</v>
      </c>
    </row>
    <row r="139" spans="12:13" x14ac:dyDescent="0.35">
      <c r="L139" s="535" t="s">
        <v>1205</v>
      </c>
      <c r="M139" s="529" t="s">
        <v>1075</v>
      </c>
    </row>
    <row r="140" spans="12:13" x14ac:dyDescent="0.35">
      <c r="L140" s="535" t="s">
        <v>1206</v>
      </c>
      <c r="M140" s="529" t="s">
        <v>1075</v>
      </c>
    </row>
    <row r="141" spans="12:13" x14ac:dyDescent="0.35">
      <c r="L141" s="535" t="s">
        <v>1207</v>
      </c>
      <c r="M141" s="529" t="s">
        <v>1075</v>
      </c>
    </row>
    <row r="142" spans="12:13" x14ac:dyDescent="0.35">
      <c r="L142" s="535" t="s">
        <v>1208</v>
      </c>
      <c r="M142" s="529" t="s">
        <v>1075</v>
      </c>
    </row>
    <row r="143" spans="12:13" x14ac:dyDescent="0.35">
      <c r="L143" s="535" t="s">
        <v>1209</v>
      </c>
      <c r="M143" s="529" t="s">
        <v>1075</v>
      </c>
    </row>
    <row r="144" spans="12:13" x14ac:dyDescent="0.35">
      <c r="L144" s="535" t="s">
        <v>1210</v>
      </c>
      <c r="M144" s="529" t="s">
        <v>1075</v>
      </c>
    </row>
    <row r="145" spans="12:13" x14ac:dyDescent="0.35">
      <c r="L145" s="535" t="s">
        <v>1211</v>
      </c>
      <c r="M145" s="529" t="s">
        <v>1075</v>
      </c>
    </row>
    <row r="146" spans="12:13" x14ac:dyDescent="0.35">
      <c r="L146" s="535" t="s">
        <v>1212</v>
      </c>
      <c r="M146" s="529" t="s">
        <v>1075</v>
      </c>
    </row>
    <row r="147" spans="12:13" x14ac:dyDescent="0.35">
      <c r="L147" s="535" t="s">
        <v>1213</v>
      </c>
      <c r="M147" s="529" t="s">
        <v>1075</v>
      </c>
    </row>
    <row r="148" spans="12:13" x14ac:dyDescent="0.35">
      <c r="L148" s="535" t="s">
        <v>1214</v>
      </c>
      <c r="M148" s="529" t="s">
        <v>1075</v>
      </c>
    </row>
    <row r="149" spans="12:13" x14ac:dyDescent="0.35">
      <c r="L149" s="535" t="s">
        <v>1215</v>
      </c>
      <c r="M149" s="529" t="s">
        <v>1075</v>
      </c>
    </row>
    <row r="150" spans="12:13" x14ac:dyDescent="0.35">
      <c r="L150" s="535" t="s">
        <v>1216</v>
      </c>
      <c r="M150" s="529" t="s">
        <v>1075</v>
      </c>
    </row>
    <row r="151" spans="12:13" x14ac:dyDescent="0.35">
      <c r="L151" s="535" t="s">
        <v>1217</v>
      </c>
      <c r="M151" s="529" t="s">
        <v>1075</v>
      </c>
    </row>
    <row r="152" spans="12:13" x14ac:dyDescent="0.35">
      <c r="L152" s="535" t="s">
        <v>1218</v>
      </c>
      <c r="M152" s="529" t="s">
        <v>1075</v>
      </c>
    </row>
    <row r="153" spans="12:13" x14ac:dyDescent="0.35">
      <c r="L153" s="535" t="s">
        <v>1219</v>
      </c>
      <c r="M153" s="529" t="s">
        <v>1075</v>
      </c>
    </row>
    <row r="154" spans="12:13" x14ac:dyDescent="0.35">
      <c r="L154" s="535" t="s">
        <v>1220</v>
      </c>
      <c r="M154" s="529" t="s">
        <v>1075</v>
      </c>
    </row>
    <row r="155" spans="12:13" x14ac:dyDescent="0.35">
      <c r="L155" s="535" t="s">
        <v>1221</v>
      </c>
      <c r="M155" s="529" t="s">
        <v>1075</v>
      </c>
    </row>
    <row r="156" spans="12:13" x14ac:dyDescent="0.35">
      <c r="L156" s="535" t="s">
        <v>1222</v>
      </c>
      <c r="M156" s="529" t="s">
        <v>1075</v>
      </c>
    </row>
    <row r="157" spans="12:13" x14ac:dyDescent="0.35">
      <c r="L157" s="535" t="s">
        <v>1223</v>
      </c>
      <c r="M157" s="529" t="s">
        <v>1075</v>
      </c>
    </row>
    <row r="158" spans="12:13" x14ac:dyDescent="0.35">
      <c r="L158" s="535" t="s">
        <v>1224</v>
      </c>
      <c r="M158" s="529" t="s">
        <v>1075</v>
      </c>
    </row>
    <row r="159" spans="12:13" x14ac:dyDescent="0.35">
      <c r="L159" s="535" t="s">
        <v>1225</v>
      </c>
      <c r="M159" s="529" t="s">
        <v>1075</v>
      </c>
    </row>
    <row r="160" spans="12:13" x14ac:dyDescent="0.35">
      <c r="L160" s="535" t="s">
        <v>1226</v>
      </c>
      <c r="M160" s="529" t="s">
        <v>1075</v>
      </c>
    </row>
    <row r="161" spans="12:13" x14ac:dyDescent="0.35">
      <c r="L161" s="535" t="s">
        <v>1227</v>
      </c>
      <c r="M161" s="529" t="s">
        <v>1075</v>
      </c>
    </row>
    <row r="162" spans="12:13" x14ac:dyDescent="0.35">
      <c r="L162" s="535" t="s">
        <v>1228</v>
      </c>
      <c r="M162" s="529" t="s">
        <v>1075</v>
      </c>
    </row>
    <row r="163" spans="12:13" x14ac:dyDescent="0.35">
      <c r="L163" s="535" t="s">
        <v>1229</v>
      </c>
      <c r="M163" s="529" t="s">
        <v>1075</v>
      </c>
    </row>
    <row r="164" spans="12:13" x14ac:dyDescent="0.35">
      <c r="L164" s="535" t="s">
        <v>1230</v>
      </c>
      <c r="M164" s="529" t="s">
        <v>1075</v>
      </c>
    </row>
    <row r="165" spans="12:13" x14ac:dyDescent="0.35">
      <c r="L165" s="535" t="s">
        <v>1231</v>
      </c>
      <c r="M165" s="529" t="s">
        <v>1075</v>
      </c>
    </row>
    <row r="166" spans="12:13" x14ac:dyDescent="0.35">
      <c r="L166" s="535" t="s">
        <v>1232</v>
      </c>
      <c r="M166" s="529" t="s">
        <v>1075</v>
      </c>
    </row>
    <row r="167" spans="12:13" x14ac:dyDescent="0.35">
      <c r="L167" s="535" t="s">
        <v>1233</v>
      </c>
      <c r="M167" s="529" t="s">
        <v>1075</v>
      </c>
    </row>
    <row r="168" spans="12:13" x14ac:dyDescent="0.35">
      <c r="L168" s="535" t="s">
        <v>1234</v>
      </c>
      <c r="M168" s="529" t="s">
        <v>1075</v>
      </c>
    </row>
    <row r="169" spans="12:13" x14ac:dyDescent="0.35">
      <c r="L169" s="535" t="s">
        <v>1235</v>
      </c>
      <c r="M169" s="529" t="s">
        <v>1075</v>
      </c>
    </row>
    <row r="170" spans="12:13" x14ac:dyDescent="0.35">
      <c r="L170" s="535" t="s">
        <v>1236</v>
      </c>
      <c r="M170" s="529" t="s">
        <v>1075</v>
      </c>
    </row>
    <row r="171" spans="12:13" x14ac:dyDescent="0.35">
      <c r="L171" s="535" t="s">
        <v>1237</v>
      </c>
      <c r="M171" s="529" t="s">
        <v>1075</v>
      </c>
    </row>
    <row r="172" spans="12:13" x14ac:dyDescent="0.35">
      <c r="L172" s="535" t="s">
        <v>1238</v>
      </c>
      <c r="M172" s="529" t="s">
        <v>1075</v>
      </c>
    </row>
    <row r="173" spans="12:13" x14ac:dyDescent="0.35">
      <c r="L173" s="535" t="s">
        <v>1239</v>
      </c>
      <c r="M173" s="529" t="s">
        <v>1075</v>
      </c>
    </row>
    <row r="174" spans="12:13" x14ac:dyDescent="0.35">
      <c r="L174" s="535" t="s">
        <v>1240</v>
      </c>
      <c r="M174" s="529" t="s">
        <v>1075</v>
      </c>
    </row>
    <row r="175" spans="12:13" x14ac:dyDescent="0.35">
      <c r="L175" s="535" t="s">
        <v>1241</v>
      </c>
      <c r="M175" s="529" t="s">
        <v>1075</v>
      </c>
    </row>
    <row r="176" spans="12:13" x14ac:dyDescent="0.35">
      <c r="L176" s="535" t="s">
        <v>1242</v>
      </c>
      <c r="M176" s="529" t="s">
        <v>1075</v>
      </c>
    </row>
    <row r="177" spans="12:13" x14ac:dyDescent="0.35">
      <c r="L177" s="535" t="s">
        <v>1243</v>
      </c>
      <c r="M177" s="529" t="s">
        <v>1075</v>
      </c>
    </row>
    <row r="178" spans="12:13" x14ac:dyDescent="0.35">
      <c r="L178" s="535" t="s">
        <v>1244</v>
      </c>
      <c r="M178" s="529" t="s">
        <v>1075</v>
      </c>
    </row>
    <row r="179" spans="12:13" x14ac:dyDescent="0.35">
      <c r="L179" s="535" t="s">
        <v>1245</v>
      </c>
      <c r="M179" s="529" t="s">
        <v>1075</v>
      </c>
    </row>
    <row r="180" spans="12:13" x14ac:dyDescent="0.35">
      <c r="L180" s="535" t="s">
        <v>1246</v>
      </c>
      <c r="M180" s="529" t="s">
        <v>1075</v>
      </c>
    </row>
    <row r="181" spans="12:13" x14ac:dyDescent="0.35">
      <c r="L181" s="535" t="s">
        <v>1247</v>
      </c>
      <c r="M181" s="529" t="s">
        <v>1075</v>
      </c>
    </row>
    <row r="182" spans="12:13" x14ac:dyDescent="0.35">
      <c r="L182" s="535" t="s">
        <v>1248</v>
      </c>
      <c r="M182" s="529" t="s">
        <v>1075</v>
      </c>
    </row>
    <row r="183" spans="12:13" x14ac:dyDescent="0.35">
      <c r="L183" s="535" t="s">
        <v>1249</v>
      </c>
      <c r="M183" s="529" t="s">
        <v>1075</v>
      </c>
    </row>
    <row r="184" spans="12:13" x14ac:dyDescent="0.35">
      <c r="L184" s="535" t="s">
        <v>1250</v>
      </c>
      <c r="M184" s="529" t="s">
        <v>1075</v>
      </c>
    </row>
    <row r="185" spans="12:13" x14ac:dyDescent="0.35">
      <c r="L185" s="535" t="s">
        <v>1251</v>
      </c>
      <c r="M185" s="529" t="s">
        <v>1075</v>
      </c>
    </row>
    <row r="186" spans="12:13" x14ac:dyDescent="0.35">
      <c r="L186" s="535" t="s">
        <v>1252</v>
      </c>
      <c r="M186" s="529" t="s">
        <v>1075</v>
      </c>
    </row>
    <row r="187" spans="12:13" x14ac:dyDescent="0.35">
      <c r="L187" s="535" t="s">
        <v>1253</v>
      </c>
      <c r="M187" s="529" t="s">
        <v>1075</v>
      </c>
    </row>
    <row r="188" spans="12:13" x14ac:dyDescent="0.35">
      <c r="L188" s="535" t="s">
        <v>1254</v>
      </c>
      <c r="M188" s="529" t="s">
        <v>1075</v>
      </c>
    </row>
    <row r="189" spans="12:13" x14ac:dyDescent="0.35">
      <c r="L189" s="535" t="s">
        <v>1255</v>
      </c>
      <c r="M189" s="529" t="s">
        <v>1075</v>
      </c>
    </row>
    <row r="190" spans="12:13" x14ac:dyDescent="0.35">
      <c r="L190" s="535" t="s">
        <v>1256</v>
      </c>
      <c r="M190" s="529" t="s">
        <v>1075</v>
      </c>
    </row>
    <row r="191" spans="12:13" x14ac:dyDescent="0.35">
      <c r="L191" s="535" t="s">
        <v>1257</v>
      </c>
      <c r="M191" s="529" t="s">
        <v>1075</v>
      </c>
    </row>
    <row r="192" spans="12:13" x14ac:dyDescent="0.35">
      <c r="L192" s="535" t="s">
        <v>1258</v>
      </c>
      <c r="M192" s="529" t="s">
        <v>1075</v>
      </c>
    </row>
    <row r="193" spans="12:13" x14ac:dyDescent="0.35">
      <c r="L193" s="535" t="s">
        <v>1259</v>
      </c>
      <c r="M193" s="529" t="s">
        <v>1075</v>
      </c>
    </row>
    <row r="194" spans="12:13" x14ac:dyDescent="0.35">
      <c r="L194" s="535" t="s">
        <v>1260</v>
      </c>
      <c r="M194" s="529" t="s">
        <v>1075</v>
      </c>
    </row>
    <row r="195" spans="12:13" x14ac:dyDescent="0.35">
      <c r="L195" s="535" t="s">
        <v>1261</v>
      </c>
      <c r="M195" s="529" t="s">
        <v>1075</v>
      </c>
    </row>
    <row r="196" spans="12:13" x14ac:dyDescent="0.35">
      <c r="L196" s="535" t="s">
        <v>1262</v>
      </c>
      <c r="M196" s="529" t="s">
        <v>1075</v>
      </c>
    </row>
    <row r="197" spans="12:13" x14ac:dyDescent="0.35">
      <c r="L197" s="535" t="s">
        <v>1263</v>
      </c>
      <c r="M197" s="529" t="s">
        <v>1075</v>
      </c>
    </row>
    <row r="198" spans="12:13" x14ac:dyDescent="0.35">
      <c r="L198" s="535" t="s">
        <v>1264</v>
      </c>
      <c r="M198" s="529" t="s">
        <v>1075</v>
      </c>
    </row>
    <row r="199" spans="12:13" x14ac:dyDescent="0.35">
      <c r="L199" s="535" t="s">
        <v>1265</v>
      </c>
      <c r="M199" s="529" t="s">
        <v>1075</v>
      </c>
    </row>
    <row r="200" spans="12:13" x14ac:dyDescent="0.35">
      <c r="L200" s="535" t="s">
        <v>1266</v>
      </c>
      <c r="M200" s="529" t="s">
        <v>1075</v>
      </c>
    </row>
    <row r="201" spans="12:13" x14ac:dyDescent="0.35">
      <c r="L201" s="535" t="s">
        <v>1267</v>
      </c>
      <c r="M201" s="529" t="s">
        <v>1075</v>
      </c>
    </row>
    <row r="202" spans="12:13" x14ac:dyDescent="0.35">
      <c r="L202" s="535" t="s">
        <v>1268</v>
      </c>
      <c r="M202" s="529" t="s">
        <v>1075</v>
      </c>
    </row>
    <row r="203" spans="12:13" x14ac:dyDescent="0.35">
      <c r="L203" s="535" t="s">
        <v>1269</v>
      </c>
      <c r="M203" s="529" t="s">
        <v>1075</v>
      </c>
    </row>
    <row r="204" spans="12:13" x14ac:dyDescent="0.35">
      <c r="L204" s="535" t="s">
        <v>1270</v>
      </c>
      <c r="M204" s="529" t="s">
        <v>1075</v>
      </c>
    </row>
    <row r="205" spans="12:13" x14ac:dyDescent="0.35">
      <c r="L205" s="535" t="s">
        <v>1271</v>
      </c>
      <c r="M205" s="529" t="s">
        <v>1075</v>
      </c>
    </row>
    <row r="206" spans="12:13" x14ac:dyDescent="0.35">
      <c r="L206" s="535" t="s">
        <v>1272</v>
      </c>
      <c r="M206" s="529" t="s">
        <v>1075</v>
      </c>
    </row>
    <row r="207" spans="12:13" x14ac:dyDescent="0.35">
      <c r="L207" s="535" t="s">
        <v>1273</v>
      </c>
      <c r="M207" s="529" t="s">
        <v>1075</v>
      </c>
    </row>
    <row r="208" spans="12:13" x14ac:dyDescent="0.35">
      <c r="L208" s="535" t="s">
        <v>1274</v>
      </c>
      <c r="M208" s="529" t="s">
        <v>1075</v>
      </c>
    </row>
    <row r="209" spans="12:13" x14ac:dyDescent="0.35">
      <c r="L209" s="535" t="s">
        <v>1275</v>
      </c>
      <c r="M209" s="529" t="s">
        <v>1075</v>
      </c>
    </row>
    <row r="210" spans="12:13" x14ac:dyDescent="0.35">
      <c r="L210" s="535" t="s">
        <v>1276</v>
      </c>
      <c r="M210" s="529" t="s">
        <v>1075</v>
      </c>
    </row>
    <row r="211" spans="12:13" x14ac:dyDescent="0.35">
      <c r="L211" s="535" t="s">
        <v>1277</v>
      </c>
      <c r="M211" s="529" t="s">
        <v>1075</v>
      </c>
    </row>
    <row r="212" spans="12:13" x14ac:dyDescent="0.35">
      <c r="L212" s="535" t="s">
        <v>1278</v>
      </c>
      <c r="M212" s="529" t="s">
        <v>1075</v>
      </c>
    </row>
    <row r="213" spans="12:13" x14ac:dyDescent="0.35">
      <c r="L213" s="535" t="s">
        <v>1279</v>
      </c>
      <c r="M213" s="529" t="s">
        <v>1075</v>
      </c>
    </row>
    <row r="214" spans="12:13" x14ac:dyDescent="0.35">
      <c r="L214" s="535" t="s">
        <v>1280</v>
      </c>
      <c r="M214" s="529" t="s">
        <v>1075</v>
      </c>
    </row>
    <row r="215" spans="12:13" x14ac:dyDescent="0.35">
      <c r="L215" s="535" t="s">
        <v>1281</v>
      </c>
      <c r="M215" s="529" t="s">
        <v>1075</v>
      </c>
    </row>
    <row r="216" spans="12:13" x14ac:dyDescent="0.35">
      <c r="L216" s="535" t="s">
        <v>1282</v>
      </c>
      <c r="M216" s="529" t="s">
        <v>1075</v>
      </c>
    </row>
    <row r="217" spans="12:13" x14ac:dyDescent="0.35">
      <c r="L217" s="535" t="s">
        <v>1283</v>
      </c>
      <c r="M217" s="529" t="s">
        <v>1075</v>
      </c>
    </row>
    <row r="218" spans="12:13" x14ac:dyDescent="0.35">
      <c r="L218" s="535" t="s">
        <v>1284</v>
      </c>
      <c r="M218" s="529" t="s">
        <v>1075</v>
      </c>
    </row>
    <row r="219" spans="12:13" x14ac:dyDescent="0.35">
      <c r="L219" s="535" t="s">
        <v>1285</v>
      </c>
      <c r="M219" s="529" t="s">
        <v>1075</v>
      </c>
    </row>
    <row r="220" spans="12:13" x14ac:dyDescent="0.35">
      <c r="L220" s="535" t="s">
        <v>1286</v>
      </c>
      <c r="M220" s="529" t="s">
        <v>1075</v>
      </c>
    </row>
    <row r="221" spans="12:13" x14ac:dyDescent="0.35">
      <c r="L221" s="535" t="s">
        <v>1287</v>
      </c>
      <c r="M221" s="529" t="s">
        <v>1075</v>
      </c>
    </row>
    <row r="222" spans="12:13" x14ac:dyDescent="0.35">
      <c r="L222" s="535" t="s">
        <v>1288</v>
      </c>
      <c r="M222" s="529" t="s">
        <v>1075</v>
      </c>
    </row>
    <row r="223" spans="12:13" x14ac:dyDescent="0.35">
      <c r="L223" s="535" t="s">
        <v>1289</v>
      </c>
      <c r="M223" s="529" t="s">
        <v>1075</v>
      </c>
    </row>
    <row r="224" spans="12:13" x14ac:dyDescent="0.35">
      <c r="L224" s="535" t="s">
        <v>1290</v>
      </c>
      <c r="M224" s="529" t="s">
        <v>1075</v>
      </c>
    </row>
    <row r="225" spans="12:13" x14ac:dyDescent="0.35">
      <c r="L225" s="535" t="s">
        <v>1291</v>
      </c>
      <c r="M225" s="529" t="s">
        <v>1075</v>
      </c>
    </row>
    <row r="226" spans="12:13" x14ac:dyDescent="0.35">
      <c r="L226" s="535" t="s">
        <v>1292</v>
      </c>
      <c r="M226" s="529" t="s">
        <v>1075</v>
      </c>
    </row>
    <row r="227" spans="12:13" x14ac:dyDescent="0.35">
      <c r="L227" s="535" t="s">
        <v>1293</v>
      </c>
      <c r="M227" s="529" t="s">
        <v>1075</v>
      </c>
    </row>
    <row r="228" spans="12:13" x14ac:dyDescent="0.35">
      <c r="L228" s="535" t="s">
        <v>1294</v>
      </c>
      <c r="M228" s="529" t="s">
        <v>1075</v>
      </c>
    </row>
    <row r="229" spans="12:13" x14ac:dyDescent="0.35">
      <c r="L229" s="535" t="s">
        <v>1295</v>
      </c>
      <c r="M229" s="529" t="s">
        <v>1075</v>
      </c>
    </row>
    <row r="230" spans="12:13" x14ac:dyDescent="0.35">
      <c r="L230" s="535" t="s">
        <v>1296</v>
      </c>
      <c r="M230" s="529" t="s">
        <v>1075</v>
      </c>
    </row>
    <row r="231" spans="12:13" x14ac:dyDescent="0.35">
      <c r="L231" s="535" t="s">
        <v>1297</v>
      </c>
      <c r="M231" s="529" t="s">
        <v>1075</v>
      </c>
    </row>
    <row r="232" spans="12:13" x14ac:dyDescent="0.35">
      <c r="L232" s="535" t="s">
        <v>1298</v>
      </c>
      <c r="M232" s="529" t="s">
        <v>1075</v>
      </c>
    </row>
    <row r="233" spans="12:13" x14ac:dyDescent="0.35">
      <c r="L233" s="535" t="s">
        <v>1299</v>
      </c>
      <c r="M233" s="529" t="s">
        <v>1075</v>
      </c>
    </row>
    <row r="234" spans="12:13" x14ac:dyDescent="0.35">
      <c r="L234" s="535" t="s">
        <v>1300</v>
      </c>
      <c r="M234" s="529" t="s">
        <v>1075</v>
      </c>
    </row>
    <row r="235" spans="12:13" x14ac:dyDescent="0.35">
      <c r="L235" s="535" t="s">
        <v>1301</v>
      </c>
      <c r="M235" s="529" t="s">
        <v>1075</v>
      </c>
    </row>
    <row r="236" spans="12:13" x14ac:dyDescent="0.35">
      <c r="L236" s="535" t="s">
        <v>1302</v>
      </c>
      <c r="M236" s="529" t="s">
        <v>1075</v>
      </c>
    </row>
    <row r="237" spans="12:13" x14ac:dyDescent="0.35">
      <c r="L237" s="535" t="s">
        <v>1303</v>
      </c>
      <c r="M237" s="529" t="s">
        <v>1075</v>
      </c>
    </row>
    <row r="238" spans="12:13" x14ac:dyDescent="0.35">
      <c r="L238" s="535" t="s">
        <v>1304</v>
      </c>
      <c r="M238" s="529" t="s">
        <v>1075</v>
      </c>
    </row>
    <row r="239" spans="12:13" x14ac:dyDescent="0.35">
      <c r="L239" s="535" t="s">
        <v>1305</v>
      </c>
      <c r="M239" s="529" t="s">
        <v>1075</v>
      </c>
    </row>
    <row r="240" spans="12:13" x14ac:dyDescent="0.35">
      <c r="L240" s="535" t="s">
        <v>1306</v>
      </c>
      <c r="M240" s="529" t="s">
        <v>1075</v>
      </c>
    </row>
    <row r="241" spans="12:13" x14ac:dyDescent="0.35">
      <c r="L241" s="535" t="s">
        <v>1307</v>
      </c>
      <c r="M241" s="529" t="s">
        <v>1075</v>
      </c>
    </row>
    <row r="242" spans="12:13" x14ac:dyDescent="0.35">
      <c r="L242" s="535" t="s">
        <v>1308</v>
      </c>
      <c r="M242" s="529" t="s">
        <v>1075</v>
      </c>
    </row>
    <row r="243" spans="12:13" x14ac:dyDescent="0.35">
      <c r="L243" s="535" t="s">
        <v>1309</v>
      </c>
      <c r="M243" s="529" t="s">
        <v>1075</v>
      </c>
    </row>
    <row r="244" spans="12:13" x14ac:dyDescent="0.35">
      <c r="L244" s="535" t="s">
        <v>1310</v>
      </c>
      <c r="M244" s="529" t="s">
        <v>1075</v>
      </c>
    </row>
    <row r="245" spans="12:13" x14ac:dyDescent="0.35">
      <c r="L245" s="535" t="s">
        <v>1311</v>
      </c>
      <c r="M245" s="529" t="s">
        <v>1075</v>
      </c>
    </row>
    <row r="246" spans="12:13" x14ac:dyDescent="0.35">
      <c r="L246" s="535" t="s">
        <v>1312</v>
      </c>
      <c r="M246" s="529" t="s">
        <v>1075</v>
      </c>
    </row>
    <row r="247" spans="12:13" x14ac:dyDescent="0.35">
      <c r="L247" s="535" t="s">
        <v>1313</v>
      </c>
      <c r="M247" s="529" t="s">
        <v>1075</v>
      </c>
    </row>
    <row r="248" spans="12:13" x14ac:dyDescent="0.35">
      <c r="L248" s="535" t="s">
        <v>1314</v>
      </c>
      <c r="M248" s="529" t="s">
        <v>1075</v>
      </c>
    </row>
    <row r="249" spans="12:13" x14ac:dyDescent="0.35">
      <c r="L249" s="535" t="s">
        <v>1315</v>
      </c>
      <c r="M249" s="529" t="s">
        <v>1075</v>
      </c>
    </row>
    <row r="250" spans="12:13" x14ac:dyDescent="0.35">
      <c r="L250" s="535" t="s">
        <v>1316</v>
      </c>
      <c r="M250" s="529" t="s">
        <v>1075</v>
      </c>
    </row>
    <row r="251" spans="12:13" x14ac:dyDescent="0.35">
      <c r="L251" s="535" t="s">
        <v>1317</v>
      </c>
      <c r="M251" s="529" t="s">
        <v>1075</v>
      </c>
    </row>
    <row r="252" spans="12:13" x14ac:dyDescent="0.35">
      <c r="L252" s="535" t="s">
        <v>1318</v>
      </c>
      <c r="M252" s="529" t="s">
        <v>1075</v>
      </c>
    </row>
    <row r="253" spans="12:13" x14ac:dyDescent="0.35">
      <c r="L253" s="535" t="s">
        <v>1319</v>
      </c>
      <c r="M253" s="529" t="s">
        <v>1075</v>
      </c>
    </row>
    <row r="254" spans="12:13" x14ac:dyDescent="0.35">
      <c r="L254" s="535" t="s">
        <v>1320</v>
      </c>
      <c r="M254" s="529" t="s">
        <v>1075</v>
      </c>
    </row>
    <row r="255" spans="12:13" x14ac:dyDescent="0.35">
      <c r="L255" s="535" t="s">
        <v>1321</v>
      </c>
      <c r="M255" s="529" t="s">
        <v>1075</v>
      </c>
    </row>
    <row r="256" spans="12:13" x14ac:dyDescent="0.35">
      <c r="L256" s="535" t="s">
        <v>1322</v>
      </c>
      <c r="M256" s="529" t="s">
        <v>1075</v>
      </c>
    </row>
    <row r="257" spans="12:13" x14ac:dyDescent="0.35">
      <c r="L257" s="535" t="s">
        <v>1323</v>
      </c>
      <c r="M257" s="529" t="s">
        <v>1075</v>
      </c>
    </row>
    <row r="258" spans="12:13" x14ac:dyDescent="0.35">
      <c r="L258" s="535" t="s">
        <v>1324</v>
      </c>
      <c r="M258" s="529" t="s">
        <v>1075</v>
      </c>
    </row>
    <row r="259" spans="12:13" x14ac:dyDescent="0.35">
      <c r="L259" s="535" t="s">
        <v>1325</v>
      </c>
      <c r="M259" s="529" t="s">
        <v>1075</v>
      </c>
    </row>
    <row r="260" spans="12:13" x14ac:dyDescent="0.35">
      <c r="L260" s="535" t="s">
        <v>1326</v>
      </c>
      <c r="M260" s="529" t="s">
        <v>1075</v>
      </c>
    </row>
    <row r="261" spans="12:13" x14ac:dyDescent="0.35">
      <c r="L261" s="535" t="s">
        <v>1327</v>
      </c>
      <c r="M261" s="529" t="s">
        <v>1075</v>
      </c>
    </row>
    <row r="262" spans="12:13" x14ac:dyDescent="0.35">
      <c r="L262" s="535" t="s">
        <v>1328</v>
      </c>
      <c r="M262" s="529" t="s">
        <v>1075</v>
      </c>
    </row>
    <row r="263" spans="12:13" x14ac:dyDescent="0.35">
      <c r="L263" s="535" t="s">
        <v>1329</v>
      </c>
      <c r="M263" s="529" t="s">
        <v>1075</v>
      </c>
    </row>
    <row r="264" spans="12:13" x14ac:dyDescent="0.35">
      <c r="L264" s="535" t="s">
        <v>1330</v>
      </c>
      <c r="M264" s="529" t="s">
        <v>1075</v>
      </c>
    </row>
    <row r="265" spans="12:13" x14ac:dyDescent="0.35">
      <c r="L265" s="535" t="s">
        <v>1331</v>
      </c>
      <c r="M265" s="529" t="s">
        <v>1075</v>
      </c>
    </row>
    <row r="266" spans="12:13" x14ac:dyDescent="0.35">
      <c r="L266" s="535" t="s">
        <v>1332</v>
      </c>
      <c r="M266" s="529" t="s">
        <v>1075</v>
      </c>
    </row>
    <row r="267" spans="12:13" x14ac:dyDescent="0.35">
      <c r="L267" s="535" t="s">
        <v>1333</v>
      </c>
      <c r="M267" s="529" t="s">
        <v>1075</v>
      </c>
    </row>
    <row r="268" spans="12:13" x14ac:dyDescent="0.35">
      <c r="L268" s="535" t="s">
        <v>1334</v>
      </c>
      <c r="M268" s="529" t="s">
        <v>1075</v>
      </c>
    </row>
    <row r="269" spans="12:13" x14ac:dyDescent="0.35">
      <c r="L269" s="535" t="s">
        <v>1335</v>
      </c>
      <c r="M269" s="529" t="s">
        <v>1075</v>
      </c>
    </row>
    <row r="270" spans="12:13" x14ac:dyDescent="0.35">
      <c r="L270" s="535" t="s">
        <v>1336</v>
      </c>
      <c r="M270" s="529" t="s">
        <v>1075</v>
      </c>
    </row>
    <row r="271" spans="12:13" x14ac:dyDescent="0.35">
      <c r="L271" s="535" t="s">
        <v>1337</v>
      </c>
      <c r="M271" s="529" t="s">
        <v>1075</v>
      </c>
    </row>
    <row r="272" spans="12:13" x14ac:dyDescent="0.35">
      <c r="L272" s="535" t="s">
        <v>1338</v>
      </c>
      <c r="M272" s="529" t="s">
        <v>1075</v>
      </c>
    </row>
    <row r="273" spans="12:13" x14ac:dyDescent="0.35">
      <c r="L273" s="535" t="s">
        <v>1339</v>
      </c>
      <c r="M273" s="529" t="s">
        <v>1075</v>
      </c>
    </row>
    <row r="274" spans="12:13" x14ac:dyDescent="0.35">
      <c r="L274" s="535" t="s">
        <v>1340</v>
      </c>
      <c r="M274" s="529" t="s">
        <v>1075</v>
      </c>
    </row>
    <row r="275" spans="12:13" x14ac:dyDescent="0.35">
      <c r="L275" s="535" t="s">
        <v>1341</v>
      </c>
      <c r="M275" s="529" t="s">
        <v>1075</v>
      </c>
    </row>
    <row r="276" spans="12:13" x14ac:dyDescent="0.35">
      <c r="L276" s="535" t="s">
        <v>1342</v>
      </c>
      <c r="M276" s="529" t="s">
        <v>1075</v>
      </c>
    </row>
    <row r="277" spans="12:13" x14ac:dyDescent="0.35">
      <c r="L277" s="535" t="s">
        <v>1343</v>
      </c>
      <c r="M277" s="529" t="s">
        <v>1075</v>
      </c>
    </row>
    <row r="278" spans="12:13" x14ac:dyDescent="0.35">
      <c r="L278" s="535" t="s">
        <v>1344</v>
      </c>
      <c r="M278" s="529" t="s">
        <v>1075</v>
      </c>
    </row>
    <row r="279" spans="12:13" x14ac:dyDescent="0.35">
      <c r="L279" s="535" t="s">
        <v>1345</v>
      </c>
      <c r="M279" s="529" t="s">
        <v>1075</v>
      </c>
    </row>
    <row r="280" spans="12:13" x14ac:dyDescent="0.35">
      <c r="L280" s="535" t="s">
        <v>1346</v>
      </c>
      <c r="M280" s="529" t="s">
        <v>1075</v>
      </c>
    </row>
    <row r="281" spans="12:13" x14ac:dyDescent="0.35">
      <c r="L281" s="535" t="s">
        <v>1347</v>
      </c>
      <c r="M281" s="529" t="s">
        <v>1075</v>
      </c>
    </row>
    <row r="282" spans="12:13" x14ac:dyDescent="0.35">
      <c r="L282" s="535" t="s">
        <v>1348</v>
      </c>
      <c r="M282" s="529" t="s">
        <v>1075</v>
      </c>
    </row>
    <row r="283" spans="12:13" x14ac:dyDescent="0.35">
      <c r="L283" s="535" t="s">
        <v>1349</v>
      </c>
      <c r="M283" s="529" t="s">
        <v>1075</v>
      </c>
    </row>
    <row r="284" spans="12:13" x14ac:dyDescent="0.35">
      <c r="L284" s="535" t="s">
        <v>1350</v>
      </c>
      <c r="M284" s="529" t="s">
        <v>1075</v>
      </c>
    </row>
    <row r="285" spans="12:13" x14ac:dyDescent="0.35">
      <c r="L285" s="535" t="s">
        <v>1351</v>
      </c>
      <c r="M285" s="529" t="s">
        <v>1075</v>
      </c>
    </row>
    <row r="286" spans="12:13" x14ac:dyDescent="0.35">
      <c r="L286" s="535" t="s">
        <v>1352</v>
      </c>
      <c r="M286" s="529" t="s">
        <v>1075</v>
      </c>
    </row>
    <row r="287" spans="12:13" x14ac:dyDescent="0.35">
      <c r="L287" s="535" t="s">
        <v>1353</v>
      </c>
      <c r="M287" s="529" t="s">
        <v>1075</v>
      </c>
    </row>
    <row r="288" spans="12:13" x14ac:dyDescent="0.35">
      <c r="L288" s="535" t="s">
        <v>1354</v>
      </c>
      <c r="M288" s="529" t="s">
        <v>1075</v>
      </c>
    </row>
    <row r="289" spans="12:13" x14ac:dyDescent="0.35">
      <c r="L289" s="535" t="s">
        <v>1355</v>
      </c>
      <c r="M289" s="529" t="s">
        <v>1075</v>
      </c>
    </row>
    <row r="290" spans="12:13" x14ac:dyDescent="0.35">
      <c r="L290" s="535" t="s">
        <v>1356</v>
      </c>
      <c r="M290" s="529" t="s">
        <v>1075</v>
      </c>
    </row>
    <row r="291" spans="12:13" x14ac:dyDescent="0.35">
      <c r="L291" s="535" t="s">
        <v>1357</v>
      </c>
      <c r="M291" s="529" t="s">
        <v>1075</v>
      </c>
    </row>
    <row r="292" spans="12:13" x14ac:dyDescent="0.35">
      <c r="L292" s="535" t="s">
        <v>1358</v>
      </c>
      <c r="M292" s="529" t="s">
        <v>1075</v>
      </c>
    </row>
    <row r="293" spans="12:13" x14ac:dyDescent="0.35">
      <c r="L293" s="535" t="s">
        <v>1359</v>
      </c>
      <c r="M293" s="529" t="s">
        <v>1075</v>
      </c>
    </row>
    <row r="294" spans="12:13" x14ac:dyDescent="0.35">
      <c r="L294" s="535" t="s">
        <v>1360</v>
      </c>
      <c r="M294" s="529" t="s">
        <v>1075</v>
      </c>
    </row>
    <row r="295" spans="12:13" x14ac:dyDescent="0.35">
      <c r="L295" s="535" t="s">
        <v>1361</v>
      </c>
      <c r="M295" s="529" t="s">
        <v>1075</v>
      </c>
    </row>
    <row r="296" spans="12:13" x14ac:dyDescent="0.35">
      <c r="L296" s="535" t="s">
        <v>1362</v>
      </c>
      <c r="M296" s="529" t="s">
        <v>1075</v>
      </c>
    </row>
    <row r="297" spans="12:13" x14ac:dyDescent="0.35">
      <c r="L297" s="535" t="s">
        <v>1363</v>
      </c>
      <c r="M297" s="529" t="s">
        <v>1075</v>
      </c>
    </row>
    <row r="298" spans="12:13" x14ac:dyDescent="0.35">
      <c r="L298" s="535" t="s">
        <v>1364</v>
      </c>
      <c r="M298" s="529" t="s">
        <v>1075</v>
      </c>
    </row>
    <row r="299" spans="12:13" x14ac:dyDescent="0.35">
      <c r="L299" s="535" t="s">
        <v>1365</v>
      </c>
      <c r="M299" s="529" t="s">
        <v>1075</v>
      </c>
    </row>
    <row r="300" spans="12:13" x14ac:dyDescent="0.35">
      <c r="L300" s="535" t="s">
        <v>1366</v>
      </c>
      <c r="M300" s="529" t="s">
        <v>1075</v>
      </c>
    </row>
    <row r="301" spans="12:13" x14ac:dyDescent="0.35">
      <c r="L301" s="535" t="s">
        <v>1367</v>
      </c>
      <c r="M301" s="529" t="s">
        <v>1075</v>
      </c>
    </row>
    <row r="302" spans="12:13" x14ac:dyDescent="0.35">
      <c r="L302" s="535" t="s">
        <v>1368</v>
      </c>
      <c r="M302" s="529" t="s">
        <v>1075</v>
      </c>
    </row>
    <row r="303" spans="12:13" x14ac:dyDescent="0.35">
      <c r="L303" s="535" t="s">
        <v>1369</v>
      </c>
      <c r="M303" s="529" t="s">
        <v>1075</v>
      </c>
    </row>
    <row r="304" spans="12:13" x14ac:dyDescent="0.35">
      <c r="L304" s="535" t="s">
        <v>1370</v>
      </c>
      <c r="M304" s="529" t="s">
        <v>1075</v>
      </c>
    </row>
    <row r="305" spans="12:13" x14ac:dyDescent="0.35">
      <c r="L305" s="535" t="s">
        <v>1371</v>
      </c>
      <c r="M305" s="529" t="s">
        <v>1075</v>
      </c>
    </row>
    <row r="306" spans="12:13" x14ac:dyDescent="0.35">
      <c r="L306" s="535" t="s">
        <v>1372</v>
      </c>
      <c r="M306" s="529" t="s">
        <v>1075</v>
      </c>
    </row>
    <row r="307" spans="12:13" x14ac:dyDescent="0.35">
      <c r="L307" s="535" t="s">
        <v>1373</v>
      </c>
      <c r="M307" s="529" t="s">
        <v>1075</v>
      </c>
    </row>
    <row r="308" spans="12:13" x14ac:dyDescent="0.35">
      <c r="L308" s="535" t="s">
        <v>1374</v>
      </c>
      <c r="M308" s="529" t="s">
        <v>1075</v>
      </c>
    </row>
    <row r="309" spans="12:13" x14ac:dyDescent="0.35">
      <c r="L309" s="535" t="s">
        <v>1375</v>
      </c>
      <c r="M309" s="529" t="s">
        <v>1075</v>
      </c>
    </row>
    <row r="310" spans="12:13" x14ac:dyDescent="0.35">
      <c r="L310" s="535" t="s">
        <v>1376</v>
      </c>
      <c r="M310" s="529" t="s">
        <v>1075</v>
      </c>
    </row>
    <row r="311" spans="12:13" x14ac:dyDescent="0.35">
      <c r="L311" s="535" t="s">
        <v>1377</v>
      </c>
      <c r="M311" s="529" t="s">
        <v>1075</v>
      </c>
    </row>
    <row r="312" spans="12:13" x14ac:dyDescent="0.35">
      <c r="L312" s="535" t="s">
        <v>1378</v>
      </c>
      <c r="M312" s="529" t="s">
        <v>1075</v>
      </c>
    </row>
    <row r="313" spans="12:13" x14ac:dyDescent="0.35">
      <c r="L313" s="535" t="s">
        <v>1379</v>
      </c>
      <c r="M313" s="529" t="s">
        <v>1075</v>
      </c>
    </row>
    <row r="314" spans="12:13" x14ac:dyDescent="0.35">
      <c r="L314" s="535" t="s">
        <v>1380</v>
      </c>
      <c r="M314" s="529" t="s">
        <v>1075</v>
      </c>
    </row>
    <row r="315" spans="12:13" x14ac:dyDescent="0.35">
      <c r="L315" s="535" t="s">
        <v>1381</v>
      </c>
      <c r="M315" s="529" t="s">
        <v>1075</v>
      </c>
    </row>
    <row r="316" spans="12:13" x14ac:dyDescent="0.35">
      <c r="L316" s="535" t="s">
        <v>1382</v>
      </c>
      <c r="M316" s="529" t="s">
        <v>1075</v>
      </c>
    </row>
    <row r="317" spans="12:13" x14ac:dyDescent="0.35">
      <c r="L317" s="535" t="s">
        <v>1383</v>
      </c>
      <c r="M317" s="529" t="s">
        <v>1075</v>
      </c>
    </row>
    <row r="318" spans="12:13" x14ac:dyDescent="0.35">
      <c r="L318" s="535" t="s">
        <v>1384</v>
      </c>
      <c r="M318" s="529" t="s">
        <v>1075</v>
      </c>
    </row>
    <row r="319" spans="12:13" x14ac:dyDescent="0.35">
      <c r="L319" s="535" t="s">
        <v>1385</v>
      </c>
      <c r="M319" s="529" t="s">
        <v>1075</v>
      </c>
    </row>
    <row r="320" spans="12:13" x14ac:dyDescent="0.35">
      <c r="L320" s="535" t="s">
        <v>1386</v>
      </c>
      <c r="M320" s="529" t="s">
        <v>1075</v>
      </c>
    </row>
    <row r="321" spans="12:13" x14ac:dyDescent="0.35">
      <c r="L321" s="535" t="s">
        <v>1387</v>
      </c>
      <c r="M321" s="529" t="s">
        <v>1075</v>
      </c>
    </row>
    <row r="322" spans="12:13" x14ac:dyDescent="0.35">
      <c r="L322" s="535" t="s">
        <v>1388</v>
      </c>
      <c r="M322" s="529" t="s">
        <v>1075</v>
      </c>
    </row>
    <row r="323" spans="12:13" x14ac:dyDescent="0.35">
      <c r="L323" s="535" t="s">
        <v>1389</v>
      </c>
      <c r="M323" s="529" t="s">
        <v>1075</v>
      </c>
    </row>
    <row r="324" spans="12:13" x14ac:dyDescent="0.35">
      <c r="L324" s="535" t="s">
        <v>1390</v>
      </c>
      <c r="M324" s="529" t="s">
        <v>1075</v>
      </c>
    </row>
    <row r="325" spans="12:13" x14ac:dyDescent="0.35">
      <c r="L325" s="535" t="s">
        <v>1391</v>
      </c>
      <c r="M325" s="529" t="s">
        <v>1075</v>
      </c>
    </row>
    <row r="326" spans="12:13" x14ac:dyDescent="0.35">
      <c r="L326" s="535" t="s">
        <v>1392</v>
      </c>
      <c r="M326" s="529" t="s">
        <v>1075</v>
      </c>
    </row>
    <row r="327" spans="12:13" x14ac:dyDescent="0.35">
      <c r="L327" s="535" t="s">
        <v>1393</v>
      </c>
      <c r="M327" s="529" t="s">
        <v>1075</v>
      </c>
    </row>
    <row r="328" spans="12:13" x14ac:dyDescent="0.35">
      <c r="L328" s="535" t="s">
        <v>1394</v>
      </c>
      <c r="M328" s="529" t="s">
        <v>1075</v>
      </c>
    </row>
    <row r="329" spans="12:13" x14ac:dyDescent="0.35">
      <c r="L329" s="535" t="s">
        <v>1395</v>
      </c>
      <c r="M329" s="529" t="s">
        <v>1075</v>
      </c>
    </row>
    <row r="330" spans="12:13" x14ac:dyDescent="0.35">
      <c r="L330" s="535" t="s">
        <v>1396</v>
      </c>
      <c r="M330" s="529" t="s">
        <v>1075</v>
      </c>
    </row>
    <row r="331" spans="12:13" x14ac:dyDescent="0.35">
      <c r="L331" s="535" t="s">
        <v>1397</v>
      </c>
      <c r="M331" s="529" t="s">
        <v>1075</v>
      </c>
    </row>
    <row r="332" spans="12:13" x14ac:dyDescent="0.35">
      <c r="L332" s="535" t="s">
        <v>1398</v>
      </c>
      <c r="M332" s="529" t="s">
        <v>1075</v>
      </c>
    </row>
    <row r="333" spans="12:13" x14ac:dyDescent="0.35">
      <c r="L333" s="535" t="s">
        <v>1399</v>
      </c>
      <c r="M333" s="529" t="s">
        <v>1075</v>
      </c>
    </row>
    <row r="334" spans="12:13" x14ac:dyDescent="0.35">
      <c r="L334" s="535" t="s">
        <v>1400</v>
      </c>
      <c r="M334" s="529" t="s">
        <v>1075</v>
      </c>
    </row>
    <row r="335" spans="12:13" x14ac:dyDescent="0.35">
      <c r="L335" s="535" t="s">
        <v>1401</v>
      </c>
      <c r="M335" s="529" t="s">
        <v>1075</v>
      </c>
    </row>
    <row r="336" spans="12:13" x14ac:dyDescent="0.35">
      <c r="L336" s="535" t="s">
        <v>1402</v>
      </c>
      <c r="M336" s="529" t="s">
        <v>1075</v>
      </c>
    </row>
    <row r="337" spans="12:13" x14ac:dyDescent="0.35">
      <c r="L337" s="535" t="s">
        <v>1403</v>
      </c>
      <c r="M337" s="529" t="s">
        <v>1075</v>
      </c>
    </row>
    <row r="338" spans="12:13" x14ac:dyDescent="0.35">
      <c r="L338" s="535" t="s">
        <v>1404</v>
      </c>
      <c r="M338" s="529" t="s">
        <v>1075</v>
      </c>
    </row>
    <row r="339" spans="12:13" x14ac:dyDescent="0.35">
      <c r="L339" s="535" t="s">
        <v>1405</v>
      </c>
      <c r="M339" s="529" t="s">
        <v>1075</v>
      </c>
    </row>
    <row r="340" spans="12:13" x14ac:dyDescent="0.35">
      <c r="L340" s="535" t="s">
        <v>1406</v>
      </c>
      <c r="M340" s="529" t="s">
        <v>1075</v>
      </c>
    </row>
    <row r="341" spans="12:13" x14ac:dyDescent="0.35">
      <c r="L341" s="535" t="s">
        <v>1407</v>
      </c>
      <c r="M341" s="529" t="s">
        <v>1075</v>
      </c>
    </row>
    <row r="342" spans="12:13" x14ac:dyDescent="0.35">
      <c r="L342" s="535" t="s">
        <v>1408</v>
      </c>
      <c r="M342" s="529" t="s">
        <v>1075</v>
      </c>
    </row>
    <row r="343" spans="12:13" x14ac:dyDescent="0.35">
      <c r="L343" s="535" t="s">
        <v>1409</v>
      </c>
      <c r="M343" s="529" t="s">
        <v>1075</v>
      </c>
    </row>
    <row r="344" spans="12:13" x14ac:dyDescent="0.35">
      <c r="L344" s="535" t="s">
        <v>1410</v>
      </c>
      <c r="M344" s="529" t="s">
        <v>1075</v>
      </c>
    </row>
    <row r="345" spans="12:13" x14ac:dyDescent="0.35">
      <c r="L345" s="535" t="s">
        <v>1411</v>
      </c>
      <c r="M345" s="529" t="s">
        <v>1075</v>
      </c>
    </row>
    <row r="346" spans="12:13" x14ac:dyDescent="0.35">
      <c r="L346" s="535" t="s">
        <v>1412</v>
      </c>
      <c r="M346" s="529" t="s">
        <v>1075</v>
      </c>
    </row>
    <row r="347" spans="12:13" x14ac:dyDescent="0.35">
      <c r="L347" s="535" t="s">
        <v>1413</v>
      </c>
      <c r="M347" s="529" t="s">
        <v>1075</v>
      </c>
    </row>
    <row r="348" spans="12:13" x14ac:dyDescent="0.35">
      <c r="L348" s="535" t="s">
        <v>1414</v>
      </c>
      <c r="M348" s="529" t="s">
        <v>1075</v>
      </c>
    </row>
    <row r="349" spans="12:13" x14ac:dyDescent="0.35">
      <c r="L349" s="535" t="s">
        <v>1415</v>
      </c>
      <c r="M349" s="529" t="s">
        <v>1075</v>
      </c>
    </row>
    <row r="350" spans="12:13" x14ac:dyDescent="0.35">
      <c r="L350" s="535" t="s">
        <v>1416</v>
      </c>
      <c r="M350" s="529" t="s">
        <v>1075</v>
      </c>
    </row>
    <row r="351" spans="12:13" x14ac:dyDescent="0.35">
      <c r="L351" s="535" t="s">
        <v>1417</v>
      </c>
      <c r="M351" s="529" t="s">
        <v>1075</v>
      </c>
    </row>
    <row r="352" spans="12:13" x14ac:dyDescent="0.35">
      <c r="L352" s="535" t="s">
        <v>1418</v>
      </c>
      <c r="M352" s="529" t="s">
        <v>1075</v>
      </c>
    </row>
    <row r="353" spans="12:13" x14ac:dyDescent="0.35">
      <c r="L353" s="535" t="s">
        <v>1419</v>
      </c>
      <c r="M353" s="529" t="s">
        <v>1075</v>
      </c>
    </row>
    <row r="354" spans="12:13" x14ac:dyDescent="0.35">
      <c r="L354" s="535" t="s">
        <v>1420</v>
      </c>
      <c r="M354" s="529" t="s">
        <v>1075</v>
      </c>
    </row>
    <row r="355" spans="12:13" x14ac:dyDescent="0.35">
      <c r="L355" s="535" t="s">
        <v>1421</v>
      </c>
      <c r="M355" s="529" t="s">
        <v>1075</v>
      </c>
    </row>
    <row r="356" spans="12:13" x14ac:dyDescent="0.35">
      <c r="L356" s="535" t="s">
        <v>1422</v>
      </c>
      <c r="M356" s="529" t="s">
        <v>1075</v>
      </c>
    </row>
    <row r="357" spans="12:13" x14ac:dyDescent="0.35">
      <c r="L357" s="535" t="s">
        <v>1423</v>
      </c>
      <c r="M357" s="529" t="s">
        <v>1075</v>
      </c>
    </row>
    <row r="358" spans="12:13" x14ac:dyDescent="0.35">
      <c r="L358" s="535" t="s">
        <v>1424</v>
      </c>
      <c r="M358" s="529" t="s">
        <v>1075</v>
      </c>
    </row>
    <row r="359" spans="12:13" x14ac:dyDescent="0.35">
      <c r="L359" s="535" t="s">
        <v>1425</v>
      </c>
      <c r="M359" s="529" t="s">
        <v>1075</v>
      </c>
    </row>
    <row r="360" spans="12:13" x14ac:dyDescent="0.35">
      <c r="L360" s="535" t="s">
        <v>1426</v>
      </c>
      <c r="M360" s="529" t="s">
        <v>1075</v>
      </c>
    </row>
    <row r="361" spans="12:13" x14ac:dyDescent="0.35">
      <c r="L361" s="535" t="s">
        <v>1427</v>
      </c>
      <c r="M361" s="529" t="s">
        <v>1075</v>
      </c>
    </row>
    <row r="362" spans="12:13" x14ac:dyDescent="0.35">
      <c r="L362" s="535" t="s">
        <v>1428</v>
      </c>
      <c r="M362" s="529" t="s">
        <v>1075</v>
      </c>
    </row>
    <row r="363" spans="12:13" x14ac:dyDescent="0.35">
      <c r="L363" s="535" t="s">
        <v>1429</v>
      </c>
      <c r="M363" s="529" t="s">
        <v>1075</v>
      </c>
    </row>
    <row r="364" spans="12:13" x14ac:dyDescent="0.35">
      <c r="L364" s="535" t="s">
        <v>1430</v>
      </c>
      <c r="M364" s="529" t="s">
        <v>1075</v>
      </c>
    </row>
    <row r="365" spans="12:13" x14ac:dyDescent="0.35">
      <c r="L365" s="535" t="s">
        <v>1431</v>
      </c>
      <c r="M365" s="529" t="s">
        <v>1075</v>
      </c>
    </row>
    <row r="366" spans="12:13" x14ac:dyDescent="0.35">
      <c r="L366" s="535" t="s">
        <v>1432</v>
      </c>
      <c r="M366" s="529" t="s">
        <v>1075</v>
      </c>
    </row>
    <row r="367" spans="12:13" x14ac:dyDescent="0.35">
      <c r="L367" s="535" t="s">
        <v>1433</v>
      </c>
      <c r="M367" s="529" t="s">
        <v>1075</v>
      </c>
    </row>
    <row r="368" spans="12:13" x14ac:dyDescent="0.35">
      <c r="L368" s="535" t="s">
        <v>1434</v>
      </c>
      <c r="M368" s="529" t="s">
        <v>1075</v>
      </c>
    </row>
    <row r="369" spans="12:13" x14ac:dyDescent="0.35">
      <c r="L369" s="535" t="s">
        <v>1435</v>
      </c>
      <c r="M369" s="529" t="s">
        <v>1075</v>
      </c>
    </row>
    <row r="370" spans="12:13" x14ac:dyDescent="0.35">
      <c r="L370" s="535" t="s">
        <v>1436</v>
      </c>
      <c r="M370" s="529" t="s">
        <v>1075</v>
      </c>
    </row>
    <row r="371" spans="12:13" x14ac:dyDescent="0.35">
      <c r="L371" s="535" t="s">
        <v>1437</v>
      </c>
      <c r="M371" s="529" t="s">
        <v>1075</v>
      </c>
    </row>
    <row r="372" spans="12:13" x14ac:dyDescent="0.35">
      <c r="L372" s="535" t="s">
        <v>1438</v>
      </c>
      <c r="M372" s="529" t="s">
        <v>1075</v>
      </c>
    </row>
    <row r="373" spans="12:13" x14ac:dyDescent="0.35">
      <c r="L373" s="535" t="s">
        <v>1439</v>
      </c>
      <c r="M373" s="529" t="s">
        <v>1075</v>
      </c>
    </row>
    <row r="374" spans="12:13" x14ac:dyDescent="0.35">
      <c r="L374" s="535" t="s">
        <v>1440</v>
      </c>
      <c r="M374" s="529" t="s">
        <v>1075</v>
      </c>
    </row>
    <row r="375" spans="12:13" x14ac:dyDescent="0.35">
      <c r="L375" s="535" t="s">
        <v>1441</v>
      </c>
      <c r="M375" s="529" t="s">
        <v>1075</v>
      </c>
    </row>
    <row r="376" spans="12:13" x14ac:dyDescent="0.35">
      <c r="L376" s="535" t="s">
        <v>1442</v>
      </c>
      <c r="M376" s="529" t="s">
        <v>1075</v>
      </c>
    </row>
    <row r="377" spans="12:13" x14ac:dyDescent="0.35">
      <c r="L377" s="535" t="s">
        <v>1443</v>
      </c>
      <c r="M377" s="529" t="s">
        <v>1075</v>
      </c>
    </row>
    <row r="378" spans="12:13" x14ac:dyDescent="0.35">
      <c r="L378" s="535" t="s">
        <v>1444</v>
      </c>
      <c r="M378" s="529" t="s">
        <v>1075</v>
      </c>
    </row>
    <row r="379" spans="12:13" x14ac:dyDescent="0.35">
      <c r="L379" s="535" t="s">
        <v>1445</v>
      </c>
      <c r="M379" s="529" t="s">
        <v>1075</v>
      </c>
    </row>
    <row r="380" spans="12:13" x14ac:dyDescent="0.35">
      <c r="L380" s="535" t="s">
        <v>1446</v>
      </c>
      <c r="M380" s="529" t="s">
        <v>1075</v>
      </c>
    </row>
    <row r="381" spans="12:13" x14ac:dyDescent="0.35">
      <c r="L381" s="535" t="s">
        <v>1447</v>
      </c>
      <c r="M381" s="529" t="s">
        <v>1075</v>
      </c>
    </row>
    <row r="382" spans="12:13" x14ac:dyDescent="0.35">
      <c r="L382" s="535" t="s">
        <v>1448</v>
      </c>
      <c r="M382" s="529" t="s">
        <v>1075</v>
      </c>
    </row>
    <row r="383" spans="12:13" x14ac:dyDescent="0.35">
      <c r="L383" s="535" t="s">
        <v>1449</v>
      </c>
      <c r="M383" s="529" t="s">
        <v>1075</v>
      </c>
    </row>
    <row r="384" spans="12:13" x14ac:dyDescent="0.35">
      <c r="L384" s="535" t="s">
        <v>1450</v>
      </c>
      <c r="M384" s="529" t="s">
        <v>1075</v>
      </c>
    </row>
    <row r="385" spans="12:13" x14ac:dyDescent="0.35">
      <c r="L385" s="535" t="s">
        <v>1451</v>
      </c>
      <c r="M385" s="529" t="s">
        <v>1075</v>
      </c>
    </row>
    <row r="386" spans="12:13" x14ac:dyDescent="0.35">
      <c r="L386" s="535" t="s">
        <v>1452</v>
      </c>
      <c r="M386" s="529" t="s">
        <v>1075</v>
      </c>
    </row>
    <row r="387" spans="12:13" x14ac:dyDescent="0.35">
      <c r="L387" s="535" t="s">
        <v>1453</v>
      </c>
      <c r="M387" s="529" t="s">
        <v>1075</v>
      </c>
    </row>
    <row r="388" spans="12:13" x14ac:dyDescent="0.35">
      <c r="L388" s="535" t="s">
        <v>1454</v>
      </c>
      <c r="M388" s="529" t="s">
        <v>1075</v>
      </c>
    </row>
    <row r="389" spans="12:13" x14ac:dyDescent="0.35">
      <c r="L389" s="535" t="s">
        <v>1455</v>
      </c>
      <c r="M389" s="529" t="s">
        <v>1075</v>
      </c>
    </row>
    <row r="390" spans="12:13" x14ac:dyDescent="0.35">
      <c r="L390" s="535" t="s">
        <v>1456</v>
      </c>
      <c r="M390" s="529" t="s">
        <v>1075</v>
      </c>
    </row>
    <row r="391" spans="12:13" x14ac:dyDescent="0.35">
      <c r="L391" s="535" t="s">
        <v>1457</v>
      </c>
      <c r="M391" s="529" t="s">
        <v>1075</v>
      </c>
    </row>
    <row r="392" spans="12:13" x14ac:dyDescent="0.35">
      <c r="L392" s="535" t="s">
        <v>1458</v>
      </c>
      <c r="M392" s="529" t="s">
        <v>1075</v>
      </c>
    </row>
    <row r="393" spans="12:13" x14ac:dyDescent="0.35">
      <c r="L393" s="535" t="s">
        <v>1459</v>
      </c>
      <c r="M393" s="529" t="s">
        <v>1075</v>
      </c>
    </row>
    <row r="394" spans="12:13" x14ac:dyDescent="0.35">
      <c r="L394" s="535" t="s">
        <v>1460</v>
      </c>
      <c r="M394" s="529" t="s">
        <v>1075</v>
      </c>
    </row>
    <row r="395" spans="12:13" x14ac:dyDescent="0.35">
      <c r="L395" s="535" t="s">
        <v>1461</v>
      </c>
      <c r="M395" s="529" t="s">
        <v>1075</v>
      </c>
    </row>
    <row r="396" spans="12:13" x14ac:dyDescent="0.35">
      <c r="L396" s="535" t="s">
        <v>1462</v>
      </c>
      <c r="M396" s="529" t="s">
        <v>1075</v>
      </c>
    </row>
    <row r="397" spans="12:13" x14ac:dyDescent="0.35">
      <c r="L397" s="535" t="s">
        <v>1463</v>
      </c>
      <c r="M397" s="529" t="s">
        <v>1075</v>
      </c>
    </row>
    <row r="398" spans="12:13" x14ac:dyDescent="0.35">
      <c r="L398" s="535" t="s">
        <v>1464</v>
      </c>
      <c r="M398" s="529" t="s">
        <v>1075</v>
      </c>
    </row>
    <row r="399" spans="12:13" x14ac:dyDescent="0.35">
      <c r="L399" s="535" t="s">
        <v>1465</v>
      </c>
      <c r="M399" s="529" t="s">
        <v>1075</v>
      </c>
    </row>
    <row r="400" spans="12:13" x14ac:dyDescent="0.35">
      <c r="L400" s="535" t="s">
        <v>1466</v>
      </c>
      <c r="M400" s="529" t="s">
        <v>1075</v>
      </c>
    </row>
    <row r="401" spans="12:13" x14ac:dyDescent="0.35">
      <c r="L401" s="535" t="s">
        <v>1467</v>
      </c>
      <c r="M401" s="529" t="s">
        <v>1075</v>
      </c>
    </row>
    <row r="402" spans="12:13" x14ac:dyDescent="0.35">
      <c r="L402" s="535" t="s">
        <v>1468</v>
      </c>
      <c r="M402" s="529" t="s">
        <v>1075</v>
      </c>
    </row>
    <row r="403" spans="12:13" x14ac:dyDescent="0.35">
      <c r="L403" s="535" t="s">
        <v>1469</v>
      </c>
      <c r="M403" s="529" t="s">
        <v>1075</v>
      </c>
    </row>
    <row r="404" spans="12:13" x14ac:dyDescent="0.35">
      <c r="L404" s="535" t="s">
        <v>1470</v>
      </c>
      <c r="M404" s="529" t="s">
        <v>1075</v>
      </c>
    </row>
    <row r="405" spans="12:13" x14ac:dyDescent="0.35">
      <c r="L405" s="535" t="s">
        <v>1471</v>
      </c>
      <c r="M405" s="529" t="s">
        <v>1075</v>
      </c>
    </row>
    <row r="406" spans="12:13" x14ac:dyDescent="0.35">
      <c r="L406" s="535" t="s">
        <v>1472</v>
      </c>
      <c r="M406" s="529" t="s">
        <v>1075</v>
      </c>
    </row>
    <row r="407" spans="12:13" x14ac:dyDescent="0.35">
      <c r="L407" s="535" t="s">
        <v>1473</v>
      </c>
      <c r="M407" s="529" t="s">
        <v>1075</v>
      </c>
    </row>
    <row r="408" spans="12:13" x14ac:dyDescent="0.35">
      <c r="L408" s="535" t="s">
        <v>1474</v>
      </c>
      <c r="M408" s="529" t="s">
        <v>1075</v>
      </c>
    </row>
    <row r="409" spans="12:13" x14ac:dyDescent="0.35">
      <c r="L409" s="535" t="s">
        <v>1475</v>
      </c>
      <c r="M409" s="529" t="s">
        <v>1075</v>
      </c>
    </row>
    <row r="410" spans="12:13" x14ac:dyDescent="0.35">
      <c r="L410" s="535" t="s">
        <v>1476</v>
      </c>
      <c r="M410" s="529" t="s">
        <v>1075</v>
      </c>
    </row>
    <row r="411" spans="12:13" x14ac:dyDescent="0.35">
      <c r="L411" s="535" t="s">
        <v>1477</v>
      </c>
      <c r="M411" s="529" t="s">
        <v>1075</v>
      </c>
    </row>
    <row r="412" spans="12:13" x14ac:dyDescent="0.35">
      <c r="L412" s="535" t="s">
        <v>1478</v>
      </c>
      <c r="M412" s="529" t="s">
        <v>1075</v>
      </c>
    </row>
    <row r="413" spans="12:13" x14ac:dyDescent="0.35">
      <c r="L413" s="535" t="s">
        <v>1479</v>
      </c>
      <c r="M413" s="529" t="s">
        <v>1075</v>
      </c>
    </row>
    <row r="414" spans="12:13" x14ac:dyDescent="0.35">
      <c r="L414" s="535" t="s">
        <v>1480</v>
      </c>
      <c r="M414" s="529" t="s">
        <v>1075</v>
      </c>
    </row>
    <row r="415" spans="12:13" x14ac:dyDescent="0.35">
      <c r="L415" s="535" t="s">
        <v>1481</v>
      </c>
      <c r="M415" s="529" t="s">
        <v>1075</v>
      </c>
    </row>
    <row r="416" spans="12:13" x14ac:dyDescent="0.35">
      <c r="L416" s="535" t="s">
        <v>1482</v>
      </c>
      <c r="M416" s="529" t="s">
        <v>1075</v>
      </c>
    </row>
    <row r="417" spans="12:13" x14ac:dyDescent="0.35">
      <c r="L417" s="535" t="s">
        <v>1483</v>
      </c>
      <c r="M417" s="529" t="s">
        <v>1075</v>
      </c>
    </row>
    <row r="418" spans="12:13" x14ac:dyDescent="0.35">
      <c r="L418" s="535" t="s">
        <v>1484</v>
      </c>
      <c r="M418" s="529" t="s">
        <v>1075</v>
      </c>
    </row>
    <row r="419" spans="12:13" x14ac:dyDescent="0.35">
      <c r="L419" s="535" t="s">
        <v>1485</v>
      </c>
      <c r="M419" s="529" t="s">
        <v>1075</v>
      </c>
    </row>
    <row r="420" spans="12:13" x14ac:dyDescent="0.35">
      <c r="L420" s="535" t="s">
        <v>1486</v>
      </c>
      <c r="M420" s="529" t="s">
        <v>1075</v>
      </c>
    </row>
    <row r="421" spans="12:13" x14ac:dyDescent="0.35">
      <c r="L421" s="535" t="s">
        <v>1487</v>
      </c>
      <c r="M421" s="529" t="s">
        <v>1075</v>
      </c>
    </row>
    <row r="422" spans="12:13" x14ac:dyDescent="0.35">
      <c r="L422" s="535" t="s">
        <v>1488</v>
      </c>
      <c r="M422" s="529" t="s">
        <v>1075</v>
      </c>
    </row>
    <row r="423" spans="12:13" x14ac:dyDescent="0.35">
      <c r="L423" s="535" t="s">
        <v>1489</v>
      </c>
      <c r="M423" s="529" t="s">
        <v>1075</v>
      </c>
    </row>
    <row r="424" spans="12:13" x14ac:dyDescent="0.35">
      <c r="L424" s="535" t="s">
        <v>1490</v>
      </c>
      <c r="M424" s="529" t="s">
        <v>1075</v>
      </c>
    </row>
    <row r="425" spans="12:13" x14ac:dyDescent="0.35">
      <c r="L425" s="535" t="s">
        <v>1491</v>
      </c>
      <c r="M425" s="529" t="s">
        <v>1075</v>
      </c>
    </row>
    <row r="426" spans="12:13" x14ac:dyDescent="0.35">
      <c r="L426" s="535" t="s">
        <v>1492</v>
      </c>
      <c r="M426" s="529" t="s">
        <v>1075</v>
      </c>
    </row>
    <row r="427" spans="12:13" x14ac:dyDescent="0.35">
      <c r="L427" s="535" t="s">
        <v>1493</v>
      </c>
      <c r="M427" s="529" t="s">
        <v>1075</v>
      </c>
    </row>
    <row r="428" spans="12:13" x14ac:dyDescent="0.35">
      <c r="L428" s="535" t="s">
        <v>1494</v>
      </c>
      <c r="M428" s="529" t="s">
        <v>1075</v>
      </c>
    </row>
    <row r="429" spans="12:13" x14ac:dyDescent="0.35">
      <c r="L429" s="535" t="s">
        <v>1495</v>
      </c>
      <c r="M429" s="529" t="s">
        <v>1075</v>
      </c>
    </row>
    <row r="430" spans="12:13" x14ac:dyDescent="0.35">
      <c r="L430" s="535" t="s">
        <v>1496</v>
      </c>
      <c r="M430" s="529" t="s">
        <v>1075</v>
      </c>
    </row>
    <row r="431" spans="12:13" x14ac:dyDescent="0.35">
      <c r="L431" s="535" t="s">
        <v>1497</v>
      </c>
      <c r="M431" s="529" t="s">
        <v>1075</v>
      </c>
    </row>
    <row r="432" spans="12:13" x14ac:dyDescent="0.35">
      <c r="L432" s="535" t="s">
        <v>1498</v>
      </c>
      <c r="M432" s="529" t="s">
        <v>1075</v>
      </c>
    </row>
    <row r="433" spans="12:13" x14ac:dyDescent="0.35">
      <c r="L433" s="535" t="s">
        <v>1499</v>
      </c>
      <c r="M433" s="529" t="s">
        <v>1075</v>
      </c>
    </row>
    <row r="434" spans="12:13" x14ac:dyDescent="0.35">
      <c r="L434" s="535" t="s">
        <v>1500</v>
      </c>
      <c r="M434" s="529" t="s">
        <v>1075</v>
      </c>
    </row>
    <row r="435" spans="12:13" x14ac:dyDescent="0.35">
      <c r="L435" s="535" t="s">
        <v>1501</v>
      </c>
      <c r="M435" s="529" t="s">
        <v>1075</v>
      </c>
    </row>
    <row r="436" spans="12:13" x14ac:dyDescent="0.35">
      <c r="L436" s="535" t="s">
        <v>1502</v>
      </c>
      <c r="M436" s="529" t="s">
        <v>1075</v>
      </c>
    </row>
    <row r="437" spans="12:13" x14ac:dyDescent="0.35">
      <c r="L437" s="535" t="s">
        <v>1503</v>
      </c>
      <c r="M437" s="529" t="s">
        <v>1075</v>
      </c>
    </row>
    <row r="438" spans="12:13" x14ac:dyDescent="0.35">
      <c r="L438" s="535" t="s">
        <v>1504</v>
      </c>
      <c r="M438" s="529" t="s">
        <v>1075</v>
      </c>
    </row>
    <row r="439" spans="12:13" x14ac:dyDescent="0.35">
      <c r="L439" s="535" t="s">
        <v>1505</v>
      </c>
      <c r="M439" s="529" t="s">
        <v>1075</v>
      </c>
    </row>
    <row r="440" spans="12:13" x14ac:dyDescent="0.35">
      <c r="L440" s="535" t="s">
        <v>1506</v>
      </c>
      <c r="M440" s="529" t="s">
        <v>1075</v>
      </c>
    </row>
    <row r="441" spans="12:13" x14ac:dyDescent="0.35">
      <c r="L441" s="535" t="s">
        <v>1507</v>
      </c>
      <c r="M441" s="529" t="s">
        <v>1075</v>
      </c>
    </row>
    <row r="442" spans="12:13" x14ac:dyDescent="0.35">
      <c r="L442" s="535" t="s">
        <v>1508</v>
      </c>
      <c r="M442" s="529" t="s">
        <v>1075</v>
      </c>
    </row>
    <row r="443" spans="12:13" x14ac:dyDescent="0.35">
      <c r="L443" s="535" t="s">
        <v>1509</v>
      </c>
      <c r="M443" s="529" t="s">
        <v>1075</v>
      </c>
    </row>
    <row r="444" spans="12:13" x14ac:dyDescent="0.35">
      <c r="L444" s="535" t="s">
        <v>1510</v>
      </c>
      <c r="M444" s="529" t="s">
        <v>1075</v>
      </c>
    </row>
    <row r="445" spans="12:13" x14ac:dyDescent="0.35">
      <c r="L445" s="535" t="s">
        <v>1511</v>
      </c>
      <c r="M445" s="529" t="s">
        <v>1075</v>
      </c>
    </row>
    <row r="446" spans="12:13" x14ac:dyDescent="0.35">
      <c r="L446" s="535" t="s">
        <v>1512</v>
      </c>
      <c r="M446" s="529" t="s">
        <v>1075</v>
      </c>
    </row>
    <row r="447" spans="12:13" x14ac:dyDescent="0.35">
      <c r="L447" s="535" t="s">
        <v>1513</v>
      </c>
      <c r="M447" s="529" t="s">
        <v>1075</v>
      </c>
    </row>
    <row r="448" spans="12:13" x14ac:dyDescent="0.35">
      <c r="L448" s="535" t="s">
        <v>1514</v>
      </c>
      <c r="M448" s="529" t="s">
        <v>1075</v>
      </c>
    </row>
    <row r="449" spans="12:13" x14ac:dyDescent="0.35">
      <c r="L449" s="535" t="s">
        <v>1515</v>
      </c>
      <c r="M449" s="529" t="s">
        <v>1075</v>
      </c>
    </row>
    <row r="450" spans="12:13" x14ac:dyDescent="0.35">
      <c r="L450" s="535" t="s">
        <v>1516</v>
      </c>
      <c r="M450" s="529" t="s">
        <v>1075</v>
      </c>
    </row>
    <row r="451" spans="12:13" x14ac:dyDescent="0.35">
      <c r="L451" s="535" t="s">
        <v>1517</v>
      </c>
      <c r="M451" s="529" t="s">
        <v>1075</v>
      </c>
    </row>
    <row r="452" spans="12:13" x14ac:dyDescent="0.35">
      <c r="L452" s="535" t="s">
        <v>1518</v>
      </c>
      <c r="M452" s="529" t="s">
        <v>1075</v>
      </c>
    </row>
    <row r="453" spans="12:13" x14ac:dyDescent="0.35">
      <c r="L453" s="535" t="s">
        <v>1519</v>
      </c>
      <c r="M453" s="529" t="s">
        <v>1075</v>
      </c>
    </row>
    <row r="454" spans="12:13" x14ac:dyDescent="0.35">
      <c r="L454" s="535" t="s">
        <v>1520</v>
      </c>
      <c r="M454" s="529" t="s">
        <v>1075</v>
      </c>
    </row>
    <row r="455" spans="12:13" x14ac:dyDescent="0.35">
      <c r="L455" s="535" t="s">
        <v>1521</v>
      </c>
      <c r="M455" s="529" t="s">
        <v>1075</v>
      </c>
    </row>
    <row r="456" spans="12:13" x14ac:dyDescent="0.35">
      <c r="L456" s="535" t="s">
        <v>1522</v>
      </c>
      <c r="M456" s="529" t="s">
        <v>1075</v>
      </c>
    </row>
    <row r="457" spans="12:13" x14ac:dyDescent="0.35">
      <c r="L457" s="535" t="s">
        <v>1523</v>
      </c>
      <c r="M457" s="529" t="s">
        <v>1075</v>
      </c>
    </row>
    <row r="458" spans="12:13" x14ac:dyDescent="0.35">
      <c r="L458" s="535" t="s">
        <v>1524</v>
      </c>
      <c r="M458" s="529" t="s">
        <v>1075</v>
      </c>
    </row>
    <row r="459" spans="12:13" x14ac:dyDescent="0.35">
      <c r="L459" s="535" t="s">
        <v>1525</v>
      </c>
      <c r="M459" s="529" t="s">
        <v>1075</v>
      </c>
    </row>
    <row r="460" spans="12:13" x14ac:dyDescent="0.35">
      <c r="L460" s="535" t="s">
        <v>1526</v>
      </c>
      <c r="M460" s="529" t="s">
        <v>1075</v>
      </c>
    </row>
    <row r="461" spans="12:13" x14ac:dyDescent="0.35">
      <c r="L461" s="535" t="s">
        <v>1527</v>
      </c>
      <c r="M461" s="529" t="s">
        <v>1075</v>
      </c>
    </row>
    <row r="462" spans="12:13" x14ac:dyDescent="0.35">
      <c r="L462" s="535" t="s">
        <v>1528</v>
      </c>
      <c r="M462" s="529" t="s">
        <v>1075</v>
      </c>
    </row>
    <row r="463" spans="12:13" x14ac:dyDescent="0.35">
      <c r="L463" s="535" t="s">
        <v>1529</v>
      </c>
      <c r="M463" s="529" t="s">
        <v>1075</v>
      </c>
    </row>
    <row r="464" spans="12:13" x14ac:dyDescent="0.35">
      <c r="L464" s="535" t="s">
        <v>1530</v>
      </c>
      <c r="M464" s="529" t="s">
        <v>1075</v>
      </c>
    </row>
    <row r="465" spans="12:13" x14ac:dyDescent="0.35">
      <c r="L465" s="535" t="s">
        <v>1531</v>
      </c>
      <c r="M465" s="529" t="s">
        <v>1075</v>
      </c>
    </row>
    <row r="466" spans="12:13" x14ac:dyDescent="0.35">
      <c r="L466" s="535" t="s">
        <v>1532</v>
      </c>
      <c r="M466" s="529" t="s">
        <v>1075</v>
      </c>
    </row>
    <row r="467" spans="12:13" x14ac:dyDescent="0.35">
      <c r="L467" s="535" t="s">
        <v>1533</v>
      </c>
      <c r="M467" s="529" t="s">
        <v>1075</v>
      </c>
    </row>
    <row r="468" spans="12:13" x14ac:dyDescent="0.35">
      <c r="L468" s="535" t="s">
        <v>1534</v>
      </c>
      <c r="M468" s="529" t="s">
        <v>1075</v>
      </c>
    </row>
    <row r="469" spans="12:13" x14ac:dyDescent="0.35">
      <c r="L469" s="535" t="s">
        <v>1535</v>
      </c>
      <c r="M469" s="529" t="s">
        <v>1075</v>
      </c>
    </row>
    <row r="470" spans="12:13" x14ac:dyDescent="0.35">
      <c r="L470" s="535" t="s">
        <v>1536</v>
      </c>
      <c r="M470" s="529" t="s">
        <v>1075</v>
      </c>
    </row>
    <row r="471" spans="12:13" x14ac:dyDescent="0.35">
      <c r="L471" s="535" t="s">
        <v>1537</v>
      </c>
      <c r="M471" s="529" t="s">
        <v>1075</v>
      </c>
    </row>
    <row r="472" spans="12:13" x14ac:dyDescent="0.35">
      <c r="L472" s="535" t="s">
        <v>1538</v>
      </c>
      <c r="M472" s="529" t="s">
        <v>1075</v>
      </c>
    </row>
    <row r="473" spans="12:13" x14ac:dyDescent="0.35">
      <c r="L473" s="535" t="s">
        <v>1539</v>
      </c>
      <c r="M473" s="529" t="s">
        <v>1075</v>
      </c>
    </row>
    <row r="474" spans="12:13" x14ac:dyDescent="0.35">
      <c r="L474" s="535" t="s">
        <v>1540</v>
      </c>
      <c r="M474" s="529" t="s">
        <v>1075</v>
      </c>
    </row>
    <row r="475" spans="12:13" x14ac:dyDescent="0.35">
      <c r="L475" s="535" t="s">
        <v>1541</v>
      </c>
      <c r="M475" s="529" t="s">
        <v>1075</v>
      </c>
    </row>
    <row r="476" spans="12:13" x14ac:dyDescent="0.35">
      <c r="L476" s="535" t="s">
        <v>1542</v>
      </c>
      <c r="M476" s="529" t="s">
        <v>1075</v>
      </c>
    </row>
    <row r="477" spans="12:13" x14ac:dyDescent="0.35">
      <c r="L477" s="535" t="s">
        <v>1543</v>
      </c>
      <c r="M477" s="529" t="s">
        <v>1075</v>
      </c>
    </row>
    <row r="478" spans="12:13" x14ac:dyDescent="0.35">
      <c r="L478" s="535" t="s">
        <v>1544</v>
      </c>
      <c r="M478" s="529" t="s">
        <v>1075</v>
      </c>
    </row>
    <row r="479" spans="12:13" x14ac:dyDescent="0.35">
      <c r="L479" s="535" t="s">
        <v>1545</v>
      </c>
      <c r="M479" s="529" t="s">
        <v>1075</v>
      </c>
    </row>
    <row r="480" spans="12:13" x14ac:dyDescent="0.35">
      <c r="L480" s="535" t="s">
        <v>1546</v>
      </c>
      <c r="M480" s="529" t="s">
        <v>1075</v>
      </c>
    </row>
    <row r="481" spans="12:13" x14ac:dyDescent="0.35">
      <c r="L481" s="535" t="s">
        <v>1547</v>
      </c>
      <c r="M481" s="529" t="s">
        <v>1075</v>
      </c>
    </row>
    <row r="482" spans="12:13" x14ac:dyDescent="0.35">
      <c r="L482" s="535" t="s">
        <v>1548</v>
      </c>
      <c r="M482" s="529" t="s">
        <v>1075</v>
      </c>
    </row>
    <row r="483" spans="12:13" x14ac:dyDescent="0.35">
      <c r="L483" s="535" t="s">
        <v>1549</v>
      </c>
      <c r="M483" s="529" t="s">
        <v>1075</v>
      </c>
    </row>
    <row r="484" spans="12:13" x14ac:dyDescent="0.35">
      <c r="L484" s="535" t="s">
        <v>1550</v>
      </c>
      <c r="M484" s="529" t="s">
        <v>1075</v>
      </c>
    </row>
    <row r="485" spans="12:13" x14ac:dyDescent="0.35">
      <c r="L485" s="535" t="s">
        <v>1551</v>
      </c>
      <c r="M485" s="529" t="s">
        <v>1075</v>
      </c>
    </row>
    <row r="486" spans="12:13" x14ac:dyDescent="0.35">
      <c r="L486" s="535" t="s">
        <v>1552</v>
      </c>
      <c r="M486" s="529" t="s">
        <v>1075</v>
      </c>
    </row>
    <row r="487" spans="12:13" x14ac:dyDescent="0.35">
      <c r="L487" s="535" t="s">
        <v>1553</v>
      </c>
      <c r="M487" s="529" t="s">
        <v>1075</v>
      </c>
    </row>
    <row r="488" spans="12:13" x14ac:dyDescent="0.35">
      <c r="L488" s="535" t="s">
        <v>1554</v>
      </c>
      <c r="M488" s="529" t="s">
        <v>1075</v>
      </c>
    </row>
    <row r="489" spans="12:13" x14ac:dyDescent="0.35">
      <c r="L489" s="535" t="s">
        <v>1555</v>
      </c>
      <c r="M489" s="529" t="s">
        <v>1075</v>
      </c>
    </row>
    <row r="490" spans="12:13" x14ac:dyDescent="0.35">
      <c r="L490" s="535" t="s">
        <v>1556</v>
      </c>
      <c r="M490" s="529" t="s">
        <v>1075</v>
      </c>
    </row>
    <row r="491" spans="12:13" x14ac:dyDescent="0.35">
      <c r="L491" s="535" t="s">
        <v>1557</v>
      </c>
      <c r="M491" s="529" t="s">
        <v>1075</v>
      </c>
    </row>
    <row r="492" spans="12:13" x14ac:dyDescent="0.35">
      <c r="L492" s="535" t="s">
        <v>1558</v>
      </c>
      <c r="M492" s="529" t="s">
        <v>1075</v>
      </c>
    </row>
    <row r="493" spans="12:13" x14ac:dyDescent="0.35">
      <c r="L493" s="535" t="s">
        <v>1559</v>
      </c>
      <c r="M493" s="529" t="s">
        <v>1075</v>
      </c>
    </row>
    <row r="494" spans="12:13" x14ac:dyDescent="0.35">
      <c r="L494" s="535" t="s">
        <v>1560</v>
      </c>
      <c r="M494" s="529" t="s">
        <v>1075</v>
      </c>
    </row>
    <row r="495" spans="12:13" x14ac:dyDescent="0.35">
      <c r="L495" s="535" t="s">
        <v>1561</v>
      </c>
      <c r="M495" s="529" t="s">
        <v>1075</v>
      </c>
    </row>
    <row r="496" spans="12:13" x14ac:dyDescent="0.35">
      <c r="L496" s="535" t="s">
        <v>1562</v>
      </c>
      <c r="M496" s="529" t="s">
        <v>1075</v>
      </c>
    </row>
    <row r="497" spans="12:13" x14ac:dyDescent="0.35">
      <c r="L497" s="535" t="s">
        <v>1563</v>
      </c>
      <c r="M497" s="529" t="s">
        <v>1075</v>
      </c>
    </row>
    <row r="498" spans="12:13" x14ac:dyDescent="0.35">
      <c r="L498" s="535" t="s">
        <v>1564</v>
      </c>
      <c r="M498" s="529" t="s">
        <v>1075</v>
      </c>
    </row>
    <row r="499" spans="12:13" x14ac:dyDescent="0.35">
      <c r="L499" s="535" t="s">
        <v>1565</v>
      </c>
      <c r="M499" s="529" t="s">
        <v>1075</v>
      </c>
    </row>
    <row r="500" spans="12:13" x14ac:dyDescent="0.35">
      <c r="L500" s="535" t="s">
        <v>1566</v>
      </c>
      <c r="M500" s="529" t="s">
        <v>1075</v>
      </c>
    </row>
    <row r="501" spans="12:13" x14ac:dyDescent="0.35">
      <c r="L501" s="535" t="s">
        <v>1567</v>
      </c>
      <c r="M501" s="529" t="s">
        <v>1075</v>
      </c>
    </row>
    <row r="502" spans="12:13" x14ac:dyDescent="0.35">
      <c r="L502" s="535" t="s">
        <v>1568</v>
      </c>
      <c r="M502" s="529" t="s">
        <v>1075</v>
      </c>
    </row>
    <row r="503" spans="12:13" x14ac:dyDescent="0.35">
      <c r="L503" s="535" t="s">
        <v>1569</v>
      </c>
      <c r="M503" s="529" t="s">
        <v>1075</v>
      </c>
    </row>
    <row r="504" spans="12:13" x14ac:dyDescent="0.35">
      <c r="L504" s="535" t="s">
        <v>1570</v>
      </c>
      <c r="M504" s="529" t="s">
        <v>1075</v>
      </c>
    </row>
    <row r="505" spans="12:13" x14ac:dyDescent="0.35">
      <c r="L505" s="535" t="s">
        <v>1571</v>
      </c>
      <c r="M505" s="529" t="s">
        <v>1075</v>
      </c>
    </row>
    <row r="506" spans="12:13" x14ac:dyDescent="0.35">
      <c r="L506" s="535" t="s">
        <v>1572</v>
      </c>
      <c r="M506" s="529" t="s">
        <v>1075</v>
      </c>
    </row>
    <row r="507" spans="12:13" x14ac:dyDescent="0.35">
      <c r="L507" s="535" t="s">
        <v>1573</v>
      </c>
      <c r="M507" s="529" t="s">
        <v>1075</v>
      </c>
    </row>
    <row r="508" spans="12:13" x14ac:dyDescent="0.35">
      <c r="L508" s="535" t="s">
        <v>1574</v>
      </c>
      <c r="M508" s="529" t="s">
        <v>1075</v>
      </c>
    </row>
    <row r="509" spans="12:13" x14ac:dyDescent="0.35">
      <c r="L509" s="535" t="s">
        <v>1575</v>
      </c>
      <c r="M509" s="529" t="s">
        <v>1075</v>
      </c>
    </row>
    <row r="510" spans="12:13" x14ac:dyDescent="0.35">
      <c r="L510" s="535" t="s">
        <v>1576</v>
      </c>
      <c r="M510" s="529" t="s">
        <v>1075</v>
      </c>
    </row>
    <row r="511" spans="12:13" x14ac:dyDescent="0.35">
      <c r="L511" s="535" t="s">
        <v>1577</v>
      </c>
      <c r="M511" s="529" t="s">
        <v>1075</v>
      </c>
    </row>
    <row r="512" spans="12:13" x14ac:dyDescent="0.35">
      <c r="L512" s="535" t="s">
        <v>1578</v>
      </c>
      <c r="M512" s="529" t="s">
        <v>1075</v>
      </c>
    </row>
    <row r="513" spans="12:13" x14ac:dyDescent="0.35">
      <c r="L513" s="535" t="s">
        <v>1579</v>
      </c>
      <c r="M513" s="529" t="s">
        <v>1075</v>
      </c>
    </row>
    <row r="514" spans="12:13" x14ac:dyDescent="0.35">
      <c r="L514" s="535" t="s">
        <v>1580</v>
      </c>
      <c r="M514" s="529" t="s">
        <v>1075</v>
      </c>
    </row>
    <row r="515" spans="12:13" x14ac:dyDescent="0.35">
      <c r="L515" s="535" t="s">
        <v>1581</v>
      </c>
      <c r="M515" s="529" t="s">
        <v>1075</v>
      </c>
    </row>
    <row r="516" spans="12:13" x14ac:dyDescent="0.35">
      <c r="L516" s="535" t="s">
        <v>1582</v>
      </c>
      <c r="M516" s="529" t="s">
        <v>1075</v>
      </c>
    </row>
    <row r="517" spans="12:13" x14ac:dyDescent="0.35">
      <c r="L517" s="535" t="s">
        <v>1583</v>
      </c>
      <c r="M517" s="529" t="s">
        <v>1075</v>
      </c>
    </row>
    <row r="518" spans="12:13" x14ac:dyDescent="0.35">
      <c r="L518" s="535" t="s">
        <v>1584</v>
      </c>
      <c r="M518" s="529" t="s">
        <v>1075</v>
      </c>
    </row>
    <row r="519" spans="12:13" x14ac:dyDescent="0.35">
      <c r="L519" s="535" t="s">
        <v>1585</v>
      </c>
      <c r="M519" s="529" t="s">
        <v>1075</v>
      </c>
    </row>
    <row r="520" spans="12:13" x14ac:dyDescent="0.35">
      <c r="L520" s="535" t="s">
        <v>1586</v>
      </c>
      <c r="M520" s="529" t="s">
        <v>1075</v>
      </c>
    </row>
    <row r="521" spans="12:13" x14ac:dyDescent="0.35">
      <c r="L521" s="535" t="s">
        <v>1587</v>
      </c>
      <c r="M521" s="529" t="s">
        <v>1075</v>
      </c>
    </row>
    <row r="522" spans="12:13" x14ac:dyDescent="0.35">
      <c r="L522" s="535" t="s">
        <v>1588</v>
      </c>
      <c r="M522" s="529" t="s">
        <v>1075</v>
      </c>
    </row>
    <row r="523" spans="12:13" x14ac:dyDescent="0.35">
      <c r="L523" s="535" t="s">
        <v>1589</v>
      </c>
      <c r="M523" s="529" t="s">
        <v>1075</v>
      </c>
    </row>
    <row r="524" spans="12:13" x14ac:dyDescent="0.35">
      <c r="L524" s="535" t="s">
        <v>1590</v>
      </c>
      <c r="M524" s="529" t="s">
        <v>1075</v>
      </c>
    </row>
    <row r="525" spans="12:13" x14ac:dyDescent="0.35">
      <c r="L525" s="535" t="s">
        <v>1591</v>
      </c>
      <c r="M525" s="529" t="s">
        <v>1075</v>
      </c>
    </row>
    <row r="526" spans="12:13" x14ac:dyDescent="0.35">
      <c r="L526" s="535" t="s">
        <v>1592</v>
      </c>
      <c r="M526" s="529" t="s">
        <v>1075</v>
      </c>
    </row>
    <row r="527" spans="12:13" x14ac:dyDescent="0.35">
      <c r="L527" s="535" t="s">
        <v>1593</v>
      </c>
      <c r="M527" s="529" t="s">
        <v>1075</v>
      </c>
    </row>
    <row r="528" spans="12:13" x14ac:dyDescent="0.35">
      <c r="L528" s="535" t="s">
        <v>1594</v>
      </c>
      <c r="M528" s="529" t="s">
        <v>1075</v>
      </c>
    </row>
    <row r="529" spans="12:13" x14ac:dyDescent="0.35">
      <c r="L529" s="535" t="s">
        <v>1595</v>
      </c>
      <c r="M529" s="529" t="s">
        <v>1075</v>
      </c>
    </row>
    <row r="530" spans="12:13" x14ac:dyDescent="0.35">
      <c r="L530" s="535" t="s">
        <v>1596</v>
      </c>
      <c r="M530" s="529" t="s">
        <v>1075</v>
      </c>
    </row>
    <row r="531" spans="12:13" x14ac:dyDescent="0.35">
      <c r="L531" s="535" t="s">
        <v>1597</v>
      </c>
      <c r="M531" s="529" t="s">
        <v>1075</v>
      </c>
    </row>
    <row r="532" spans="12:13" x14ac:dyDescent="0.35">
      <c r="L532" s="535" t="s">
        <v>1598</v>
      </c>
      <c r="M532" s="529" t="s">
        <v>1075</v>
      </c>
    </row>
    <row r="533" spans="12:13" x14ac:dyDescent="0.35">
      <c r="L533" s="535" t="s">
        <v>1599</v>
      </c>
      <c r="M533" s="529" t="s">
        <v>1075</v>
      </c>
    </row>
    <row r="534" spans="12:13" x14ac:dyDescent="0.35">
      <c r="L534" s="535" t="s">
        <v>1600</v>
      </c>
      <c r="M534" s="529" t="s">
        <v>1075</v>
      </c>
    </row>
    <row r="535" spans="12:13" x14ac:dyDescent="0.35">
      <c r="L535" s="535" t="s">
        <v>1601</v>
      </c>
      <c r="M535" s="529" t="s">
        <v>1075</v>
      </c>
    </row>
    <row r="536" spans="12:13" x14ac:dyDescent="0.35">
      <c r="L536" s="535" t="s">
        <v>1602</v>
      </c>
      <c r="M536" s="529" t="s">
        <v>1075</v>
      </c>
    </row>
    <row r="537" spans="12:13" x14ac:dyDescent="0.35">
      <c r="L537" s="535" t="s">
        <v>1603</v>
      </c>
      <c r="M537" s="529" t="s">
        <v>1075</v>
      </c>
    </row>
    <row r="538" spans="12:13" x14ac:dyDescent="0.35">
      <c r="L538" s="535" t="s">
        <v>1604</v>
      </c>
      <c r="M538" s="529" t="s">
        <v>1075</v>
      </c>
    </row>
    <row r="539" spans="12:13" x14ac:dyDescent="0.35">
      <c r="L539" s="535" t="s">
        <v>1605</v>
      </c>
      <c r="M539" s="529" t="s">
        <v>1075</v>
      </c>
    </row>
    <row r="540" spans="12:13" x14ac:dyDescent="0.35">
      <c r="L540" s="535" t="s">
        <v>1606</v>
      </c>
      <c r="M540" s="529" t="s">
        <v>1075</v>
      </c>
    </row>
    <row r="541" spans="12:13" x14ac:dyDescent="0.35">
      <c r="L541" s="535" t="s">
        <v>1607</v>
      </c>
      <c r="M541" s="529" t="s">
        <v>1075</v>
      </c>
    </row>
    <row r="542" spans="12:13" x14ac:dyDescent="0.35">
      <c r="L542" s="535" t="s">
        <v>1608</v>
      </c>
      <c r="M542" s="529" t="s">
        <v>1075</v>
      </c>
    </row>
    <row r="543" spans="12:13" x14ac:dyDescent="0.35">
      <c r="L543" s="535" t="s">
        <v>1609</v>
      </c>
      <c r="M543" s="529" t="s">
        <v>1075</v>
      </c>
    </row>
    <row r="544" spans="12:13" x14ac:dyDescent="0.35">
      <c r="L544" s="535" t="s">
        <v>1610</v>
      </c>
      <c r="M544" s="529" t="s">
        <v>1075</v>
      </c>
    </row>
    <row r="545" spans="12:13" x14ac:dyDescent="0.35">
      <c r="L545" s="535" t="s">
        <v>1611</v>
      </c>
      <c r="M545" s="529" t="s">
        <v>1075</v>
      </c>
    </row>
    <row r="546" spans="12:13" x14ac:dyDescent="0.35">
      <c r="L546" s="535" t="s">
        <v>1612</v>
      </c>
      <c r="M546" s="529" t="s">
        <v>1075</v>
      </c>
    </row>
    <row r="547" spans="12:13" x14ac:dyDescent="0.35">
      <c r="L547" s="535" t="s">
        <v>1613</v>
      </c>
      <c r="M547" s="529" t="s">
        <v>1075</v>
      </c>
    </row>
    <row r="548" spans="12:13" x14ac:dyDescent="0.35">
      <c r="L548" s="535" t="s">
        <v>1614</v>
      </c>
      <c r="M548" s="529" t="s">
        <v>1075</v>
      </c>
    </row>
    <row r="549" spans="12:13" x14ac:dyDescent="0.35">
      <c r="L549" s="535" t="s">
        <v>1615</v>
      </c>
      <c r="M549" s="529" t="s">
        <v>1075</v>
      </c>
    </row>
    <row r="550" spans="12:13" x14ac:dyDescent="0.35">
      <c r="L550" s="535" t="s">
        <v>1616</v>
      </c>
      <c r="M550" s="529" t="s">
        <v>1075</v>
      </c>
    </row>
    <row r="551" spans="12:13" x14ac:dyDescent="0.35">
      <c r="L551" s="535" t="s">
        <v>1617</v>
      </c>
      <c r="M551" s="529" t="s">
        <v>1075</v>
      </c>
    </row>
    <row r="552" spans="12:13" x14ac:dyDescent="0.35">
      <c r="L552" s="535" t="s">
        <v>1618</v>
      </c>
      <c r="M552" s="529" t="s">
        <v>1075</v>
      </c>
    </row>
    <row r="553" spans="12:13" x14ac:dyDescent="0.35">
      <c r="L553" s="535" t="s">
        <v>1619</v>
      </c>
      <c r="M553" s="529" t="s">
        <v>1075</v>
      </c>
    </row>
    <row r="554" spans="12:13" x14ac:dyDescent="0.35">
      <c r="L554" s="535" t="s">
        <v>1620</v>
      </c>
      <c r="M554" s="529" t="s">
        <v>1075</v>
      </c>
    </row>
    <row r="555" spans="12:13" x14ac:dyDescent="0.35">
      <c r="L555" s="535" t="s">
        <v>1621</v>
      </c>
      <c r="M555" s="529" t="s">
        <v>1075</v>
      </c>
    </row>
    <row r="556" spans="12:13" x14ac:dyDescent="0.35">
      <c r="L556" s="535" t="s">
        <v>1622</v>
      </c>
      <c r="M556" s="529" t="s">
        <v>1075</v>
      </c>
    </row>
    <row r="557" spans="12:13" x14ac:dyDescent="0.35">
      <c r="L557" s="535" t="s">
        <v>1623</v>
      </c>
      <c r="M557" s="529" t="s">
        <v>1075</v>
      </c>
    </row>
    <row r="558" spans="12:13" x14ac:dyDescent="0.35">
      <c r="L558" s="535" t="s">
        <v>1624</v>
      </c>
      <c r="M558" s="529" t="s">
        <v>1075</v>
      </c>
    </row>
    <row r="559" spans="12:13" x14ac:dyDescent="0.35">
      <c r="L559" s="535" t="s">
        <v>1625</v>
      </c>
      <c r="M559" s="529" t="s">
        <v>1075</v>
      </c>
    </row>
    <row r="560" spans="12:13" x14ac:dyDescent="0.35">
      <c r="L560" s="535" t="s">
        <v>1626</v>
      </c>
      <c r="M560" s="529" t="s">
        <v>1075</v>
      </c>
    </row>
    <row r="561" spans="12:13" x14ac:dyDescent="0.35">
      <c r="L561" s="535" t="s">
        <v>1627</v>
      </c>
      <c r="M561" s="529" t="s">
        <v>1075</v>
      </c>
    </row>
    <row r="562" spans="12:13" x14ac:dyDescent="0.35">
      <c r="L562" s="535" t="s">
        <v>1628</v>
      </c>
      <c r="M562" s="529" t="s">
        <v>1075</v>
      </c>
    </row>
    <row r="563" spans="12:13" x14ac:dyDescent="0.35">
      <c r="L563" s="535" t="s">
        <v>1629</v>
      </c>
      <c r="M563" s="529" t="s">
        <v>1075</v>
      </c>
    </row>
    <row r="564" spans="12:13" x14ac:dyDescent="0.35">
      <c r="L564" s="535" t="s">
        <v>1630</v>
      </c>
      <c r="M564" s="529" t="s">
        <v>1075</v>
      </c>
    </row>
    <row r="565" spans="12:13" x14ac:dyDescent="0.35">
      <c r="L565" s="535" t="s">
        <v>1631</v>
      </c>
      <c r="M565" s="529" t="s">
        <v>1075</v>
      </c>
    </row>
    <row r="566" spans="12:13" x14ac:dyDescent="0.35">
      <c r="L566" s="535" t="s">
        <v>1632</v>
      </c>
      <c r="M566" s="529" t="s">
        <v>1075</v>
      </c>
    </row>
    <row r="567" spans="12:13" x14ac:dyDescent="0.35">
      <c r="L567" s="535" t="s">
        <v>1633</v>
      </c>
      <c r="M567" s="529" t="s">
        <v>1075</v>
      </c>
    </row>
    <row r="568" spans="12:13" x14ac:dyDescent="0.35">
      <c r="L568" s="535" t="s">
        <v>1634</v>
      </c>
      <c r="M568" s="529" t="s">
        <v>1075</v>
      </c>
    </row>
    <row r="569" spans="12:13" x14ac:dyDescent="0.35">
      <c r="L569" s="535" t="s">
        <v>1635</v>
      </c>
      <c r="M569" s="529" t="s">
        <v>1075</v>
      </c>
    </row>
    <row r="570" spans="12:13" x14ac:dyDescent="0.35">
      <c r="L570" s="535" t="s">
        <v>1636</v>
      </c>
      <c r="M570" s="529" t="s">
        <v>1075</v>
      </c>
    </row>
    <row r="571" spans="12:13" x14ac:dyDescent="0.35">
      <c r="L571" s="535" t="s">
        <v>1637</v>
      </c>
      <c r="M571" s="529" t="s">
        <v>1075</v>
      </c>
    </row>
    <row r="572" spans="12:13" x14ac:dyDescent="0.35">
      <c r="L572" s="535" t="s">
        <v>1638</v>
      </c>
      <c r="M572" s="529" t="s">
        <v>1075</v>
      </c>
    </row>
    <row r="573" spans="12:13" x14ac:dyDescent="0.35">
      <c r="L573" s="535" t="s">
        <v>1639</v>
      </c>
      <c r="M573" s="529" t="s">
        <v>1075</v>
      </c>
    </row>
    <row r="574" spans="12:13" x14ac:dyDescent="0.35">
      <c r="L574" s="535" t="s">
        <v>1640</v>
      </c>
      <c r="M574" s="529" t="s">
        <v>1075</v>
      </c>
    </row>
    <row r="575" spans="12:13" x14ac:dyDescent="0.35">
      <c r="L575" s="535" t="s">
        <v>1641</v>
      </c>
      <c r="M575" s="529" t="s">
        <v>1075</v>
      </c>
    </row>
    <row r="576" spans="12:13" x14ac:dyDescent="0.35">
      <c r="L576" s="535" t="s">
        <v>1642</v>
      </c>
      <c r="M576" s="529" t="s">
        <v>1075</v>
      </c>
    </row>
    <row r="577" spans="12:13" x14ac:dyDescent="0.35">
      <c r="L577" s="535" t="s">
        <v>1643</v>
      </c>
      <c r="M577" s="529" t="s">
        <v>1075</v>
      </c>
    </row>
    <row r="578" spans="12:13" x14ac:dyDescent="0.35">
      <c r="L578" s="535" t="s">
        <v>1644</v>
      </c>
      <c r="M578" s="529" t="s">
        <v>1075</v>
      </c>
    </row>
    <row r="579" spans="12:13" x14ac:dyDescent="0.35">
      <c r="L579" s="535" t="s">
        <v>1645</v>
      </c>
      <c r="M579" s="529" t="s">
        <v>1075</v>
      </c>
    </row>
    <row r="580" spans="12:13" x14ac:dyDescent="0.35">
      <c r="L580" s="535" t="s">
        <v>1646</v>
      </c>
      <c r="M580" s="529" t="s">
        <v>1075</v>
      </c>
    </row>
    <row r="581" spans="12:13" x14ac:dyDescent="0.35">
      <c r="L581" s="535" t="s">
        <v>1647</v>
      </c>
      <c r="M581" s="529" t="s">
        <v>1075</v>
      </c>
    </row>
    <row r="582" spans="12:13" x14ac:dyDescent="0.35">
      <c r="L582" s="535" t="s">
        <v>1648</v>
      </c>
      <c r="M582" s="529" t="s">
        <v>1075</v>
      </c>
    </row>
    <row r="583" spans="12:13" x14ac:dyDescent="0.35">
      <c r="L583" s="535" t="s">
        <v>1649</v>
      </c>
      <c r="M583" s="529" t="s">
        <v>1075</v>
      </c>
    </row>
    <row r="584" spans="12:13" x14ac:dyDescent="0.35">
      <c r="L584" s="535" t="s">
        <v>1650</v>
      </c>
      <c r="M584" s="529" t="s">
        <v>1075</v>
      </c>
    </row>
    <row r="585" spans="12:13" x14ac:dyDescent="0.35">
      <c r="L585" s="535" t="s">
        <v>1651</v>
      </c>
      <c r="M585" s="529" t="s">
        <v>1075</v>
      </c>
    </row>
    <row r="586" spans="12:13" x14ac:dyDescent="0.35">
      <c r="L586" s="535" t="s">
        <v>1652</v>
      </c>
      <c r="M586" s="529" t="s">
        <v>1075</v>
      </c>
    </row>
    <row r="587" spans="12:13" x14ac:dyDescent="0.35">
      <c r="L587" s="535" t="s">
        <v>1653</v>
      </c>
      <c r="M587" s="529" t="s">
        <v>1075</v>
      </c>
    </row>
    <row r="588" spans="12:13" x14ac:dyDescent="0.35">
      <c r="L588" s="535" t="s">
        <v>1654</v>
      </c>
      <c r="M588" s="529" t="s">
        <v>1075</v>
      </c>
    </row>
    <row r="589" spans="12:13" x14ac:dyDescent="0.35">
      <c r="L589" s="535" t="s">
        <v>1655</v>
      </c>
      <c r="M589" s="529" t="s">
        <v>1075</v>
      </c>
    </row>
    <row r="590" spans="12:13" x14ac:dyDescent="0.35">
      <c r="L590" s="535" t="s">
        <v>1656</v>
      </c>
      <c r="M590" s="529" t="s">
        <v>1075</v>
      </c>
    </row>
    <row r="591" spans="12:13" x14ac:dyDescent="0.35">
      <c r="L591" s="535" t="s">
        <v>1657</v>
      </c>
      <c r="M591" s="529" t="s">
        <v>1075</v>
      </c>
    </row>
    <row r="592" spans="12:13" x14ac:dyDescent="0.35">
      <c r="L592" s="535" t="s">
        <v>1658</v>
      </c>
      <c r="M592" s="529" t="s">
        <v>1075</v>
      </c>
    </row>
    <row r="593" spans="12:13" x14ac:dyDescent="0.35">
      <c r="L593" s="535" t="s">
        <v>1659</v>
      </c>
      <c r="M593" s="529" t="s">
        <v>1075</v>
      </c>
    </row>
    <row r="594" spans="12:13" x14ac:dyDescent="0.35">
      <c r="L594" s="535" t="s">
        <v>1660</v>
      </c>
      <c r="M594" s="529" t="s">
        <v>1075</v>
      </c>
    </row>
    <row r="595" spans="12:13" x14ac:dyDescent="0.35">
      <c r="L595" s="535" t="s">
        <v>1661</v>
      </c>
      <c r="M595" s="529" t="s">
        <v>1075</v>
      </c>
    </row>
    <row r="596" spans="12:13" x14ac:dyDescent="0.35">
      <c r="L596" s="535" t="s">
        <v>1662</v>
      </c>
      <c r="M596" s="529" t="s">
        <v>1075</v>
      </c>
    </row>
    <row r="597" spans="12:13" x14ac:dyDescent="0.35">
      <c r="L597" s="535" t="s">
        <v>1663</v>
      </c>
      <c r="M597" s="529" t="s">
        <v>1075</v>
      </c>
    </row>
    <row r="598" spans="12:13" x14ac:dyDescent="0.35">
      <c r="L598" s="535" t="s">
        <v>1664</v>
      </c>
      <c r="M598" s="529" t="s">
        <v>1075</v>
      </c>
    </row>
    <row r="599" spans="12:13" x14ac:dyDescent="0.35">
      <c r="L599" s="535" t="s">
        <v>1665</v>
      </c>
      <c r="M599" s="529" t="s">
        <v>1075</v>
      </c>
    </row>
    <row r="600" spans="12:13" x14ac:dyDescent="0.35">
      <c r="L600" s="535" t="s">
        <v>1666</v>
      </c>
      <c r="M600" s="529" t="s">
        <v>1075</v>
      </c>
    </row>
    <row r="601" spans="12:13" x14ac:dyDescent="0.35">
      <c r="L601" s="535" t="s">
        <v>1667</v>
      </c>
      <c r="M601" s="529" t="s">
        <v>1075</v>
      </c>
    </row>
    <row r="602" spans="12:13" x14ac:dyDescent="0.35">
      <c r="L602" s="535" t="s">
        <v>1668</v>
      </c>
      <c r="M602" s="529" t="s">
        <v>1075</v>
      </c>
    </row>
    <row r="603" spans="12:13" x14ac:dyDescent="0.35">
      <c r="L603" s="535" t="s">
        <v>1669</v>
      </c>
      <c r="M603" s="529" t="s">
        <v>1075</v>
      </c>
    </row>
    <row r="604" spans="12:13" x14ac:dyDescent="0.35">
      <c r="L604" s="535" t="s">
        <v>1670</v>
      </c>
      <c r="M604" s="529" t="s">
        <v>1075</v>
      </c>
    </row>
    <row r="605" spans="12:13" x14ac:dyDescent="0.35">
      <c r="L605" s="535" t="s">
        <v>1671</v>
      </c>
      <c r="M605" s="529" t="s">
        <v>1075</v>
      </c>
    </row>
    <row r="606" spans="12:13" x14ac:dyDescent="0.35">
      <c r="L606" s="535" t="s">
        <v>1672</v>
      </c>
      <c r="M606" s="529" t="s">
        <v>1075</v>
      </c>
    </row>
    <row r="607" spans="12:13" x14ac:dyDescent="0.35">
      <c r="L607" s="535" t="s">
        <v>1673</v>
      </c>
      <c r="M607" s="529" t="s">
        <v>1075</v>
      </c>
    </row>
    <row r="608" spans="12:13" x14ac:dyDescent="0.35">
      <c r="L608" s="535" t="s">
        <v>1674</v>
      </c>
      <c r="M608" s="529" t="s">
        <v>1075</v>
      </c>
    </row>
    <row r="609" spans="12:13" x14ac:dyDescent="0.35">
      <c r="L609" s="535" t="s">
        <v>1675</v>
      </c>
      <c r="M609" s="529" t="s">
        <v>1075</v>
      </c>
    </row>
    <row r="610" spans="12:13" x14ac:dyDescent="0.35">
      <c r="L610" s="535" t="s">
        <v>1676</v>
      </c>
      <c r="M610" s="529" t="s">
        <v>1075</v>
      </c>
    </row>
    <row r="611" spans="12:13" x14ac:dyDescent="0.35">
      <c r="L611" s="535" t="s">
        <v>1677</v>
      </c>
      <c r="M611" s="529" t="s">
        <v>1075</v>
      </c>
    </row>
    <row r="612" spans="12:13" x14ac:dyDescent="0.35">
      <c r="L612" s="535" t="s">
        <v>1678</v>
      </c>
      <c r="M612" s="529" t="s">
        <v>1075</v>
      </c>
    </row>
    <row r="613" spans="12:13" x14ac:dyDescent="0.35">
      <c r="L613" s="535" t="s">
        <v>1679</v>
      </c>
      <c r="M613" s="529" t="s">
        <v>1075</v>
      </c>
    </row>
    <row r="614" spans="12:13" x14ac:dyDescent="0.35">
      <c r="L614" s="535" t="s">
        <v>1680</v>
      </c>
      <c r="M614" s="529" t="s">
        <v>1075</v>
      </c>
    </row>
    <row r="615" spans="12:13" x14ac:dyDescent="0.35">
      <c r="L615" s="535" t="s">
        <v>1681</v>
      </c>
      <c r="M615" s="529" t="s">
        <v>1075</v>
      </c>
    </row>
    <row r="616" spans="12:13" x14ac:dyDescent="0.35">
      <c r="L616" s="535" t="s">
        <v>1682</v>
      </c>
      <c r="M616" s="529" t="s">
        <v>1075</v>
      </c>
    </row>
    <row r="617" spans="12:13" x14ac:dyDescent="0.35">
      <c r="L617" s="535" t="s">
        <v>1683</v>
      </c>
      <c r="M617" s="529" t="s">
        <v>1075</v>
      </c>
    </row>
    <row r="618" spans="12:13" x14ac:dyDescent="0.35">
      <c r="L618" s="535" t="s">
        <v>1684</v>
      </c>
      <c r="M618" s="529" t="s">
        <v>1075</v>
      </c>
    </row>
    <row r="619" spans="12:13" x14ac:dyDescent="0.35">
      <c r="L619" s="535" t="s">
        <v>1685</v>
      </c>
      <c r="M619" s="529" t="s">
        <v>1075</v>
      </c>
    </row>
    <row r="620" spans="12:13" x14ac:dyDescent="0.35">
      <c r="L620" s="535" t="s">
        <v>1686</v>
      </c>
      <c r="M620" s="529" t="s">
        <v>1075</v>
      </c>
    </row>
    <row r="621" spans="12:13" x14ac:dyDescent="0.35">
      <c r="L621" s="535" t="s">
        <v>1687</v>
      </c>
      <c r="M621" s="529" t="s">
        <v>1075</v>
      </c>
    </row>
    <row r="622" spans="12:13" x14ac:dyDescent="0.35">
      <c r="L622" s="535" t="s">
        <v>1688</v>
      </c>
      <c r="M622" s="529" t="s">
        <v>1075</v>
      </c>
    </row>
    <row r="623" spans="12:13" x14ac:dyDescent="0.35">
      <c r="L623" s="535" t="s">
        <v>1689</v>
      </c>
      <c r="M623" s="529" t="s">
        <v>1075</v>
      </c>
    </row>
    <row r="624" spans="12:13" x14ac:dyDescent="0.35">
      <c r="L624" s="535" t="s">
        <v>1690</v>
      </c>
      <c r="M624" s="529" t="s">
        <v>1075</v>
      </c>
    </row>
    <row r="625" spans="12:13" x14ac:dyDescent="0.35">
      <c r="L625" s="535" t="s">
        <v>1691</v>
      </c>
      <c r="M625" s="529" t="s">
        <v>1075</v>
      </c>
    </row>
    <row r="626" spans="12:13" x14ac:dyDescent="0.35">
      <c r="L626" s="535" t="s">
        <v>1692</v>
      </c>
      <c r="M626" s="529" t="s">
        <v>1075</v>
      </c>
    </row>
    <row r="627" spans="12:13" x14ac:dyDescent="0.35">
      <c r="L627" s="535" t="s">
        <v>1693</v>
      </c>
      <c r="M627" s="529" t="s">
        <v>1075</v>
      </c>
    </row>
    <row r="628" spans="12:13" x14ac:dyDescent="0.35">
      <c r="L628" s="535" t="s">
        <v>1694</v>
      </c>
      <c r="M628" s="529" t="s">
        <v>1075</v>
      </c>
    </row>
    <row r="629" spans="12:13" x14ac:dyDescent="0.35">
      <c r="L629" s="535" t="s">
        <v>1695</v>
      </c>
      <c r="M629" s="529" t="s">
        <v>1075</v>
      </c>
    </row>
    <row r="630" spans="12:13" x14ac:dyDescent="0.35">
      <c r="L630" s="535" t="s">
        <v>1696</v>
      </c>
      <c r="M630" s="529" t="s">
        <v>1075</v>
      </c>
    </row>
    <row r="631" spans="12:13" x14ac:dyDescent="0.35">
      <c r="L631" s="535" t="s">
        <v>1697</v>
      </c>
      <c r="M631" s="529" t="s">
        <v>1075</v>
      </c>
    </row>
    <row r="632" spans="12:13" x14ac:dyDescent="0.35">
      <c r="L632" s="535" t="s">
        <v>1698</v>
      </c>
      <c r="M632" s="529" t="s">
        <v>1075</v>
      </c>
    </row>
    <row r="633" spans="12:13" x14ac:dyDescent="0.35">
      <c r="L633" s="535" t="s">
        <v>1699</v>
      </c>
      <c r="M633" s="529" t="s">
        <v>1075</v>
      </c>
    </row>
    <row r="634" spans="12:13" x14ac:dyDescent="0.35">
      <c r="L634" s="535" t="s">
        <v>1700</v>
      </c>
      <c r="M634" s="529" t="s">
        <v>1075</v>
      </c>
    </row>
    <row r="635" spans="12:13" x14ac:dyDescent="0.35">
      <c r="L635" s="535" t="s">
        <v>1701</v>
      </c>
      <c r="M635" s="529" t="s">
        <v>1075</v>
      </c>
    </row>
    <row r="636" spans="12:13" x14ac:dyDescent="0.35">
      <c r="L636" s="535" t="s">
        <v>1702</v>
      </c>
      <c r="M636" s="529" t="s">
        <v>1075</v>
      </c>
    </row>
    <row r="637" spans="12:13" x14ac:dyDescent="0.35">
      <c r="L637" s="535" t="s">
        <v>1703</v>
      </c>
      <c r="M637" s="529" t="s">
        <v>1075</v>
      </c>
    </row>
    <row r="638" spans="12:13" x14ac:dyDescent="0.35">
      <c r="L638" s="535" t="s">
        <v>1704</v>
      </c>
      <c r="M638" s="529" t="s">
        <v>1075</v>
      </c>
    </row>
    <row r="639" spans="12:13" x14ac:dyDescent="0.35">
      <c r="L639" s="535" t="s">
        <v>1705</v>
      </c>
      <c r="M639" s="529" t="s">
        <v>1075</v>
      </c>
    </row>
    <row r="640" spans="12:13" x14ac:dyDescent="0.35">
      <c r="L640" s="535" t="s">
        <v>1706</v>
      </c>
      <c r="M640" s="529" t="s">
        <v>1075</v>
      </c>
    </row>
    <row r="641" spans="12:13" x14ac:dyDescent="0.35">
      <c r="L641" s="535" t="s">
        <v>1707</v>
      </c>
      <c r="M641" s="529" t="s">
        <v>1075</v>
      </c>
    </row>
    <row r="642" spans="12:13" x14ac:dyDescent="0.35">
      <c r="L642" s="535" t="s">
        <v>1708</v>
      </c>
      <c r="M642" s="529" t="s">
        <v>1075</v>
      </c>
    </row>
    <row r="643" spans="12:13" x14ac:dyDescent="0.35">
      <c r="L643" s="535" t="s">
        <v>1709</v>
      </c>
      <c r="M643" s="529" t="s">
        <v>1075</v>
      </c>
    </row>
    <row r="644" spans="12:13" x14ac:dyDescent="0.35">
      <c r="L644" s="535" t="s">
        <v>1710</v>
      </c>
      <c r="M644" s="529" t="s">
        <v>1075</v>
      </c>
    </row>
    <row r="645" spans="12:13" x14ac:dyDescent="0.35">
      <c r="L645" s="535" t="s">
        <v>1711</v>
      </c>
      <c r="M645" s="529" t="s">
        <v>1075</v>
      </c>
    </row>
    <row r="646" spans="12:13" x14ac:dyDescent="0.35">
      <c r="L646" s="535" t="s">
        <v>1712</v>
      </c>
      <c r="M646" s="529" t="s">
        <v>1075</v>
      </c>
    </row>
    <row r="647" spans="12:13" x14ac:dyDescent="0.35">
      <c r="L647" s="535" t="s">
        <v>1713</v>
      </c>
      <c r="M647" s="529" t="s">
        <v>1075</v>
      </c>
    </row>
    <row r="648" spans="12:13" x14ac:dyDescent="0.35">
      <c r="L648" s="535" t="s">
        <v>1714</v>
      </c>
      <c r="M648" s="529" t="s">
        <v>1075</v>
      </c>
    </row>
    <row r="649" spans="12:13" x14ac:dyDescent="0.35">
      <c r="L649" s="535" t="s">
        <v>1715</v>
      </c>
      <c r="M649" s="529" t="s">
        <v>1075</v>
      </c>
    </row>
    <row r="650" spans="12:13" x14ac:dyDescent="0.35">
      <c r="L650" s="535" t="s">
        <v>1716</v>
      </c>
      <c r="M650" s="529" t="s">
        <v>1075</v>
      </c>
    </row>
    <row r="651" spans="12:13" x14ac:dyDescent="0.35">
      <c r="L651" s="535" t="s">
        <v>1717</v>
      </c>
      <c r="M651" s="529" t="s">
        <v>1075</v>
      </c>
    </row>
    <row r="652" spans="12:13" x14ac:dyDescent="0.35">
      <c r="L652" s="535" t="s">
        <v>1718</v>
      </c>
      <c r="M652" s="529" t="s">
        <v>1075</v>
      </c>
    </row>
    <row r="653" spans="12:13" x14ac:dyDescent="0.35">
      <c r="L653" s="535" t="s">
        <v>1719</v>
      </c>
      <c r="M653" s="529" t="s">
        <v>1075</v>
      </c>
    </row>
    <row r="654" spans="12:13" x14ac:dyDescent="0.35">
      <c r="L654" s="535" t="s">
        <v>1720</v>
      </c>
      <c r="M654" s="529" t="s">
        <v>1075</v>
      </c>
    </row>
    <row r="655" spans="12:13" x14ac:dyDescent="0.35">
      <c r="L655" s="535" t="s">
        <v>1721</v>
      </c>
      <c r="M655" s="529" t="s">
        <v>1075</v>
      </c>
    </row>
    <row r="656" spans="12:13" x14ac:dyDescent="0.35">
      <c r="L656" s="535" t="s">
        <v>1722</v>
      </c>
      <c r="M656" s="529" t="s">
        <v>1075</v>
      </c>
    </row>
    <row r="657" spans="12:13" x14ac:dyDescent="0.35">
      <c r="L657" s="535" t="s">
        <v>1723</v>
      </c>
      <c r="M657" s="529" t="s">
        <v>1075</v>
      </c>
    </row>
    <row r="658" spans="12:13" x14ac:dyDescent="0.35">
      <c r="L658" s="535" t="s">
        <v>1724</v>
      </c>
      <c r="M658" s="529" t="s">
        <v>1075</v>
      </c>
    </row>
    <row r="659" spans="12:13" x14ac:dyDescent="0.35">
      <c r="L659" s="535" t="s">
        <v>1725</v>
      </c>
      <c r="M659" s="529" t="s">
        <v>1075</v>
      </c>
    </row>
    <row r="660" spans="12:13" x14ac:dyDescent="0.35">
      <c r="L660" s="535" t="s">
        <v>1726</v>
      </c>
      <c r="M660" s="529" t="s">
        <v>1075</v>
      </c>
    </row>
    <row r="661" spans="12:13" x14ac:dyDescent="0.35">
      <c r="L661" s="535" t="s">
        <v>1727</v>
      </c>
      <c r="M661" s="529" t="s">
        <v>1075</v>
      </c>
    </row>
    <row r="662" spans="12:13" x14ac:dyDescent="0.35">
      <c r="L662" s="535" t="s">
        <v>1728</v>
      </c>
      <c r="M662" s="529" t="s">
        <v>1075</v>
      </c>
    </row>
    <row r="663" spans="12:13" x14ac:dyDescent="0.35">
      <c r="L663" s="535" t="s">
        <v>1729</v>
      </c>
      <c r="M663" s="529" t="s">
        <v>1075</v>
      </c>
    </row>
    <row r="664" spans="12:13" x14ac:dyDescent="0.35">
      <c r="L664" s="535" t="s">
        <v>1730</v>
      </c>
      <c r="M664" s="529" t="s">
        <v>1075</v>
      </c>
    </row>
    <row r="665" spans="12:13" x14ac:dyDescent="0.35">
      <c r="L665" s="535" t="s">
        <v>1731</v>
      </c>
      <c r="M665" s="529" t="s">
        <v>1075</v>
      </c>
    </row>
    <row r="666" spans="12:13" x14ac:dyDescent="0.35">
      <c r="L666" s="535" t="s">
        <v>1732</v>
      </c>
      <c r="M666" s="529" t="s">
        <v>1075</v>
      </c>
    </row>
    <row r="667" spans="12:13" x14ac:dyDescent="0.35">
      <c r="L667" s="535" t="s">
        <v>1733</v>
      </c>
      <c r="M667" s="529" t="s">
        <v>1075</v>
      </c>
    </row>
    <row r="668" spans="12:13" x14ac:dyDescent="0.35">
      <c r="L668" s="535" t="s">
        <v>1734</v>
      </c>
      <c r="M668" s="529" t="s">
        <v>1075</v>
      </c>
    </row>
    <row r="669" spans="12:13" x14ac:dyDescent="0.35">
      <c r="L669" s="535" t="s">
        <v>1735</v>
      </c>
      <c r="M669" s="529" t="s">
        <v>1075</v>
      </c>
    </row>
    <row r="670" spans="12:13" x14ac:dyDescent="0.35">
      <c r="L670" s="535" t="s">
        <v>1736</v>
      </c>
      <c r="M670" s="529" t="s">
        <v>1075</v>
      </c>
    </row>
    <row r="671" spans="12:13" x14ac:dyDescent="0.35">
      <c r="L671" s="535" t="s">
        <v>1737</v>
      </c>
      <c r="M671" s="529" t="s">
        <v>1075</v>
      </c>
    </row>
    <row r="672" spans="12:13" x14ac:dyDescent="0.35">
      <c r="L672" s="535" t="s">
        <v>1738</v>
      </c>
      <c r="M672" s="529" t="s">
        <v>1075</v>
      </c>
    </row>
    <row r="673" spans="12:13" x14ac:dyDescent="0.35">
      <c r="L673" s="535" t="s">
        <v>1739</v>
      </c>
      <c r="M673" s="529" t="s">
        <v>1075</v>
      </c>
    </row>
    <row r="674" spans="12:13" x14ac:dyDescent="0.35">
      <c r="L674" s="535" t="s">
        <v>1740</v>
      </c>
      <c r="M674" s="529" t="s">
        <v>1075</v>
      </c>
    </row>
    <row r="675" spans="12:13" x14ac:dyDescent="0.35">
      <c r="L675" s="535" t="s">
        <v>1741</v>
      </c>
      <c r="M675" s="529" t="s">
        <v>1075</v>
      </c>
    </row>
    <row r="676" spans="12:13" x14ac:dyDescent="0.35">
      <c r="L676" s="535" t="s">
        <v>1742</v>
      </c>
      <c r="M676" s="529" t="s">
        <v>1075</v>
      </c>
    </row>
    <row r="677" spans="12:13" x14ac:dyDescent="0.35">
      <c r="L677" s="535" t="s">
        <v>1743</v>
      </c>
      <c r="M677" s="529" t="s">
        <v>1075</v>
      </c>
    </row>
    <row r="678" spans="12:13" x14ac:dyDescent="0.35">
      <c r="L678" s="535" t="s">
        <v>1744</v>
      </c>
      <c r="M678" s="529" t="s">
        <v>1075</v>
      </c>
    </row>
    <row r="679" spans="12:13" x14ac:dyDescent="0.35">
      <c r="L679" s="535" t="s">
        <v>1745</v>
      </c>
      <c r="M679" s="529" t="s">
        <v>1075</v>
      </c>
    </row>
    <row r="680" spans="12:13" x14ac:dyDescent="0.35">
      <c r="L680" s="535" t="s">
        <v>1746</v>
      </c>
      <c r="M680" s="529" t="s">
        <v>1075</v>
      </c>
    </row>
    <row r="681" spans="12:13" x14ac:dyDescent="0.35">
      <c r="L681" s="535" t="s">
        <v>1747</v>
      </c>
      <c r="M681" s="529" t="s">
        <v>1075</v>
      </c>
    </row>
    <row r="682" spans="12:13" x14ac:dyDescent="0.35">
      <c r="L682" s="535" t="s">
        <v>1748</v>
      </c>
      <c r="M682" s="529" t="s">
        <v>1075</v>
      </c>
    </row>
    <row r="683" spans="12:13" x14ac:dyDescent="0.35">
      <c r="L683" s="535" t="s">
        <v>1749</v>
      </c>
      <c r="M683" s="529" t="s">
        <v>1075</v>
      </c>
    </row>
    <row r="684" spans="12:13" x14ac:dyDescent="0.35">
      <c r="L684" s="535" t="s">
        <v>1750</v>
      </c>
      <c r="M684" s="529" t="s">
        <v>1075</v>
      </c>
    </row>
    <row r="685" spans="12:13" x14ac:dyDescent="0.35">
      <c r="L685" s="535" t="s">
        <v>1751</v>
      </c>
      <c r="M685" s="529" t="s">
        <v>1075</v>
      </c>
    </row>
    <row r="686" spans="12:13" x14ac:dyDescent="0.35">
      <c r="L686" s="535" t="s">
        <v>1752</v>
      </c>
      <c r="M686" s="529" t="s">
        <v>1075</v>
      </c>
    </row>
    <row r="687" spans="12:13" x14ac:dyDescent="0.35">
      <c r="L687" s="535" t="s">
        <v>1753</v>
      </c>
      <c r="M687" s="529" t="s">
        <v>1075</v>
      </c>
    </row>
    <row r="688" spans="12:13" x14ac:dyDescent="0.35">
      <c r="L688" s="535" t="s">
        <v>1754</v>
      </c>
      <c r="M688" s="529" t="s">
        <v>1075</v>
      </c>
    </row>
    <row r="689" spans="12:13" x14ac:dyDescent="0.35">
      <c r="L689" s="535" t="s">
        <v>1755</v>
      </c>
      <c r="M689" s="529" t="s">
        <v>1075</v>
      </c>
    </row>
    <row r="690" spans="12:13" x14ac:dyDescent="0.35">
      <c r="L690" s="535" t="s">
        <v>1756</v>
      </c>
      <c r="M690" s="529" t="s">
        <v>1075</v>
      </c>
    </row>
    <row r="691" spans="12:13" x14ac:dyDescent="0.35">
      <c r="L691" s="535" t="s">
        <v>1757</v>
      </c>
      <c r="M691" s="529" t="s">
        <v>1075</v>
      </c>
    </row>
    <row r="692" spans="12:13" x14ac:dyDescent="0.35">
      <c r="L692" s="535" t="s">
        <v>1758</v>
      </c>
      <c r="M692" s="529" t="s">
        <v>1075</v>
      </c>
    </row>
    <row r="693" spans="12:13" x14ac:dyDescent="0.35">
      <c r="L693" s="535" t="s">
        <v>1759</v>
      </c>
      <c r="M693" s="529" t="s">
        <v>1075</v>
      </c>
    </row>
    <row r="694" spans="12:13" x14ac:dyDescent="0.35">
      <c r="L694" s="535" t="s">
        <v>1760</v>
      </c>
      <c r="M694" s="529" t="s">
        <v>1075</v>
      </c>
    </row>
    <row r="695" spans="12:13" x14ac:dyDescent="0.35">
      <c r="L695" s="535" t="s">
        <v>1761</v>
      </c>
      <c r="M695" s="529" t="s">
        <v>1075</v>
      </c>
    </row>
    <row r="696" spans="12:13" x14ac:dyDescent="0.35">
      <c r="L696" s="535" t="s">
        <v>1762</v>
      </c>
      <c r="M696" s="529" t="s">
        <v>1075</v>
      </c>
    </row>
    <row r="697" spans="12:13" x14ac:dyDescent="0.35">
      <c r="L697" s="535" t="s">
        <v>1763</v>
      </c>
      <c r="M697" s="529" t="s">
        <v>1075</v>
      </c>
    </row>
    <row r="698" spans="12:13" x14ac:dyDescent="0.35">
      <c r="L698" s="535" t="s">
        <v>1764</v>
      </c>
      <c r="M698" s="529" t="s">
        <v>1075</v>
      </c>
    </row>
    <row r="699" spans="12:13" x14ac:dyDescent="0.35">
      <c r="L699" s="535" t="s">
        <v>1765</v>
      </c>
      <c r="M699" s="529" t="s">
        <v>1075</v>
      </c>
    </row>
    <row r="700" spans="12:13" x14ac:dyDescent="0.35">
      <c r="L700" s="535" t="s">
        <v>1766</v>
      </c>
      <c r="M700" s="529" t="s">
        <v>1075</v>
      </c>
    </row>
    <row r="701" spans="12:13" x14ac:dyDescent="0.35">
      <c r="L701" s="535" t="s">
        <v>1767</v>
      </c>
      <c r="M701" s="529" t="s">
        <v>1075</v>
      </c>
    </row>
    <row r="702" spans="12:13" x14ac:dyDescent="0.35">
      <c r="L702" s="535" t="s">
        <v>1768</v>
      </c>
      <c r="M702" s="529" t="s">
        <v>1075</v>
      </c>
    </row>
    <row r="703" spans="12:13" x14ac:dyDescent="0.35">
      <c r="L703" s="535" t="s">
        <v>1769</v>
      </c>
      <c r="M703" s="529" t="s">
        <v>1075</v>
      </c>
    </row>
    <row r="704" spans="12:13" x14ac:dyDescent="0.35">
      <c r="L704" s="535" t="s">
        <v>1770</v>
      </c>
      <c r="M704" s="529" t="s">
        <v>1075</v>
      </c>
    </row>
    <row r="705" spans="12:13" x14ac:dyDescent="0.35">
      <c r="L705" s="535" t="s">
        <v>1771</v>
      </c>
      <c r="M705" s="529" t="s">
        <v>1075</v>
      </c>
    </row>
    <row r="706" spans="12:13" x14ac:dyDescent="0.35">
      <c r="L706" s="535" t="s">
        <v>1772</v>
      </c>
      <c r="M706" s="529" t="s">
        <v>1075</v>
      </c>
    </row>
    <row r="707" spans="12:13" x14ac:dyDescent="0.35">
      <c r="L707" s="535" t="s">
        <v>1773</v>
      </c>
      <c r="M707" s="529" t="s">
        <v>1075</v>
      </c>
    </row>
    <row r="708" spans="12:13" x14ac:dyDescent="0.35">
      <c r="L708" s="535" t="s">
        <v>1774</v>
      </c>
      <c r="M708" s="529" t="s">
        <v>1075</v>
      </c>
    </row>
    <row r="709" spans="12:13" x14ac:dyDescent="0.35">
      <c r="L709" s="535" t="s">
        <v>1775</v>
      </c>
      <c r="M709" s="529" t="s">
        <v>1075</v>
      </c>
    </row>
    <row r="710" spans="12:13" x14ac:dyDescent="0.35">
      <c r="L710" s="535" t="s">
        <v>1776</v>
      </c>
      <c r="M710" s="529" t="s">
        <v>1075</v>
      </c>
    </row>
    <row r="711" spans="12:13" x14ac:dyDescent="0.35">
      <c r="L711" s="535" t="s">
        <v>1777</v>
      </c>
      <c r="M711" s="529" t="s">
        <v>1075</v>
      </c>
    </row>
    <row r="712" spans="12:13" x14ac:dyDescent="0.35">
      <c r="L712" s="535" t="s">
        <v>1778</v>
      </c>
      <c r="M712" s="529" t="s">
        <v>1075</v>
      </c>
    </row>
    <row r="713" spans="12:13" x14ac:dyDescent="0.35">
      <c r="L713" s="535" t="s">
        <v>1779</v>
      </c>
      <c r="M713" s="529" t="s">
        <v>1075</v>
      </c>
    </row>
    <row r="714" spans="12:13" x14ac:dyDescent="0.35">
      <c r="L714" s="535" t="s">
        <v>1780</v>
      </c>
      <c r="M714" s="529" t="s">
        <v>1075</v>
      </c>
    </row>
    <row r="715" spans="12:13" x14ac:dyDescent="0.35">
      <c r="L715" s="535" t="s">
        <v>1781</v>
      </c>
      <c r="M715" s="529" t="s">
        <v>1075</v>
      </c>
    </row>
    <row r="716" spans="12:13" x14ac:dyDescent="0.35">
      <c r="L716" s="535" t="s">
        <v>1782</v>
      </c>
      <c r="M716" s="529" t="s">
        <v>1075</v>
      </c>
    </row>
    <row r="717" spans="12:13" x14ac:dyDescent="0.35">
      <c r="L717" s="535" t="s">
        <v>1783</v>
      </c>
      <c r="M717" s="529" t="s">
        <v>1075</v>
      </c>
    </row>
    <row r="718" spans="12:13" x14ac:dyDescent="0.35">
      <c r="L718" s="535" t="s">
        <v>1784</v>
      </c>
      <c r="M718" s="529" t="s">
        <v>1075</v>
      </c>
    </row>
    <row r="719" spans="12:13" x14ac:dyDescent="0.35">
      <c r="L719" s="535" t="s">
        <v>1785</v>
      </c>
      <c r="M719" s="529" t="s">
        <v>1075</v>
      </c>
    </row>
    <row r="720" spans="12:13" x14ac:dyDescent="0.35">
      <c r="L720" s="535" t="s">
        <v>1786</v>
      </c>
      <c r="M720" s="529" t="s">
        <v>1075</v>
      </c>
    </row>
    <row r="721" spans="12:13" x14ac:dyDescent="0.35">
      <c r="L721" s="535" t="s">
        <v>1787</v>
      </c>
      <c r="M721" s="529" t="s">
        <v>1075</v>
      </c>
    </row>
    <row r="722" spans="12:13" x14ac:dyDescent="0.35">
      <c r="L722" s="535" t="s">
        <v>1788</v>
      </c>
      <c r="M722" s="529" t="s">
        <v>1075</v>
      </c>
    </row>
    <row r="723" spans="12:13" x14ac:dyDescent="0.35">
      <c r="L723" s="535" t="s">
        <v>1789</v>
      </c>
      <c r="M723" s="529" t="s">
        <v>1075</v>
      </c>
    </row>
    <row r="724" spans="12:13" x14ac:dyDescent="0.35">
      <c r="L724" s="535" t="s">
        <v>1790</v>
      </c>
      <c r="M724" s="529" t="s">
        <v>1075</v>
      </c>
    </row>
    <row r="725" spans="12:13" x14ac:dyDescent="0.35">
      <c r="L725" s="535" t="s">
        <v>1791</v>
      </c>
      <c r="M725" s="529" t="s">
        <v>1075</v>
      </c>
    </row>
    <row r="726" spans="12:13" x14ac:dyDescent="0.35">
      <c r="L726" s="535" t="s">
        <v>1792</v>
      </c>
      <c r="M726" s="529" t="s">
        <v>1075</v>
      </c>
    </row>
    <row r="727" spans="12:13" x14ac:dyDescent="0.35">
      <c r="L727" s="535" t="s">
        <v>1793</v>
      </c>
      <c r="M727" s="529" t="s">
        <v>1075</v>
      </c>
    </row>
    <row r="728" spans="12:13" x14ac:dyDescent="0.35">
      <c r="L728" s="535" t="s">
        <v>1794</v>
      </c>
      <c r="M728" s="529" t="s">
        <v>1075</v>
      </c>
    </row>
    <row r="729" spans="12:13" x14ac:dyDescent="0.35">
      <c r="L729" s="535" t="s">
        <v>1795</v>
      </c>
      <c r="M729" s="529" t="s">
        <v>1075</v>
      </c>
    </row>
    <row r="730" spans="12:13" x14ac:dyDescent="0.35">
      <c r="L730" s="535" t="s">
        <v>1796</v>
      </c>
      <c r="M730" s="529" t="s">
        <v>1075</v>
      </c>
    </row>
    <row r="731" spans="12:13" x14ac:dyDescent="0.35">
      <c r="L731" s="535" t="s">
        <v>1797</v>
      </c>
      <c r="M731" s="529" t="s">
        <v>1075</v>
      </c>
    </row>
    <row r="732" spans="12:13" x14ac:dyDescent="0.35">
      <c r="L732" s="535" t="s">
        <v>1798</v>
      </c>
      <c r="M732" s="529" t="s">
        <v>1075</v>
      </c>
    </row>
    <row r="733" spans="12:13" x14ac:dyDescent="0.35">
      <c r="L733" s="535" t="s">
        <v>1799</v>
      </c>
      <c r="M733" s="529" t="s">
        <v>1075</v>
      </c>
    </row>
    <row r="734" spans="12:13" x14ac:dyDescent="0.35">
      <c r="L734" s="535" t="s">
        <v>1800</v>
      </c>
      <c r="M734" s="529" t="s">
        <v>1075</v>
      </c>
    </row>
    <row r="735" spans="12:13" x14ac:dyDescent="0.35">
      <c r="L735" s="535" t="s">
        <v>1801</v>
      </c>
      <c r="M735" s="529" t="s">
        <v>1075</v>
      </c>
    </row>
    <row r="736" spans="12:13" x14ac:dyDescent="0.35">
      <c r="L736" s="535" t="s">
        <v>1802</v>
      </c>
      <c r="M736" s="529" t="s">
        <v>1075</v>
      </c>
    </row>
    <row r="737" spans="12:13" x14ac:dyDescent="0.35">
      <c r="L737" s="535" t="s">
        <v>1803</v>
      </c>
      <c r="M737" s="529" t="s">
        <v>1075</v>
      </c>
    </row>
    <row r="738" spans="12:13" x14ac:dyDescent="0.35">
      <c r="L738" s="535" t="s">
        <v>1804</v>
      </c>
      <c r="M738" s="529" t="s">
        <v>1075</v>
      </c>
    </row>
    <row r="739" spans="12:13" x14ac:dyDescent="0.35">
      <c r="L739" s="535" t="s">
        <v>1805</v>
      </c>
      <c r="M739" s="529" t="s">
        <v>1075</v>
      </c>
    </row>
    <row r="740" spans="12:13" x14ac:dyDescent="0.35">
      <c r="L740" s="535" t="s">
        <v>1806</v>
      </c>
      <c r="M740" s="529" t="s">
        <v>1075</v>
      </c>
    </row>
    <row r="741" spans="12:13" x14ac:dyDescent="0.35">
      <c r="L741" s="535" t="s">
        <v>1807</v>
      </c>
      <c r="M741" s="529" t="s">
        <v>1075</v>
      </c>
    </row>
    <row r="742" spans="12:13" x14ac:dyDescent="0.35">
      <c r="L742" s="535" t="s">
        <v>1808</v>
      </c>
      <c r="M742" s="529" t="s">
        <v>1075</v>
      </c>
    </row>
    <row r="743" spans="12:13" x14ac:dyDescent="0.35">
      <c r="L743" s="535" t="s">
        <v>1809</v>
      </c>
      <c r="M743" s="529" t="s">
        <v>1075</v>
      </c>
    </row>
    <row r="744" spans="12:13" x14ac:dyDescent="0.35">
      <c r="L744" s="535" t="s">
        <v>1810</v>
      </c>
      <c r="M744" s="529" t="s">
        <v>1075</v>
      </c>
    </row>
    <row r="745" spans="12:13" x14ac:dyDescent="0.35">
      <c r="L745" s="535" t="s">
        <v>1811</v>
      </c>
      <c r="M745" s="529" t="s">
        <v>1075</v>
      </c>
    </row>
    <row r="746" spans="12:13" x14ac:dyDescent="0.35">
      <c r="L746" s="535" t="s">
        <v>1812</v>
      </c>
      <c r="M746" s="529" t="s">
        <v>1075</v>
      </c>
    </row>
    <row r="747" spans="12:13" x14ac:dyDescent="0.35">
      <c r="L747" s="535" t="s">
        <v>1813</v>
      </c>
      <c r="M747" s="529" t="s">
        <v>1075</v>
      </c>
    </row>
    <row r="748" spans="12:13" x14ac:dyDescent="0.35">
      <c r="L748" s="535" t="s">
        <v>1814</v>
      </c>
      <c r="M748" s="529" t="s">
        <v>1075</v>
      </c>
    </row>
    <row r="749" spans="12:13" x14ac:dyDescent="0.35">
      <c r="L749" s="535" t="s">
        <v>1815</v>
      </c>
      <c r="M749" s="529" t="s">
        <v>1075</v>
      </c>
    </row>
    <row r="750" spans="12:13" x14ac:dyDescent="0.35">
      <c r="L750" s="535" t="s">
        <v>1816</v>
      </c>
      <c r="M750" s="529" t="s">
        <v>1075</v>
      </c>
    </row>
    <row r="751" spans="12:13" x14ac:dyDescent="0.35">
      <c r="L751" s="535" t="s">
        <v>1817</v>
      </c>
      <c r="M751" s="529" t="s">
        <v>1075</v>
      </c>
    </row>
    <row r="752" spans="12:13" x14ac:dyDescent="0.35">
      <c r="L752" s="535" t="s">
        <v>1818</v>
      </c>
      <c r="M752" s="529" t="s">
        <v>1075</v>
      </c>
    </row>
    <row r="753" spans="12:13" x14ac:dyDescent="0.35">
      <c r="L753" s="535" t="s">
        <v>1819</v>
      </c>
      <c r="M753" s="529" t="s">
        <v>1075</v>
      </c>
    </row>
    <row r="754" spans="12:13" x14ac:dyDescent="0.35">
      <c r="L754" s="535" t="s">
        <v>1820</v>
      </c>
      <c r="M754" s="529" t="s">
        <v>1075</v>
      </c>
    </row>
    <row r="755" spans="12:13" x14ac:dyDescent="0.35">
      <c r="L755" s="535" t="s">
        <v>1821</v>
      </c>
      <c r="M755" s="529" t="s">
        <v>1075</v>
      </c>
    </row>
    <row r="756" spans="12:13" x14ac:dyDescent="0.35">
      <c r="L756" s="535" t="s">
        <v>1822</v>
      </c>
      <c r="M756" s="529" t="s">
        <v>1075</v>
      </c>
    </row>
    <row r="757" spans="12:13" x14ac:dyDescent="0.35">
      <c r="L757" s="535" t="s">
        <v>1823</v>
      </c>
      <c r="M757" s="529" t="s">
        <v>1075</v>
      </c>
    </row>
    <row r="758" spans="12:13" x14ac:dyDescent="0.35">
      <c r="L758" s="535" t="s">
        <v>1824</v>
      </c>
      <c r="M758" s="529" t="s">
        <v>1075</v>
      </c>
    </row>
    <row r="759" spans="12:13" x14ac:dyDescent="0.35">
      <c r="L759" s="535" t="s">
        <v>1825</v>
      </c>
      <c r="M759" s="529" t="s">
        <v>1075</v>
      </c>
    </row>
    <row r="760" spans="12:13" x14ac:dyDescent="0.35">
      <c r="L760" s="535" t="s">
        <v>1826</v>
      </c>
      <c r="M760" s="529" t="s">
        <v>1075</v>
      </c>
    </row>
    <row r="761" spans="12:13" x14ac:dyDescent="0.35">
      <c r="L761" s="535" t="s">
        <v>1827</v>
      </c>
      <c r="M761" s="529" t="s">
        <v>1075</v>
      </c>
    </row>
    <row r="762" spans="12:13" x14ac:dyDescent="0.35">
      <c r="L762" s="535" t="s">
        <v>1828</v>
      </c>
      <c r="M762" s="529" t="s">
        <v>1075</v>
      </c>
    </row>
    <row r="763" spans="12:13" x14ac:dyDescent="0.35">
      <c r="L763" s="535" t="s">
        <v>1829</v>
      </c>
      <c r="M763" s="529" t="s">
        <v>1075</v>
      </c>
    </row>
    <row r="764" spans="12:13" x14ac:dyDescent="0.35">
      <c r="L764" s="535" t="s">
        <v>1830</v>
      </c>
      <c r="M764" s="529" t="s">
        <v>1075</v>
      </c>
    </row>
    <row r="765" spans="12:13" x14ac:dyDescent="0.35">
      <c r="L765" s="535" t="s">
        <v>1831</v>
      </c>
      <c r="M765" s="529" t="s">
        <v>1075</v>
      </c>
    </row>
    <row r="766" spans="12:13" x14ac:dyDescent="0.35">
      <c r="L766" s="535" t="s">
        <v>1832</v>
      </c>
      <c r="M766" s="529" t="s">
        <v>1075</v>
      </c>
    </row>
    <row r="767" spans="12:13" x14ac:dyDescent="0.35">
      <c r="L767" s="535" t="s">
        <v>1833</v>
      </c>
      <c r="M767" s="529" t="s">
        <v>1075</v>
      </c>
    </row>
    <row r="768" spans="12:13" x14ac:dyDescent="0.35">
      <c r="L768" s="535" t="s">
        <v>1834</v>
      </c>
      <c r="M768" s="529" t="s">
        <v>1075</v>
      </c>
    </row>
    <row r="769" spans="12:13" x14ac:dyDescent="0.35">
      <c r="L769" s="535" t="s">
        <v>1835</v>
      </c>
      <c r="M769" s="529" t="s">
        <v>1075</v>
      </c>
    </row>
    <row r="770" spans="12:13" x14ac:dyDescent="0.35">
      <c r="L770" s="535" t="s">
        <v>1836</v>
      </c>
      <c r="M770" s="529" t="s">
        <v>1075</v>
      </c>
    </row>
    <row r="771" spans="12:13" x14ac:dyDescent="0.35">
      <c r="L771" s="535" t="s">
        <v>1837</v>
      </c>
      <c r="M771" s="529" t="s">
        <v>1075</v>
      </c>
    </row>
    <row r="772" spans="12:13" x14ac:dyDescent="0.35">
      <c r="L772" s="535" t="s">
        <v>1838</v>
      </c>
      <c r="M772" s="529" t="s">
        <v>1075</v>
      </c>
    </row>
    <row r="773" spans="12:13" x14ac:dyDescent="0.35">
      <c r="L773" s="535" t="s">
        <v>1839</v>
      </c>
      <c r="M773" s="529" t="s">
        <v>1075</v>
      </c>
    </row>
    <row r="774" spans="12:13" x14ac:dyDescent="0.35">
      <c r="L774" s="535" t="s">
        <v>1840</v>
      </c>
      <c r="M774" s="529" t="s">
        <v>1075</v>
      </c>
    </row>
    <row r="775" spans="12:13" x14ac:dyDescent="0.35">
      <c r="L775" s="535" t="s">
        <v>1841</v>
      </c>
      <c r="M775" s="529" t="s">
        <v>1075</v>
      </c>
    </row>
    <row r="776" spans="12:13" x14ac:dyDescent="0.35">
      <c r="L776" s="535" t="s">
        <v>1842</v>
      </c>
      <c r="M776" s="529" t="s">
        <v>1075</v>
      </c>
    </row>
    <row r="777" spans="12:13" x14ac:dyDescent="0.35">
      <c r="L777" s="535" t="s">
        <v>1843</v>
      </c>
      <c r="M777" s="529" t="s">
        <v>1075</v>
      </c>
    </row>
    <row r="778" spans="12:13" x14ac:dyDescent="0.35">
      <c r="L778" s="535" t="s">
        <v>1844</v>
      </c>
      <c r="M778" s="529" t="s">
        <v>1075</v>
      </c>
    </row>
    <row r="779" spans="12:13" x14ac:dyDescent="0.35">
      <c r="L779" s="535" t="s">
        <v>1845</v>
      </c>
      <c r="M779" s="529" t="s">
        <v>1075</v>
      </c>
    </row>
    <row r="780" spans="12:13" x14ac:dyDescent="0.35">
      <c r="L780" s="535" t="s">
        <v>1846</v>
      </c>
      <c r="M780" s="529" t="s">
        <v>1075</v>
      </c>
    </row>
    <row r="781" spans="12:13" x14ac:dyDescent="0.35">
      <c r="L781" s="535" t="s">
        <v>1847</v>
      </c>
      <c r="M781" s="529" t="s">
        <v>1075</v>
      </c>
    </row>
    <row r="782" spans="12:13" x14ac:dyDescent="0.35">
      <c r="L782" s="535" t="s">
        <v>1848</v>
      </c>
      <c r="M782" s="529" t="s">
        <v>1075</v>
      </c>
    </row>
    <row r="783" spans="12:13" x14ac:dyDescent="0.35">
      <c r="L783" s="535" t="s">
        <v>1849</v>
      </c>
      <c r="M783" s="529" t="s">
        <v>1075</v>
      </c>
    </row>
    <row r="784" spans="12:13" x14ac:dyDescent="0.35">
      <c r="L784" s="535" t="s">
        <v>1850</v>
      </c>
      <c r="M784" s="529" t="s">
        <v>1075</v>
      </c>
    </row>
    <row r="785" spans="12:13" x14ac:dyDescent="0.35">
      <c r="L785" s="535" t="s">
        <v>1851</v>
      </c>
      <c r="M785" s="529" t="s">
        <v>1075</v>
      </c>
    </row>
    <row r="786" spans="12:13" x14ac:dyDescent="0.35">
      <c r="L786" s="535" t="s">
        <v>1852</v>
      </c>
      <c r="M786" s="529" t="s">
        <v>1075</v>
      </c>
    </row>
    <row r="787" spans="12:13" x14ac:dyDescent="0.35">
      <c r="L787" s="535" t="s">
        <v>1853</v>
      </c>
      <c r="M787" s="529" t="s">
        <v>1075</v>
      </c>
    </row>
    <row r="788" spans="12:13" x14ac:dyDescent="0.35">
      <c r="L788" s="535" t="s">
        <v>1854</v>
      </c>
      <c r="M788" s="529" t="s">
        <v>1075</v>
      </c>
    </row>
    <row r="789" spans="12:13" x14ac:dyDescent="0.35">
      <c r="L789" s="535" t="s">
        <v>1855</v>
      </c>
      <c r="M789" s="529" t="s">
        <v>1075</v>
      </c>
    </row>
    <row r="790" spans="12:13" x14ac:dyDescent="0.35">
      <c r="L790" s="535" t="s">
        <v>1856</v>
      </c>
      <c r="M790" s="529" t="s">
        <v>1075</v>
      </c>
    </row>
    <row r="791" spans="12:13" x14ac:dyDescent="0.35">
      <c r="L791" s="535" t="s">
        <v>1857</v>
      </c>
      <c r="M791" s="529" t="s">
        <v>1075</v>
      </c>
    </row>
    <row r="792" spans="12:13" x14ac:dyDescent="0.35">
      <c r="L792" s="535" t="s">
        <v>1858</v>
      </c>
      <c r="M792" s="529" t="s">
        <v>1075</v>
      </c>
    </row>
    <row r="793" spans="12:13" x14ac:dyDescent="0.35">
      <c r="L793" s="535" t="s">
        <v>1859</v>
      </c>
      <c r="M793" s="529" t="s">
        <v>1075</v>
      </c>
    </row>
    <row r="794" spans="12:13" x14ac:dyDescent="0.35">
      <c r="L794" s="535" t="s">
        <v>1860</v>
      </c>
      <c r="M794" s="529" t="s">
        <v>1075</v>
      </c>
    </row>
    <row r="795" spans="12:13" x14ac:dyDescent="0.35">
      <c r="L795" s="535" t="s">
        <v>1861</v>
      </c>
      <c r="M795" s="529" t="s">
        <v>1075</v>
      </c>
    </row>
    <row r="796" spans="12:13" x14ac:dyDescent="0.35">
      <c r="L796" s="535" t="s">
        <v>1862</v>
      </c>
      <c r="M796" s="529" t="s">
        <v>1075</v>
      </c>
    </row>
    <row r="797" spans="12:13" x14ac:dyDescent="0.35">
      <c r="L797" s="535" t="s">
        <v>1863</v>
      </c>
      <c r="M797" s="529" t="s">
        <v>1075</v>
      </c>
    </row>
    <row r="798" spans="12:13" x14ac:dyDescent="0.35">
      <c r="L798" s="535" t="s">
        <v>1864</v>
      </c>
      <c r="M798" s="529" t="s">
        <v>1075</v>
      </c>
    </row>
    <row r="799" spans="12:13" x14ac:dyDescent="0.35">
      <c r="L799" s="535" t="s">
        <v>1865</v>
      </c>
      <c r="M799" s="529" t="s">
        <v>1075</v>
      </c>
    </row>
    <row r="800" spans="12:13" x14ac:dyDescent="0.35">
      <c r="L800" s="535" t="s">
        <v>1866</v>
      </c>
      <c r="M800" s="529" t="s">
        <v>1075</v>
      </c>
    </row>
    <row r="801" spans="12:13" x14ac:dyDescent="0.35">
      <c r="L801" s="535" t="s">
        <v>1867</v>
      </c>
      <c r="M801" s="529" t="s">
        <v>1075</v>
      </c>
    </row>
    <row r="802" spans="12:13" x14ac:dyDescent="0.35">
      <c r="L802" s="535" t="s">
        <v>1868</v>
      </c>
      <c r="M802" s="529" t="s">
        <v>1075</v>
      </c>
    </row>
    <row r="803" spans="12:13" x14ac:dyDescent="0.35">
      <c r="L803" s="535" t="s">
        <v>1869</v>
      </c>
      <c r="M803" s="529" t="s">
        <v>1075</v>
      </c>
    </row>
    <row r="804" spans="12:13" x14ac:dyDescent="0.35">
      <c r="L804" s="535" t="s">
        <v>1870</v>
      </c>
      <c r="M804" s="529" t="s">
        <v>1075</v>
      </c>
    </row>
    <row r="805" spans="12:13" x14ac:dyDescent="0.35">
      <c r="L805" s="535" t="s">
        <v>1871</v>
      </c>
      <c r="M805" s="529" t="s">
        <v>1075</v>
      </c>
    </row>
    <row r="806" spans="12:13" x14ac:dyDescent="0.35">
      <c r="L806" s="535" t="s">
        <v>1872</v>
      </c>
      <c r="M806" s="529" t="s">
        <v>1075</v>
      </c>
    </row>
    <row r="807" spans="12:13" x14ac:dyDescent="0.35">
      <c r="L807" s="535" t="s">
        <v>1873</v>
      </c>
      <c r="M807" s="529" t="s">
        <v>1075</v>
      </c>
    </row>
    <row r="808" spans="12:13" x14ac:dyDescent="0.35">
      <c r="L808" s="535" t="s">
        <v>1874</v>
      </c>
      <c r="M808" s="529" t="s">
        <v>1075</v>
      </c>
    </row>
    <row r="809" spans="12:13" x14ac:dyDescent="0.35">
      <c r="L809" s="535" t="s">
        <v>1875</v>
      </c>
      <c r="M809" s="529" t="s">
        <v>1075</v>
      </c>
    </row>
    <row r="810" spans="12:13" x14ac:dyDescent="0.35">
      <c r="L810" s="535" t="s">
        <v>1876</v>
      </c>
      <c r="M810" s="529" t="s">
        <v>1075</v>
      </c>
    </row>
    <row r="811" spans="12:13" x14ac:dyDescent="0.35">
      <c r="L811" s="535" t="s">
        <v>1877</v>
      </c>
      <c r="M811" s="529" t="s">
        <v>1075</v>
      </c>
    </row>
    <row r="812" spans="12:13" x14ac:dyDescent="0.35">
      <c r="L812" s="535" t="s">
        <v>1878</v>
      </c>
      <c r="M812" s="529" t="s">
        <v>1075</v>
      </c>
    </row>
    <row r="813" spans="12:13" x14ac:dyDescent="0.35">
      <c r="L813" s="535" t="s">
        <v>1879</v>
      </c>
      <c r="M813" s="529" t="s">
        <v>1075</v>
      </c>
    </row>
    <row r="814" spans="12:13" x14ac:dyDescent="0.35">
      <c r="L814" s="535" t="s">
        <v>1880</v>
      </c>
      <c r="M814" s="529" t="s">
        <v>1075</v>
      </c>
    </row>
    <row r="815" spans="12:13" x14ac:dyDescent="0.35">
      <c r="L815" s="535" t="s">
        <v>1881</v>
      </c>
      <c r="M815" s="529" t="s">
        <v>1075</v>
      </c>
    </row>
    <row r="816" spans="12:13" x14ac:dyDescent="0.35">
      <c r="L816" s="535" t="s">
        <v>1882</v>
      </c>
      <c r="M816" s="529" t="s">
        <v>1075</v>
      </c>
    </row>
    <row r="817" spans="12:13" x14ac:dyDescent="0.35">
      <c r="L817" s="535" t="s">
        <v>1883</v>
      </c>
      <c r="M817" s="529" t="s">
        <v>1075</v>
      </c>
    </row>
    <row r="818" spans="12:13" x14ac:dyDescent="0.35">
      <c r="L818" s="535" t="s">
        <v>1884</v>
      </c>
      <c r="M818" s="529" t="s">
        <v>1075</v>
      </c>
    </row>
    <row r="819" spans="12:13" x14ac:dyDescent="0.35">
      <c r="L819" s="535" t="s">
        <v>1885</v>
      </c>
      <c r="M819" s="529" t="s">
        <v>1075</v>
      </c>
    </row>
    <row r="820" spans="12:13" x14ac:dyDescent="0.35">
      <c r="L820" s="535" t="s">
        <v>1886</v>
      </c>
      <c r="M820" s="529" t="s">
        <v>1075</v>
      </c>
    </row>
    <row r="821" spans="12:13" x14ac:dyDescent="0.35">
      <c r="L821" s="535" t="s">
        <v>1887</v>
      </c>
      <c r="M821" s="529" t="s">
        <v>1075</v>
      </c>
    </row>
    <row r="822" spans="12:13" x14ac:dyDescent="0.35">
      <c r="L822" s="535" t="s">
        <v>1888</v>
      </c>
      <c r="M822" s="529" t="s">
        <v>1075</v>
      </c>
    </row>
    <row r="823" spans="12:13" x14ac:dyDescent="0.35">
      <c r="L823" s="535" t="s">
        <v>1889</v>
      </c>
      <c r="M823" s="529" t="s">
        <v>1075</v>
      </c>
    </row>
    <row r="824" spans="12:13" x14ac:dyDescent="0.35">
      <c r="L824" s="535" t="s">
        <v>1890</v>
      </c>
      <c r="M824" s="529" t="s">
        <v>1075</v>
      </c>
    </row>
    <row r="825" spans="12:13" x14ac:dyDescent="0.35">
      <c r="L825" s="535" t="s">
        <v>1891</v>
      </c>
      <c r="M825" s="529" t="s">
        <v>1075</v>
      </c>
    </row>
    <row r="826" spans="12:13" x14ac:dyDescent="0.35">
      <c r="L826" s="535" t="s">
        <v>1892</v>
      </c>
      <c r="M826" s="529" t="s">
        <v>1075</v>
      </c>
    </row>
    <row r="827" spans="12:13" x14ac:dyDescent="0.35">
      <c r="L827" s="535" t="s">
        <v>1893</v>
      </c>
      <c r="M827" s="529" t="s">
        <v>1075</v>
      </c>
    </row>
    <row r="828" spans="12:13" x14ac:dyDescent="0.35">
      <c r="L828" s="535" t="s">
        <v>1894</v>
      </c>
      <c r="M828" s="529" t="s">
        <v>1075</v>
      </c>
    </row>
    <row r="829" spans="12:13" x14ac:dyDescent="0.35">
      <c r="L829" s="535" t="s">
        <v>1895</v>
      </c>
      <c r="M829" s="529" t="s">
        <v>1075</v>
      </c>
    </row>
    <row r="830" spans="12:13" x14ac:dyDescent="0.35">
      <c r="L830" s="535" t="s">
        <v>1896</v>
      </c>
      <c r="M830" s="529" t="s">
        <v>1075</v>
      </c>
    </row>
    <row r="831" spans="12:13" x14ac:dyDescent="0.35">
      <c r="L831" s="535" t="s">
        <v>1897</v>
      </c>
      <c r="M831" s="529" t="s">
        <v>1075</v>
      </c>
    </row>
    <row r="832" spans="12:13" x14ac:dyDescent="0.35">
      <c r="L832" s="535" t="s">
        <v>1898</v>
      </c>
      <c r="M832" s="529" t="s">
        <v>1075</v>
      </c>
    </row>
    <row r="833" spans="12:13" x14ac:dyDescent="0.35">
      <c r="L833" s="535" t="s">
        <v>1899</v>
      </c>
      <c r="M833" s="529" t="s">
        <v>1075</v>
      </c>
    </row>
    <row r="834" spans="12:13" x14ac:dyDescent="0.35">
      <c r="L834" s="535" t="s">
        <v>1900</v>
      </c>
      <c r="M834" s="529" t="s">
        <v>1075</v>
      </c>
    </row>
    <row r="835" spans="12:13" x14ac:dyDescent="0.35">
      <c r="L835" s="535" t="s">
        <v>1901</v>
      </c>
      <c r="M835" s="529" t="s">
        <v>1075</v>
      </c>
    </row>
    <row r="836" spans="12:13" x14ac:dyDescent="0.35">
      <c r="L836" s="535" t="s">
        <v>1902</v>
      </c>
      <c r="M836" s="529" t="s">
        <v>1075</v>
      </c>
    </row>
    <row r="837" spans="12:13" x14ac:dyDescent="0.35">
      <c r="L837" s="535" t="s">
        <v>1903</v>
      </c>
      <c r="M837" s="529" t="s">
        <v>1075</v>
      </c>
    </row>
    <row r="838" spans="12:13" x14ac:dyDescent="0.35">
      <c r="L838" s="535" t="s">
        <v>1904</v>
      </c>
      <c r="M838" s="529" t="s">
        <v>1075</v>
      </c>
    </row>
    <row r="839" spans="12:13" x14ac:dyDescent="0.35">
      <c r="L839" s="535" t="s">
        <v>1905</v>
      </c>
      <c r="M839" s="529" t="s">
        <v>1075</v>
      </c>
    </row>
    <row r="840" spans="12:13" x14ac:dyDescent="0.35">
      <c r="L840" s="535" t="s">
        <v>1906</v>
      </c>
      <c r="M840" s="529" t="s">
        <v>1075</v>
      </c>
    </row>
    <row r="841" spans="12:13" x14ac:dyDescent="0.35">
      <c r="L841" s="535" t="s">
        <v>1907</v>
      </c>
      <c r="M841" s="529" t="s">
        <v>1075</v>
      </c>
    </row>
    <row r="842" spans="12:13" x14ac:dyDescent="0.35">
      <c r="L842" s="535" t="s">
        <v>1908</v>
      </c>
      <c r="M842" s="529" t="s">
        <v>1075</v>
      </c>
    </row>
    <row r="843" spans="12:13" x14ac:dyDescent="0.35">
      <c r="L843" s="535" t="s">
        <v>1909</v>
      </c>
      <c r="M843" s="529" t="s">
        <v>1075</v>
      </c>
    </row>
    <row r="844" spans="12:13" x14ac:dyDescent="0.35">
      <c r="L844" s="535" t="s">
        <v>1910</v>
      </c>
      <c r="M844" s="529" t="s">
        <v>1075</v>
      </c>
    </row>
    <row r="845" spans="12:13" x14ac:dyDescent="0.35">
      <c r="L845" s="535" t="s">
        <v>1911</v>
      </c>
      <c r="M845" s="529" t="s">
        <v>1075</v>
      </c>
    </row>
    <row r="846" spans="12:13" x14ac:dyDescent="0.35">
      <c r="L846" s="535" t="s">
        <v>1912</v>
      </c>
      <c r="M846" s="529" t="s">
        <v>1075</v>
      </c>
    </row>
    <row r="847" spans="12:13" x14ac:dyDescent="0.35">
      <c r="L847" s="535" t="s">
        <v>1913</v>
      </c>
      <c r="M847" s="529" t="s">
        <v>1075</v>
      </c>
    </row>
    <row r="848" spans="12:13" x14ac:dyDescent="0.35">
      <c r="L848" s="535" t="s">
        <v>1914</v>
      </c>
      <c r="M848" s="529" t="s">
        <v>1075</v>
      </c>
    </row>
    <row r="849" spans="12:13" x14ac:dyDescent="0.35">
      <c r="L849" s="535" t="s">
        <v>1915</v>
      </c>
      <c r="M849" s="529" t="s">
        <v>1075</v>
      </c>
    </row>
    <row r="850" spans="12:13" x14ac:dyDescent="0.35">
      <c r="L850" s="535" t="s">
        <v>1916</v>
      </c>
      <c r="M850" s="529" t="s">
        <v>1075</v>
      </c>
    </row>
    <row r="851" spans="12:13" x14ac:dyDescent="0.35">
      <c r="L851" s="535" t="s">
        <v>1917</v>
      </c>
      <c r="M851" s="529" t="s">
        <v>1075</v>
      </c>
    </row>
    <row r="852" spans="12:13" x14ac:dyDescent="0.35">
      <c r="L852" s="535" t="s">
        <v>1918</v>
      </c>
      <c r="M852" s="529" t="s">
        <v>1075</v>
      </c>
    </row>
    <row r="853" spans="12:13" x14ac:dyDescent="0.35">
      <c r="L853" s="535" t="s">
        <v>1919</v>
      </c>
      <c r="M853" s="529" t="s">
        <v>1075</v>
      </c>
    </row>
    <row r="854" spans="12:13" x14ac:dyDescent="0.35">
      <c r="L854" s="535" t="s">
        <v>1920</v>
      </c>
      <c r="M854" s="529" t="s">
        <v>1075</v>
      </c>
    </row>
    <row r="855" spans="12:13" x14ac:dyDescent="0.35">
      <c r="L855" s="535" t="s">
        <v>1921</v>
      </c>
      <c r="M855" s="529" t="s">
        <v>1075</v>
      </c>
    </row>
    <row r="856" spans="12:13" x14ac:dyDescent="0.35">
      <c r="L856" s="535" t="s">
        <v>1922</v>
      </c>
      <c r="M856" s="529" t="s">
        <v>1075</v>
      </c>
    </row>
    <row r="857" spans="12:13" x14ac:dyDescent="0.35">
      <c r="L857" s="535" t="s">
        <v>1923</v>
      </c>
      <c r="M857" s="529" t="s">
        <v>1075</v>
      </c>
    </row>
    <row r="858" spans="12:13" x14ac:dyDescent="0.35">
      <c r="L858" s="535" t="s">
        <v>1924</v>
      </c>
      <c r="M858" s="529" t="s">
        <v>1075</v>
      </c>
    </row>
    <row r="859" spans="12:13" x14ac:dyDescent="0.35">
      <c r="L859" s="535" t="s">
        <v>1925</v>
      </c>
      <c r="M859" s="529" t="s">
        <v>1075</v>
      </c>
    </row>
    <row r="860" spans="12:13" x14ac:dyDescent="0.35">
      <c r="L860" s="535" t="s">
        <v>1926</v>
      </c>
      <c r="M860" s="529" t="s">
        <v>1075</v>
      </c>
    </row>
    <row r="861" spans="12:13" x14ac:dyDescent="0.35">
      <c r="L861" s="535" t="s">
        <v>1927</v>
      </c>
      <c r="M861" s="529" t="s">
        <v>1075</v>
      </c>
    </row>
    <row r="862" spans="12:13" x14ac:dyDescent="0.35">
      <c r="L862" s="535" t="s">
        <v>1928</v>
      </c>
      <c r="M862" s="529" t="s">
        <v>1075</v>
      </c>
    </row>
    <row r="863" spans="12:13" x14ac:dyDescent="0.35">
      <c r="L863" s="535" t="s">
        <v>1929</v>
      </c>
      <c r="M863" s="529" t="s">
        <v>1075</v>
      </c>
    </row>
    <row r="864" spans="12:13" x14ac:dyDescent="0.35">
      <c r="L864" s="535" t="s">
        <v>1930</v>
      </c>
      <c r="M864" s="529" t="s">
        <v>1075</v>
      </c>
    </row>
    <row r="865" spans="12:13" x14ac:dyDescent="0.35">
      <c r="L865" s="535" t="s">
        <v>1931</v>
      </c>
      <c r="M865" s="529" t="s">
        <v>1075</v>
      </c>
    </row>
    <row r="866" spans="12:13" x14ac:dyDescent="0.35">
      <c r="L866" s="535" t="s">
        <v>1932</v>
      </c>
      <c r="M866" s="529" t="s">
        <v>1075</v>
      </c>
    </row>
    <row r="867" spans="12:13" x14ac:dyDescent="0.35">
      <c r="L867" s="535" t="s">
        <v>1933</v>
      </c>
      <c r="M867" s="529" t="s">
        <v>1075</v>
      </c>
    </row>
    <row r="868" spans="12:13" x14ac:dyDescent="0.35">
      <c r="L868" s="535" t="s">
        <v>1934</v>
      </c>
      <c r="M868" s="529" t="s">
        <v>1075</v>
      </c>
    </row>
    <row r="869" spans="12:13" x14ac:dyDescent="0.35">
      <c r="L869" s="535" t="s">
        <v>1935</v>
      </c>
      <c r="M869" s="529" t="s">
        <v>1075</v>
      </c>
    </row>
    <row r="870" spans="12:13" x14ac:dyDescent="0.35">
      <c r="L870" s="535" t="s">
        <v>1936</v>
      </c>
      <c r="M870" s="529" t="s">
        <v>1075</v>
      </c>
    </row>
    <row r="871" spans="12:13" x14ac:dyDescent="0.35">
      <c r="L871" s="535" t="s">
        <v>1937</v>
      </c>
      <c r="M871" s="529" t="s">
        <v>1075</v>
      </c>
    </row>
    <row r="872" spans="12:13" x14ac:dyDescent="0.35">
      <c r="L872" s="535" t="s">
        <v>1938</v>
      </c>
      <c r="M872" s="529" t="s">
        <v>1075</v>
      </c>
    </row>
    <row r="873" spans="12:13" x14ac:dyDescent="0.35">
      <c r="L873" s="535" t="s">
        <v>1939</v>
      </c>
      <c r="M873" s="529" t="s">
        <v>1075</v>
      </c>
    </row>
    <row r="874" spans="12:13" x14ac:dyDescent="0.35">
      <c r="L874" s="535" t="s">
        <v>1940</v>
      </c>
      <c r="M874" s="529" t="s">
        <v>1075</v>
      </c>
    </row>
    <row r="875" spans="12:13" x14ac:dyDescent="0.35">
      <c r="L875" s="535" t="s">
        <v>1941</v>
      </c>
      <c r="M875" s="529" t="s">
        <v>1075</v>
      </c>
    </row>
    <row r="876" spans="12:13" x14ac:dyDescent="0.35">
      <c r="L876" s="535" t="s">
        <v>1942</v>
      </c>
      <c r="M876" s="529" t="s">
        <v>1075</v>
      </c>
    </row>
    <row r="877" spans="12:13" x14ac:dyDescent="0.35">
      <c r="L877" s="535" t="s">
        <v>1943</v>
      </c>
      <c r="M877" s="529" t="s">
        <v>1075</v>
      </c>
    </row>
    <row r="878" spans="12:13" x14ac:dyDescent="0.35">
      <c r="L878" s="535" t="s">
        <v>1944</v>
      </c>
      <c r="M878" s="529" t="s">
        <v>1075</v>
      </c>
    </row>
    <row r="879" spans="12:13" x14ac:dyDescent="0.35">
      <c r="L879" s="535" t="s">
        <v>1945</v>
      </c>
      <c r="M879" s="529" t="s">
        <v>1075</v>
      </c>
    </row>
    <row r="880" spans="12:13" x14ac:dyDescent="0.35">
      <c r="L880" s="535" t="s">
        <v>1946</v>
      </c>
      <c r="M880" s="529" t="s">
        <v>1075</v>
      </c>
    </row>
    <row r="881" spans="12:13" x14ac:dyDescent="0.35">
      <c r="L881" s="535" t="s">
        <v>1947</v>
      </c>
      <c r="M881" s="529" t="s">
        <v>1075</v>
      </c>
    </row>
    <row r="882" spans="12:13" x14ac:dyDescent="0.35">
      <c r="L882" s="535" t="s">
        <v>1948</v>
      </c>
      <c r="M882" s="529" t="s">
        <v>1075</v>
      </c>
    </row>
    <row r="883" spans="12:13" x14ac:dyDescent="0.35">
      <c r="L883" s="535" t="s">
        <v>1949</v>
      </c>
      <c r="M883" s="529" t="s">
        <v>1075</v>
      </c>
    </row>
    <row r="884" spans="12:13" x14ac:dyDescent="0.35">
      <c r="L884" s="535" t="s">
        <v>1950</v>
      </c>
      <c r="M884" s="529" t="s">
        <v>1075</v>
      </c>
    </row>
    <row r="885" spans="12:13" x14ac:dyDescent="0.35">
      <c r="L885" s="535" t="s">
        <v>1951</v>
      </c>
      <c r="M885" s="529" t="s">
        <v>1075</v>
      </c>
    </row>
    <row r="886" spans="12:13" x14ac:dyDescent="0.35">
      <c r="L886" s="535" t="s">
        <v>1952</v>
      </c>
      <c r="M886" s="529" t="s">
        <v>1075</v>
      </c>
    </row>
    <row r="887" spans="12:13" x14ac:dyDescent="0.35">
      <c r="L887" s="535" t="s">
        <v>1953</v>
      </c>
      <c r="M887" s="529" t="s">
        <v>1075</v>
      </c>
    </row>
    <row r="888" spans="12:13" x14ac:dyDescent="0.35">
      <c r="L888" s="535" t="s">
        <v>1954</v>
      </c>
      <c r="M888" s="529" t="s">
        <v>1075</v>
      </c>
    </row>
    <row r="889" spans="12:13" x14ac:dyDescent="0.35">
      <c r="L889" s="535" t="s">
        <v>1955</v>
      </c>
      <c r="M889" s="529" t="s">
        <v>1075</v>
      </c>
    </row>
    <row r="890" spans="12:13" x14ac:dyDescent="0.35">
      <c r="L890" s="535" t="s">
        <v>1956</v>
      </c>
      <c r="M890" s="529" t="s">
        <v>1075</v>
      </c>
    </row>
    <row r="891" spans="12:13" x14ac:dyDescent="0.35">
      <c r="L891" s="535" t="s">
        <v>1957</v>
      </c>
      <c r="M891" s="529" t="s">
        <v>1075</v>
      </c>
    </row>
    <row r="892" spans="12:13" x14ac:dyDescent="0.35">
      <c r="L892" s="535" t="s">
        <v>1958</v>
      </c>
      <c r="M892" s="529" t="s">
        <v>1075</v>
      </c>
    </row>
    <row r="893" spans="12:13" x14ac:dyDescent="0.35">
      <c r="L893" s="535" t="s">
        <v>1959</v>
      </c>
      <c r="M893" s="529" t="s">
        <v>1075</v>
      </c>
    </row>
    <row r="894" spans="12:13" x14ac:dyDescent="0.35">
      <c r="L894" s="535" t="s">
        <v>1960</v>
      </c>
      <c r="M894" s="529" t="s">
        <v>1075</v>
      </c>
    </row>
    <row r="895" spans="12:13" x14ac:dyDescent="0.35">
      <c r="L895" s="535" t="s">
        <v>1961</v>
      </c>
      <c r="M895" s="529" t="s">
        <v>1075</v>
      </c>
    </row>
    <row r="896" spans="12:13" x14ac:dyDescent="0.35">
      <c r="L896" s="535" t="s">
        <v>1962</v>
      </c>
      <c r="M896" s="529" t="s">
        <v>1075</v>
      </c>
    </row>
    <row r="897" spans="12:13" x14ac:dyDescent="0.35">
      <c r="L897" s="535" t="s">
        <v>1963</v>
      </c>
      <c r="M897" s="529" t="s">
        <v>1075</v>
      </c>
    </row>
    <row r="898" spans="12:13" x14ac:dyDescent="0.35">
      <c r="L898" s="535" t="s">
        <v>1964</v>
      </c>
      <c r="M898" s="529" t="s">
        <v>1075</v>
      </c>
    </row>
    <row r="899" spans="12:13" x14ac:dyDescent="0.35">
      <c r="L899" s="535" t="s">
        <v>1965</v>
      </c>
      <c r="M899" s="529" t="s">
        <v>1075</v>
      </c>
    </row>
    <row r="900" spans="12:13" x14ac:dyDescent="0.35">
      <c r="L900" s="535" t="s">
        <v>1966</v>
      </c>
      <c r="M900" s="529" t="s">
        <v>1075</v>
      </c>
    </row>
    <row r="901" spans="12:13" x14ac:dyDescent="0.35">
      <c r="L901" s="535" t="s">
        <v>1967</v>
      </c>
      <c r="M901" s="529" t="s">
        <v>1075</v>
      </c>
    </row>
    <row r="902" spans="12:13" x14ac:dyDescent="0.35">
      <c r="L902" s="535" t="s">
        <v>1968</v>
      </c>
      <c r="M902" s="529" t="s">
        <v>1075</v>
      </c>
    </row>
    <row r="903" spans="12:13" x14ac:dyDescent="0.35">
      <c r="L903" s="535" t="s">
        <v>1969</v>
      </c>
      <c r="M903" s="529" t="s">
        <v>1075</v>
      </c>
    </row>
    <row r="904" spans="12:13" x14ac:dyDescent="0.35">
      <c r="L904" s="535" t="s">
        <v>1970</v>
      </c>
      <c r="M904" s="529" t="s">
        <v>1075</v>
      </c>
    </row>
    <row r="905" spans="12:13" x14ac:dyDescent="0.35">
      <c r="L905" s="535" t="s">
        <v>1971</v>
      </c>
      <c r="M905" s="529" t="s">
        <v>1075</v>
      </c>
    </row>
    <row r="906" spans="12:13" x14ac:dyDescent="0.35">
      <c r="L906" s="535" t="s">
        <v>1972</v>
      </c>
      <c r="M906" s="529" t="s">
        <v>1075</v>
      </c>
    </row>
    <row r="907" spans="12:13" x14ac:dyDescent="0.35">
      <c r="L907" s="535" t="s">
        <v>1973</v>
      </c>
      <c r="M907" s="529" t="s">
        <v>1075</v>
      </c>
    </row>
    <row r="908" spans="12:13" x14ac:dyDescent="0.35">
      <c r="L908" s="535" t="s">
        <v>1974</v>
      </c>
      <c r="M908" s="529" t="s">
        <v>1075</v>
      </c>
    </row>
    <row r="909" spans="12:13" x14ac:dyDescent="0.35">
      <c r="L909" s="535" t="s">
        <v>1975</v>
      </c>
      <c r="M909" s="529" t="s">
        <v>1075</v>
      </c>
    </row>
    <row r="910" spans="12:13" x14ac:dyDescent="0.35">
      <c r="L910" s="535" t="s">
        <v>1976</v>
      </c>
      <c r="M910" s="529" t="s">
        <v>1075</v>
      </c>
    </row>
    <row r="911" spans="12:13" x14ac:dyDescent="0.35">
      <c r="L911" s="535" t="s">
        <v>1977</v>
      </c>
      <c r="M911" s="529" t="s">
        <v>1075</v>
      </c>
    </row>
    <row r="912" spans="12:13" x14ac:dyDescent="0.35">
      <c r="L912" s="535" t="s">
        <v>1978</v>
      </c>
      <c r="M912" s="529" t="s">
        <v>1075</v>
      </c>
    </row>
    <row r="913" spans="12:13" x14ac:dyDescent="0.35">
      <c r="L913" s="535" t="s">
        <v>1979</v>
      </c>
      <c r="M913" s="529" t="s">
        <v>1075</v>
      </c>
    </row>
    <row r="914" spans="12:13" x14ac:dyDescent="0.35">
      <c r="L914" s="535" t="s">
        <v>1980</v>
      </c>
      <c r="M914" s="529" t="s">
        <v>1075</v>
      </c>
    </row>
    <row r="915" spans="12:13" x14ac:dyDescent="0.35">
      <c r="L915" s="535" t="s">
        <v>1981</v>
      </c>
      <c r="M915" s="529" t="s">
        <v>1075</v>
      </c>
    </row>
    <row r="916" spans="12:13" x14ac:dyDescent="0.35">
      <c r="L916" s="535" t="s">
        <v>1982</v>
      </c>
      <c r="M916" s="529" t="s">
        <v>1075</v>
      </c>
    </row>
    <row r="917" spans="12:13" x14ac:dyDescent="0.35">
      <c r="L917" s="535" t="s">
        <v>1983</v>
      </c>
      <c r="M917" s="529" t="s">
        <v>1075</v>
      </c>
    </row>
    <row r="918" spans="12:13" x14ac:dyDescent="0.35">
      <c r="L918" s="535" t="s">
        <v>1984</v>
      </c>
      <c r="M918" s="529" t="s">
        <v>1075</v>
      </c>
    </row>
    <row r="919" spans="12:13" x14ac:dyDescent="0.35">
      <c r="L919" s="535" t="s">
        <v>1985</v>
      </c>
      <c r="M919" s="529" t="s">
        <v>1075</v>
      </c>
    </row>
    <row r="920" spans="12:13" x14ac:dyDescent="0.35">
      <c r="L920" s="535" t="s">
        <v>1986</v>
      </c>
      <c r="M920" s="529" t="s">
        <v>1075</v>
      </c>
    </row>
    <row r="921" spans="12:13" x14ac:dyDescent="0.35">
      <c r="L921" s="535" t="s">
        <v>1987</v>
      </c>
      <c r="M921" s="529" t="s">
        <v>1075</v>
      </c>
    </row>
    <row r="922" spans="12:13" x14ac:dyDescent="0.35">
      <c r="L922" s="535" t="s">
        <v>1988</v>
      </c>
      <c r="M922" s="529" t="s">
        <v>1075</v>
      </c>
    </row>
    <row r="923" spans="12:13" x14ac:dyDescent="0.35">
      <c r="L923" s="535" t="s">
        <v>1989</v>
      </c>
      <c r="M923" s="529" t="s">
        <v>1075</v>
      </c>
    </row>
    <row r="924" spans="12:13" x14ac:dyDescent="0.35">
      <c r="L924" s="535" t="s">
        <v>1990</v>
      </c>
      <c r="M924" s="529" t="s">
        <v>1075</v>
      </c>
    </row>
    <row r="925" spans="12:13" x14ac:dyDescent="0.35">
      <c r="L925" s="535" t="s">
        <v>1991</v>
      </c>
      <c r="M925" s="529" t="s">
        <v>1075</v>
      </c>
    </row>
    <row r="926" spans="12:13" x14ac:dyDescent="0.35">
      <c r="L926" s="535" t="s">
        <v>1992</v>
      </c>
      <c r="M926" s="529" t="s">
        <v>1075</v>
      </c>
    </row>
    <row r="927" spans="12:13" x14ac:dyDescent="0.35">
      <c r="L927" s="535" t="s">
        <v>1993</v>
      </c>
      <c r="M927" s="529" t="s">
        <v>1075</v>
      </c>
    </row>
    <row r="928" spans="12:13" x14ac:dyDescent="0.35">
      <c r="L928" s="535" t="s">
        <v>1994</v>
      </c>
      <c r="M928" s="529" t="s">
        <v>1075</v>
      </c>
    </row>
    <row r="929" spans="12:13" x14ac:dyDescent="0.35">
      <c r="L929" s="535" t="s">
        <v>1995</v>
      </c>
      <c r="M929" s="529" t="s">
        <v>1075</v>
      </c>
    </row>
    <row r="930" spans="12:13" x14ac:dyDescent="0.35">
      <c r="L930" s="535" t="s">
        <v>1996</v>
      </c>
      <c r="M930" s="529" t="s">
        <v>1075</v>
      </c>
    </row>
    <row r="931" spans="12:13" x14ac:dyDescent="0.35">
      <c r="L931" s="535" t="s">
        <v>1997</v>
      </c>
      <c r="M931" s="529" t="s">
        <v>1075</v>
      </c>
    </row>
    <row r="932" spans="12:13" x14ac:dyDescent="0.35">
      <c r="L932" s="535" t="s">
        <v>1998</v>
      </c>
      <c r="M932" s="529" t="s">
        <v>1075</v>
      </c>
    </row>
    <row r="933" spans="12:13" x14ac:dyDescent="0.35">
      <c r="L933" s="535" t="s">
        <v>1999</v>
      </c>
      <c r="M933" s="529" t="s">
        <v>1075</v>
      </c>
    </row>
    <row r="934" spans="12:13" x14ac:dyDescent="0.35">
      <c r="L934" s="535" t="s">
        <v>2000</v>
      </c>
      <c r="M934" s="529" t="s">
        <v>1075</v>
      </c>
    </row>
    <row r="935" spans="12:13" x14ac:dyDescent="0.35">
      <c r="L935" s="535" t="s">
        <v>2001</v>
      </c>
      <c r="M935" s="529" t="s">
        <v>1075</v>
      </c>
    </row>
    <row r="936" spans="12:13" x14ac:dyDescent="0.35">
      <c r="L936" s="535" t="s">
        <v>2002</v>
      </c>
      <c r="M936" s="529" t="s">
        <v>1075</v>
      </c>
    </row>
    <row r="937" spans="12:13" x14ac:dyDescent="0.35">
      <c r="L937" s="535" t="s">
        <v>2003</v>
      </c>
      <c r="M937" s="529" t="s">
        <v>1075</v>
      </c>
    </row>
    <row r="938" spans="12:13" x14ac:dyDescent="0.35">
      <c r="L938" s="535" t="s">
        <v>2004</v>
      </c>
      <c r="M938" s="529" t="s">
        <v>1075</v>
      </c>
    </row>
    <row r="939" spans="12:13" x14ac:dyDescent="0.35">
      <c r="L939" s="535" t="s">
        <v>2005</v>
      </c>
      <c r="M939" s="529" t="s">
        <v>1075</v>
      </c>
    </row>
    <row r="940" spans="12:13" x14ac:dyDescent="0.35">
      <c r="L940" s="535" t="s">
        <v>2006</v>
      </c>
      <c r="M940" s="529" t="s">
        <v>1075</v>
      </c>
    </row>
    <row r="941" spans="12:13" x14ac:dyDescent="0.35">
      <c r="L941" s="535" t="s">
        <v>2007</v>
      </c>
      <c r="M941" s="529" t="s">
        <v>1075</v>
      </c>
    </row>
    <row r="942" spans="12:13" x14ac:dyDescent="0.35">
      <c r="L942" s="535" t="s">
        <v>2008</v>
      </c>
      <c r="M942" s="529" t="s">
        <v>1075</v>
      </c>
    </row>
    <row r="943" spans="12:13" x14ac:dyDescent="0.35">
      <c r="L943" s="535" t="s">
        <v>2009</v>
      </c>
      <c r="M943" s="529" t="s">
        <v>1075</v>
      </c>
    </row>
    <row r="944" spans="12:13" x14ac:dyDescent="0.35">
      <c r="L944" s="535" t="s">
        <v>2010</v>
      </c>
      <c r="M944" s="529" t="s">
        <v>1075</v>
      </c>
    </row>
    <row r="945" spans="12:13" x14ac:dyDescent="0.35">
      <c r="L945" s="535" t="s">
        <v>2011</v>
      </c>
      <c r="M945" s="529" t="s">
        <v>1075</v>
      </c>
    </row>
    <row r="946" spans="12:13" x14ac:dyDescent="0.35">
      <c r="L946" s="535" t="s">
        <v>2012</v>
      </c>
      <c r="M946" s="529" t="s">
        <v>1075</v>
      </c>
    </row>
    <row r="947" spans="12:13" x14ac:dyDescent="0.35">
      <c r="L947" s="535" t="s">
        <v>2013</v>
      </c>
      <c r="M947" s="529" t="s">
        <v>1075</v>
      </c>
    </row>
    <row r="948" spans="12:13" x14ac:dyDescent="0.35">
      <c r="L948" s="535" t="s">
        <v>2014</v>
      </c>
      <c r="M948" s="529" t="s">
        <v>1075</v>
      </c>
    </row>
    <row r="949" spans="12:13" x14ac:dyDescent="0.35">
      <c r="L949" s="535" t="s">
        <v>2015</v>
      </c>
      <c r="M949" s="529" t="s">
        <v>1075</v>
      </c>
    </row>
    <row r="950" spans="12:13" x14ac:dyDescent="0.35">
      <c r="L950" s="535" t="s">
        <v>2016</v>
      </c>
      <c r="M950" s="529" t="s">
        <v>1075</v>
      </c>
    </row>
    <row r="951" spans="12:13" x14ac:dyDescent="0.35">
      <c r="L951" s="535" t="s">
        <v>2017</v>
      </c>
      <c r="M951" s="529" t="s">
        <v>1075</v>
      </c>
    </row>
    <row r="952" spans="12:13" x14ac:dyDescent="0.35">
      <c r="L952" s="535" t="s">
        <v>2018</v>
      </c>
      <c r="M952" s="529" t="s">
        <v>1075</v>
      </c>
    </row>
    <row r="953" spans="12:13" x14ac:dyDescent="0.35">
      <c r="L953" s="535" t="s">
        <v>2019</v>
      </c>
      <c r="M953" s="529" t="s">
        <v>1075</v>
      </c>
    </row>
    <row r="954" spans="12:13" x14ac:dyDescent="0.35">
      <c r="L954" s="535" t="s">
        <v>2020</v>
      </c>
      <c r="M954" s="529" t="s">
        <v>1075</v>
      </c>
    </row>
    <row r="955" spans="12:13" x14ac:dyDescent="0.35">
      <c r="L955" s="535" t="s">
        <v>2021</v>
      </c>
      <c r="M955" s="529" t="s">
        <v>1075</v>
      </c>
    </row>
    <row r="956" spans="12:13" x14ac:dyDescent="0.35">
      <c r="L956" s="535" t="s">
        <v>2022</v>
      </c>
      <c r="M956" s="529" t="s">
        <v>1075</v>
      </c>
    </row>
    <row r="957" spans="12:13" x14ac:dyDescent="0.35">
      <c r="L957" s="535" t="s">
        <v>2023</v>
      </c>
      <c r="M957" s="529" t="s">
        <v>1075</v>
      </c>
    </row>
    <row r="958" spans="12:13" x14ac:dyDescent="0.35">
      <c r="L958" s="535" t="s">
        <v>2024</v>
      </c>
      <c r="M958" s="529" t="s">
        <v>1075</v>
      </c>
    </row>
    <row r="959" spans="12:13" x14ac:dyDescent="0.35">
      <c r="L959" s="535" t="s">
        <v>2025</v>
      </c>
      <c r="M959" s="529" t="s">
        <v>1075</v>
      </c>
    </row>
    <row r="960" spans="12:13" x14ac:dyDescent="0.35">
      <c r="L960" s="535" t="s">
        <v>2026</v>
      </c>
      <c r="M960" s="529" t="s">
        <v>1075</v>
      </c>
    </row>
    <row r="961" spans="12:13" x14ac:dyDescent="0.35">
      <c r="L961" s="535" t="s">
        <v>2027</v>
      </c>
      <c r="M961" s="529" t="s">
        <v>1075</v>
      </c>
    </row>
    <row r="962" spans="12:13" x14ac:dyDescent="0.35">
      <c r="L962" s="535" t="s">
        <v>2028</v>
      </c>
      <c r="M962" s="529" t="s">
        <v>1075</v>
      </c>
    </row>
    <row r="963" spans="12:13" x14ac:dyDescent="0.35">
      <c r="L963" s="535" t="s">
        <v>2029</v>
      </c>
      <c r="M963" s="529" t="s">
        <v>1075</v>
      </c>
    </row>
    <row r="964" spans="12:13" x14ac:dyDescent="0.35">
      <c r="L964" s="535" t="s">
        <v>2030</v>
      </c>
      <c r="M964" s="529" t="s">
        <v>1075</v>
      </c>
    </row>
    <row r="965" spans="12:13" x14ac:dyDescent="0.35">
      <c r="L965" s="535" t="s">
        <v>2031</v>
      </c>
      <c r="M965" s="529" t="s">
        <v>1075</v>
      </c>
    </row>
    <row r="966" spans="12:13" x14ac:dyDescent="0.35">
      <c r="L966" s="535" t="s">
        <v>2032</v>
      </c>
      <c r="M966" s="529" t="s">
        <v>1075</v>
      </c>
    </row>
    <row r="967" spans="12:13" x14ac:dyDescent="0.35">
      <c r="L967" s="535" t="s">
        <v>2033</v>
      </c>
      <c r="M967" s="529" t="s">
        <v>1075</v>
      </c>
    </row>
    <row r="968" spans="12:13" x14ac:dyDescent="0.35">
      <c r="L968" s="535" t="s">
        <v>2034</v>
      </c>
      <c r="M968" s="529" t="s">
        <v>1075</v>
      </c>
    </row>
    <row r="969" spans="12:13" x14ac:dyDescent="0.35">
      <c r="L969" s="535" t="s">
        <v>2035</v>
      </c>
      <c r="M969" s="529" t="s">
        <v>1075</v>
      </c>
    </row>
    <row r="970" spans="12:13" x14ac:dyDescent="0.35">
      <c r="L970" s="535" t="s">
        <v>2036</v>
      </c>
      <c r="M970" s="529" t="s">
        <v>1075</v>
      </c>
    </row>
    <row r="971" spans="12:13" x14ac:dyDescent="0.35">
      <c r="L971" s="535" t="s">
        <v>2037</v>
      </c>
      <c r="M971" s="529" t="s">
        <v>1075</v>
      </c>
    </row>
    <row r="972" spans="12:13" x14ac:dyDescent="0.35">
      <c r="L972" s="535" t="s">
        <v>2038</v>
      </c>
      <c r="M972" s="529" t="s">
        <v>1075</v>
      </c>
    </row>
    <row r="973" spans="12:13" x14ac:dyDescent="0.35">
      <c r="L973" s="535" t="s">
        <v>2039</v>
      </c>
      <c r="M973" s="529" t="s">
        <v>1075</v>
      </c>
    </row>
    <row r="974" spans="12:13" x14ac:dyDescent="0.35">
      <c r="L974" s="535" t="s">
        <v>2040</v>
      </c>
      <c r="M974" s="529" t="s">
        <v>1075</v>
      </c>
    </row>
    <row r="975" spans="12:13" x14ac:dyDescent="0.35">
      <c r="L975" s="535" t="s">
        <v>2041</v>
      </c>
      <c r="M975" s="529" t="s">
        <v>1075</v>
      </c>
    </row>
    <row r="976" spans="12:13" x14ac:dyDescent="0.35">
      <c r="L976" s="535" t="s">
        <v>2042</v>
      </c>
      <c r="M976" s="529" t="s">
        <v>1075</v>
      </c>
    </row>
    <row r="977" spans="12:13" x14ac:dyDescent="0.35">
      <c r="L977" s="535" t="s">
        <v>2043</v>
      </c>
      <c r="M977" s="529" t="s">
        <v>1075</v>
      </c>
    </row>
    <row r="978" spans="12:13" x14ac:dyDescent="0.35">
      <c r="L978" s="535" t="s">
        <v>2044</v>
      </c>
      <c r="M978" s="529" t="s">
        <v>1075</v>
      </c>
    </row>
    <row r="979" spans="12:13" x14ac:dyDescent="0.35">
      <c r="L979" s="535" t="s">
        <v>2045</v>
      </c>
      <c r="M979" s="529" t="s">
        <v>1075</v>
      </c>
    </row>
    <row r="980" spans="12:13" x14ac:dyDescent="0.35">
      <c r="L980" s="535" t="s">
        <v>2046</v>
      </c>
      <c r="M980" s="529" t="s">
        <v>1075</v>
      </c>
    </row>
    <row r="981" spans="12:13" x14ac:dyDescent="0.35">
      <c r="L981" s="535" t="s">
        <v>2047</v>
      </c>
      <c r="M981" s="529" t="s">
        <v>1075</v>
      </c>
    </row>
    <row r="982" spans="12:13" x14ac:dyDescent="0.35">
      <c r="L982" s="535" t="s">
        <v>2048</v>
      </c>
      <c r="M982" s="529" t="s">
        <v>1075</v>
      </c>
    </row>
    <row r="983" spans="12:13" x14ac:dyDescent="0.35">
      <c r="L983" s="535" t="s">
        <v>2049</v>
      </c>
      <c r="M983" s="529" t="s">
        <v>1075</v>
      </c>
    </row>
    <row r="984" spans="12:13" x14ac:dyDescent="0.35">
      <c r="L984" s="535" t="s">
        <v>2050</v>
      </c>
      <c r="M984" s="529" t="s">
        <v>1075</v>
      </c>
    </row>
    <row r="985" spans="12:13" x14ac:dyDescent="0.35">
      <c r="L985" s="535" t="s">
        <v>2051</v>
      </c>
      <c r="M985" s="529" t="s">
        <v>1075</v>
      </c>
    </row>
    <row r="986" spans="12:13" x14ac:dyDescent="0.35">
      <c r="L986" s="535" t="s">
        <v>2052</v>
      </c>
      <c r="M986" s="529" t="s">
        <v>1075</v>
      </c>
    </row>
    <row r="987" spans="12:13" x14ac:dyDescent="0.35">
      <c r="L987" s="535" t="s">
        <v>2053</v>
      </c>
      <c r="M987" s="529" t="s">
        <v>1075</v>
      </c>
    </row>
    <row r="988" spans="12:13" x14ac:dyDescent="0.35">
      <c r="L988" s="535" t="s">
        <v>2054</v>
      </c>
      <c r="M988" s="529" t="s">
        <v>1075</v>
      </c>
    </row>
    <row r="989" spans="12:13" x14ac:dyDescent="0.35">
      <c r="L989" s="535" t="s">
        <v>2055</v>
      </c>
      <c r="M989" s="529" t="s">
        <v>1075</v>
      </c>
    </row>
    <row r="990" spans="12:13" x14ac:dyDescent="0.35">
      <c r="L990" s="535" t="s">
        <v>2056</v>
      </c>
      <c r="M990" s="529" t="s">
        <v>1075</v>
      </c>
    </row>
    <row r="991" spans="12:13" x14ac:dyDescent="0.35">
      <c r="L991" s="535" t="s">
        <v>2057</v>
      </c>
      <c r="M991" s="529" t="s">
        <v>1075</v>
      </c>
    </row>
    <row r="992" spans="12:13" x14ac:dyDescent="0.35">
      <c r="L992" s="535" t="s">
        <v>2058</v>
      </c>
      <c r="M992" s="529" t="s">
        <v>1075</v>
      </c>
    </row>
    <row r="993" spans="12:13" x14ac:dyDescent="0.35">
      <c r="L993" s="535" t="s">
        <v>2059</v>
      </c>
      <c r="M993" s="529" t="s">
        <v>1075</v>
      </c>
    </row>
    <row r="994" spans="12:13" x14ac:dyDescent="0.35">
      <c r="L994" s="535" t="s">
        <v>2060</v>
      </c>
      <c r="M994" s="529" t="s">
        <v>1075</v>
      </c>
    </row>
    <row r="995" spans="12:13" x14ac:dyDescent="0.35">
      <c r="L995" s="535" t="s">
        <v>2061</v>
      </c>
      <c r="M995" s="529" t="s">
        <v>1075</v>
      </c>
    </row>
    <row r="996" spans="12:13" x14ac:dyDescent="0.35">
      <c r="L996" s="535" t="s">
        <v>2062</v>
      </c>
      <c r="M996" s="529" t="s">
        <v>1075</v>
      </c>
    </row>
    <row r="997" spans="12:13" x14ac:dyDescent="0.35">
      <c r="L997" s="535" t="s">
        <v>2063</v>
      </c>
      <c r="M997" s="529" t="s">
        <v>1075</v>
      </c>
    </row>
    <row r="998" spans="12:13" x14ac:dyDescent="0.35">
      <c r="L998" s="535" t="s">
        <v>2064</v>
      </c>
      <c r="M998" s="529" t="s">
        <v>1075</v>
      </c>
    </row>
    <row r="999" spans="12:13" x14ac:dyDescent="0.35">
      <c r="L999" s="535" t="s">
        <v>2065</v>
      </c>
      <c r="M999" s="529" t="s">
        <v>1075</v>
      </c>
    </row>
    <row r="1000" spans="12:13" x14ac:dyDescent="0.35">
      <c r="L1000" s="535" t="s">
        <v>2066</v>
      </c>
      <c r="M1000" s="529" t="s">
        <v>1075</v>
      </c>
    </row>
    <row r="1001" spans="12:13" x14ac:dyDescent="0.35">
      <c r="L1001" s="535" t="s">
        <v>2067</v>
      </c>
      <c r="M1001" s="529" t="s">
        <v>1075</v>
      </c>
    </row>
    <row r="1002" spans="12:13" x14ac:dyDescent="0.35">
      <c r="L1002" s="535" t="s">
        <v>2068</v>
      </c>
      <c r="M1002" s="529" t="s">
        <v>1075</v>
      </c>
    </row>
    <row r="1003" spans="12:13" x14ac:dyDescent="0.35">
      <c r="L1003" s="535" t="s">
        <v>2069</v>
      </c>
      <c r="M1003" s="529" t="s">
        <v>1075</v>
      </c>
    </row>
    <row r="1004" spans="12:13" x14ac:dyDescent="0.35">
      <c r="L1004" s="535" t="s">
        <v>2070</v>
      </c>
      <c r="M1004" s="529" t="s">
        <v>1075</v>
      </c>
    </row>
    <row r="1005" spans="12:13" x14ac:dyDescent="0.35">
      <c r="L1005" s="535" t="s">
        <v>2071</v>
      </c>
      <c r="M1005" s="529" t="s">
        <v>1075</v>
      </c>
    </row>
    <row r="1006" spans="12:13" x14ac:dyDescent="0.35">
      <c r="L1006" s="535" t="s">
        <v>2072</v>
      </c>
      <c r="M1006" s="529" t="s">
        <v>1075</v>
      </c>
    </row>
    <row r="1007" spans="12:13" x14ac:dyDescent="0.35">
      <c r="L1007" s="535" t="s">
        <v>2073</v>
      </c>
      <c r="M1007" s="529" t="s">
        <v>1075</v>
      </c>
    </row>
    <row r="1008" spans="12:13" x14ac:dyDescent="0.35">
      <c r="L1008" s="535" t="s">
        <v>2074</v>
      </c>
      <c r="M1008" s="529" t="s">
        <v>1075</v>
      </c>
    </row>
    <row r="1009" spans="12:13" x14ac:dyDescent="0.35">
      <c r="L1009" s="535" t="s">
        <v>2075</v>
      </c>
      <c r="M1009" s="529" t="s">
        <v>1075</v>
      </c>
    </row>
    <row r="1010" spans="12:13" x14ac:dyDescent="0.35">
      <c r="L1010" s="535" t="s">
        <v>2076</v>
      </c>
      <c r="M1010" s="529" t="s">
        <v>1075</v>
      </c>
    </row>
    <row r="1011" spans="12:13" x14ac:dyDescent="0.35">
      <c r="L1011" s="535" t="s">
        <v>2077</v>
      </c>
      <c r="M1011" s="529" t="s">
        <v>1075</v>
      </c>
    </row>
    <row r="1012" spans="12:13" x14ac:dyDescent="0.35">
      <c r="L1012" s="535" t="s">
        <v>2078</v>
      </c>
      <c r="M1012" s="529" t="s">
        <v>1075</v>
      </c>
    </row>
    <row r="1013" spans="12:13" x14ac:dyDescent="0.35">
      <c r="L1013" s="535" t="s">
        <v>2079</v>
      </c>
      <c r="M1013" s="529" t="s">
        <v>1075</v>
      </c>
    </row>
    <row r="1014" spans="12:13" x14ac:dyDescent="0.35">
      <c r="L1014" s="535" t="s">
        <v>2080</v>
      </c>
      <c r="M1014" s="529" t="s">
        <v>1075</v>
      </c>
    </row>
    <row r="1015" spans="12:13" x14ac:dyDescent="0.35">
      <c r="L1015" s="535" t="s">
        <v>2081</v>
      </c>
      <c r="M1015" s="529" t="s">
        <v>1075</v>
      </c>
    </row>
    <row r="1016" spans="12:13" x14ac:dyDescent="0.35">
      <c r="L1016" s="535" t="s">
        <v>2082</v>
      </c>
      <c r="M1016" s="529" t="s">
        <v>1075</v>
      </c>
    </row>
    <row r="1017" spans="12:13" x14ac:dyDescent="0.35">
      <c r="L1017" s="535" t="s">
        <v>2083</v>
      </c>
      <c r="M1017" s="529" t="s">
        <v>1075</v>
      </c>
    </row>
    <row r="1018" spans="12:13" x14ac:dyDescent="0.35">
      <c r="L1018" s="535" t="s">
        <v>2084</v>
      </c>
      <c r="M1018" s="529" t="s">
        <v>1075</v>
      </c>
    </row>
    <row r="1019" spans="12:13" x14ac:dyDescent="0.35">
      <c r="L1019" s="535" t="s">
        <v>2085</v>
      </c>
      <c r="M1019" s="529" t="s">
        <v>1075</v>
      </c>
    </row>
    <row r="1020" spans="12:13" x14ac:dyDescent="0.35">
      <c r="L1020" s="535" t="s">
        <v>2086</v>
      </c>
      <c r="M1020" s="529" t="s">
        <v>1075</v>
      </c>
    </row>
    <row r="1021" spans="12:13" x14ac:dyDescent="0.35">
      <c r="L1021" s="535" t="s">
        <v>2087</v>
      </c>
      <c r="M1021" s="529" t="s">
        <v>1075</v>
      </c>
    </row>
    <row r="1022" spans="12:13" x14ac:dyDescent="0.35">
      <c r="L1022" s="535" t="s">
        <v>2088</v>
      </c>
      <c r="M1022" s="529" t="s">
        <v>1075</v>
      </c>
    </row>
    <row r="1023" spans="12:13" x14ac:dyDescent="0.35">
      <c r="L1023" s="535" t="s">
        <v>2089</v>
      </c>
      <c r="M1023" s="529" t="s">
        <v>1075</v>
      </c>
    </row>
    <row r="1024" spans="12:13" x14ac:dyDescent="0.35">
      <c r="L1024" s="535" t="s">
        <v>2090</v>
      </c>
      <c r="M1024" s="529" t="s">
        <v>1075</v>
      </c>
    </row>
    <row r="1025" spans="12:13" x14ac:dyDescent="0.35">
      <c r="L1025" s="535" t="s">
        <v>2091</v>
      </c>
      <c r="M1025" s="529" t="s">
        <v>1075</v>
      </c>
    </row>
    <row r="1026" spans="12:13" x14ac:dyDescent="0.35">
      <c r="L1026" s="535" t="s">
        <v>2092</v>
      </c>
      <c r="M1026" s="529" t="s">
        <v>1075</v>
      </c>
    </row>
    <row r="1027" spans="12:13" x14ac:dyDescent="0.35">
      <c r="L1027" s="535" t="s">
        <v>2093</v>
      </c>
      <c r="M1027" s="529" t="s">
        <v>1075</v>
      </c>
    </row>
    <row r="1028" spans="12:13" x14ac:dyDescent="0.35">
      <c r="L1028" s="535" t="s">
        <v>2094</v>
      </c>
      <c r="M1028" s="529" t="s">
        <v>1075</v>
      </c>
    </row>
    <row r="1029" spans="12:13" x14ac:dyDescent="0.35">
      <c r="L1029" s="535" t="s">
        <v>2095</v>
      </c>
      <c r="M1029" s="529" t="s">
        <v>1075</v>
      </c>
    </row>
    <row r="1030" spans="12:13" x14ac:dyDescent="0.35">
      <c r="L1030" s="535" t="s">
        <v>2096</v>
      </c>
      <c r="M1030" s="529" t="s">
        <v>1075</v>
      </c>
    </row>
    <row r="1031" spans="12:13" x14ac:dyDescent="0.35">
      <c r="L1031" s="535" t="s">
        <v>2097</v>
      </c>
      <c r="M1031" s="529" t="s">
        <v>1075</v>
      </c>
    </row>
    <row r="1032" spans="12:13" x14ac:dyDescent="0.35">
      <c r="L1032" s="535" t="s">
        <v>2098</v>
      </c>
      <c r="M1032" s="529" t="s">
        <v>1075</v>
      </c>
    </row>
    <row r="1033" spans="12:13" x14ac:dyDescent="0.35">
      <c r="L1033" s="535" t="s">
        <v>2099</v>
      </c>
      <c r="M1033" s="529" t="s">
        <v>1075</v>
      </c>
    </row>
    <row r="1034" spans="12:13" x14ac:dyDescent="0.35">
      <c r="L1034" s="535" t="s">
        <v>2100</v>
      </c>
      <c r="M1034" s="529" t="s">
        <v>1075</v>
      </c>
    </row>
    <row r="1035" spans="12:13" x14ac:dyDescent="0.35">
      <c r="L1035" s="535" t="s">
        <v>2101</v>
      </c>
      <c r="M1035" s="529" t="s">
        <v>1075</v>
      </c>
    </row>
    <row r="1036" spans="12:13" x14ac:dyDescent="0.35">
      <c r="L1036" s="535" t="s">
        <v>2102</v>
      </c>
      <c r="M1036" s="529" t="s">
        <v>1075</v>
      </c>
    </row>
    <row r="1037" spans="12:13" x14ac:dyDescent="0.35">
      <c r="L1037" s="535" t="s">
        <v>2103</v>
      </c>
      <c r="M1037" s="529" t="s">
        <v>1075</v>
      </c>
    </row>
    <row r="1038" spans="12:13" x14ac:dyDescent="0.35">
      <c r="L1038" s="535" t="s">
        <v>2104</v>
      </c>
      <c r="M1038" s="529" t="s">
        <v>1075</v>
      </c>
    </row>
    <row r="1039" spans="12:13" x14ac:dyDescent="0.35">
      <c r="L1039" s="535" t="s">
        <v>2105</v>
      </c>
      <c r="M1039" s="529" t="s">
        <v>1075</v>
      </c>
    </row>
    <row r="1040" spans="12:13" x14ac:dyDescent="0.35">
      <c r="L1040" s="535" t="s">
        <v>2106</v>
      </c>
      <c r="M1040" s="529" t="s">
        <v>1075</v>
      </c>
    </row>
    <row r="1041" spans="12:13" x14ac:dyDescent="0.35">
      <c r="L1041" s="535" t="s">
        <v>2107</v>
      </c>
      <c r="M1041" s="529" t="s">
        <v>1075</v>
      </c>
    </row>
    <row r="1042" spans="12:13" x14ac:dyDescent="0.35">
      <c r="L1042" s="535" t="s">
        <v>2108</v>
      </c>
      <c r="M1042" s="529" t="s">
        <v>1075</v>
      </c>
    </row>
    <row r="1043" spans="12:13" x14ac:dyDescent="0.35">
      <c r="L1043" s="535" t="s">
        <v>2109</v>
      </c>
      <c r="M1043" s="529" t="s">
        <v>1075</v>
      </c>
    </row>
    <row r="1044" spans="12:13" x14ac:dyDescent="0.35">
      <c r="L1044" s="535" t="s">
        <v>2110</v>
      </c>
      <c r="M1044" s="529" t="s">
        <v>1075</v>
      </c>
    </row>
    <row r="1045" spans="12:13" x14ac:dyDescent="0.35">
      <c r="L1045" s="535" t="s">
        <v>2111</v>
      </c>
      <c r="M1045" s="529" t="s">
        <v>1075</v>
      </c>
    </row>
    <row r="1046" spans="12:13" x14ac:dyDescent="0.35">
      <c r="L1046" s="535" t="s">
        <v>2112</v>
      </c>
      <c r="M1046" s="529" t="s">
        <v>1075</v>
      </c>
    </row>
    <row r="1047" spans="12:13" x14ac:dyDescent="0.35">
      <c r="L1047" s="535" t="s">
        <v>2113</v>
      </c>
      <c r="M1047" s="529" t="s">
        <v>1075</v>
      </c>
    </row>
    <row r="1048" spans="12:13" x14ac:dyDescent="0.35">
      <c r="L1048" s="535" t="s">
        <v>2114</v>
      </c>
      <c r="M1048" s="529" t="s">
        <v>1075</v>
      </c>
    </row>
    <row r="1049" spans="12:13" x14ac:dyDescent="0.35">
      <c r="L1049" s="535" t="s">
        <v>2115</v>
      </c>
      <c r="M1049" s="529" t="s">
        <v>1075</v>
      </c>
    </row>
    <row r="1050" spans="12:13" x14ac:dyDescent="0.35">
      <c r="L1050" s="535" t="s">
        <v>2116</v>
      </c>
      <c r="M1050" s="529" t="s">
        <v>1075</v>
      </c>
    </row>
    <row r="1051" spans="12:13" x14ac:dyDescent="0.35">
      <c r="L1051" s="535" t="s">
        <v>2117</v>
      </c>
      <c r="M1051" s="529" t="s">
        <v>1075</v>
      </c>
    </row>
    <row r="1052" spans="12:13" x14ac:dyDescent="0.35">
      <c r="L1052" s="535" t="s">
        <v>2118</v>
      </c>
      <c r="M1052" s="529" t="s">
        <v>1075</v>
      </c>
    </row>
    <row r="1053" spans="12:13" x14ac:dyDescent="0.35">
      <c r="L1053" s="535" t="s">
        <v>2119</v>
      </c>
      <c r="M1053" s="529" t="s">
        <v>1075</v>
      </c>
    </row>
    <row r="1054" spans="12:13" x14ac:dyDescent="0.35">
      <c r="L1054" s="535" t="s">
        <v>2120</v>
      </c>
      <c r="M1054" s="529" t="s">
        <v>1075</v>
      </c>
    </row>
    <row r="1055" spans="12:13" x14ac:dyDescent="0.35">
      <c r="L1055" s="535" t="s">
        <v>2121</v>
      </c>
      <c r="M1055" s="529" t="s">
        <v>1075</v>
      </c>
    </row>
    <row r="1056" spans="12:13" x14ac:dyDescent="0.35">
      <c r="L1056" s="535" t="s">
        <v>2122</v>
      </c>
      <c r="M1056" s="529" t="s">
        <v>1075</v>
      </c>
    </row>
    <row r="1057" spans="12:13" x14ac:dyDescent="0.35">
      <c r="L1057" s="535" t="s">
        <v>2123</v>
      </c>
      <c r="M1057" s="529" t="s">
        <v>1075</v>
      </c>
    </row>
    <row r="1058" spans="12:13" x14ac:dyDescent="0.35">
      <c r="L1058" s="535" t="s">
        <v>2124</v>
      </c>
      <c r="M1058" s="529" t="s">
        <v>1075</v>
      </c>
    </row>
    <row r="1059" spans="12:13" x14ac:dyDescent="0.35">
      <c r="L1059" s="535" t="s">
        <v>2125</v>
      </c>
      <c r="M1059" s="529" t="s">
        <v>1075</v>
      </c>
    </row>
    <row r="1060" spans="12:13" x14ac:dyDescent="0.35">
      <c r="L1060" s="535" t="s">
        <v>2126</v>
      </c>
      <c r="M1060" s="529" t="s">
        <v>1075</v>
      </c>
    </row>
    <row r="1061" spans="12:13" x14ac:dyDescent="0.35">
      <c r="L1061" s="535" t="s">
        <v>2127</v>
      </c>
      <c r="M1061" s="529" t="s">
        <v>1075</v>
      </c>
    </row>
    <row r="1062" spans="12:13" x14ac:dyDescent="0.35">
      <c r="L1062" s="535" t="s">
        <v>2128</v>
      </c>
      <c r="M1062" s="529" t="s">
        <v>1075</v>
      </c>
    </row>
    <row r="1063" spans="12:13" x14ac:dyDescent="0.35">
      <c r="L1063" s="535" t="s">
        <v>2129</v>
      </c>
      <c r="M1063" s="529" t="s">
        <v>1075</v>
      </c>
    </row>
    <row r="1064" spans="12:13" x14ac:dyDescent="0.35">
      <c r="L1064" s="535" t="s">
        <v>2130</v>
      </c>
      <c r="M1064" s="529" t="s">
        <v>1075</v>
      </c>
    </row>
    <row r="1065" spans="12:13" x14ac:dyDescent="0.35">
      <c r="L1065" s="535" t="s">
        <v>2131</v>
      </c>
      <c r="M1065" s="529" t="s">
        <v>1075</v>
      </c>
    </row>
    <row r="1066" spans="12:13" x14ac:dyDescent="0.35">
      <c r="L1066" s="535" t="s">
        <v>2132</v>
      </c>
      <c r="M1066" s="529" t="s">
        <v>1075</v>
      </c>
    </row>
    <row r="1067" spans="12:13" x14ac:dyDescent="0.35">
      <c r="L1067" s="535" t="s">
        <v>2133</v>
      </c>
      <c r="M1067" s="529" t="s">
        <v>1075</v>
      </c>
    </row>
    <row r="1068" spans="12:13" x14ac:dyDescent="0.35">
      <c r="L1068" s="535" t="s">
        <v>2134</v>
      </c>
      <c r="M1068" s="529" t="s">
        <v>1075</v>
      </c>
    </row>
    <row r="1069" spans="12:13" x14ac:dyDescent="0.35">
      <c r="L1069" s="535" t="s">
        <v>2135</v>
      </c>
      <c r="M1069" s="529" t="s">
        <v>1075</v>
      </c>
    </row>
    <row r="1070" spans="12:13" x14ac:dyDescent="0.35">
      <c r="L1070" s="535" t="s">
        <v>2136</v>
      </c>
      <c r="M1070" s="529" t="s">
        <v>1075</v>
      </c>
    </row>
    <row r="1071" spans="12:13" x14ac:dyDescent="0.35">
      <c r="L1071" s="535" t="s">
        <v>2137</v>
      </c>
      <c r="M1071" s="529" t="s">
        <v>1075</v>
      </c>
    </row>
    <row r="1072" spans="12:13" x14ac:dyDescent="0.35">
      <c r="L1072" s="535" t="s">
        <v>2138</v>
      </c>
      <c r="M1072" s="529" t="s">
        <v>1075</v>
      </c>
    </row>
    <row r="1073" spans="12:13" x14ac:dyDescent="0.35">
      <c r="L1073" s="535" t="s">
        <v>2139</v>
      </c>
      <c r="M1073" s="529" t="s">
        <v>1075</v>
      </c>
    </row>
    <row r="1074" spans="12:13" x14ac:dyDescent="0.35">
      <c r="L1074" s="535" t="s">
        <v>2140</v>
      </c>
      <c r="M1074" s="529" t="s">
        <v>1075</v>
      </c>
    </row>
    <row r="1075" spans="12:13" x14ac:dyDescent="0.35">
      <c r="L1075" s="535" t="s">
        <v>2141</v>
      </c>
      <c r="M1075" s="529" t="s">
        <v>1075</v>
      </c>
    </row>
    <row r="1076" spans="12:13" x14ac:dyDescent="0.35">
      <c r="L1076" s="535" t="s">
        <v>2142</v>
      </c>
      <c r="M1076" s="529" t="s">
        <v>1075</v>
      </c>
    </row>
    <row r="1077" spans="12:13" x14ac:dyDescent="0.35">
      <c r="L1077" s="535" t="s">
        <v>2143</v>
      </c>
      <c r="M1077" s="529" t="s">
        <v>1075</v>
      </c>
    </row>
    <row r="1078" spans="12:13" x14ac:dyDescent="0.35">
      <c r="L1078" s="535" t="s">
        <v>2144</v>
      </c>
      <c r="M1078" s="529" t="s">
        <v>1075</v>
      </c>
    </row>
    <row r="1079" spans="12:13" x14ac:dyDescent="0.35">
      <c r="L1079" s="535" t="s">
        <v>2145</v>
      </c>
      <c r="M1079" s="529" t="s">
        <v>1075</v>
      </c>
    </row>
    <row r="1080" spans="12:13" x14ac:dyDescent="0.35">
      <c r="L1080" s="535" t="s">
        <v>2146</v>
      </c>
      <c r="M1080" s="529" t="s">
        <v>1075</v>
      </c>
    </row>
    <row r="1081" spans="12:13" x14ac:dyDescent="0.35">
      <c r="L1081" s="535" t="s">
        <v>2147</v>
      </c>
      <c r="M1081" s="529" t="s">
        <v>1075</v>
      </c>
    </row>
    <row r="1082" spans="12:13" x14ac:dyDescent="0.35">
      <c r="L1082" s="535" t="s">
        <v>2148</v>
      </c>
      <c r="M1082" s="529" t="s">
        <v>1075</v>
      </c>
    </row>
    <row r="1083" spans="12:13" x14ac:dyDescent="0.35">
      <c r="L1083" s="535" t="s">
        <v>2149</v>
      </c>
      <c r="M1083" s="529" t="s">
        <v>1075</v>
      </c>
    </row>
    <row r="1084" spans="12:13" x14ac:dyDescent="0.35">
      <c r="L1084" s="535" t="s">
        <v>2150</v>
      </c>
      <c r="M1084" s="529" t="s">
        <v>1075</v>
      </c>
    </row>
    <row r="1085" spans="12:13" x14ac:dyDescent="0.35">
      <c r="L1085" s="535" t="s">
        <v>2151</v>
      </c>
      <c r="M1085" s="529" t="s">
        <v>1075</v>
      </c>
    </row>
    <row r="1086" spans="12:13" x14ac:dyDescent="0.35">
      <c r="L1086" s="535" t="s">
        <v>2152</v>
      </c>
      <c r="M1086" s="529" t="s">
        <v>1075</v>
      </c>
    </row>
    <row r="1087" spans="12:13" x14ac:dyDescent="0.35">
      <c r="L1087" s="535" t="s">
        <v>2153</v>
      </c>
      <c r="M1087" s="529" t="s">
        <v>1075</v>
      </c>
    </row>
    <row r="1088" spans="12:13" x14ac:dyDescent="0.35">
      <c r="L1088" s="535" t="s">
        <v>2154</v>
      </c>
      <c r="M1088" s="529" t="s">
        <v>1075</v>
      </c>
    </row>
    <row r="1089" spans="12:13" x14ac:dyDescent="0.35">
      <c r="L1089" s="535" t="s">
        <v>2155</v>
      </c>
      <c r="M1089" s="529" t="s">
        <v>1075</v>
      </c>
    </row>
    <row r="1090" spans="12:13" x14ac:dyDescent="0.35">
      <c r="L1090" s="535" t="s">
        <v>2156</v>
      </c>
      <c r="M1090" s="529" t="s">
        <v>1075</v>
      </c>
    </row>
    <row r="1091" spans="12:13" x14ac:dyDescent="0.35">
      <c r="L1091" s="535" t="s">
        <v>2157</v>
      </c>
      <c r="M1091" s="529" t="s">
        <v>1075</v>
      </c>
    </row>
    <row r="1092" spans="12:13" x14ac:dyDescent="0.35">
      <c r="L1092" s="535" t="s">
        <v>2158</v>
      </c>
      <c r="M1092" s="529" t="s">
        <v>1075</v>
      </c>
    </row>
    <row r="1093" spans="12:13" x14ac:dyDescent="0.35">
      <c r="L1093" s="535" t="s">
        <v>2159</v>
      </c>
      <c r="M1093" s="529" t="s">
        <v>1075</v>
      </c>
    </row>
    <row r="1094" spans="12:13" x14ac:dyDescent="0.35">
      <c r="L1094" s="535" t="s">
        <v>2160</v>
      </c>
      <c r="M1094" s="529" t="s">
        <v>1075</v>
      </c>
    </row>
    <row r="1095" spans="12:13" x14ac:dyDescent="0.35">
      <c r="L1095" s="535" t="s">
        <v>2161</v>
      </c>
      <c r="M1095" s="529" t="s">
        <v>1075</v>
      </c>
    </row>
    <row r="1096" spans="12:13" x14ac:dyDescent="0.35">
      <c r="L1096" s="535" t="s">
        <v>2162</v>
      </c>
      <c r="M1096" s="529" t="s">
        <v>1075</v>
      </c>
    </row>
    <row r="1097" spans="12:13" x14ac:dyDescent="0.35">
      <c r="L1097" s="535" t="s">
        <v>2163</v>
      </c>
      <c r="M1097" s="529" t="s">
        <v>1075</v>
      </c>
    </row>
    <row r="1098" spans="12:13" x14ac:dyDescent="0.35">
      <c r="L1098" s="535" t="s">
        <v>2164</v>
      </c>
      <c r="M1098" s="529" t="s">
        <v>1075</v>
      </c>
    </row>
    <row r="1099" spans="12:13" x14ac:dyDescent="0.35">
      <c r="L1099" s="535" t="s">
        <v>2165</v>
      </c>
      <c r="M1099" s="529" t="s">
        <v>1075</v>
      </c>
    </row>
    <row r="1100" spans="12:13" x14ac:dyDescent="0.35">
      <c r="L1100" s="535" t="s">
        <v>2166</v>
      </c>
      <c r="M1100" s="529" t="s">
        <v>1075</v>
      </c>
    </row>
    <row r="1101" spans="12:13" x14ac:dyDescent="0.35">
      <c r="L1101" s="535" t="s">
        <v>2167</v>
      </c>
      <c r="M1101" s="529" t="s">
        <v>1075</v>
      </c>
    </row>
    <row r="1102" spans="12:13" x14ac:dyDescent="0.35">
      <c r="L1102" s="535" t="s">
        <v>2168</v>
      </c>
      <c r="M1102" s="529" t="s">
        <v>1075</v>
      </c>
    </row>
    <row r="1103" spans="12:13" x14ac:dyDescent="0.35">
      <c r="L1103" s="535" t="s">
        <v>2169</v>
      </c>
      <c r="M1103" s="529" t="s">
        <v>1075</v>
      </c>
    </row>
    <row r="1104" spans="12:13" x14ac:dyDescent="0.35">
      <c r="L1104" s="535" t="s">
        <v>2170</v>
      </c>
      <c r="M1104" s="529" t="s">
        <v>1075</v>
      </c>
    </row>
    <row r="1105" spans="12:13" x14ac:dyDescent="0.35">
      <c r="L1105" s="535" t="s">
        <v>2171</v>
      </c>
      <c r="M1105" s="529" t="s">
        <v>1075</v>
      </c>
    </row>
    <row r="1106" spans="12:13" x14ac:dyDescent="0.35">
      <c r="L1106" s="535" t="s">
        <v>2172</v>
      </c>
      <c r="M1106" s="529" t="s">
        <v>1075</v>
      </c>
    </row>
    <row r="1107" spans="12:13" x14ac:dyDescent="0.35">
      <c r="L1107" s="535" t="s">
        <v>2173</v>
      </c>
      <c r="M1107" s="529" t="s">
        <v>1075</v>
      </c>
    </row>
    <row r="1108" spans="12:13" x14ac:dyDescent="0.35">
      <c r="L1108" s="535" t="s">
        <v>2174</v>
      </c>
      <c r="M1108" s="529" t="s">
        <v>1075</v>
      </c>
    </row>
    <row r="1109" spans="12:13" x14ac:dyDescent="0.35">
      <c r="L1109" s="535" t="s">
        <v>2175</v>
      </c>
      <c r="M1109" s="529" t="s">
        <v>1075</v>
      </c>
    </row>
    <row r="1110" spans="12:13" x14ac:dyDescent="0.35">
      <c r="L1110" s="535" t="s">
        <v>2176</v>
      </c>
      <c r="M1110" s="529" t="s">
        <v>1075</v>
      </c>
    </row>
    <row r="1111" spans="12:13" x14ac:dyDescent="0.35">
      <c r="L1111" s="535" t="s">
        <v>2177</v>
      </c>
      <c r="M1111" s="529" t="s">
        <v>1075</v>
      </c>
    </row>
    <row r="1112" spans="12:13" x14ac:dyDescent="0.35">
      <c r="L1112" s="535" t="s">
        <v>2178</v>
      </c>
      <c r="M1112" s="529" t="s">
        <v>1075</v>
      </c>
    </row>
    <row r="1113" spans="12:13" x14ac:dyDescent="0.35">
      <c r="L1113" s="535" t="s">
        <v>2179</v>
      </c>
      <c r="M1113" s="529" t="s">
        <v>1075</v>
      </c>
    </row>
    <row r="1114" spans="12:13" x14ac:dyDescent="0.35">
      <c r="L1114" s="535" t="s">
        <v>2180</v>
      </c>
      <c r="M1114" s="529" t="s">
        <v>1075</v>
      </c>
    </row>
    <row r="1115" spans="12:13" x14ac:dyDescent="0.35">
      <c r="L1115" s="535" t="s">
        <v>2181</v>
      </c>
      <c r="M1115" s="529" t="s">
        <v>1075</v>
      </c>
    </row>
    <row r="1116" spans="12:13" x14ac:dyDescent="0.35">
      <c r="L1116" s="535" t="s">
        <v>2182</v>
      </c>
      <c r="M1116" s="529" t="s">
        <v>1075</v>
      </c>
    </row>
    <row r="1117" spans="12:13" x14ac:dyDescent="0.35">
      <c r="L1117" s="535" t="s">
        <v>2183</v>
      </c>
      <c r="M1117" s="529" t="s">
        <v>1075</v>
      </c>
    </row>
    <row r="1118" spans="12:13" x14ac:dyDescent="0.35">
      <c r="L1118" s="535" t="s">
        <v>2184</v>
      </c>
      <c r="M1118" s="529" t="s">
        <v>1075</v>
      </c>
    </row>
    <row r="1119" spans="12:13" x14ac:dyDescent="0.35">
      <c r="L1119" s="535" t="s">
        <v>2185</v>
      </c>
      <c r="M1119" s="529" t="s">
        <v>1075</v>
      </c>
    </row>
    <row r="1120" spans="12:13" x14ac:dyDescent="0.35">
      <c r="L1120" s="535" t="s">
        <v>2186</v>
      </c>
      <c r="M1120" s="529" t="s">
        <v>1075</v>
      </c>
    </row>
    <row r="1121" spans="12:13" x14ac:dyDescent="0.35">
      <c r="L1121" s="535" t="s">
        <v>2187</v>
      </c>
      <c r="M1121" s="529" t="s">
        <v>1075</v>
      </c>
    </row>
    <row r="1122" spans="12:13" x14ac:dyDescent="0.35">
      <c r="L1122" s="535" t="s">
        <v>2188</v>
      </c>
      <c r="M1122" s="529" t="s">
        <v>1075</v>
      </c>
    </row>
    <row r="1123" spans="12:13" x14ac:dyDescent="0.35">
      <c r="L1123" s="535" t="s">
        <v>2189</v>
      </c>
      <c r="M1123" s="529" t="s">
        <v>1075</v>
      </c>
    </row>
    <row r="1124" spans="12:13" x14ac:dyDescent="0.35">
      <c r="L1124" s="535" t="s">
        <v>2190</v>
      </c>
      <c r="M1124" s="529" t="s">
        <v>1075</v>
      </c>
    </row>
    <row r="1125" spans="12:13" x14ac:dyDescent="0.35">
      <c r="L1125" s="535" t="s">
        <v>2191</v>
      </c>
      <c r="M1125" s="529" t="s">
        <v>1075</v>
      </c>
    </row>
    <row r="1126" spans="12:13" x14ac:dyDescent="0.35">
      <c r="L1126" s="535" t="s">
        <v>2192</v>
      </c>
      <c r="M1126" s="529" t="s">
        <v>1075</v>
      </c>
    </row>
    <row r="1127" spans="12:13" x14ac:dyDescent="0.35">
      <c r="L1127" s="535" t="s">
        <v>2193</v>
      </c>
      <c r="M1127" s="529" t="s">
        <v>1075</v>
      </c>
    </row>
    <row r="1128" spans="12:13" x14ac:dyDescent="0.35">
      <c r="L1128" s="535" t="s">
        <v>2194</v>
      </c>
      <c r="M1128" s="529" t="s">
        <v>1075</v>
      </c>
    </row>
    <row r="1129" spans="12:13" x14ac:dyDescent="0.35">
      <c r="L1129" s="535" t="s">
        <v>2195</v>
      </c>
      <c r="M1129" s="529" t="s">
        <v>1075</v>
      </c>
    </row>
    <row r="1130" spans="12:13" x14ac:dyDescent="0.35">
      <c r="L1130" s="535" t="s">
        <v>2196</v>
      </c>
      <c r="M1130" s="529" t="s">
        <v>1075</v>
      </c>
    </row>
    <row r="1131" spans="12:13" x14ac:dyDescent="0.35">
      <c r="L1131" s="535" t="s">
        <v>2197</v>
      </c>
      <c r="M1131" s="529" t="s">
        <v>1075</v>
      </c>
    </row>
    <row r="1132" spans="12:13" x14ac:dyDescent="0.35">
      <c r="L1132" s="535" t="s">
        <v>2198</v>
      </c>
      <c r="M1132" s="529" t="s">
        <v>1075</v>
      </c>
    </row>
    <row r="1133" spans="12:13" x14ac:dyDescent="0.35">
      <c r="L1133" s="535" t="s">
        <v>2199</v>
      </c>
      <c r="M1133" s="529" t="s">
        <v>1075</v>
      </c>
    </row>
    <row r="1134" spans="12:13" x14ac:dyDescent="0.35">
      <c r="L1134" s="535" t="s">
        <v>2200</v>
      </c>
      <c r="M1134" s="529" t="s">
        <v>1075</v>
      </c>
    </row>
    <row r="1135" spans="12:13" x14ac:dyDescent="0.35">
      <c r="L1135" s="535" t="s">
        <v>2201</v>
      </c>
      <c r="M1135" s="529" t="s">
        <v>1075</v>
      </c>
    </row>
    <row r="1136" spans="12:13" x14ac:dyDescent="0.35">
      <c r="L1136" s="535" t="s">
        <v>2202</v>
      </c>
      <c r="M1136" s="529" t="s">
        <v>1075</v>
      </c>
    </row>
    <row r="1137" spans="12:13" x14ac:dyDescent="0.35">
      <c r="L1137" s="535" t="s">
        <v>2203</v>
      </c>
      <c r="M1137" s="529" t="s">
        <v>1075</v>
      </c>
    </row>
    <row r="1138" spans="12:13" x14ac:dyDescent="0.35">
      <c r="L1138" s="535" t="s">
        <v>2204</v>
      </c>
      <c r="M1138" s="529" t="s">
        <v>1075</v>
      </c>
    </row>
    <row r="1139" spans="12:13" x14ac:dyDescent="0.35">
      <c r="L1139" s="535" t="s">
        <v>2205</v>
      </c>
      <c r="M1139" s="529" t="s">
        <v>1075</v>
      </c>
    </row>
    <row r="1140" spans="12:13" x14ac:dyDescent="0.35">
      <c r="L1140" s="535" t="s">
        <v>2206</v>
      </c>
      <c r="M1140" s="529" t="s">
        <v>1075</v>
      </c>
    </row>
    <row r="1141" spans="12:13" x14ac:dyDescent="0.35">
      <c r="L1141" s="535" t="s">
        <v>2207</v>
      </c>
      <c r="M1141" s="529" t="s">
        <v>1075</v>
      </c>
    </row>
    <row r="1142" spans="12:13" x14ac:dyDescent="0.35">
      <c r="L1142" s="535" t="s">
        <v>2208</v>
      </c>
      <c r="M1142" s="529" t="s">
        <v>1075</v>
      </c>
    </row>
    <row r="1143" spans="12:13" x14ac:dyDescent="0.35">
      <c r="L1143" s="535" t="s">
        <v>2209</v>
      </c>
      <c r="M1143" s="529" t="s">
        <v>1075</v>
      </c>
    </row>
    <row r="1144" spans="12:13" x14ac:dyDescent="0.35">
      <c r="L1144" s="535" t="s">
        <v>2210</v>
      </c>
      <c r="M1144" s="529" t="s">
        <v>1075</v>
      </c>
    </row>
    <row r="1145" spans="12:13" x14ac:dyDescent="0.35">
      <c r="L1145" s="535" t="s">
        <v>2211</v>
      </c>
      <c r="M1145" s="529" t="s">
        <v>1075</v>
      </c>
    </row>
    <row r="1146" spans="12:13" x14ac:dyDescent="0.35">
      <c r="L1146" s="535" t="s">
        <v>2212</v>
      </c>
      <c r="M1146" s="529" t="s">
        <v>1075</v>
      </c>
    </row>
    <row r="1147" spans="12:13" x14ac:dyDescent="0.35">
      <c r="L1147" s="535" t="s">
        <v>2213</v>
      </c>
      <c r="M1147" s="529" t="s">
        <v>1075</v>
      </c>
    </row>
    <row r="1148" spans="12:13" x14ac:dyDescent="0.35">
      <c r="L1148" s="535" t="s">
        <v>2214</v>
      </c>
      <c r="M1148" s="529" t="s">
        <v>1075</v>
      </c>
    </row>
    <row r="1149" spans="12:13" x14ac:dyDescent="0.35">
      <c r="L1149" s="535" t="s">
        <v>2215</v>
      </c>
      <c r="M1149" s="529" t="s">
        <v>1075</v>
      </c>
    </row>
    <row r="1150" spans="12:13" x14ac:dyDescent="0.35">
      <c r="L1150" s="535" t="s">
        <v>2216</v>
      </c>
      <c r="M1150" s="529" t="s">
        <v>1075</v>
      </c>
    </row>
    <row r="1151" spans="12:13" x14ac:dyDescent="0.35">
      <c r="L1151" s="535" t="s">
        <v>2217</v>
      </c>
      <c r="M1151" s="529" t="s">
        <v>1075</v>
      </c>
    </row>
    <row r="1152" spans="12:13" x14ac:dyDescent="0.35">
      <c r="L1152" s="535" t="s">
        <v>2218</v>
      </c>
      <c r="M1152" s="529" t="s">
        <v>1075</v>
      </c>
    </row>
    <row r="1153" spans="12:13" x14ac:dyDescent="0.35">
      <c r="L1153" s="535" t="s">
        <v>2219</v>
      </c>
      <c r="M1153" s="529" t="s">
        <v>1075</v>
      </c>
    </row>
    <row r="1154" spans="12:13" x14ac:dyDescent="0.35">
      <c r="L1154" s="535" t="s">
        <v>2220</v>
      </c>
      <c r="M1154" s="529" t="s">
        <v>1075</v>
      </c>
    </row>
    <row r="1155" spans="12:13" x14ac:dyDescent="0.35">
      <c r="L1155" s="535" t="s">
        <v>2221</v>
      </c>
      <c r="M1155" s="529" t="s">
        <v>1075</v>
      </c>
    </row>
    <row r="1156" spans="12:13" x14ac:dyDescent="0.35">
      <c r="L1156" s="535" t="s">
        <v>2222</v>
      </c>
      <c r="M1156" s="529" t="s">
        <v>1075</v>
      </c>
    </row>
    <row r="1157" spans="12:13" x14ac:dyDescent="0.35">
      <c r="L1157" s="535" t="s">
        <v>2223</v>
      </c>
      <c r="M1157" s="529" t="s">
        <v>1075</v>
      </c>
    </row>
    <row r="1158" spans="12:13" x14ac:dyDescent="0.35">
      <c r="L1158" s="535" t="s">
        <v>2224</v>
      </c>
      <c r="M1158" s="529" t="s">
        <v>1075</v>
      </c>
    </row>
    <row r="1159" spans="12:13" x14ac:dyDescent="0.35">
      <c r="L1159" s="535" t="s">
        <v>2225</v>
      </c>
      <c r="M1159" s="529" t="s">
        <v>1075</v>
      </c>
    </row>
    <row r="1160" spans="12:13" x14ac:dyDescent="0.35">
      <c r="L1160" s="535" t="s">
        <v>2226</v>
      </c>
      <c r="M1160" s="529" t="s">
        <v>1075</v>
      </c>
    </row>
    <row r="1161" spans="12:13" x14ac:dyDescent="0.35">
      <c r="L1161" s="535" t="s">
        <v>2227</v>
      </c>
      <c r="M1161" s="529" t="s">
        <v>1075</v>
      </c>
    </row>
    <row r="1162" spans="12:13" x14ac:dyDescent="0.35">
      <c r="L1162" s="535" t="s">
        <v>2228</v>
      </c>
      <c r="M1162" s="529" t="s">
        <v>1075</v>
      </c>
    </row>
    <row r="1163" spans="12:13" x14ac:dyDescent="0.35">
      <c r="L1163" s="535" t="s">
        <v>2229</v>
      </c>
      <c r="M1163" s="529" t="s">
        <v>1075</v>
      </c>
    </row>
    <row r="1164" spans="12:13" x14ac:dyDescent="0.35">
      <c r="L1164" s="535" t="s">
        <v>2230</v>
      </c>
      <c r="M1164" s="529" t="s">
        <v>1075</v>
      </c>
    </row>
    <row r="1165" spans="12:13" x14ac:dyDescent="0.35">
      <c r="L1165" s="535" t="s">
        <v>2231</v>
      </c>
      <c r="M1165" s="529" t="s">
        <v>1075</v>
      </c>
    </row>
    <row r="1166" spans="12:13" x14ac:dyDescent="0.35">
      <c r="L1166" s="535" t="s">
        <v>2232</v>
      </c>
      <c r="M1166" s="529" t="s">
        <v>1075</v>
      </c>
    </row>
    <row r="1167" spans="12:13" x14ac:dyDescent="0.35">
      <c r="L1167" s="535" t="s">
        <v>2233</v>
      </c>
      <c r="M1167" s="529" t="s">
        <v>1075</v>
      </c>
    </row>
    <row r="1168" spans="12:13" x14ac:dyDescent="0.35">
      <c r="L1168" s="535" t="s">
        <v>2234</v>
      </c>
      <c r="M1168" s="529" t="s">
        <v>1075</v>
      </c>
    </row>
    <row r="1169" spans="12:13" x14ac:dyDescent="0.35">
      <c r="L1169" s="535" t="s">
        <v>2235</v>
      </c>
      <c r="M1169" s="529" t="s">
        <v>1075</v>
      </c>
    </row>
    <row r="1170" spans="12:13" x14ac:dyDescent="0.35">
      <c r="L1170" s="535" t="s">
        <v>2236</v>
      </c>
      <c r="M1170" s="529" t="s">
        <v>1075</v>
      </c>
    </row>
    <row r="1171" spans="12:13" x14ac:dyDescent="0.35">
      <c r="L1171" s="535" t="s">
        <v>2237</v>
      </c>
      <c r="M1171" s="529" t="s">
        <v>1075</v>
      </c>
    </row>
    <row r="1172" spans="12:13" x14ac:dyDescent="0.35">
      <c r="L1172" s="535" t="s">
        <v>2238</v>
      </c>
      <c r="M1172" s="529" t="s">
        <v>1075</v>
      </c>
    </row>
    <row r="1173" spans="12:13" x14ac:dyDescent="0.35">
      <c r="L1173" s="535" t="s">
        <v>2239</v>
      </c>
      <c r="M1173" s="529" t="s">
        <v>1075</v>
      </c>
    </row>
    <row r="1174" spans="12:13" x14ac:dyDescent="0.35">
      <c r="L1174" s="535" t="s">
        <v>2240</v>
      </c>
      <c r="M1174" s="529" t="s">
        <v>1075</v>
      </c>
    </row>
    <row r="1175" spans="12:13" x14ac:dyDescent="0.35">
      <c r="L1175" s="535" t="s">
        <v>2241</v>
      </c>
      <c r="M1175" s="529" t="s">
        <v>1075</v>
      </c>
    </row>
    <row r="1176" spans="12:13" x14ac:dyDescent="0.35">
      <c r="L1176" s="535" t="s">
        <v>2242</v>
      </c>
      <c r="M1176" s="529" t="s">
        <v>1075</v>
      </c>
    </row>
    <row r="1177" spans="12:13" x14ac:dyDescent="0.35">
      <c r="L1177" s="535" t="s">
        <v>2243</v>
      </c>
      <c r="M1177" s="529" t="s">
        <v>1075</v>
      </c>
    </row>
    <row r="1178" spans="12:13" x14ac:dyDescent="0.35">
      <c r="L1178" s="535" t="s">
        <v>2244</v>
      </c>
      <c r="M1178" s="529" t="s">
        <v>1075</v>
      </c>
    </row>
    <row r="1179" spans="12:13" x14ac:dyDescent="0.35">
      <c r="L1179" s="535" t="s">
        <v>2245</v>
      </c>
      <c r="M1179" s="529" t="s">
        <v>1075</v>
      </c>
    </row>
    <row r="1180" spans="12:13" x14ac:dyDescent="0.35">
      <c r="L1180" s="535" t="s">
        <v>2246</v>
      </c>
      <c r="M1180" s="529" t="s">
        <v>1075</v>
      </c>
    </row>
    <row r="1181" spans="12:13" x14ac:dyDescent="0.35">
      <c r="L1181" s="535" t="s">
        <v>2247</v>
      </c>
      <c r="M1181" s="529" t="s">
        <v>1075</v>
      </c>
    </row>
    <row r="1182" spans="12:13" x14ac:dyDescent="0.35">
      <c r="L1182" s="535" t="s">
        <v>2248</v>
      </c>
      <c r="M1182" s="529" t="s">
        <v>1075</v>
      </c>
    </row>
    <row r="1183" spans="12:13" x14ac:dyDescent="0.35">
      <c r="L1183" s="535" t="s">
        <v>2249</v>
      </c>
      <c r="M1183" s="529" t="s">
        <v>1075</v>
      </c>
    </row>
    <row r="1184" spans="12:13" x14ac:dyDescent="0.35">
      <c r="L1184" s="535" t="s">
        <v>2250</v>
      </c>
      <c r="M1184" s="529" t="s">
        <v>1075</v>
      </c>
    </row>
    <row r="1185" spans="12:13" x14ac:dyDescent="0.35">
      <c r="L1185" s="535" t="s">
        <v>2251</v>
      </c>
      <c r="M1185" s="529" t="s">
        <v>1075</v>
      </c>
    </row>
    <row r="1186" spans="12:13" x14ac:dyDescent="0.35">
      <c r="L1186" s="535" t="s">
        <v>2252</v>
      </c>
      <c r="M1186" s="529" t="s">
        <v>1075</v>
      </c>
    </row>
    <row r="1187" spans="12:13" x14ac:dyDescent="0.35">
      <c r="L1187" s="535" t="s">
        <v>2253</v>
      </c>
      <c r="M1187" s="529" t="s">
        <v>1075</v>
      </c>
    </row>
    <row r="1188" spans="12:13" x14ac:dyDescent="0.35">
      <c r="L1188" s="535" t="s">
        <v>2254</v>
      </c>
      <c r="M1188" s="529" t="s">
        <v>1075</v>
      </c>
    </row>
    <row r="1189" spans="12:13" x14ac:dyDescent="0.35">
      <c r="L1189" s="535" t="s">
        <v>2255</v>
      </c>
      <c r="M1189" s="529" t="s">
        <v>1075</v>
      </c>
    </row>
    <row r="1190" spans="12:13" x14ac:dyDescent="0.35">
      <c r="L1190" s="535" t="s">
        <v>2256</v>
      </c>
      <c r="M1190" s="529" t="s">
        <v>1075</v>
      </c>
    </row>
    <row r="1191" spans="12:13" x14ac:dyDescent="0.35">
      <c r="L1191" s="535" t="s">
        <v>2257</v>
      </c>
      <c r="M1191" s="529" t="s">
        <v>1075</v>
      </c>
    </row>
    <row r="1192" spans="12:13" x14ac:dyDescent="0.35">
      <c r="L1192" s="535" t="s">
        <v>2258</v>
      </c>
      <c r="M1192" s="529" t="s">
        <v>1075</v>
      </c>
    </row>
    <row r="1193" spans="12:13" x14ac:dyDescent="0.35">
      <c r="L1193" s="535" t="s">
        <v>2259</v>
      </c>
      <c r="M1193" s="529" t="s">
        <v>1075</v>
      </c>
    </row>
    <row r="1194" spans="12:13" x14ac:dyDescent="0.35">
      <c r="L1194" s="535" t="s">
        <v>2260</v>
      </c>
      <c r="M1194" s="529" t="s">
        <v>1075</v>
      </c>
    </row>
    <row r="1195" spans="12:13" x14ac:dyDescent="0.35">
      <c r="L1195" s="535" t="s">
        <v>2261</v>
      </c>
      <c r="M1195" s="529" t="s">
        <v>1075</v>
      </c>
    </row>
    <row r="1196" spans="12:13" x14ac:dyDescent="0.35">
      <c r="L1196" s="535" t="s">
        <v>2262</v>
      </c>
      <c r="M1196" s="529" t="s">
        <v>1075</v>
      </c>
    </row>
    <row r="1197" spans="12:13" x14ac:dyDescent="0.35">
      <c r="L1197" s="535" t="s">
        <v>2263</v>
      </c>
      <c r="M1197" s="529" t="s">
        <v>1075</v>
      </c>
    </row>
    <row r="1198" spans="12:13" x14ac:dyDescent="0.35">
      <c r="L1198" s="535" t="s">
        <v>2264</v>
      </c>
      <c r="M1198" s="529" t="s">
        <v>1075</v>
      </c>
    </row>
    <row r="1199" spans="12:13" x14ac:dyDescent="0.35">
      <c r="L1199" s="535" t="s">
        <v>2265</v>
      </c>
      <c r="M1199" s="529" t="s">
        <v>1075</v>
      </c>
    </row>
    <row r="1200" spans="12:13" x14ac:dyDescent="0.35">
      <c r="L1200" s="535" t="s">
        <v>2266</v>
      </c>
      <c r="M1200" s="529" t="s">
        <v>1075</v>
      </c>
    </row>
    <row r="1201" spans="12:13" x14ac:dyDescent="0.35">
      <c r="L1201" s="535" t="s">
        <v>2267</v>
      </c>
      <c r="M1201" s="529" t="s">
        <v>1075</v>
      </c>
    </row>
    <row r="1202" spans="12:13" x14ac:dyDescent="0.35">
      <c r="L1202" s="535" t="s">
        <v>2268</v>
      </c>
      <c r="M1202" s="529" t="s">
        <v>1075</v>
      </c>
    </row>
    <row r="1203" spans="12:13" x14ac:dyDescent="0.35">
      <c r="L1203" s="535" t="s">
        <v>2269</v>
      </c>
      <c r="M1203" s="529" t="s">
        <v>1075</v>
      </c>
    </row>
    <row r="1204" spans="12:13" x14ac:dyDescent="0.35">
      <c r="L1204" s="535" t="s">
        <v>2270</v>
      </c>
      <c r="M1204" s="529" t="s">
        <v>1075</v>
      </c>
    </row>
    <row r="1205" spans="12:13" x14ac:dyDescent="0.35">
      <c r="L1205" s="535" t="s">
        <v>2271</v>
      </c>
      <c r="M1205" s="529" t="s">
        <v>1075</v>
      </c>
    </row>
    <row r="1206" spans="12:13" x14ac:dyDescent="0.35">
      <c r="L1206" s="535" t="s">
        <v>2272</v>
      </c>
      <c r="M1206" s="529" t="s">
        <v>1075</v>
      </c>
    </row>
    <row r="1207" spans="12:13" x14ac:dyDescent="0.35">
      <c r="L1207" s="535" t="s">
        <v>2273</v>
      </c>
      <c r="M1207" s="529" t="s">
        <v>1075</v>
      </c>
    </row>
    <row r="1208" spans="12:13" x14ac:dyDescent="0.35">
      <c r="L1208" s="535" t="s">
        <v>2274</v>
      </c>
      <c r="M1208" s="529" t="s">
        <v>1075</v>
      </c>
    </row>
    <row r="1209" spans="12:13" x14ac:dyDescent="0.35">
      <c r="L1209" s="535" t="s">
        <v>2275</v>
      </c>
      <c r="M1209" s="529" t="s">
        <v>1075</v>
      </c>
    </row>
    <row r="1210" spans="12:13" x14ac:dyDescent="0.35">
      <c r="L1210" s="535" t="s">
        <v>2276</v>
      </c>
      <c r="M1210" s="529" t="s">
        <v>1075</v>
      </c>
    </row>
    <row r="1211" spans="12:13" x14ac:dyDescent="0.35">
      <c r="L1211" s="535" t="s">
        <v>2277</v>
      </c>
      <c r="M1211" s="529" t="s">
        <v>1075</v>
      </c>
    </row>
    <row r="1212" spans="12:13" x14ac:dyDescent="0.35">
      <c r="L1212" s="535" t="s">
        <v>2278</v>
      </c>
      <c r="M1212" s="529" t="s">
        <v>1075</v>
      </c>
    </row>
    <row r="1213" spans="12:13" x14ac:dyDescent="0.35">
      <c r="L1213" s="535" t="s">
        <v>2279</v>
      </c>
      <c r="M1213" s="529" t="s">
        <v>1075</v>
      </c>
    </row>
    <row r="1214" spans="12:13" x14ac:dyDescent="0.35">
      <c r="L1214" s="535" t="s">
        <v>2280</v>
      </c>
      <c r="M1214" s="529" t="s">
        <v>1075</v>
      </c>
    </row>
    <row r="1215" spans="12:13" x14ac:dyDescent="0.35">
      <c r="L1215" s="535" t="s">
        <v>2281</v>
      </c>
      <c r="M1215" s="529" t="s">
        <v>1075</v>
      </c>
    </row>
    <row r="1216" spans="12:13" x14ac:dyDescent="0.35">
      <c r="L1216" s="535" t="s">
        <v>2282</v>
      </c>
      <c r="M1216" s="529" t="s">
        <v>1075</v>
      </c>
    </row>
    <row r="1217" spans="12:13" x14ac:dyDescent="0.35">
      <c r="L1217" s="535" t="s">
        <v>2283</v>
      </c>
      <c r="M1217" s="529" t="s">
        <v>1075</v>
      </c>
    </row>
    <row r="1218" spans="12:13" x14ac:dyDescent="0.35">
      <c r="L1218" s="535" t="s">
        <v>2284</v>
      </c>
      <c r="M1218" s="529" t="s">
        <v>1075</v>
      </c>
    </row>
    <row r="1219" spans="12:13" x14ac:dyDescent="0.35">
      <c r="L1219" s="535" t="s">
        <v>2285</v>
      </c>
      <c r="M1219" s="529" t="s">
        <v>1075</v>
      </c>
    </row>
    <row r="1220" spans="12:13" x14ac:dyDescent="0.35">
      <c r="L1220" s="535" t="s">
        <v>2286</v>
      </c>
      <c r="M1220" s="529" t="s">
        <v>1075</v>
      </c>
    </row>
    <row r="1221" spans="12:13" x14ac:dyDescent="0.35">
      <c r="L1221" s="535" t="s">
        <v>2287</v>
      </c>
      <c r="M1221" s="529" t="s">
        <v>1075</v>
      </c>
    </row>
    <row r="1222" spans="12:13" x14ac:dyDescent="0.35">
      <c r="L1222" s="535" t="s">
        <v>2288</v>
      </c>
      <c r="M1222" s="529" t="s">
        <v>1075</v>
      </c>
    </row>
    <row r="1223" spans="12:13" x14ac:dyDescent="0.35">
      <c r="L1223" s="535" t="s">
        <v>2289</v>
      </c>
      <c r="M1223" s="529" t="s">
        <v>1075</v>
      </c>
    </row>
    <row r="1224" spans="12:13" x14ac:dyDescent="0.35">
      <c r="L1224" s="535" t="s">
        <v>2290</v>
      </c>
      <c r="M1224" s="529" t="s">
        <v>1075</v>
      </c>
    </row>
    <row r="1225" spans="12:13" x14ac:dyDescent="0.35">
      <c r="L1225" s="535" t="s">
        <v>2291</v>
      </c>
      <c r="M1225" s="529" t="s">
        <v>1075</v>
      </c>
    </row>
    <row r="1226" spans="12:13" x14ac:dyDescent="0.35">
      <c r="L1226" s="535" t="s">
        <v>2292</v>
      </c>
      <c r="M1226" s="529" t="s">
        <v>1075</v>
      </c>
    </row>
    <row r="1227" spans="12:13" x14ac:dyDescent="0.35">
      <c r="L1227" s="535" t="s">
        <v>2293</v>
      </c>
      <c r="M1227" s="529" t="s">
        <v>1075</v>
      </c>
    </row>
    <row r="1228" spans="12:13" x14ac:dyDescent="0.35">
      <c r="L1228" s="535" t="s">
        <v>2294</v>
      </c>
      <c r="M1228" s="529" t="s">
        <v>1075</v>
      </c>
    </row>
    <row r="1229" spans="12:13" x14ac:dyDescent="0.35">
      <c r="L1229" s="535" t="s">
        <v>2295</v>
      </c>
      <c r="M1229" s="529" t="s">
        <v>1075</v>
      </c>
    </row>
    <row r="1230" spans="12:13" x14ac:dyDescent="0.35">
      <c r="L1230" s="535" t="s">
        <v>2296</v>
      </c>
      <c r="M1230" s="529" t="s">
        <v>1075</v>
      </c>
    </row>
    <row r="1231" spans="12:13" x14ac:dyDescent="0.35">
      <c r="L1231" s="535" t="s">
        <v>2297</v>
      </c>
      <c r="M1231" s="529" t="s">
        <v>1075</v>
      </c>
    </row>
    <row r="1232" spans="12:13" x14ac:dyDescent="0.35">
      <c r="L1232" s="535" t="s">
        <v>2298</v>
      </c>
      <c r="M1232" s="529" t="s">
        <v>1075</v>
      </c>
    </row>
    <row r="1233" spans="12:13" x14ac:dyDescent="0.35">
      <c r="L1233" s="535" t="s">
        <v>2299</v>
      </c>
      <c r="M1233" s="529" t="s">
        <v>1075</v>
      </c>
    </row>
    <row r="1234" spans="12:13" x14ac:dyDescent="0.35">
      <c r="L1234" s="535" t="s">
        <v>2300</v>
      </c>
      <c r="M1234" s="529" t="s">
        <v>1075</v>
      </c>
    </row>
    <row r="1235" spans="12:13" x14ac:dyDescent="0.35">
      <c r="L1235" s="535" t="s">
        <v>2301</v>
      </c>
      <c r="M1235" s="529" t="s">
        <v>1075</v>
      </c>
    </row>
    <row r="1236" spans="12:13" x14ac:dyDescent="0.35">
      <c r="L1236" s="535" t="s">
        <v>2302</v>
      </c>
      <c r="M1236" s="529" t="s">
        <v>1075</v>
      </c>
    </row>
    <row r="1237" spans="12:13" x14ac:dyDescent="0.35">
      <c r="L1237" s="535" t="s">
        <v>2303</v>
      </c>
      <c r="M1237" s="529" t="s">
        <v>1075</v>
      </c>
    </row>
    <row r="1238" spans="12:13" x14ac:dyDescent="0.35">
      <c r="L1238" s="535" t="s">
        <v>2304</v>
      </c>
      <c r="M1238" s="529" t="s">
        <v>1075</v>
      </c>
    </row>
    <row r="1239" spans="12:13" x14ac:dyDescent="0.35">
      <c r="L1239" s="535" t="s">
        <v>2305</v>
      </c>
      <c r="M1239" s="529" t="s">
        <v>1075</v>
      </c>
    </row>
    <row r="1240" spans="12:13" x14ac:dyDescent="0.35">
      <c r="L1240" s="535" t="s">
        <v>2306</v>
      </c>
      <c r="M1240" s="529" t="s">
        <v>1075</v>
      </c>
    </row>
    <row r="1241" spans="12:13" x14ac:dyDescent="0.35">
      <c r="L1241" s="535" t="s">
        <v>2307</v>
      </c>
      <c r="M1241" s="529" t="s">
        <v>1075</v>
      </c>
    </row>
    <row r="1242" spans="12:13" x14ac:dyDescent="0.35">
      <c r="L1242" s="535" t="s">
        <v>2308</v>
      </c>
      <c r="M1242" s="529" t="s">
        <v>1075</v>
      </c>
    </row>
    <row r="1243" spans="12:13" x14ac:dyDescent="0.35">
      <c r="L1243" s="535" t="s">
        <v>2309</v>
      </c>
      <c r="M1243" s="529" t="s">
        <v>1075</v>
      </c>
    </row>
    <row r="1244" spans="12:13" x14ac:dyDescent="0.35">
      <c r="L1244" s="535" t="s">
        <v>2310</v>
      </c>
      <c r="M1244" s="529" t="s">
        <v>1075</v>
      </c>
    </row>
    <row r="1245" spans="12:13" x14ac:dyDescent="0.35">
      <c r="L1245" s="535" t="s">
        <v>2311</v>
      </c>
      <c r="M1245" s="529" t="s">
        <v>1075</v>
      </c>
    </row>
    <row r="1246" spans="12:13" x14ac:dyDescent="0.35">
      <c r="L1246" s="535" t="s">
        <v>2312</v>
      </c>
      <c r="M1246" s="529" t="s">
        <v>1075</v>
      </c>
    </row>
    <row r="1247" spans="12:13" x14ac:dyDescent="0.35">
      <c r="L1247" s="535" t="s">
        <v>2313</v>
      </c>
      <c r="M1247" s="529" t="s">
        <v>1075</v>
      </c>
    </row>
    <row r="1248" spans="12:13" x14ac:dyDescent="0.35">
      <c r="L1248" s="535" t="s">
        <v>2314</v>
      </c>
      <c r="M1248" s="529" t="s">
        <v>1075</v>
      </c>
    </row>
    <row r="1249" spans="12:13" x14ac:dyDescent="0.35">
      <c r="L1249" s="535" t="s">
        <v>2315</v>
      </c>
      <c r="M1249" s="529" t="s">
        <v>1075</v>
      </c>
    </row>
    <row r="1250" spans="12:13" x14ac:dyDescent="0.35">
      <c r="L1250" s="535" t="s">
        <v>2316</v>
      </c>
      <c r="M1250" s="529" t="s">
        <v>1075</v>
      </c>
    </row>
    <row r="1251" spans="12:13" x14ac:dyDescent="0.35">
      <c r="L1251" s="535" t="s">
        <v>2317</v>
      </c>
      <c r="M1251" s="529" t="s">
        <v>1075</v>
      </c>
    </row>
    <row r="1252" spans="12:13" x14ac:dyDescent="0.35">
      <c r="L1252" s="535" t="s">
        <v>2318</v>
      </c>
      <c r="M1252" s="529" t="s">
        <v>1075</v>
      </c>
    </row>
    <row r="1253" spans="12:13" x14ac:dyDescent="0.35">
      <c r="L1253" s="535" t="s">
        <v>2319</v>
      </c>
      <c r="M1253" s="529" t="s">
        <v>1075</v>
      </c>
    </row>
    <row r="1254" spans="12:13" x14ac:dyDescent="0.35">
      <c r="L1254" s="535" t="s">
        <v>2320</v>
      </c>
      <c r="M1254" s="529" t="s">
        <v>1075</v>
      </c>
    </row>
    <row r="1255" spans="12:13" x14ac:dyDescent="0.35">
      <c r="L1255" s="535" t="s">
        <v>2321</v>
      </c>
      <c r="M1255" s="529" t="s">
        <v>1075</v>
      </c>
    </row>
    <row r="1256" spans="12:13" x14ac:dyDescent="0.35">
      <c r="L1256" s="535" t="s">
        <v>2322</v>
      </c>
      <c r="M1256" s="529" t="s">
        <v>1075</v>
      </c>
    </row>
    <row r="1257" spans="12:13" x14ac:dyDescent="0.35">
      <c r="L1257" s="535" t="s">
        <v>2323</v>
      </c>
      <c r="M1257" s="529" t="s">
        <v>1075</v>
      </c>
    </row>
    <row r="1258" spans="12:13" x14ac:dyDescent="0.35">
      <c r="L1258" s="535" t="s">
        <v>2324</v>
      </c>
      <c r="M1258" s="529" t="s">
        <v>1075</v>
      </c>
    </row>
    <row r="1259" spans="12:13" x14ac:dyDescent="0.35">
      <c r="L1259" s="535" t="s">
        <v>2325</v>
      </c>
      <c r="M1259" s="529" t="s">
        <v>1075</v>
      </c>
    </row>
    <row r="1260" spans="12:13" x14ac:dyDescent="0.35">
      <c r="L1260" s="535" t="s">
        <v>2326</v>
      </c>
      <c r="M1260" s="529" t="s">
        <v>1075</v>
      </c>
    </row>
    <row r="1261" spans="12:13" x14ac:dyDescent="0.35">
      <c r="L1261" s="535" t="s">
        <v>2327</v>
      </c>
      <c r="M1261" s="529" t="s">
        <v>1075</v>
      </c>
    </row>
    <row r="1262" spans="12:13" x14ac:dyDescent="0.35">
      <c r="L1262" s="535" t="s">
        <v>2328</v>
      </c>
      <c r="M1262" s="529" t="s">
        <v>1075</v>
      </c>
    </row>
    <row r="1263" spans="12:13" x14ac:dyDescent="0.35">
      <c r="L1263" s="535" t="s">
        <v>2329</v>
      </c>
      <c r="M1263" s="529" t="s">
        <v>1075</v>
      </c>
    </row>
    <row r="1264" spans="12:13" x14ac:dyDescent="0.35">
      <c r="L1264" s="535" t="s">
        <v>2330</v>
      </c>
      <c r="M1264" s="529" t="s">
        <v>1075</v>
      </c>
    </row>
    <row r="1265" spans="12:13" x14ac:dyDescent="0.35">
      <c r="L1265" s="535" t="s">
        <v>2331</v>
      </c>
      <c r="M1265" s="529" t="s">
        <v>1075</v>
      </c>
    </row>
    <row r="1266" spans="12:13" x14ac:dyDescent="0.35">
      <c r="L1266" s="535" t="s">
        <v>2332</v>
      </c>
      <c r="M1266" s="529" t="s">
        <v>1075</v>
      </c>
    </row>
    <row r="1267" spans="12:13" x14ac:dyDescent="0.35">
      <c r="L1267" s="535" t="s">
        <v>2333</v>
      </c>
      <c r="M1267" s="529" t="s">
        <v>1075</v>
      </c>
    </row>
    <row r="1268" spans="12:13" x14ac:dyDescent="0.35">
      <c r="L1268" s="535" t="s">
        <v>2334</v>
      </c>
      <c r="M1268" s="529" t="s">
        <v>1075</v>
      </c>
    </row>
    <row r="1269" spans="12:13" x14ac:dyDescent="0.35">
      <c r="L1269" s="535" t="s">
        <v>2335</v>
      </c>
      <c r="M1269" s="529" t="s">
        <v>1075</v>
      </c>
    </row>
    <row r="1270" spans="12:13" x14ac:dyDescent="0.35">
      <c r="L1270" s="535" t="s">
        <v>2336</v>
      </c>
      <c r="M1270" s="529" t="s">
        <v>1075</v>
      </c>
    </row>
    <row r="1271" spans="12:13" x14ac:dyDescent="0.35">
      <c r="L1271" s="535" t="s">
        <v>2337</v>
      </c>
      <c r="M1271" s="529" t="s">
        <v>1075</v>
      </c>
    </row>
    <row r="1272" spans="12:13" x14ac:dyDescent="0.35">
      <c r="L1272" s="535" t="s">
        <v>2338</v>
      </c>
      <c r="M1272" s="529" t="s">
        <v>1075</v>
      </c>
    </row>
    <row r="1273" spans="12:13" x14ac:dyDescent="0.35">
      <c r="L1273" s="535" t="s">
        <v>2339</v>
      </c>
      <c r="M1273" s="529" t="s">
        <v>1075</v>
      </c>
    </row>
    <row r="1274" spans="12:13" x14ac:dyDescent="0.35">
      <c r="L1274" s="535" t="s">
        <v>2340</v>
      </c>
      <c r="M1274" s="529" t="s">
        <v>1075</v>
      </c>
    </row>
    <row r="1275" spans="12:13" x14ac:dyDescent="0.35">
      <c r="L1275" s="535" t="s">
        <v>2341</v>
      </c>
      <c r="M1275" s="529" t="s">
        <v>1075</v>
      </c>
    </row>
    <row r="1276" spans="12:13" x14ac:dyDescent="0.35">
      <c r="L1276" s="535" t="s">
        <v>2342</v>
      </c>
      <c r="M1276" s="529" t="s">
        <v>1075</v>
      </c>
    </row>
    <row r="1277" spans="12:13" x14ac:dyDescent="0.35">
      <c r="L1277" s="535" t="s">
        <v>2343</v>
      </c>
      <c r="M1277" s="529" t="s">
        <v>1075</v>
      </c>
    </row>
    <row r="1278" spans="12:13" x14ac:dyDescent="0.35">
      <c r="L1278" s="535" t="s">
        <v>2344</v>
      </c>
      <c r="M1278" s="529" t="s">
        <v>1075</v>
      </c>
    </row>
    <row r="1279" spans="12:13" x14ac:dyDescent="0.35">
      <c r="L1279" s="535" t="s">
        <v>2345</v>
      </c>
      <c r="M1279" s="529" t="s">
        <v>1075</v>
      </c>
    </row>
    <row r="1280" spans="12:13" x14ac:dyDescent="0.35">
      <c r="L1280" s="535" t="s">
        <v>2346</v>
      </c>
      <c r="M1280" s="529" t="s">
        <v>1075</v>
      </c>
    </row>
    <row r="1281" spans="12:13" x14ac:dyDescent="0.35">
      <c r="L1281" s="535" t="s">
        <v>2347</v>
      </c>
      <c r="M1281" s="529" t="s">
        <v>1075</v>
      </c>
    </row>
    <row r="1282" spans="12:13" x14ac:dyDescent="0.35">
      <c r="L1282" s="535" t="s">
        <v>2348</v>
      </c>
      <c r="M1282" s="529" t="s">
        <v>1075</v>
      </c>
    </row>
    <row r="1283" spans="12:13" x14ac:dyDescent="0.35">
      <c r="L1283" s="535" t="s">
        <v>2349</v>
      </c>
      <c r="M1283" s="529" t="s">
        <v>1075</v>
      </c>
    </row>
    <row r="1284" spans="12:13" x14ac:dyDescent="0.35">
      <c r="L1284" s="535" t="s">
        <v>2350</v>
      </c>
      <c r="M1284" s="529" t="s">
        <v>1075</v>
      </c>
    </row>
    <row r="1285" spans="12:13" x14ac:dyDescent="0.35">
      <c r="L1285" s="535" t="s">
        <v>2351</v>
      </c>
      <c r="M1285" s="529" t="s">
        <v>1075</v>
      </c>
    </row>
    <row r="1286" spans="12:13" x14ac:dyDescent="0.35">
      <c r="L1286" s="535" t="s">
        <v>2352</v>
      </c>
      <c r="M1286" s="529" t="s">
        <v>1075</v>
      </c>
    </row>
    <row r="1287" spans="12:13" x14ac:dyDescent="0.35">
      <c r="L1287" s="535" t="s">
        <v>2353</v>
      </c>
      <c r="M1287" s="529" t="s">
        <v>1075</v>
      </c>
    </row>
    <row r="1288" spans="12:13" x14ac:dyDescent="0.35">
      <c r="L1288" s="535" t="s">
        <v>2354</v>
      </c>
      <c r="M1288" s="529" t="s">
        <v>1075</v>
      </c>
    </row>
    <row r="1289" spans="12:13" x14ac:dyDescent="0.35">
      <c r="L1289" s="535" t="s">
        <v>2355</v>
      </c>
      <c r="M1289" s="529" t="s">
        <v>1075</v>
      </c>
    </row>
    <row r="1290" spans="12:13" x14ac:dyDescent="0.35">
      <c r="L1290" s="535" t="s">
        <v>2356</v>
      </c>
      <c r="M1290" s="529" t="s">
        <v>1075</v>
      </c>
    </row>
    <row r="1291" spans="12:13" x14ac:dyDescent="0.35">
      <c r="L1291" s="535" t="s">
        <v>2357</v>
      </c>
      <c r="M1291" s="529" t="s">
        <v>1075</v>
      </c>
    </row>
    <row r="1292" spans="12:13" x14ac:dyDescent="0.35">
      <c r="L1292" s="535" t="s">
        <v>2358</v>
      </c>
      <c r="M1292" s="529" t="s">
        <v>1075</v>
      </c>
    </row>
    <row r="1293" spans="12:13" x14ac:dyDescent="0.35">
      <c r="L1293" s="535" t="s">
        <v>2359</v>
      </c>
      <c r="M1293" s="529" t="s">
        <v>1075</v>
      </c>
    </row>
    <row r="1294" spans="12:13" x14ac:dyDescent="0.35">
      <c r="L1294" s="535" t="s">
        <v>2360</v>
      </c>
      <c r="M1294" s="529" t="s">
        <v>1075</v>
      </c>
    </row>
    <row r="1295" spans="12:13" x14ac:dyDescent="0.35">
      <c r="L1295" s="535" t="s">
        <v>2361</v>
      </c>
      <c r="M1295" s="529" t="s">
        <v>1075</v>
      </c>
    </row>
    <row r="1296" spans="12:13" x14ac:dyDescent="0.35">
      <c r="L1296" s="535" t="s">
        <v>2362</v>
      </c>
      <c r="M1296" s="529" t="s">
        <v>1075</v>
      </c>
    </row>
    <row r="1297" spans="12:13" x14ac:dyDescent="0.35">
      <c r="L1297" s="535" t="s">
        <v>2363</v>
      </c>
      <c r="M1297" s="529" t="s">
        <v>1075</v>
      </c>
    </row>
    <row r="1298" spans="12:13" x14ac:dyDescent="0.35">
      <c r="L1298" s="535" t="s">
        <v>2364</v>
      </c>
      <c r="M1298" s="529" t="s">
        <v>1075</v>
      </c>
    </row>
    <row r="1299" spans="12:13" x14ac:dyDescent="0.35">
      <c r="L1299" s="535" t="s">
        <v>2365</v>
      </c>
      <c r="M1299" s="529" t="s">
        <v>1075</v>
      </c>
    </row>
    <row r="1300" spans="12:13" x14ac:dyDescent="0.35">
      <c r="L1300" s="535" t="s">
        <v>2366</v>
      </c>
      <c r="M1300" s="529" t="s">
        <v>1075</v>
      </c>
    </row>
    <row r="1301" spans="12:13" x14ac:dyDescent="0.35">
      <c r="L1301" s="535" t="s">
        <v>2367</v>
      </c>
      <c r="M1301" s="529" t="s">
        <v>1075</v>
      </c>
    </row>
    <row r="1302" spans="12:13" x14ac:dyDescent="0.35">
      <c r="L1302" s="535" t="s">
        <v>2368</v>
      </c>
      <c r="M1302" s="529" t="s">
        <v>1075</v>
      </c>
    </row>
    <row r="1303" spans="12:13" x14ac:dyDescent="0.35">
      <c r="L1303" s="535" t="s">
        <v>2369</v>
      </c>
      <c r="M1303" s="529" t="s">
        <v>1075</v>
      </c>
    </row>
    <row r="1304" spans="12:13" x14ac:dyDescent="0.35">
      <c r="L1304" s="535" t="s">
        <v>2370</v>
      </c>
      <c r="M1304" s="529" t="s">
        <v>1075</v>
      </c>
    </row>
    <row r="1305" spans="12:13" x14ac:dyDescent="0.35">
      <c r="L1305" s="535" t="s">
        <v>2371</v>
      </c>
      <c r="M1305" s="529" t="s">
        <v>1075</v>
      </c>
    </row>
    <row r="1306" spans="12:13" x14ac:dyDescent="0.35">
      <c r="L1306" s="535" t="s">
        <v>2372</v>
      </c>
      <c r="M1306" s="529" t="s">
        <v>1075</v>
      </c>
    </row>
    <row r="1307" spans="12:13" x14ac:dyDescent="0.35">
      <c r="L1307" s="535" t="s">
        <v>2373</v>
      </c>
      <c r="M1307" s="529" t="s">
        <v>1075</v>
      </c>
    </row>
    <row r="1308" spans="12:13" x14ac:dyDescent="0.35">
      <c r="L1308" s="535" t="s">
        <v>2374</v>
      </c>
      <c r="M1308" s="529" t="s">
        <v>1075</v>
      </c>
    </row>
    <row r="1309" spans="12:13" x14ac:dyDescent="0.35">
      <c r="L1309" s="535" t="s">
        <v>2375</v>
      </c>
      <c r="M1309" s="529" t="s">
        <v>1075</v>
      </c>
    </row>
    <row r="1310" spans="12:13" x14ac:dyDescent="0.35">
      <c r="L1310" s="535" t="s">
        <v>2376</v>
      </c>
      <c r="M1310" s="529" t="s">
        <v>1075</v>
      </c>
    </row>
    <row r="1311" spans="12:13" x14ac:dyDescent="0.35">
      <c r="L1311" s="535" t="s">
        <v>2377</v>
      </c>
      <c r="M1311" s="529" t="s">
        <v>1075</v>
      </c>
    </row>
    <row r="1312" spans="12:13" x14ac:dyDescent="0.35">
      <c r="L1312" s="535" t="s">
        <v>2378</v>
      </c>
      <c r="M1312" s="529" t="s">
        <v>1075</v>
      </c>
    </row>
    <row r="1313" spans="12:13" x14ac:dyDescent="0.35">
      <c r="L1313" s="535" t="s">
        <v>2379</v>
      </c>
      <c r="M1313" s="529" t="s">
        <v>1075</v>
      </c>
    </row>
    <row r="1314" spans="12:13" x14ac:dyDescent="0.35">
      <c r="L1314" s="535" t="s">
        <v>2380</v>
      </c>
      <c r="M1314" s="529" t="s">
        <v>1075</v>
      </c>
    </row>
    <row r="1315" spans="12:13" x14ac:dyDescent="0.35">
      <c r="L1315" s="535" t="s">
        <v>2381</v>
      </c>
      <c r="M1315" s="529" t="s">
        <v>1075</v>
      </c>
    </row>
    <row r="1316" spans="12:13" x14ac:dyDescent="0.35">
      <c r="L1316" s="535" t="s">
        <v>2382</v>
      </c>
      <c r="M1316" s="529" t="s">
        <v>1075</v>
      </c>
    </row>
    <row r="1317" spans="12:13" x14ac:dyDescent="0.35">
      <c r="L1317" s="535" t="s">
        <v>2383</v>
      </c>
      <c r="M1317" s="529" t="s">
        <v>1075</v>
      </c>
    </row>
    <row r="1318" spans="12:13" x14ac:dyDescent="0.35">
      <c r="L1318" s="535" t="s">
        <v>2384</v>
      </c>
      <c r="M1318" s="529" t="s">
        <v>1075</v>
      </c>
    </row>
    <row r="1319" spans="12:13" x14ac:dyDescent="0.35">
      <c r="L1319" s="535" t="s">
        <v>2385</v>
      </c>
      <c r="M1319" s="529" t="s">
        <v>1075</v>
      </c>
    </row>
    <row r="1320" spans="12:13" x14ac:dyDescent="0.35">
      <c r="L1320" s="535" t="s">
        <v>2386</v>
      </c>
      <c r="M1320" s="529" t="s">
        <v>1075</v>
      </c>
    </row>
    <row r="1321" spans="12:13" x14ac:dyDescent="0.35">
      <c r="L1321" s="535" t="s">
        <v>2387</v>
      </c>
      <c r="M1321" s="529" t="s">
        <v>1075</v>
      </c>
    </row>
    <row r="1322" spans="12:13" x14ac:dyDescent="0.35">
      <c r="L1322" s="535" t="s">
        <v>2388</v>
      </c>
      <c r="M1322" s="529" t="s">
        <v>1075</v>
      </c>
    </row>
    <row r="1323" spans="12:13" x14ac:dyDescent="0.35">
      <c r="L1323" s="535" t="s">
        <v>2389</v>
      </c>
      <c r="M1323" s="529" t="s">
        <v>1075</v>
      </c>
    </row>
    <row r="1324" spans="12:13" x14ac:dyDescent="0.35">
      <c r="L1324" s="535" t="s">
        <v>2390</v>
      </c>
      <c r="M1324" s="529" t="s">
        <v>1075</v>
      </c>
    </row>
    <row r="1325" spans="12:13" x14ac:dyDescent="0.35">
      <c r="L1325" s="535" t="s">
        <v>2391</v>
      </c>
      <c r="M1325" s="529" t="s">
        <v>1075</v>
      </c>
    </row>
    <row r="1326" spans="12:13" x14ac:dyDescent="0.35">
      <c r="L1326" s="535" t="s">
        <v>2392</v>
      </c>
      <c r="M1326" s="529" t="s">
        <v>1075</v>
      </c>
    </row>
    <row r="1327" spans="12:13" x14ac:dyDescent="0.35">
      <c r="L1327" s="535" t="s">
        <v>2393</v>
      </c>
      <c r="M1327" s="529" t="s">
        <v>1075</v>
      </c>
    </row>
    <row r="1328" spans="12:13" x14ac:dyDescent="0.35">
      <c r="L1328" s="535" t="s">
        <v>2394</v>
      </c>
      <c r="M1328" s="529" t="s">
        <v>1075</v>
      </c>
    </row>
    <row r="1329" spans="12:13" x14ac:dyDescent="0.35">
      <c r="L1329" s="535" t="s">
        <v>2395</v>
      </c>
      <c r="M1329" s="529" t="s">
        <v>1075</v>
      </c>
    </row>
    <row r="1330" spans="12:13" x14ac:dyDescent="0.35">
      <c r="L1330" s="535" t="s">
        <v>2396</v>
      </c>
      <c r="M1330" s="529" t="s">
        <v>1075</v>
      </c>
    </row>
    <row r="1331" spans="12:13" x14ac:dyDescent="0.35">
      <c r="L1331" s="535" t="s">
        <v>2397</v>
      </c>
      <c r="M1331" s="529" t="s">
        <v>1075</v>
      </c>
    </row>
    <row r="1332" spans="12:13" x14ac:dyDescent="0.35">
      <c r="L1332" s="535" t="s">
        <v>2398</v>
      </c>
      <c r="M1332" s="529" t="s">
        <v>1075</v>
      </c>
    </row>
    <row r="1333" spans="12:13" x14ac:dyDescent="0.35">
      <c r="L1333" s="535" t="s">
        <v>2399</v>
      </c>
      <c r="M1333" s="529" t="s">
        <v>1075</v>
      </c>
    </row>
    <row r="1334" spans="12:13" x14ac:dyDescent="0.35">
      <c r="L1334" s="535" t="s">
        <v>2400</v>
      </c>
      <c r="M1334" s="529" t="s">
        <v>1075</v>
      </c>
    </row>
    <row r="1335" spans="12:13" x14ac:dyDescent="0.35">
      <c r="L1335" s="535" t="s">
        <v>2401</v>
      </c>
      <c r="M1335" s="529" t="s">
        <v>1075</v>
      </c>
    </row>
    <row r="1336" spans="12:13" x14ac:dyDescent="0.35">
      <c r="L1336" s="535" t="s">
        <v>2402</v>
      </c>
      <c r="M1336" s="529" t="s">
        <v>1075</v>
      </c>
    </row>
    <row r="1337" spans="12:13" x14ac:dyDescent="0.35">
      <c r="L1337" s="535" t="s">
        <v>2403</v>
      </c>
      <c r="M1337" s="529" t="s">
        <v>1075</v>
      </c>
    </row>
    <row r="1338" spans="12:13" x14ac:dyDescent="0.35">
      <c r="L1338" s="535" t="s">
        <v>2404</v>
      </c>
      <c r="M1338" s="529" t="s">
        <v>1075</v>
      </c>
    </row>
    <row r="1339" spans="12:13" x14ac:dyDescent="0.35">
      <c r="L1339" s="535" t="s">
        <v>2405</v>
      </c>
      <c r="M1339" s="529" t="s">
        <v>1075</v>
      </c>
    </row>
    <row r="1340" spans="12:13" x14ac:dyDescent="0.35">
      <c r="L1340" s="535" t="s">
        <v>2406</v>
      </c>
      <c r="M1340" s="529" t="s">
        <v>1075</v>
      </c>
    </row>
    <row r="1341" spans="12:13" x14ac:dyDescent="0.35">
      <c r="L1341" s="535" t="s">
        <v>2407</v>
      </c>
      <c r="M1341" s="529" t="s">
        <v>1075</v>
      </c>
    </row>
    <row r="1342" spans="12:13" x14ac:dyDescent="0.35">
      <c r="L1342" s="535" t="s">
        <v>2408</v>
      </c>
      <c r="M1342" s="529" t="s">
        <v>1075</v>
      </c>
    </row>
    <row r="1343" spans="12:13" x14ac:dyDescent="0.35">
      <c r="L1343" s="535" t="s">
        <v>2409</v>
      </c>
      <c r="M1343" s="529" t="s">
        <v>1075</v>
      </c>
    </row>
    <row r="1344" spans="12:13" x14ac:dyDescent="0.35">
      <c r="L1344" s="535" t="s">
        <v>2410</v>
      </c>
      <c r="M1344" s="529" t="s">
        <v>1075</v>
      </c>
    </row>
    <row r="1345" spans="12:13" x14ac:dyDescent="0.35">
      <c r="L1345" s="535" t="s">
        <v>2411</v>
      </c>
      <c r="M1345" s="529" t="s">
        <v>1075</v>
      </c>
    </row>
    <row r="1346" spans="12:13" x14ac:dyDescent="0.35">
      <c r="L1346" s="535" t="s">
        <v>2412</v>
      </c>
      <c r="M1346" s="529" t="s">
        <v>1075</v>
      </c>
    </row>
    <row r="1347" spans="12:13" x14ac:dyDescent="0.35">
      <c r="L1347" s="535" t="s">
        <v>2413</v>
      </c>
      <c r="M1347" s="529" t="s">
        <v>1075</v>
      </c>
    </row>
    <row r="1348" spans="12:13" x14ac:dyDescent="0.35">
      <c r="L1348" s="535" t="s">
        <v>2414</v>
      </c>
      <c r="M1348" s="529" t="s">
        <v>1075</v>
      </c>
    </row>
    <row r="1349" spans="12:13" x14ac:dyDescent="0.35">
      <c r="L1349" s="535" t="s">
        <v>2415</v>
      </c>
      <c r="M1349" s="529" t="s">
        <v>1075</v>
      </c>
    </row>
    <row r="1350" spans="12:13" x14ac:dyDescent="0.35">
      <c r="L1350" s="535" t="s">
        <v>2416</v>
      </c>
      <c r="M1350" s="529" t="s">
        <v>1075</v>
      </c>
    </row>
    <row r="1351" spans="12:13" x14ac:dyDescent="0.35">
      <c r="L1351" s="535" t="s">
        <v>2417</v>
      </c>
      <c r="M1351" s="529" t="s">
        <v>1075</v>
      </c>
    </row>
    <row r="1352" spans="12:13" x14ac:dyDescent="0.35">
      <c r="L1352" s="535" t="s">
        <v>2418</v>
      </c>
      <c r="M1352" s="529" t="s">
        <v>1075</v>
      </c>
    </row>
    <row r="1353" spans="12:13" x14ac:dyDescent="0.35">
      <c r="L1353" s="535" t="s">
        <v>2419</v>
      </c>
      <c r="M1353" s="529" t="s">
        <v>1075</v>
      </c>
    </row>
    <row r="1354" spans="12:13" x14ac:dyDescent="0.35">
      <c r="L1354" s="535" t="s">
        <v>2420</v>
      </c>
      <c r="M1354" s="529" t="s">
        <v>1075</v>
      </c>
    </row>
    <row r="1355" spans="12:13" x14ac:dyDescent="0.35">
      <c r="L1355" s="535" t="s">
        <v>2421</v>
      </c>
      <c r="M1355" s="529" t="s">
        <v>1075</v>
      </c>
    </row>
    <row r="1356" spans="12:13" x14ac:dyDescent="0.35">
      <c r="L1356" s="535" t="s">
        <v>2422</v>
      </c>
      <c r="M1356" s="529" t="s">
        <v>1075</v>
      </c>
    </row>
    <row r="1357" spans="12:13" x14ac:dyDescent="0.35">
      <c r="L1357" s="535" t="s">
        <v>2423</v>
      </c>
      <c r="M1357" s="529" t="s">
        <v>1075</v>
      </c>
    </row>
    <row r="1358" spans="12:13" x14ac:dyDescent="0.35">
      <c r="L1358" s="535" t="s">
        <v>2424</v>
      </c>
      <c r="M1358" s="529" t="s">
        <v>1075</v>
      </c>
    </row>
    <row r="1359" spans="12:13" x14ac:dyDescent="0.35">
      <c r="L1359" s="535" t="s">
        <v>2425</v>
      </c>
      <c r="M1359" s="529" t="s">
        <v>1075</v>
      </c>
    </row>
    <row r="1360" spans="12:13" x14ac:dyDescent="0.35">
      <c r="L1360" s="535" t="s">
        <v>2426</v>
      </c>
      <c r="M1360" s="529" t="s">
        <v>1075</v>
      </c>
    </row>
    <row r="1361" spans="12:13" x14ac:dyDescent="0.35">
      <c r="L1361" s="535" t="s">
        <v>2427</v>
      </c>
      <c r="M1361" s="529" t="s">
        <v>1075</v>
      </c>
    </row>
    <row r="1362" spans="12:13" x14ac:dyDescent="0.35">
      <c r="L1362" s="535" t="s">
        <v>2428</v>
      </c>
      <c r="M1362" s="529" t="s">
        <v>1075</v>
      </c>
    </row>
    <row r="1363" spans="12:13" x14ac:dyDescent="0.35">
      <c r="L1363" s="535" t="s">
        <v>2429</v>
      </c>
      <c r="M1363" s="529" t="s">
        <v>1075</v>
      </c>
    </row>
    <row r="1364" spans="12:13" x14ac:dyDescent="0.35">
      <c r="L1364" s="535" t="s">
        <v>2430</v>
      </c>
      <c r="M1364" s="529" t="s">
        <v>1075</v>
      </c>
    </row>
    <row r="1365" spans="12:13" x14ac:dyDescent="0.35">
      <c r="L1365" s="535" t="s">
        <v>2431</v>
      </c>
      <c r="M1365" s="529" t="s">
        <v>1075</v>
      </c>
    </row>
    <row r="1366" spans="12:13" x14ac:dyDescent="0.35">
      <c r="L1366" s="535" t="s">
        <v>2432</v>
      </c>
      <c r="M1366" s="529" t="s">
        <v>1075</v>
      </c>
    </row>
    <row r="1367" spans="12:13" x14ac:dyDescent="0.35">
      <c r="L1367" s="535" t="s">
        <v>2433</v>
      </c>
      <c r="M1367" s="529" t="s">
        <v>1075</v>
      </c>
    </row>
    <row r="1368" spans="12:13" x14ac:dyDescent="0.35">
      <c r="L1368" s="535" t="s">
        <v>2434</v>
      </c>
      <c r="M1368" s="529" t="s">
        <v>1075</v>
      </c>
    </row>
    <row r="1369" spans="12:13" x14ac:dyDescent="0.35">
      <c r="L1369" s="535" t="s">
        <v>2435</v>
      </c>
      <c r="M1369" s="529" t="s">
        <v>1075</v>
      </c>
    </row>
    <row r="1370" spans="12:13" x14ac:dyDescent="0.35">
      <c r="L1370" s="535" t="s">
        <v>2436</v>
      </c>
      <c r="M1370" s="529" t="s">
        <v>1075</v>
      </c>
    </row>
    <row r="1371" spans="12:13" x14ac:dyDescent="0.35">
      <c r="L1371" s="535" t="s">
        <v>2437</v>
      </c>
      <c r="M1371" s="529" t="s">
        <v>1075</v>
      </c>
    </row>
    <row r="1372" spans="12:13" x14ac:dyDescent="0.35">
      <c r="L1372" s="535" t="s">
        <v>2438</v>
      </c>
      <c r="M1372" s="529" t="s">
        <v>1075</v>
      </c>
    </row>
    <row r="1373" spans="12:13" x14ac:dyDescent="0.35">
      <c r="L1373" s="535" t="s">
        <v>2439</v>
      </c>
      <c r="M1373" s="529" t="s">
        <v>1075</v>
      </c>
    </row>
    <row r="1374" spans="12:13" x14ac:dyDescent="0.35">
      <c r="L1374" s="535" t="s">
        <v>2440</v>
      </c>
      <c r="M1374" s="529" t="s">
        <v>1075</v>
      </c>
    </row>
    <row r="1375" spans="12:13" x14ac:dyDescent="0.35">
      <c r="L1375" s="535" t="s">
        <v>2441</v>
      </c>
      <c r="M1375" s="529" t="s">
        <v>1075</v>
      </c>
    </row>
    <row r="1376" spans="12:13" x14ac:dyDescent="0.35">
      <c r="L1376" s="535" t="s">
        <v>2442</v>
      </c>
      <c r="M1376" s="529" t="s">
        <v>1075</v>
      </c>
    </row>
    <row r="1377" spans="12:13" x14ac:dyDescent="0.35">
      <c r="L1377" s="535" t="s">
        <v>2443</v>
      </c>
      <c r="M1377" s="529" t="s">
        <v>1075</v>
      </c>
    </row>
    <row r="1378" spans="12:13" x14ac:dyDescent="0.35">
      <c r="L1378" s="535" t="s">
        <v>2444</v>
      </c>
      <c r="M1378" s="529" t="s">
        <v>1075</v>
      </c>
    </row>
    <row r="1379" spans="12:13" x14ac:dyDescent="0.35">
      <c r="L1379" s="535" t="s">
        <v>2445</v>
      </c>
      <c r="M1379" s="529" t="s">
        <v>1075</v>
      </c>
    </row>
    <row r="1380" spans="12:13" x14ac:dyDescent="0.35">
      <c r="L1380" s="535" t="s">
        <v>2446</v>
      </c>
      <c r="M1380" s="529" t="s">
        <v>1075</v>
      </c>
    </row>
    <row r="1381" spans="12:13" x14ac:dyDescent="0.35">
      <c r="L1381" s="535" t="s">
        <v>2447</v>
      </c>
      <c r="M1381" s="529" t="s">
        <v>1075</v>
      </c>
    </row>
    <row r="1382" spans="12:13" x14ac:dyDescent="0.35">
      <c r="L1382" s="535" t="s">
        <v>2448</v>
      </c>
      <c r="M1382" s="529" t="s">
        <v>1075</v>
      </c>
    </row>
    <row r="1383" spans="12:13" x14ac:dyDescent="0.35">
      <c r="L1383" s="535" t="s">
        <v>2449</v>
      </c>
      <c r="M1383" s="529" t="s">
        <v>1075</v>
      </c>
    </row>
    <row r="1384" spans="12:13" x14ac:dyDescent="0.35">
      <c r="L1384" s="535" t="s">
        <v>2450</v>
      </c>
      <c r="M1384" s="529" t="s">
        <v>1075</v>
      </c>
    </row>
    <row r="1385" spans="12:13" x14ac:dyDescent="0.35">
      <c r="L1385" s="535" t="s">
        <v>2451</v>
      </c>
      <c r="M1385" s="529" t="s">
        <v>1075</v>
      </c>
    </row>
    <row r="1386" spans="12:13" x14ac:dyDescent="0.35">
      <c r="L1386" s="535" t="s">
        <v>2452</v>
      </c>
      <c r="M1386" s="529" t="s">
        <v>1075</v>
      </c>
    </row>
    <row r="1387" spans="12:13" x14ac:dyDescent="0.35">
      <c r="L1387" s="535" t="s">
        <v>2453</v>
      </c>
      <c r="M1387" s="529" t="s">
        <v>1075</v>
      </c>
    </row>
    <row r="1388" spans="12:13" x14ac:dyDescent="0.35">
      <c r="L1388" s="535" t="s">
        <v>2454</v>
      </c>
      <c r="M1388" s="529" t="s">
        <v>1075</v>
      </c>
    </row>
    <row r="1389" spans="12:13" x14ac:dyDescent="0.35">
      <c r="L1389" s="535" t="s">
        <v>2455</v>
      </c>
      <c r="M1389" s="529" t="s">
        <v>1075</v>
      </c>
    </row>
    <row r="1390" spans="12:13" x14ac:dyDescent="0.35">
      <c r="L1390" s="535" t="s">
        <v>2456</v>
      </c>
      <c r="M1390" s="529" t="s">
        <v>1075</v>
      </c>
    </row>
    <row r="1391" spans="12:13" x14ac:dyDescent="0.35">
      <c r="L1391" s="535" t="s">
        <v>2457</v>
      </c>
      <c r="M1391" s="529" t="s">
        <v>1075</v>
      </c>
    </row>
    <row r="1392" spans="12:13" x14ac:dyDescent="0.35">
      <c r="L1392" s="535" t="s">
        <v>2458</v>
      </c>
      <c r="M1392" s="529" t="s">
        <v>1075</v>
      </c>
    </row>
    <row r="1393" spans="12:13" x14ac:dyDescent="0.35">
      <c r="L1393" s="535" t="s">
        <v>2459</v>
      </c>
      <c r="M1393" s="529" t="s">
        <v>1075</v>
      </c>
    </row>
    <row r="1394" spans="12:13" x14ac:dyDescent="0.35">
      <c r="L1394" s="535" t="s">
        <v>2460</v>
      </c>
      <c r="M1394" s="529" t="s">
        <v>1075</v>
      </c>
    </row>
    <row r="1395" spans="12:13" x14ac:dyDescent="0.35">
      <c r="L1395" s="535" t="s">
        <v>2461</v>
      </c>
      <c r="M1395" s="529" t="s">
        <v>1075</v>
      </c>
    </row>
    <row r="1396" spans="12:13" x14ac:dyDescent="0.35">
      <c r="L1396" s="535" t="s">
        <v>2462</v>
      </c>
      <c r="M1396" s="529" t="s">
        <v>1075</v>
      </c>
    </row>
    <row r="1397" spans="12:13" x14ac:dyDescent="0.35">
      <c r="L1397" s="535" t="s">
        <v>2463</v>
      </c>
      <c r="M1397" s="529" t="s">
        <v>1075</v>
      </c>
    </row>
    <row r="1398" spans="12:13" x14ac:dyDescent="0.35">
      <c r="L1398" s="535" t="s">
        <v>2464</v>
      </c>
      <c r="M1398" s="529" t="s">
        <v>1075</v>
      </c>
    </row>
    <row r="1399" spans="12:13" x14ac:dyDescent="0.35">
      <c r="L1399" s="535" t="s">
        <v>2465</v>
      </c>
      <c r="M1399" s="529" t="s">
        <v>1075</v>
      </c>
    </row>
    <row r="1400" spans="12:13" x14ac:dyDescent="0.35">
      <c r="L1400" s="535" t="s">
        <v>2466</v>
      </c>
      <c r="M1400" s="529" t="s">
        <v>1075</v>
      </c>
    </row>
    <row r="1401" spans="12:13" x14ac:dyDescent="0.35">
      <c r="L1401" s="535" t="s">
        <v>2467</v>
      </c>
      <c r="M1401" s="529" t="s">
        <v>1075</v>
      </c>
    </row>
    <row r="1402" spans="12:13" x14ac:dyDescent="0.35">
      <c r="L1402" s="535" t="s">
        <v>2468</v>
      </c>
      <c r="M1402" s="529" t="s">
        <v>1075</v>
      </c>
    </row>
    <row r="1403" spans="12:13" x14ac:dyDescent="0.35">
      <c r="L1403" s="535" t="s">
        <v>2469</v>
      </c>
      <c r="M1403" s="529" t="s">
        <v>1075</v>
      </c>
    </row>
    <row r="1404" spans="12:13" x14ac:dyDescent="0.35">
      <c r="L1404" s="535" t="s">
        <v>2470</v>
      </c>
      <c r="M1404" s="529" t="s">
        <v>1075</v>
      </c>
    </row>
    <row r="1405" spans="12:13" x14ac:dyDescent="0.35">
      <c r="L1405" s="535" t="s">
        <v>2471</v>
      </c>
      <c r="M1405" s="529" t="s">
        <v>1075</v>
      </c>
    </row>
    <row r="1406" spans="12:13" x14ac:dyDescent="0.35">
      <c r="L1406" s="535" t="s">
        <v>2472</v>
      </c>
      <c r="M1406" s="529" t="s">
        <v>1075</v>
      </c>
    </row>
    <row r="1407" spans="12:13" x14ac:dyDescent="0.35">
      <c r="L1407" s="535" t="s">
        <v>2473</v>
      </c>
      <c r="M1407" s="529" t="s">
        <v>1075</v>
      </c>
    </row>
    <row r="1408" spans="12:13" x14ac:dyDescent="0.35">
      <c r="L1408" s="535" t="s">
        <v>2474</v>
      </c>
      <c r="M1408" s="529" t="s">
        <v>1075</v>
      </c>
    </row>
    <row r="1409" spans="12:13" x14ac:dyDescent="0.35">
      <c r="L1409" s="535" t="s">
        <v>1098</v>
      </c>
      <c r="M1409" s="529" t="s">
        <v>1075</v>
      </c>
    </row>
    <row r="1410" spans="12:13" x14ac:dyDescent="0.35">
      <c r="L1410" s="535" t="s">
        <v>2475</v>
      </c>
      <c r="M1410" s="529" t="s">
        <v>1075</v>
      </c>
    </row>
    <row r="1411" spans="12:13" x14ac:dyDescent="0.35">
      <c r="L1411" s="535" t="s">
        <v>2476</v>
      </c>
      <c r="M1411" s="529" t="s">
        <v>1075</v>
      </c>
    </row>
    <row r="1412" spans="12:13" x14ac:dyDescent="0.35">
      <c r="L1412" s="535" t="s">
        <v>2477</v>
      </c>
      <c r="M1412" s="529" t="s">
        <v>1075</v>
      </c>
    </row>
    <row r="1413" spans="12:13" x14ac:dyDescent="0.35">
      <c r="L1413" s="535" t="s">
        <v>2478</v>
      </c>
      <c r="M1413" s="529" t="s">
        <v>1075</v>
      </c>
    </row>
    <row r="1414" spans="12:13" x14ac:dyDescent="0.35">
      <c r="L1414" s="535" t="s">
        <v>2479</v>
      </c>
      <c r="M1414" s="529" t="s">
        <v>1075</v>
      </c>
    </row>
    <row r="1415" spans="12:13" x14ac:dyDescent="0.35">
      <c r="L1415" s="535" t="s">
        <v>2480</v>
      </c>
      <c r="M1415" s="529" t="s">
        <v>1075</v>
      </c>
    </row>
    <row r="1416" spans="12:13" x14ac:dyDescent="0.35">
      <c r="L1416" s="535" t="s">
        <v>2481</v>
      </c>
      <c r="M1416" s="529" t="s">
        <v>1075</v>
      </c>
    </row>
    <row r="1417" spans="12:13" x14ac:dyDescent="0.35">
      <c r="L1417" s="535" t="s">
        <v>2482</v>
      </c>
      <c r="M1417" s="529" t="s">
        <v>1075</v>
      </c>
    </row>
    <row r="1418" spans="12:13" x14ac:dyDescent="0.35">
      <c r="L1418" s="535" t="s">
        <v>2483</v>
      </c>
      <c r="M1418" s="529" t="s">
        <v>1075</v>
      </c>
    </row>
    <row r="1419" spans="12:13" x14ac:dyDescent="0.35">
      <c r="L1419" s="535" t="s">
        <v>2484</v>
      </c>
      <c r="M1419" s="529" t="s">
        <v>1075</v>
      </c>
    </row>
    <row r="1420" spans="12:13" x14ac:dyDescent="0.35">
      <c r="L1420" s="535" t="s">
        <v>2485</v>
      </c>
      <c r="M1420" s="529" t="s">
        <v>1075</v>
      </c>
    </row>
    <row r="1421" spans="12:13" x14ac:dyDescent="0.35">
      <c r="L1421" s="535" t="s">
        <v>2486</v>
      </c>
      <c r="M1421" s="529" t="s">
        <v>1075</v>
      </c>
    </row>
    <row r="1422" spans="12:13" x14ac:dyDescent="0.35">
      <c r="L1422" s="535" t="s">
        <v>2487</v>
      </c>
      <c r="M1422" s="529" t="s">
        <v>1075</v>
      </c>
    </row>
    <row r="1423" spans="12:13" x14ac:dyDescent="0.35">
      <c r="L1423" s="535" t="s">
        <v>2488</v>
      </c>
      <c r="M1423" s="529" t="s">
        <v>1075</v>
      </c>
    </row>
    <row r="1424" spans="12:13" x14ac:dyDescent="0.35">
      <c r="L1424" s="535" t="s">
        <v>2489</v>
      </c>
      <c r="M1424" s="529" t="s">
        <v>1075</v>
      </c>
    </row>
    <row r="1425" spans="12:13" x14ac:dyDescent="0.35">
      <c r="L1425" s="535" t="s">
        <v>2490</v>
      </c>
      <c r="M1425" s="529" t="s">
        <v>1075</v>
      </c>
    </row>
    <row r="1426" spans="12:13" x14ac:dyDescent="0.35">
      <c r="L1426" s="535" t="s">
        <v>2491</v>
      </c>
      <c r="M1426" s="529" t="s">
        <v>1075</v>
      </c>
    </row>
    <row r="1427" spans="12:13" x14ac:dyDescent="0.35">
      <c r="L1427" s="535" t="s">
        <v>2492</v>
      </c>
      <c r="M1427" s="529" t="s">
        <v>1075</v>
      </c>
    </row>
    <row r="1428" spans="12:13" x14ac:dyDescent="0.35">
      <c r="L1428" s="535" t="s">
        <v>2493</v>
      </c>
      <c r="M1428" s="529" t="s">
        <v>1075</v>
      </c>
    </row>
    <row r="1429" spans="12:13" x14ac:dyDescent="0.35">
      <c r="L1429" s="535" t="s">
        <v>2494</v>
      </c>
      <c r="M1429" s="529" t="s">
        <v>1075</v>
      </c>
    </row>
    <row r="1430" spans="12:13" x14ac:dyDescent="0.35">
      <c r="L1430" s="535" t="s">
        <v>2495</v>
      </c>
      <c r="M1430" s="529" t="s">
        <v>1075</v>
      </c>
    </row>
    <row r="1431" spans="12:13" x14ac:dyDescent="0.35">
      <c r="L1431" s="535" t="s">
        <v>2496</v>
      </c>
      <c r="M1431" s="529" t="s">
        <v>1075</v>
      </c>
    </row>
    <row r="1432" spans="12:13" x14ac:dyDescent="0.35">
      <c r="L1432" s="535" t="s">
        <v>2497</v>
      </c>
      <c r="M1432" s="529" t="s">
        <v>1075</v>
      </c>
    </row>
    <row r="1433" spans="12:13" x14ac:dyDescent="0.35">
      <c r="L1433" s="535" t="s">
        <v>2498</v>
      </c>
      <c r="M1433" s="529" t="s">
        <v>1075</v>
      </c>
    </row>
    <row r="1434" spans="12:13" x14ac:dyDescent="0.35">
      <c r="L1434" s="535" t="s">
        <v>2499</v>
      </c>
      <c r="M1434" s="529" t="s">
        <v>1075</v>
      </c>
    </row>
    <row r="1435" spans="12:13" x14ac:dyDescent="0.35">
      <c r="L1435" s="535" t="s">
        <v>2500</v>
      </c>
      <c r="M1435" s="529" t="s">
        <v>1075</v>
      </c>
    </row>
    <row r="1436" spans="12:13" x14ac:dyDescent="0.35">
      <c r="L1436" s="535" t="s">
        <v>2501</v>
      </c>
      <c r="M1436" s="529" t="s">
        <v>1075</v>
      </c>
    </row>
    <row r="1437" spans="12:13" x14ac:dyDescent="0.35">
      <c r="L1437" s="535" t="s">
        <v>2502</v>
      </c>
      <c r="M1437" s="529" t="s">
        <v>1075</v>
      </c>
    </row>
    <row r="1438" spans="12:13" x14ac:dyDescent="0.35">
      <c r="L1438" s="535" t="s">
        <v>2503</v>
      </c>
      <c r="M1438" s="529" t="s">
        <v>1075</v>
      </c>
    </row>
    <row r="1439" spans="12:13" x14ac:dyDescent="0.35">
      <c r="L1439" s="535" t="s">
        <v>2504</v>
      </c>
      <c r="M1439" s="529" t="s">
        <v>1075</v>
      </c>
    </row>
    <row r="1440" spans="12:13" x14ac:dyDescent="0.35">
      <c r="L1440" s="535" t="s">
        <v>2505</v>
      </c>
      <c r="M1440" s="529" t="s">
        <v>1075</v>
      </c>
    </row>
    <row r="1441" spans="12:13" x14ac:dyDescent="0.35">
      <c r="L1441" s="535" t="s">
        <v>2506</v>
      </c>
      <c r="M1441" s="529" t="s">
        <v>1075</v>
      </c>
    </row>
    <row r="1442" spans="12:13" x14ac:dyDescent="0.35">
      <c r="L1442" s="535" t="s">
        <v>2507</v>
      </c>
      <c r="M1442" s="529" t="s">
        <v>1075</v>
      </c>
    </row>
    <row r="1443" spans="12:13" x14ac:dyDescent="0.35">
      <c r="L1443" s="535" t="s">
        <v>2508</v>
      </c>
      <c r="M1443" s="529" t="s">
        <v>1075</v>
      </c>
    </row>
    <row r="1444" spans="12:13" x14ac:dyDescent="0.35">
      <c r="L1444" s="535" t="s">
        <v>2509</v>
      </c>
      <c r="M1444" s="529" t="s">
        <v>1075</v>
      </c>
    </row>
    <row r="1445" spans="12:13" x14ac:dyDescent="0.35">
      <c r="L1445" s="535" t="s">
        <v>2510</v>
      </c>
      <c r="M1445" s="529" t="s">
        <v>1075</v>
      </c>
    </row>
    <row r="1446" spans="12:13" x14ac:dyDescent="0.35">
      <c r="L1446" s="535" t="s">
        <v>2511</v>
      </c>
      <c r="M1446" s="529" t="s">
        <v>1075</v>
      </c>
    </row>
    <row r="1447" spans="12:13" x14ac:dyDescent="0.35">
      <c r="L1447" s="535" t="s">
        <v>2512</v>
      </c>
      <c r="M1447" s="529" t="s">
        <v>1075</v>
      </c>
    </row>
    <row r="1448" spans="12:13" x14ac:dyDescent="0.35">
      <c r="L1448" s="535" t="s">
        <v>2513</v>
      </c>
      <c r="M1448" s="529" t="s">
        <v>1075</v>
      </c>
    </row>
    <row r="1449" spans="12:13" x14ac:dyDescent="0.35">
      <c r="L1449" s="535" t="s">
        <v>2514</v>
      </c>
      <c r="M1449" s="529" t="s">
        <v>1075</v>
      </c>
    </row>
    <row r="1450" spans="12:13" x14ac:dyDescent="0.35">
      <c r="L1450" s="535" t="s">
        <v>2515</v>
      </c>
      <c r="M1450" s="529" t="s">
        <v>1075</v>
      </c>
    </row>
    <row r="1451" spans="12:13" x14ac:dyDescent="0.35">
      <c r="L1451" s="535" t="s">
        <v>2516</v>
      </c>
      <c r="M1451" s="529" t="s">
        <v>1075</v>
      </c>
    </row>
    <row r="1452" spans="12:13" x14ac:dyDescent="0.35">
      <c r="L1452" s="535" t="s">
        <v>2517</v>
      </c>
      <c r="M1452" s="529" t="s">
        <v>1075</v>
      </c>
    </row>
    <row r="1453" spans="12:13" x14ac:dyDescent="0.35">
      <c r="L1453" s="535" t="s">
        <v>2518</v>
      </c>
      <c r="M1453" s="529" t="s">
        <v>1075</v>
      </c>
    </row>
    <row r="1454" spans="12:13" x14ac:dyDescent="0.35">
      <c r="L1454" s="535" t="s">
        <v>2519</v>
      </c>
      <c r="M1454" s="529" t="s">
        <v>1075</v>
      </c>
    </row>
    <row r="1455" spans="12:13" x14ac:dyDescent="0.35">
      <c r="L1455" s="535" t="s">
        <v>2520</v>
      </c>
      <c r="M1455" s="529" t="s">
        <v>1075</v>
      </c>
    </row>
    <row r="1456" spans="12:13" x14ac:dyDescent="0.35">
      <c r="L1456" s="535" t="s">
        <v>2521</v>
      </c>
      <c r="M1456" s="529" t="s">
        <v>1075</v>
      </c>
    </row>
    <row r="1457" spans="12:13" x14ac:dyDescent="0.35">
      <c r="L1457" s="535" t="s">
        <v>2522</v>
      </c>
      <c r="M1457" s="529" t="s">
        <v>1075</v>
      </c>
    </row>
    <row r="1458" spans="12:13" x14ac:dyDescent="0.35">
      <c r="L1458" s="535" t="s">
        <v>2523</v>
      </c>
      <c r="M1458" s="529" t="s">
        <v>1075</v>
      </c>
    </row>
    <row r="1459" spans="12:13" x14ac:dyDescent="0.35">
      <c r="L1459" s="535" t="s">
        <v>2524</v>
      </c>
      <c r="M1459" s="529" t="s">
        <v>1075</v>
      </c>
    </row>
    <row r="1460" spans="12:13" x14ac:dyDescent="0.35">
      <c r="L1460" s="535" t="s">
        <v>2525</v>
      </c>
      <c r="M1460" s="529" t="s">
        <v>1075</v>
      </c>
    </row>
    <row r="1461" spans="12:13" x14ac:dyDescent="0.35">
      <c r="L1461" s="535" t="s">
        <v>2526</v>
      </c>
      <c r="M1461" s="529" t="s">
        <v>1075</v>
      </c>
    </row>
    <row r="1462" spans="12:13" x14ac:dyDescent="0.35">
      <c r="L1462" s="535" t="s">
        <v>2527</v>
      </c>
      <c r="M1462" s="529" t="s">
        <v>1075</v>
      </c>
    </row>
    <row r="1463" spans="12:13" x14ac:dyDescent="0.35">
      <c r="L1463" s="535" t="s">
        <v>2528</v>
      </c>
      <c r="M1463" s="529" t="s">
        <v>1075</v>
      </c>
    </row>
    <row r="1464" spans="12:13" x14ac:dyDescent="0.35">
      <c r="L1464" s="535" t="s">
        <v>2529</v>
      </c>
      <c r="M1464" s="529" t="s">
        <v>1075</v>
      </c>
    </row>
    <row r="1465" spans="12:13" x14ac:dyDescent="0.35">
      <c r="L1465" s="535" t="s">
        <v>2530</v>
      </c>
      <c r="M1465" s="529" t="s">
        <v>1075</v>
      </c>
    </row>
    <row r="1466" spans="12:13" x14ac:dyDescent="0.35">
      <c r="L1466" s="535" t="s">
        <v>2531</v>
      </c>
      <c r="M1466" s="529" t="s">
        <v>1075</v>
      </c>
    </row>
    <row r="1467" spans="12:13" x14ac:dyDescent="0.35">
      <c r="L1467" s="535" t="s">
        <v>2532</v>
      </c>
      <c r="M1467" s="529" t="s">
        <v>1075</v>
      </c>
    </row>
    <row r="1468" spans="12:13" x14ac:dyDescent="0.35">
      <c r="L1468" s="535" t="s">
        <v>2533</v>
      </c>
      <c r="M1468" s="529" t="s">
        <v>1075</v>
      </c>
    </row>
    <row r="1469" spans="12:13" x14ac:dyDescent="0.35">
      <c r="L1469" s="535" t="s">
        <v>2534</v>
      </c>
      <c r="M1469" s="529" t="s">
        <v>1075</v>
      </c>
    </row>
    <row r="1470" spans="12:13" x14ac:dyDescent="0.35">
      <c r="L1470" s="535" t="s">
        <v>2535</v>
      </c>
      <c r="M1470" s="529" t="s">
        <v>1075</v>
      </c>
    </row>
    <row r="1471" spans="12:13" x14ac:dyDescent="0.35">
      <c r="L1471" s="535" t="s">
        <v>2536</v>
      </c>
      <c r="M1471" s="529" t="s">
        <v>1075</v>
      </c>
    </row>
    <row r="1472" spans="12:13" x14ac:dyDescent="0.35">
      <c r="L1472" s="535" t="s">
        <v>2537</v>
      </c>
      <c r="M1472" s="529" t="s">
        <v>1075</v>
      </c>
    </row>
    <row r="1473" spans="12:13" x14ac:dyDescent="0.35">
      <c r="L1473" s="535" t="s">
        <v>2538</v>
      </c>
      <c r="M1473" s="529" t="s">
        <v>1075</v>
      </c>
    </row>
    <row r="1474" spans="12:13" x14ac:dyDescent="0.35">
      <c r="L1474" s="535" t="s">
        <v>2539</v>
      </c>
      <c r="M1474" s="529" t="s">
        <v>1075</v>
      </c>
    </row>
    <row r="1475" spans="12:13" x14ac:dyDescent="0.35">
      <c r="L1475" s="535" t="s">
        <v>2540</v>
      </c>
      <c r="M1475" s="529" t="s">
        <v>1075</v>
      </c>
    </row>
    <row r="1476" spans="12:13" x14ac:dyDescent="0.35">
      <c r="L1476" s="535" t="s">
        <v>2541</v>
      </c>
      <c r="M1476" s="529" t="s">
        <v>1075</v>
      </c>
    </row>
    <row r="1477" spans="12:13" x14ac:dyDescent="0.35">
      <c r="L1477" s="535" t="s">
        <v>2542</v>
      </c>
      <c r="M1477" s="529" t="s">
        <v>1075</v>
      </c>
    </row>
    <row r="1478" spans="12:13" x14ac:dyDescent="0.35">
      <c r="L1478" s="535" t="s">
        <v>2543</v>
      </c>
      <c r="M1478" s="529" t="s">
        <v>1075</v>
      </c>
    </row>
    <row r="1479" spans="12:13" x14ac:dyDescent="0.35">
      <c r="L1479" s="535" t="s">
        <v>2544</v>
      </c>
      <c r="M1479" s="529" t="s">
        <v>1075</v>
      </c>
    </row>
    <row r="1480" spans="12:13" x14ac:dyDescent="0.35">
      <c r="L1480" s="535" t="s">
        <v>2545</v>
      </c>
      <c r="M1480" s="529" t="s">
        <v>1075</v>
      </c>
    </row>
    <row r="1481" spans="12:13" x14ac:dyDescent="0.35">
      <c r="L1481" s="535" t="s">
        <v>2546</v>
      </c>
      <c r="M1481" s="529" t="s">
        <v>1075</v>
      </c>
    </row>
    <row r="1482" spans="12:13" x14ac:dyDescent="0.35">
      <c r="L1482" s="535" t="s">
        <v>2547</v>
      </c>
      <c r="M1482" s="529" t="s">
        <v>1075</v>
      </c>
    </row>
    <row r="1483" spans="12:13" x14ac:dyDescent="0.35">
      <c r="L1483" s="535" t="s">
        <v>2548</v>
      </c>
      <c r="M1483" s="529" t="s">
        <v>1075</v>
      </c>
    </row>
    <row r="1484" spans="12:13" x14ac:dyDescent="0.35">
      <c r="L1484" s="535" t="s">
        <v>2549</v>
      </c>
      <c r="M1484" s="529" t="s">
        <v>1075</v>
      </c>
    </row>
    <row r="1485" spans="12:13" x14ac:dyDescent="0.35">
      <c r="L1485" s="535" t="s">
        <v>2550</v>
      </c>
      <c r="M1485" s="529" t="s">
        <v>1075</v>
      </c>
    </row>
    <row r="1486" spans="12:13" x14ac:dyDescent="0.35">
      <c r="L1486" s="535" t="s">
        <v>2551</v>
      </c>
      <c r="M1486" s="529" t="s">
        <v>1075</v>
      </c>
    </row>
    <row r="1487" spans="12:13" x14ac:dyDescent="0.35">
      <c r="L1487" s="535" t="s">
        <v>2552</v>
      </c>
      <c r="M1487" s="529" t="s">
        <v>1075</v>
      </c>
    </row>
    <row r="1488" spans="12:13" x14ac:dyDescent="0.35">
      <c r="L1488" s="535" t="s">
        <v>2553</v>
      </c>
      <c r="M1488" s="529" t="s">
        <v>1075</v>
      </c>
    </row>
    <row r="1489" spans="12:13" x14ac:dyDescent="0.35">
      <c r="L1489" s="535" t="s">
        <v>2554</v>
      </c>
      <c r="M1489" s="529" t="s">
        <v>1075</v>
      </c>
    </row>
    <row r="1490" spans="12:13" x14ac:dyDescent="0.35">
      <c r="L1490" s="535" t="s">
        <v>2555</v>
      </c>
      <c r="M1490" s="529" t="s">
        <v>1075</v>
      </c>
    </row>
    <row r="1491" spans="12:13" x14ac:dyDescent="0.35">
      <c r="L1491" s="535" t="s">
        <v>2556</v>
      </c>
      <c r="M1491" s="529" t="s">
        <v>1075</v>
      </c>
    </row>
    <row r="1492" spans="12:13" x14ac:dyDescent="0.35">
      <c r="L1492" s="535" t="s">
        <v>2557</v>
      </c>
      <c r="M1492" s="529" t="s">
        <v>1075</v>
      </c>
    </row>
    <row r="1493" spans="12:13" x14ac:dyDescent="0.35">
      <c r="L1493" s="535" t="s">
        <v>2558</v>
      </c>
      <c r="M1493" s="529" t="s">
        <v>1075</v>
      </c>
    </row>
    <row r="1494" spans="12:13" x14ac:dyDescent="0.35">
      <c r="L1494" s="535" t="s">
        <v>2559</v>
      </c>
      <c r="M1494" s="529" t="s">
        <v>1075</v>
      </c>
    </row>
    <row r="1495" spans="12:13" x14ac:dyDescent="0.35">
      <c r="L1495" s="535" t="s">
        <v>2560</v>
      </c>
      <c r="M1495" s="529" t="s">
        <v>1075</v>
      </c>
    </row>
    <row r="1496" spans="12:13" x14ac:dyDescent="0.35">
      <c r="L1496" s="535" t="s">
        <v>2561</v>
      </c>
      <c r="M1496" s="529" t="s">
        <v>1075</v>
      </c>
    </row>
    <row r="1497" spans="12:13" x14ac:dyDescent="0.35">
      <c r="L1497" s="535" t="s">
        <v>2562</v>
      </c>
      <c r="M1497" s="529" t="s">
        <v>1075</v>
      </c>
    </row>
    <row r="1498" spans="12:13" x14ac:dyDescent="0.35">
      <c r="L1498" s="535" t="s">
        <v>2563</v>
      </c>
      <c r="M1498" s="529" t="s">
        <v>1075</v>
      </c>
    </row>
    <row r="1499" spans="12:13" x14ac:dyDescent="0.35">
      <c r="L1499" s="535" t="s">
        <v>2564</v>
      </c>
      <c r="M1499" s="529" t="s">
        <v>1075</v>
      </c>
    </row>
    <row r="1500" spans="12:13" x14ac:dyDescent="0.35">
      <c r="L1500" s="535" t="s">
        <v>2565</v>
      </c>
      <c r="M1500" s="529" t="s">
        <v>1075</v>
      </c>
    </row>
    <row r="1501" spans="12:13" x14ac:dyDescent="0.35">
      <c r="L1501" s="535" t="s">
        <v>2566</v>
      </c>
      <c r="M1501" s="529" t="s">
        <v>1075</v>
      </c>
    </row>
    <row r="1502" spans="12:13" x14ac:dyDescent="0.35">
      <c r="L1502" s="535" t="s">
        <v>2567</v>
      </c>
      <c r="M1502" s="529" t="s">
        <v>1075</v>
      </c>
    </row>
    <row r="1503" spans="12:13" x14ac:dyDescent="0.35">
      <c r="L1503" s="535" t="s">
        <v>2568</v>
      </c>
      <c r="M1503" s="529" t="s">
        <v>1075</v>
      </c>
    </row>
    <row r="1504" spans="12:13" x14ac:dyDescent="0.35">
      <c r="L1504" s="535" t="s">
        <v>2569</v>
      </c>
      <c r="M1504" s="529" t="s">
        <v>1075</v>
      </c>
    </row>
    <row r="1505" spans="12:13" x14ac:dyDescent="0.35">
      <c r="L1505" s="535" t="s">
        <v>2570</v>
      </c>
      <c r="M1505" s="529" t="s">
        <v>1075</v>
      </c>
    </row>
    <row r="1506" spans="12:13" x14ac:dyDescent="0.35">
      <c r="L1506" s="535" t="s">
        <v>2571</v>
      </c>
      <c r="M1506" s="529" t="s">
        <v>1075</v>
      </c>
    </row>
    <row r="1507" spans="12:13" x14ac:dyDescent="0.35">
      <c r="L1507" s="535" t="s">
        <v>2572</v>
      </c>
      <c r="M1507" s="529" t="s">
        <v>1075</v>
      </c>
    </row>
    <row r="1508" spans="12:13" x14ac:dyDescent="0.35">
      <c r="L1508" s="535" t="s">
        <v>2573</v>
      </c>
      <c r="M1508" s="529" t="s">
        <v>1075</v>
      </c>
    </row>
    <row r="1509" spans="12:13" x14ac:dyDescent="0.35">
      <c r="L1509" s="535" t="s">
        <v>2574</v>
      </c>
      <c r="M1509" s="529" t="s">
        <v>1075</v>
      </c>
    </row>
    <row r="1510" spans="12:13" x14ac:dyDescent="0.35">
      <c r="L1510" s="535" t="s">
        <v>2575</v>
      </c>
      <c r="M1510" s="529" t="s">
        <v>1075</v>
      </c>
    </row>
    <row r="1511" spans="12:13" x14ac:dyDescent="0.35">
      <c r="L1511" s="535" t="s">
        <v>2576</v>
      </c>
      <c r="M1511" s="529" t="s">
        <v>1075</v>
      </c>
    </row>
    <row r="1512" spans="12:13" x14ac:dyDescent="0.35">
      <c r="L1512" s="535" t="s">
        <v>2577</v>
      </c>
      <c r="M1512" s="529" t="s">
        <v>1075</v>
      </c>
    </row>
    <row r="1513" spans="12:13" x14ac:dyDescent="0.35">
      <c r="L1513" s="535" t="s">
        <v>2578</v>
      </c>
      <c r="M1513" s="529" t="s">
        <v>1075</v>
      </c>
    </row>
    <row r="1514" spans="12:13" x14ac:dyDescent="0.35">
      <c r="L1514" s="535" t="s">
        <v>2579</v>
      </c>
      <c r="M1514" s="529" t="s">
        <v>1075</v>
      </c>
    </row>
    <row r="1515" spans="12:13" x14ac:dyDescent="0.35">
      <c r="L1515" s="535" t="s">
        <v>2580</v>
      </c>
      <c r="M1515" s="529" t="s">
        <v>1075</v>
      </c>
    </row>
    <row r="1516" spans="12:13" x14ac:dyDescent="0.35">
      <c r="L1516" s="535" t="s">
        <v>2581</v>
      </c>
      <c r="M1516" s="529" t="s">
        <v>1075</v>
      </c>
    </row>
    <row r="1517" spans="12:13" x14ac:dyDescent="0.35">
      <c r="L1517" s="535" t="s">
        <v>2582</v>
      </c>
      <c r="M1517" s="529" t="s">
        <v>1075</v>
      </c>
    </row>
    <row r="1518" spans="12:13" x14ac:dyDescent="0.35">
      <c r="L1518" s="535" t="s">
        <v>2583</v>
      </c>
      <c r="M1518" s="529" t="s">
        <v>1075</v>
      </c>
    </row>
    <row r="1519" spans="12:13" x14ac:dyDescent="0.35">
      <c r="L1519" s="535" t="s">
        <v>2584</v>
      </c>
      <c r="M1519" s="529" t="s">
        <v>1075</v>
      </c>
    </row>
    <row r="1520" spans="12:13" x14ac:dyDescent="0.35">
      <c r="L1520" s="535" t="s">
        <v>2585</v>
      </c>
      <c r="M1520" s="529" t="s">
        <v>1075</v>
      </c>
    </row>
    <row r="1521" spans="12:13" x14ac:dyDescent="0.35">
      <c r="L1521" s="535" t="s">
        <v>2586</v>
      </c>
      <c r="M1521" s="529" t="s">
        <v>1075</v>
      </c>
    </row>
    <row r="1522" spans="12:13" x14ac:dyDescent="0.35">
      <c r="L1522" s="535" t="s">
        <v>2587</v>
      </c>
      <c r="M1522" s="529" t="s">
        <v>1075</v>
      </c>
    </row>
    <row r="1523" spans="12:13" x14ac:dyDescent="0.35">
      <c r="L1523" s="535" t="s">
        <v>2588</v>
      </c>
      <c r="M1523" s="529" t="s">
        <v>1075</v>
      </c>
    </row>
    <row r="1524" spans="12:13" x14ac:dyDescent="0.35">
      <c r="L1524" s="535" t="s">
        <v>2589</v>
      </c>
      <c r="M1524" s="529" t="s">
        <v>1075</v>
      </c>
    </row>
    <row r="1525" spans="12:13" x14ac:dyDescent="0.35">
      <c r="L1525" s="535" t="s">
        <v>2590</v>
      </c>
      <c r="M1525" s="529" t="s">
        <v>1075</v>
      </c>
    </row>
    <row r="1526" spans="12:13" x14ac:dyDescent="0.35">
      <c r="L1526" s="535" t="s">
        <v>2591</v>
      </c>
      <c r="M1526" s="529" t="s">
        <v>1075</v>
      </c>
    </row>
    <row r="1527" spans="12:13" x14ac:dyDescent="0.35">
      <c r="L1527" s="535" t="s">
        <v>2592</v>
      </c>
      <c r="M1527" s="529" t="s">
        <v>1075</v>
      </c>
    </row>
    <row r="1528" spans="12:13" x14ac:dyDescent="0.35">
      <c r="L1528" s="535" t="s">
        <v>2593</v>
      </c>
      <c r="M1528" s="529" t="s">
        <v>1075</v>
      </c>
    </row>
    <row r="1529" spans="12:13" x14ac:dyDescent="0.35">
      <c r="L1529" s="535" t="s">
        <v>2594</v>
      </c>
      <c r="M1529" s="529" t="s">
        <v>1075</v>
      </c>
    </row>
    <row r="1530" spans="12:13" x14ac:dyDescent="0.35">
      <c r="L1530" s="535" t="s">
        <v>2595</v>
      </c>
      <c r="M1530" s="529" t="s">
        <v>1075</v>
      </c>
    </row>
    <row r="1531" spans="12:13" x14ac:dyDescent="0.35">
      <c r="L1531" s="535" t="s">
        <v>2596</v>
      </c>
      <c r="M1531" s="529" t="s">
        <v>1075</v>
      </c>
    </row>
    <row r="1532" spans="12:13" x14ac:dyDescent="0.35">
      <c r="L1532" s="535" t="s">
        <v>2597</v>
      </c>
      <c r="M1532" s="529" t="s">
        <v>1075</v>
      </c>
    </row>
    <row r="1533" spans="12:13" x14ac:dyDescent="0.35">
      <c r="L1533" s="535" t="s">
        <v>2598</v>
      </c>
      <c r="M1533" s="529" t="s">
        <v>1075</v>
      </c>
    </row>
    <row r="1534" spans="12:13" x14ac:dyDescent="0.35">
      <c r="L1534" s="535" t="s">
        <v>2599</v>
      </c>
      <c r="M1534" s="529" t="s">
        <v>1075</v>
      </c>
    </row>
    <row r="1535" spans="12:13" x14ac:dyDescent="0.35">
      <c r="L1535" s="535" t="s">
        <v>2600</v>
      </c>
      <c r="M1535" s="529" t="s">
        <v>1075</v>
      </c>
    </row>
    <row r="1536" spans="12:13" x14ac:dyDescent="0.35">
      <c r="L1536" s="535" t="s">
        <v>2601</v>
      </c>
      <c r="M1536" s="529" t="s">
        <v>1075</v>
      </c>
    </row>
    <row r="1537" spans="12:13" x14ac:dyDescent="0.35">
      <c r="L1537" s="535" t="s">
        <v>2602</v>
      </c>
      <c r="M1537" s="529" t="s">
        <v>1075</v>
      </c>
    </row>
    <row r="1538" spans="12:13" x14ac:dyDescent="0.35">
      <c r="L1538" s="535" t="s">
        <v>2603</v>
      </c>
      <c r="M1538" s="529" t="s">
        <v>1075</v>
      </c>
    </row>
    <row r="1539" spans="12:13" x14ac:dyDescent="0.35">
      <c r="L1539" s="535" t="s">
        <v>2604</v>
      </c>
      <c r="M1539" s="529" t="s">
        <v>1075</v>
      </c>
    </row>
    <row r="1540" spans="12:13" x14ac:dyDescent="0.35">
      <c r="L1540" s="535" t="s">
        <v>2605</v>
      </c>
      <c r="M1540" s="529" t="s">
        <v>1075</v>
      </c>
    </row>
    <row r="1541" spans="12:13" x14ac:dyDescent="0.35">
      <c r="L1541" s="535" t="s">
        <v>2606</v>
      </c>
      <c r="M1541" s="529" t="s">
        <v>1075</v>
      </c>
    </row>
    <row r="1542" spans="12:13" x14ac:dyDescent="0.35">
      <c r="L1542" s="535" t="s">
        <v>2607</v>
      </c>
      <c r="M1542" s="529" t="s">
        <v>1075</v>
      </c>
    </row>
    <row r="1543" spans="12:13" x14ac:dyDescent="0.35">
      <c r="L1543" s="535" t="s">
        <v>2608</v>
      </c>
      <c r="M1543" s="529" t="s">
        <v>1075</v>
      </c>
    </row>
    <row r="1544" spans="12:13" x14ac:dyDescent="0.35">
      <c r="L1544" s="535" t="s">
        <v>2609</v>
      </c>
      <c r="M1544" s="529" t="s">
        <v>1075</v>
      </c>
    </row>
    <row r="1545" spans="12:13" x14ac:dyDescent="0.35">
      <c r="L1545" s="535" t="s">
        <v>2610</v>
      </c>
      <c r="M1545" s="529" t="s">
        <v>1075</v>
      </c>
    </row>
    <row r="1546" spans="12:13" x14ac:dyDescent="0.35">
      <c r="L1546" s="535" t="s">
        <v>2611</v>
      </c>
      <c r="M1546" s="529" t="s">
        <v>1075</v>
      </c>
    </row>
    <row r="1547" spans="12:13" x14ac:dyDescent="0.35">
      <c r="L1547" s="535" t="s">
        <v>2612</v>
      </c>
      <c r="M1547" s="529" t="s">
        <v>1075</v>
      </c>
    </row>
    <row r="1548" spans="12:13" x14ac:dyDescent="0.35">
      <c r="L1548" s="535" t="s">
        <v>2613</v>
      </c>
      <c r="M1548" s="529" t="s">
        <v>1075</v>
      </c>
    </row>
    <row r="1549" spans="12:13" x14ac:dyDescent="0.35">
      <c r="L1549" s="535" t="s">
        <v>2614</v>
      </c>
      <c r="M1549" s="529" t="s">
        <v>1075</v>
      </c>
    </row>
    <row r="1550" spans="12:13" x14ac:dyDescent="0.35">
      <c r="L1550" s="535" t="s">
        <v>2615</v>
      </c>
      <c r="M1550" s="529" t="s">
        <v>1075</v>
      </c>
    </row>
    <row r="1551" spans="12:13" x14ac:dyDescent="0.35">
      <c r="L1551" s="535" t="s">
        <v>2616</v>
      </c>
      <c r="M1551" s="529" t="s">
        <v>1075</v>
      </c>
    </row>
    <row r="1552" spans="12:13" x14ac:dyDescent="0.35">
      <c r="L1552" s="535" t="s">
        <v>2617</v>
      </c>
      <c r="M1552" s="529" t="s">
        <v>1075</v>
      </c>
    </row>
    <row r="1553" spans="12:13" x14ac:dyDescent="0.35">
      <c r="L1553" s="535" t="s">
        <v>2618</v>
      </c>
      <c r="M1553" s="529" t="s">
        <v>1075</v>
      </c>
    </row>
    <row r="1554" spans="12:13" x14ac:dyDescent="0.35">
      <c r="L1554" s="535" t="s">
        <v>2619</v>
      </c>
      <c r="M1554" s="529" t="s">
        <v>1075</v>
      </c>
    </row>
    <row r="1555" spans="12:13" x14ac:dyDescent="0.35">
      <c r="L1555" s="535" t="s">
        <v>2620</v>
      </c>
      <c r="M1555" s="529" t="s">
        <v>1075</v>
      </c>
    </row>
    <row r="1556" spans="12:13" x14ac:dyDescent="0.35">
      <c r="L1556" s="535" t="s">
        <v>2621</v>
      </c>
      <c r="M1556" s="529" t="s">
        <v>1075</v>
      </c>
    </row>
    <row r="1557" spans="12:13" x14ac:dyDescent="0.35">
      <c r="L1557" s="535" t="s">
        <v>2622</v>
      </c>
      <c r="M1557" s="529" t="s">
        <v>1075</v>
      </c>
    </row>
    <row r="1558" spans="12:13" x14ac:dyDescent="0.35">
      <c r="L1558" s="535" t="s">
        <v>2623</v>
      </c>
      <c r="M1558" s="529" t="s">
        <v>1075</v>
      </c>
    </row>
    <row r="1559" spans="12:13" x14ac:dyDescent="0.35">
      <c r="L1559" s="535" t="s">
        <v>2624</v>
      </c>
      <c r="M1559" s="529" t="s">
        <v>1075</v>
      </c>
    </row>
    <row r="1560" spans="12:13" x14ac:dyDescent="0.35">
      <c r="L1560" s="535" t="s">
        <v>2625</v>
      </c>
      <c r="M1560" s="529" t="s">
        <v>1075</v>
      </c>
    </row>
    <row r="1561" spans="12:13" x14ac:dyDescent="0.35">
      <c r="L1561" s="535" t="s">
        <v>2626</v>
      </c>
      <c r="M1561" s="529" t="s">
        <v>1075</v>
      </c>
    </row>
    <row r="1562" spans="12:13" x14ac:dyDescent="0.35">
      <c r="L1562" s="535" t="s">
        <v>2627</v>
      </c>
      <c r="M1562" s="529" t="s">
        <v>1075</v>
      </c>
    </row>
    <row r="1563" spans="12:13" x14ac:dyDescent="0.35">
      <c r="L1563" s="535" t="s">
        <v>2628</v>
      </c>
      <c r="M1563" s="529" t="s">
        <v>1075</v>
      </c>
    </row>
    <row r="1564" spans="12:13" x14ac:dyDescent="0.35">
      <c r="L1564" s="535" t="s">
        <v>2629</v>
      </c>
      <c r="M1564" s="529" t="s">
        <v>1075</v>
      </c>
    </row>
    <row r="1565" spans="12:13" x14ac:dyDescent="0.35">
      <c r="L1565" s="535" t="s">
        <v>2630</v>
      </c>
      <c r="M1565" s="529" t="s">
        <v>1075</v>
      </c>
    </row>
    <row r="1566" spans="12:13" x14ac:dyDescent="0.35">
      <c r="L1566" s="535" t="s">
        <v>2631</v>
      </c>
      <c r="M1566" s="529" t="s">
        <v>1075</v>
      </c>
    </row>
    <row r="1567" spans="12:13" x14ac:dyDescent="0.35">
      <c r="L1567" s="535" t="s">
        <v>2632</v>
      </c>
      <c r="M1567" s="529" t="s">
        <v>1075</v>
      </c>
    </row>
    <row r="1568" spans="12:13" x14ac:dyDescent="0.35">
      <c r="L1568" s="535" t="s">
        <v>2633</v>
      </c>
      <c r="M1568" s="529" t="s">
        <v>1075</v>
      </c>
    </row>
    <row r="1569" spans="12:13" x14ac:dyDescent="0.35">
      <c r="L1569" s="535" t="s">
        <v>2634</v>
      </c>
      <c r="M1569" s="529" t="s">
        <v>1075</v>
      </c>
    </row>
    <row r="1570" spans="12:13" x14ac:dyDescent="0.35">
      <c r="L1570" s="535" t="s">
        <v>2635</v>
      </c>
      <c r="M1570" s="529" t="s">
        <v>1075</v>
      </c>
    </row>
    <row r="1571" spans="12:13" x14ac:dyDescent="0.35">
      <c r="L1571" s="535" t="s">
        <v>2636</v>
      </c>
      <c r="M1571" s="529" t="s">
        <v>1075</v>
      </c>
    </row>
    <row r="1572" spans="12:13" x14ac:dyDescent="0.35">
      <c r="L1572" s="535" t="s">
        <v>2637</v>
      </c>
      <c r="M1572" s="529" t="s">
        <v>1075</v>
      </c>
    </row>
    <row r="1573" spans="12:13" x14ac:dyDescent="0.35">
      <c r="L1573" s="535" t="s">
        <v>2638</v>
      </c>
      <c r="M1573" s="529" t="s">
        <v>1075</v>
      </c>
    </row>
    <row r="1574" spans="12:13" x14ac:dyDescent="0.35">
      <c r="L1574" s="535" t="s">
        <v>2639</v>
      </c>
      <c r="M1574" s="529" t="s">
        <v>1075</v>
      </c>
    </row>
    <row r="1575" spans="12:13" x14ac:dyDescent="0.35">
      <c r="L1575" s="535" t="s">
        <v>2640</v>
      </c>
      <c r="M1575" s="529" t="s">
        <v>1075</v>
      </c>
    </row>
    <row r="1576" spans="12:13" x14ac:dyDescent="0.35">
      <c r="L1576" s="535" t="s">
        <v>2641</v>
      </c>
      <c r="M1576" s="529" t="s">
        <v>1075</v>
      </c>
    </row>
    <row r="1577" spans="12:13" x14ac:dyDescent="0.35">
      <c r="L1577" s="535" t="s">
        <v>2642</v>
      </c>
      <c r="M1577" s="529" t="s">
        <v>1075</v>
      </c>
    </row>
    <row r="1578" spans="12:13" x14ac:dyDescent="0.35">
      <c r="L1578" s="535" t="s">
        <v>2643</v>
      </c>
      <c r="M1578" s="529" t="s">
        <v>1075</v>
      </c>
    </row>
    <row r="1579" spans="12:13" x14ac:dyDescent="0.35">
      <c r="L1579" s="535" t="s">
        <v>2644</v>
      </c>
      <c r="M1579" s="529" t="s">
        <v>1075</v>
      </c>
    </row>
    <row r="1580" spans="12:13" x14ac:dyDescent="0.35">
      <c r="L1580" s="535" t="s">
        <v>2645</v>
      </c>
      <c r="M1580" s="529" t="s">
        <v>1075</v>
      </c>
    </row>
    <row r="1581" spans="12:13" x14ac:dyDescent="0.35">
      <c r="L1581" s="535" t="s">
        <v>2646</v>
      </c>
      <c r="M1581" s="529" t="s">
        <v>1075</v>
      </c>
    </row>
    <row r="1582" spans="12:13" x14ac:dyDescent="0.35">
      <c r="L1582" s="535" t="s">
        <v>2647</v>
      </c>
      <c r="M1582" s="529" t="s">
        <v>1075</v>
      </c>
    </row>
    <row r="1583" spans="12:13" x14ac:dyDescent="0.35">
      <c r="L1583" s="535" t="s">
        <v>2648</v>
      </c>
      <c r="M1583" s="529" t="s">
        <v>1075</v>
      </c>
    </row>
    <row r="1584" spans="12:13" x14ac:dyDescent="0.35">
      <c r="L1584" s="535" t="s">
        <v>2649</v>
      </c>
      <c r="M1584" s="529" t="s">
        <v>1075</v>
      </c>
    </row>
    <row r="1585" spans="12:13" x14ac:dyDescent="0.35">
      <c r="L1585" s="535" t="s">
        <v>2650</v>
      </c>
      <c r="M1585" s="529" t="s">
        <v>1075</v>
      </c>
    </row>
    <row r="1586" spans="12:13" x14ac:dyDescent="0.35">
      <c r="L1586" s="535" t="s">
        <v>2651</v>
      </c>
      <c r="M1586" s="529" t="s">
        <v>1075</v>
      </c>
    </row>
    <row r="1587" spans="12:13" x14ac:dyDescent="0.35">
      <c r="L1587" s="535" t="s">
        <v>2652</v>
      </c>
      <c r="M1587" s="529" t="s">
        <v>1075</v>
      </c>
    </row>
    <row r="1588" spans="12:13" x14ac:dyDescent="0.35">
      <c r="L1588" s="535" t="s">
        <v>2653</v>
      </c>
      <c r="M1588" s="529" t="s">
        <v>1075</v>
      </c>
    </row>
    <row r="1589" spans="12:13" x14ac:dyDescent="0.35">
      <c r="L1589" s="535" t="s">
        <v>2654</v>
      </c>
      <c r="M1589" s="529" t="s">
        <v>1075</v>
      </c>
    </row>
    <row r="1590" spans="12:13" x14ac:dyDescent="0.35">
      <c r="L1590" s="535" t="s">
        <v>2655</v>
      </c>
      <c r="M1590" s="529" t="s">
        <v>1075</v>
      </c>
    </row>
    <row r="1591" spans="12:13" x14ac:dyDescent="0.35">
      <c r="L1591" s="535" t="s">
        <v>2656</v>
      </c>
      <c r="M1591" s="529" t="s">
        <v>1075</v>
      </c>
    </row>
    <row r="1592" spans="12:13" x14ac:dyDescent="0.35">
      <c r="L1592" s="535" t="s">
        <v>2657</v>
      </c>
      <c r="M1592" s="529" t="s">
        <v>1075</v>
      </c>
    </row>
    <row r="1593" spans="12:13" x14ac:dyDescent="0.35">
      <c r="L1593" s="535" t="s">
        <v>2658</v>
      </c>
      <c r="M1593" s="529" t="s">
        <v>1075</v>
      </c>
    </row>
    <row r="1594" spans="12:13" x14ac:dyDescent="0.35">
      <c r="L1594" s="535" t="s">
        <v>2659</v>
      </c>
      <c r="M1594" s="529" t="s">
        <v>1075</v>
      </c>
    </row>
    <row r="1595" spans="12:13" x14ac:dyDescent="0.35">
      <c r="L1595" s="535" t="s">
        <v>2660</v>
      </c>
      <c r="M1595" s="529" t="s">
        <v>1075</v>
      </c>
    </row>
    <row r="1596" spans="12:13" x14ac:dyDescent="0.35">
      <c r="L1596" s="535" t="s">
        <v>2661</v>
      </c>
      <c r="M1596" s="529" t="s">
        <v>1075</v>
      </c>
    </row>
    <row r="1597" spans="12:13" x14ac:dyDescent="0.35">
      <c r="L1597" s="535" t="s">
        <v>2662</v>
      </c>
      <c r="M1597" s="529" t="s">
        <v>1075</v>
      </c>
    </row>
    <row r="1598" spans="12:13" x14ac:dyDescent="0.35">
      <c r="L1598" s="535" t="s">
        <v>2663</v>
      </c>
      <c r="M1598" s="529" t="s">
        <v>1075</v>
      </c>
    </row>
    <row r="1599" spans="12:13" x14ac:dyDescent="0.35">
      <c r="L1599" s="535" t="s">
        <v>2664</v>
      </c>
      <c r="M1599" s="529" t="s">
        <v>1075</v>
      </c>
    </row>
    <row r="1600" spans="12:13" x14ac:dyDescent="0.35">
      <c r="L1600" s="535" t="s">
        <v>2665</v>
      </c>
      <c r="M1600" s="529" t="s">
        <v>1075</v>
      </c>
    </row>
    <row r="1601" spans="12:13" x14ac:dyDescent="0.35">
      <c r="L1601" s="535" t="s">
        <v>2666</v>
      </c>
      <c r="M1601" s="529" t="s">
        <v>1075</v>
      </c>
    </row>
    <row r="1602" spans="12:13" x14ac:dyDescent="0.35">
      <c r="L1602" s="535" t="s">
        <v>2667</v>
      </c>
      <c r="M1602" s="529" t="s">
        <v>1075</v>
      </c>
    </row>
    <row r="1603" spans="12:13" x14ac:dyDescent="0.35">
      <c r="L1603" s="535" t="s">
        <v>2668</v>
      </c>
      <c r="M1603" s="529" t="s">
        <v>1075</v>
      </c>
    </row>
    <row r="1604" spans="12:13" x14ac:dyDescent="0.35">
      <c r="L1604" s="535" t="s">
        <v>2669</v>
      </c>
      <c r="M1604" s="529" t="s">
        <v>1075</v>
      </c>
    </row>
    <row r="1605" spans="12:13" x14ac:dyDescent="0.35">
      <c r="L1605" s="535" t="s">
        <v>2670</v>
      </c>
      <c r="M1605" s="529" t="s">
        <v>1075</v>
      </c>
    </row>
    <row r="1606" spans="12:13" x14ac:dyDescent="0.35">
      <c r="L1606" s="535" t="s">
        <v>2671</v>
      </c>
      <c r="M1606" s="529" t="s">
        <v>1075</v>
      </c>
    </row>
    <row r="1607" spans="12:13" x14ac:dyDescent="0.35">
      <c r="L1607" s="535" t="s">
        <v>2672</v>
      </c>
      <c r="M1607" s="529" t="s">
        <v>1075</v>
      </c>
    </row>
    <row r="1608" spans="12:13" x14ac:dyDescent="0.35">
      <c r="L1608" s="535" t="s">
        <v>2673</v>
      </c>
      <c r="M1608" s="529" t="s">
        <v>1075</v>
      </c>
    </row>
    <row r="1609" spans="12:13" x14ac:dyDescent="0.35">
      <c r="L1609" s="535" t="s">
        <v>2674</v>
      </c>
      <c r="M1609" s="529" t="s">
        <v>1075</v>
      </c>
    </row>
    <row r="1610" spans="12:13" x14ac:dyDescent="0.35">
      <c r="L1610" s="535" t="s">
        <v>2675</v>
      </c>
      <c r="M1610" s="529" t="s">
        <v>1075</v>
      </c>
    </row>
    <row r="1611" spans="12:13" x14ac:dyDescent="0.35">
      <c r="L1611" s="535" t="s">
        <v>2676</v>
      </c>
      <c r="M1611" s="529" t="s">
        <v>1075</v>
      </c>
    </row>
    <row r="1612" spans="12:13" x14ac:dyDescent="0.35">
      <c r="L1612" s="535" t="s">
        <v>2677</v>
      </c>
      <c r="M1612" s="529" t="s">
        <v>1075</v>
      </c>
    </row>
    <row r="1613" spans="12:13" x14ac:dyDescent="0.35">
      <c r="L1613" s="535" t="s">
        <v>2678</v>
      </c>
      <c r="M1613" s="529" t="s">
        <v>1075</v>
      </c>
    </row>
    <row r="1614" spans="12:13" x14ac:dyDescent="0.35">
      <c r="L1614" s="535" t="s">
        <v>2679</v>
      </c>
      <c r="M1614" s="529" t="s">
        <v>1075</v>
      </c>
    </row>
    <row r="1615" spans="12:13" x14ac:dyDescent="0.35">
      <c r="L1615" s="535" t="s">
        <v>2680</v>
      </c>
      <c r="M1615" s="529" t="s">
        <v>1075</v>
      </c>
    </row>
    <row r="1616" spans="12:13" x14ac:dyDescent="0.35">
      <c r="L1616" s="535" t="s">
        <v>2681</v>
      </c>
      <c r="M1616" s="529" t="s">
        <v>1075</v>
      </c>
    </row>
    <row r="1617" spans="12:13" x14ac:dyDescent="0.35">
      <c r="L1617" s="535" t="s">
        <v>2682</v>
      </c>
      <c r="M1617" s="529" t="s">
        <v>1075</v>
      </c>
    </row>
    <row r="1618" spans="12:13" x14ac:dyDescent="0.35">
      <c r="L1618" s="535" t="s">
        <v>2683</v>
      </c>
      <c r="M1618" s="529" t="s">
        <v>1075</v>
      </c>
    </row>
    <row r="1619" spans="12:13" x14ac:dyDescent="0.35">
      <c r="L1619" s="535" t="s">
        <v>2684</v>
      </c>
      <c r="M1619" s="529" t="s">
        <v>1075</v>
      </c>
    </row>
    <row r="1620" spans="12:13" x14ac:dyDescent="0.35">
      <c r="L1620" s="535" t="s">
        <v>2685</v>
      </c>
      <c r="M1620" s="529" t="s">
        <v>1075</v>
      </c>
    </row>
    <row r="1621" spans="12:13" x14ac:dyDescent="0.35">
      <c r="L1621" s="535" t="s">
        <v>2686</v>
      </c>
      <c r="M1621" s="529" t="s">
        <v>1075</v>
      </c>
    </row>
    <row r="1622" spans="12:13" x14ac:dyDescent="0.35">
      <c r="L1622" s="535" t="s">
        <v>2687</v>
      </c>
      <c r="M1622" s="529" t="s">
        <v>1075</v>
      </c>
    </row>
    <row r="1623" spans="12:13" x14ac:dyDescent="0.35">
      <c r="L1623" s="535" t="s">
        <v>2688</v>
      </c>
      <c r="M1623" s="529" t="s">
        <v>1075</v>
      </c>
    </row>
    <row r="1624" spans="12:13" x14ac:dyDescent="0.35">
      <c r="L1624" s="535" t="s">
        <v>2689</v>
      </c>
      <c r="M1624" s="529" t="s">
        <v>1075</v>
      </c>
    </row>
    <row r="1625" spans="12:13" x14ac:dyDescent="0.35">
      <c r="L1625" s="535" t="s">
        <v>2690</v>
      </c>
      <c r="M1625" s="529" t="s">
        <v>1075</v>
      </c>
    </row>
    <row r="1626" spans="12:13" x14ac:dyDescent="0.35">
      <c r="L1626" s="535" t="s">
        <v>2691</v>
      </c>
      <c r="M1626" s="529" t="s">
        <v>1075</v>
      </c>
    </row>
    <row r="1627" spans="12:13" x14ac:dyDescent="0.35">
      <c r="L1627" s="535" t="s">
        <v>2692</v>
      </c>
      <c r="M1627" s="529" t="s">
        <v>1075</v>
      </c>
    </row>
    <row r="1628" spans="12:13" x14ac:dyDescent="0.35">
      <c r="L1628" s="535" t="s">
        <v>2693</v>
      </c>
      <c r="M1628" s="529" t="s">
        <v>1075</v>
      </c>
    </row>
    <row r="1629" spans="12:13" x14ac:dyDescent="0.35">
      <c r="L1629" s="535" t="s">
        <v>2694</v>
      </c>
      <c r="M1629" s="529" t="s">
        <v>1075</v>
      </c>
    </row>
    <row r="1630" spans="12:13" x14ac:dyDescent="0.35">
      <c r="L1630" s="535" t="s">
        <v>2695</v>
      </c>
      <c r="M1630" s="529" t="s">
        <v>1075</v>
      </c>
    </row>
    <row r="1631" spans="12:13" x14ac:dyDescent="0.35">
      <c r="L1631" s="535" t="s">
        <v>2696</v>
      </c>
      <c r="M1631" s="529" t="s">
        <v>1075</v>
      </c>
    </row>
    <row r="1632" spans="12:13" x14ac:dyDescent="0.35">
      <c r="L1632" s="535" t="s">
        <v>2697</v>
      </c>
      <c r="M1632" s="529" t="s">
        <v>1075</v>
      </c>
    </row>
    <row r="1633" spans="12:13" x14ac:dyDescent="0.35">
      <c r="L1633" s="535" t="s">
        <v>2698</v>
      </c>
      <c r="M1633" s="529" t="s">
        <v>1075</v>
      </c>
    </row>
    <row r="1634" spans="12:13" x14ac:dyDescent="0.35">
      <c r="L1634" s="535" t="s">
        <v>2699</v>
      </c>
      <c r="M1634" s="529" t="s">
        <v>1075</v>
      </c>
    </row>
    <row r="1635" spans="12:13" x14ac:dyDescent="0.35">
      <c r="L1635" s="535" t="s">
        <v>2700</v>
      </c>
      <c r="M1635" s="529" t="s">
        <v>1075</v>
      </c>
    </row>
    <row r="1636" spans="12:13" x14ac:dyDescent="0.35">
      <c r="L1636" s="535" t="s">
        <v>2701</v>
      </c>
      <c r="M1636" s="529" t="s">
        <v>1075</v>
      </c>
    </row>
    <row r="1637" spans="12:13" x14ac:dyDescent="0.35">
      <c r="L1637" s="535" t="s">
        <v>2702</v>
      </c>
      <c r="M1637" s="529" t="s">
        <v>1075</v>
      </c>
    </row>
    <row r="1638" spans="12:13" x14ac:dyDescent="0.35">
      <c r="L1638" s="535" t="s">
        <v>2703</v>
      </c>
      <c r="M1638" s="529" t="s">
        <v>1075</v>
      </c>
    </row>
    <row r="1639" spans="12:13" x14ac:dyDescent="0.35">
      <c r="L1639" s="535" t="s">
        <v>2704</v>
      </c>
      <c r="M1639" s="529" t="s">
        <v>1075</v>
      </c>
    </row>
    <row r="1640" spans="12:13" x14ac:dyDescent="0.35">
      <c r="L1640" s="535" t="s">
        <v>2705</v>
      </c>
      <c r="M1640" s="529" t="s">
        <v>1075</v>
      </c>
    </row>
    <row r="1641" spans="12:13" x14ac:dyDescent="0.35">
      <c r="L1641" s="535" t="s">
        <v>2706</v>
      </c>
      <c r="M1641" s="529" t="s">
        <v>1075</v>
      </c>
    </row>
    <row r="1642" spans="12:13" x14ac:dyDescent="0.35">
      <c r="L1642" s="535" t="s">
        <v>2707</v>
      </c>
      <c r="M1642" s="529" t="s">
        <v>1075</v>
      </c>
    </row>
    <row r="1643" spans="12:13" x14ac:dyDescent="0.35">
      <c r="L1643" s="535" t="s">
        <v>2708</v>
      </c>
      <c r="M1643" s="529" t="s">
        <v>1075</v>
      </c>
    </row>
    <row r="1644" spans="12:13" x14ac:dyDescent="0.35">
      <c r="L1644" s="535" t="s">
        <v>2709</v>
      </c>
      <c r="M1644" s="529" t="s">
        <v>1075</v>
      </c>
    </row>
    <row r="1645" spans="12:13" x14ac:dyDescent="0.35">
      <c r="L1645" s="535" t="s">
        <v>2710</v>
      </c>
      <c r="M1645" s="529" t="s">
        <v>1075</v>
      </c>
    </row>
    <row r="1646" spans="12:13" x14ac:dyDescent="0.35">
      <c r="L1646" s="535" t="s">
        <v>2711</v>
      </c>
      <c r="M1646" s="529" t="s">
        <v>1075</v>
      </c>
    </row>
    <row r="1647" spans="12:13" x14ac:dyDescent="0.35">
      <c r="L1647" s="535" t="s">
        <v>2712</v>
      </c>
      <c r="M1647" s="529" t="s">
        <v>1075</v>
      </c>
    </row>
    <row r="1648" spans="12:13" x14ac:dyDescent="0.35">
      <c r="L1648" s="535" t="s">
        <v>2713</v>
      </c>
      <c r="M1648" s="529" t="s">
        <v>1075</v>
      </c>
    </row>
    <row r="1649" spans="12:13" x14ac:dyDescent="0.35">
      <c r="L1649" s="535" t="s">
        <v>2714</v>
      </c>
      <c r="M1649" s="529" t="s">
        <v>1075</v>
      </c>
    </row>
    <row r="1650" spans="12:13" x14ac:dyDescent="0.35">
      <c r="L1650" s="535" t="s">
        <v>2715</v>
      </c>
      <c r="M1650" s="529" t="s">
        <v>1075</v>
      </c>
    </row>
    <row r="1651" spans="12:13" x14ac:dyDescent="0.35">
      <c r="L1651" s="535" t="s">
        <v>2716</v>
      </c>
      <c r="M1651" s="529" t="s">
        <v>1075</v>
      </c>
    </row>
    <row r="1652" spans="12:13" x14ac:dyDescent="0.35">
      <c r="L1652" s="535" t="s">
        <v>2717</v>
      </c>
      <c r="M1652" s="529" t="s">
        <v>1075</v>
      </c>
    </row>
    <row r="1653" spans="12:13" x14ac:dyDescent="0.35">
      <c r="L1653" s="535" t="s">
        <v>2718</v>
      </c>
      <c r="M1653" s="529" t="s">
        <v>1075</v>
      </c>
    </row>
    <row r="1654" spans="12:13" x14ac:dyDescent="0.35">
      <c r="L1654" s="535" t="s">
        <v>2719</v>
      </c>
      <c r="M1654" s="529" t="s">
        <v>1075</v>
      </c>
    </row>
    <row r="1655" spans="12:13" x14ac:dyDescent="0.35">
      <c r="L1655" s="535" t="s">
        <v>2720</v>
      </c>
      <c r="M1655" s="529" t="s">
        <v>1075</v>
      </c>
    </row>
    <row r="1656" spans="12:13" x14ac:dyDescent="0.35">
      <c r="L1656" s="535" t="s">
        <v>2721</v>
      </c>
      <c r="M1656" s="529" t="s">
        <v>1075</v>
      </c>
    </row>
    <row r="1657" spans="12:13" x14ac:dyDescent="0.35">
      <c r="L1657" s="535" t="s">
        <v>2722</v>
      </c>
      <c r="M1657" s="529" t="s">
        <v>1075</v>
      </c>
    </row>
    <row r="1658" spans="12:13" x14ac:dyDescent="0.35">
      <c r="L1658" s="535" t="s">
        <v>2723</v>
      </c>
      <c r="M1658" s="529" t="s">
        <v>1075</v>
      </c>
    </row>
    <row r="1659" spans="12:13" x14ac:dyDescent="0.35">
      <c r="L1659" s="535" t="s">
        <v>2724</v>
      </c>
      <c r="M1659" s="529" t="s">
        <v>1075</v>
      </c>
    </row>
    <row r="1660" spans="12:13" x14ac:dyDescent="0.35">
      <c r="L1660" s="535" t="s">
        <v>2725</v>
      </c>
      <c r="M1660" s="529" t="s">
        <v>1075</v>
      </c>
    </row>
    <row r="1661" spans="12:13" x14ac:dyDescent="0.35">
      <c r="L1661" s="535" t="s">
        <v>2726</v>
      </c>
      <c r="M1661" s="529" t="s">
        <v>1075</v>
      </c>
    </row>
    <row r="1662" spans="12:13" x14ac:dyDescent="0.35">
      <c r="L1662" s="535" t="s">
        <v>2727</v>
      </c>
      <c r="M1662" s="529" t="s">
        <v>1075</v>
      </c>
    </row>
    <row r="1663" spans="12:13" x14ac:dyDescent="0.35">
      <c r="L1663" s="535" t="s">
        <v>2728</v>
      </c>
      <c r="M1663" s="529" t="s">
        <v>1075</v>
      </c>
    </row>
    <row r="1664" spans="12:13" x14ac:dyDescent="0.35">
      <c r="L1664" s="535" t="s">
        <v>2729</v>
      </c>
      <c r="M1664" s="529" t="s">
        <v>1075</v>
      </c>
    </row>
    <row r="1665" spans="12:13" x14ac:dyDescent="0.35">
      <c r="L1665" s="535" t="s">
        <v>2730</v>
      </c>
      <c r="M1665" s="529" t="s">
        <v>1075</v>
      </c>
    </row>
    <row r="1666" spans="12:13" x14ac:dyDescent="0.35">
      <c r="L1666" s="535" t="s">
        <v>2731</v>
      </c>
      <c r="M1666" s="529" t="s">
        <v>1075</v>
      </c>
    </row>
    <row r="1667" spans="12:13" x14ac:dyDescent="0.35">
      <c r="L1667" s="535" t="s">
        <v>2732</v>
      </c>
      <c r="M1667" s="529" t="s">
        <v>1075</v>
      </c>
    </row>
    <row r="1668" spans="12:13" x14ac:dyDescent="0.35">
      <c r="L1668" s="535" t="s">
        <v>2733</v>
      </c>
      <c r="M1668" s="529" t="s">
        <v>1075</v>
      </c>
    </row>
    <row r="1669" spans="12:13" x14ac:dyDescent="0.35">
      <c r="L1669" s="535" t="s">
        <v>2734</v>
      </c>
      <c r="M1669" s="529" t="s">
        <v>1075</v>
      </c>
    </row>
    <row r="1670" spans="12:13" x14ac:dyDescent="0.35">
      <c r="L1670" s="535" t="s">
        <v>2735</v>
      </c>
      <c r="M1670" s="529" t="s">
        <v>1075</v>
      </c>
    </row>
    <row r="1671" spans="12:13" x14ac:dyDescent="0.35">
      <c r="L1671" s="535" t="s">
        <v>2736</v>
      </c>
      <c r="M1671" s="529" t="s">
        <v>1075</v>
      </c>
    </row>
    <row r="1672" spans="12:13" x14ac:dyDescent="0.35">
      <c r="L1672" s="535" t="s">
        <v>2737</v>
      </c>
      <c r="M1672" s="529" t="s">
        <v>1075</v>
      </c>
    </row>
    <row r="1673" spans="12:13" x14ac:dyDescent="0.35">
      <c r="L1673" s="535" t="s">
        <v>2738</v>
      </c>
      <c r="M1673" s="529" t="s">
        <v>1075</v>
      </c>
    </row>
    <row r="1674" spans="12:13" x14ac:dyDescent="0.35">
      <c r="L1674" s="535" t="s">
        <v>2739</v>
      </c>
      <c r="M1674" s="529" t="s">
        <v>1075</v>
      </c>
    </row>
    <row r="1675" spans="12:13" x14ac:dyDescent="0.35">
      <c r="L1675" s="535" t="s">
        <v>2740</v>
      </c>
      <c r="M1675" s="529" t="s">
        <v>1075</v>
      </c>
    </row>
    <row r="1676" spans="12:13" x14ac:dyDescent="0.35">
      <c r="L1676" s="535" t="s">
        <v>2741</v>
      </c>
      <c r="M1676" s="529" t="s">
        <v>1075</v>
      </c>
    </row>
    <row r="1677" spans="12:13" x14ac:dyDescent="0.35">
      <c r="L1677" s="535" t="s">
        <v>2742</v>
      </c>
      <c r="M1677" s="529" t="s">
        <v>1075</v>
      </c>
    </row>
    <row r="1678" spans="12:13" x14ac:dyDescent="0.35">
      <c r="L1678" s="535" t="s">
        <v>2743</v>
      </c>
      <c r="M1678" s="529" t="s">
        <v>1075</v>
      </c>
    </row>
    <row r="1679" spans="12:13" x14ac:dyDescent="0.35">
      <c r="L1679" s="535" t="s">
        <v>2744</v>
      </c>
      <c r="M1679" s="529" t="s">
        <v>1075</v>
      </c>
    </row>
    <row r="1680" spans="12:13" x14ac:dyDescent="0.35">
      <c r="L1680" s="535" t="s">
        <v>2745</v>
      </c>
      <c r="M1680" s="529" t="s">
        <v>1075</v>
      </c>
    </row>
    <row r="1681" spans="12:13" x14ac:dyDescent="0.35">
      <c r="L1681" s="535" t="s">
        <v>2746</v>
      </c>
      <c r="M1681" s="529" t="s">
        <v>1075</v>
      </c>
    </row>
    <row r="1682" spans="12:13" x14ac:dyDescent="0.35">
      <c r="L1682" s="535" t="s">
        <v>2747</v>
      </c>
      <c r="M1682" s="529" t="s">
        <v>1075</v>
      </c>
    </row>
    <row r="1683" spans="12:13" x14ac:dyDescent="0.35">
      <c r="L1683" s="535" t="s">
        <v>2748</v>
      </c>
      <c r="M1683" s="529" t="s">
        <v>1075</v>
      </c>
    </row>
    <row r="1684" spans="12:13" x14ac:dyDescent="0.35">
      <c r="L1684" s="535" t="s">
        <v>2749</v>
      </c>
      <c r="M1684" s="529" t="s">
        <v>1075</v>
      </c>
    </row>
    <row r="1685" spans="12:13" x14ac:dyDescent="0.35">
      <c r="L1685" s="535" t="s">
        <v>2750</v>
      </c>
      <c r="M1685" s="529" t="s">
        <v>1075</v>
      </c>
    </row>
    <row r="1686" spans="12:13" x14ac:dyDescent="0.35">
      <c r="L1686" s="535" t="s">
        <v>2751</v>
      </c>
      <c r="M1686" s="529" t="s">
        <v>1075</v>
      </c>
    </row>
    <row r="1687" spans="12:13" x14ac:dyDescent="0.35">
      <c r="L1687" s="535" t="s">
        <v>2752</v>
      </c>
      <c r="M1687" s="529" t="s">
        <v>1075</v>
      </c>
    </row>
    <row r="1688" spans="12:13" x14ac:dyDescent="0.35">
      <c r="L1688" s="535" t="s">
        <v>2753</v>
      </c>
      <c r="M1688" s="529" t="s">
        <v>1075</v>
      </c>
    </row>
    <row r="1689" spans="12:13" x14ac:dyDescent="0.35">
      <c r="L1689" s="535" t="s">
        <v>2754</v>
      </c>
      <c r="M1689" s="529" t="s">
        <v>1075</v>
      </c>
    </row>
    <row r="1690" spans="12:13" x14ac:dyDescent="0.35">
      <c r="L1690" s="535" t="s">
        <v>2755</v>
      </c>
      <c r="M1690" s="529" t="s">
        <v>1075</v>
      </c>
    </row>
    <row r="1691" spans="12:13" x14ac:dyDescent="0.35">
      <c r="L1691" s="535" t="s">
        <v>2756</v>
      </c>
      <c r="M1691" s="529" t="s">
        <v>1075</v>
      </c>
    </row>
    <row r="1692" spans="12:13" x14ac:dyDescent="0.35">
      <c r="L1692" s="535" t="s">
        <v>2757</v>
      </c>
      <c r="M1692" s="529" t="s">
        <v>1075</v>
      </c>
    </row>
    <row r="1693" spans="12:13" x14ac:dyDescent="0.35">
      <c r="L1693" s="535" t="s">
        <v>2758</v>
      </c>
      <c r="M1693" s="529" t="s">
        <v>1075</v>
      </c>
    </row>
    <row r="1694" spans="12:13" x14ac:dyDescent="0.35">
      <c r="L1694" s="535" t="s">
        <v>2759</v>
      </c>
      <c r="M1694" s="529" t="s">
        <v>1075</v>
      </c>
    </row>
    <row r="1695" spans="12:13" x14ac:dyDescent="0.35">
      <c r="L1695" s="535" t="s">
        <v>2760</v>
      </c>
      <c r="M1695" s="529" t="s">
        <v>1075</v>
      </c>
    </row>
    <row r="1696" spans="12:13" x14ac:dyDescent="0.35">
      <c r="L1696" s="535" t="s">
        <v>2761</v>
      </c>
      <c r="M1696" s="529" t="s">
        <v>1075</v>
      </c>
    </row>
    <row r="1697" spans="12:13" x14ac:dyDescent="0.35">
      <c r="L1697" s="535" t="s">
        <v>2762</v>
      </c>
      <c r="M1697" s="529" t="s">
        <v>1075</v>
      </c>
    </row>
    <row r="1698" spans="12:13" x14ac:dyDescent="0.35">
      <c r="L1698" s="535" t="s">
        <v>2763</v>
      </c>
      <c r="M1698" s="529" t="s">
        <v>1075</v>
      </c>
    </row>
    <row r="1699" spans="12:13" x14ac:dyDescent="0.35">
      <c r="L1699" s="535" t="s">
        <v>2764</v>
      </c>
      <c r="M1699" s="529" t="s">
        <v>1075</v>
      </c>
    </row>
    <row r="1700" spans="12:13" x14ac:dyDescent="0.35">
      <c r="L1700" s="535" t="s">
        <v>2765</v>
      </c>
      <c r="M1700" s="529" t="s">
        <v>1075</v>
      </c>
    </row>
    <row r="1701" spans="12:13" x14ac:dyDescent="0.35">
      <c r="L1701" s="535" t="s">
        <v>2766</v>
      </c>
      <c r="M1701" s="529" t="s">
        <v>1075</v>
      </c>
    </row>
    <row r="1702" spans="12:13" x14ac:dyDescent="0.35">
      <c r="L1702" s="535" t="s">
        <v>2767</v>
      </c>
      <c r="M1702" s="529" t="s">
        <v>1075</v>
      </c>
    </row>
    <row r="1703" spans="12:13" x14ac:dyDescent="0.35">
      <c r="L1703" s="535" t="s">
        <v>2768</v>
      </c>
      <c r="M1703" s="529" t="s">
        <v>1075</v>
      </c>
    </row>
    <row r="1704" spans="12:13" x14ac:dyDescent="0.35">
      <c r="L1704" s="535" t="s">
        <v>2769</v>
      </c>
      <c r="M1704" s="529" t="s">
        <v>1075</v>
      </c>
    </row>
    <row r="1705" spans="12:13" x14ac:dyDescent="0.35">
      <c r="L1705" s="535" t="s">
        <v>2770</v>
      </c>
      <c r="M1705" s="529" t="s">
        <v>1075</v>
      </c>
    </row>
    <row r="1706" spans="12:13" x14ac:dyDescent="0.35">
      <c r="L1706" s="535" t="s">
        <v>2771</v>
      </c>
      <c r="M1706" s="529" t="s">
        <v>1075</v>
      </c>
    </row>
    <row r="1707" spans="12:13" x14ac:dyDescent="0.35">
      <c r="L1707" s="535" t="s">
        <v>2772</v>
      </c>
      <c r="M1707" s="529" t="s">
        <v>1075</v>
      </c>
    </row>
    <row r="1708" spans="12:13" x14ac:dyDescent="0.35">
      <c r="L1708" s="535" t="s">
        <v>2773</v>
      </c>
      <c r="M1708" s="529" t="s">
        <v>1075</v>
      </c>
    </row>
    <row r="1709" spans="12:13" x14ac:dyDescent="0.35">
      <c r="L1709" s="535" t="s">
        <v>2774</v>
      </c>
      <c r="M1709" s="529" t="s">
        <v>1075</v>
      </c>
    </row>
    <row r="1710" spans="12:13" x14ac:dyDescent="0.35">
      <c r="L1710" s="535" t="s">
        <v>2775</v>
      </c>
      <c r="M1710" s="529" t="s">
        <v>1075</v>
      </c>
    </row>
    <row r="1711" spans="12:13" x14ac:dyDescent="0.35">
      <c r="L1711" s="535" t="s">
        <v>2776</v>
      </c>
      <c r="M1711" s="529" t="s">
        <v>1075</v>
      </c>
    </row>
    <row r="1712" spans="12:13" x14ac:dyDescent="0.35">
      <c r="L1712" s="535" t="s">
        <v>2777</v>
      </c>
      <c r="M1712" s="529" t="s">
        <v>1075</v>
      </c>
    </row>
    <row r="1713" spans="12:13" x14ac:dyDescent="0.35">
      <c r="L1713" s="535" t="s">
        <v>2778</v>
      </c>
      <c r="M1713" s="529" t="s">
        <v>1075</v>
      </c>
    </row>
    <row r="1714" spans="12:13" x14ac:dyDescent="0.35">
      <c r="L1714" s="535" t="s">
        <v>2779</v>
      </c>
      <c r="M1714" s="529" t="s">
        <v>1075</v>
      </c>
    </row>
    <row r="1715" spans="12:13" x14ac:dyDescent="0.35">
      <c r="L1715" s="535" t="s">
        <v>2780</v>
      </c>
      <c r="M1715" s="529" t="s">
        <v>1075</v>
      </c>
    </row>
    <row r="1716" spans="12:13" x14ac:dyDescent="0.35">
      <c r="L1716" s="535" t="s">
        <v>2781</v>
      </c>
      <c r="M1716" s="529" t="s">
        <v>1075</v>
      </c>
    </row>
    <row r="1717" spans="12:13" x14ac:dyDescent="0.35">
      <c r="L1717" s="535" t="s">
        <v>2782</v>
      </c>
      <c r="M1717" s="529" t="s">
        <v>1075</v>
      </c>
    </row>
    <row r="1718" spans="12:13" x14ac:dyDescent="0.35">
      <c r="L1718" s="535" t="s">
        <v>2783</v>
      </c>
      <c r="M1718" s="529" t="s">
        <v>1075</v>
      </c>
    </row>
    <row r="1719" spans="12:13" x14ac:dyDescent="0.35">
      <c r="L1719" s="535" t="s">
        <v>2784</v>
      </c>
      <c r="M1719" s="529" t="s">
        <v>1075</v>
      </c>
    </row>
    <row r="1720" spans="12:13" x14ac:dyDescent="0.35">
      <c r="L1720" s="535" t="s">
        <v>2785</v>
      </c>
      <c r="M1720" s="529" t="s">
        <v>1075</v>
      </c>
    </row>
    <row r="1721" spans="12:13" x14ac:dyDescent="0.35">
      <c r="L1721" s="535" t="s">
        <v>2786</v>
      </c>
      <c r="M1721" s="529" t="s">
        <v>1075</v>
      </c>
    </row>
    <row r="1722" spans="12:13" x14ac:dyDescent="0.35">
      <c r="L1722" s="535" t="s">
        <v>2787</v>
      </c>
      <c r="M1722" s="529" t="s">
        <v>1075</v>
      </c>
    </row>
    <row r="1723" spans="12:13" x14ac:dyDescent="0.35">
      <c r="L1723" s="535" t="s">
        <v>2788</v>
      </c>
      <c r="M1723" s="529" t="s">
        <v>1075</v>
      </c>
    </row>
    <row r="1724" spans="12:13" x14ac:dyDescent="0.35">
      <c r="L1724" s="535" t="s">
        <v>2789</v>
      </c>
      <c r="M1724" s="529" t="s">
        <v>1075</v>
      </c>
    </row>
    <row r="1725" spans="12:13" x14ac:dyDescent="0.35">
      <c r="L1725" s="535" t="s">
        <v>2790</v>
      </c>
      <c r="M1725" s="529" t="s">
        <v>1075</v>
      </c>
    </row>
    <row r="1726" spans="12:13" x14ac:dyDescent="0.35">
      <c r="L1726" s="535" t="s">
        <v>2791</v>
      </c>
      <c r="M1726" s="529" t="s">
        <v>1075</v>
      </c>
    </row>
    <row r="1727" spans="12:13" x14ac:dyDescent="0.35">
      <c r="L1727" s="535" t="s">
        <v>2792</v>
      </c>
      <c r="M1727" s="529" t="s">
        <v>1075</v>
      </c>
    </row>
    <row r="1728" spans="12:13" x14ac:dyDescent="0.35">
      <c r="L1728" s="535" t="s">
        <v>2793</v>
      </c>
      <c r="M1728" s="529" t="s">
        <v>1075</v>
      </c>
    </row>
    <row r="1729" spans="12:13" x14ac:dyDescent="0.35">
      <c r="L1729" s="535" t="s">
        <v>2794</v>
      </c>
      <c r="M1729" s="529" t="s">
        <v>1075</v>
      </c>
    </row>
    <row r="1730" spans="12:13" x14ac:dyDescent="0.35">
      <c r="L1730" s="535" t="s">
        <v>2795</v>
      </c>
      <c r="M1730" s="529" t="s">
        <v>1075</v>
      </c>
    </row>
    <row r="1731" spans="12:13" x14ac:dyDescent="0.35">
      <c r="L1731" s="535" t="s">
        <v>2796</v>
      </c>
      <c r="M1731" s="529" t="s">
        <v>1075</v>
      </c>
    </row>
    <row r="1732" spans="12:13" x14ac:dyDescent="0.35">
      <c r="L1732" s="535" t="s">
        <v>2797</v>
      </c>
      <c r="M1732" s="529" t="s">
        <v>1075</v>
      </c>
    </row>
    <row r="1733" spans="12:13" x14ac:dyDescent="0.35">
      <c r="L1733" s="535" t="s">
        <v>2798</v>
      </c>
      <c r="M1733" s="529" t="s">
        <v>1075</v>
      </c>
    </row>
    <row r="1734" spans="12:13" x14ac:dyDescent="0.35">
      <c r="L1734" s="535" t="s">
        <v>2799</v>
      </c>
      <c r="M1734" s="529" t="s">
        <v>1075</v>
      </c>
    </row>
    <row r="1735" spans="12:13" x14ac:dyDescent="0.35">
      <c r="L1735" s="535" t="s">
        <v>2800</v>
      </c>
      <c r="M1735" s="529" t="s">
        <v>1075</v>
      </c>
    </row>
    <row r="1736" spans="12:13" x14ac:dyDescent="0.35">
      <c r="L1736" s="535" t="s">
        <v>2801</v>
      </c>
      <c r="M1736" s="529" t="s">
        <v>1075</v>
      </c>
    </row>
    <row r="1737" spans="12:13" x14ac:dyDescent="0.35">
      <c r="L1737" s="535" t="s">
        <v>2802</v>
      </c>
      <c r="M1737" s="529" t="s">
        <v>1075</v>
      </c>
    </row>
    <row r="1738" spans="12:13" x14ac:dyDescent="0.35">
      <c r="L1738" s="535" t="s">
        <v>2803</v>
      </c>
      <c r="M1738" s="529" t="s">
        <v>1075</v>
      </c>
    </row>
    <row r="1739" spans="12:13" x14ac:dyDescent="0.35">
      <c r="L1739" s="535" t="s">
        <v>2804</v>
      </c>
      <c r="M1739" s="529" t="s">
        <v>1075</v>
      </c>
    </row>
    <row r="1740" spans="12:13" x14ac:dyDescent="0.35">
      <c r="L1740" s="535" t="s">
        <v>2805</v>
      </c>
      <c r="M1740" s="529" t="s">
        <v>1075</v>
      </c>
    </row>
    <row r="1741" spans="12:13" x14ac:dyDescent="0.35">
      <c r="L1741" s="535" t="s">
        <v>2806</v>
      </c>
      <c r="M1741" s="529" t="s">
        <v>1075</v>
      </c>
    </row>
    <row r="1742" spans="12:13" x14ac:dyDescent="0.35">
      <c r="L1742" s="535" t="s">
        <v>2807</v>
      </c>
      <c r="M1742" s="529" t="s">
        <v>1075</v>
      </c>
    </row>
    <row r="1743" spans="12:13" x14ac:dyDescent="0.35">
      <c r="L1743" s="535" t="s">
        <v>2808</v>
      </c>
      <c r="M1743" s="529" t="s">
        <v>1075</v>
      </c>
    </row>
    <row r="1744" spans="12:13" x14ac:dyDescent="0.35">
      <c r="L1744" s="535" t="s">
        <v>2809</v>
      </c>
      <c r="M1744" s="529" t="s">
        <v>1075</v>
      </c>
    </row>
    <row r="1745" spans="12:13" x14ac:dyDescent="0.35">
      <c r="L1745" s="535" t="s">
        <v>2810</v>
      </c>
      <c r="M1745" s="529" t="s">
        <v>1075</v>
      </c>
    </row>
    <row r="1746" spans="12:13" x14ac:dyDescent="0.35">
      <c r="L1746" s="535" t="s">
        <v>2811</v>
      </c>
      <c r="M1746" s="529" t="s">
        <v>1075</v>
      </c>
    </row>
    <row r="1747" spans="12:13" x14ac:dyDescent="0.35">
      <c r="L1747" s="535" t="s">
        <v>2812</v>
      </c>
      <c r="M1747" s="529" t="s">
        <v>1075</v>
      </c>
    </row>
    <row r="1748" spans="12:13" x14ac:dyDescent="0.35">
      <c r="L1748" s="535" t="s">
        <v>2813</v>
      </c>
      <c r="M1748" s="529" t="s">
        <v>1075</v>
      </c>
    </row>
    <row r="1749" spans="12:13" x14ac:dyDescent="0.35">
      <c r="L1749" s="535" t="s">
        <v>2814</v>
      </c>
      <c r="M1749" s="529" t="s">
        <v>1075</v>
      </c>
    </row>
    <row r="1750" spans="12:13" x14ac:dyDescent="0.35">
      <c r="L1750" s="535" t="s">
        <v>2815</v>
      </c>
      <c r="M1750" s="529" t="s">
        <v>1075</v>
      </c>
    </row>
    <row r="1751" spans="12:13" x14ac:dyDescent="0.35">
      <c r="L1751" s="535" t="s">
        <v>2816</v>
      </c>
      <c r="M1751" s="529" t="s">
        <v>1075</v>
      </c>
    </row>
    <row r="1752" spans="12:13" x14ac:dyDescent="0.35">
      <c r="L1752" s="535" t="s">
        <v>2817</v>
      </c>
      <c r="M1752" s="529" t="s">
        <v>1075</v>
      </c>
    </row>
    <row r="1753" spans="12:13" x14ac:dyDescent="0.35">
      <c r="L1753" s="535" t="s">
        <v>2818</v>
      </c>
      <c r="M1753" s="529" t="s">
        <v>1075</v>
      </c>
    </row>
    <row r="1754" spans="12:13" x14ac:dyDescent="0.35">
      <c r="L1754" s="535" t="s">
        <v>2819</v>
      </c>
      <c r="M1754" s="529" t="s">
        <v>1075</v>
      </c>
    </row>
    <row r="1755" spans="12:13" x14ac:dyDescent="0.35">
      <c r="L1755" s="535" t="s">
        <v>2820</v>
      </c>
      <c r="M1755" s="529" t="s">
        <v>1075</v>
      </c>
    </row>
    <row r="1756" spans="12:13" x14ac:dyDescent="0.35">
      <c r="L1756" s="535" t="s">
        <v>2821</v>
      </c>
      <c r="M1756" s="529" t="s">
        <v>1075</v>
      </c>
    </row>
    <row r="1757" spans="12:13" x14ac:dyDescent="0.35">
      <c r="L1757" s="535" t="s">
        <v>2822</v>
      </c>
      <c r="M1757" s="529" t="s">
        <v>1075</v>
      </c>
    </row>
    <row r="1758" spans="12:13" x14ac:dyDescent="0.35">
      <c r="L1758" s="535" t="s">
        <v>2823</v>
      </c>
      <c r="M1758" s="529" t="s">
        <v>1075</v>
      </c>
    </row>
    <row r="1759" spans="12:13" x14ac:dyDescent="0.35">
      <c r="L1759" s="535" t="s">
        <v>2824</v>
      </c>
      <c r="M1759" s="529" t="s">
        <v>1075</v>
      </c>
    </row>
    <row r="1760" spans="12:13" x14ac:dyDescent="0.35">
      <c r="L1760" s="535" t="s">
        <v>2825</v>
      </c>
      <c r="M1760" s="529" t="s">
        <v>1075</v>
      </c>
    </row>
    <row r="1761" spans="12:13" x14ac:dyDescent="0.35">
      <c r="L1761" s="535" t="s">
        <v>2826</v>
      </c>
      <c r="M1761" s="529" t="s">
        <v>1075</v>
      </c>
    </row>
    <row r="1762" spans="12:13" x14ac:dyDescent="0.35">
      <c r="L1762" s="535" t="s">
        <v>2827</v>
      </c>
      <c r="M1762" s="529" t="s">
        <v>1075</v>
      </c>
    </row>
    <row r="1763" spans="12:13" x14ac:dyDescent="0.35">
      <c r="L1763" s="535" t="s">
        <v>2828</v>
      </c>
      <c r="M1763" s="529" t="s">
        <v>1075</v>
      </c>
    </row>
    <row r="1764" spans="12:13" x14ac:dyDescent="0.35">
      <c r="L1764" s="535" t="s">
        <v>2829</v>
      </c>
      <c r="M1764" s="529" t="s">
        <v>1075</v>
      </c>
    </row>
    <row r="1765" spans="12:13" x14ac:dyDescent="0.35">
      <c r="L1765" s="535" t="s">
        <v>2830</v>
      </c>
      <c r="M1765" s="529" t="s">
        <v>1075</v>
      </c>
    </row>
    <row r="1766" spans="12:13" x14ac:dyDescent="0.35">
      <c r="L1766" s="535" t="s">
        <v>2831</v>
      </c>
      <c r="M1766" s="529" t="s">
        <v>1075</v>
      </c>
    </row>
    <row r="1767" spans="12:13" x14ac:dyDescent="0.35">
      <c r="L1767" s="535" t="s">
        <v>2832</v>
      </c>
      <c r="M1767" s="529" t="s">
        <v>1075</v>
      </c>
    </row>
    <row r="1768" spans="12:13" x14ac:dyDescent="0.35">
      <c r="L1768" s="535" t="s">
        <v>2833</v>
      </c>
      <c r="M1768" s="529" t="s">
        <v>1075</v>
      </c>
    </row>
    <row r="1769" spans="12:13" x14ac:dyDescent="0.35">
      <c r="L1769" s="535" t="s">
        <v>2834</v>
      </c>
      <c r="M1769" s="529" t="s">
        <v>1075</v>
      </c>
    </row>
    <row r="1770" spans="12:13" x14ac:dyDescent="0.35">
      <c r="L1770" s="535" t="s">
        <v>2835</v>
      </c>
      <c r="M1770" s="529" t="s">
        <v>1075</v>
      </c>
    </row>
    <row r="1771" spans="12:13" x14ac:dyDescent="0.35">
      <c r="L1771" s="535" t="s">
        <v>2836</v>
      </c>
      <c r="M1771" s="529" t="s">
        <v>1075</v>
      </c>
    </row>
    <row r="1772" spans="12:13" x14ac:dyDescent="0.35">
      <c r="L1772" s="535" t="s">
        <v>2837</v>
      </c>
      <c r="M1772" s="529" t="s">
        <v>1075</v>
      </c>
    </row>
    <row r="1773" spans="12:13" x14ac:dyDescent="0.35">
      <c r="L1773" s="535" t="s">
        <v>2838</v>
      </c>
      <c r="M1773" s="529" t="s">
        <v>1075</v>
      </c>
    </row>
    <row r="1774" spans="12:13" x14ac:dyDescent="0.35">
      <c r="L1774" s="535" t="s">
        <v>2839</v>
      </c>
      <c r="M1774" s="529" t="s">
        <v>1075</v>
      </c>
    </row>
    <row r="1775" spans="12:13" x14ac:dyDescent="0.35">
      <c r="L1775" s="535" t="s">
        <v>2840</v>
      </c>
      <c r="M1775" s="529" t="s">
        <v>1075</v>
      </c>
    </row>
    <row r="1776" spans="12:13" x14ac:dyDescent="0.35">
      <c r="L1776" s="535" t="s">
        <v>2841</v>
      </c>
      <c r="M1776" s="529" t="s">
        <v>1075</v>
      </c>
    </row>
    <row r="1777" spans="12:13" x14ac:dyDescent="0.35">
      <c r="L1777" s="535" t="s">
        <v>2842</v>
      </c>
      <c r="M1777" s="529" t="s">
        <v>1075</v>
      </c>
    </row>
    <row r="1778" spans="12:13" x14ac:dyDescent="0.35">
      <c r="L1778" s="535" t="s">
        <v>2843</v>
      </c>
      <c r="M1778" s="529" t="s">
        <v>1075</v>
      </c>
    </row>
    <row r="1779" spans="12:13" x14ac:dyDescent="0.35">
      <c r="L1779" s="535" t="s">
        <v>2844</v>
      </c>
      <c r="M1779" s="529" t="s">
        <v>1075</v>
      </c>
    </row>
    <row r="1780" spans="12:13" x14ac:dyDescent="0.35">
      <c r="L1780" s="535" t="s">
        <v>2845</v>
      </c>
      <c r="M1780" s="529" t="s">
        <v>1075</v>
      </c>
    </row>
    <row r="1781" spans="12:13" x14ac:dyDescent="0.35">
      <c r="L1781" s="535" t="s">
        <v>2846</v>
      </c>
      <c r="M1781" s="529" t="s">
        <v>1075</v>
      </c>
    </row>
    <row r="1782" spans="12:13" x14ac:dyDescent="0.35">
      <c r="L1782" s="535" t="s">
        <v>2847</v>
      </c>
      <c r="M1782" s="529" t="s">
        <v>1075</v>
      </c>
    </row>
    <row r="1783" spans="12:13" x14ac:dyDescent="0.35">
      <c r="L1783" s="535" t="s">
        <v>2848</v>
      </c>
      <c r="M1783" s="529" t="s">
        <v>1075</v>
      </c>
    </row>
    <row r="1784" spans="12:13" x14ac:dyDescent="0.35">
      <c r="L1784" s="535" t="s">
        <v>2849</v>
      </c>
      <c r="M1784" s="529" t="s">
        <v>1075</v>
      </c>
    </row>
    <row r="1785" spans="12:13" x14ac:dyDescent="0.35">
      <c r="L1785" s="535" t="s">
        <v>2850</v>
      </c>
      <c r="M1785" s="529" t="s">
        <v>1075</v>
      </c>
    </row>
    <row r="1786" spans="12:13" x14ac:dyDescent="0.35">
      <c r="L1786" s="535" t="s">
        <v>2851</v>
      </c>
      <c r="M1786" s="529" t="s">
        <v>1075</v>
      </c>
    </row>
    <row r="1787" spans="12:13" x14ac:dyDescent="0.35">
      <c r="L1787" s="535" t="s">
        <v>2852</v>
      </c>
      <c r="M1787" s="529" t="s">
        <v>1075</v>
      </c>
    </row>
    <row r="1788" spans="12:13" x14ac:dyDescent="0.35">
      <c r="L1788" s="535" t="s">
        <v>2853</v>
      </c>
      <c r="M1788" s="529" t="s">
        <v>1075</v>
      </c>
    </row>
    <row r="1789" spans="12:13" x14ac:dyDescent="0.35">
      <c r="L1789" s="535" t="s">
        <v>2854</v>
      </c>
      <c r="M1789" s="529" t="s">
        <v>1075</v>
      </c>
    </row>
    <row r="1790" spans="12:13" x14ac:dyDescent="0.35">
      <c r="L1790" s="535" t="s">
        <v>2855</v>
      </c>
      <c r="M1790" s="529" t="s">
        <v>1075</v>
      </c>
    </row>
    <row r="1791" spans="12:13" x14ac:dyDescent="0.35">
      <c r="L1791" s="535" t="s">
        <v>2856</v>
      </c>
      <c r="M1791" s="529" t="s">
        <v>1075</v>
      </c>
    </row>
    <row r="1792" spans="12:13" x14ac:dyDescent="0.35">
      <c r="L1792" s="535" t="s">
        <v>2857</v>
      </c>
      <c r="M1792" s="529" t="s">
        <v>1075</v>
      </c>
    </row>
    <row r="1793" spans="12:13" x14ac:dyDescent="0.35">
      <c r="L1793" s="535" t="s">
        <v>2858</v>
      </c>
      <c r="M1793" s="529" t="s">
        <v>1075</v>
      </c>
    </row>
    <row r="1794" spans="12:13" x14ac:dyDescent="0.35">
      <c r="L1794" s="535" t="s">
        <v>2859</v>
      </c>
      <c r="M1794" s="529" t="s">
        <v>1075</v>
      </c>
    </row>
    <row r="1795" spans="12:13" x14ac:dyDescent="0.35">
      <c r="L1795" s="535" t="s">
        <v>2860</v>
      </c>
      <c r="M1795" s="529" t="s">
        <v>1075</v>
      </c>
    </row>
    <row r="1796" spans="12:13" x14ac:dyDescent="0.35">
      <c r="L1796" s="535" t="s">
        <v>2861</v>
      </c>
      <c r="M1796" s="529" t="s">
        <v>1075</v>
      </c>
    </row>
    <row r="1797" spans="12:13" x14ac:dyDescent="0.35">
      <c r="L1797" s="535" t="s">
        <v>2862</v>
      </c>
      <c r="M1797" s="529" t="s">
        <v>1075</v>
      </c>
    </row>
    <row r="1798" spans="12:13" x14ac:dyDescent="0.35">
      <c r="L1798" s="535" t="s">
        <v>2863</v>
      </c>
      <c r="M1798" s="529" t="s">
        <v>1075</v>
      </c>
    </row>
    <row r="1799" spans="12:13" x14ac:dyDescent="0.35">
      <c r="L1799" s="535" t="s">
        <v>2864</v>
      </c>
      <c r="M1799" s="529" t="s">
        <v>1075</v>
      </c>
    </row>
    <row r="1800" spans="12:13" x14ac:dyDescent="0.35">
      <c r="L1800" s="535" t="s">
        <v>2865</v>
      </c>
      <c r="M1800" s="529" t="s">
        <v>1075</v>
      </c>
    </row>
    <row r="1801" spans="12:13" x14ac:dyDescent="0.35">
      <c r="L1801" s="535" t="s">
        <v>2866</v>
      </c>
      <c r="M1801" s="529" t="s">
        <v>1075</v>
      </c>
    </row>
    <row r="1802" spans="12:13" x14ac:dyDescent="0.35">
      <c r="L1802" s="535" t="s">
        <v>2867</v>
      </c>
      <c r="M1802" s="529" t="s">
        <v>1075</v>
      </c>
    </row>
    <row r="1803" spans="12:13" x14ac:dyDescent="0.35">
      <c r="L1803" s="535" t="s">
        <v>2868</v>
      </c>
      <c r="M1803" s="529" t="s">
        <v>1075</v>
      </c>
    </row>
    <row r="1804" spans="12:13" x14ac:dyDescent="0.35">
      <c r="L1804" s="535" t="s">
        <v>2869</v>
      </c>
      <c r="M1804" s="529" t="s">
        <v>1075</v>
      </c>
    </row>
    <row r="1805" spans="12:13" x14ac:dyDescent="0.35">
      <c r="L1805" s="535" t="s">
        <v>2870</v>
      </c>
      <c r="M1805" s="529" t="s">
        <v>1075</v>
      </c>
    </row>
    <row r="1806" spans="12:13" x14ac:dyDescent="0.35">
      <c r="L1806" s="535" t="s">
        <v>2871</v>
      </c>
      <c r="M1806" s="529" t="s">
        <v>1075</v>
      </c>
    </row>
    <row r="1807" spans="12:13" x14ac:dyDescent="0.35">
      <c r="L1807" s="535" t="s">
        <v>2872</v>
      </c>
      <c r="M1807" s="529" t="s">
        <v>1075</v>
      </c>
    </row>
    <row r="1808" spans="12:13" x14ac:dyDescent="0.35">
      <c r="L1808" s="535" t="s">
        <v>2873</v>
      </c>
      <c r="M1808" s="529" t="s">
        <v>1075</v>
      </c>
    </row>
    <row r="1809" spans="12:13" x14ac:dyDescent="0.35">
      <c r="L1809" s="535" t="s">
        <v>2874</v>
      </c>
      <c r="M1809" s="529" t="s">
        <v>1075</v>
      </c>
    </row>
    <row r="1810" spans="12:13" x14ac:dyDescent="0.35">
      <c r="L1810" s="535" t="s">
        <v>2875</v>
      </c>
      <c r="M1810" s="529" t="s">
        <v>1075</v>
      </c>
    </row>
    <row r="1811" spans="12:13" x14ac:dyDescent="0.35">
      <c r="L1811" s="535" t="s">
        <v>2876</v>
      </c>
      <c r="M1811" s="529" t="s">
        <v>1075</v>
      </c>
    </row>
    <row r="1812" spans="12:13" x14ac:dyDescent="0.35">
      <c r="L1812" s="535" t="s">
        <v>2877</v>
      </c>
      <c r="M1812" s="529" t="s">
        <v>1075</v>
      </c>
    </row>
    <row r="1813" spans="12:13" x14ac:dyDescent="0.35">
      <c r="L1813" s="535" t="s">
        <v>2878</v>
      </c>
      <c r="M1813" s="529" t="s">
        <v>1075</v>
      </c>
    </row>
    <row r="1814" spans="12:13" x14ac:dyDescent="0.35">
      <c r="L1814" s="535" t="s">
        <v>2879</v>
      </c>
      <c r="M1814" s="529" t="s">
        <v>1075</v>
      </c>
    </row>
    <row r="1815" spans="12:13" x14ac:dyDescent="0.35">
      <c r="L1815" s="535" t="s">
        <v>2880</v>
      </c>
      <c r="M1815" s="529" t="s">
        <v>1075</v>
      </c>
    </row>
    <row r="1816" spans="12:13" x14ac:dyDescent="0.35">
      <c r="L1816" s="535" t="s">
        <v>2881</v>
      </c>
      <c r="M1816" s="529" t="s">
        <v>1075</v>
      </c>
    </row>
    <row r="1817" spans="12:13" x14ac:dyDescent="0.35">
      <c r="L1817" s="535" t="s">
        <v>2882</v>
      </c>
      <c r="M1817" s="529" t="s">
        <v>1075</v>
      </c>
    </row>
    <row r="1818" spans="12:13" x14ac:dyDescent="0.35">
      <c r="L1818" s="535" t="s">
        <v>2883</v>
      </c>
      <c r="M1818" s="529" t="s">
        <v>1075</v>
      </c>
    </row>
    <row r="1819" spans="12:13" x14ac:dyDescent="0.35">
      <c r="L1819" s="535" t="s">
        <v>2884</v>
      </c>
      <c r="M1819" s="529" t="s">
        <v>1075</v>
      </c>
    </row>
    <row r="1820" spans="12:13" x14ac:dyDescent="0.35">
      <c r="L1820" s="535" t="s">
        <v>2885</v>
      </c>
      <c r="M1820" s="529" t="s">
        <v>1075</v>
      </c>
    </row>
    <row r="1821" spans="12:13" x14ac:dyDescent="0.35">
      <c r="L1821" s="535" t="s">
        <v>2886</v>
      </c>
      <c r="M1821" s="529" t="s">
        <v>1075</v>
      </c>
    </row>
    <row r="1822" spans="12:13" x14ac:dyDescent="0.35">
      <c r="L1822" s="535" t="s">
        <v>2887</v>
      </c>
      <c r="M1822" s="529" t="s">
        <v>1075</v>
      </c>
    </row>
    <row r="1823" spans="12:13" x14ac:dyDescent="0.35">
      <c r="L1823" s="535" t="s">
        <v>2888</v>
      </c>
      <c r="M1823" s="529" t="s">
        <v>1075</v>
      </c>
    </row>
    <row r="1824" spans="12:13" x14ac:dyDescent="0.35">
      <c r="L1824" s="535" t="s">
        <v>2889</v>
      </c>
      <c r="M1824" s="529" t="s">
        <v>1075</v>
      </c>
    </row>
    <row r="1825" spans="12:13" x14ac:dyDescent="0.35">
      <c r="L1825" s="535" t="s">
        <v>2890</v>
      </c>
      <c r="M1825" s="529" t="s">
        <v>1075</v>
      </c>
    </row>
    <row r="1826" spans="12:13" x14ac:dyDescent="0.35">
      <c r="L1826" s="535" t="s">
        <v>2891</v>
      </c>
      <c r="M1826" s="529" t="s">
        <v>1075</v>
      </c>
    </row>
    <row r="1827" spans="12:13" x14ac:dyDescent="0.35">
      <c r="L1827" s="535" t="s">
        <v>2892</v>
      </c>
      <c r="M1827" s="529" t="s">
        <v>1075</v>
      </c>
    </row>
    <row r="1828" spans="12:13" x14ac:dyDescent="0.35">
      <c r="L1828" s="535" t="s">
        <v>2893</v>
      </c>
      <c r="M1828" s="529" t="s">
        <v>1075</v>
      </c>
    </row>
    <row r="1829" spans="12:13" x14ac:dyDescent="0.35">
      <c r="L1829" s="535" t="s">
        <v>2894</v>
      </c>
      <c r="M1829" s="529" t="s">
        <v>1075</v>
      </c>
    </row>
    <row r="1830" spans="12:13" x14ac:dyDescent="0.35">
      <c r="L1830" s="535" t="s">
        <v>2895</v>
      </c>
      <c r="M1830" s="529" t="s">
        <v>1075</v>
      </c>
    </row>
    <row r="1831" spans="12:13" x14ac:dyDescent="0.35">
      <c r="L1831" s="535" t="s">
        <v>2896</v>
      </c>
      <c r="M1831" s="529" t="s">
        <v>1075</v>
      </c>
    </row>
    <row r="1832" spans="12:13" x14ac:dyDescent="0.35">
      <c r="L1832" s="535" t="s">
        <v>2897</v>
      </c>
      <c r="M1832" s="529" t="s">
        <v>1075</v>
      </c>
    </row>
    <row r="1833" spans="12:13" x14ac:dyDescent="0.35">
      <c r="L1833" s="535" t="s">
        <v>2898</v>
      </c>
      <c r="M1833" s="529" t="s">
        <v>1075</v>
      </c>
    </row>
    <row r="1834" spans="12:13" x14ac:dyDescent="0.35">
      <c r="L1834" s="535" t="s">
        <v>2899</v>
      </c>
      <c r="M1834" s="529" t="s">
        <v>1075</v>
      </c>
    </row>
    <row r="1835" spans="12:13" x14ac:dyDescent="0.35">
      <c r="L1835" s="535" t="s">
        <v>2900</v>
      </c>
      <c r="M1835" s="529" t="s">
        <v>1075</v>
      </c>
    </row>
    <row r="1836" spans="12:13" x14ac:dyDescent="0.35">
      <c r="L1836" s="535" t="s">
        <v>2901</v>
      </c>
      <c r="M1836" s="529" t="s">
        <v>1075</v>
      </c>
    </row>
    <row r="1837" spans="12:13" x14ac:dyDescent="0.35">
      <c r="L1837" s="535" t="s">
        <v>2902</v>
      </c>
      <c r="M1837" s="529" t="s">
        <v>1075</v>
      </c>
    </row>
    <row r="1838" spans="12:13" x14ac:dyDescent="0.35">
      <c r="L1838" s="535" t="s">
        <v>2903</v>
      </c>
      <c r="M1838" s="529" t="s">
        <v>1075</v>
      </c>
    </row>
    <row r="1839" spans="12:13" x14ac:dyDescent="0.35">
      <c r="L1839" s="535" t="s">
        <v>2904</v>
      </c>
      <c r="M1839" s="529" t="s">
        <v>1075</v>
      </c>
    </row>
    <row r="1840" spans="12:13" x14ac:dyDescent="0.35">
      <c r="L1840" s="535" t="s">
        <v>2905</v>
      </c>
      <c r="M1840" s="529" t="s">
        <v>1075</v>
      </c>
    </row>
    <row r="1841" spans="12:13" x14ac:dyDescent="0.35">
      <c r="L1841" s="535" t="s">
        <v>2906</v>
      </c>
      <c r="M1841" s="529" t="s">
        <v>1075</v>
      </c>
    </row>
    <row r="1842" spans="12:13" x14ac:dyDescent="0.35">
      <c r="L1842" s="535" t="s">
        <v>2907</v>
      </c>
      <c r="M1842" s="529" t="s">
        <v>1075</v>
      </c>
    </row>
    <row r="1843" spans="12:13" x14ac:dyDescent="0.35">
      <c r="L1843" s="535" t="s">
        <v>2908</v>
      </c>
      <c r="M1843" s="529" t="s">
        <v>1075</v>
      </c>
    </row>
    <row r="1844" spans="12:13" x14ac:dyDescent="0.35">
      <c r="L1844" s="535" t="s">
        <v>2909</v>
      </c>
      <c r="M1844" s="529" t="s">
        <v>1075</v>
      </c>
    </row>
    <row r="1845" spans="12:13" x14ac:dyDescent="0.35">
      <c r="L1845" s="535" t="s">
        <v>2910</v>
      </c>
      <c r="M1845" s="529" t="s">
        <v>1075</v>
      </c>
    </row>
    <row r="1846" spans="12:13" x14ac:dyDescent="0.35">
      <c r="L1846" s="535" t="s">
        <v>2911</v>
      </c>
      <c r="M1846" s="529" t="s">
        <v>1075</v>
      </c>
    </row>
    <row r="1847" spans="12:13" x14ac:dyDescent="0.35">
      <c r="L1847" s="535" t="s">
        <v>2912</v>
      </c>
      <c r="M1847" s="529" t="s">
        <v>1075</v>
      </c>
    </row>
    <row r="1848" spans="12:13" x14ac:dyDescent="0.35">
      <c r="L1848" s="535" t="s">
        <v>2913</v>
      </c>
      <c r="M1848" s="529" t="s">
        <v>1075</v>
      </c>
    </row>
    <row r="1849" spans="12:13" x14ac:dyDescent="0.35">
      <c r="L1849" s="535" t="s">
        <v>2914</v>
      </c>
      <c r="M1849" s="529" t="s">
        <v>1075</v>
      </c>
    </row>
    <row r="1850" spans="12:13" x14ac:dyDescent="0.35">
      <c r="L1850" s="535" t="s">
        <v>2915</v>
      </c>
      <c r="M1850" s="529" t="s">
        <v>1075</v>
      </c>
    </row>
    <row r="1851" spans="12:13" x14ac:dyDescent="0.35">
      <c r="L1851" s="535" t="s">
        <v>2916</v>
      </c>
      <c r="M1851" s="529" t="s">
        <v>1075</v>
      </c>
    </row>
    <row r="1852" spans="12:13" x14ac:dyDescent="0.35">
      <c r="L1852" s="535" t="s">
        <v>2917</v>
      </c>
      <c r="M1852" s="529" t="s">
        <v>1075</v>
      </c>
    </row>
    <row r="1853" spans="12:13" x14ac:dyDescent="0.35">
      <c r="L1853" s="535" t="s">
        <v>2918</v>
      </c>
      <c r="M1853" s="529" t="s">
        <v>1075</v>
      </c>
    </row>
    <row r="1854" spans="12:13" x14ac:dyDescent="0.35">
      <c r="L1854" s="535" t="s">
        <v>2919</v>
      </c>
      <c r="M1854" s="529" t="s">
        <v>1075</v>
      </c>
    </row>
    <row r="1855" spans="12:13" x14ac:dyDescent="0.35">
      <c r="L1855" s="535" t="s">
        <v>2920</v>
      </c>
      <c r="M1855" s="529" t="s">
        <v>1075</v>
      </c>
    </row>
    <row r="1856" spans="12:13" x14ac:dyDescent="0.35">
      <c r="L1856" s="535" t="s">
        <v>2921</v>
      </c>
      <c r="M1856" s="529" t="s">
        <v>1075</v>
      </c>
    </row>
    <row r="1857" spans="12:13" x14ac:dyDescent="0.35">
      <c r="L1857" s="535" t="s">
        <v>2922</v>
      </c>
      <c r="M1857" s="529" t="s">
        <v>1075</v>
      </c>
    </row>
    <row r="1858" spans="12:13" x14ac:dyDescent="0.35">
      <c r="L1858" s="535" t="s">
        <v>2923</v>
      </c>
      <c r="M1858" s="529" t="s">
        <v>1075</v>
      </c>
    </row>
    <row r="1859" spans="12:13" x14ac:dyDescent="0.35">
      <c r="L1859" s="535" t="s">
        <v>2924</v>
      </c>
      <c r="M1859" s="529" t="s">
        <v>1075</v>
      </c>
    </row>
    <row r="1860" spans="12:13" x14ac:dyDescent="0.35">
      <c r="L1860" s="535" t="s">
        <v>2925</v>
      </c>
      <c r="M1860" s="529" t="s">
        <v>1075</v>
      </c>
    </row>
    <row r="1861" spans="12:13" x14ac:dyDescent="0.35">
      <c r="L1861" s="535" t="s">
        <v>2926</v>
      </c>
      <c r="M1861" s="529" t="s">
        <v>1075</v>
      </c>
    </row>
    <row r="1862" spans="12:13" x14ac:dyDescent="0.35">
      <c r="L1862" s="535" t="s">
        <v>2927</v>
      </c>
      <c r="M1862" s="529" t="s">
        <v>1075</v>
      </c>
    </row>
    <row r="1863" spans="12:13" x14ac:dyDescent="0.35">
      <c r="L1863" s="535" t="s">
        <v>2928</v>
      </c>
      <c r="M1863" s="529" t="s">
        <v>1075</v>
      </c>
    </row>
    <row r="1864" spans="12:13" x14ac:dyDescent="0.35">
      <c r="L1864" s="535" t="s">
        <v>2929</v>
      </c>
      <c r="M1864" s="529" t="s">
        <v>1075</v>
      </c>
    </row>
    <row r="1865" spans="12:13" x14ac:dyDescent="0.35">
      <c r="L1865" s="535" t="s">
        <v>2930</v>
      </c>
      <c r="M1865" s="529" t="s">
        <v>1075</v>
      </c>
    </row>
    <row r="1866" spans="12:13" x14ac:dyDescent="0.35">
      <c r="L1866" s="535" t="s">
        <v>2931</v>
      </c>
      <c r="M1866" s="529" t="s">
        <v>1075</v>
      </c>
    </row>
    <row r="1867" spans="12:13" x14ac:dyDescent="0.35">
      <c r="L1867" s="535" t="s">
        <v>2932</v>
      </c>
      <c r="M1867" s="529" t="s">
        <v>1075</v>
      </c>
    </row>
    <row r="1868" spans="12:13" x14ac:dyDescent="0.35">
      <c r="L1868" s="535" t="s">
        <v>2933</v>
      </c>
      <c r="M1868" s="529" t="s">
        <v>1075</v>
      </c>
    </row>
    <row r="1869" spans="12:13" x14ac:dyDescent="0.35">
      <c r="L1869" s="535" t="s">
        <v>2934</v>
      </c>
      <c r="M1869" s="529" t="s">
        <v>1075</v>
      </c>
    </row>
    <row r="1870" spans="12:13" x14ac:dyDescent="0.35">
      <c r="L1870" s="535" t="s">
        <v>2935</v>
      </c>
      <c r="M1870" s="529" t="s">
        <v>1075</v>
      </c>
    </row>
    <row r="1871" spans="12:13" x14ac:dyDescent="0.35">
      <c r="L1871" s="535" t="s">
        <v>2936</v>
      </c>
      <c r="M1871" s="529" t="s">
        <v>1075</v>
      </c>
    </row>
    <row r="1872" spans="12:13" x14ac:dyDescent="0.35">
      <c r="L1872" s="535" t="s">
        <v>2937</v>
      </c>
      <c r="M1872" s="529" t="s">
        <v>1075</v>
      </c>
    </row>
    <row r="1873" spans="12:13" x14ac:dyDescent="0.35">
      <c r="L1873" s="535" t="s">
        <v>2938</v>
      </c>
      <c r="M1873" s="529" t="s">
        <v>1075</v>
      </c>
    </row>
    <row r="1874" spans="12:13" x14ac:dyDescent="0.35">
      <c r="L1874" s="535" t="s">
        <v>2939</v>
      </c>
      <c r="M1874" s="529" t="s">
        <v>1075</v>
      </c>
    </row>
    <row r="1875" spans="12:13" x14ac:dyDescent="0.35">
      <c r="L1875" s="535" t="s">
        <v>2940</v>
      </c>
      <c r="M1875" s="529" t="s">
        <v>1075</v>
      </c>
    </row>
    <row r="1876" spans="12:13" x14ac:dyDescent="0.35">
      <c r="L1876" s="535" t="s">
        <v>2941</v>
      </c>
      <c r="M1876" s="529" t="s">
        <v>1075</v>
      </c>
    </row>
    <row r="1877" spans="12:13" x14ac:dyDescent="0.35">
      <c r="L1877" s="535" t="s">
        <v>2942</v>
      </c>
      <c r="M1877" s="529" t="s">
        <v>1075</v>
      </c>
    </row>
    <row r="1878" spans="12:13" x14ac:dyDescent="0.35">
      <c r="L1878" s="535" t="s">
        <v>2943</v>
      </c>
      <c r="M1878" s="529" t="s">
        <v>1075</v>
      </c>
    </row>
    <row r="1879" spans="12:13" x14ac:dyDescent="0.35">
      <c r="L1879" s="535" t="s">
        <v>2944</v>
      </c>
      <c r="M1879" s="529" t="s">
        <v>1075</v>
      </c>
    </row>
    <row r="1880" spans="12:13" x14ac:dyDescent="0.35">
      <c r="L1880" s="535" t="s">
        <v>2945</v>
      </c>
      <c r="M1880" s="529" t="s">
        <v>1075</v>
      </c>
    </row>
    <row r="1881" spans="12:13" x14ac:dyDescent="0.35">
      <c r="L1881" s="535" t="s">
        <v>2946</v>
      </c>
      <c r="M1881" s="529" t="s">
        <v>1075</v>
      </c>
    </row>
    <row r="1882" spans="12:13" x14ac:dyDescent="0.35">
      <c r="L1882" s="535" t="s">
        <v>2947</v>
      </c>
      <c r="M1882" s="529" t="s">
        <v>1075</v>
      </c>
    </row>
    <row r="1883" spans="12:13" x14ac:dyDescent="0.35">
      <c r="L1883" s="535" t="s">
        <v>2948</v>
      </c>
      <c r="M1883" s="529" t="s">
        <v>1075</v>
      </c>
    </row>
    <row r="1884" spans="12:13" x14ac:dyDescent="0.35">
      <c r="L1884" s="535" t="s">
        <v>2949</v>
      </c>
      <c r="M1884" s="529" t="s">
        <v>1075</v>
      </c>
    </row>
    <row r="1885" spans="12:13" x14ac:dyDescent="0.35">
      <c r="L1885" s="535" t="s">
        <v>2950</v>
      </c>
      <c r="M1885" s="529" t="s">
        <v>1075</v>
      </c>
    </row>
    <row r="1886" spans="12:13" x14ac:dyDescent="0.35">
      <c r="L1886" s="535" t="s">
        <v>2951</v>
      </c>
      <c r="M1886" s="529" t="s">
        <v>1075</v>
      </c>
    </row>
    <row r="1887" spans="12:13" x14ac:dyDescent="0.35">
      <c r="L1887" s="535" t="s">
        <v>2952</v>
      </c>
      <c r="M1887" s="529" t="s">
        <v>1075</v>
      </c>
    </row>
    <row r="1888" spans="12:13" x14ac:dyDescent="0.35">
      <c r="L1888" s="535" t="s">
        <v>2953</v>
      </c>
      <c r="M1888" s="529" t="s">
        <v>1075</v>
      </c>
    </row>
    <row r="1889" spans="12:13" x14ac:dyDescent="0.35">
      <c r="L1889" s="535" t="s">
        <v>2954</v>
      </c>
      <c r="M1889" s="529" t="s">
        <v>1075</v>
      </c>
    </row>
    <row r="1890" spans="12:13" x14ac:dyDescent="0.35">
      <c r="L1890" s="535" t="s">
        <v>2955</v>
      </c>
      <c r="M1890" s="529" t="s">
        <v>1075</v>
      </c>
    </row>
    <row r="1891" spans="12:13" x14ac:dyDescent="0.35">
      <c r="L1891" s="535" t="s">
        <v>2956</v>
      </c>
      <c r="M1891" s="529" t="s">
        <v>1075</v>
      </c>
    </row>
    <row r="1892" spans="12:13" x14ac:dyDescent="0.35">
      <c r="L1892" s="535" t="s">
        <v>2957</v>
      </c>
      <c r="M1892" s="529" t="s">
        <v>1075</v>
      </c>
    </row>
    <row r="1893" spans="12:13" x14ac:dyDescent="0.35">
      <c r="L1893" s="535" t="s">
        <v>2958</v>
      </c>
      <c r="M1893" s="529" t="s">
        <v>1075</v>
      </c>
    </row>
    <row r="1894" spans="12:13" x14ac:dyDescent="0.35">
      <c r="L1894" s="535" t="s">
        <v>2959</v>
      </c>
      <c r="M1894" s="529" t="s">
        <v>1075</v>
      </c>
    </row>
    <row r="1895" spans="12:13" x14ac:dyDescent="0.35">
      <c r="L1895" s="535" t="s">
        <v>2960</v>
      </c>
      <c r="M1895" s="529" t="s">
        <v>1075</v>
      </c>
    </row>
    <row r="1896" spans="12:13" x14ac:dyDescent="0.35">
      <c r="L1896" s="535" t="s">
        <v>2961</v>
      </c>
      <c r="M1896" s="529" t="s">
        <v>1075</v>
      </c>
    </row>
    <row r="1897" spans="12:13" x14ac:dyDescent="0.35">
      <c r="L1897" s="535" t="s">
        <v>2962</v>
      </c>
      <c r="M1897" s="529" t="s">
        <v>1075</v>
      </c>
    </row>
    <row r="1898" spans="12:13" x14ac:dyDescent="0.35">
      <c r="L1898" s="535" t="s">
        <v>2963</v>
      </c>
      <c r="M1898" s="529" t="s">
        <v>1075</v>
      </c>
    </row>
    <row r="1899" spans="12:13" x14ac:dyDescent="0.35">
      <c r="L1899" s="535" t="s">
        <v>2964</v>
      </c>
      <c r="M1899" s="529" t="s">
        <v>1075</v>
      </c>
    </row>
    <row r="1900" spans="12:13" x14ac:dyDescent="0.35">
      <c r="L1900" s="535" t="s">
        <v>2965</v>
      </c>
      <c r="M1900" s="529" t="s">
        <v>1075</v>
      </c>
    </row>
    <row r="1901" spans="12:13" x14ac:dyDescent="0.35">
      <c r="L1901" s="535" t="s">
        <v>2966</v>
      </c>
      <c r="M1901" s="529" t="s">
        <v>1075</v>
      </c>
    </row>
    <row r="1902" spans="12:13" x14ac:dyDescent="0.35">
      <c r="L1902" s="535" t="s">
        <v>2967</v>
      </c>
      <c r="M1902" s="529" t="s">
        <v>1075</v>
      </c>
    </row>
    <row r="1903" spans="12:13" x14ac:dyDescent="0.35">
      <c r="L1903" s="535" t="s">
        <v>2968</v>
      </c>
      <c r="M1903" s="529" t="s">
        <v>1075</v>
      </c>
    </row>
    <row r="1904" spans="12:13" x14ac:dyDescent="0.35">
      <c r="L1904" s="535" t="s">
        <v>2969</v>
      </c>
      <c r="M1904" s="529" t="s">
        <v>1075</v>
      </c>
    </row>
    <row r="1905" spans="12:13" x14ac:dyDescent="0.35">
      <c r="L1905" s="535" t="s">
        <v>2970</v>
      </c>
      <c r="M1905" s="529" t="s">
        <v>1075</v>
      </c>
    </row>
    <row r="1906" spans="12:13" x14ac:dyDescent="0.35">
      <c r="L1906" s="535" t="s">
        <v>2971</v>
      </c>
      <c r="M1906" s="529" t="s">
        <v>1075</v>
      </c>
    </row>
    <row r="1907" spans="12:13" x14ac:dyDescent="0.35">
      <c r="L1907" s="535" t="s">
        <v>2972</v>
      </c>
      <c r="M1907" s="529" t="s">
        <v>1075</v>
      </c>
    </row>
    <row r="1908" spans="12:13" x14ac:dyDescent="0.35">
      <c r="L1908" s="535" t="s">
        <v>2973</v>
      </c>
      <c r="M1908" s="529" t="s">
        <v>1075</v>
      </c>
    </row>
    <row r="1909" spans="12:13" x14ac:dyDescent="0.35">
      <c r="L1909" s="535" t="s">
        <v>2974</v>
      </c>
      <c r="M1909" s="529" t="s">
        <v>1075</v>
      </c>
    </row>
    <row r="1910" spans="12:13" x14ac:dyDescent="0.35">
      <c r="L1910" s="535" t="s">
        <v>2975</v>
      </c>
      <c r="M1910" s="529" t="s">
        <v>1075</v>
      </c>
    </row>
    <row r="1911" spans="12:13" x14ac:dyDescent="0.35">
      <c r="L1911" s="535" t="s">
        <v>2976</v>
      </c>
      <c r="M1911" s="529" t="s">
        <v>1075</v>
      </c>
    </row>
    <row r="1912" spans="12:13" x14ac:dyDescent="0.35">
      <c r="L1912" s="535" t="s">
        <v>2977</v>
      </c>
      <c r="M1912" s="529" t="s">
        <v>1075</v>
      </c>
    </row>
    <row r="1913" spans="12:13" x14ac:dyDescent="0.35">
      <c r="L1913" s="535" t="s">
        <v>2978</v>
      </c>
      <c r="M1913" s="529" t="s">
        <v>1075</v>
      </c>
    </row>
    <row r="1914" spans="12:13" x14ac:dyDescent="0.35">
      <c r="L1914" s="535" t="s">
        <v>2979</v>
      </c>
      <c r="M1914" s="529" t="s">
        <v>1075</v>
      </c>
    </row>
    <row r="1915" spans="12:13" x14ac:dyDescent="0.35">
      <c r="L1915" s="535" t="s">
        <v>2980</v>
      </c>
      <c r="M1915" s="529" t="s">
        <v>1075</v>
      </c>
    </row>
    <row r="1916" spans="12:13" x14ac:dyDescent="0.35">
      <c r="L1916" s="535" t="s">
        <v>2981</v>
      </c>
      <c r="M1916" s="529" t="s">
        <v>1075</v>
      </c>
    </row>
    <row r="1917" spans="12:13" x14ac:dyDescent="0.35">
      <c r="L1917" s="535" t="s">
        <v>2982</v>
      </c>
      <c r="M1917" s="529" t="s">
        <v>1075</v>
      </c>
    </row>
    <row r="1918" spans="12:13" x14ac:dyDescent="0.35">
      <c r="L1918" s="535" t="s">
        <v>2983</v>
      </c>
      <c r="M1918" s="529" t="s">
        <v>1075</v>
      </c>
    </row>
    <row r="1919" spans="12:13" x14ac:dyDescent="0.35">
      <c r="L1919" s="535" t="s">
        <v>2984</v>
      </c>
      <c r="M1919" s="529" t="s">
        <v>1075</v>
      </c>
    </row>
    <row r="1920" spans="12:13" x14ac:dyDescent="0.35">
      <c r="L1920" s="535" t="s">
        <v>2985</v>
      </c>
      <c r="M1920" s="529" t="s">
        <v>1075</v>
      </c>
    </row>
    <row r="1921" spans="12:13" x14ac:dyDescent="0.35">
      <c r="L1921" s="535" t="s">
        <v>2986</v>
      </c>
      <c r="M1921" s="529" t="s">
        <v>1075</v>
      </c>
    </row>
    <row r="1922" spans="12:13" x14ac:dyDescent="0.35">
      <c r="L1922" s="535" t="s">
        <v>2987</v>
      </c>
      <c r="M1922" s="529" t="s">
        <v>1075</v>
      </c>
    </row>
    <row r="1923" spans="12:13" x14ac:dyDescent="0.35">
      <c r="L1923" s="535" t="s">
        <v>2988</v>
      </c>
      <c r="M1923" s="529" t="s">
        <v>1075</v>
      </c>
    </row>
    <row r="1924" spans="12:13" x14ac:dyDescent="0.35">
      <c r="L1924" s="535" t="s">
        <v>2989</v>
      </c>
      <c r="M1924" s="529" t="s">
        <v>1075</v>
      </c>
    </row>
    <row r="1925" spans="12:13" x14ac:dyDescent="0.35">
      <c r="L1925" s="535" t="s">
        <v>2990</v>
      </c>
      <c r="M1925" s="529" t="s">
        <v>1075</v>
      </c>
    </row>
    <row r="1926" spans="12:13" x14ac:dyDescent="0.35">
      <c r="L1926" s="535" t="s">
        <v>2991</v>
      </c>
      <c r="M1926" s="529" t="s">
        <v>1075</v>
      </c>
    </row>
    <row r="1927" spans="12:13" x14ac:dyDescent="0.35">
      <c r="L1927" s="535" t="s">
        <v>2992</v>
      </c>
      <c r="M1927" s="529" t="s">
        <v>1075</v>
      </c>
    </row>
    <row r="1928" spans="12:13" x14ac:dyDescent="0.35">
      <c r="L1928" s="535" t="s">
        <v>2993</v>
      </c>
      <c r="M1928" s="529" t="s">
        <v>1075</v>
      </c>
    </row>
    <row r="1929" spans="12:13" x14ac:dyDescent="0.35">
      <c r="L1929" s="535" t="s">
        <v>2994</v>
      </c>
      <c r="M1929" s="529" t="s">
        <v>1075</v>
      </c>
    </row>
    <row r="1930" spans="12:13" x14ac:dyDescent="0.35">
      <c r="L1930" s="535" t="s">
        <v>2995</v>
      </c>
      <c r="M1930" s="529" t="s">
        <v>1075</v>
      </c>
    </row>
    <row r="1931" spans="12:13" x14ac:dyDescent="0.35">
      <c r="L1931" s="535" t="s">
        <v>2996</v>
      </c>
      <c r="M1931" s="529" t="s">
        <v>1075</v>
      </c>
    </row>
    <row r="1932" spans="12:13" x14ac:dyDescent="0.35">
      <c r="L1932" s="535" t="s">
        <v>2997</v>
      </c>
      <c r="M1932" s="529" t="s">
        <v>1075</v>
      </c>
    </row>
    <row r="1933" spans="12:13" x14ac:dyDescent="0.35">
      <c r="L1933" s="535" t="s">
        <v>2998</v>
      </c>
      <c r="M1933" s="529" t="s">
        <v>1075</v>
      </c>
    </row>
    <row r="1934" spans="12:13" x14ac:dyDescent="0.35">
      <c r="L1934" s="535" t="s">
        <v>2999</v>
      </c>
      <c r="M1934" s="529" t="s">
        <v>1075</v>
      </c>
    </row>
    <row r="1935" spans="12:13" x14ac:dyDescent="0.35">
      <c r="L1935" s="535" t="s">
        <v>3000</v>
      </c>
      <c r="M1935" s="529" t="s">
        <v>1075</v>
      </c>
    </row>
    <row r="1936" spans="12:13" x14ac:dyDescent="0.35">
      <c r="L1936" s="535" t="s">
        <v>3001</v>
      </c>
      <c r="M1936" s="529" t="s">
        <v>1075</v>
      </c>
    </row>
    <row r="1937" spans="12:13" x14ac:dyDescent="0.35">
      <c r="L1937" s="535" t="s">
        <v>3002</v>
      </c>
      <c r="M1937" s="529" t="s">
        <v>1075</v>
      </c>
    </row>
    <row r="1938" spans="12:13" x14ac:dyDescent="0.35">
      <c r="L1938" s="535" t="s">
        <v>3003</v>
      </c>
      <c r="M1938" s="529" t="s">
        <v>1075</v>
      </c>
    </row>
    <row r="1939" spans="12:13" x14ac:dyDescent="0.35">
      <c r="L1939" s="535" t="s">
        <v>3004</v>
      </c>
      <c r="M1939" s="529" t="s">
        <v>1075</v>
      </c>
    </row>
    <row r="1940" spans="12:13" x14ac:dyDescent="0.35">
      <c r="L1940" s="535" t="s">
        <v>3005</v>
      </c>
      <c r="M1940" s="529" t="s">
        <v>1075</v>
      </c>
    </row>
    <row r="1941" spans="12:13" x14ac:dyDescent="0.35">
      <c r="L1941" s="535" t="s">
        <v>3006</v>
      </c>
      <c r="M1941" s="529" t="s">
        <v>1075</v>
      </c>
    </row>
    <row r="1942" spans="12:13" x14ac:dyDescent="0.35">
      <c r="L1942" s="535" t="s">
        <v>3007</v>
      </c>
      <c r="M1942" s="529" t="s">
        <v>1075</v>
      </c>
    </row>
    <row r="1943" spans="12:13" x14ac:dyDescent="0.35">
      <c r="L1943" s="535" t="s">
        <v>3008</v>
      </c>
      <c r="M1943" s="529" t="s">
        <v>1075</v>
      </c>
    </row>
    <row r="1944" spans="12:13" x14ac:dyDescent="0.35">
      <c r="L1944" s="535" t="s">
        <v>3009</v>
      </c>
      <c r="M1944" s="529" t="s">
        <v>1075</v>
      </c>
    </row>
    <row r="1945" spans="12:13" x14ac:dyDescent="0.35">
      <c r="L1945" s="535" t="s">
        <v>3010</v>
      </c>
      <c r="M1945" s="529" t="s">
        <v>1075</v>
      </c>
    </row>
    <row r="1946" spans="12:13" x14ac:dyDescent="0.35">
      <c r="L1946" s="535" t="s">
        <v>3011</v>
      </c>
      <c r="M1946" s="529" t="s">
        <v>1075</v>
      </c>
    </row>
    <row r="1947" spans="12:13" x14ac:dyDescent="0.35">
      <c r="L1947" s="535" t="s">
        <v>3012</v>
      </c>
      <c r="M1947" s="529" t="s">
        <v>1075</v>
      </c>
    </row>
    <row r="1948" spans="12:13" x14ac:dyDescent="0.35">
      <c r="L1948" s="535" t="s">
        <v>3013</v>
      </c>
      <c r="M1948" s="529" t="s">
        <v>1075</v>
      </c>
    </row>
    <row r="1949" spans="12:13" x14ac:dyDescent="0.35">
      <c r="L1949" s="535" t="s">
        <v>3014</v>
      </c>
      <c r="M1949" s="529" t="s">
        <v>1075</v>
      </c>
    </row>
    <row r="1950" spans="12:13" x14ac:dyDescent="0.35">
      <c r="L1950" s="535" t="s">
        <v>3015</v>
      </c>
      <c r="M1950" s="529" t="s">
        <v>1075</v>
      </c>
    </row>
    <row r="1951" spans="12:13" x14ac:dyDescent="0.35">
      <c r="L1951" s="535" t="s">
        <v>3016</v>
      </c>
      <c r="M1951" s="529" t="s">
        <v>1075</v>
      </c>
    </row>
    <row r="1952" spans="12:13" x14ac:dyDescent="0.35">
      <c r="L1952" s="535" t="s">
        <v>3017</v>
      </c>
      <c r="M1952" s="529" t="s">
        <v>1075</v>
      </c>
    </row>
    <row r="1953" spans="12:13" x14ac:dyDescent="0.35">
      <c r="L1953" s="535" t="s">
        <v>3018</v>
      </c>
      <c r="M1953" s="529" t="s">
        <v>1075</v>
      </c>
    </row>
    <row r="1954" spans="12:13" x14ac:dyDescent="0.35">
      <c r="L1954" s="535" t="s">
        <v>3019</v>
      </c>
      <c r="M1954" s="529" t="s">
        <v>1075</v>
      </c>
    </row>
    <row r="1955" spans="12:13" x14ac:dyDescent="0.35">
      <c r="L1955" s="535" t="s">
        <v>3020</v>
      </c>
      <c r="M1955" s="529" t="s">
        <v>1075</v>
      </c>
    </row>
    <row r="1956" spans="12:13" x14ac:dyDescent="0.35">
      <c r="L1956" s="535" t="s">
        <v>3021</v>
      </c>
      <c r="M1956" s="529" t="s">
        <v>1075</v>
      </c>
    </row>
    <row r="1957" spans="12:13" x14ac:dyDescent="0.35">
      <c r="L1957" s="535" t="s">
        <v>3022</v>
      </c>
      <c r="M1957" s="529" t="s">
        <v>1075</v>
      </c>
    </row>
    <row r="1958" spans="12:13" x14ac:dyDescent="0.35">
      <c r="L1958" s="535" t="s">
        <v>3023</v>
      </c>
      <c r="M1958" s="529" t="s">
        <v>1075</v>
      </c>
    </row>
    <row r="1959" spans="12:13" x14ac:dyDescent="0.35">
      <c r="L1959" s="535" t="s">
        <v>3024</v>
      </c>
      <c r="M1959" s="529" t="s">
        <v>1075</v>
      </c>
    </row>
    <row r="1960" spans="12:13" x14ac:dyDescent="0.35">
      <c r="L1960" s="535" t="s">
        <v>3025</v>
      </c>
      <c r="M1960" s="529" t="s">
        <v>1075</v>
      </c>
    </row>
    <row r="1961" spans="12:13" x14ac:dyDescent="0.35">
      <c r="L1961" s="535" t="s">
        <v>3026</v>
      </c>
      <c r="M1961" s="529" t="s">
        <v>1075</v>
      </c>
    </row>
    <row r="1962" spans="12:13" x14ac:dyDescent="0.35">
      <c r="L1962" s="535" t="s">
        <v>3027</v>
      </c>
      <c r="M1962" s="529" t="s">
        <v>1075</v>
      </c>
    </row>
    <row r="1963" spans="12:13" x14ac:dyDescent="0.35">
      <c r="L1963" s="535" t="s">
        <v>3028</v>
      </c>
      <c r="M1963" s="529" t="s">
        <v>1075</v>
      </c>
    </row>
    <row r="1964" spans="12:13" x14ac:dyDescent="0.35">
      <c r="L1964" s="535" t="s">
        <v>3029</v>
      </c>
      <c r="M1964" s="529" t="s">
        <v>1075</v>
      </c>
    </row>
    <row r="1965" spans="12:13" x14ac:dyDescent="0.35">
      <c r="L1965" s="535" t="s">
        <v>3030</v>
      </c>
      <c r="M1965" s="529" t="s">
        <v>1075</v>
      </c>
    </row>
    <row r="1966" spans="12:13" x14ac:dyDescent="0.35">
      <c r="L1966" s="535" t="s">
        <v>3031</v>
      </c>
      <c r="M1966" s="529" t="s">
        <v>1075</v>
      </c>
    </row>
    <row r="1967" spans="12:13" x14ac:dyDescent="0.35">
      <c r="L1967" s="535" t="s">
        <v>3032</v>
      </c>
      <c r="M1967" s="529" t="s">
        <v>1075</v>
      </c>
    </row>
    <row r="1968" spans="12:13" x14ac:dyDescent="0.35">
      <c r="L1968" s="535" t="s">
        <v>3033</v>
      </c>
      <c r="M1968" s="529" t="s">
        <v>1075</v>
      </c>
    </row>
    <row r="1969" spans="12:13" x14ac:dyDescent="0.35">
      <c r="L1969" s="535" t="s">
        <v>3034</v>
      </c>
      <c r="M1969" s="529" t="s">
        <v>1075</v>
      </c>
    </row>
    <row r="1970" spans="12:13" x14ac:dyDescent="0.35">
      <c r="L1970" s="535" t="s">
        <v>3035</v>
      </c>
      <c r="M1970" s="529" t="s">
        <v>1075</v>
      </c>
    </row>
    <row r="1971" spans="12:13" x14ac:dyDescent="0.35">
      <c r="L1971" s="535" t="s">
        <v>3036</v>
      </c>
      <c r="M1971" s="529" t="s">
        <v>1075</v>
      </c>
    </row>
    <row r="1972" spans="12:13" x14ac:dyDescent="0.35">
      <c r="L1972" s="535" t="s">
        <v>3037</v>
      </c>
      <c r="M1972" s="529" t="s">
        <v>1075</v>
      </c>
    </row>
    <row r="1973" spans="12:13" x14ac:dyDescent="0.35">
      <c r="L1973" s="535" t="s">
        <v>3038</v>
      </c>
      <c r="M1973" s="529" t="s">
        <v>1075</v>
      </c>
    </row>
    <row r="1974" spans="12:13" x14ac:dyDescent="0.35">
      <c r="L1974" s="535" t="s">
        <v>3039</v>
      </c>
      <c r="M1974" s="529" t="s">
        <v>1075</v>
      </c>
    </row>
    <row r="1975" spans="12:13" x14ac:dyDescent="0.35">
      <c r="L1975" s="535" t="s">
        <v>3040</v>
      </c>
      <c r="M1975" s="529" t="s">
        <v>1075</v>
      </c>
    </row>
    <row r="1976" spans="12:13" x14ac:dyDescent="0.35">
      <c r="L1976" s="535" t="s">
        <v>3041</v>
      </c>
      <c r="M1976" s="529" t="s">
        <v>1075</v>
      </c>
    </row>
    <row r="1977" spans="12:13" x14ac:dyDescent="0.35">
      <c r="L1977" s="535" t="s">
        <v>3042</v>
      </c>
      <c r="M1977" s="529" t="s">
        <v>1047</v>
      </c>
    </row>
    <row r="1978" spans="12:13" x14ac:dyDescent="0.35">
      <c r="L1978" s="535" t="s">
        <v>3043</v>
      </c>
      <c r="M1978" s="529" t="s">
        <v>1047</v>
      </c>
    </row>
    <row r="1979" spans="12:13" x14ac:dyDescent="0.35">
      <c r="L1979" s="535" t="s">
        <v>3044</v>
      </c>
      <c r="M1979" s="529" t="s">
        <v>1047</v>
      </c>
    </row>
    <row r="1980" spans="12:13" x14ac:dyDescent="0.35">
      <c r="L1980" s="535" t="s">
        <v>3045</v>
      </c>
      <c r="M1980" s="529" t="s">
        <v>1047</v>
      </c>
    </row>
    <row r="1981" spans="12:13" x14ac:dyDescent="0.35">
      <c r="L1981" s="535" t="s">
        <v>3046</v>
      </c>
      <c r="M1981" s="529" t="s">
        <v>1075</v>
      </c>
    </row>
    <row r="1982" spans="12:13" x14ac:dyDescent="0.35">
      <c r="L1982" s="535" t="s">
        <v>3047</v>
      </c>
      <c r="M1982" s="529" t="s">
        <v>1047</v>
      </c>
    </row>
    <row r="1983" spans="12:13" x14ac:dyDescent="0.35">
      <c r="L1983" s="535" t="s">
        <v>3048</v>
      </c>
      <c r="M1983" s="529" t="s">
        <v>1047</v>
      </c>
    </row>
    <row r="1984" spans="12:13" x14ac:dyDescent="0.35">
      <c r="L1984" s="535" t="s">
        <v>3049</v>
      </c>
      <c r="M1984" s="529" t="s">
        <v>1047</v>
      </c>
    </row>
    <row r="1985" spans="12:13" x14ac:dyDescent="0.35">
      <c r="L1985" s="535" t="s">
        <v>3050</v>
      </c>
      <c r="M1985" s="529" t="s">
        <v>1075</v>
      </c>
    </row>
    <row r="1986" spans="12:13" x14ac:dyDescent="0.35">
      <c r="L1986" s="535" t="s">
        <v>3051</v>
      </c>
      <c r="M1986" s="529" t="s">
        <v>1075</v>
      </c>
    </row>
    <row r="1987" spans="12:13" x14ac:dyDescent="0.35">
      <c r="L1987" s="535" t="s">
        <v>3052</v>
      </c>
      <c r="M1987" s="529" t="s">
        <v>1075</v>
      </c>
    </row>
    <row r="1988" spans="12:13" x14ac:dyDescent="0.35">
      <c r="L1988" s="535" t="s">
        <v>3053</v>
      </c>
      <c r="M1988" s="529" t="s">
        <v>1075</v>
      </c>
    </row>
    <row r="1989" spans="12:13" x14ac:dyDescent="0.35">
      <c r="L1989" s="535" t="s">
        <v>3054</v>
      </c>
      <c r="M1989" s="529" t="s">
        <v>1075</v>
      </c>
    </row>
    <row r="1990" spans="12:13" x14ac:dyDescent="0.35">
      <c r="L1990" s="535" t="s">
        <v>3055</v>
      </c>
      <c r="M1990" s="529" t="s">
        <v>1047</v>
      </c>
    </row>
    <row r="1991" spans="12:13" x14ac:dyDescent="0.35">
      <c r="L1991" s="535" t="s">
        <v>3056</v>
      </c>
      <c r="M1991" s="529" t="s">
        <v>1047</v>
      </c>
    </row>
    <row r="1992" spans="12:13" x14ac:dyDescent="0.35">
      <c r="L1992" s="535" t="s">
        <v>3057</v>
      </c>
      <c r="M1992" s="529" t="s">
        <v>1047</v>
      </c>
    </row>
    <row r="1993" spans="12:13" x14ac:dyDescent="0.35">
      <c r="L1993" s="535" t="s">
        <v>3058</v>
      </c>
      <c r="M1993" s="529" t="s">
        <v>1075</v>
      </c>
    </row>
    <row r="1994" spans="12:13" x14ac:dyDescent="0.35">
      <c r="L1994" s="535" t="s">
        <v>3059</v>
      </c>
      <c r="M1994" s="529" t="s">
        <v>1047</v>
      </c>
    </row>
    <row r="1995" spans="12:13" x14ac:dyDescent="0.35">
      <c r="L1995" s="535" t="s">
        <v>3060</v>
      </c>
      <c r="M1995" s="529" t="s">
        <v>1075</v>
      </c>
    </row>
    <row r="1996" spans="12:13" x14ac:dyDescent="0.35">
      <c r="L1996" s="535" t="s">
        <v>3061</v>
      </c>
      <c r="M1996" s="529" t="s">
        <v>1047</v>
      </c>
    </row>
    <row r="1997" spans="12:13" x14ac:dyDescent="0.35">
      <c r="L1997" s="535" t="s">
        <v>3062</v>
      </c>
      <c r="M1997" s="529" t="s">
        <v>1075</v>
      </c>
    </row>
    <row r="1998" spans="12:13" x14ac:dyDescent="0.35">
      <c r="L1998" s="535" t="s">
        <v>3063</v>
      </c>
      <c r="M1998" s="529" t="s">
        <v>1075</v>
      </c>
    </row>
    <row r="1999" spans="12:13" x14ac:dyDescent="0.35">
      <c r="L1999" s="535" t="s">
        <v>3064</v>
      </c>
      <c r="M1999" s="529" t="s">
        <v>1047</v>
      </c>
    </row>
    <row r="2000" spans="12:13" x14ac:dyDescent="0.35">
      <c r="L2000" s="535" t="s">
        <v>3065</v>
      </c>
      <c r="M2000" s="529" t="s">
        <v>1047</v>
      </c>
    </row>
    <row r="2001" spans="12:13" x14ac:dyDescent="0.35">
      <c r="L2001" s="535" t="s">
        <v>3066</v>
      </c>
      <c r="M2001" s="529" t="s">
        <v>1047</v>
      </c>
    </row>
    <row r="2002" spans="12:13" x14ac:dyDescent="0.35">
      <c r="L2002" s="535" t="s">
        <v>3067</v>
      </c>
      <c r="M2002" s="529" t="s">
        <v>1047</v>
      </c>
    </row>
    <row r="2003" spans="12:13" x14ac:dyDescent="0.35">
      <c r="L2003" s="535" t="s">
        <v>3068</v>
      </c>
      <c r="M2003" s="529" t="s">
        <v>1075</v>
      </c>
    </row>
    <row r="2004" spans="12:13" x14ac:dyDescent="0.35">
      <c r="L2004" s="535" t="s">
        <v>3069</v>
      </c>
      <c r="M2004" s="529" t="s">
        <v>1047</v>
      </c>
    </row>
    <row r="2005" spans="12:13" x14ac:dyDescent="0.35">
      <c r="L2005" s="535" t="s">
        <v>3070</v>
      </c>
      <c r="M2005" s="529" t="s">
        <v>1047</v>
      </c>
    </row>
    <row r="2006" spans="12:13" x14ac:dyDescent="0.35">
      <c r="L2006" s="535" t="s">
        <v>3071</v>
      </c>
      <c r="M2006" s="529" t="s">
        <v>1075</v>
      </c>
    </row>
    <row r="2007" spans="12:13" x14ac:dyDescent="0.35">
      <c r="L2007" s="535" t="s">
        <v>3072</v>
      </c>
      <c r="M2007" s="529" t="s">
        <v>1075</v>
      </c>
    </row>
    <row r="2008" spans="12:13" x14ac:dyDescent="0.35">
      <c r="L2008" s="535" t="s">
        <v>3073</v>
      </c>
      <c r="M2008" s="529" t="s">
        <v>1047</v>
      </c>
    </row>
    <row r="2009" spans="12:13" x14ac:dyDescent="0.35">
      <c r="L2009" s="535" t="s">
        <v>3074</v>
      </c>
      <c r="M2009" s="529" t="s">
        <v>1047</v>
      </c>
    </row>
    <row r="2010" spans="12:13" x14ac:dyDescent="0.35">
      <c r="L2010" s="535" t="s">
        <v>3075</v>
      </c>
      <c r="M2010" s="529" t="s">
        <v>1047</v>
      </c>
    </row>
    <row r="2011" spans="12:13" x14ac:dyDescent="0.35">
      <c r="L2011" s="535" t="s">
        <v>3076</v>
      </c>
      <c r="M2011" s="529" t="s">
        <v>1047</v>
      </c>
    </row>
    <row r="2012" spans="12:13" x14ac:dyDescent="0.35">
      <c r="L2012" s="535" t="s">
        <v>3077</v>
      </c>
      <c r="M2012" s="529" t="s">
        <v>1047</v>
      </c>
    </row>
    <row r="2013" spans="12:13" x14ac:dyDescent="0.35">
      <c r="L2013" s="535" t="s">
        <v>3078</v>
      </c>
      <c r="M2013" s="529" t="s">
        <v>1047</v>
      </c>
    </row>
    <row r="2014" spans="12:13" x14ac:dyDescent="0.35">
      <c r="L2014" s="535" t="s">
        <v>3079</v>
      </c>
      <c r="M2014" s="529" t="s">
        <v>1047</v>
      </c>
    </row>
    <row r="2015" spans="12:13" x14ac:dyDescent="0.35">
      <c r="L2015" s="535" t="s">
        <v>3080</v>
      </c>
      <c r="M2015" s="529" t="s">
        <v>1075</v>
      </c>
    </row>
    <row r="2016" spans="12:13" x14ac:dyDescent="0.35">
      <c r="L2016" s="535" t="s">
        <v>3081</v>
      </c>
      <c r="M2016" s="529" t="s">
        <v>1075</v>
      </c>
    </row>
    <row r="2017" spans="12:13" x14ac:dyDescent="0.35">
      <c r="L2017" s="535" t="s">
        <v>3082</v>
      </c>
      <c r="M2017" s="529" t="s">
        <v>1047</v>
      </c>
    </row>
    <row r="2018" spans="12:13" x14ac:dyDescent="0.35">
      <c r="L2018" s="535" t="s">
        <v>3083</v>
      </c>
      <c r="M2018" s="529" t="s">
        <v>1047</v>
      </c>
    </row>
    <row r="2019" spans="12:13" x14ac:dyDescent="0.35">
      <c r="L2019" s="535" t="s">
        <v>3084</v>
      </c>
      <c r="M2019" s="529" t="s">
        <v>1047</v>
      </c>
    </row>
    <row r="2020" spans="12:13" x14ac:dyDescent="0.35">
      <c r="L2020" s="535" t="s">
        <v>3085</v>
      </c>
      <c r="M2020" s="529" t="s">
        <v>1075</v>
      </c>
    </row>
    <row r="2021" spans="12:13" x14ac:dyDescent="0.35">
      <c r="L2021" s="535" t="s">
        <v>3086</v>
      </c>
      <c r="M2021" s="529" t="s">
        <v>1075</v>
      </c>
    </row>
    <row r="2022" spans="12:13" x14ac:dyDescent="0.35">
      <c r="L2022" s="535" t="s">
        <v>3087</v>
      </c>
      <c r="M2022" s="529" t="s">
        <v>1075</v>
      </c>
    </row>
    <row r="2023" spans="12:13" x14ac:dyDescent="0.35">
      <c r="L2023" s="535" t="s">
        <v>3088</v>
      </c>
      <c r="M2023" s="529" t="s">
        <v>1075</v>
      </c>
    </row>
    <row r="2024" spans="12:13" x14ac:dyDescent="0.35">
      <c r="L2024" s="535" t="s">
        <v>3089</v>
      </c>
      <c r="M2024" s="529" t="s">
        <v>1075</v>
      </c>
    </row>
    <row r="2025" spans="12:13" x14ac:dyDescent="0.35">
      <c r="L2025" s="535" t="s">
        <v>3090</v>
      </c>
      <c r="M2025" s="529" t="s">
        <v>1047</v>
      </c>
    </row>
    <row r="2026" spans="12:13" x14ac:dyDescent="0.35">
      <c r="L2026" s="535" t="s">
        <v>3091</v>
      </c>
      <c r="M2026" s="529" t="s">
        <v>1047</v>
      </c>
    </row>
    <row r="2027" spans="12:13" x14ac:dyDescent="0.35">
      <c r="L2027" s="535" t="s">
        <v>3092</v>
      </c>
      <c r="M2027" s="529" t="s">
        <v>1047</v>
      </c>
    </row>
    <row r="2028" spans="12:13" x14ac:dyDescent="0.35">
      <c r="L2028" s="535" t="s">
        <v>3093</v>
      </c>
      <c r="M2028" s="529" t="s">
        <v>1047</v>
      </c>
    </row>
    <row r="2029" spans="12:13" x14ac:dyDescent="0.35">
      <c r="L2029" s="535" t="s">
        <v>3094</v>
      </c>
      <c r="M2029" s="529" t="s">
        <v>1047</v>
      </c>
    </row>
    <row r="2030" spans="12:13" x14ac:dyDescent="0.35">
      <c r="L2030" s="535" t="s">
        <v>3095</v>
      </c>
      <c r="M2030" s="529" t="s">
        <v>1047</v>
      </c>
    </row>
    <row r="2031" spans="12:13" x14ac:dyDescent="0.35">
      <c r="L2031" s="535" t="s">
        <v>3096</v>
      </c>
      <c r="M2031" s="529" t="s">
        <v>1047</v>
      </c>
    </row>
    <row r="2032" spans="12:13" x14ac:dyDescent="0.35">
      <c r="L2032" s="535" t="s">
        <v>3097</v>
      </c>
      <c r="M2032" s="529" t="s">
        <v>1047</v>
      </c>
    </row>
    <row r="2033" spans="12:13" x14ac:dyDescent="0.35">
      <c r="L2033" s="535" t="s">
        <v>3098</v>
      </c>
      <c r="M2033" s="529" t="s">
        <v>1075</v>
      </c>
    </row>
    <row r="2034" spans="12:13" x14ac:dyDescent="0.35">
      <c r="L2034" s="535" t="s">
        <v>3099</v>
      </c>
      <c r="M2034" s="529" t="s">
        <v>1075</v>
      </c>
    </row>
    <row r="2035" spans="12:13" x14ac:dyDescent="0.35">
      <c r="L2035" s="535" t="s">
        <v>3100</v>
      </c>
      <c r="M2035" s="529" t="s">
        <v>1075</v>
      </c>
    </row>
    <row r="2036" spans="12:13" x14ac:dyDescent="0.35">
      <c r="L2036" s="535" t="s">
        <v>3101</v>
      </c>
      <c r="M2036" s="529" t="s">
        <v>1075</v>
      </c>
    </row>
    <row r="2037" spans="12:13" x14ac:dyDescent="0.35">
      <c r="L2037" s="535" t="s">
        <v>3102</v>
      </c>
      <c r="M2037" s="529" t="s">
        <v>1075</v>
      </c>
    </row>
    <row r="2038" spans="12:13" x14ac:dyDescent="0.35">
      <c r="L2038" s="535" t="s">
        <v>3103</v>
      </c>
      <c r="M2038" s="529" t="s">
        <v>1075</v>
      </c>
    </row>
    <row r="2039" spans="12:13" x14ac:dyDescent="0.35">
      <c r="L2039" s="535" t="s">
        <v>3104</v>
      </c>
      <c r="M2039" s="529" t="s">
        <v>1075</v>
      </c>
    </row>
    <row r="2040" spans="12:13" x14ac:dyDescent="0.35">
      <c r="L2040" s="535" t="s">
        <v>3105</v>
      </c>
      <c r="M2040" s="529" t="s">
        <v>1047</v>
      </c>
    </row>
    <row r="2041" spans="12:13" x14ac:dyDescent="0.35">
      <c r="L2041" s="535" t="s">
        <v>3106</v>
      </c>
      <c r="M2041" s="529" t="s">
        <v>1047</v>
      </c>
    </row>
    <row r="2042" spans="12:13" x14ac:dyDescent="0.35">
      <c r="L2042" s="535" t="s">
        <v>3107</v>
      </c>
      <c r="M2042" s="529" t="s">
        <v>1047</v>
      </c>
    </row>
    <row r="2043" spans="12:13" x14ac:dyDescent="0.35">
      <c r="L2043" s="535" t="s">
        <v>3108</v>
      </c>
      <c r="M2043" s="529" t="s">
        <v>1047</v>
      </c>
    </row>
    <row r="2044" spans="12:13" x14ac:dyDescent="0.35">
      <c r="L2044" s="535" t="s">
        <v>3109</v>
      </c>
      <c r="M2044" s="529" t="s">
        <v>1047</v>
      </c>
    </row>
    <row r="2045" spans="12:13" x14ac:dyDescent="0.35">
      <c r="L2045" s="535" t="s">
        <v>3110</v>
      </c>
      <c r="M2045" s="529" t="s">
        <v>1047</v>
      </c>
    </row>
    <row r="2046" spans="12:13" x14ac:dyDescent="0.35">
      <c r="L2046" s="535" t="s">
        <v>3111</v>
      </c>
      <c r="M2046" s="529" t="s">
        <v>1075</v>
      </c>
    </row>
    <row r="2047" spans="12:13" x14ac:dyDescent="0.35">
      <c r="L2047" s="535" t="s">
        <v>3112</v>
      </c>
      <c r="M2047" s="529" t="s">
        <v>1047</v>
      </c>
    </row>
    <row r="2048" spans="12:13" x14ac:dyDescent="0.35">
      <c r="L2048" s="535" t="s">
        <v>3113</v>
      </c>
      <c r="M2048" s="529" t="s">
        <v>1047</v>
      </c>
    </row>
    <row r="2049" spans="12:13" x14ac:dyDescent="0.35">
      <c r="L2049" s="535" t="s">
        <v>3114</v>
      </c>
      <c r="M2049" s="529" t="s">
        <v>1047</v>
      </c>
    </row>
    <row r="2050" spans="12:13" x14ac:dyDescent="0.35">
      <c r="L2050" s="535" t="s">
        <v>3115</v>
      </c>
      <c r="M2050" s="529" t="s">
        <v>1047</v>
      </c>
    </row>
    <row r="2051" spans="12:13" x14ac:dyDescent="0.35">
      <c r="L2051" s="535" t="s">
        <v>3116</v>
      </c>
      <c r="M2051" s="529" t="s">
        <v>1047</v>
      </c>
    </row>
    <row r="2052" spans="12:13" x14ac:dyDescent="0.35">
      <c r="L2052" s="535" t="s">
        <v>3117</v>
      </c>
      <c r="M2052" s="529" t="s">
        <v>1047</v>
      </c>
    </row>
    <row r="2053" spans="12:13" x14ac:dyDescent="0.35">
      <c r="L2053" s="535" t="s">
        <v>3118</v>
      </c>
      <c r="M2053" s="529" t="s">
        <v>1047</v>
      </c>
    </row>
    <row r="2054" spans="12:13" x14ac:dyDescent="0.35">
      <c r="L2054" s="535" t="s">
        <v>3119</v>
      </c>
      <c r="M2054" s="529" t="s">
        <v>1047</v>
      </c>
    </row>
    <row r="2055" spans="12:13" x14ac:dyDescent="0.35">
      <c r="L2055" s="535" t="s">
        <v>3120</v>
      </c>
      <c r="M2055" s="529" t="s">
        <v>1047</v>
      </c>
    </row>
    <row r="2056" spans="12:13" x14ac:dyDescent="0.35">
      <c r="L2056" s="535" t="s">
        <v>3121</v>
      </c>
      <c r="M2056" s="529" t="s">
        <v>1047</v>
      </c>
    </row>
    <row r="2057" spans="12:13" x14ac:dyDescent="0.35">
      <c r="L2057" s="535" t="s">
        <v>3122</v>
      </c>
      <c r="M2057" s="529" t="s">
        <v>1047</v>
      </c>
    </row>
    <row r="2058" spans="12:13" x14ac:dyDescent="0.35">
      <c r="L2058" s="535" t="s">
        <v>3123</v>
      </c>
      <c r="M2058" s="529" t="s">
        <v>1047</v>
      </c>
    </row>
    <row r="2059" spans="12:13" x14ac:dyDescent="0.35">
      <c r="L2059" s="535" t="s">
        <v>3124</v>
      </c>
      <c r="M2059" s="529" t="s">
        <v>1047</v>
      </c>
    </row>
    <row r="2060" spans="12:13" x14ac:dyDescent="0.35">
      <c r="L2060" s="535" t="s">
        <v>3125</v>
      </c>
      <c r="M2060" s="529" t="s">
        <v>1047</v>
      </c>
    </row>
    <row r="2061" spans="12:13" x14ac:dyDescent="0.35">
      <c r="L2061" s="535" t="s">
        <v>3126</v>
      </c>
      <c r="M2061" s="529" t="s">
        <v>1047</v>
      </c>
    </row>
    <row r="2062" spans="12:13" x14ac:dyDescent="0.35">
      <c r="L2062" s="535" t="s">
        <v>3127</v>
      </c>
      <c r="M2062" s="529" t="s">
        <v>1047</v>
      </c>
    </row>
    <row r="2063" spans="12:13" x14ac:dyDescent="0.35">
      <c r="L2063" s="535" t="s">
        <v>3128</v>
      </c>
      <c r="M2063" s="529" t="s">
        <v>1047</v>
      </c>
    </row>
    <row r="2064" spans="12:13" x14ac:dyDescent="0.35">
      <c r="L2064" s="535" t="s">
        <v>3129</v>
      </c>
      <c r="M2064" s="529" t="s">
        <v>1047</v>
      </c>
    </row>
    <row r="2065" spans="12:13" x14ac:dyDescent="0.35">
      <c r="L2065" s="535" t="s">
        <v>3130</v>
      </c>
      <c r="M2065" s="529" t="s">
        <v>1047</v>
      </c>
    </row>
    <row r="2066" spans="12:13" x14ac:dyDescent="0.35">
      <c r="L2066" s="535" t="s">
        <v>3131</v>
      </c>
      <c r="M2066" s="529" t="s">
        <v>1047</v>
      </c>
    </row>
    <row r="2067" spans="12:13" x14ac:dyDescent="0.35">
      <c r="L2067" s="535" t="s">
        <v>3132</v>
      </c>
      <c r="M2067" s="529" t="s">
        <v>1047</v>
      </c>
    </row>
    <row r="2068" spans="12:13" x14ac:dyDescent="0.35">
      <c r="L2068" s="535" t="s">
        <v>3133</v>
      </c>
      <c r="M2068" s="529" t="s">
        <v>1047</v>
      </c>
    </row>
    <row r="2069" spans="12:13" x14ac:dyDescent="0.35">
      <c r="L2069" s="535" t="s">
        <v>3134</v>
      </c>
      <c r="M2069" s="529" t="s">
        <v>1047</v>
      </c>
    </row>
    <row r="2070" spans="12:13" x14ac:dyDescent="0.35">
      <c r="L2070" s="535" t="s">
        <v>3135</v>
      </c>
      <c r="M2070" s="529" t="s">
        <v>1047</v>
      </c>
    </row>
    <row r="2071" spans="12:13" x14ac:dyDescent="0.35">
      <c r="L2071" s="535" t="s">
        <v>3136</v>
      </c>
      <c r="M2071" s="529" t="s">
        <v>1047</v>
      </c>
    </row>
    <row r="2072" spans="12:13" x14ac:dyDescent="0.35">
      <c r="L2072" s="535" t="s">
        <v>3137</v>
      </c>
      <c r="M2072" s="529" t="s">
        <v>1047</v>
      </c>
    </row>
    <row r="2073" spans="12:13" x14ac:dyDescent="0.35">
      <c r="L2073" s="535" t="s">
        <v>3138</v>
      </c>
      <c r="M2073" s="529" t="s">
        <v>1047</v>
      </c>
    </row>
    <row r="2074" spans="12:13" x14ac:dyDescent="0.35">
      <c r="L2074" s="535" t="s">
        <v>3139</v>
      </c>
      <c r="M2074" s="529" t="s">
        <v>1047</v>
      </c>
    </row>
    <row r="2075" spans="12:13" x14ac:dyDescent="0.35">
      <c r="L2075" s="535" t="s">
        <v>3140</v>
      </c>
      <c r="M2075" s="529" t="s">
        <v>1047</v>
      </c>
    </row>
    <row r="2076" spans="12:13" x14ac:dyDescent="0.35">
      <c r="L2076" s="535" t="s">
        <v>3141</v>
      </c>
      <c r="M2076" s="529" t="s">
        <v>1047</v>
      </c>
    </row>
    <row r="2077" spans="12:13" x14ac:dyDescent="0.35">
      <c r="L2077" s="535" t="s">
        <v>3142</v>
      </c>
      <c r="M2077" s="529" t="s">
        <v>1047</v>
      </c>
    </row>
    <row r="2078" spans="12:13" x14ac:dyDescent="0.35">
      <c r="L2078" s="535" t="s">
        <v>3143</v>
      </c>
      <c r="M2078" s="529" t="s">
        <v>1047</v>
      </c>
    </row>
    <row r="2079" spans="12:13" x14ac:dyDescent="0.35">
      <c r="L2079" s="535" t="s">
        <v>3144</v>
      </c>
      <c r="M2079" s="529" t="s">
        <v>1047</v>
      </c>
    </row>
    <row r="2080" spans="12:13" x14ac:dyDescent="0.35">
      <c r="L2080" s="535" t="s">
        <v>3145</v>
      </c>
      <c r="M2080" s="529" t="s">
        <v>1047</v>
      </c>
    </row>
    <row r="2081" spans="12:13" x14ac:dyDescent="0.35">
      <c r="L2081" s="535" t="s">
        <v>3146</v>
      </c>
      <c r="M2081" s="529" t="s">
        <v>1047</v>
      </c>
    </row>
    <row r="2082" spans="12:13" x14ac:dyDescent="0.35">
      <c r="L2082" s="535" t="s">
        <v>3147</v>
      </c>
      <c r="M2082" s="529" t="s">
        <v>1047</v>
      </c>
    </row>
    <row r="2083" spans="12:13" x14ac:dyDescent="0.35">
      <c r="L2083" s="535" t="s">
        <v>3148</v>
      </c>
      <c r="M2083" s="529" t="s">
        <v>1047</v>
      </c>
    </row>
    <row r="2084" spans="12:13" x14ac:dyDescent="0.35">
      <c r="L2084" s="535" t="s">
        <v>3149</v>
      </c>
      <c r="M2084" s="529" t="s">
        <v>1047</v>
      </c>
    </row>
    <row r="2085" spans="12:13" x14ac:dyDescent="0.35">
      <c r="L2085" s="535" t="s">
        <v>3150</v>
      </c>
      <c r="M2085" s="529" t="s">
        <v>1047</v>
      </c>
    </row>
    <row r="2086" spans="12:13" x14ac:dyDescent="0.35">
      <c r="L2086" s="535" t="s">
        <v>3151</v>
      </c>
      <c r="M2086" s="529" t="s">
        <v>1047</v>
      </c>
    </row>
    <row r="2087" spans="12:13" x14ac:dyDescent="0.35">
      <c r="L2087" s="535" t="s">
        <v>3152</v>
      </c>
      <c r="M2087" s="529" t="s">
        <v>1047</v>
      </c>
    </row>
    <row r="2088" spans="12:13" x14ac:dyDescent="0.35">
      <c r="L2088" s="535" t="s">
        <v>3153</v>
      </c>
      <c r="M2088" s="529" t="s">
        <v>1047</v>
      </c>
    </row>
    <row r="2089" spans="12:13" x14ac:dyDescent="0.35">
      <c r="L2089" s="535" t="s">
        <v>3154</v>
      </c>
      <c r="M2089" s="529" t="s">
        <v>1047</v>
      </c>
    </row>
    <row r="2090" spans="12:13" x14ac:dyDescent="0.35">
      <c r="L2090" s="535" t="s">
        <v>3155</v>
      </c>
      <c r="M2090" s="529" t="s">
        <v>1047</v>
      </c>
    </row>
    <row r="2091" spans="12:13" x14ac:dyDescent="0.35">
      <c r="L2091" s="535" t="s">
        <v>3156</v>
      </c>
      <c r="M2091" s="529" t="s">
        <v>1047</v>
      </c>
    </row>
    <row r="2092" spans="12:13" x14ac:dyDescent="0.35">
      <c r="L2092" s="535" t="s">
        <v>3157</v>
      </c>
      <c r="M2092" s="529" t="s">
        <v>1047</v>
      </c>
    </row>
    <row r="2093" spans="12:13" x14ac:dyDescent="0.35">
      <c r="L2093" s="535" t="s">
        <v>3158</v>
      </c>
      <c r="M2093" s="529" t="s">
        <v>1047</v>
      </c>
    </row>
    <row r="2094" spans="12:13" x14ac:dyDescent="0.35">
      <c r="L2094" s="535" t="s">
        <v>3159</v>
      </c>
      <c r="M2094" s="529" t="s">
        <v>1047</v>
      </c>
    </row>
    <row r="2095" spans="12:13" x14ac:dyDescent="0.35">
      <c r="L2095" s="535" t="s">
        <v>3160</v>
      </c>
      <c r="M2095" s="529" t="s">
        <v>1047</v>
      </c>
    </row>
    <row r="2096" spans="12:13" x14ac:dyDescent="0.35">
      <c r="L2096" s="535" t="s">
        <v>3161</v>
      </c>
      <c r="M2096" s="529" t="s">
        <v>1047</v>
      </c>
    </row>
    <row r="2097" spans="12:13" x14ac:dyDescent="0.35">
      <c r="L2097" s="535" t="s">
        <v>3162</v>
      </c>
      <c r="M2097" s="529" t="s">
        <v>1047</v>
      </c>
    </row>
    <row r="2098" spans="12:13" x14ac:dyDescent="0.35">
      <c r="L2098" s="535" t="s">
        <v>3163</v>
      </c>
      <c r="M2098" s="529" t="s">
        <v>1047</v>
      </c>
    </row>
    <row r="2099" spans="12:13" x14ac:dyDescent="0.35">
      <c r="L2099" s="535" t="s">
        <v>3164</v>
      </c>
      <c r="M2099" s="529" t="s">
        <v>1075</v>
      </c>
    </row>
    <row r="2100" spans="12:13" x14ac:dyDescent="0.35">
      <c r="L2100" s="535" t="s">
        <v>3165</v>
      </c>
      <c r="M2100" s="529" t="s">
        <v>1075</v>
      </c>
    </row>
    <row r="2101" spans="12:13" x14ac:dyDescent="0.35">
      <c r="L2101" s="535" t="s">
        <v>3166</v>
      </c>
      <c r="M2101" s="529" t="s">
        <v>1075</v>
      </c>
    </row>
    <row r="2102" spans="12:13" x14ac:dyDescent="0.35">
      <c r="L2102" s="535" t="s">
        <v>3167</v>
      </c>
      <c r="M2102" s="529" t="s">
        <v>1075</v>
      </c>
    </row>
    <row r="2103" spans="12:13" x14ac:dyDescent="0.35">
      <c r="L2103" s="535" t="s">
        <v>3168</v>
      </c>
      <c r="M2103" s="529" t="s">
        <v>1075</v>
      </c>
    </row>
    <row r="2104" spans="12:13" x14ac:dyDescent="0.35">
      <c r="L2104" s="535" t="s">
        <v>3169</v>
      </c>
      <c r="M2104" s="529" t="s">
        <v>1075</v>
      </c>
    </row>
    <row r="2105" spans="12:13" x14ac:dyDescent="0.35">
      <c r="L2105" s="535" t="s">
        <v>3170</v>
      </c>
      <c r="M2105" s="529" t="s">
        <v>1075</v>
      </c>
    </row>
    <row r="2106" spans="12:13" x14ac:dyDescent="0.35">
      <c r="L2106" s="535" t="s">
        <v>3171</v>
      </c>
      <c r="M2106" s="529" t="s">
        <v>1075</v>
      </c>
    </row>
    <row r="2107" spans="12:13" x14ac:dyDescent="0.35">
      <c r="L2107" s="535" t="s">
        <v>3172</v>
      </c>
      <c r="M2107" s="529" t="s">
        <v>1075</v>
      </c>
    </row>
    <row r="2108" spans="12:13" x14ac:dyDescent="0.35">
      <c r="L2108" s="535" t="s">
        <v>3173</v>
      </c>
      <c r="M2108" s="529" t="s">
        <v>1075</v>
      </c>
    </row>
    <row r="2109" spans="12:13" x14ac:dyDescent="0.35">
      <c r="L2109" s="535" t="s">
        <v>3174</v>
      </c>
      <c r="M2109" s="529" t="s">
        <v>1075</v>
      </c>
    </row>
    <row r="2110" spans="12:13" x14ac:dyDescent="0.35">
      <c r="L2110" s="535" t="s">
        <v>3175</v>
      </c>
      <c r="M2110" s="529" t="s">
        <v>1075</v>
      </c>
    </row>
    <row r="2111" spans="12:13" x14ac:dyDescent="0.35">
      <c r="L2111" s="535" t="s">
        <v>3176</v>
      </c>
      <c r="M2111" s="529" t="s">
        <v>1075</v>
      </c>
    </row>
    <row r="2112" spans="12:13" x14ac:dyDescent="0.35">
      <c r="L2112" s="535" t="s">
        <v>3177</v>
      </c>
      <c r="M2112" s="529" t="s">
        <v>1075</v>
      </c>
    </row>
    <row r="2113" spans="12:13" x14ac:dyDescent="0.35">
      <c r="L2113" s="535" t="s">
        <v>3178</v>
      </c>
      <c r="M2113" s="529" t="s">
        <v>1075</v>
      </c>
    </row>
    <row r="2114" spans="12:13" x14ac:dyDescent="0.35">
      <c r="L2114" s="535" t="s">
        <v>3179</v>
      </c>
      <c r="M2114" s="529" t="s">
        <v>1075</v>
      </c>
    </row>
    <row r="2115" spans="12:13" x14ac:dyDescent="0.35">
      <c r="L2115" s="535" t="s">
        <v>3180</v>
      </c>
      <c r="M2115" s="529" t="s">
        <v>1075</v>
      </c>
    </row>
    <row r="2116" spans="12:13" x14ac:dyDescent="0.35">
      <c r="L2116" s="535" t="s">
        <v>3181</v>
      </c>
      <c r="M2116" s="529" t="s">
        <v>1075</v>
      </c>
    </row>
    <row r="2117" spans="12:13" x14ac:dyDescent="0.35">
      <c r="L2117" s="535" t="s">
        <v>3182</v>
      </c>
      <c r="M2117" s="529" t="s">
        <v>1075</v>
      </c>
    </row>
    <row r="2118" spans="12:13" x14ac:dyDescent="0.35">
      <c r="L2118" s="535" t="s">
        <v>3183</v>
      </c>
      <c r="M2118" s="529" t="s">
        <v>1075</v>
      </c>
    </row>
    <row r="2119" spans="12:13" x14ac:dyDescent="0.35">
      <c r="L2119" s="535" t="s">
        <v>3184</v>
      </c>
      <c r="M2119" s="529" t="s">
        <v>1075</v>
      </c>
    </row>
    <row r="2120" spans="12:13" x14ac:dyDescent="0.35">
      <c r="L2120" s="535" t="s">
        <v>3185</v>
      </c>
      <c r="M2120" s="529" t="s">
        <v>1075</v>
      </c>
    </row>
    <row r="2121" spans="12:13" x14ac:dyDescent="0.35">
      <c r="L2121" s="535" t="s">
        <v>3186</v>
      </c>
      <c r="M2121" s="529" t="s">
        <v>1075</v>
      </c>
    </row>
    <row r="2122" spans="12:13" x14ac:dyDescent="0.35">
      <c r="L2122" s="535" t="s">
        <v>3187</v>
      </c>
      <c r="M2122" s="529" t="s">
        <v>1075</v>
      </c>
    </row>
    <row r="2123" spans="12:13" x14ac:dyDescent="0.35">
      <c r="L2123" s="535" t="s">
        <v>3188</v>
      </c>
      <c r="M2123" s="529" t="s">
        <v>1075</v>
      </c>
    </row>
    <row r="2124" spans="12:13" x14ac:dyDescent="0.35">
      <c r="L2124" s="535" t="s">
        <v>3189</v>
      </c>
      <c r="M2124" s="529" t="s">
        <v>1075</v>
      </c>
    </row>
    <row r="2125" spans="12:13" x14ac:dyDescent="0.35">
      <c r="L2125" s="535" t="s">
        <v>3190</v>
      </c>
      <c r="M2125" s="529" t="s">
        <v>1075</v>
      </c>
    </row>
    <row r="2126" spans="12:13" x14ac:dyDescent="0.35">
      <c r="L2126" s="535" t="s">
        <v>3191</v>
      </c>
      <c r="M2126" s="529" t="s">
        <v>1075</v>
      </c>
    </row>
    <row r="2127" spans="12:13" x14ac:dyDescent="0.35">
      <c r="L2127" s="535" t="s">
        <v>3192</v>
      </c>
      <c r="M2127" s="529" t="s">
        <v>1075</v>
      </c>
    </row>
    <row r="2128" spans="12:13" x14ac:dyDescent="0.35">
      <c r="L2128" s="535" t="s">
        <v>3193</v>
      </c>
      <c r="M2128" s="529" t="s">
        <v>1075</v>
      </c>
    </row>
    <row r="2129" spans="12:13" x14ac:dyDescent="0.35">
      <c r="L2129" s="535" t="s">
        <v>3194</v>
      </c>
      <c r="M2129" s="529" t="s">
        <v>1075</v>
      </c>
    </row>
    <row r="2130" spans="12:13" x14ac:dyDescent="0.35">
      <c r="L2130" s="535" t="s">
        <v>3195</v>
      </c>
      <c r="M2130" s="529" t="s">
        <v>1075</v>
      </c>
    </row>
    <row r="2131" spans="12:13" x14ac:dyDescent="0.35">
      <c r="L2131" s="535" t="s">
        <v>3196</v>
      </c>
      <c r="M2131" s="529" t="s">
        <v>1075</v>
      </c>
    </row>
    <row r="2132" spans="12:13" x14ac:dyDescent="0.35">
      <c r="L2132" s="535" t="s">
        <v>3197</v>
      </c>
      <c r="M2132" s="529" t="s">
        <v>1075</v>
      </c>
    </row>
    <row r="2133" spans="12:13" x14ac:dyDescent="0.35">
      <c r="L2133" s="535" t="s">
        <v>3198</v>
      </c>
      <c r="M2133" s="529" t="s">
        <v>1075</v>
      </c>
    </row>
    <row r="2134" spans="12:13" x14ac:dyDescent="0.35">
      <c r="L2134" s="535" t="s">
        <v>3199</v>
      </c>
      <c r="M2134" s="529" t="s">
        <v>1075</v>
      </c>
    </row>
    <row r="2135" spans="12:13" x14ac:dyDescent="0.35">
      <c r="L2135" s="535" t="s">
        <v>3200</v>
      </c>
      <c r="M2135" s="529" t="s">
        <v>1075</v>
      </c>
    </row>
    <row r="2136" spans="12:13" x14ac:dyDescent="0.35">
      <c r="L2136" s="535" t="s">
        <v>3201</v>
      </c>
      <c r="M2136" s="529" t="s">
        <v>1075</v>
      </c>
    </row>
    <row r="2137" spans="12:13" x14ac:dyDescent="0.35">
      <c r="L2137" s="535" t="s">
        <v>3202</v>
      </c>
      <c r="M2137" s="529" t="s">
        <v>1075</v>
      </c>
    </row>
    <row r="2138" spans="12:13" x14ac:dyDescent="0.35">
      <c r="L2138" s="535" t="s">
        <v>3203</v>
      </c>
      <c r="M2138" s="529" t="s">
        <v>1075</v>
      </c>
    </row>
    <row r="2139" spans="12:13" x14ac:dyDescent="0.35">
      <c r="L2139" s="535" t="s">
        <v>3204</v>
      </c>
      <c r="M2139" s="529" t="s">
        <v>1075</v>
      </c>
    </row>
    <row r="2140" spans="12:13" x14ac:dyDescent="0.35">
      <c r="L2140" s="535" t="s">
        <v>3205</v>
      </c>
      <c r="M2140" s="529" t="s">
        <v>1075</v>
      </c>
    </row>
    <row r="2141" spans="12:13" x14ac:dyDescent="0.35">
      <c r="L2141" s="535" t="s">
        <v>3206</v>
      </c>
      <c r="M2141" s="529" t="s">
        <v>1075</v>
      </c>
    </row>
    <row r="2142" spans="12:13" x14ac:dyDescent="0.35">
      <c r="L2142" s="535" t="s">
        <v>3207</v>
      </c>
      <c r="M2142" s="529" t="s">
        <v>1075</v>
      </c>
    </row>
    <row r="2143" spans="12:13" x14ac:dyDescent="0.35">
      <c r="L2143" s="535" t="s">
        <v>3208</v>
      </c>
      <c r="M2143" s="529" t="s">
        <v>1075</v>
      </c>
    </row>
    <row r="2144" spans="12:13" x14ac:dyDescent="0.35">
      <c r="L2144" s="535" t="s">
        <v>3209</v>
      </c>
      <c r="M2144" s="529" t="s">
        <v>1075</v>
      </c>
    </row>
    <row r="2145" spans="12:13" x14ac:dyDescent="0.35">
      <c r="L2145" s="535" t="s">
        <v>3210</v>
      </c>
      <c r="M2145" s="529" t="s">
        <v>1075</v>
      </c>
    </row>
    <row r="2146" spans="12:13" x14ac:dyDescent="0.35">
      <c r="L2146" s="535" t="s">
        <v>3211</v>
      </c>
      <c r="M2146" s="529" t="s">
        <v>1075</v>
      </c>
    </row>
    <row r="2147" spans="12:13" x14ac:dyDescent="0.35">
      <c r="L2147" s="535" t="s">
        <v>3212</v>
      </c>
      <c r="M2147" s="529" t="s">
        <v>1075</v>
      </c>
    </row>
    <row r="2148" spans="12:13" x14ac:dyDescent="0.35">
      <c r="L2148" s="535" t="s">
        <v>3213</v>
      </c>
      <c r="M2148" s="529" t="s">
        <v>1075</v>
      </c>
    </row>
    <row r="2149" spans="12:13" x14ac:dyDescent="0.35">
      <c r="L2149" s="535" t="s">
        <v>3214</v>
      </c>
      <c r="M2149" s="529" t="s">
        <v>1075</v>
      </c>
    </row>
    <row r="2150" spans="12:13" x14ac:dyDescent="0.35">
      <c r="L2150" s="535" t="s">
        <v>3215</v>
      </c>
      <c r="M2150" s="529" t="s">
        <v>1075</v>
      </c>
    </row>
    <row r="2151" spans="12:13" x14ac:dyDescent="0.35">
      <c r="L2151" s="535" t="s">
        <v>3216</v>
      </c>
      <c r="M2151" s="529" t="s">
        <v>1075</v>
      </c>
    </row>
    <row r="2152" spans="12:13" x14ac:dyDescent="0.35">
      <c r="L2152" s="535" t="s">
        <v>3217</v>
      </c>
      <c r="M2152" s="529" t="s">
        <v>1075</v>
      </c>
    </row>
    <row r="2153" spans="12:13" x14ac:dyDescent="0.35">
      <c r="L2153" s="535" t="s">
        <v>3218</v>
      </c>
      <c r="M2153" s="529" t="s">
        <v>1075</v>
      </c>
    </row>
    <row r="2154" spans="12:13" x14ac:dyDescent="0.35">
      <c r="L2154" s="535" t="s">
        <v>3219</v>
      </c>
      <c r="M2154" s="529" t="s">
        <v>1075</v>
      </c>
    </row>
    <row r="2155" spans="12:13" x14ac:dyDescent="0.35">
      <c r="L2155" s="535" t="s">
        <v>3220</v>
      </c>
      <c r="M2155" s="529" t="s">
        <v>1075</v>
      </c>
    </row>
    <row r="2156" spans="12:13" x14ac:dyDescent="0.35">
      <c r="L2156" s="535" t="s">
        <v>3221</v>
      </c>
      <c r="M2156" s="529" t="s">
        <v>1075</v>
      </c>
    </row>
    <row r="2157" spans="12:13" x14ac:dyDescent="0.35">
      <c r="L2157" s="535" t="s">
        <v>3222</v>
      </c>
      <c r="M2157" s="529" t="s">
        <v>1075</v>
      </c>
    </row>
    <row r="2158" spans="12:13" x14ac:dyDescent="0.35">
      <c r="L2158" s="535" t="s">
        <v>3223</v>
      </c>
      <c r="M2158" s="529" t="s">
        <v>1075</v>
      </c>
    </row>
    <row r="2159" spans="12:13" x14ac:dyDescent="0.35">
      <c r="L2159" s="535" t="s">
        <v>3224</v>
      </c>
      <c r="M2159" s="529" t="s">
        <v>1075</v>
      </c>
    </row>
    <row r="2160" spans="12:13" x14ac:dyDescent="0.35">
      <c r="L2160" s="535" t="s">
        <v>3225</v>
      </c>
      <c r="M2160" s="529" t="s">
        <v>1075</v>
      </c>
    </row>
    <row r="2161" spans="12:13" x14ac:dyDescent="0.35">
      <c r="L2161" s="535" t="s">
        <v>3226</v>
      </c>
      <c r="M2161" s="529" t="s">
        <v>1075</v>
      </c>
    </row>
    <row r="2162" spans="12:13" x14ac:dyDescent="0.35">
      <c r="L2162" s="535" t="s">
        <v>3227</v>
      </c>
      <c r="M2162" s="529" t="s">
        <v>1075</v>
      </c>
    </row>
    <row r="2163" spans="12:13" x14ac:dyDescent="0.35">
      <c r="L2163" s="535" t="s">
        <v>3228</v>
      </c>
      <c r="M2163" s="529" t="s">
        <v>1075</v>
      </c>
    </row>
    <row r="2164" spans="12:13" x14ac:dyDescent="0.35">
      <c r="L2164" s="535" t="s">
        <v>3229</v>
      </c>
      <c r="M2164" s="529" t="s">
        <v>1075</v>
      </c>
    </row>
    <row r="2165" spans="12:13" x14ac:dyDescent="0.35">
      <c r="L2165" s="535" t="s">
        <v>3230</v>
      </c>
      <c r="M2165" s="529" t="s">
        <v>1075</v>
      </c>
    </row>
    <row r="2166" spans="12:13" x14ac:dyDescent="0.35">
      <c r="L2166" s="535" t="s">
        <v>3231</v>
      </c>
      <c r="M2166" s="529" t="s">
        <v>1075</v>
      </c>
    </row>
    <row r="2167" spans="12:13" x14ac:dyDescent="0.35">
      <c r="L2167" s="535" t="s">
        <v>3232</v>
      </c>
      <c r="M2167" s="529" t="s">
        <v>1075</v>
      </c>
    </row>
    <row r="2168" spans="12:13" x14ac:dyDescent="0.35">
      <c r="L2168" s="535" t="s">
        <v>3233</v>
      </c>
      <c r="M2168" s="529" t="s">
        <v>1075</v>
      </c>
    </row>
    <row r="2169" spans="12:13" x14ac:dyDescent="0.35">
      <c r="L2169" s="535" t="s">
        <v>3234</v>
      </c>
      <c r="M2169" s="529" t="s">
        <v>1075</v>
      </c>
    </row>
    <row r="2170" spans="12:13" x14ac:dyDescent="0.35">
      <c r="L2170" s="535" t="s">
        <v>3235</v>
      </c>
      <c r="M2170" s="529" t="s">
        <v>1075</v>
      </c>
    </row>
    <row r="2171" spans="12:13" x14ac:dyDescent="0.35">
      <c r="L2171" s="535" t="s">
        <v>3236</v>
      </c>
      <c r="M2171" s="529" t="s">
        <v>1075</v>
      </c>
    </row>
    <row r="2172" spans="12:13" x14ac:dyDescent="0.35">
      <c r="L2172" s="535" t="s">
        <v>3237</v>
      </c>
      <c r="M2172" s="529" t="s">
        <v>1075</v>
      </c>
    </row>
    <row r="2173" spans="12:13" x14ac:dyDescent="0.35">
      <c r="L2173" s="535" t="s">
        <v>3238</v>
      </c>
      <c r="M2173" s="529" t="s">
        <v>1075</v>
      </c>
    </row>
    <row r="2174" spans="12:13" x14ac:dyDescent="0.35">
      <c r="L2174" s="535" t="s">
        <v>3239</v>
      </c>
      <c r="M2174" s="529" t="s">
        <v>1075</v>
      </c>
    </row>
    <row r="2175" spans="12:13" x14ac:dyDescent="0.35">
      <c r="L2175" s="535" t="s">
        <v>3240</v>
      </c>
      <c r="M2175" s="529" t="s">
        <v>1075</v>
      </c>
    </row>
    <row r="2176" spans="12:13" x14ac:dyDescent="0.35">
      <c r="L2176" s="535" t="s">
        <v>3241</v>
      </c>
      <c r="M2176" s="529" t="s">
        <v>1075</v>
      </c>
    </row>
    <row r="2177" spans="12:13" x14ac:dyDescent="0.35">
      <c r="L2177" s="535" t="s">
        <v>3242</v>
      </c>
      <c r="M2177" s="529" t="s">
        <v>1075</v>
      </c>
    </row>
    <row r="2178" spans="12:13" x14ac:dyDescent="0.35">
      <c r="L2178" s="535" t="s">
        <v>3243</v>
      </c>
      <c r="M2178" s="529" t="s">
        <v>1075</v>
      </c>
    </row>
    <row r="2179" spans="12:13" x14ac:dyDescent="0.35">
      <c r="L2179" s="535" t="s">
        <v>3244</v>
      </c>
      <c r="M2179" s="529" t="s">
        <v>1075</v>
      </c>
    </row>
    <row r="2180" spans="12:13" x14ac:dyDescent="0.35">
      <c r="L2180" s="535" t="s">
        <v>3245</v>
      </c>
      <c r="M2180" s="529" t="s">
        <v>1075</v>
      </c>
    </row>
    <row r="2181" spans="12:13" x14ac:dyDescent="0.35">
      <c r="L2181" s="535" t="s">
        <v>3246</v>
      </c>
      <c r="M2181" s="529" t="s">
        <v>1075</v>
      </c>
    </row>
    <row r="2182" spans="12:13" x14ac:dyDescent="0.35">
      <c r="L2182" s="535" t="s">
        <v>3247</v>
      </c>
      <c r="M2182" s="529" t="s">
        <v>1075</v>
      </c>
    </row>
    <row r="2183" spans="12:13" x14ac:dyDescent="0.35">
      <c r="L2183" s="535" t="s">
        <v>3248</v>
      </c>
      <c r="M2183" s="529" t="s">
        <v>1075</v>
      </c>
    </row>
    <row r="2184" spans="12:13" x14ac:dyDescent="0.35">
      <c r="L2184" s="535" t="s">
        <v>3249</v>
      </c>
      <c r="M2184" s="529" t="s">
        <v>1075</v>
      </c>
    </row>
    <row r="2185" spans="12:13" x14ac:dyDescent="0.35">
      <c r="L2185" s="535" t="s">
        <v>3250</v>
      </c>
      <c r="M2185" s="529" t="s">
        <v>1075</v>
      </c>
    </row>
    <row r="2186" spans="12:13" x14ac:dyDescent="0.35">
      <c r="L2186" s="535" t="s">
        <v>3251</v>
      </c>
      <c r="M2186" s="529" t="s">
        <v>1075</v>
      </c>
    </row>
    <row r="2187" spans="12:13" x14ac:dyDescent="0.35">
      <c r="L2187" s="535" t="s">
        <v>3252</v>
      </c>
      <c r="M2187" s="529" t="s">
        <v>1075</v>
      </c>
    </row>
    <row r="2188" spans="12:13" x14ac:dyDescent="0.35">
      <c r="L2188" s="535" t="s">
        <v>3253</v>
      </c>
      <c r="M2188" s="529" t="s">
        <v>1075</v>
      </c>
    </row>
    <row r="2189" spans="12:13" x14ac:dyDescent="0.35">
      <c r="L2189" s="535" t="s">
        <v>3254</v>
      </c>
      <c r="M2189" s="529" t="s">
        <v>1075</v>
      </c>
    </row>
    <row r="2190" spans="12:13" x14ac:dyDescent="0.35">
      <c r="L2190" s="535" t="s">
        <v>3255</v>
      </c>
      <c r="M2190" s="529" t="s">
        <v>1047</v>
      </c>
    </row>
    <row r="2191" spans="12:13" x14ac:dyDescent="0.35">
      <c r="L2191" s="535" t="s">
        <v>3256</v>
      </c>
      <c r="M2191" s="529" t="s">
        <v>1047</v>
      </c>
    </row>
    <row r="2192" spans="12:13" x14ac:dyDescent="0.35">
      <c r="L2192" s="535" t="s">
        <v>3257</v>
      </c>
      <c r="M2192" s="529" t="s">
        <v>1047</v>
      </c>
    </row>
    <row r="2193" spans="12:13" x14ac:dyDescent="0.35">
      <c r="L2193" s="535" t="s">
        <v>3258</v>
      </c>
      <c r="M2193" s="529" t="s">
        <v>1047</v>
      </c>
    </row>
    <row r="2194" spans="12:13" x14ac:dyDescent="0.35">
      <c r="L2194" s="535" t="s">
        <v>3259</v>
      </c>
      <c r="M2194" s="529" t="s">
        <v>1047</v>
      </c>
    </row>
    <row r="2195" spans="12:13" x14ac:dyDescent="0.35">
      <c r="L2195" s="535" t="s">
        <v>3260</v>
      </c>
      <c r="M2195" s="529" t="s">
        <v>1047</v>
      </c>
    </row>
    <row r="2196" spans="12:13" x14ac:dyDescent="0.35">
      <c r="L2196" s="535" t="s">
        <v>3261</v>
      </c>
      <c r="M2196" s="529" t="s">
        <v>1047</v>
      </c>
    </row>
    <row r="2197" spans="12:13" x14ac:dyDescent="0.35">
      <c r="L2197" s="535" t="s">
        <v>3262</v>
      </c>
      <c r="M2197" s="529" t="s">
        <v>1047</v>
      </c>
    </row>
    <row r="2198" spans="12:13" x14ac:dyDescent="0.35">
      <c r="L2198" s="535" t="s">
        <v>3263</v>
      </c>
      <c r="M2198" s="529" t="s">
        <v>1047</v>
      </c>
    </row>
    <row r="2199" spans="12:13" x14ac:dyDescent="0.35">
      <c r="L2199" s="535" t="s">
        <v>3264</v>
      </c>
      <c r="M2199" s="529" t="s">
        <v>1047</v>
      </c>
    </row>
    <row r="2200" spans="12:13" x14ac:dyDescent="0.35">
      <c r="L2200" s="535" t="s">
        <v>3265</v>
      </c>
      <c r="M2200" s="529" t="s">
        <v>1047</v>
      </c>
    </row>
    <row r="2201" spans="12:13" x14ac:dyDescent="0.35">
      <c r="L2201" s="535" t="s">
        <v>3266</v>
      </c>
      <c r="M2201" s="529" t="s">
        <v>1047</v>
      </c>
    </row>
    <row r="2202" spans="12:13" x14ac:dyDescent="0.35">
      <c r="L2202" s="535" t="s">
        <v>3267</v>
      </c>
      <c r="M2202" s="529" t="s">
        <v>1047</v>
      </c>
    </row>
    <row r="2203" spans="12:13" x14ac:dyDescent="0.35">
      <c r="L2203" s="535" t="s">
        <v>3268</v>
      </c>
      <c r="M2203" s="529" t="s">
        <v>1047</v>
      </c>
    </row>
    <row r="2204" spans="12:13" x14ac:dyDescent="0.35">
      <c r="L2204" s="535" t="s">
        <v>3269</v>
      </c>
      <c r="M2204" s="529" t="s">
        <v>1047</v>
      </c>
    </row>
    <row r="2205" spans="12:13" x14ac:dyDescent="0.35">
      <c r="L2205" s="535" t="s">
        <v>3270</v>
      </c>
      <c r="M2205" s="529" t="s">
        <v>1047</v>
      </c>
    </row>
    <row r="2206" spans="12:13" x14ac:dyDescent="0.35">
      <c r="L2206" s="535" t="s">
        <v>3271</v>
      </c>
      <c r="M2206" s="529" t="s">
        <v>1047</v>
      </c>
    </row>
    <row r="2207" spans="12:13" x14ac:dyDescent="0.35">
      <c r="L2207" s="535" t="s">
        <v>3272</v>
      </c>
      <c r="M2207" s="529" t="s">
        <v>1047</v>
      </c>
    </row>
    <row r="2208" spans="12:13" x14ac:dyDescent="0.35">
      <c r="L2208" s="535" t="s">
        <v>3273</v>
      </c>
      <c r="M2208" s="529" t="s">
        <v>1047</v>
      </c>
    </row>
    <row r="2209" spans="12:13" x14ac:dyDescent="0.35">
      <c r="L2209" s="535" t="s">
        <v>3274</v>
      </c>
      <c r="M2209" s="529" t="s">
        <v>1047</v>
      </c>
    </row>
    <row r="2210" spans="12:13" x14ac:dyDescent="0.35">
      <c r="L2210" s="535" t="s">
        <v>3275</v>
      </c>
      <c r="M2210" s="529" t="s">
        <v>1047</v>
      </c>
    </row>
    <row r="2211" spans="12:13" x14ac:dyDescent="0.35">
      <c r="L2211" s="535" t="s">
        <v>3276</v>
      </c>
      <c r="M2211" s="529" t="s">
        <v>1047</v>
      </c>
    </row>
    <row r="2212" spans="12:13" x14ac:dyDescent="0.35">
      <c r="L2212" s="535" t="s">
        <v>3277</v>
      </c>
      <c r="M2212" s="529" t="s">
        <v>1047</v>
      </c>
    </row>
    <row r="2213" spans="12:13" x14ac:dyDescent="0.35">
      <c r="L2213" s="535" t="s">
        <v>3278</v>
      </c>
      <c r="M2213" s="529" t="s">
        <v>1047</v>
      </c>
    </row>
    <row r="2214" spans="12:13" x14ac:dyDescent="0.35">
      <c r="L2214" s="535" t="s">
        <v>3279</v>
      </c>
      <c r="M2214" s="529" t="s">
        <v>1047</v>
      </c>
    </row>
    <row r="2215" spans="12:13" x14ac:dyDescent="0.35">
      <c r="L2215" s="535" t="s">
        <v>3280</v>
      </c>
      <c r="M2215" s="529" t="s">
        <v>1047</v>
      </c>
    </row>
    <row r="2216" spans="12:13" x14ac:dyDescent="0.35">
      <c r="L2216" s="535" t="s">
        <v>3281</v>
      </c>
      <c r="M2216" s="529" t="s">
        <v>1047</v>
      </c>
    </row>
    <row r="2217" spans="12:13" x14ac:dyDescent="0.35">
      <c r="L2217" s="535" t="s">
        <v>3282</v>
      </c>
      <c r="M2217" s="529" t="s">
        <v>1047</v>
      </c>
    </row>
    <row r="2218" spans="12:13" x14ac:dyDescent="0.35">
      <c r="L2218" s="535" t="s">
        <v>3283</v>
      </c>
      <c r="M2218" s="529" t="s">
        <v>1047</v>
      </c>
    </row>
    <row r="2219" spans="12:13" x14ac:dyDescent="0.35">
      <c r="L2219" s="535" t="s">
        <v>3284</v>
      </c>
      <c r="M2219" s="529" t="s">
        <v>1047</v>
      </c>
    </row>
    <row r="2220" spans="12:13" x14ac:dyDescent="0.35">
      <c r="L2220" s="535" t="s">
        <v>3285</v>
      </c>
      <c r="M2220" s="529" t="s">
        <v>1047</v>
      </c>
    </row>
    <row r="2221" spans="12:13" x14ac:dyDescent="0.35">
      <c r="L2221" s="535" t="s">
        <v>3286</v>
      </c>
      <c r="M2221" s="529" t="s">
        <v>1047</v>
      </c>
    </row>
    <row r="2222" spans="12:13" x14ac:dyDescent="0.35">
      <c r="L2222" s="535" t="s">
        <v>3287</v>
      </c>
      <c r="M2222" s="529" t="s">
        <v>1047</v>
      </c>
    </row>
    <row r="2223" spans="12:13" x14ac:dyDescent="0.35">
      <c r="L2223" s="535" t="s">
        <v>3288</v>
      </c>
      <c r="M2223" s="529" t="s">
        <v>1047</v>
      </c>
    </row>
    <row r="2224" spans="12:13" x14ac:dyDescent="0.35">
      <c r="L2224" s="535" t="s">
        <v>3289</v>
      </c>
      <c r="M2224" s="529" t="s">
        <v>1047</v>
      </c>
    </row>
    <row r="2225" spans="12:13" x14ac:dyDescent="0.35">
      <c r="L2225" s="535" t="s">
        <v>3290</v>
      </c>
      <c r="M2225" s="529" t="s">
        <v>1047</v>
      </c>
    </row>
    <row r="2226" spans="12:13" x14ac:dyDescent="0.35">
      <c r="L2226" s="535" t="s">
        <v>3291</v>
      </c>
      <c r="M2226" s="529" t="s">
        <v>1047</v>
      </c>
    </row>
    <row r="2227" spans="12:13" x14ac:dyDescent="0.35">
      <c r="L2227" s="535" t="s">
        <v>3292</v>
      </c>
      <c r="M2227" s="529" t="s">
        <v>1047</v>
      </c>
    </row>
    <row r="2228" spans="12:13" x14ac:dyDescent="0.35">
      <c r="L2228" s="535" t="s">
        <v>3293</v>
      </c>
      <c r="M2228" s="529" t="s">
        <v>1047</v>
      </c>
    </row>
    <row r="2229" spans="12:13" x14ac:dyDescent="0.35">
      <c r="L2229" s="535" t="s">
        <v>3294</v>
      </c>
      <c r="M2229" s="529" t="s">
        <v>1047</v>
      </c>
    </row>
    <row r="2230" spans="12:13" x14ac:dyDescent="0.35">
      <c r="L2230" s="535" t="s">
        <v>3295</v>
      </c>
      <c r="M2230" s="529" t="s">
        <v>1047</v>
      </c>
    </row>
    <row r="2231" spans="12:13" x14ac:dyDescent="0.35">
      <c r="L2231" s="535" t="s">
        <v>3296</v>
      </c>
      <c r="M2231" s="529" t="s">
        <v>1047</v>
      </c>
    </row>
    <row r="2232" spans="12:13" x14ac:dyDescent="0.35">
      <c r="L2232" s="535" t="s">
        <v>3297</v>
      </c>
      <c r="M2232" s="529" t="s">
        <v>1047</v>
      </c>
    </row>
    <row r="2233" spans="12:13" x14ac:dyDescent="0.35">
      <c r="L2233" s="535" t="s">
        <v>3298</v>
      </c>
      <c r="M2233" s="529" t="s">
        <v>1047</v>
      </c>
    </row>
    <row r="2234" spans="12:13" x14ac:dyDescent="0.35">
      <c r="L2234" s="535" t="s">
        <v>3299</v>
      </c>
      <c r="M2234" s="529" t="s">
        <v>1075</v>
      </c>
    </row>
    <row r="2235" spans="12:13" x14ac:dyDescent="0.35">
      <c r="L2235" s="535" t="s">
        <v>3300</v>
      </c>
      <c r="M2235" s="529" t="s">
        <v>1075</v>
      </c>
    </row>
    <row r="2236" spans="12:13" x14ac:dyDescent="0.35">
      <c r="L2236" s="535" t="s">
        <v>3301</v>
      </c>
      <c r="M2236" s="529" t="s">
        <v>1075</v>
      </c>
    </row>
    <row r="2237" spans="12:13" x14ac:dyDescent="0.35">
      <c r="L2237" s="535" t="s">
        <v>3302</v>
      </c>
      <c r="M2237" s="529" t="s">
        <v>1075</v>
      </c>
    </row>
    <row r="2238" spans="12:13" x14ac:dyDescent="0.35">
      <c r="L2238" s="535" t="s">
        <v>3303</v>
      </c>
      <c r="M2238" s="529" t="s">
        <v>1075</v>
      </c>
    </row>
    <row r="2239" spans="12:13" x14ac:dyDescent="0.35">
      <c r="L2239" s="535" t="s">
        <v>3304</v>
      </c>
      <c r="M2239" s="529" t="s">
        <v>1075</v>
      </c>
    </row>
    <row r="2240" spans="12:13" x14ac:dyDescent="0.35">
      <c r="L2240" s="535" t="s">
        <v>3305</v>
      </c>
      <c r="M2240" s="529" t="s">
        <v>1075</v>
      </c>
    </row>
    <row r="2241" spans="12:13" x14ac:dyDescent="0.35">
      <c r="L2241" s="535" t="s">
        <v>3306</v>
      </c>
      <c r="M2241" s="529" t="s">
        <v>1075</v>
      </c>
    </row>
    <row r="2242" spans="12:13" x14ac:dyDescent="0.35">
      <c r="L2242" s="535" t="s">
        <v>3307</v>
      </c>
      <c r="M2242" s="529" t="s">
        <v>1075</v>
      </c>
    </row>
    <row r="2243" spans="12:13" x14ac:dyDescent="0.35">
      <c r="L2243" s="535" t="s">
        <v>3308</v>
      </c>
      <c r="M2243" s="529" t="s">
        <v>1075</v>
      </c>
    </row>
    <row r="2244" spans="12:13" x14ac:dyDescent="0.35">
      <c r="L2244" s="535" t="s">
        <v>3309</v>
      </c>
      <c r="M2244" s="529" t="s">
        <v>1075</v>
      </c>
    </row>
    <row r="2245" spans="12:13" x14ac:dyDescent="0.35">
      <c r="L2245" s="535" t="s">
        <v>3310</v>
      </c>
      <c r="M2245" s="529" t="s">
        <v>1075</v>
      </c>
    </row>
    <row r="2246" spans="12:13" x14ac:dyDescent="0.35">
      <c r="L2246" s="535" t="s">
        <v>3311</v>
      </c>
      <c r="M2246" s="529" t="s">
        <v>1075</v>
      </c>
    </row>
    <row r="2247" spans="12:13" x14ac:dyDescent="0.35">
      <c r="L2247" s="535" t="s">
        <v>3312</v>
      </c>
      <c r="M2247" s="529" t="s">
        <v>1075</v>
      </c>
    </row>
    <row r="2248" spans="12:13" x14ac:dyDescent="0.35">
      <c r="L2248" s="535" t="s">
        <v>3313</v>
      </c>
      <c r="M2248" s="529" t="s">
        <v>1075</v>
      </c>
    </row>
    <row r="2249" spans="12:13" x14ac:dyDescent="0.35">
      <c r="L2249" s="535" t="s">
        <v>3314</v>
      </c>
      <c r="M2249" s="529" t="s">
        <v>1075</v>
      </c>
    </row>
    <row r="2250" spans="12:13" x14ac:dyDescent="0.35">
      <c r="L2250" s="535" t="s">
        <v>3315</v>
      </c>
      <c r="M2250" s="529" t="s">
        <v>1075</v>
      </c>
    </row>
    <row r="2251" spans="12:13" x14ac:dyDescent="0.35">
      <c r="L2251" s="535" t="s">
        <v>3316</v>
      </c>
      <c r="M2251" s="529" t="s">
        <v>1075</v>
      </c>
    </row>
    <row r="2252" spans="12:13" x14ac:dyDescent="0.35">
      <c r="L2252" s="535" t="s">
        <v>3317</v>
      </c>
      <c r="M2252" s="529" t="s">
        <v>1075</v>
      </c>
    </row>
    <row r="2253" spans="12:13" x14ac:dyDescent="0.35">
      <c r="L2253" s="535" t="s">
        <v>3318</v>
      </c>
      <c r="M2253" s="529" t="s">
        <v>1075</v>
      </c>
    </row>
    <row r="2254" spans="12:13" x14ac:dyDescent="0.35">
      <c r="L2254" s="535" t="s">
        <v>3319</v>
      </c>
      <c r="M2254" s="529" t="s">
        <v>1075</v>
      </c>
    </row>
    <row r="2255" spans="12:13" x14ac:dyDescent="0.35">
      <c r="L2255" s="535" t="s">
        <v>3320</v>
      </c>
      <c r="M2255" s="529" t="s">
        <v>1075</v>
      </c>
    </row>
    <row r="2256" spans="12:13" x14ac:dyDescent="0.35">
      <c r="L2256" s="535" t="s">
        <v>3321</v>
      </c>
      <c r="M2256" s="529" t="s">
        <v>1075</v>
      </c>
    </row>
    <row r="2257" spans="12:13" x14ac:dyDescent="0.35">
      <c r="L2257" s="535" t="s">
        <v>3322</v>
      </c>
      <c r="M2257" s="529" t="s">
        <v>1075</v>
      </c>
    </row>
    <row r="2258" spans="12:13" x14ac:dyDescent="0.35">
      <c r="L2258" s="535" t="s">
        <v>3323</v>
      </c>
      <c r="M2258" s="529" t="s">
        <v>1075</v>
      </c>
    </row>
    <row r="2259" spans="12:13" x14ac:dyDescent="0.35">
      <c r="L2259" s="535" t="s">
        <v>3324</v>
      </c>
      <c r="M2259" s="529" t="s">
        <v>1075</v>
      </c>
    </row>
    <row r="2260" spans="12:13" x14ac:dyDescent="0.35">
      <c r="L2260" s="535" t="s">
        <v>3325</v>
      </c>
      <c r="M2260" s="529" t="s">
        <v>1075</v>
      </c>
    </row>
    <row r="2261" spans="12:13" x14ac:dyDescent="0.35">
      <c r="L2261" s="535" t="s">
        <v>3326</v>
      </c>
      <c r="M2261" s="529" t="s">
        <v>1075</v>
      </c>
    </row>
    <row r="2262" spans="12:13" x14ac:dyDescent="0.35">
      <c r="L2262" s="535" t="s">
        <v>3327</v>
      </c>
      <c r="M2262" s="529" t="s">
        <v>1075</v>
      </c>
    </row>
    <row r="2263" spans="12:13" x14ac:dyDescent="0.35">
      <c r="L2263" s="535" t="s">
        <v>3328</v>
      </c>
      <c r="M2263" s="529" t="s">
        <v>1075</v>
      </c>
    </row>
    <row r="2264" spans="12:13" x14ac:dyDescent="0.35">
      <c r="L2264" s="535" t="s">
        <v>3329</v>
      </c>
      <c r="M2264" s="529" t="s">
        <v>1075</v>
      </c>
    </row>
    <row r="2265" spans="12:13" x14ac:dyDescent="0.35">
      <c r="L2265" s="535" t="s">
        <v>3330</v>
      </c>
      <c r="M2265" s="529" t="s">
        <v>1075</v>
      </c>
    </row>
    <row r="2266" spans="12:13" x14ac:dyDescent="0.35">
      <c r="L2266" s="535" t="s">
        <v>3331</v>
      </c>
      <c r="M2266" s="529" t="s">
        <v>1075</v>
      </c>
    </row>
    <row r="2267" spans="12:13" x14ac:dyDescent="0.35">
      <c r="L2267" s="535" t="s">
        <v>3332</v>
      </c>
      <c r="M2267" s="529" t="s">
        <v>1075</v>
      </c>
    </row>
    <row r="2268" spans="12:13" x14ac:dyDescent="0.35">
      <c r="L2268" s="535" t="s">
        <v>3333</v>
      </c>
      <c r="M2268" s="529" t="s">
        <v>1075</v>
      </c>
    </row>
    <row r="2269" spans="12:13" x14ac:dyDescent="0.35">
      <c r="L2269" s="535" t="s">
        <v>3334</v>
      </c>
      <c r="M2269" s="529" t="s">
        <v>1075</v>
      </c>
    </row>
    <row r="2270" spans="12:13" x14ac:dyDescent="0.35">
      <c r="L2270" s="535" t="s">
        <v>3335</v>
      </c>
      <c r="M2270" s="529" t="s">
        <v>1075</v>
      </c>
    </row>
    <row r="2271" spans="12:13" x14ac:dyDescent="0.35">
      <c r="L2271" s="535" t="s">
        <v>3336</v>
      </c>
      <c r="M2271" s="529" t="s">
        <v>1075</v>
      </c>
    </row>
    <row r="2272" spans="12:13" x14ac:dyDescent="0.35">
      <c r="L2272" s="535" t="s">
        <v>3337</v>
      </c>
      <c r="M2272" s="529" t="s">
        <v>1047</v>
      </c>
    </row>
    <row r="2273" spans="12:13" x14ac:dyDescent="0.35">
      <c r="L2273" s="535" t="s">
        <v>3338</v>
      </c>
      <c r="M2273" s="529" t="s">
        <v>1075</v>
      </c>
    </row>
    <row r="2274" spans="12:13" x14ac:dyDescent="0.35">
      <c r="L2274" s="535" t="s">
        <v>3339</v>
      </c>
      <c r="M2274" s="529" t="s">
        <v>1075</v>
      </c>
    </row>
    <row r="2275" spans="12:13" x14ac:dyDescent="0.35">
      <c r="L2275" s="535" t="s">
        <v>3340</v>
      </c>
      <c r="M2275" s="529" t="s">
        <v>1047</v>
      </c>
    </row>
    <row r="2276" spans="12:13" x14ac:dyDescent="0.35">
      <c r="L2276" s="535" t="s">
        <v>3341</v>
      </c>
      <c r="M2276" s="529" t="s">
        <v>1075</v>
      </c>
    </row>
    <row r="2277" spans="12:13" x14ac:dyDescent="0.35">
      <c r="L2277" s="535" t="s">
        <v>3342</v>
      </c>
      <c r="M2277" s="529" t="s">
        <v>1075</v>
      </c>
    </row>
    <row r="2278" spans="12:13" x14ac:dyDescent="0.35">
      <c r="L2278" s="535" t="s">
        <v>3343</v>
      </c>
      <c r="M2278" s="529" t="s">
        <v>1075</v>
      </c>
    </row>
    <row r="2279" spans="12:13" x14ac:dyDescent="0.35">
      <c r="L2279" s="535" t="s">
        <v>3344</v>
      </c>
      <c r="M2279" s="529" t="s">
        <v>1075</v>
      </c>
    </row>
    <row r="2280" spans="12:13" x14ac:dyDescent="0.35">
      <c r="L2280" s="535" t="s">
        <v>3345</v>
      </c>
      <c r="M2280" s="529" t="s">
        <v>1075</v>
      </c>
    </row>
    <row r="2281" spans="12:13" x14ac:dyDescent="0.35">
      <c r="L2281" s="535" t="s">
        <v>3346</v>
      </c>
      <c r="M2281" s="529" t="s">
        <v>1075</v>
      </c>
    </row>
    <row r="2282" spans="12:13" x14ac:dyDescent="0.35">
      <c r="L2282" s="535" t="s">
        <v>3347</v>
      </c>
      <c r="M2282" s="529" t="s">
        <v>1075</v>
      </c>
    </row>
    <row r="2283" spans="12:13" x14ac:dyDescent="0.35">
      <c r="L2283" s="535" t="s">
        <v>3348</v>
      </c>
      <c r="M2283" s="529" t="s">
        <v>1075</v>
      </c>
    </row>
    <row r="2284" spans="12:13" x14ac:dyDescent="0.35">
      <c r="L2284" s="535" t="s">
        <v>3349</v>
      </c>
      <c r="M2284" s="529" t="s">
        <v>1075</v>
      </c>
    </row>
    <row r="2285" spans="12:13" x14ac:dyDescent="0.35">
      <c r="L2285" s="535" t="s">
        <v>3350</v>
      </c>
      <c r="M2285" s="529" t="s">
        <v>1075</v>
      </c>
    </row>
    <row r="2286" spans="12:13" x14ac:dyDescent="0.35">
      <c r="L2286" s="535" t="s">
        <v>3351</v>
      </c>
      <c r="M2286" s="529" t="s">
        <v>1075</v>
      </c>
    </row>
    <row r="2287" spans="12:13" x14ac:dyDescent="0.35">
      <c r="L2287" s="535" t="s">
        <v>3352</v>
      </c>
      <c r="M2287" s="529" t="s">
        <v>1075</v>
      </c>
    </row>
    <row r="2288" spans="12:13" x14ac:dyDescent="0.35">
      <c r="L2288" s="535" t="s">
        <v>3353</v>
      </c>
      <c r="M2288" s="529" t="s">
        <v>1075</v>
      </c>
    </row>
    <row r="2289" spans="12:13" x14ac:dyDescent="0.35">
      <c r="L2289" s="535" t="s">
        <v>3354</v>
      </c>
      <c r="M2289" s="529" t="s">
        <v>1075</v>
      </c>
    </row>
    <row r="2290" spans="12:13" x14ac:dyDescent="0.35">
      <c r="L2290" s="535" t="s">
        <v>3355</v>
      </c>
      <c r="M2290" s="529" t="s">
        <v>1075</v>
      </c>
    </row>
    <row r="2291" spans="12:13" x14ac:dyDescent="0.35">
      <c r="L2291" s="535" t="s">
        <v>3356</v>
      </c>
      <c r="M2291" s="529" t="s">
        <v>1075</v>
      </c>
    </row>
    <row r="2292" spans="12:13" x14ac:dyDescent="0.35">
      <c r="L2292" s="535" t="s">
        <v>3357</v>
      </c>
      <c r="M2292" s="529" t="s">
        <v>1047</v>
      </c>
    </row>
    <row r="2293" spans="12:13" x14ac:dyDescent="0.35">
      <c r="L2293" s="535" t="s">
        <v>3358</v>
      </c>
      <c r="M2293" s="529" t="s">
        <v>1075</v>
      </c>
    </row>
    <row r="2294" spans="12:13" x14ac:dyDescent="0.35">
      <c r="L2294" s="535" t="s">
        <v>3359</v>
      </c>
      <c r="M2294" s="529" t="s">
        <v>1075</v>
      </c>
    </row>
    <row r="2295" spans="12:13" x14ac:dyDescent="0.35">
      <c r="L2295" s="535" t="s">
        <v>3360</v>
      </c>
      <c r="M2295" s="529" t="s">
        <v>1075</v>
      </c>
    </row>
    <row r="2296" spans="12:13" x14ac:dyDescent="0.35">
      <c r="L2296" s="535" t="s">
        <v>3361</v>
      </c>
      <c r="M2296" s="529" t="s">
        <v>1075</v>
      </c>
    </row>
    <row r="2297" spans="12:13" x14ac:dyDescent="0.35">
      <c r="L2297" s="535" t="s">
        <v>3362</v>
      </c>
      <c r="M2297" s="529" t="s">
        <v>1075</v>
      </c>
    </row>
    <row r="2298" spans="12:13" x14ac:dyDescent="0.35">
      <c r="L2298" s="535" t="s">
        <v>3363</v>
      </c>
      <c r="M2298" s="529" t="s">
        <v>1047</v>
      </c>
    </row>
    <row r="2299" spans="12:13" x14ac:dyDescent="0.35">
      <c r="L2299" s="535" t="s">
        <v>3364</v>
      </c>
      <c r="M2299" s="529" t="s">
        <v>1047</v>
      </c>
    </row>
    <row r="2300" spans="12:13" x14ac:dyDescent="0.35">
      <c r="L2300" s="535" t="s">
        <v>3365</v>
      </c>
      <c r="M2300" s="529" t="s">
        <v>1047</v>
      </c>
    </row>
    <row r="2301" spans="12:13" x14ac:dyDescent="0.35">
      <c r="L2301" s="535" t="s">
        <v>3366</v>
      </c>
      <c r="M2301" s="529" t="s">
        <v>1047</v>
      </c>
    </row>
    <row r="2302" spans="12:13" x14ac:dyDescent="0.35">
      <c r="L2302" s="535" t="s">
        <v>3367</v>
      </c>
      <c r="M2302" s="529" t="s">
        <v>1047</v>
      </c>
    </row>
    <row r="2303" spans="12:13" x14ac:dyDescent="0.35">
      <c r="L2303" s="535" t="s">
        <v>3368</v>
      </c>
      <c r="M2303" s="529" t="s">
        <v>1047</v>
      </c>
    </row>
    <row r="2304" spans="12:13" x14ac:dyDescent="0.35">
      <c r="L2304" s="535" t="s">
        <v>3369</v>
      </c>
      <c r="M2304" s="529" t="s">
        <v>1047</v>
      </c>
    </row>
    <row r="2305" spans="12:13" x14ac:dyDescent="0.35">
      <c r="L2305" s="535" t="s">
        <v>3370</v>
      </c>
      <c r="M2305" s="529" t="s">
        <v>1047</v>
      </c>
    </row>
    <row r="2306" spans="12:13" x14ac:dyDescent="0.35">
      <c r="L2306" s="535" t="s">
        <v>3371</v>
      </c>
      <c r="M2306" s="529" t="s">
        <v>1047</v>
      </c>
    </row>
    <row r="2307" spans="12:13" x14ac:dyDescent="0.35">
      <c r="L2307" s="535" t="s">
        <v>3372</v>
      </c>
      <c r="M2307" s="529" t="s">
        <v>1047</v>
      </c>
    </row>
    <row r="2308" spans="12:13" x14ac:dyDescent="0.35">
      <c r="L2308" s="535" t="s">
        <v>3373</v>
      </c>
      <c r="M2308" s="529" t="s">
        <v>1047</v>
      </c>
    </row>
    <row r="2309" spans="12:13" x14ac:dyDescent="0.35">
      <c r="L2309" s="535" t="s">
        <v>3374</v>
      </c>
      <c r="M2309" s="529" t="s">
        <v>1047</v>
      </c>
    </row>
    <row r="2310" spans="12:13" x14ac:dyDescent="0.35">
      <c r="L2310" s="535" t="s">
        <v>3375</v>
      </c>
      <c r="M2310" s="529" t="s">
        <v>1047</v>
      </c>
    </row>
    <row r="2311" spans="12:13" x14ac:dyDescent="0.35">
      <c r="L2311" s="535" t="s">
        <v>3376</v>
      </c>
      <c r="M2311" s="529" t="s">
        <v>1047</v>
      </c>
    </row>
    <row r="2312" spans="12:13" x14ac:dyDescent="0.35">
      <c r="L2312" s="535" t="s">
        <v>3377</v>
      </c>
      <c r="M2312" s="529" t="s">
        <v>1047</v>
      </c>
    </row>
    <row r="2313" spans="12:13" x14ac:dyDescent="0.35">
      <c r="L2313" s="535" t="s">
        <v>3378</v>
      </c>
      <c r="M2313" s="529" t="s">
        <v>1047</v>
      </c>
    </row>
    <row r="2314" spans="12:13" x14ac:dyDescent="0.35">
      <c r="L2314" s="535" t="s">
        <v>3379</v>
      </c>
      <c r="M2314" s="529" t="s">
        <v>1047</v>
      </c>
    </row>
    <row r="2315" spans="12:13" x14ac:dyDescent="0.35">
      <c r="L2315" s="535" t="s">
        <v>3380</v>
      </c>
      <c r="M2315" s="529" t="s">
        <v>1047</v>
      </c>
    </row>
    <row r="2316" spans="12:13" x14ac:dyDescent="0.35">
      <c r="L2316" s="535" t="s">
        <v>3381</v>
      </c>
      <c r="M2316" s="529" t="s">
        <v>1047</v>
      </c>
    </row>
    <row r="2317" spans="12:13" x14ac:dyDescent="0.35">
      <c r="L2317" s="535" t="s">
        <v>3382</v>
      </c>
      <c r="M2317" s="529" t="s">
        <v>1047</v>
      </c>
    </row>
    <row r="2318" spans="12:13" x14ac:dyDescent="0.35">
      <c r="L2318" s="535" t="s">
        <v>3383</v>
      </c>
      <c r="M2318" s="529" t="s">
        <v>1047</v>
      </c>
    </row>
    <row r="2319" spans="12:13" x14ac:dyDescent="0.35">
      <c r="L2319" s="535" t="s">
        <v>3384</v>
      </c>
      <c r="M2319" s="529" t="s">
        <v>1047</v>
      </c>
    </row>
    <row r="2320" spans="12:13" x14ac:dyDescent="0.35">
      <c r="L2320" s="535" t="s">
        <v>3385</v>
      </c>
      <c r="M2320" s="529" t="s">
        <v>1047</v>
      </c>
    </row>
    <row r="2321" spans="12:13" x14ac:dyDescent="0.35">
      <c r="L2321" s="535" t="s">
        <v>3386</v>
      </c>
      <c r="M2321" s="529" t="s">
        <v>1047</v>
      </c>
    </row>
    <row r="2322" spans="12:13" x14ac:dyDescent="0.35">
      <c r="L2322" s="535" t="s">
        <v>3387</v>
      </c>
      <c r="M2322" s="529" t="s">
        <v>1047</v>
      </c>
    </row>
    <row r="2323" spans="12:13" x14ac:dyDescent="0.35">
      <c r="L2323" s="535" t="s">
        <v>3388</v>
      </c>
      <c r="M2323" s="529" t="s">
        <v>1047</v>
      </c>
    </row>
    <row r="2324" spans="12:13" x14ac:dyDescent="0.35">
      <c r="L2324" s="535" t="s">
        <v>3389</v>
      </c>
      <c r="M2324" s="529" t="s">
        <v>1047</v>
      </c>
    </row>
    <row r="2325" spans="12:13" x14ac:dyDescent="0.35">
      <c r="L2325" s="535" t="s">
        <v>3390</v>
      </c>
      <c r="M2325" s="529" t="s">
        <v>1047</v>
      </c>
    </row>
    <row r="2326" spans="12:13" x14ac:dyDescent="0.35">
      <c r="L2326" s="535" t="s">
        <v>3391</v>
      </c>
      <c r="M2326" s="529" t="s">
        <v>1047</v>
      </c>
    </row>
    <row r="2327" spans="12:13" x14ac:dyDescent="0.35">
      <c r="L2327" s="535" t="s">
        <v>3392</v>
      </c>
      <c r="M2327" s="529" t="s">
        <v>1047</v>
      </c>
    </row>
    <row r="2328" spans="12:13" x14ac:dyDescent="0.35">
      <c r="L2328" s="535" t="s">
        <v>3393</v>
      </c>
      <c r="M2328" s="529" t="s">
        <v>1047</v>
      </c>
    </row>
    <row r="2329" spans="12:13" x14ac:dyDescent="0.35">
      <c r="L2329" s="535" t="s">
        <v>3394</v>
      </c>
      <c r="M2329" s="529" t="s">
        <v>1047</v>
      </c>
    </row>
    <row r="2330" spans="12:13" x14ac:dyDescent="0.35">
      <c r="L2330" s="535" t="s">
        <v>3395</v>
      </c>
      <c r="M2330" s="529" t="s">
        <v>1047</v>
      </c>
    </row>
    <row r="2331" spans="12:13" x14ac:dyDescent="0.35">
      <c r="L2331" s="535" t="s">
        <v>3396</v>
      </c>
      <c r="M2331" s="529" t="s">
        <v>1047</v>
      </c>
    </row>
    <row r="2332" spans="12:13" x14ac:dyDescent="0.35">
      <c r="L2332" s="535" t="s">
        <v>3397</v>
      </c>
      <c r="M2332" s="529" t="s">
        <v>1047</v>
      </c>
    </row>
    <row r="2333" spans="12:13" x14ac:dyDescent="0.35">
      <c r="L2333" s="535" t="s">
        <v>3398</v>
      </c>
      <c r="M2333" s="529" t="s">
        <v>1047</v>
      </c>
    </row>
    <row r="2334" spans="12:13" x14ac:dyDescent="0.35">
      <c r="L2334" s="535" t="s">
        <v>3399</v>
      </c>
      <c r="M2334" s="529" t="s">
        <v>1047</v>
      </c>
    </row>
    <row r="2335" spans="12:13" x14ac:dyDescent="0.35">
      <c r="L2335" s="535" t="s">
        <v>3400</v>
      </c>
      <c r="M2335" s="529" t="s">
        <v>1047</v>
      </c>
    </row>
    <row r="2336" spans="12:13" x14ac:dyDescent="0.35">
      <c r="L2336" s="535" t="s">
        <v>3401</v>
      </c>
      <c r="M2336" s="529" t="s">
        <v>1047</v>
      </c>
    </row>
    <row r="2337" spans="12:13" x14ac:dyDescent="0.35">
      <c r="L2337" s="535" t="s">
        <v>3402</v>
      </c>
      <c r="M2337" s="529" t="s">
        <v>1047</v>
      </c>
    </row>
    <row r="2338" spans="12:13" x14ac:dyDescent="0.35">
      <c r="L2338" s="535" t="s">
        <v>3403</v>
      </c>
      <c r="M2338" s="529" t="s">
        <v>1047</v>
      </c>
    </row>
    <row r="2339" spans="12:13" x14ac:dyDescent="0.35">
      <c r="L2339" s="535" t="s">
        <v>3404</v>
      </c>
      <c r="M2339" s="529" t="s">
        <v>1047</v>
      </c>
    </row>
    <row r="2340" spans="12:13" x14ac:dyDescent="0.35">
      <c r="L2340" s="535" t="s">
        <v>3405</v>
      </c>
      <c r="M2340" s="529" t="s">
        <v>1047</v>
      </c>
    </row>
    <row r="2341" spans="12:13" x14ac:dyDescent="0.35">
      <c r="L2341" s="535" t="s">
        <v>3406</v>
      </c>
      <c r="M2341" s="529" t="s">
        <v>1047</v>
      </c>
    </row>
    <row r="2342" spans="12:13" x14ac:dyDescent="0.35">
      <c r="L2342" s="535" t="s">
        <v>3407</v>
      </c>
      <c r="M2342" s="529" t="s">
        <v>1047</v>
      </c>
    </row>
    <row r="2343" spans="12:13" x14ac:dyDescent="0.35">
      <c r="L2343" s="535" t="s">
        <v>3408</v>
      </c>
      <c r="M2343" s="529" t="s">
        <v>1047</v>
      </c>
    </row>
    <row r="2344" spans="12:13" x14ac:dyDescent="0.35">
      <c r="L2344" s="535" t="s">
        <v>3409</v>
      </c>
      <c r="M2344" s="529" t="s">
        <v>1047</v>
      </c>
    </row>
    <row r="2345" spans="12:13" x14ac:dyDescent="0.35">
      <c r="L2345" s="535" t="s">
        <v>3410</v>
      </c>
      <c r="M2345" s="529" t="s">
        <v>1047</v>
      </c>
    </row>
    <row r="2346" spans="12:13" x14ac:dyDescent="0.35">
      <c r="L2346" s="535" t="s">
        <v>3411</v>
      </c>
      <c r="M2346" s="529" t="s">
        <v>1047</v>
      </c>
    </row>
    <row r="2347" spans="12:13" x14ac:dyDescent="0.35">
      <c r="L2347" s="535" t="s">
        <v>3412</v>
      </c>
      <c r="M2347" s="529" t="s">
        <v>1047</v>
      </c>
    </row>
    <row r="2348" spans="12:13" x14ac:dyDescent="0.35">
      <c r="L2348" s="535" t="s">
        <v>3413</v>
      </c>
      <c r="M2348" s="529" t="s">
        <v>1047</v>
      </c>
    </row>
    <row r="2349" spans="12:13" x14ac:dyDescent="0.35">
      <c r="L2349" s="535" t="s">
        <v>3414</v>
      </c>
      <c r="M2349" s="529" t="s">
        <v>1047</v>
      </c>
    </row>
    <row r="2350" spans="12:13" x14ac:dyDescent="0.35">
      <c r="L2350" s="535" t="s">
        <v>3415</v>
      </c>
      <c r="M2350" s="529" t="s">
        <v>1047</v>
      </c>
    </row>
    <row r="2351" spans="12:13" x14ac:dyDescent="0.35">
      <c r="L2351" s="535" t="s">
        <v>3416</v>
      </c>
      <c r="M2351" s="529" t="s">
        <v>1047</v>
      </c>
    </row>
    <row r="2352" spans="12:13" x14ac:dyDescent="0.35">
      <c r="L2352" s="535" t="s">
        <v>3417</v>
      </c>
      <c r="M2352" s="529" t="s">
        <v>1047</v>
      </c>
    </row>
    <row r="2353" spans="12:13" x14ac:dyDescent="0.35">
      <c r="L2353" s="535" t="s">
        <v>3418</v>
      </c>
      <c r="M2353" s="529" t="s">
        <v>1047</v>
      </c>
    </row>
    <row r="2354" spans="12:13" x14ac:dyDescent="0.35">
      <c r="L2354" s="535" t="s">
        <v>3419</v>
      </c>
      <c r="M2354" s="529" t="s">
        <v>1047</v>
      </c>
    </row>
    <row r="2355" spans="12:13" x14ac:dyDescent="0.35">
      <c r="L2355" s="535" t="s">
        <v>3420</v>
      </c>
      <c r="M2355" s="529" t="s">
        <v>1047</v>
      </c>
    </row>
    <row r="2356" spans="12:13" x14ac:dyDescent="0.35">
      <c r="L2356" s="535" t="s">
        <v>3421</v>
      </c>
      <c r="M2356" s="529" t="s">
        <v>1047</v>
      </c>
    </row>
    <row r="2357" spans="12:13" x14ac:dyDescent="0.35">
      <c r="L2357" s="535" t="s">
        <v>3422</v>
      </c>
      <c r="M2357" s="529" t="s">
        <v>1047</v>
      </c>
    </row>
    <row r="2358" spans="12:13" x14ac:dyDescent="0.35">
      <c r="L2358" s="535" t="s">
        <v>3423</v>
      </c>
      <c r="M2358" s="529" t="s">
        <v>1047</v>
      </c>
    </row>
    <row r="2359" spans="12:13" x14ac:dyDescent="0.35">
      <c r="L2359" s="535" t="s">
        <v>3424</v>
      </c>
      <c r="M2359" s="529" t="s">
        <v>1047</v>
      </c>
    </row>
    <row r="2360" spans="12:13" x14ac:dyDescent="0.35">
      <c r="L2360" s="535" t="s">
        <v>3425</v>
      </c>
      <c r="M2360" s="529" t="s">
        <v>1047</v>
      </c>
    </row>
    <row r="2361" spans="12:13" x14ac:dyDescent="0.35">
      <c r="L2361" s="535" t="s">
        <v>3426</v>
      </c>
      <c r="M2361" s="529" t="s">
        <v>1047</v>
      </c>
    </row>
    <row r="2362" spans="12:13" x14ac:dyDescent="0.35">
      <c r="L2362" s="535" t="s">
        <v>3427</v>
      </c>
      <c r="M2362" s="529" t="s">
        <v>1047</v>
      </c>
    </row>
    <row r="2363" spans="12:13" x14ac:dyDescent="0.35">
      <c r="L2363" s="535" t="s">
        <v>3428</v>
      </c>
      <c r="M2363" s="529" t="s">
        <v>1047</v>
      </c>
    </row>
    <row r="2364" spans="12:13" x14ac:dyDescent="0.35">
      <c r="L2364" s="535" t="s">
        <v>3429</v>
      </c>
      <c r="M2364" s="529" t="s">
        <v>1047</v>
      </c>
    </row>
    <row r="2365" spans="12:13" x14ac:dyDescent="0.35">
      <c r="L2365" s="535" t="s">
        <v>3430</v>
      </c>
      <c r="M2365" s="529" t="s">
        <v>1047</v>
      </c>
    </row>
    <row r="2366" spans="12:13" x14ac:dyDescent="0.35">
      <c r="L2366" s="535" t="s">
        <v>3431</v>
      </c>
      <c r="M2366" s="529" t="s">
        <v>1047</v>
      </c>
    </row>
    <row r="2367" spans="12:13" x14ac:dyDescent="0.35">
      <c r="L2367" s="535" t="s">
        <v>3432</v>
      </c>
      <c r="M2367" s="529" t="s">
        <v>1047</v>
      </c>
    </row>
    <row r="2368" spans="12:13" x14ac:dyDescent="0.35">
      <c r="L2368" s="535" t="s">
        <v>3433</v>
      </c>
      <c r="M2368" s="529" t="s">
        <v>1047</v>
      </c>
    </row>
    <row r="2369" spans="12:13" x14ac:dyDescent="0.35">
      <c r="L2369" s="535" t="s">
        <v>3434</v>
      </c>
      <c r="M2369" s="529" t="s">
        <v>1047</v>
      </c>
    </row>
    <row r="2370" spans="12:13" x14ac:dyDescent="0.35">
      <c r="L2370" s="535" t="s">
        <v>3435</v>
      </c>
      <c r="M2370" s="529" t="s">
        <v>1047</v>
      </c>
    </row>
    <row r="2371" spans="12:13" x14ac:dyDescent="0.35">
      <c r="L2371" s="535" t="s">
        <v>3436</v>
      </c>
      <c r="M2371" s="529" t="s">
        <v>1047</v>
      </c>
    </row>
    <row r="2372" spans="12:13" x14ac:dyDescent="0.35">
      <c r="L2372" s="535" t="s">
        <v>3437</v>
      </c>
      <c r="M2372" s="529" t="s">
        <v>1047</v>
      </c>
    </row>
    <row r="2373" spans="12:13" x14ac:dyDescent="0.35">
      <c r="L2373" s="535" t="s">
        <v>3438</v>
      </c>
      <c r="M2373" s="529" t="s">
        <v>1047</v>
      </c>
    </row>
    <row r="2374" spans="12:13" x14ac:dyDescent="0.35">
      <c r="L2374" s="535" t="s">
        <v>3439</v>
      </c>
      <c r="M2374" s="529" t="s">
        <v>1047</v>
      </c>
    </row>
    <row r="2375" spans="12:13" x14ac:dyDescent="0.35">
      <c r="L2375" s="535" t="s">
        <v>3440</v>
      </c>
      <c r="M2375" s="529" t="s">
        <v>1047</v>
      </c>
    </row>
    <row r="2376" spans="12:13" x14ac:dyDescent="0.35">
      <c r="L2376" s="535" t="s">
        <v>3441</v>
      </c>
      <c r="M2376" s="529" t="s">
        <v>1047</v>
      </c>
    </row>
    <row r="2377" spans="12:13" x14ac:dyDescent="0.35">
      <c r="L2377" s="535" t="s">
        <v>3442</v>
      </c>
      <c r="M2377" s="529" t="s">
        <v>1047</v>
      </c>
    </row>
    <row r="2378" spans="12:13" x14ac:dyDescent="0.35">
      <c r="L2378" s="535" t="s">
        <v>3443</v>
      </c>
      <c r="M2378" s="529" t="s">
        <v>1047</v>
      </c>
    </row>
    <row r="2379" spans="12:13" x14ac:dyDescent="0.35">
      <c r="L2379" s="535" t="s">
        <v>3444</v>
      </c>
      <c r="M2379" s="529" t="s">
        <v>1047</v>
      </c>
    </row>
    <row r="2380" spans="12:13" x14ac:dyDescent="0.35">
      <c r="L2380" s="535" t="s">
        <v>3445</v>
      </c>
      <c r="M2380" s="529" t="s">
        <v>1047</v>
      </c>
    </row>
    <row r="2381" spans="12:13" x14ac:dyDescent="0.35">
      <c r="L2381" s="535" t="s">
        <v>3446</v>
      </c>
      <c r="M2381" s="529" t="s">
        <v>1047</v>
      </c>
    </row>
    <row r="2382" spans="12:13" x14ac:dyDescent="0.35">
      <c r="L2382" s="535" t="s">
        <v>3447</v>
      </c>
      <c r="M2382" s="529" t="s">
        <v>1047</v>
      </c>
    </row>
    <row r="2383" spans="12:13" x14ac:dyDescent="0.35">
      <c r="L2383" s="535" t="s">
        <v>3448</v>
      </c>
      <c r="M2383" s="529" t="s">
        <v>1047</v>
      </c>
    </row>
    <row r="2384" spans="12:13" x14ac:dyDescent="0.35">
      <c r="L2384" s="535" t="s">
        <v>3449</v>
      </c>
      <c r="M2384" s="529" t="s">
        <v>1047</v>
      </c>
    </row>
    <row r="2385" spans="12:13" x14ac:dyDescent="0.35">
      <c r="L2385" s="535" t="s">
        <v>3450</v>
      </c>
      <c r="M2385" s="529" t="s">
        <v>1047</v>
      </c>
    </row>
    <row r="2386" spans="12:13" x14ac:dyDescent="0.35">
      <c r="L2386" s="535" t="s">
        <v>3451</v>
      </c>
      <c r="M2386" s="529" t="s">
        <v>1047</v>
      </c>
    </row>
    <row r="2387" spans="12:13" x14ac:dyDescent="0.35">
      <c r="L2387" s="535" t="s">
        <v>3452</v>
      </c>
      <c r="M2387" s="529" t="s">
        <v>1047</v>
      </c>
    </row>
    <row r="2388" spans="12:13" x14ac:dyDescent="0.35">
      <c r="L2388" s="535" t="s">
        <v>3453</v>
      </c>
      <c r="M2388" s="529" t="s">
        <v>1047</v>
      </c>
    </row>
    <row r="2389" spans="12:13" x14ac:dyDescent="0.35">
      <c r="L2389" s="535" t="s">
        <v>3454</v>
      </c>
      <c r="M2389" s="529" t="s">
        <v>1047</v>
      </c>
    </row>
    <row r="2390" spans="12:13" x14ac:dyDescent="0.35">
      <c r="L2390" s="535" t="s">
        <v>3455</v>
      </c>
      <c r="M2390" s="529" t="s">
        <v>1047</v>
      </c>
    </row>
    <row r="2391" spans="12:13" x14ac:dyDescent="0.35">
      <c r="L2391" s="535" t="s">
        <v>3456</v>
      </c>
      <c r="M2391" s="529" t="s">
        <v>1047</v>
      </c>
    </row>
    <row r="2392" spans="12:13" x14ac:dyDescent="0.35">
      <c r="L2392" s="535" t="s">
        <v>3457</v>
      </c>
      <c r="M2392" s="529" t="s">
        <v>1047</v>
      </c>
    </row>
    <row r="2393" spans="12:13" x14ac:dyDescent="0.35">
      <c r="L2393" s="535" t="s">
        <v>3458</v>
      </c>
      <c r="M2393" s="529" t="s">
        <v>1047</v>
      </c>
    </row>
    <row r="2394" spans="12:13" x14ac:dyDescent="0.35">
      <c r="L2394" s="535" t="s">
        <v>3459</v>
      </c>
      <c r="M2394" s="529" t="s">
        <v>1047</v>
      </c>
    </row>
    <row r="2395" spans="12:13" x14ac:dyDescent="0.35">
      <c r="L2395" s="535" t="s">
        <v>3460</v>
      </c>
      <c r="M2395" s="529" t="s">
        <v>1047</v>
      </c>
    </row>
    <row r="2396" spans="12:13" x14ac:dyDescent="0.35">
      <c r="L2396" s="535" t="s">
        <v>3461</v>
      </c>
      <c r="M2396" s="529" t="s">
        <v>1047</v>
      </c>
    </row>
    <row r="2397" spans="12:13" x14ac:dyDescent="0.35">
      <c r="L2397" s="535" t="s">
        <v>3462</v>
      </c>
      <c r="M2397" s="529" t="s">
        <v>1047</v>
      </c>
    </row>
    <row r="2398" spans="12:13" x14ac:dyDescent="0.35">
      <c r="L2398" s="535" t="s">
        <v>3463</v>
      </c>
      <c r="M2398" s="529" t="s">
        <v>1047</v>
      </c>
    </row>
    <row r="2399" spans="12:13" x14ac:dyDescent="0.35">
      <c r="L2399" s="535" t="s">
        <v>3464</v>
      </c>
      <c r="M2399" s="529" t="s">
        <v>1047</v>
      </c>
    </row>
    <row r="2400" spans="12:13" x14ac:dyDescent="0.35">
      <c r="L2400" s="535" t="s">
        <v>3465</v>
      </c>
      <c r="M2400" s="529" t="s">
        <v>1047</v>
      </c>
    </row>
    <row r="2401" spans="12:13" x14ac:dyDescent="0.35">
      <c r="L2401" s="535" t="s">
        <v>3466</v>
      </c>
      <c r="M2401" s="529" t="s">
        <v>1047</v>
      </c>
    </row>
    <row r="2402" spans="12:13" x14ac:dyDescent="0.35">
      <c r="L2402" s="535" t="s">
        <v>3467</v>
      </c>
      <c r="M2402" s="529" t="s">
        <v>1047</v>
      </c>
    </row>
    <row r="2403" spans="12:13" x14ac:dyDescent="0.35">
      <c r="L2403" s="535" t="s">
        <v>3468</v>
      </c>
      <c r="M2403" s="529" t="s">
        <v>1047</v>
      </c>
    </row>
    <row r="2404" spans="12:13" x14ac:dyDescent="0.35">
      <c r="L2404" s="535" t="s">
        <v>3469</v>
      </c>
      <c r="M2404" s="529" t="s">
        <v>1047</v>
      </c>
    </row>
    <row r="2405" spans="12:13" x14ac:dyDescent="0.35">
      <c r="L2405" s="535" t="s">
        <v>3470</v>
      </c>
      <c r="M2405" s="529" t="s">
        <v>1047</v>
      </c>
    </row>
    <row r="2406" spans="12:13" x14ac:dyDescent="0.35">
      <c r="L2406" s="535" t="s">
        <v>3471</v>
      </c>
      <c r="M2406" s="529" t="s">
        <v>1047</v>
      </c>
    </row>
    <row r="2407" spans="12:13" x14ac:dyDescent="0.35">
      <c r="L2407" s="535" t="s">
        <v>3472</v>
      </c>
      <c r="M2407" s="529" t="s">
        <v>1047</v>
      </c>
    </row>
    <row r="2408" spans="12:13" x14ac:dyDescent="0.35">
      <c r="L2408" s="535" t="s">
        <v>3473</v>
      </c>
      <c r="M2408" s="529" t="s">
        <v>1047</v>
      </c>
    </row>
    <row r="2409" spans="12:13" x14ac:dyDescent="0.35">
      <c r="L2409" s="535" t="s">
        <v>3474</v>
      </c>
      <c r="M2409" s="529" t="s">
        <v>1047</v>
      </c>
    </row>
    <row r="2410" spans="12:13" x14ac:dyDescent="0.35">
      <c r="L2410" s="535" t="s">
        <v>3475</v>
      </c>
      <c r="M2410" s="529" t="s">
        <v>1047</v>
      </c>
    </row>
    <row r="2411" spans="12:13" x14ac:dyDescent="0.35">
      <c r="L2411" s="535" t="s">
        <v>3476</v>
      </c>
      <c r="M2411" s="529" t="s">
        <v>1047</v>
      </c>
    </row>
    <row r="2412" spans="12:13" x14ac:dyDescent="0.35">
      <c r="L2412" s="535" t="s">
        <v>3477</v>
      </c>
      <c r="M2412" s="529" t="s">
        <v>1047</v>
      </c>
    </row>
    <row r="2413" spans="12:13" x14ac:dyDescent="0.35">
      <c r="L2413" s="535" t="s">
        <v>3478</v>
      </c>
      <c r="M2413" s="529" t="s">
        <v>1047</v>
      </c>
    </row>
    <row r="2414" spans="12:13" x14ac:dyDescent="0.35">
      <c r="L2414" s="535" t="s">
        <v>3479</v>
      </c>
      <c r="M2414" s="529" t="s">
        <v>1047</v>
      </c>
    </row>
    <row r="2415" spans="12:13" x14ac:dyDescent="0.35">
      <c r="L2415" s="535" t="s">
        <v>3480</v>
      </c>
      <c r="M2415" s="529" t="s">
        <v>1047</v>
      </c>
    </row>
    <row r="2416" spans="12:13" x14ac:dyDescent="0.35">
      <c r="L2416" s="535" t="s">
        <v>3481</v>
      </c>
      <c r="M2416" s="529" t="s">
        <v>1047</v>
      </c>
    </row>
    <row r="2417" spans="12:13" x14ac:dyDescent="0.35">
      <c r="L2417" s="535" t="s">
        <v>3482</v>
      </c>
      <c r="M2417" s="529" t="s">
        <v>1047</v>
      </c>
    </row>
    <row r="2418" spans="12:13" x14ac:dyDescent="0.35">
      <c r="L2418" s="535" t="s">
        <v>3483</v>
      </c>
      <c r="M2418" s="529" t="s">
        <v>1047</v>
      </c>
    </row>
    <row r="2419" spans="12:13" x14ac:dyDescent="0.35">
      <c r="L2419" s="535" t="s">
        <v>3484</v>
      </c>
      <c r="M2419" s="529" t="s">
        <v>1047</v>
      </c>
    </row>
    <row r="2420" spans="12:13" x14ac:dyDescent="0.35">
      <c r="L2420" s="535" t="s">
        <v>3485</v>
      </c>
      <c r="M2420" s="529" t="s">
        <v>1047</v>
      </c>
    </row>
    <row r="2421" spans="12:13" x14ac:dyDescent="0.35">
      <c r="L2421" s="535" t="s">
        <v>3486</v>
      </c>
      <c r="M2421" s="529" t="s">
        <v>1047</v>
      </c>
    </row>
    <row r="2422" spans="12:13" x14ac:dyDescent="0.35">
      <c r="L2422" s="535" t="s">
        <v>3487</v>
      </c>
      <c r="M2422" s="529" t="s">
        <v>1047</v>
      </c>
    </row>
    <row r="2423" spans="12:13" x14ac:dyDescent="0.35">
      <c r="L2423" s="535" t="s">
        <v>3488</v>
      </c>
      <c r="M2423" s="529" t="s">
        <v>1047</v>
      </c>
    </row>
    <row r="2424" spans="12:13" x14ac:dyDescent="0.35">
      <c r="L2424" s="535" t="s">
        <v>3489</v>
      </c>
      <c r="M2424" s="529" t="s">
        <v>1047</v>
      </c>
    </row>
    <row r="2425" spans="12:13" x14ac:dyDescent="0.35">
      <c r="L2425" s="535" t="s">
        <v>3490</v>
      </c>
      <c r="M2425" s="529" t="s">
        <v>1047</v>
      </c>
    </row>
    <row r="2426" spans="12:13" x14ac:dyDescent="0.35">
      <c r="L2426" s="535" t="s">
        <v>3491</v>
      </c>
      <c r="M2426" s="529" t="s">
        <v>1047</v>
      </c>
    </row>
    <row r="2427" spans="12:13" x14ac:dyDescent="0.35">
      <c r="L2427" s="535" t="s">
        <v>3492</v>
      </c>
      <c r="M2427" s="529" t="s">
        <v>1047</v>
      </c>
    </row>
    <row r="2428" spans="12:13" x14ac:dyDescent="0.35">
      <c r="L2428" s="535" t="s">
        <v>3493</v>
      </c>
      <c r="M2428" s="529" t="s">
        <v>1047</v>
      </c>
    </row>
    <row r="2429" spans="12:13" x14ac:dyDescent="0.35">
      <c r="L2429" s="535" t="s">
        <v>3494</v>
      </c>
      <c r="M2429" s="529" t="s">
        <v>1047</v>
      </c>
    </row>
    <row r="2430" spans="12:13" x14ac:dyDescent="0.35">
      <c r="L2430" s="535" t="s">
        <v>3495</v>
      </c>
      <c r="M2430" s="529" t="s">
        <v>1047</v>
      </c>
    </row>
    <row r="2431" spans="12:13" x14ac:dyDescent="0.35">
      <c r="L2431" s="535" t="s">
        <v>3496</v>
      </c>
      <c r="M2431" s="529" t="s">
        <v>1047</v>
      </c>
    </row>
    <row r="2432" spans="12:13" x14ac:dyDescent="0.35">
      <c r="L2432" s="535" t="s">
        <v>3497</v>
      </c>
      <c r="M2432" s="529" t="s">
        <v>1047</v>
      </c>
    </row>
    <row r="2433" spans="12:13" x14ac:dyDescent="0.35">
      <c r="L2433" s="535" t="s">
        <v>3498</v>
      </c>
      <c r="M2433" s="529" t="s">
        <v>1047</v>
      </c>
    </row>
    <row r="2434" spans="12:13" x14ac:dyDescent="0.35">
      <c r="L2434" s="535" t="s">
        <v>3499</v>
      </c>
      <c r="M2434" s="529" t="s">
        <v>1047</v>
      </c>
    </row>
    <row r="2435" spans="12:13" x14ac:dyDescent="0.35">
      <c r="L2435" s="535" t="s">
        <v>3500</v>
      </c>
      <c r="M2435" s="529" t="s">
        <v>1047</v>
      </c>
    </row>
    <row r="2436" spans="12:13" x14ac:dyDescent="0.35">
      <c r="L2436" s="535" t="s">
        <v>3501</v>
      </c>
      <c r="M2436" s="529" t="s">
        <v>1047</v>
      </c>
    </row>
    <row r="2437" spans="12:13" x14ac:dyDescent="0.35">
      <c r="L2437" s="535" t="s">
        <v>3502</v>
      </c>
      <c r="M2437" s="529" t="s">
        <v>1075</v>
      </c>
    </row>
    <row r="2438" spans="12:13" x14ac:dyDescent="0.35">
      <c r="L2438" s="535" t="s">
        <v>3503</v>
      </c>
      <c r="M2438" s="529" t="s">
        <v>1047</v>
      </c>
    </row>
    <row r="2439" spans="12:13" x14ac:dyDescent="0.35">
      <c r="L2439" s="535" t="s">
        <v>3504</v>
      </c>
      <c r="M2439" s="529" t="s">
        <v>1047</v>
      </c>
    </row>
    <row r="2440" spans="12:13" x14ac:dyDescent="0.35">
      <c r="L2440" s="535" t="s">
        <v>3505</v>
      </c>
      <c r="M2440" s="529" t="s">
        <v>1047</v>
      </c>
    </row>
    <row r="2441" spans="12:13" x14ac:dyDescent="0.35">
      <c r="L2441" s="535" t="s">
        <v>3506</v>
      </c>
      <c r="M2441" s="529" t="s">
        <v>1047</v>
      </c>
    </row>
    <row r="2442" spans="12:13" x14ac:dyDescent="0.35">
      <c r="L2442" s="535" t="s">
        <v>3507</v>
      </c>
      <c r="M2442" s="529" t="s">
        <v>1047</v>
      </c>
    </row>
    <row r="2443" spans="12:13" x14ac:dyDescent="0.35">
      <c r="L2443" s="535" t="s">
        <v>3508</v>
      </c>
      <c r="M2443" s="529" t="s">
        <v>1047</v>
      </c>
    </row>
    <row r="2444" spans="12:13" x14ac:dyDescent="0.35">
      <c r="L2444" s="535" t="s">
        <v>3509</v>
      </c>
      <c r="M2444" s="529" t="s">
        <v>1047</v>
      </c>
    </row>
    <row r="2445" spans="12:13" x14ac:dyDescent="0.35">
      <c r="L2445" s="535" t="s">
        <v>3510</v>
      </c>
      <c r="M2445" s="529" t="s">
        <v>1075</v>
      </c>
    </row>
    <row r="2446" spans="12:13" x14ac:dyDescent="0.35">
      <c r="L2446" s="535" t="s">
        <v>3511</v>
      </c>
      <c r="M2446" s="529" t="s">
        <v>1075</v>
      </c>
    </row>
    <row r="2447" spans="12:13" x14ac:dyDescent="0.35">
      <c r="L2447" s="535" t="s">
        <v>3512</v>
      </c>
      <c r="M2447" s="529" t="s">
        <v>1047</v>
      </c>
    </row>
    <row r="2448" spans="12:13" x14ac:dyDescent="0.35">
      <c r="L2448" s="535" t="s">
        <v>3513</v>
      </c>
      <c r="M2448" s="529" t="s">
        <v>1075</v>
      </c>
    </row>
    <row r="2449" spans="12:13" x14ac:dyDescent="0.35">
      <c r="L2449" s="535" t="s">
        <v>3514</v>
      </c>
      <c r="M2449" s="529" t="s">
        <v>1075</v>
      </c>
    </row>
    <row r="2450" spans="12:13" x14ac:dyDescent="0.35">
      <c r="L2450" s="535" t="s">
        <v>3515</v>
      </c>
      <c r="M2450" s="529" t="s">
        <v>1047</v>
      </c>
    </row>
    <row r="2451" spans="12:13" x14ac:dyDescent="0.35">
      <c r="L2451" s="535" t="s">
        <v>3516</v>
      </c>
      <c r="M2451" s="529" t="s">
        <v>1075</v>
      </c>
    </row>
    <row r="2452" spans="12:13" x14ac:dyDescent="0.35">
      <c r="L2452" s="535" t="s">
        <v>3517</v>
      </c>
      <c r="M2452" s="529" t="s">
        <v>1047</v>
      </c>
    </row>
    <row r="2453" spans="12:13" x14ac:dyDescent="0.35">
      <c r="L2453" s="535" t="s">
        <v>3518</v>
      </c>
      <c r="M2453" s="529" t="s">
        <v>1047</v>
      </c>
    </row>
    <row r="2454" spans="12:13" x14ac:dyDescent="0.35">
      <c r="L2454" s="535" t="s">
        <v>3519</v>
      </c>
      <c r="M2454" s="529" t="s">
        <v>1075</v>
      </c>
    </row>
    <row r="2455" spans="12:13" x14ac:dyDescent="0.35">
      <c r="L2455" s="535" t="s">
        <v>3520</v>
      </c>
      <c r="M2455" s="529" t="s">
        <v>1075</v>
      </c>
    </row>
    <row r="2456" spans="12:13" x14ac:dyDescent="0.35">
      <c r="L2456" s="535" t="s">
        <v>3521</v>
      </c>
      <c r="M2456" s="529" t="s">
        <v>1075</v>
      </c>
    </row>
    <row r="2457" spans="12:13" x14ac:dyDescent="0.35">
      <c r="L2457" s="535" t="s">
        <v>3522</v>
      </c>
      <c r="M2457" s="529" t="s">
        <v>1075</v>
      </c>
    </row>
    <row r="2458" spans="12:13" x14ac:dyDescent="0.35">
      <c r="L2458" s="535" t="s">
        <v>3523</v>
      </c>
      <c r="M2458" s="529" t="s">
        <v>1075</v>
      </c>
    </row>
    <row r="2459" spans="12:13" x14ac:dyDescent="0.35">
      <c r="L2459" s="535" t="s">
        <v>3524</v>
      </c>
      <c r="M2459" s="529" t="s">
        <v>1075</v>
      </c>
    </row>
    <row r="2460" spans="12:13" x14ac:dyDescent="0.35">
      <c r="L2460" s="535" t="s">
        <v>3525</v>
      </c>
      <c r="M2460" s="529" t="s">
        <v>1075</v>
      </c>
    </row>
    <row r="2461" spans="12:13" x14ac:dyDescent="0.35">
      <c r="L2461" s="535" t="s">
        <v>3526</v>
      </c>
      <c r="M2461" s="529" t="s">
        <v>1047</v>
      </c>
    </row>
    <row r="2462" spans="12:13" x14ac:dyDescent="0.35">
      <c r="L2462" s="535" t="s">
        <v>3527</v>
      </c>
      <c r="M2462" s="529" t="s">
        <v>1075</v>
      </c>
    </row>
    <row r="2463" spans="12:13" x14ac:dyDescent="0.35">
      <c r="L2463" s="535" t="s">
        <v>3528</v>
      </c>
      <c r="M2463" s="529" t="s">
        <v>1075</v>
      </c>
    </row>
    <row r="2464" spans="12:13" x14ac:dyDescent="0.35">
      <c r="L2464" s="535" t="s">
        <v>3529</v>
      </c>
      <c r="M2464" s="529" t="s">
        <v>1075</v>
      </c>
    </row>
    <row r="2465" spans="12:13" x14ac:dyDescent="0.35">
      <c r="L2465" s="535" t="s">
        <v>3530</v>
      </c>
      <c r="M2465" s="529" t="s">
        <v>1075</v>
      </c>
    </row>
    <row r="2466" spans="12:13" x14ac:dyDescent="0.35">
      <c r="L2466" s="535" t="s">
        <v>3531</v>
      </c>
      <c r="M2466" s="529" t="s">
        <v>1047</v>
      </c>
    </row>
    <row r="2467" spans="12:13" x14ac:dyDescent="0.35">
      <c r="L2467" s="535" t="s">
        <v>3532</v>
      </c>
      <c r="M2467" s="529" t="s">
        <v>1075</v>
      </c>
    </row>
    <row r="2468" spans="12:13" x14ac:dyDescent="0.35">
      <c r="L2468" s="535" t="s">
        <v>3533</v>
      </c>
      <c r="M2468" s="529" t="s">
        <v>1075</v>
      </c>
    </row>
    <row r="2469" spans="12:13" x14ac:dyDescent="0.35">
      <c r="L2469" s="535" t="s">
        <v>3534</v>
      </c>
      <c r="M2469" s="529" t="s">
        <v>1075</v>
      </c>
    </row>
    <row r="2470" spans="12:13" x14ac:dyDescent="0.35">
      <c r="L2470" s="535" t="s">
        <v>3535</v>
      </c>
      <c r="M2470" s="529" t="s">
        <v>1075</v>
      </c>
    </row>
    <row r="2471" spans="12:13" x14ac:dyDescent="0.35">
      <c r="L2471" s="535" t="s">
        <v>3536</v>
      </c>
      <c r="M2471" s="529" t="s">
        <v>1075</v>
      </c>
    </row>
    <row r="2472" spans="12:13" x14ac:dyDescent="0.35">
      <c r="L2472" s="535" t="s">
        <v>3537</v>
      </c>
      <c r="M2472" s="529" t="s">
        <v>1075</v>
      </c>
    </row>
    <row r="2473" spans="12:13" x14ac:dyDescent="0.35">
      <c r="L2473" s="535" t="s">
        <v>3538</v>
      </c>
      <c r="M2473" s="529" t="s">
        <v>1075</v>
      </c>
    </row>
    <row r="2474" spans="12:13" x14ac:dyDescent="0.35">
      <c r="L2474" s="535" t="s">
        <v>3539</v>
      </c>
      <c r="M2474" s="529" t="s">
        <v>1075</v>
      </c>
    </row>
    <row r="2475" spans="12:13" x14ac:dyDescent="0.35">
      <c r="L2475" s="535" t="s">
        <v>3540</v>
      </c>
      <c r="M2475" s="529" t="s">
        <v>1075</v>
      </c>
    </row>
    <row r="2476" spans="12:13" x14ac:dyDescent="0.35">
      <c r="L2476" s="535" t="s">
        <v>3541</v>
      </c>
      <c r="M2476" s="529" t="s">
        <v>1075</v>
      </c>
    </row>
    <row r="2477" spans="12:13" x14ac:dyDescent="0.35">
      <c r="L2477" s="535" t="s">
        <v>3542</v>
      </c>
      <c r="M2477" s="529" t="s">
        <v>1047</v>
      </c>
    </row>
    <row r="2478" spans="12:13" x14ac:dyDescent="0.35">
      <c r="L2478" s="535" t="s">
        <v>3543</v>
      </c>
      <c r="M2478" s="529" t="s">
        <v>1047</v>
      </c>
    </row>
    <row r="2479" spans="12:13" x14ac:dyDescent="0.35">
      <c r="L2479" s="535" t="s">
        <v>3544</v>
      </c>
      <c r="M2479" s="529" t="s">
        <v>1075</v>
      </c>
    </row>
    <row r="2480" spans="12:13" x14ac:dyDescent="0.35">
      <c r="L2480" s="535" t="s">
        <v>3545</v>
      </c>
      <c r="M2480" s="529" t="s">
        <v>1075</v>
      </c>
    </row>
    <row r="2481" spans="12:13" x14ac:dyDescent="0.35">
      <c r="L2481" s="535" t="s">
        <v>3546</v>
      </c>
      <c r="M2481" s="529" t="s">
        <v>1075</v>
      </c>
    </row>
    <row r="2482" spans="12:13" x14ac:dyDescent="0.35">
      <c r="L2482" s="535" t="s">
        <v>3547</v>
      </c>
      <c r="M2482" s="529" t="s">
        <v>1075</v>
      </c>
    </row>
    <row r="2483" spans="12:13" x14ac:dyDescent="0.35">
      <c r="L2483" s="535" t="s">
        <v>3548</v>
      </c>
      <c r="M2483" s="529" t="s">
        <v>1075</v>
      </c>
    </row>
    <row r="2484" spans="12:13" x14ac:dyDescent="0.35">
      <c r="L2484" s="535" t="s">
        <v>3549</v>
      </c>
      <c r="M2484" s="529" t="s">
        <v>1075</v>
      </c>
    </row>
    <row r="2485" spans="12:13" x14ac:dyDescent="0.35">
      <c r="L2485" s="535" t="s">
        <v>3550</v>
      </c>
      <c r="M2485" s="529" t="s">
        <v>1075</v>
      </c>
    </row>
    <row r="2486" spans="12:13" x14ac:dyDescent="0.35">
      <c r="L2486" s="535" t="s">
        <v>3551</v>
      </c>
      <c r="M2486" s="529" t="s">
        <v>1075</v>
      </c>
    </row>
    <row r="2487" spans="12:13" x14ac:dyDescent="0.35">
      <c r="L2487" s="535" t="s">
        <v>3552</v>
      </c>
      <c r="M2487" s="529" t="s">
        <v>1047</v>
      </c>
    </row>
    <row r="2488" spans="12:13" x14ac:dyDescent="0.35">
      <c r="L2488" s="535" t="s">
        <v>3553</v>
      </c>
      <c r="M2488" s="529" t="s">
        <v>1047</v>
      </c>
    </row>
    <row r="2489" spans="12:13" x14ac:dyDescent="0.35">
      <c r="L2489" s="535" t="s">
        <v>3554</v>
      </c>
      <c r="M2489" s="529" t="s">
        <v>1047</v>
      </c>
    </row>
    <row r="2490" spans="12:13" x14ac:dyDescent="0.35">
      <c r="L2490" s="535" t="s">
        <v>3555</v>
      </c>
      <c r="M2490" s="529" t="s">
        <v>1047</v>
      </c>
    </row>
    <row r="2491" spans="12:13" x14ac:dyDescent="0.35">
      <c r="L2491" s="535" t="s">
        <v>3556</v>
      </c>
      <c r="M2491" s="529" t="s">
        <v>1047</v>
      </c>
    </row>
    <row r="2492" spans="12:13" x14ac:dyDescent="0.35">
      <c r="L2492" s="535" t="s">
        <v>3557</v>
      </c>
      <c r="M2492" s="529" t="s">
        <v>1047</v>
      </c>
    </row>
    <row r="2493" spans="12:13" x14ac:dyDescent="0.35">
      <c r="L2493" s="535" t="s">
        <v>3558</v>
      </c>
      <c r="M2493" s="529" t="s">
        <v>1047</v>
      </c>
    </row>
    <row r="2494" spans="12:13" x14ac:dyDescent="0.35">
      <c r="L2494" s="535" t="s">
        <v>3559</v>
      </c>
      <c r="M2494" s="529" t="s">
        <v>1047</v>
      </c>
    </row>
    <row r="2495" spans="12:13" x14ac:dyDescent="0.35">
      <c r="L2495" s="535" t="s">
        <v>3560</v>
      </c>
      <c r="M2495" s="529" t="s">
        <v>1047</v>
      </c>
    </row>
    <row r="2496" spans="12:13" x14ac:dyDescent="0.35">
      <c r="L2496" s="535" t="s">
        <v>3561</v>
      </c>
      <c r="M2496" s="529" t="s">
        <v>1047</v>
      </c>
    </row>
    <row r="2497" spans="12:13" x14ac:dyDescent="0.35">
      <c r="L2497" s="535" t="s">
        <v>3562</v>
      </c>
      <c r="M2497" s="529" t="s">
        <v>1047</v>
      </c>
    </row>
    <row r="2498" spans="12:13" x14ac:dyDescent="0.35">
      <c r="L2498" s="535" t="s">
        <v>3563</v>
      </c>
      <c r="M2498" s="529" t="s">
        <v>1047</v>
      </c>
    </row>
    <row r="2499" spans="12:13" x14ac:dyDescent="0.35">
      <c r="L2499" s="535" t="s">
        <v>3564</v>
      </c>
      <c r="M2499" s="529" t="s">
        <v>1047</v>
      </c>
    </row>
    <row r="2500" spans="12:13" x14ac:dyDescent="0.35">
      <c r="L2500" s="535" t="s">
        <v>3565</v>
      </c>
      <c r="M2500" s="529" t="s">
        <v>1047</v>
      </c>
    </row>
    <row r="2501" spans="12:13" x14ac:dyDescent="0.35">
      <c r="L2501" s="535" t="s">
        <v>3566</v>
      </c>
      <c r="M2501" s="529" t="s">
        <v>1047</v>
      </c>
    </row>
    <row r="2502" spans="12:13" x14ac:dyDescent="0.35">
      <c r="L2502" s="535" t="s">
        <v>3567</v>
      </c>
      <c r="M2502" s="529" t="s">
        <v>1047</v>
      </c>
    </row>
    <row r="2503" spans="12:13" x14ac:dyDescent="0.35">
      <c r="L2503" s="535" t="s">
        <v>3568</v>
      </c>
      <c r="M2503" s="529" t="s">
        <v>1047</v>
      </c>
    </row>
    <row r="2504" spans="12:13" x14ac:dyDescent="0.35">
      <c r="L2504" s="535" t="s">
        <v>3569</v>
      </c>
      <c r="M2504" s="529" t="s">
        <v>1047</v>
      </c>
    </row>
    <row r="2505" spans="12:13" x14ac:dyDescent="0.35">
      <c r="L2505" s="535" t="s">
        <v>3570</v>
      </c>
      <c r="M2505" s="529" t="s">
        <v>1047</v>
      </c>
    </row>
    <row r="2506" spans="12:13" x14ac:dyDescent="0.35">
      <c r="L2506" s="535" t="s">
        <v>3571</v>
      </c>
      <c r="M2506" s="529" t="s">
        <v>1047</v>
      </c>
    </row>
    <row r="2507" spans="12:13" x14ac:dyDescent="0.35">
      <c r="L2507" s="535" t="s">
        <v>3572</v>
      </c>
      <c r="M2507" s="529" t="s">
        <v>1047</v>
      </c>
    </row>
    <row r="2508" spans="12:13" x14ac:dyDescent="0.35">
      <c r="L2508" s="535" t="s">
        <v>3573</v>
      </c>
      <c r="M2508" s="529" t="s">
        <v>1047</v>
      </c>
    </row>
    <row r="2509" spans="12:13" x14ac:dyDescent="0.35">
      <c r="L2509" s="535" t="s">
        <v>3574</v>
      </c>
      <c r="M2509" s="529" t="s">
        <v>1075</v>
      </c>
    </row>
    <row r="2510" spans="12:13" x14ac:dyDescent="0.35">
      <c r="L2510" s="535" t="s">
        <v>3575</v>
      </c>
      <c r="M2510" s="529" t="s">
        <v>1075</v>
      </c>
    </row>
    <row r="2511" spans="12:13" x14ac:dyDescent="0.35">
      <c r="L2511" s="535" t="s">
        <v>3576</v>
      </c>
      <c r="M2511" s="529" t="s">
        <v>1075</v>
      </c>
    </row>
    <row r="2512" spans="12:13" x14ac:dyDescent="0.35">
      <c r="L2512" s="535" t="s">
        <v>3577</v>
      </c>
      <c r="M2512" s="529" t="s">
        <v>1075</v>
      </c>
    </row>
    <row r="2513" spans="12:13" x14ac:dyDescent="0.35">
      <c r="L2513" s="535" t="s">
        <v>3578</v>
      </c>
      <c r="M2513" s="529" t="s">
        <v>1075</v>
      </c>
    </row>
    <row r="2514" spans="12:13" x14ac:dyDescent="0.35">
      <c r="L2514" s="535" t="s">
        <v>3579</v>
      </c>
      <c r="M2514" s="529" t="s">
        <v>1075</v>
      </c>
    </row>
    <row r="2515" spans="12:13" x14ac:dyDescent="0.35">
      <c r="L2515" s="535" t="s">
        <v>3580</v>
      </c>
      <c r="M2515" s="529" t="s">
        <v>1047</v>
      </c>
    </row>
    <row r="2516" spans="12:13" x14ac:dyDescent="0.35">
      <c r="L2516" s="535" t="s">
        <v>3581</v>
      </c>
      <c r="M2516" s="529" t="s">
        <v>1075</v>
      </c>
    </row>
    <row r="2517" spans="12:13" x14ac:dyDescent="0.35">
      <c r="L2517" s="535" t="s">
        <v>3582</v>
      </c>
      <c r="M2517" s="529" t="s">
        <v>1047</v>
      </c>
    </row>
    <row r="2518" spans="12:13" x14ac:dyDescent="0.35">
      <c r="L2518" s="535" t="s">
        <v>3583</v>
      </c>
      <c r="M2518" s="529" t="s">
        <v>1047</v>
      </c>
    </row>
    <row r="2519" spans="12:13" x14ac:dyDescent="0.35">
      <c r="L2519" s="535" t="s">
        <v>3584</v>
      </c>
      <c r="M2519" s="529" t="s">
        <v>1047</v>
      </c>
    </row>
    <row r="2520" spans="12:13" x14ac:dyDescent="0.35">
      <c r="L2520" s="535" t="s">
        <v>3585</v>
      </c>
      <c r="M2520" s="529" t="s">
        <v>1075</v>
      </c>
    </row>
    <row r="2521" spans="12:13" x14ac:dyDescent="0.35">
      <c r="L2521" s="535" t="s">
        <v>3586</v>
      </c>
      <c r="M2521" s="529" t="s">
        <v>1075</v>
      </c>
    </row>
    <row r="2522" spans="12:13" x14ac:dyDescent="0.35">
      <c r="L2522" s="535" t="s">
        <v>3587</v>
      </c>
      <c r="M2522" s="529" t="s">
        <v>1047</v>
      </c>
    </row>
    <row r="2523" spans="12:13" x14ac:dyDescent="0.35">
      <c r="L2523" s="535" t="s">
        <v>3588</v>
      </c>
      <c r="M2523" s="529" t="s">
        <v>1075</v>
      </c>
    </row>
    <row r="2524" spans="12:13" x14ac:dyDescent="0.35">
      <c r="L2524" s="535" t="s">
        <v>3589</v>
      </c>
      <c r="M2524" s="529" t="s">
        <v>1075</v>
      </c>
    </row>
    <row r="2525" spans="12:13" x14ac:dyDescent="0.35">
      <c r="L2525" s="535" t="s">
        <v>3590</v>
      </c>
      <c r="M2525" s="529" t="s">
        <v>1075</v>
      </c>
    </row>
    <row r="2526" spans="12:13" x14ac:dyDescent="0.35">
      <c r="L2526" s="535" t="s">
        <v>3591</v>
      </c>
      <c r="M2526" s="529" t="s">
        <v>1047</v>
      </c>
    </row>
    <row r="2527" spans="12:13" x14ac:dyDescent="0.35">
      <c r="L2527" s="535" t="s">
        <v>3592</v>
      </c>
      <c r="M2527" s="529" t="s">
        <v>1075</v>
      </c>
    </row>
    <row r="2528" spans="12:13" x14ac:dyDescent="0.35">
      <c r="L2528" s="535" t="s">
        <v>3593</v>
      </c>
      <c r="M2528" s="529" t="s">
        <v>1047</v>
      </c>
    </row>
    <row r="2529" spans="12:13" x14ac:dyDescent="0.35">
      <c r="L2529" s="535" t="s">
        <v>3594</v>
      </c>
      <c r="M2529" s="529" t="s">
        <v>1047</v>
      </c>
    </row>
    <row r="2530" spans="12:13" x14ac:dyDescent="0.35">
      <c r="L2530" s="535" t="s">
        <v>3595</v>
      </c>
      <c r="M2530" s="529" t="s">
        <v>1047</v>
      </c>
    </row>
    <row r="2531" spans="12:13" x14ac:dyDescent="0.35">
      <c r="L2531" s="535" t="s">
        <v>3596</v>
      </c>
      <c r="M2531" s="529" t="s">
        <v>1075</v>
      </c>
    </row>
    <row r="2532" spans="12:13" x14ac:dyDescent="0.35">
      <c r="L2532" s="535" t="s">
        <v>3597</v>
      </c>
      <c r="M2532" s="529" t="s">
        <v>1075</v>
      </c>
    </row>
    <row r="2533" spans="12:13" x14ac:dyDescent="0.35">
      <c r="L2533" s="535" t="s">
        <v>3598</v>
      </c>
      <c r="M2533" s="529" t="s">
        <v>1075</v>
      </c>
    </row>
    <row r="2534" spans="12:13" x14ac:dyDescent="0.35">
      <c r="L2534" s="535" t="s">
        <v>3599</v>
      </c>
      <c r="M2534" s="529" t="s">
        <v>1047</v>
      </c>
    </row>
    <row r="2535" spans="12:13" x14ac:dyDescent="0.35">
      <c r="L2535" s="535" t="s">
        <v>3600</v>
      </c>
      <c r="M2535" s="529" t="s">
        <v>1047</v>
      </c>
    </row>
    <row r="2536" spans="12:13" x14ac:dyDescent="0.35">
      <c r="L2536" s="535" t="s">
        <v>3601</v>
      </c>
      <c r="M2536" s="529" t="s">
        <v>1075</v>
      </c>
    </row>
    <row r="2537" spans="12:13" x14ac:dyDescent="0.35">
      <c r="L2537" s="535" t="s">
        <v>3602</v>
      </c>
      <c r="M2537" s="529" t="s">
        <v>1047</v>
      </c>
    </row>
    <row r="2538" spans="12:13" x14ac:dyDescent="0.35">
      <c r="L2538" s="535" t="s">
        <v>3603</v>
      </c>
      <c r="M2538" s="529" t="s">
        <v>1075</v>
      </c>
    </row>
    <row r="2539" spans="12:13" x14ac:dyDescent="0.35">
      <c r="L2539" s="535" t="s">
        <v>3604</v>
      </c>
      <c r="M2539" s="529" t="s">
        <v>1047</v>
      </c>
    </row>
    <row r="2540" spans="12:13" x14ac:dyDescent="0.35">
      <c r="L2540" s="535" t="s">
        <v>3605</v>
      </c>
      <c r="M2540" s="529" t="s">
        <v>1047</v>
      </c>
    </row>
    <row r="2541" spans="12:13" x14ac:dyDescent="0.35">
      <c r="L2541" s="535" t="s">
        <v>3606</v>
      </c>
      <c r="M2541" s="529" t="s">
        <v>1075</v>
      </c>
    </row>
    <row r="2542" spans="12:13" x14ac:dyDescent="0.35">
      <c r="L2542" s="535" t="s">
        <v>3607</v>
      </c>
      <c r="M2542" s="529" t="s">
        <v>1047</v>
      </c>
    </row>
    <row r="2543" spans="12:13" x14ac:dyDescent="0.35">
      <c r="L2543" s="535" t="s">
        <v>3608</v>
      </c>
      <c r="M2543" s="529" t="s">
        <v>1047</v>
      </c>
    </row>
    <row r="2544" spans="12:13" x14ac:dyDescent="0.35">
      <c r="L2544" s="535" t="s">
        <v>3609</v>
      </c>
      <c r="M2544" s="529" t="s">
        <v>1047</v>
      </c>
    </row>
    <row r="2545" spans="12:13" x14ac:dyDescent="0.35">
      <c r="L2545" s="535" t="s">
        <v>3610</v>
      </c>
      <c r="M2545" s="529" t="s">
        <v>1047</v>
      </c>
    </row>
    <row r="2546" spans="12:13" x14ac:dyDescent="0.35">
      <c r="L2546" s="535" t="s">
        <v>3611</v>
      </c>
      <c r="M2546" s="529" t="s">
        <v>1047</v>
      </c>
    </row>
    <row r="2547" spans="12:13" x14ac:dyDescent="0.35">
      <c r="L2547" s="535" t="s">
        <v>3612</v>
      </c>
      <c r="M2547" s="529" t="s">
        <v>1075</v>
      </c>
    </row>
    <row r="2548" spans="12:13" x14ac:dyDescent="0.35">
      <c r="L2548" s="535" t="s">
        <v>3613</v>
      </c>
      <c r="M2548" s="529" t="s">
        <v>1075</v>
      </c>
    </row>
    <row r="2549" spans="12:13" x14ac:dyDescent="0.35">
      <c r="L2549" s="535" t="s">
        <v>3614</v>
      </c>
      <c r="M2549" s="529" t="s">
        <v>1075</v>
      </c>
    </row>
    <row r="2550" spans="12:13" x14ac:dyDescent="0.35">
      <c r="L2550" s="535" t="s">
        <v>3615</v>
      </c>
      <c r="M2550" s="529" t="s">
        <v>1047</v>
      </c>
    </row>
    <row r="2551" spans="12:13" x14ac:dyDescent="0.35">
      <c r="L2551" s="535" t="s">
        <v>3616</v>
      </c>
      <c r="M2551" s="529" t="s">
        <v>1075</v>
      </c>
    </row>
    <row r="2552" spans="12:13" x14ac:dyDescent="0.35">
      <c r="L2552" s="535" t="s">
        <v>3617</v>
      </c>
      <c r="M2552" s="529" t="s">
        <v>1075</v>
      </c>
    </row>
    <row r="2553" spans="12:13" x14ac:dyDescent="0.35">
      <c r="L2553" s="535" t="s">
        <v>3618</v>
      </c>
      <c r="M2553" s="529" t="s">
        <v>1047</v>
      </c>
    </row>
    <row r="2554" spans="12:13" x14ac:dyDescent="0.35">
      <c r="L2554" s="535" t="s">
        <v>3619</v>
      </c>
      <c r="M2554" s="529" t="s">
        <v>1075</v>
      </c>
    </row>
    <row r="2555" spans="12:13" x14ac:dyDescent="0.35">
      <c r="L2555" s="535" t="s">
        <v>3620</v>
      </c>
      <c r="M2555" s="529" t="s">
        <v>1047</v>
      </c>
    </row>
    <row r="2556" spans="12:13" x14ac:dyDescent="0.35">
      <c r="L2556" s="535" t="s">
        <v>3621</v>
      </c>
      <c r="M2556" s="529" t="s">
        <v>1047</v>
      </c>
    </row>
    <row r="2557" spans="12:13" x14ac:dyDescent="0.35">
      <c r="L2557" s="535" t="s">
        <v>3622</v>
      </c>
      <c r="M2557" s="529" t="s">
        <v>1075</v>
      </c>
    </row>
    <row r="2558" spans="12:13" x14ac:dyDescent="0.35">
      <c r="L2558" s="535" t="s">
        <v>3623</v>
      </c>
      <c r="M2558" s="529" t="s">
        <v>1075</v>
      </c>
    </row>
    <row r="2559" spans="12:13" x14ac:dyDescent="0.35">
      <c r="L2559" s="535" t="s">
        <v>3624</v>
      </c>
      <c r="M2559" s="529" t="s">
        <v>1075</v>
      </c>
    </row>
    <row r="2560" spans="12:13" x14ac:dyDescent="0.35">
      <c r="L2560" s="535" t="s">
        <v>3625</v>
      </c>
      <c r="M2560" s="529" t="s">
        <v>1047</v>
      </c>
    </row>
    <row r="2561" spans="12:13" x14ac:dyDescent="0.35">
      <c r="L2561" s="535" t="s">
        <v>3626</v>
      </c>
      <c r="M2561" s="529" t="s">
        <v>1047</v>
      </c>
    </row>
    <row r="2562" spans="12:13" x14ac:dyDescent="0.35">
      <c r="L2562" s="535" t="s">
        <v>3627</v>
      </c>
      <c r="M2562" s="529" t="s">
        <v>1047</v>
      </c>
    </row>
    <row r="2563" spans="12:13" x14ac:dyDescent="0.35">
      <c r="L2563" s="535" t="s">
        <v>3628</v>
      </c>
      <c r="M2563" s="529" t="s">
        <v>1047</v>
      </c>
    </row>
    <row r="2564" spans="12:13" x14ac:dyDescent="0.35">
      <c r="L2564" s="535" t="s">
        <v>3629</v>
      </c>
      <c r="M2564" s="529" t="s">
        <v>1047</v>
      </c>
    </row>
    <row r="2565" spans="12:13" x14ac:dyDescent="0.35">
      <c r="L2565" s="535" t="s">
        <v>3630</v>
      </c>
      <c r="M2565" s="529" t="s">
        <v>1047</v>
      </c>
    </row>
    <row r="2566" spans="12:13" x14ac:dyDescent="0.35">
      <c r="L2566" s="535" t="s">
        <v>3631</v>
      </c>
      <c r="M2566" s="529" t="s">
        <v>1047</v>
      </c>
    </row>
    <row r="2567" spans="12:13" x14ac:dyDescent="0.35">
      <c r="L2567" s="535" t="s">
        <v>3632</v>
      </c>
      <c r="M2567" s="529" t="s">
        <v>1047</v>
      </c>
    </row>
    <row r="2568" spans="12:13" x14ac:dyDescent="0.35">
      <c r="L2568" s="535" t="s">
        <v>3633</v>
      </c>
      <c r="M2568" s="529" t="s">
        <v>1047</v>
      </c>
    </row>
    <row r="2569" spans="12:13" x14ac:dyDescent="0.35">
      <c r="L2569" s="535" t="s">
        <v>3634</v>
      </c>
      <c r="M2569" s="529" t="s">
        <v>1047</v>
      </c>
    </row>
    <row r="2570" spans="12:13" x14ac:dyDescent="0.35">
      <c r="L2570" s="535" t="s">
        <v>3635</v>
      </c>
      <c r="M2570" s="529" t="s">
        <v>1047</v>
      </c>
    </row>
    <row r="2571" spans="12:13" x14ac:dyDescent="0.35">
      <c r="L2571" s="535" t="s">
        <v>3636</v>
      </c>
      <c r="M2571" s="529" t="s">
        <v>1047</v>
      </c>
    </row>
    <row r="2572" spans="12:13" x14ac:dyDescent="0.35">
      <c r="L2572" s="535" t="s">
        <v>3637</v>
      </c>
      <c r="M2572" s="529" t="s">
        <v>1047</v>
      </c>
    </row>
    <row r="2573" spans="12:13" x14ac:dyDescent="0.35">
      <c r="L2573" s="535" t="s">
        <v>3638</v>
      </c>
      <c r="M2573" s="529" t="s">
        <v>1047</v>
      </c>
    </row>
    <row r="2574" spans="12:13" x14ac:dyDescent="0.35">
      <c r="L2574" s="535" t="s">
        <v>3639</v>
      </c>
      <c r="M2574" s="529" t="s">
        <v>1047</v>
      </c>
    </row>
    <row r="2575" spans="12:13" x14ac:dyDescent="0.35">
      <c r="L2575" s="535" t="s">
        <v>3640</v>
      </c>
      <c r="M2575" s="529" t="s">
        <v>1047</v>
      </c>
    </row>
    <row r="2576" spans="12:13" x14ac:dyDescent="0.35">
      <c r="L2576" s="535" t="s">
        <v>3641</v>
      </c>
      <c r="M2576" s="529" t="s">
        <v>1047</v>
      </c>
    </row>
    <row r="2577" spans="12:13" x14ac:dyDescent="0.35">
      <c r="L2577" s="535" t="s">
        <v>3642</v>
      </c>
      <c r="M2577" s="529" t="s">
        <v>1047</v>
      </c>
    </row>
    <row r="2578" spans="12:13" x14ac:dyDescent="0.35">
      <c r="L2578" s="535" t="s">
        <v>3643</v>
      </c>
      <c r="M2578" s="529" t="s">
        <v>1047</v>
      </c>
    </row>
    <row r="2579" spans="12:13" x14ac:dyDescent="0.35">
      <c r="L2579" s="535" t="s">
        <v>3644</v>
      </c>
      <c r="M2579" s="529" t="s">
        <v>1047</v>
      </c>
    </row>
    <row r="2580" spans="12:13" x14ac:dyDescent="0.35">
      <c r="L2580" s="535" t="s">
        <v>3645</v>
      </c>
      <c r="M2580" s="529" t="s">
        <v>1047</v>
      </c>
    </row>
    <row r="2581" spans="12:13" x14ac:dyDescent="0.35">
      <c r="L2581" s="535" t="s">
        <v>3646</v>
      </c>
      <c r="M2581" s="529" t="s">
        <v>1047</v>
      </c>
    </row>
    <row r="2582" spans="12:13" x14ac:dyDescent="0.35">
      <c r="L2582" s="535" t="s">
        <v>3647</v>
      </c>
      <c r="M2582" s="529" t="s">
        <v>1047</v>
      </c>
    </row>
    <row r="2583" spans="12:13" x14ac:dyDescent="0.35">
      <c r="L2583" s="535" t="s">
        <v>3648</v>
      </c>
      <c r="M2583" s="529" t="s">
        <v>1047</v>
      </c>
    </row>
    <row r="2584" spans="12:13" x14ac:dyDescent="0.35">
      <c r="L2584" s="535" t="s">
        <v>3649</v>
      </c>
      <c r="M2584" s="529" t="s">
        <v>1047</v>
      </c>
    </row>
    <row r="2585" spans="12:13" x14ac:dyDescent="0.35">
      <c r="L2585" s="535" t="s">
        <v>3650</v>
      </c>
      <c r="M2585" s="529" t="s">
        <v>1047</v>
      </c>
    </row>
    <row r="2586" spans="12:13" x14ac:dyDescent="0.35">
      <c r="L2586" s="535" t="s">
        <v>3651</v>
      </c>
      <c r="M2586" s="529" t="s">
        <v>1047</v>
      </c>
    </row>
    <row r="2587" spans="12:13" x14ac:dyDescent="0.35">
      <c r="L2587" s="535" t="s">
        <v>3652</v>
      </c>
      <c r="M2587" s="529" t="s">
        <v>1047</v>
      </c>
    </row>
    <row r="2588" spans="12:13" x14ac:dyDescent="0.35">
      <c r="L2588" s="535" t="s">
        <v>3653</v>
      </c>
      <c r="M2588" s="529" t="s">
        <v>1047</v>
      </c>
    </row>
    <row r="2589" spans="12:13" x14ac:dyDescent="0.35">
      <c r="L2589" s="535" t="s">
        <v>3654</v>
      </c>
      <c r="M2589" s="529" t="s">
        <v>1047</v>
      </c>
    </row>
    <row r="2590" spans="12:13" x14ac:dyDescent="0.35">
      <c r="L2590" s="535" t="s">
        <v>3655</v>
      </c>
      <c r="M2590" s="529" t="s">
        <v>1047</v>
      </c>
    </row>
    <row r="2591" spans="12:13" x14ac:dyDescent="0.35">
      <c r="L2591" s="535" t="s">
        <v>3656</v>
      </c>
      <c r="M2591" s="529" t="s">
        <v>1047</v>
      </c>
    </row>
    <row r="2592" spans="12:13" x14ac:dyDescent="0.35">
      <c r="L2592" s="535" t="s">
        <v>3657</v>
      </c>
      <c r="M2592" s="529" t="s">
        <v>1047</v>
      </c>
    </row>
    <row r="2593" spans="12:13" x14ac:dyDescent="0.35">
      <c r="L2593" s="535" t="s">
        <v>3658</v>
      </c>
      <c r="M2593" s="529" t="s">
        <v>1047</v>
      </c>
    </row>
    <row r="2594" spans="12:13" x14ac:dyDescent="0.35">
      <c r="L2594" s="535" t="s">
        <v>3659</v>
      </c>
      <c r="M2594" s="529" t="s">
        <v>1047</v>
      </c>
    </row>
    <row r="2595" spans="12:13" x14ac:dyDescent="0.35">
      <c r="L2595" s="535" t="s">
        <v>3660</v>
      </c>
      <c r="M2595" s="529" t="s">
        <v>1047</v>
      </c>
    </row>
    <row r="2596" spans="12:13" x14ac:dyDescent="0.35">
      <c r="L2596" s="535" t="s">
        <v>3661</v>
      </c>
      <c r="M2596" s="529" t="s">
        <v>1047</v>
      </c>
    </row>
    <row r="2597" spans="12:13" x14ac:dyDescent="0.35">
      <c r="L2597" s="535" t="s">
        <v>3662</v>
      </c>
      <c r="M2597" s="529" t="s">
        <v>1047</v>
      </c>
    </row>
    <row r="2598" spans="12:13" x14ac:dyDescent="0.35">
      <c r="L2598" s="535" t="s">
        <v>3663</v>
      </c>
      <c r="M2598" s="529" t="s">
        <v>1047</v>
      </c>
    </row>
    <row r="2599" spans="12:13" x14ac:dyDescent="0.35">
      <c r="L2599" s="535" t="s">
        <v>3664</v>
      </c>
      <c r="M2599" s="529" t="s">
        <v>1047</v>
      </c>
    </row>
    <row r="2600" spans="12:13" x14ac:dyDescent="0.35">
      <c r="L2600" s="535" t="s">
        <v>3665</v>
      </c>
      <c r="M2600" s="529" t="s">
        <v>1047</v>
      </c>
    </row>
    <row r="2601" spans="12:13" x14ac:dyDescent="0.35">
      <c r="L2601" s="535" t="s">
        <v>3666</v>
      </c>
      <c r="M2601" s="529" t="s">
        <v>1047</v>
      </c>
    </row>
    <row r="2602" spans="12:13" x14ac:dyDescent="0.35">
      <c r="L2602" s="535" t="s">
        <v>3667</v>
      </c>
      <c r="M2602" s="529" t="s">
        <v>1047</v>
      </c>
    </row>
    <row r="2603" spans="12:13" x14ac:dyDescent="0.35">
      <c r="L2603" s="535" t="s">
        <v>3668</v>
      </c>
      <c r="M2603" s="529" t="s">
        <v>1047</v>
      </c>
    </row>
    <row r="2604" spans="12:13" x14ac:dyDescent="0.35">
      <c r="L2604" s="535" t="s">
        <v>3669</v>
      </c>
      <c r="M2604" s="529" t="s">
        <v>1047</v>
      </c>
    </row>
    <row r="2605" spans="12:13" x14ac:dyDescent="0.35">
      <c r="L2605" s="535" t="s">
        <v>3670</v>
      </c>
      <c r="M2605" s="529" t="s">
        <v>1047</v>
      </c>
    </row>
    <row r="2606" spans="12:13" x14ac:dyDescent="0.35">
      <c r="L2606" s="535" t="s">
        <v>3671</v>
      </c>
      <c r="M2606" s="529" t="s">
        <v>1047</v>
      </c>
    </row>
    <row r="2607" spans="12:13" x14ac:dyDescent="0.35">
      <c r="L2607" s="535" t="s">
        <v>3672</v>
      </c>
      <c r="M2607" s="529" t="s">
        <v>1047</v>
      </c>
    </row>
    <row r="2608" spans="12:13" x14ac:dyDescent="0.35">
      <c r="L2608" s="535" t="s">
        <v>3673</v>
      </c>
      <c r="M2608" s="529" t="s">
        <v>1047</v>
      </c>
    </row>
    <row r="2609" spans="12:13" x14ac:dyDescent="0.35">
      <c r="L2609" s="535" t="s">
        <v>3674</v>
      </c>
      <c r="M2609" s="529" t="s">
        <v>1047</v>
      </c>
    </row>
    <row r="2610" spans="12:13" x14ac:dyDescent="0.35">
      <c r="L2610" s="535" t="s">
        <v>3675</v>
      </c>
      <c r="M2610" s="529" t="s">
        <v>1047</v>
      </c>
    </row>
    <row r="2611" spans="12:13" x14ac:dyDescent="0.35">
      <c r="L2611" s="535" t="s">
        <v>3676</v>
      </c>
      <c r="M2611" s="529" t="s">
        <v>1047</v>
      </c>
    </row>
    <row r="2612" spans="12:13" x14ac:dyDescent="0.35">
      <c r="L2612" s="535" t="s">
        <v>3677</v>
      </c>
      <c r="M2612" s="529" t="s">
        <v>1047</v>
      </c>
    </row>
    <row r="2613" spans="12:13" x14ac:dyDescent="0.35">
      <c r="L2613" s="535" t="s">
        <v>3678</v>
      </c>
      <c r="M2613" s="529" t="s">
        <v>1047</v>
      </c>
    </row>
    <row r="2614" spans="12:13" x14ac:dyDescent="0.35">
      <c r="L2614" s="535" t="s">
        <v>3679</v>
      </c>
      <c r="M2614" s="529" t="s">
        <v>1047</v>
      </c>
    </row>
    <row r="2615" spans="12:13" x14ac:dyDescent="0.35">
      <c r="L2615" s="535" t="s">
        <v>3680</v>
      </c>
      <c r="M2615" s="529" t="s">
        <v>1047</v>
      </c>
    </row>
    <row r="2616" spans="12:13" x14ac:dyDescent="0.35">
      <c r="L2616" s="535" t="s">
        <v>3681</v>
      </c>
      <c r="M2616" s="529" t="s">
        <v>1047</v>
      </c>
    </row>
    <row r="2617" spans="12:13" x14ac:dyDescent="0.35">
      <c r="L2617" s="535" t="s">
        <v>3682</v>
      </c>
      <c r="M2617" s="529" t="s">
        <v>1047</v>
      </c>
    </row>
    <row r="2618" spans="12:13" x14ac:dyDescent="0.35">
      <c r="L2618" s="535" t="s">
        <v>3683</v>
      </c>
      <c r="M2618" s="529" t="s">
        <v>1047</v>
      </c>
    </row>
    <row r="2619" spans="12:13" x14ac:dyDescent="0.35">
      <c r="L2619" s="535" t="s">
        <v>3684</v>
      </c>
      <c r="M2619" s="529" t="s">
        <v>1047</v>
      </c>
    </row>
    <row r="2620" spans="12:13" x14ac:dyDescent="0.35">
      <c r="L2620" s="535" t="s">
        <v>3685</v>
      </c>
      <c r="M2620" s="529" t="s">
        <v>1047</v>
      </c>
    </row>
    <row r="2621" spans="12:13" x14ac:dyDescent="0.35">
      <c r="L2621" s="535" t="s">
        <v>3686</v>
      </c>
      <c r="M2621" s="529" t="s">
        <v>1047</v>
      </c>
    </row>
    <row r="2622" spans="12:13" x14ac:dyDescent="0.35">
      <c r="L2622" s="535" t="s">
        <v>3687</v>
      </c>
      <c r="M2622" s="529" t="s">
        <v>1047</v>
      </c>
    </row>
    <row r="2623" spans="12:13" x14ac:dyDescent="0.35">
      <c r="L2623" s="535" t="s">
        <v>3688</v>
      </c>
      <c r="M2623" s="529" t="s">
        <v>1047</v>
      </c>
    </row>
    <row r="2624" spans="12:13" x14ac:dyDescent="0.35">
      <c r="L2624" s="535" t="s">
        <v>3689</v>
      </c>
      <c r="M2624" s="529" t="s">
        <v>1047</v>
      </c>
    </row>
    <row r="2625" spans="12:13" x14ac:dyDescent="0.35">
      <c r="L2625" s="535" t="s">
        <v>3690</v>
      </c>
      <c r="M2625" s="529" t="s">
        <v>1047</v>
      </c>
    </row>
    <row r="2626" spans="12:13" x14ac:dyDescent="0.35">
      <c r="L2626" s="535" t="s">
        <v>3691</v>
      </c>
      <c r="M2626" s="529" t="s">
        <v>1047</v>
      </c>
    </row>
    <row r="2627" spans="12:13" x14ac:dyDescent="0.35">
      <c r="L2627" s="535" t="s">
        <v>3692</v>
      </c>
      <c r="M2627" s="529" t="s">
        <v>1047</v>
      </c>
    </row>
    <row r="2628" spans="12:13" x14ac:dyDescent="0.35">
      <c r="L2628" s="535" t="s">
        <v>3693</v>
      </c>
      <c r="M2628" s="529" t="s">
        <v>1047</v>
      </c>
    </row>
    <row r="2629" spans="12:13" x14ac:dyDescent="0.35">
      <c r="L2629" s="535" t="s">
        <v>3694</v>
      </c>
      <c r="M2629" s="529" t="s">
        <v>1047</v>
      </c>
    </row>
    <row r="2630" spans="12:13" x14ac:dyDescent="0.35">
      <c r="L2630" s="535" t="s">
        <v>3695</v>
      </c>
      <c r="M2630" s="529" t="s">
        <v>1047</v>
      </c>
    </row>
    <row r="2631" spans="12:13" x14ac:dyDescent="0.35">
      <c r="L2631" s="535" t="s">
        <v>3696</v>
      </c>
      <c r="M2631" s="529" t="s">
        <v>1047</v>
      </c>
    </row>
    <row r="2632" spans="12:13" x14ac:dyDescent="0.35">
      <c r="L2632" s="535" t="s">
        <v>3697</v>
      </c>
      <c r="M2632" s="529" t="s">
        <v>1047</v>
      </c>
    </row>
    <row r="2633" spans="12:13" x14ac:dyDescent="0.35">
      <c r="L2633" s="535" t="s">
        <v>3698</v>
      </c>
      <c r="M2633" s="529" t="s">
        <v>1047</v>
      </c>
    </row>
    <row r="2634" spans="12:13" x14ac:dyDescent="0.35">
      <c r="L2634" s="535" t="s">
        <v>3699</v>
      </c>
      <c r="M2634" s="529" t="s">
        <v>1047</v>
      </c>
    </row>
    <row r="2635" spans="12:13" x14ac:dyDescent="0.35">
      <c r="L2635" s="535" t="s">
        <v>3700</v>
      </c>
      <c r="M2635" s="529" t="s">
        <v>1047</v>
      </c>
    </row>
    <row r="2636" spans="12:13" x14ac:dyDescent="0.35">
      <c r="L2636" s="535" t="s">
        <v>3701</v>
      </c>
      <c r="M2636" s="529" t="s">
        <v>1047</v>
      </c>
    </row>
    <row r="2637" spans="12:13" x14ac:dyDescent="0.35">
      <c r="L2637" s="535" t="s">
        <v>3702</v>
      </c>
      <c r="M2637" s="529" t="s">
        <v>1047</v>
      </c>
    </row>
    <row r="2638" spans="12:13" x14ac:dyDescent="0.35">
      <c r="L2638" s="535" t="s">
        <v>3703</v>
      </c>
      <c r="M2638" s="529" t="s">
        <v>1047</v>
      </c>
    </row>
    <row r="2639" spans="12:13" x14ac:dyDescent="0.35">
      <c r="L2639" s="535" t="s">
        <v>3704</v>
      </c>
      <c r="M2639" s="529" t="s">
        <v>1047</v>
      </c>
    </row>
    <row r="2640" spans="12:13" x14ac:dyDescent="0.35">
      <c r="L2640" s="535" t="s">
        <v>3705</v>
      </c>
      <c r="M2640" s="529" t="s">
        <v>1047</v>
      </c>
    </row>
    <row r="2641" spans="12:13" x14ac:dyDescent="0.35">
      <c r="L2641" s="535" t="s">
        <v>3706</v>
      </c>
      <c r="M2641" s="529" t="s">
        <v>1047</v>
      </c>
    </row>
    <row r="2642" spans="12:13" x14ac:dyDescent="0.35">
      <c r="L2642" s="535" t="s">
        <v>3707</v>
      </c>
      <c r="M2642" s="529" t="s">
        <v>1047</v>
      </c>
    </row>
    <row r="2643" spans="12:13" x14ac:dyDescent="0.35">
      <c r="L2643" s="535" t="s">
        <v>3708</v>
      </c>
      <c r="M2643" s="529" t="s">
        <v>1047</v>
      </c>
    </row>
    <row r="2644" spans="12:13" x14ac:dyDescent="0.35">
      <c r="L2644" s="535" t="s">
        <v>3709</v>
      </c>
      <c r="M2644" s="529" t="s">
        <v>1047</v>
      </c>
    </row>
    <row r="2645" spans="12:13" x14ac:dyDescent="0.35">
      <c r="L2645" s="535" t="s">
        <v>3710</v>
      </c>
      <c r="M2645" s="529" t="s">
        <v>1047</v>
      </c>
    </row>
    <row r="2646" spans="12:13" x14ac:dyDescent="0.35">
      <c r="L2646" s="535" t="s">
        <v>3711</v>
      </c>
      <c r="M2646" s="529" t="s">
        <v>1047</v>
      </c>
    </row>
    <row r="2647" spans="12:13" x14ac:dyDescent="0.35">
      <c r="L2647" s="535" t="s">
        <v>3712</v>
      </c>
      <c r="M2647" s="529" t="s">
        <v>1047</v>
      </c>
    </row>
    <row r="2648" spans="12:13" x14ac:dyDescent="0.35">
      <c r="L2648" s="535" t="s">
        <v>3713</v>
      </c>
      <c r="M2648" s="529" t="s">
        <v>1047</v>
      </c>
    </row>
    <row r="2649" spans="12:13" x14ac:dyDescent="0.35">
      <c r="L2649" s="535" t="s">
        <v>3714</v>
      </c>
      <c r="M2649" s="529" t="s">
        <v>1047</v>
      </c>
    </row>
    <row r="2650" spans="12:13" x14ac:dyDescent="0.35">
      <c r="L2650" s="535" t="s">
        <v>3715</v>
      </c>
      <c r="M2650" s="529" t="s">
        <v>1047</v>
      </c>
    </row>
    <row r="2651" spans="12:13" x14ac:dyDescent="0.35">
      <c r="L2651" s="535" t="s">
        <v>3716</v>
      </c>
      <c r="M2651" s="529" t="s">
        <v>1047</v>
      </c>
    </row>
    <row r="2652" spans="12:13" x14ac:dyDescent="0.35">
      <c r="L2652" s="535" t="s">
        <v>3717</v>
      </c>
      <c r="M2652" s="529" t="s">
        <v>1047</v>
      </c>
    </row>
    <row r="2653" spans="12:13" x14ac:dyDescent="0.35">
      <c r="L2653" s="535" t="s">
        <v>3718</v>
      </c>
      <c r="M2653" s="529" t="s">
        <v>1047</v>
      </c>
    </row>
    <row r="2654" spans="12:13" x14ac:dyDescent="0.35">
      <c r="L2654" s="535" t="s">
        <v>3719</v>
      </c>
      <c r="M2654" s="529" t="s">
        <v>1047</v>
      </c>
    </row>
    <row r="2655" spans="12:13" x14ac:dyDescent="0.35">
      <c r="L2655" s="535" t="s">
        <v>3720</v>
      </c>
      <c r="M2655" s="529" t="s">
        <v>1047</v>
      </c>
    </row>
    <row r="2656" spans="12:13" x14ac:dyDescent="0.35">
      <c r="L2656" s="535" t="s">
        <v>3721</v>
      </c>
      <c r="M2656" s="529" t="s">
        <v>1047</v>
      </c>
    </row>
    <row r="2657" spans="12:13" x14ac:dyDescent="0.35">
      <c r="L2657" s="535" t="s">
        <v>3722</v>
      </c>
      <c r="M2657" s="529" t="s">
        <v>1047</v>
      </c>
    </row>
    <row r="2658" spans="12:13" x14ac:dyDescent="0.35">
      <c r="L2658" s="535" t="s">
        <v>3723</v>
      </c>
      <c r="M2658" s="529" t="s">
        <v>1047</v>
      </c>
    </row>
    <row r="2659" spans="12:13" x14ac:dyDescent="0.35">
      <c r="L2659" s="535" t="s">
        <v>3724</v>
      </c>
      <c r="M2659" s="529" t="s">
        <v>1047</v>
      </c>
    </row>
    <row r="2660" spans="12:13" x14ac:dyDescent="0.35">
      <c r="L2660" s="535" t="s">
        <v>3725</v>
      </c>
      <c r="M2660" s="529" t="s">
        <v>1047</v>
      </c>
    </row>
    <row r="2661" spans="12:13" x14ac:dyDescent="0.35">
      <c r="L2661" s="535" t="s">
        <v>3726</v>
      </c>
      <c r="M2661" s="529" t="s">
        <v>1047</v>
      </c>
    </row>
    <row r="2662" spans="12:13" x14ac:dyDescent="0.35">
      <c r="L2662" s="535" t="s">
        <v>3727</v>
      </c>
      <c r="M2662" s="529" t="s">
        <v>1047</v>
      </c>
    </row>
    <row r="2663" spans="12:13" x14ac:dyDescent="0.35">
      <c r="L2663" s="535" t="s">
        <v>3728</v>
      </c>
      <c r="M2663" s="529" t="s">
        <v>1047</v>
      </c>
    </row>
    <row r="2664" spans="12:13" x14ac:dyDescent="0.35">
      <c r="L2664" s="535" t="s">
        <v>3729</v>
      </c>
      <c r="M2664" s="529" t="s">
        <v>1047</v>
      </c>
    </row>
    <row r="2665" spans="12:13" x14ac:dyDescent="0.35">
      <c r="L2665" s="535" t="s">
        <v>3730</v>
      </c>
      <c r="M2665" s="529" t="s">
        <v>1047</v>
      </c>
    </row>
    <row r="2666" spans="12:13" x14ac:dyDescent="0.35">
      <c r="L2666" s="535" t="s">
        <v>3731</v>
      </c>
      <c r="M2666" s="529" t="s">
        <v>1047</v>
      </c>
    </row>
    <row r="2667" spans="12:13" x14ac:dyDescent="0.35">
      <c r="L2667" s="535" t="s">
        <v>3732</v>
      </c>
      <c r="M2667" s="529" t="s">
        <v>1047</v>
      </c>
    </row>
    <row r="2668" spans="12:13" x14ac:dyDescent="0.35">
      <c r="L2668" s="535" t="s">
        <v>3733</v>
      </c>
      <c r="M2668" s="529" t="s">
        <v>1047</v>
      </c>
    </row>
    <row r="2669" spans="12:13" x14ac:dyDescent="0.35">
      <c r="L2669" s="535" t="s">
        <v>3734</v>
      </c>
      <c r="M2669" s="529" t="s">
        <v>1047</v>
      </c>
    </row>
    <row r="2670" spans="12:13" x14ac:dyDescent="0.35">
      <c r="L2670" s="535" t="s">
        <v>3735</v>
      </c>
      <c r="M2670" s="529" t="s">
        <v>1047</v>
      </c>
    </row>
    <row r="2671" spans="12:13" x14ac:dyDescent="0.35">
      <c r="L2671" s="535" t="s">
        <v>3736</v>
      </c>
      <c r="M2671" s="529" t="s">
        <v>1047</v>
      </c>
    </row>
    <row r="2672" spans="12:13" x14ac:dyDescent="0.35">
      <c r="L2672" s="535" t="s">
        <v>3737</v>
      </c>
      <c r="M2672" s="529" t="s">
        <v>1047</v>
      </c>
    </row>
    <row r="2673" spans="12:13" x14ac:dyDescent="0.35">
      <c r="L2673" s="535" t="s">
        <v>3738</v>
      </c>
      <c r="M2673" s="529" t="s">
        <v>1047</v>
      </c>
    </row>
    <row r="2674" spans="12:13" x14ac:dyDescent="0.35">
      <c r="L2674" s="535" t="s">
        <v>3739</v>
      </c>
      <c r="M2674" s="529" t="s">
        <v>1047</v>
      </c>
    </row>
    <row r="2675" spans="12:13" x14ac:dyDescent="0.35">
      <c r="L2675" s="535" t="s">
        <v>3740</v>
      </c>
      <c r="M2675" s="529" t="s">
        <v>1047</v>
      </c>
    </row>
    <row r="2676" spans="12:13" x14ac:dyDescent="0.35">
      <c r="L2676" s="535" t="s">
        <v>3741</v>
      </c>
      <c r="M2676" s="529" t="s">
        <v>1047</v>
      </c>
    </row>
    <row r="2677" spans="12:13" x14ac:dyDescent="0.35">
      <c r="L2677" s="535" t="s">
        <v>3742</v>
      </c>
      <c r="M2677" s="529" t="s">
        <v>1047</v>
      </c>
    </row>
    <row r="2678" spans="12:13" x14ac:dyDescent="0.35">
      <c r="L2678" s="535" t="s">
        <v>3743</v>
      </c>
      <c r="M2678" s="529" t="s">
        <v>1047</v>
      </c>
    </row>
    <row r="2679" spans="12:13" x14ac:dyDescent="0.35">
      <c r="L2679" s="535" t="s">
        <v>3744</v>
      </c>
      <c r="M2679" s="529" t="s">
        <v>1047</v>
      </c>
    </row>
    <row r="2680" spans="12:13" x14ac:dyDescent="0.35">
      <c r="L2680" s="535" t="s">
        <v>3745</v>
      </c>
      <c r="M2680" s="529" t="s">
        <v>1047</v>
      </c>
    </row>
    <row r="2681" spans="12:13" x14ac:dyDescent="0.35">
      <c r="L2681" s="535" t="s">
        <v>3746</v>
      </c>
      <c r="M2681" s="529" t="s">
        <v>1047</v>
      </c>
    </row>
    <row r="2682" spans="12:13" x14ac:dyDescent="0.35">
      <c r="L2682" s="535" t="s">
        <v>3747</v>
      </c>
      <c r="M2682" s="529" t="s">
        <v>1047</v>
      </c>
    </row>
    <row r="2683" spans="12:13" x14ac:dyDescent="0.35">
      <c r="L2683" s="535" t="s">
        <v>3748</v>
      </c>
      <c r="M2683" s="529" t="s">
        <v>1047</v>
      </c>
    </row>
    <row r="2684" spans="12:13" x14ac:dyDescent="0.35">
      <c r="L2684" s="535" t="s">
        <v>3749</v>
      </c>
      <c r="M2684" s="529" t="s">
        <v>1047</v>
      </c>
    </row>
    <row r="2685" spans="12:13" x14ac:dyDescent="0.35">
      <c r="L2685" s="535" t="s">
        <v>3750</v>
      </c>
      <c r="M2685" s="529" t="s">
        <v>1047</v>
      </c>
    </row>
    <row r="2686" spans="12:13" x14ac:dyDescent="0.35">
      <c r="L2686" s="535" t="s">
        <v>3751</v>
      </c>
      <c r="M2686" s="529" t="s">
        <v>1047</v>
      </c>
    </row>
    <row r="2687" spans="12:13" x14ac:dyDescent="0.35">
      <c r="L2687" s="535" t="s">
        <v>3752</v>
      </c>
      <c r="M2687" s="529" t="s">
        <v>1047</v>
      </c>
    </row>
    <row r="2688" spans="12:13" x14ac:dyDescent="0.35">
      <c r="L2688" s="535" t="s">
        <v>3753</v>
      </c>
      <c r="M2688" s="529" t="s">
        <v>1047</v>
      </c>
    </row>
    <row r="2689" spans="12:13" x14ac:dyDescent="0.35">
      <c r="L2689" s="535" t="s">
        <v>3754</v>
      </c>
      <c r="M2689" s="529" t="s">
        <v>1047</v>
      </c>
    </row>
    <row r="2690" spans="12:13" x14ac:dyDescent="0.35">
      <c r="L2690" s="535" t="s">
        <v>3755</v>
      </c>
      <c r="M2690" s="529" t="s">
        <v>1047</v>
      </c>
    </row>
    <row r="2691" spans="12:13" x14ac:dyDescent="0.35">
      <c r="L2691" s="535" t="s">
        <v>3756</v>
      </c>
      <c r="M2691" s="529" t="s">
        <v>1075</v>
      </c>
    </row>
    <row r="2692" spans="12:13" x14ac:dyDescent="0.35">
      <c r="L2692" s="535" t="s">
        <v>3757</v>
      </c>
      <c r="M2692" s="529" t="s">
        <v>1047</v>
      </c>
    </row>
    <row r="2693" spans="12:13" x14ac:dyDescent="0.35">
      <c r="L2693" s="535" t="s">
        <v>3758</v>
      </c>
      <c r="M2693" s="529" t="s">
        <v>1047</v>
      </c>
    </row>
    <row r="2694" spans="12:13" x14ac:dyDescent="0.35">
      <c r="L2694" s="535" t="s">
        <v>3759</v>
      </c>
      <c r="M2694" s="529" t="s">
        <v>1047</v>
      </c>
    </row>
    <row r="2695" spans="12:13" x14ac:dyDescent="0.35">
      <c r="L2695" s="535" t="s">
        <v>3760</v>
      </c>
      <c r="M2695" s="529" t="s">
        <v>1047</v>
      </c>
    </row>
    <row r="2696" spans="12:13" x14ac:dyDescent="0.35">
      <c r="L2696" s="535" t="s">
        <v>3761</v>
      </c>
      <c r="M2696" s="529" t="s">
        <v>1047</v>
      </c>
    </row>
    <row r="2697" spans="12:13" x14ac:dyDescent="0.35">
      <c r="L2697" s="535" t="s">
        <v>3762</v>
      </c>
      <c r="M2697" s="529" t="s">
        <v>1047</v>
      </c>
    </row>
    <row r="2698" spans="12:13" x14ac:dyDescent="0.35">
      <c r="L2698" s="535" t="s">
        <v>3763</v>
      </c>
      <c r="M2698" s="529" t="s">
        <v>1047</v>
      </c>
    </row>
    <row r="2699" spans="12:13" x14ac:dyDescent="0.35">
      <c r="L2699" s="535" t="s">
        <v>3764</v>
      </c>
      <c r="M2699" s="529" t="s">
        <v>1047</v>
      </c>
    </row>
    <row r="2700" spans="12:13" x14ac:dyDescent="0.35">
      <c r="L2700" s="535" t="s">
        <v>3765</v>
      </c>
      <c r="M2700" s="529" t="s">
        <v>1047</v>
      </c>
    </row>
    <row r="2701" spans="12:13" x14ac:dyDescent="0.35">
      <c r="L2701" s="535" t="s">
        <v>3766</v>
      </c>
      <c r="M2701" s="529" t="s">
        <v>1047</v>
      </c>
    </row>
    <row r="2702" spans="12:13" x14ac:dyDescent="0.35">
      <c r="L2702" s="535" t="s">
        <v>3767</v>
      </c>
      <c r="M2702" s="529" t="s">
        <v>1047</v>
      </c>
    </row>
    <row r="2703" spans="12:13" x14ac:dyDescent="0.35">
      <c r="L2703" s="535" t="s">
        <v>3768</v>
      </c>
      <c r="M2703" s="529" t="s">
        <v>1047</v>
      </c>
    </row>
    <row r="2704" spans="12:13" x14ac:dyDescent="0.35">
      <c r="L2704" s="535" t="s">
        <v>3769</v>
      </c>
      <c r="M2704" s="529" t="s">
        <v>1047</v>
      </c>
    </row>
    <row r="2705" spans="12:13" x14ac:dyDescent="0.35">
      <c r="L2705" s="535" t="s">
        <v>3770</v>
      </c>
      <c r="M2705" s="529" t="s">
        <v>1047</v>
      </c>
    </row>
    <row r="2706" spans="12:13" x14ac:dyDescent="0.35">
      <c r="L2706" s="535" t="s">
        <v>3771</v>
      </c>
      <c r="M2706" s="529" t="s">
        <v>1047</v>
      </c>
    </row>
    <row r="2707" spans="12:13" x14ac:dyDescent="0.35">
      <c r="L2707" s="535" t="s">
        <v>3772</v>
      </c>
      <c r="M2707" s="529" t="s">
        <v>1047</v>
      </c>
    </row>
    <row r="2708" spans="12:13" x14ac:dyDescent="0.35">
      <c r="L2708" s="535" t="s">
        <v>3773</v>
      </c>
      <c r="M2708" s="529" t="s">
        <v>1047</v>
      </c>
    </row>
    <row r="2709" spans="12:13" x14ac:dyDescent="0.35">
      <c r="L2709" s="535" t="s">
        <v>3774</v>
      </c>
      <c r="M2709" s="529" t="s">
        <v>1047</v>
      </c>
    </row>
    <row r="2710" spans="12:13" x14ac:dyDescent="0.35">
      <c r="L2710" s="535" t="s">
        <v>3775</v>
      </c>
      <c r="M2710" s="529" t="s">
        <v>1047</v>
      </c>
    </row>
    <row r="2711" spans="12:13" x14ac:dyDescent="0.35">
      <c r="L2711" s="535" t="s">
        <v>3776</v>
      </c>
      <c r="M2711" s="529" t="s">
        <v>1047</v>
      </c>
    </row>
    <row r="2712" spans="12:13" x14ac:dyDescent="0.35">
      <c r="L2712" s="535" t="s">
        <v>3777</v>
      </c>
      <c r="M2712" s="529" t="s">
        <v>1047</v>
      </c>
    </row>
    <row r="2713" spans="12:13" x14ac:dyDescent="0.35">
      <c r="L2713" s="535" t="s">
        <v>3778</v>
      </c>
      <c r="M2713" s="529" t="s">
        <v>1047</v>
      </c>
    </row>
    <row r="2714" spans="12:13" x14ac:dyDescent="0.35">
      <c r="L2714" s="535" t="s">
        <v>3779</v>
      </c>
      <c r="M2714" s="529" t="s">
        <v>1047</v>
      </c>
    </row>
    <row r="2715" spans="12:13" x14ac:dyDescent="0.35">
      <c r="L2715" s="535" t="s">
        <v>3780</v>
      </c>
      <c r="M2715" s="529" t="s">
        <v>1047</v>
      </c>
    </row>
    <row r="2716" spans="12:13" x14ac:dyDescent="0.35">
      <c r="L2716" s="535" t="s">
        <v>3781</v>
      </c>
      <c r="M2716" s="529" t="s">
        <v>1047</v>
      </c>
    </row>
    <row r="2717" spans="12:13" x14ac:dyDescent="0.35">
      <c r="L2717" s="535" t="s">
        <v>3782</v>
      </c>
      <c r="M2717" s="529" t="s">
        <v>1047</v>
      </c>
    </row>
    <row r="2718" spans="12:13" x14ac:dyDescent="0.35">
      <c r="L2718" s="535" t="s">
        <v>3783</v>
      </c>
      <c r="M2718" s="529" t="s">
        <v>1047</v>
      </c>
    </row>
    <row r="2719" spans="12:13" x14ac:dyDescent="0.35">
      <c r="L2719" s="535" t="s">
        <v>3784</v>
      </c>
      <c r="M2719" s="529" t="s">
        <v>1047</v>
      </c>
    </row>
    <row r="2720" spans="12:13" x14ac:dyDescent="0.35">
      <c r="L2720" s="535" t="s">
        <v>3785</v>
      </c>
      <c r="M2720" s="529" t="s">
        <v>1047</v>
      </c>
    </row>
    <row r="2721" spans="12:13" x14ac:dyDescent="0.35">
      <c r="L2721" s="535" t="s">
        <v>3786</v>
      </c>
      <c r="M2721" s="529" t="s">
        <v>1047</v>
      </c>
    </row>
    <row r="2722" spans="12:13" x14ac:dyDescent="0.35">
      <c r="L2722" s="535" t="s">
        <v>3787</v>
      </c>
      <c r="M2722" s="529" t="s">
        <v>1047</v>
      </c>
    </row>
    <row r="2723" spans="12:13" x14ac:dyDescent="0.35">
      <c r="L2723" s="535" t="s">
        <v>3788</v>
      </c>
      <c r="M2723" s="529" t="s">
        <v>1047</v>
      </c>
    </row>
    <row r="2724" spans="12:13" x14ac:dyDescent="0.35">
      <c r="L2724" s="535" t="s">
        <v>3789</v>
      </c>
      <c r="M2724" s="529" t="s">
        <v>1047</v>
      </c>
    </row>
    <row r="2725" spans="12:13" x14ac:dyDescent="0.35">
      <c r="L2725" s="535" t="s">
        <v>3790</v>
      </c>
      <c r="M2725" s="529" t="s">
        <v>1047</v>
      </c>
    </row>
    <row r="2726" spans="12:13" x14ac:dyDescent="0.35">
      <c r="L2726" s="535" t="s">
        <v>3791</v>
      </c>
      <c r="M2726" s="529" t="s">
        <v>1047</v>
      </c>
    </row>
    <row r="2727" spans="12:13" x14ac:dyDescent="0.35">
      <c r="L2727" s="535" t="s">
        <v>3792</v>
      </c>
      <c r="M2727" s="529" t="s">
        <v>1047</v>
      </c>
    </row>
    <row r="2728" spans="12:13" x14ac:dyDescent="0.35">
      <c r="L2728" s="535" t="s">
        <v>3793</v>
      </c>
      <c r="M2728" s="529" t="s">
        <v>1047</v>
      </c>
    </row>
    <row r="2729" spans="12:13" x14ac:dyDescent="0.35">
      <c r="L2729" s="535" t="s">
        <v>3794</v>
      </c>
      <c r="M2729" s="529" t="s">
        <v>1047</v>
      </c>
    </row>
    <row r="2730" spans="12:13" x14ac:dyDescent="0.35">
      <c r="L2730" s="535" t="s">
        <v>3795</v>
      </c>
      <c r="M2730" s="529" t="s">
        <v>1047</v>
      </c>
    </row>
    <row r="2731" spans="12:13" x14ac:dyDescent="0.35">
      <c r="L2731" s="535" t="s">
        <v>3796</v>
      </c>
      <c r="M2731" s="529" t="s">
        <v>1047</v>
      </c>
    </row>
    <row r="2732" spans="12:13" x14ac:dyDescent="0.35">
      <c r="L2732" s="535" t="s">
        <v>3797</v>
      </c>
      <c r="M2732" s="529" t="s">
        <v>1047</v>
      </c>
    </row>
    <row r="2733" spans="12:13" x14ac:dyDescent="0.35">
      <c r="L2733" s="535" t="s">
        <v>3798</v>
      </c>
      <c r="M2733" s="529" t="s">
        <v>1047</v>
      </c>
    </row>
    <row r="2734" spans="12:13" x14ac:dyDescent="0.35">
      <c r="L2734" s="535" t="s">
        <v>3799</v>
      </c>
      <c r="M2734" s="529" t="s">
        <v>1047</v>
      </c>
    </row>
    <row r="2735" spans="12:13" x14ac:dyDescent="0.35">
      <c r="L2735" s="535" t="s">
        <v>3800</v>
      </c>
      <c r="M2735" s="529" t="s">
        <v>1047</v>
      </c>
    </row>
    <row r="2736" spans="12:13" x14ac:dyDescent="0.35">
      <c r="L2736" s="535" t="s">
        <v>3801</v>
      </c>
      <c r="M2736" s="529" t="s">
        <v>1047</v>
      </c>
    </row>
    <row r="2737" spans="12:13" x14ac:dyDescent="0.35">
      <c r="L2737" s="535" t="s">
        <v>3802</v>
      </c>
      <c r="M2737" s="529" t="s">
        <v>1047</v>
      </c>
    </row>
    <row r="2738" spans="12:13" x14ac:dyDescent="0.35">
      <c r="L2738" s="535" t="s">
        <v>3803</v>
      </c>
      <c r="M2738" s="529" t="s">
        <v>1047</v>
      </c>
    </row>
    <row r="2739" spans="12:13" x14ac:dyDescent="0.35">
      <c r="L2739" s="535" t="s">
        <v>3804</v>
      </c>
      <c r="M2739" s="529" t="s">
        <v>1047</v>
      </c>
    </row>
    <row r="2740" spans="12:13" x14ac:dyDescent="0.35">
      <c r="L2740" s="535" t="s">
        <v>1101</v>
      </c>
      <c r="M2740" s="529" t="s">
        <v>1047</v>
      </c>
    </row>
    <row r="2741" spans="12:13" x14ac:dyDescent="0.35">
      <c r="L2741" s="535" t="s">
        <v>3805</v>
      </c>
      <c r="M2741" s="529" t="s">
        <v>1047</v>
      </c>
    </row>
    <row r="2742" spans="12:13" x14ac:dyDescent="0.35">
      <c r="L2742" s="535" t="s">
        <v>3806</v>
      </c>
      <c r="M2742" s="529" t="s">
        <v>1047</v>
      </c>
    </row>
    <row r="2743" spans="12:13" x14ac:dyDescent="0.35">
      <c r="L2743" s="535" t="s">
        <v>3807</v>
      </c>
      <c r="M2743" s="529" t="s">
        <v>1047</v>
      </c>
    </row>
    <row r="2744" spans="12:13" x14ac:dyDescent="0.35">
      <c r="L2744" s="535" t="s">
        <v>3808</v>
      </c>
      <c r="M2744" s="529" t="s">
        <v>1047</v>
      </c>
    </row>
    <row r="2745" spans="12:13" x14ac:dyDescent="0.35">
      <c r="L2745" s="535" t="s">
        <v>3809</v>
      </c>
      <c r="M2745" s="529" t="s">
        <v>1047</v>
      </c>
    </row>
    <row r="2746" spans="12:13" x14ac:dyDescent="0.35">
      <c r="L2746" s="535" t="s">
        <v>3810</v>
      </c>
      <c r="M2746" s="529" t="s">
        <v>1047</v>
      </c>
    </row>
    <row r="2747" spans="12:13" x14ac:dyDescent="0.35">
      <c r="L2747" s="535" t="s">
        <v>3811</v>
      </c>
      <c r="M2747" s="529" t="s">
        <v>1047</v>
      </c>
    </row>
    <row r="2748" spans="12:13" x14ac:dyDescent="0.35">
      <c r="L2748" s="535" t="s">
        <v>3812</v>
      </c>
      <c r="M2748" s="529" t="s">
        <v>1047</v>
      </c>
    </row>
    <row r="2749" spans="12:13" x14ac:dyDescent="0.35">
      <c r="L2749" s="535" t="s">
        <v>3813</v>
      </c>
      <c r="M2749" s="529" t="s">
        <v>1047</v>
      </c>
    </row>
    <row r="2750" spans="12:13" x14ac:dyDescent="0.35">
      <c r="L2750" s="535" t="s">
        <v>3814</v>
      </c>
      <c r="M2750" s="529" t="s">
        <v>1047</v>
      </c>
    </row>
    <row r="2751" spans="12:13" x14ac:dyDescent="0.35">
      <c r="L2751" s="535" t="s">
        <v>3815</v>
      </c>
      <c r="M2751" s="529" t="s">
        <v>1047</v>
      </c>
    </row>
    <row r="2752" spans="12:13" x14ac:dyDescent="0.35">
      <c r="L2752" s="535" t="s">
        <v>3816</v>
      </c>
      <c r="M2752" s="529" t="s">
        <v>1047</v>
      </c>
    </row>
    <row r="2753" spans="12:13" x14ac:dyDescent="0.35">
      <c r="L2753" s="535" t="s">
        <v>3817</v>
      </c>
      <c r="M2753" s="529" t="s">
        <v>1047</v>
      </c>
    </row>
    <row r="2754" spans="12:13" x14ac:dyDescent="0.35">
      <c r="L2754" s="535" t="s">
        <v>3818</v>
      </c>
      <c r="M2754" s="529" t="s">
        <v>1047</v>
      </c>
    </row>
    <row r="2755" spans="12:13" x14ac:dyDescent="0.35">
      <c r="L2755" s="535" t="s">
        <v>3819</v>
      </c>
      <c r="M2755" s="529" t="s">
        <v>1047</v>
      </c>
    </row>
    <row r="2756" spans="12:13" x14ac:dyDescent="0.35">
      <c r="L2756" s="535" t="s">
        <v>3820</v>
      </c>
      <c r="M2756" s="529" t="s">
        <v>1047</v>
      </c>
    </row>
    <row r="2757" spans="12:13" x14ac:dyDescent="0.35">
      <c r="L2757" s="535" t="s">
        <v>3821</v>
      </c>
      <c r="M2757" s="529" t="s">
        <v>1047</v>
      </c>
    </row>
    <row r="2758" spans="12:13" x14ac:dyDescent="0.35">
      <c r="L2758" s="535" t="s">
        <v>3822</v>
      </c>
      <c r="M2758" s="529" t="s">
        <v>1047</v>
      </c>
    </row>
    <row r="2759" spans="12:13" x14ac:dyDescent="0.35">
      <c r="L2759" s="535" t="s">
        <v>3823</v>
      </c>
      <c r="M2759" s="529" t="s">
        <v>1047</v>
      </c>
    </row>
    <row r="2760" spans="12:13" x14ac:dyDescent="0.35">
      <c r="L2760" s="535" t="s">
        <v>3824</v>
      </c>
      <c r="M2760" s="529" t="s">
        <v>1047</v>
      </c>
    </row>
    <row r="2761" spans="12:13" x14ac:dyDescent="0.35">
      <c r="L2761" s="535" t="s">
        <v>3825</v>
      </c>
      <c r="M2761" s="529" t="s">
        <v>1047</v>
      </c>
    </row>
    <row r="2762" spans="12:13" x14ac:dyDescent="0.35">
      <c r="L2762" s="535" t="s">
        <v>3826</v>
      </c>
      <c r="M2762" s="529" t="s">
        <v>1075</v>
      </c>
    </row>
    <row r="2763" spans="12:13" x14ac:dyDescent="0.35">
      <c r="L2763" s="535" t="s">
        <v>3827</v>
      </c>
      <c r="M2763" s="529" t="s">
        <v>1047</v>
      </c>
    </row>
    <row r="2764" spans="12:13" x14ac:dyDescent="0.35">
      <c r="L2764" s="535" t="s">
        <v>3828</v>
      </c>
      <c r="M2764" s="529" t="s">
        <v>1047</v>
      </c>
    </row>
    <row r="2765" spans="12:13" x14ac:dyDescent="0.35">
      <c r="L2765" s="535" t="s">
        <v>3829</v>
      </c>
      <c r="M2765" s="529" t="s">
        <v>1075</v>
      </c>
    </row>
    <row r="2766" spans="12:13" x14ac:dyDescent="0.35">
      <c r="L2766" s="535" t="s">
        <v>3830</v>
      </c>
      <c r="M2766" s="529" t="s">
        <v>1047</v>
      </c>
    </row>
    <row r="2767" spans="12:13" x14ac:dyDescent="0.35">
      <c r="L2767" s="535" t="s">
        <v>3831</v>
      </c>
      <c r="M2767" s="529" t="s">
        <v>1075</v>
      </c>
    </row>
    <row r="2768" spans="12:13" x14ac:dyDescent="0.35">
      <c r="L2768" s="535" t="s">
        <v>3832</v>
      </c>
      <c r="M2768" s="529" t="s">
        <v>1047</v>
      </c>
    </row>
    <row r="2769" spans="12:13" x14ac:dyDescent="0.35">
      <c r="L2769" s="535" t="s">
        <v>3833</v>
      </c>
      <c r="M2769" s="529" t="s">
        <v>1047</v>
      </c>
    </row>
    <row r="2770" spans="12:13" x14ac:dyDescent="0.35">
      <c r="L2770" s="535" t="s">
        <v>3834</v>
      </c>
      <c r="M2770" s="529" t="s">
        <v>1047</v>
      </c>
    </row>
    <row r="2771" spans="12:13" x14ac:dyDescent="0.35">
      <c r="L2771" s="535" t="s">
        <v>3835</v>
      </c>
      <c r="M2771" s="529" t="s">
        <v>1047</v>
      </c>
    </row>
    <row r="2772" spans="12:13" x14ac:dyDescent="0.35">
      <c r="L2772" s="535" t="s">
        <v>3836</v>
      </c>
      <c r="M2772" s="529" t="s">
        <v>1075</v>
      </c>
    </row>
    <row r="2773" spans="12:13" x14ac:dyDescent="0.35">
      <c r="L2773" s="535" t="s">
        <v>3837</v>
      </c>
      <c r="M2773" s="529" t="s">
        <v>1047</v>
      </c>
    </row>
    <row r="2774" spans="12:13" x14ac:dyDescent="0.35">
      <c r="L2774" s="535" t="s">
        <v>3838</v>
      </c>
      <c r="M2774" s="529" t="s">
        <v>1047</v>
      </c>
    </row>
    <row r="2775" spans="12:13" x14ac:dyDescent="0.35">
      <c r="L2775" s="535" t="s">
        <v>3839</v>
      </c>
      <c r="M2775" s="529" t="s">
        <v>1047</v>
      </c>
    </row>
    <row r="2776" spans="12:13" x14ac:dyDescent="0.35">
      <c r="L2776" s="535" t="s">
        <v>3840</v>
      </c>
      <c r="M2776" s="529" t="s">
        <v>1047</v>
      </c>
    </row>
    <row r="2777" spans="12:13" x14ac:dyDescent="0.35">
      <c r="L2777" s="535" t="s">
        <v>3841</v>
      </c>
      <c r="M2777" s="529" t="s">
        <v>1047</v>
      </c>
    </row>
    <row r="2778" spans="12:13" x14ac:dyDescent="0.35">
      <c r="L2778" s="535" t="s">
        <v>3842</v>
      </c>
      <c r="M2778" s="529" t="s">
        <v>1047</v>
      </c>
    </row>
    <row r="2779" spans="12:13" x14ac:dyDescent="0.35">
      <c r="L2779" s="535" t="s">
        <v>3843</v>
      </c>
      <c r="M2779" s="529" t="s">
        <v>1047</v>
      </c>
    </row>
    <row r="2780" spans="12:13" x14ac:dyDescent="0.35">
      <c r="L2780" s="535" t="s">
        <v>3844</v>
      </c>
      <c r="M2780" s="529" t="s">
        <v>1047</v>
      </c>
    </row>
    <row r="2781" spans="12:13" x14ac:dyDescent="0.35">
      <c r="L2781" s="535" t="s">
        <v>3845</v>
      </c>
      <c r="M2781" s="529" t="s">
        <v>1075</v>
      </c>
    </row>
    <row r="2782" spans="12:13" x14ac:dyDescent="0.35">
      <c r="L2782" s="535" t="s">
        <v>3846</v>
      </c>
      <c r="M2782" s="529" t="s">
        <v>1047</v>
      </c>
    </row>
    <row r="2783" spans="12:13" x14ac:dyDescent="0.35">
      <c r="L2783" s="535" t="s">
        <v>3847</v>
      </c>
      <c r="M2783" s="529" t="s">
        <v>1075</v>
      </c>
    </row>
    <row r="2784" spans="12:13" x14ac:dyDescent="0.35">
      <c r="L2784" s="535" t="s">
        <v>3848</v>
      </c>
      <c r="M2784" s="529" t="s">
        <v>1047</v>
      </c>
    </row>
    <row r="2785" spans="12:13" x14ac:dyDescent="0.35">
      <c r="L2785" s="535" t="s">
        <v>3849</v>
      </c>
      <c r="M2785" s="529" t="s">
        <v>1047</v>
      </c>
    </row>
    <row r="2786" spans="12:13" x14ac:dyDescent="0.35">
      <c r="L2786" s="535" t="s">
        <v>3850</v>
      </c>
      <c r="M2786" s="529" t="s">
        <v>1047</v>
      </c>
    </row>
    <row r="2787" spans="12:13" x14ac:dyDescent="0.35">
      <c r="L2787" s="535" t="s">
        <v>3851</v>
      </c>
      <c r="M2787" s="529" t="s">
        <v>1047</v>
      </c>
    </row>
    <row r="2788" spans="12:13" x14ac:dyDescent="0.35">
      <c r="L2788" s="535" t="s">
        <v>3852</v>
      </c>
      <c r="M2788" s="529" t="s">
        <v>1047</v>
      </c>
    </row>
    <row r="2789" spans="12:13" x14ac:dyDescent="0.35">
      <c r="L2789" s="535" t="s">
        <v>3853</v>
      </c>
      <c r="M2789" s="529" t="s">
        <v>1047</v>
      </c>
    </row>
    <row r="2790" spans="12:13" x14ac:dyDescent="0.35">
      <c r="L2790" s="535" t="s">
        <v>3854</v>
      </c>
      <c r="M2790" s="529" t="s">
        <v>1047</v>
      </c>
    </row>
    <row r="2791" spans="12:13" x14ac:dyDescent="0.35">
      <c r="L2791" s="535" t="s">
        <v>3855</v>
      </c>
      <c r="M2791" s="529" t="s">
        <v>1047</v>
      </c>
    </row>
    <row r="2792" spans="12:13" x14ac:dyDescent="0.35">
      <c r="L2792" s="535" t="s">
        <v>3856</v>
      </c>
      <c r="M2792" s="529" t="s">
        <v>1047</v>
      </c>
    </row>
    <row r="2793" spans="12:13" x14ac:dyDescent="0.35">
      <c r="L2793" s="535" t="s">
        <v>3857</v>
      </c>
      <c r="M2793" s="529" t="s">
        <v>1047</v>
      </c>
    </row>
    <row r="2794" spans="12:13" x14ac:dyDescent="0.35">
      <c r="L2794" s="535" t="s">
        <v>3858</v>
      </c>
      <c r="M2794" s="529" t="s">
        <v>1047</v>
      </c>
    </row>
    <row r="2795" spans="12:13" x14ac:dyDescent="0.35">
      <c r="L2795" s="535" t="s">
        <v>3859</v>
      </c>
      <c r="M2795" s="529" t="s">
        <v>1047</v>
      </c>
    </row>
    <row r="2796" spans="12:13" x14ac:dyDescent="0.35">
      <c r="L2796" s="535" t="s">
        <v>3860</v>
      </c>
      <c r="M2796" s="529" t="s">
        <v>1047</v>
      </c>
    </row>
    <row r="2797" spans="12:13" x14ac:dyDescent="0.35">
      <c r="L2797" s="535" t="s">
        <v>3861</v>
      </c>
      <c r="M2797" s="529" t="s">
        <v>1047</v>
      </c>
    </row>
    <row r="2798" spans="12:13" x14ac:dyDescent="0.35">
      <c r="L2798" s="535" t="s">
        <v>3862</v>
      </c>
      <c r="M2798" s="529" t="s">
        <v>1047</v>
      </c>
    </row>
    <row r="2799" spans="12:13" x14ac:dyDescent="0.35">
      <c r="L2799" s="535" t="s">
        <v>3863</v>
      </c>
      <c r="M2799" s="529" t="s">
        <v>1047</v>
      </c>
    </row>
    <row r="2800" spans="12:13" x14ac:dyDescent="0.35">
      <c r="L2800" s="535" t="s">
        <v>3864</v>
      </c>
      <c r="M2800" s="529" t="s">
        <v>1047</v>
      </c>
    </row>
    <row r="2801" spans="12:13" x14ac:dyDescent="0.35">
      <c r="L2801" s="535" t="s">
        <v>3865</v>
      </c>
      <c r="M2801" s="529" t="s">
        <v>1047</v>
      </c>
    </row>
    <row r="2802" spans="12:13" x14ac:dyDescent="0.35">
      <c r="L2802" s="535" t="s">
        <v>3866</v>
      </c>
      <c r="M2802" s="529" t="s">
        <v>1047</v>
      </c>
    </row>
    <row r="2803" spans="12:13" x14ac:dyDescent="0.35">
      <c r="L2803" s="535" t="s">
        <v>3867</v>
      </c>
      <c r="M2803" s="529" t="s">
        <v>1047</v>
      </c>
    </row>
    <row r="2804" spans="12:13" x14ac:dyDescent="0.35">
      <c r="L2804" s="535" t="s">
        <v>3868</v>
      </c>
      <c r="M2804" s="529" t="s">
        <v>1047</v>
      </c>
    </row>
    <row r="2805" spans="12:13" x14ac:dyDescent="0.35">
      <c r="L2805" s="535" t="s">
        <v>3869</v>
      </c>
      <c r="M2805" s="529" t="s">
        <v>1075</v>
      </c>
    </row>
    <row r="2806" spans="12:13" x14ac:dyDescent="0.35">
      <c r="L2806" s="535" t="s">
        <v>3870</v>
      </c>
      <c r="M2806" s="529" t="s">
        <v>1047</v>
      </c>
    </row>
    <row r="2807" spans="12:13" x14ac:dyDescent="0.35">
      <c r="L2807" s="535" t="s">
        <v>3871</v>
      </c>
      <c r="M2807" s="529" t="s">
        <v>1047</v>
      </c>
    </row>
    <row r="2808" spans="12:13" x14ac:dyDescent="0.35">
      <c r="L2808" s="535" t="s">
        <v>3872</v>
      </c>
      <c r="M2808" s="529" t="s">
        <v>1047</v>
      </c>
    </row>
    <row r="2809" spans="12:13" x14ac:dyDescent="0.35">
      <c r="L2809" s="535" t="s">
        <v>3873</v>
      </c>
      <c r="M2809" s="529" t="s">
        <v>1047</v>
      </c>
    </row>
    <row r="2810" spans="12:13" x14ac:dyDescent="0.35">
      <c r="L2810" s="535" t="s">
        <v>3874</v>
      </c>
      <c r="M2810" s="529" t="s">
        <v>1047</v>
      </c>
    </row>
    <row r="2811" spans="12:13" x14ac:dyDescent="0.35">
      <c r="L2811" s="535" t="s">
        <v>3875</v>
      </c>
      <c r="M2811" s="529" t="s">
        <v>1047</v>
      </c>
    </row>
    <row r="2812" spans="12:13" x14ac:dyDescent="0.35">
      <c r="L2812" s="535" t="s">
        <v>3876</v>
      </c>
      <c r="M2812" s="529" t="s">
        <v>1047</v>
      </c>
    </row>
    <row r="2813" spans="12:13" x14ac:dyDescent="0.35">
      <c r="L2813" s="535" t="s">
        <v>3877</v>
      </c>
      <c r="M2813" s="529" t="s">
        <v>1047</v>
      </c>
    </row>
    <row r="2814" spans="12:13" x14ac:dyDescent="0.35">
      <c r="L2814" s="535" t="s">
        <v>3878</v>
      </c>
      <c r="M2814" s="529" t="s">
        <v>1047</v>
      </c>
    </row>
    <row r="2815" spans="12:13" x14ac:dyDescent="0.35">
      <c r="L2815" s="535" t="s">
        <v>3879</v>
      </c>
      <c r="M2815" s="529" t="s">
        <v>1047</v>
      </c>
    </row>
    <row r="2816" spans="12:13" x14ac:dyDescent="0.35">
      <c r="L2816" s="535" t="s">
        <v>3880</v>
      </c>
      <c r="M2816" s="529" t="s">
        <v>1047</v>
      </c>
    </row>
    <row r="2817" spans="12:13" x14ac:dyDescent="0.35">
      <c r="L2817" s="535" t="s">
        <v>3881</v>
      </c>
      <c r="M2817" s="529" t="s">
        <v>1047</v>
      </c>
    </row>
    <row r="2818" spans="12:13" x14ac:dyDescent="0.35">
      <c r="L2818" s="535" t="s">
        <v>3882</v>
      </c>
      <c r="M2818" s="529" t="s">
        <v>1047</v>
      </c>
    </row>
    <row r="2819" spans="12:13" x14ac:dyDescent="0.35">
      <c r="L2819" s="535" t="s">
        <v>3883</v>
      </c>
      <c r="M2819" s="529" t="s">
        <v>1047</v>
      </c>
    </row>
    <row r="2820" spans="12:13" x14ac:dyDescent="0.35">
      <c r="L2820" s="535" t="s">
        <v>3884</v>
      </c>
      <c r="M2820" s="529" t="s">
        <v>1047</v>
      </c>
    </row>
    <row r="2821" spans="12:13" x14ac:dyDescent="0.35">
      <c r="L2821" s="535" t="s">
        <v>3885</v>
      </c>
      <c r="M2821" s="529" t="s">
        <v>1047</v>
      </c>
    </row>
    <row r="2822" spans="12:13" x14ac:dyDescent="0.35">
      <c r="L2822" s="535" t="s">
        <v>3886</v>
      </c>
      <c r="M2822" s="529" t="s">
        <v>1047</v>
      </c>
    </row>
    <row r="2823" spans="12:13" x14ac:dyDescent="0.35">
      <c r="L2823" s="535" t="s">
        <v>3887</v>
      </c>
      <c r="M2823" s="529" t="s">
        <v>1047</v>
      </c>
    </row>
    <row r="2824" spans="12:13" x14ac:dyDescent="0.35">
      <c r="L2824" s="535" t="s">
        <v>3888</v>
      </c>
      <c r="M2824" s="529" t="s">
        <v>1047</v>
      </c>
    </row>
    <row r="2825" spans="12:13" x14ac:dyDescent="0.35">
      <c r="L2825" s="535" t="s">
        <v>3889</v>
      </c>
      <c r="M2825" s="529" t="s">
        <v>1047</v>
      </c>
    </row>
    <row r="2826" spans="12:13" x14ac:dyDescent="0.35">
      <c r="L2826" s="535" t="s">
        <v>3890</v>
      </c>
      <c r="M2826" s="529" t="s">
        <v>1047</v>
      </c>
    </row>
    <row r="2827" spans="12:13" x14ac:dyDescent="0.35">
      <c r="L2827" s="535" t="s">
        <v>3891</v>
      </c>
      <c r="M2827" s="529" t="s">
        <v>1047</v>
      </c>
    </row>
    <row r="2828" spans="12:13" x14ac:dyDescent="0.35">
      <c r="L2828" s="535" t="s">
        <v>3892</v>
      </c>
      <c r="M2828" s="529" t="s">
        <v>1047</v>
      </c>
    </row>
    <row r="2829" spans="12:13" x14ac:dyDescent="0.35">
      <c r="L2829" s="535" t="s">
        <v>3893</v>
      </c>
      <c r="M2829" s="529" t="s">
        <v>1047</v>
      </c>
    </row>
    <row r="2830" spans="12:13" x14ac:dyDescent="0.35">
      <c r="L2830" s="535" t="s">
        <v>3894</v>
      </c>
      <c r="M2830" s="529" t="s">
        <v>1047</v>
      </c>
    </row>
    <row r="2831" spans="12:13" x14ac:dyDescent="0.35">
      <c r="L2831" s="535" t="s">
        <v>3895</v>
      </c>
      <c r="M2831" s="529" t="s">
        <v>1047</v>
      </c>
    </row>
    <row r="2832" spans="12:13" x14ac:dyDescent="0.35">
      <c r="L2832" s="535" t="s">
        <v>3896</v>
      </c>
      <c r="M2832" s="529" t="s">
        <v>1047</v>
      </c>
    </row>
    <row r="2833" spans="12:13" x14ac:dyDescent="0.35">
      <c r="L2833" s="535" t="s">
        <v>3897</v>
      </c>
      <c r="M2833" s="529" t="s">
        <v>1047</v>
      </c>
    </row>
    <row r="2834" spans="12:13" x14ac:dyDescent="0.35">
      <c r="L2834" s="535" t="s">
        <v>3898</v>
      </c>
      <c r="M2834" s="529" t="s">
        <v>1047</v>
      </c>
    </row>
    <row r="2835" spans="12:13" x14ac:dyDescent="0.35">
      <c r="L2835" s="535" t="s">
        <v>3899</v>
      </c>
      <c r="M2835" s="529" t="s">
        <v>1047</v>
      </c>
    </row>
    <row r="2836" spans="12:13" x14ac:dyDescent="0.35">
      <c r="L2836" s="535" t="s">
        <v>3900</v>
      </c>
      <c r="M2836" s="529" t="s">
        <v>1075</v>
      </c>
    </row>
    <row r="2837" spans="12:13" x14ac:dyDescent="0.35">
      <c r="L2837" s="535" t="s">
        <v>3901</v>
      </c>
      <c r="M2837" s="529" t="s">
        <v>1075</v>
      </c>
    </row>
    <row r="2838" spans="12:13" x14ac:dyDescent="0.35">
      <c r="L2838" s="535" t="s">
        <v>3902</v>
      </c>
      <c r="M2838" s="529" t="s">
        <v>1075</v>
      </c>
    </row>
    <row r="2839" spans="12:13" x14ac:dyDescent="0.35">
      <c r="L2839" s="535" t="s">
        <v>3903</v>
      </c>
      <c r="M2839" s="529" t="s">
        <v>1075</v>
      </c>
    </row>
    <row r="2840" spans="12:13" x14ac:dyDescent="0.35">
      <c r="L2840" s="535" t="s">
        <v>3904</v>
      </c>
      <c r="M2840" s="529" t="s">
        <v>1075</v>
      </c>
    </row>
    <row r="2841" spans="12:13" x14ac:dyDescent="0.35">
      <c r="L2841" s="535" t="s">
        <v>3905</v>
      </c>
      <c r="M2841" s="529" t="s">
        <v>1075</v>
      </c>
    </row>
    <row r="2842" spans="12:13" x14ac:dyDescent="0.35">
      <c r="L2842" s="535" t="s">
        <v>3906</v>
      </c>
      <c r="M2842" s="529" t="s">
        <v>1075</v>
      </c>
    </row>
    <row r="2843" spans="12:13" x14ac:dyDescent="0.35">
      <c r="L2843" s="535" t="s">
        <v>3907</v>
      </c>
      <c r="M2843" s="529" t="s">
        <v>1075</v>
      </c>
    </row>
    <row r="2844" spans="12:13" x14ac:dyDescent="0.35">
      <c r="L2844" s="535" t="s">
        <v>3908</v>
      </c>
      <c r="M2844" s="529" t="s">
        <v>1075</v>
      </c>
    </row>
    <row r="2845" spans="12:13" x14ac:dyDescent="0.35">
      <c r="L2845" s="535" t="s">
        <v>3909</v>
      </c>
      <c r="M2845" s="529" t="s">
        <v>1075</v>
      </c>
    </row>
    <row r="2846" spans="12:13" x14ac:dyDescent="0.35">
      <c r="L2846" s="535" t="s">
        <v>3910</v>
      </c>
      <c r="M2846" s="529" t="s">
        <v>1075</v>
      </c>
    </row>
    <row r="2847" spans="12:13" x14ac:dyDescent="0.35">
      <c r="L2847" s="535" t="s">
        <v>3911</v>
      </c>
      <c r="M2847" s="529" t="s">
        <v>1075</v>
      </c>
    </row>
    <row r="2848" spans="12:13" x14ac:dyDescent="0.35">
      <c r="L2848" s="535" t="s">
        <v>3912</v>
      </c>
      <c r="M2848" s="529" t="s">
        <v>1075</v>
      </c>
    </row>
    <row r="2849" spans="12:13" x14ac:dyDescent="0.35">
      <c r="L2849" s="535" t="s">
        <v>3913</v>
      </c>
      <c r="M2849" s="529" t="s">
        <v>1075</v>
      </c>
    </row>
    <row r="2850" spans="12:13" x14ac:dyDescent="0.35">
      <c r="L2850" s="535" t="s">
        <v>3914</v>
      </c>
      <c r="M2850" s="529" t="s">
        <v>1075</v>
      </c>
    </row>
    <row r="2851" spans="12:13" x14ac:dyDescent="0.35">
      <c r="L2851" s="535" t="s">
        <v>3915</v>
      </c>
      <c r="M2851" s="529" t="s">
        <v>1075</v>
      </c>
    </row>
    <row r="2852" spans="12:13" x14ac:dyDescent="0.35">
      <c r="L2852" s="535" t="s">
        <v>3916</v>
      </c>
      <c r="M2852" s="529" t="s">
        <v>1075</v>
      </c>
    </row>
    <row r="2853" spans="12:13" x14ac:dyDescent="0.35">
      <c r="L2853" s="535" t="s">
        <v>3917</v>
      </c>
      <c r="M2853" s="529" t="s">
        <v>1075</v>
      </c>
    </row>
    <row r="2854" spans="12:13" x14ac:dyDescent="0.35">
      <c r="L2854" s="535" t="s">
        <v>3918</v>
      </c>
      <c r="M2854" s="529" t="s">
        <v>1075</v>
      </c>
    </row>
    <row r="2855" spans="12:13" x14ac:dyDescent="0.35">
      <c r="L2855" s="535" t="s">
        <v>3919</v>
      </c>
      <c r="M2855" s="529" t="s">
        <v>1075</v>
      </c>
    </row>
    <row r="2856" spans="12:13" x14ac:dyDescent="0.35">
      <c r="L2856" s="535" t="s">
        <v>3920</v>
      </c>
      <c r="M2856" s="529" t="s">
        <v>1075</v>
      </c>
    </row>
    <row r="2857" spans="12:13" x14ac:dyDescent="0.35">
      <c r="L2857" s="535" t="s">
        <v>3921</v>
      </c>
      <c r="M2857" s="529" t="s">
        <v>1075</v>
      </c>
    </row>
    <row r="2858" spans="12:13" x14ac:dyDescent="0.35">
      <c r="L2858" s="535" t="s">
        <v>3922</v>
      </c>
      <c r="M2858" s="529" t="s">
        <v>1075</v>
      </c>
    </row>
    <row r="2859" spans="12:13" x14ac:dyDescent="0.35">
      <c r="L2859" s="535" t="s">
        <v>3923</v>
      </c>
      <c r="M2859" s="529" t="s">
        <v>1075</v>
      </c>
    </row>
    <row r="2860" spans="12:13" x14ac:dyDescent="0.35">
      <c r="L2860" s="535" t="s">
        <v>3924</v>
      </c>
      <c r="M2860" s="529" t="s">
        <v>1075</v>
      </c>
    </row>
    <row r="2861" spans="12:13" x14ac:dyDescent="0.35">
      <c r="L2861" s="535" t="s">
        <v>3925</v>
      </c>
      <c r="M2861" s="529" t="s">
        <v>1075</v>
      </c>
    </row>
    <row r="2862" spans="12:13" x14ac:dyDescent="0.35">
      <c r="L2862" s="535" t="s">
        <v>3926</v>
      </c>
      <c r="M2862" s="529" t="s">
        <v>1075</v>
      </c>
    </row>
    <row r="2863" spans="12:13" x14ac:dyDescent="0.35">
      <c r="L2863" s="535" t="s">
        <v>3927</v>
      </c>
      <c r="M2863" s="529" t="s">
        <v>1075</v>
      </c>
    </row>
    <row r="2864" spans="12:13" x14ac:dyDescent="0.35">
      <c r="L2864" s="535" t="s">
        <v>3928</v>
      </c>
      <c r="M2864" s="529" t="s">
        <v>1075</v>
      </c>
    </row>
    <row r="2865" spans="12:13" x14ac:dyDescent="0.35">
      <c r="L2865" s="535" t="s">
        <v>3929</v>
      </c>
      <c r="M2865" s="529" t="s">
        <v>1075</v>
      </c>
    </row>
    <row r="2866" spans="12:13" x14ac:dyDescent="0.35">
      <c r="L2866" s="535" t="s">
        <v>3930</v>
      </c>
      <c r="M2866" s="529" t="s">
        <v>1075</v>
      </c>
    </row>
    <row r="2867" spans="12:13" x14ac:dyDescent="0.35">
      <c r="L2867" s="535" t="s">
        <v>3931</v>
      </c>
      <c r="M2867" s="529" t="s">
        <v>1075</v>
      </c>
    </row>
    <row r="2868" spans="12:13" x14ac:dyDescent="0.35">
      <c r="L2868" s="535" t="s">
        <v>3932</v>
      </c>
      <c r="M2868" s="529" t="s">
        <v>1075</v>
      </c>
    </row>
    <row r="2869" spans="12:13" x14ac:dyDescent="0.35">
      <c r="L2869" s="535" t="s">
        <v>3933</v>
      </c>
      <c r="M2869" s="529" t="s">
        <v>1075</v>
      </c>
    </row>
    <row r="2870" spans="12:13" x14ac:dyDescent="0.35">
      <c r="L2870" s="535" t="s">
        <v>3934</v>
      </c>
      <c r="M2870" s="529" t="s">
        <v>1075</v>
      </c>
    </row>
    <row r="2871" spans="12:13" x14ac:dyDescent="0.35">
      <c r="L2871" s="535" t="s">
        <v>3935</v>
      </c>
      <c r="M2871" s="529" t="s">
        <v>1075</v>
      </c>
    </row>
    <row r="2872" spans="12:13" x14ac:dyDescent="0.35">
      <c r="L2872" s="535" t="s">
        <v>3936</v>
      </c>
      <c r="M2872" s="529" t="s">
        <v>1075</v>
      </c>
    </row>
    <row r="2873" spans="12:13" x14ac:dyDescent="0.35">
      <c r="L2873" s="535" t="s">
        <v>3937</v>
      </c>
      <c r="M2873" s="529" t="s">
        <v>1075</v>
      </c>
    </row>
    <row r="2874" spans="12:13" x14ac:dyDescent="0.35">
      <c r="L2874" s="535" t="s">
        <v>3938</v>
      </c>
      <c r="M2874" s="529" t="s">
        <v>1075</v>
      </c>
    </row>
    <row r="2875" spans="12:13" x14ac:dyDescent="0.35">
      <c r="L2875" s="535" t="s">
        <v>3939</v>
      </c>
      <c r="M2875" s="529" t="s">
        <v>1075</v>
      </c>
    </row>
    <row r="2876" spans="12:13" x14ac:dyDescent="0.35">
      <c r="L2876" s="535" t="s">
        <v>3940</v>
      </c>
      <c r="M2876" s="529" t="s">
        <v>1075</v>
      </c>
    </row>
    <row r="2877" spans="12:13" x14ac:dyDescent="0.35">
      <c r="L2877" s="535" t="s">
        <v>3941</v>
      </c>
      <c r="M2877" s="529" t="s">
        <v>1075</v>
      </c>
    </row>
    <row r="2878" spans="12:13" x14ac:dyDescent="0.35">
      <c r="L2878" s="535" t="s">
        <v>3942</v>
      </c>
      <c r="M2878" s="529" t="s">
        <v>1075</v>
      </c>
    </row>
    <row r="2879" spans="12:13" x14ac:dyDescent="0.35">
      <c r="L2879" s="535" t="s">
        <v>3943</v>
      </c>
      <c r="M2879" s="529" t="s">
        <v>1075</v>
      </c>
    </row>
    <row r="2880" spans="12:13" x14ac:dyDescent="0.35">
      <c r="L2880" s="535" t="s">
        <v>3944</v>
      </c>
      <c r="M2880" s="529" t="s">
        <v>1075</v>
      </c>
    </row>
    <row r="2881" spans="12:13" x14ac:dyDescent="0.35">
      <c r="L2881" s="535" t="s">
        <v>3945</v>
      </c>
      <c r="M2881" s="529" t="s">
        <v>1075</v>
      </c>
    </row>
    <row r="2882" spans="12:13" x14ac:dyDescent="0.35">
      <c r="L2882" s="535" t="s">
        <v>3946</v>
      </c>
      <c r="M2882" s="529" t="s">
        <v>1075</v>
      </c>
    </row>
    <row r="2883" spans="12:13" x14ac:dyDescent="0.35">
      <c r="L2883" s="535" t="s">
        <v>3947</v>
      </c>
      <c r="M2883" s="529" t="s">
        <v>1075</v>
      </c>
    </row>
    <row r="2884" spans="12:13" x14ac:dyDescent="0.35">
      <c r="L2884" s="535" t="s">
        <v>3948</v>
      </c>
      <c r="M2884" s="529" t="s">
        <v>1075</v>
      </c>
    </row>
    <row r="2885" spans="12:13" x14ac:dyDescent="0.35">
      <c r="L2885" s="535" t="s">
        <v>3949</v>
      </c>
      <c r="M2885" s="529" t="s">
        <v>1075</v>
      </c>
    </row>
    <row r="2886" spans="12:13" x14ac:dyDescent="0.35">
      <c r="L2886" s="535" t="s">
        <v>3950</v>
      </c>
      <c r="M2886" s="529" t="s">
        <v>1075</v>
      </c>
    </row>
    <row r="2887" spans="12:13" x14ac:dyDescent="0.35">
      <c r="L2887" s="535" t="s">
        <v>3951</v>
      </c>
      <c r="M2887" s="529" t="s">
        <v>1047</v>
      </c>
    </row>
    <row r="2888" spans="12:13" x14ac:dyDescent="0.35">
      <c r="L2888" s="535" t="s">
        <v>3952</v>
      </c>
      <c r="M2888" s="529" t="s">
        <v>1047</v>
      </c>
    </row>
    <row r="2889" spans="12:13" x14ac:dyDescent="0.35">
      <c r="L2889" s="535" t="s">
        <v>3953</v>
      </c>
      <c r="M2889" s="529" t="s">
        <v>1047</v>
      </c>
    </row>
    <row r="2890" spans="12:13" x14ac:dyDescent="0.35">
      <c r="L2890" s="535" t="s">
        <v>3954</v>
      </c>
      <c r="M2890" s="529" t="s">
        <v>1047</v>
      </c>
    </row>
    <row r="2891" spans="12:13" x14ac:dyDescent="0.35">
      <c r="L2891" s="535" t="s">
        <v>3955</v>
      </c>
      <c r="M2891" s="529" t="s">
        <v>1047</v>
      </c>
    </row>
    <row r="2892" spans="12:13" x14ac:dyDescent="0.35">
      <c r="L2892" s="535" t="s">
        <v>3956</v>
      </c>
      <c r="M2892" s="529" t="s">
        <v>1047</v>
      </c>
    </row>
    <row r="2893" spans="12:13" x14ac:dyDescent="0.35">
      <c r="L2893" s="535" t="s">
        <v>3957</v>
      </c>
      <c r="M2893" s="529" t="s">
        <v>1047</v>
      </c>
    </row>
    <row r="2894" spans="12:13" x14ac:dyDescent="0.35">
      <c r="L2894" s="535" t="s">
        <v>3958</v>
      </c>
      <c r="M2894" s="529" t="s">
        <v>1047</v>
      </c>
    </row>
    <row r="2895" spans="12:13" x14ac:dyDescent="0.35">
      <c r="L2895" s="535" t="s">
        <v>3959</v>
      </c>
      <c r="M2895" s="529" t="s">
        <v>1047</v>
      </c>
    </row>
    <row r="2896" spans="12:13" x14ac:dyDescent="0.35">
      <c r="L2896" s="535" t="s">
        <v>3960</v>
      </c>
      <c r="M2896" s="529" t="s">
        <v>1047</v>
      </c>
    </row>
    <row r="2897" spans="12:13" x14ac:dyDescent="0.35">
      <c r="L2897" s="535" t="s">
        <v>3961</v>
      </c>
      <c r="M2897" s="529" t="s">
        <v>1047</v>
      </c>
    </row>
    <row r="2898" spans="12:13" x14ac:dyDescent="0.35">
      <c r="L2898" s="535" t="s">
        <v>3962</v>
      </c>
      <c r="M2898" s="529" t="s">
        <v>1047</v>
      </c>
    </row>
    <row r="2899" spans="12:13" x14ac:dyDescent="0.35">
      <c r="L2899" s="535" t="s">
        <v>3963</v>
      </c>
      <c r="M2899" s="529" t="s">
        <v>1047</v>
      </c>
    </row>
    <row r="2900" spans="12:13" x14ac:dyDescent="0.35">
      <c r="L2900" s="535" t="s">
        <v>3964</v>
      </c>
      <c r="M2900" s="529" t="s">
        <v>1047</v>
      </c>
    </row>
    <row r="2901" spans="12:13" x14ac:dyDescent="0.35">
      <c r="L2901" s="535" t="s">
        <v>3965</v>
      </c>
      <c r="M2901" s="529" t="s">
        <v>1047</v>
      </c>
    </row>
    <row r="2902" spans="12:13" x14ac:dyDescent="0.35">
      <c r="L2902" s="535" t="s">
        <v>3966</v>
      </c>
      <c r="M2902" s="529" t="s">
        <v>1047</v>
      </c>
    </row>
    <row r="2903" spans="12:13" x14ac:dyDescent="0.35">
      <c r="L2903" s="535" t="s">
        <v>3967</v>
      </c>
      <c r="M2903" s="529" t="s">
        <v>1047</v>
      </c>
    </row>
    <row r="2904" spans="12:13" x14ac:dyDescent="0.35">
      <c r="L2904" s="535" t="s">
        <v>3968</v>
      </c>
      <c r="M2904" s="529" t="s">
        <v>1047</v>
      </c>
    </row>
    <row r="2905" spans="12:13" x14ac:dyDescent="0.35">
      <c r="L2905" s="535" t="s">
        <v>3969</v>
      </c>
      <c r="M2905" s="529" t="s">
        <v>1047</v>
      </c>
    </row>
    <row r="2906" spans="12:13" x14ac:dyDescent="0.35">
      <c r="L2906" s="535" t="s">
        <v>3970</v>
      </c>
      <c r="M2906" s="529" t="s">
        <v>1047</v>
      </c>
    </row>
    <row r="2907" spans="12:13" x14ac:dyDescent="0.35">
      <c r="L2907" s="535" t="s">
        <v>3971</v>
      </c>
      <c r="M2907" s="529" t="s">
        <v>1047</v>
      </c>
    </row>
    <row r="2908" spans="12:13" x14ac:dyDescent="0.35">
      <c r="L2908" s="535" t="s">
        <v>3972</v>
      </c>
      <c r="M2908" s="529" t="s">
        <v>1047</v>
      </c>
    </row>
    <row r="2909" spans="12:13" x14ac:dyDescent="0.35">
      <c r="L2909" s="535" t="s">
        <v>3973</v>
      </c>
      <c r="M2909" s="529" t="s">
        <v>1047</v>
      </c>
    </row>
    <row r="2910" spans="12:13" x14ac:dyDescent="0.35">
      <c r="L2910" s="535" t="s">
        <v>3974</v>
      </c>
      <c r="M2910" s="529" t="s">
        <v>1047</v>
      </c>
    </row>
    <row r="2911" spans="12:13" x14ac:dyDescent="0.35">
      <c r="L2911" s="535" t="s">
        <v>3975</v>
      </c>
      <c r="M2911" s="529" t="s">
        <v>1047</v>
      </c>
    </row>
    <row r="2912" spans="12:13" x14ac:dyDescent="0.35">
      <c r="L2912" s="535" t="s">
        <v>3976</v>
      </c>
      <c r="M2912" s="529" t="s">
        <v>1047</v>
      </c>
    </row>
    <row r="2913" spans="12:13" x14ac:dyDescent="0.35">
      <c r="L2913" s="535" t="s">
        <v>3977</v>
      </c>
      <c r="M2913" s="529" t="s">
        <v>1047</v>
      </c>
    </row>
    <row r="2914" spans="12:13" x14ac:dyDescent="0.35">
      <c r="L2914" s="535" t="s">
        <v>3978</v>
      </c>
      <c r="M2914" s="529" t="s">
        <v>1047</v>
      </c>
    </row>
    <row r="2915" spans="12:13" x14ac:dyDescent="0.35">
      <c r="L2915" s="535" t="s">
        <v>3979</v>
      </c>
      <c r="M2915" s="529" t="s">
        <v>1047</v>
      </c>
    </row>
    <row r="2916" spans="12:13" x14ac:dyDescent="0.35">
      <c r="L2916" s="535" t="s">
        <v>3980</v>
      </c>
      <c r="M2916" s="529" t="s">
        <v>1047</v>
      </c>
    </row>
    <row r="2917" spans="12:13" x14ac:dyDescent="0.35">
      <c r="L2917" s="535" t="s">
        <v>3981</v>
      </c>
      <c r="M2917" s="529" t="s">
        <v>1047</v>
      </c>
    </row>
    <row r="2918" spans="12:13" x14ac:dyDescent="0.35">
      <c r="L2918" s="535" t="s">
        <v>3982</v>
      </c>
      <c r="M2918" s="529" t="s">
        <v>1047</v>
      </c>
    </row>
    <row r="2919" spans="12:13" x14ac:dyDescent="0.35">
      <c r="L2919" s="535" t="s">
        <v>3983</v>
      </c>
      <c r="M2919" s="529" t="s">
        <v>1047</v>
      </c>
    </row>
    <row r="2920" spans="12:13" x14ac:dyDescent="0.35">
      <c r="L2920" s="535" t="s">
        <v>3984</v>
      </c>
      <c r="M2920" s="529" t="s">
        <v>1047</v>
      </c>
    </row>
    <row r="2921" spans="12:13" x14ac:dyDescent="0.35">
      <c r="L2921" s="535" t="s">
        <v>3985</v>
      </c>
      <c r="M2921" s="529" t="s">
        <v>1047</v>
      </c>
    </row>
    <row r="2922" spans="12:13" x14ac:dyDescent="0.35">
      <c r="L2922" s="535" t="s">
        <v>3986</v>
      </c>
      <c r="M2922" s="529" t="s">
        <v>1047</v>
      </c>
    </row>
    <row r="2923" spans="12:13" x14ac:dyDescent="0.35">
      <c r="L2923" s="535" t="s">
        <v>3987</v>
      </c>
      <c r="M2923" s="529" t="s">
        <v>1047</v>
      </c>
    </row>
    <row r="2924" spans="12:13" x14ac:dyDescent="0.35">
      <c r="L2924" s="535" t="s">
        <v>3988</v>
      </c>
      <c r="M2924" s="529" t="s">
        <v>1047</v>
      </c>
    </row>
    <row r="2925" spans="12:13" x14ac:dyDescent="0.35">
      <c r="L2925" s="535" t="s">
        <v>3989</v>
      </c>
      <c r="M2925" s="529" t="s">
        <v>1047</v>
      </c>
    </row>
    <row r="2926" spans="12:13" x14ac:dyDescent="0.35">
      <c r="L2926" s="535" t="s">
        <v>3990</v>
      </c>
      <c r="M2926" s="529" t="s">
        <v>1047</v>
      </c>
    </row>
    <row r="2927" spans="12:13" x14ac:dyDescent="0.35">
      <c r="L2927" s="535" t="s">
        <v>3991</v>
      </c>
      <c r="M2927" s="529" t="s">
        <v>1047</v>
      </c>
    </row>
    <row r="2928" spans="12:13" x14ac:dyDescent="0.35">
      <c r="L2928" s="535" t="s">
        <v>3992</v>
      </c>
      <c r="M2928" s="529" t="s">
        <v>1047</v>
      </c>
    </row>
    <row r="2929" spans="12:13" x14ac:dyDescent="0.35">
      <c r="L2929" s="535" t="s">
        <v>3993</v>
      </c>
      <c r="M2929" s="529" t="s">
        <v>1047</v>
      </c>
    </row>
    <row r="2930" spans="12:13" x14ac:dyDescent="0.35">
      <c r="L2930" s="535" t="s">
        <v>3994</v>
      </c>
      <c r="M2930" s="529" t="s">
        <v>1047</v>
      </c>
    </row>
    <row r="2931" spans="12:13" x14ac:dyDescent="0.35">
      <c r="L2931" s="535" t="s">
        <v>3995</v>
      </c>
      <c r="M2931" s="529" t="s">
        <v>1047</v>
      </c>
    </row>
    <row r="2932" spans="12:13" x14ac:dyDescent="0.35">
      <c r="L2932" s="535" t="s">
        <v>3996</v>
      </c>
      <c r="M2932" s="529" t="s">
        <v>1047</v>
      </c>
    </row>
    <row r="2933" spans="12:13" x14ac:dyDescent="0.35">
      <c r="L2933" s="535" t="s">
        <v>3997</v>
      </c>
      <c r="M2933" s="529" t="s">
        <v>1047</v>
      </c>
    </row>
    <row r="2934" spans="12:13" x14ac:dyDescent="0.35">
      <c r="L2934" s="535" t="s">
        <v>3998</v>
      </c>
      <c r="M2934" s="529" t="s">
        <v>1047</v>
      </c>
    </row>
    <row r="2935" spans="12:13" x14ac:dyDescent="0.35">
      <c r="L2935" s="535" t="s">
        <v>3999</v>
      </c>
      <c r="M2935" s="529" t="s">
        <v>1047</v>
      </c>
    </row>
    <row r="2936" spans="12:13" x14ac:dyDescent="0.35">
      <c r="L2936" s="535" t="s">
        <v>4000</v>
      </c>
      <c r="M2936" s="529" t="s">
        <v>1047</v>
      </c>
    </row>
    <row r="2937" spans="12:13" x14ac:dyDescent="0.35">
      <c r="L2937" s="535" t="s">
        <v>4001</v>
      </c>
      <c r="M2937" s="529" t="s">
        <v>1047</v>
      </c>
    </row>
    <row r="2938" spans="12:13" x14ac:dyDescent="0.35">
      <c r="L2938" s="535" t="s">
        <v>4002</v>
      </c>
      <c r="M2938" s="529" t="s">
        <v>1047</v>
      </c>
    </row>
    <row r="2939" spans="12:13" x14ac:dyDescent="0.35">
      <c r="L2939" s="535" t="s">
        <v>4003</v>
      </c>
      <c r="M2939" s="529" t="s">
        <v>1047</v>
      </c>
    </row>
    <row r="2940" spans="12:13" x14ac:dyDescent="0.35">
      <c r="L2940" s="535" t="s">
        <v>4004</v>
      </c>
      <c r="M2940" s="529" t="s">
        <v>1047</v>
      </c>
    </row>
    <row r="2941" spans="12:13" x14ac:dyDescent="0.35">
      <c r="L2941" s="535" t="s">
        <v>4005</v>
      </c>
      <c r="M2941" s="529" t="s">
        <v>1047</v>
      </c>
    </row>
    <row r="2942" spans="12:13" x14ac:dyDescent="0.35">
      <c r="L2942" s="535" t="s">
        <v>4006</v>
      </c>
      <c r="M2942" s="529" t="s">
        <v>1047</v>
      </c>
    </row>
    <row r="2943" spans="12:13" x14ac:dyDescent="0.35">
      <c r="L2943" s="535" t="s">
        <v>4007</v>
      </c>
      <c r="M2943" s="529" t="s">
        <v>1047</v>
      </c>
    </row>
    <row r="2944" spans="12:13" x14ac:dyDescent="0.35">
      <c r="L2944" s="535" t="s">
        <v>4008</v>
      </c>
      <c r="M2944" s="529" t="s">
        <v>1047</v>
      </c>
    </row>
    <row r="2945" spans="12:13" x14ac:dyDescent="0.35">
      <c r="L2945" s="535" t="s">
        <v>4009</v>
      </c>
      <c r="M2945" s="529" t="s">
        <v>1047</v>
      </c>
    </row>
    <row r="2946" spans="12:13" x14ac:dyDescent="0.35">
      <c r="L2946" s="535" t="s">
        <v>4010</v>
      </c>
      <c r="M2946" s="529" t="s">
        <v>1047</v>
      </c>
    </row>
    <row r="2947" spans="12:13" x14ac:dyDescent="0.35">
      <c r="L2947" s="535" t="s">
        <v>4011</v>
      </c>
      <c r="M2947" s="529" t="s">
        <v>1047</v>
      </c>
    </row>
    <row r="2948" spans="12:13" x14ac:dyDescent="0.35">
      <c r="L2948" s="535" t="s">
        <v>4012</v>
      </c>
      <c r="M2948" s="529" t="s">
        <v>1047</v>
      </c>
    </row>
    <row r="2949" spans="12:13" x14ac:dyDescent="0.35">
      <c r="L2949" s="535" t="s">
        <v>4013</v>
      </c>
      <c r="M2949" s="529" t="s">
        <v>1047</v>
      </c>
    </row>
    <row r="2950" spans="12:13" x14ac:dyDescent="0.35">
      <c r="L2950" s="535" t="s">
        <v>4014</v>
      </c>
      <c r="M2950" s="529" t="s">
        <v>1047</v>
      </c>
    </row>
    <row r="2951" spans="12:13" x14ac:dyDescent="0.35">
      <c r="L2951" s="535" t="s">
        <v>4015</v>
      </c>
      <c r="M2951" s="529" t="s">
        <v>1047</v>
      </c>
    </row>
    <row r="2952" spans="12:13" x14ac:dyDescent="0.35">
      <c r="L2952" s="535" t="s">
        <v>4016</v>
      </c>
      <c r="M2952" s="529" t="s">
        <v>1047</v>
      </c>
    </row>
    <row r="2953" spans="12:13" x14ac:dyDescent="0.35">
      <c r="L2953" s="535" t="s">
        <v>4017</v>
      </c>
      <c r="M2953" s="529" t="s">
        <v>1047</v>
      </c>
    </row>
    <row r="2954" spans="12:13" x14ac:dyDescent="0.35">
      <c r="L2954" s="535" t="s">
        <v>4018</v>
      </c>
      <c r="M2954" s="529" t="s">
        <v>1047</v>
      </c>
    </row>
    <row r="2955" spans="12:13" x14ac:dyDescent="0.35">
      <c r="L2955" s="535" t="s">
        <v>4019</v>
      </c>
      <c r="M2955" s="529" t="s">
        <v>1047</v>
      </c>
    </row>
    <row r="2956" spans="12:13" x14ac:dyDescent="0.35">
      <c r="L2956" s="535" t="s">
        <v>4020</v>
      </c>
      <c r="M2956" s="529" t="s">
        <v>1047</v>
      </c>
    </row>
    <row r="2957" spans="12:13" x14ac:dyDescent="0.35">
      <c r="L2957" s="535" t="s">
        <v>4021</v>
      </c>
      <c r="M2957" s="529" t="s">
        <v>1047</v>
      </c>
    </row>
    <row r="2958" spans="12:13" x14ac:dyDescent="0.35">
      <c r="L2958" s="535" t="s">
        <v>4022</v>
      </c>
      <c r="M2958" s="529" t="s">
        <v>1047</v>
      </c>
    </row>
    <row r="2959" spans="12:13" x14ac:dyDescent="0.35">
      <c r="L2959" s="535" t="s">
        <v>4023</v>
      </c>
      <c r="M2959" s="529" t="s">
        <v>1047</v>
      </c>
    </row>
    <row r="2960" spans="12:13" x14ac:dyDescent="0.35">
      <c r="L2960" s="535" t="s">
        <v>4024</v>
      </c>
      <c r="M2960" s="529" t="s">
        <v>1047</v>
      </c>
    </row>
    <row r="2961" spans="12:13" x14ac:dyDescent="0.35">
      <c r="L2961" s="535" t="s">
        <v>4025</v>
      </c>
      <c r="M2961" s="529" t="s">
        <v>1047</v>
      </c>
    </row>
    <row r="2962" spans="12:13" x14ac:dyDescent="0.35">
      <c r="L2962" s="535" t="s">
        <v>4026</v>
      </c>
      <c r="M2962" s="529" t="s">
        <v>1047</v>
      </c>
    </row>
    <row r="2963" spans="12:13" x14ac:dyDescent="0.35">
      <c r="L2963" s="535" t="s">
        <v>4027</v>
      </c>
      <c r="M2963" s="529" t="s">
        <v>1047</v>
      </c>
    </row>
    <row r="2964" spans="12:13" x14ac:dyDescent="0.35">
      <c r="L2964" s="535" t="s">
        <v>4028</v>
      </c>
      <c r="M2964" s="529" t="s">
        <v>1047</v>
      </c>
    </row>
    <row r="2965" spans="12:13" x14ac:dyDescent="0.35">
      <c r="L2965" s="535" t="s">
        <v>4029</v>
      </c>
      <c r="M2965" s="529" t="s">
        <v>1047</v>
      </c>
    </row>
    <row r="2966" spans="12:13" x14ac:dyDescent="0.35">
      <c r="L2966" s="535" t="s">
        <v>4030</v>
      </c>
      <c r="M2966" s="529" t="s">
        <v>1047</v>
      </c>
    </row>
    <row r="2967" spans="12:13" x14ac:dyDescent="0.35">
      <c r="L2967" s="535" t="s">
        <v>4031</v>
      </c>
      <c r="M2967" s="529" t="s">
        <v>1047</v>
      </c>
    </row>
    <row r="2968" spans="12:13" x14ac:dyDescent="0.35">
      <c r="L2968" s="535" t="s">
        <v>4032</v>
      </c>
      <c r="M2968" s="529" t="s">
        <v>1047</v>
      </c>
    </row>
    <row r="2969" spans="12:13" x14ac:dyDescent="0.35">
      <c r="L2969" s="535" t="s">
        <v>4033</v>
      </c>
      <c r="M2969" s="529" t="s">
        <v>1047</v>
      </c>
    </row>
    <row r="2970" spans="12:13" x14ac:dyDescent="0.35">
      <c r="L2970" s="535" t="s">
        <v>4034</v>
      </c>
      <c r="M2970" s="529" t="s">
        <v>1047</v>
      </c>
    </row>
    <row r="2971" spans="12:13" x14ac:dyDescent="0.35">
      <c r="L2971" s="535" t="s">
        <v>4035</v>
      </c>
      <c r="M2971" s="529" t="s">
        <v>1047</v>
      </c>
    </row>
    <row r="2972" spans="12:13" x14ac:dyDescent="0.35">
      <c r="L2972" s="535" t="s">
        <v>4036</v>
      </c>
      <c r="M2972" s="529" t="s">
        <v>1047</v>
      </c>
    </row>
    <row r="2973" spans="12:13" x14ac:dyDescent="0.35">
      <c r="L2973" s="535" t="s">
        <v>4037</v>
      </c>
      <c r="M2973" s="529" t="s">
        <v>1047</v>
      </c>
    </row>
    <row r="2974" spans="12:13" x14ac:dyDescent="0.35">
      <c r="L2974" s="535" t="s">
        <v>4038</v>
      </c>
      <c r="M2974" s="529" t="s">
        <v>1047</v>
      </c>
    </row>
    <row r="2975" spans="12:13" x14ac:dyDescent="0.35">
      <c r="L2975" s="535" t="s">
        <v>4039</v>
      </c>
      <c r="M2975" s="529" t="s">
        <v>1047</v>
      </c>
    </row>
    <row r="2976" spans="12:13" x14ac:dyDescent="0.35">
      <c r="L2976" s="535" t="s">
        <v>4040</v>
      </c>
      <c r="M2976" s="529" t="s">
        <v>1047</v>
      </c>
    </row>
    <row r="2977" spans="12:13" x14ac:dyDescent="0.35">
      <c r="L2977" s="535" t="s">
        <v>4041</v>
      </c>
      <c r="M2977" s="529" t="s">
        <v>1047</v>
      </c>
    </row>
    <row r="2978" spans="12:13" x14ac:dyDescent="0.35">
      <c r="L2978" s="535" t="s">
        <v>4042</v>
      </c>
      <c r="M2978" s="529" t="s">
        <v>1047</v>
      </c>
    </row>
    <row r="2979" spans="12:13" x14ac:dyDescent="0.35">
      <c r="L2979" s="535" t="s">
        <v>4043</v>
      </c>
      <c r="M2979" s="529" t="s">
        <v>1047</v>
      </c>
    </row>
    <row r="2980" spans="12:13" x14ac:dyDescent="0.35">
      <c r="L2980" s="535" t="s">
        <v>4044</v>
      </c>
      <c r="M2980" s="529" t="s">
        <v>1047</v>
      </c>
    </row>
    <row r="2981" spans="12:13" x14ac:dyDescent="0.35">
      <c r="L2981" s="535" t="s">
        <v>4045</v>
      </c>
      <c r="M2981" s="529" t="s">
        <v>1047</v>
      </c>
    </row>
    <row r="2982" spans="12:13" x14ac:dyDescent="0.35">
      <c r="L2982" s="535" t="s">
        <v>4046</v>
      </c>
      <c r="M2982" s="529" t="s">
        <v>1047</v>
      </c>
    </row>
    <row r="2983" spans="12:13" x14ac:dyDescent="0.35">
      <c r="L2983" s="535" t="s">
        <v>4047</v>
      </c>
      <c r="M2983" s="529" t="s">
        <v>1047</v>
      </c>
    </row>
    <row r="2984" spans="12:13" x14ac:dyDescent="0.35">
      <c r="L2984" s="535" t="s">
        <v>4048</v>
      </c>
      <c r="M2984" s="529" t="s">
        <v>1047</v>
      </c>
    </row>
    <row r="2985" spans="12:13" x14ac:dyDescent="0.35">
      <c r="L2985" s="535" t="s">
        <v>4049</v>
      </c>
      <c r="M2985" s="529" t="s">
        <v>1047</v>
      </c>
    </row>
    <row r="2986" spans="12:13" x14ac:dyDescent="0.35">
      <c r="L2986" s="535" t="s">
        <v>4050</v>
      </c>
      <c r="M2986" s="529" t="s">
        <v>1047</v>
      </c>
    </row>
    <row r="2987" spans="12:13" x14ac:dyDescent="0.35">
      <c r="L2987" s="535" t="s">
        <v>4051</v>
      </c>
      <c r="M2987" s="529" t="s">
        <v>1047</v>
      </c>
    </row>
    <row r="2988" spans="12:13" x14ac:dyDescent="0.35">
      <c r="L2988" s="535" t="s">
        <v>4052</v>
      </c>
      <c r="M2988" s="529" t="s">
        <v>1047</v>
      </c>
    </row>
    <row r="2989" spans="12:13" x14ac:dyDescent="0.35">
      <c r="L2989" s="535" t="s">
        <v>4053</v>
      </c>
      <c r="M2989" s="529" t="s">
        <v>1047</v>
      </c>
    </row>
    <row r="2990" spans="12:13" x14ac:dyDescent="0.35">
      <c r="L2990" s="535" t="s">
        <v>4054</v>
      </c>
      <c r="M2990" s="529" t="s">
        <v>1047</v>
      </c>
    </row>
    <row r="2991" spans="12:13" x14ac:dyDescent="0.35">
      <c r="L2991" s="535" t="s">
        <v>4055</v>
      </c>
      <c r="M2991" s="529" t="s">
        <v>1047</v>
      </c>
    </row>
    <row r="2992" spans="12:13" x14ac:dyDescent="0.35">
      <c r="L2992" s="535" t="s">
        <v>4056</v>
      </c>
      <c r="M2992" s="529" t="s">
        <v>1047</v>
      </c>
    </row>
    <row r="2993" spans="12:13" x14ac:dyDescent="0.35">
      <c r="L2993" s="535" t="s">
        <v>4057</v>
      </c>
      <c r="M2993" s="529" t="s">
        <v>1047</v>
      </c>
    </row>
    <row r="2994" spans="12:13" x14ac:dyDescent="0.35">
      <c r="L2994" s="535" t="s">
        <v>4058</v>
      </c>
      <c r="M2994" s="529" t="s">
        <v>1047</v>
      </c>
    </row>
    <row r="2995" spans="12:13" x14ac:dyDescent="0.35">
      <c r="L2995" s="535" t="s">
        <v>4059</v>
      </c>
      <c r="M2995" s="529" t="s">
        <v>1047</v>
      </c>
    </row>
    <row r="2996" spans="12:13" x14ac:dyDescent="0.35">
      <c r="L2996" s="535" t="s">
        <v>4060</v>
      </c>
      <c r="M2996" s="529" t="s">
        <v>1047</v>
      </c>
    </row>
    <row r="2997" spans="12:13" x14ac:dyDescent="0.35">
      <c r="L2997" s="535" t="s">
        <v>4061</v>
      </c>
      <c r="M2997" s="529" t="s">
        <v>1047</v>
      </c>
    </row>
    <row r="2998" spans="12:13" x14ac:dyDescent="0.35">
      <c r="L2998" s="535" t="s">
        <v>4062</v>
      </c>
      <c r="M2998" s="529" t="s">
        <v>1047</v>
      </c>
    </row>
    <row r="2999" spans="12:13" x14ac:dyDescent="0.35">
      <c r="L2999" s="535" t="s">
        <v>4063</v>
      </c>
      <c r="M2999" s="529" t="s">
        <v>1047</v>
      </c>
    </row>
    <row r="3000" spans="12:13" x14ac:dyDescent="0.35">
      <c r="L3000" s="535" t="s">
        <v>4064</v>
      </c>
      <c r="M3000" s="529" t="s">
        <v>1047</v>
      </c>
    </row>
    <row r="3001" spans="12:13" x14ac:dyDescent="0.35">
      <c r="L3001" s="535" t="s">
        <v>4065</v>
      </c>
      <c r="M3001" s="529" t="s">
        <v>1047</v>
      </c>
    </row>
    <row r="3002" spans="12:13" x14ac:dyDescent="0.35">
      <c r="L3002" s="535" t="s">
        <v>4066</v>
      </c>
      <c r="M3002" s="529" t="s">
        <v>1047</v>
      </c>
    </row>
    <row r="3003" spans="12:13" x14ac:dyDescent="0.35">
      <c r="L3003" s="535" t="s">
        <v>4067</v>
      </c>
      <c r="M3003" s="529" t="s">
        <v>1047</v>
      </c>
    </row>
    <row r="3004" spans="12:13" x14ac:dyDescent="0.35">
      <c r="L3004" s="535" t="s">
        <v>4068</v>
      </c>
      <c r="M3004" s="529" t="s">
        <v>1047</v>
      </c>
    </row>
    <row r="3005" spans="12:13" x14ac:dyDescent="0.35">
      <c r="L3005" s="535" t="s">
        <v>4069</v>
      </c>
      <c r="M3005" s="529" t="s">
        <v>1047</v>
      </c>
    </row>
    <row r="3006" spans="12:13" x14ac:dyDescent="0.35">
      <c r="L3006" s="535" t="s">
        <v>4070</v>
      </c>
      <c r="M3006" s="529" t="s">
        <v>1047</v>
      </c>
    </row>
    <row r="3007" spans="12:13" x14ac:dyDescent="0.35">
      <c r="L3007" s="535" t="s">
        <v>4071</v>
      </c>
      <c r="M3007" s="529" t="s">
        <v>1047</v>
      </c>
    </row>
    <row r="3008" spans="12:13" x14ac:dyDescent="0.35">
      <c r="L3008" s="535" t="s">
        <v>4072</v>
      </c>
      <c r="M3008" s="529" t="s">
        <v>1047</v>
      </c>
    </row>
    <row r="3009" spans="12:13" x14ac:dyDescent="0.35">
      <c r="L3009" s="535" t="s">
        <v>4073</v>
      </c>
      <c r="M3009" s="529" t="s">
        <v>1047</v>
      </c>
    </row>
    <row r="3010" spans="12:13" x14ac:dyDescent="0.35">
      <c r="L3010" s="535" t="s">
        <v>4074</v>
      </c>
      <c r="M3010" s="529" t="s">
        <v>1047</v>
      </c>
    </row>
    <row r="3011" spans="12:13" x14ac:dyDescent="0.35">
      <c r="L3011" s="535" t="s">
        <v>4075</v>
      </c>
      <c r="M3011" s="529" t="s">
        <v>1047</v>
      </c>
    </row>
    <row r="3012" spans="12:13" x14ac:dyDescent="0.35">
      <c r="L3012" s="535" t="s">
        <v>4076</v>
      </c>
      <c r="M3012" s="529" t="s">
        <v>1047</v>
      </c>
    </row>
    <row r="3013" spans="12:13" x14ac:dyDescent="0.35">
      <c r="L3013" s="535" t="s">
        <v>4077</v>
      </c>
      <c r="M3013" s="529" t="s">
        <v>1047</v>
      </c>
    </row>
    <row r="3014" spans="12:13" x14ac:dyDescent="0.35">
      <c r="L3014" s="535" t="s">
        <v>4078</v>
      </c>
      <c r="M3014" s="529" t="s">
        <v>1047</v>
      </c>
    </row>
    <row r="3015" spans="12:13" x14ac:dyDescent="0.35">
      <c r="L3015" s="535" t="s">
        <v>4079</v>
      </c>
      <c r="M3015" s="529" t="s">
        <v>1047</v>
      </c>
    </row>
    <row r="3016" spans="12:13" x14ac:dyDescent="0.35">
      <c r="L3016" s="535" t="s">
        <v>4080</v>
      </c>
      <c r="M3016" s="529" t="s">
        <v>1047</v>
      </c>
    </row>
    <row r="3017" spans="12:13" x14ac:dyDescent="0.35">
      <c r="L3017" s="535" t="s">
        <v>4081</v>
      </c>
      <c r="M3017" s="529" t="s">
        <v>1047</v>
      </c>
    </row>
    <row r="3018" spans="12:13" x14ac:dyDescent="0.35">
      <c r="L3018" s="535" t="s">
        <v>4082</v>
      </c>
      <c r="M3018" s="529" t="s">
        <v>1047</v>
      </c>
    </row>
    <row r="3019" spans="12:13" x14ac:dyDescent="0.35">
      <c r="L3019" s="535" t="s">
        <v>4083</v>
      </c>
      <c r="M3019" s="529" t="s">
        <v>1047</v>
      </c>
    </row>
    <row r="3020" spans="12:13" x14ac:dyDescent="0.35">
      <c r="L3020" s="535" t="s">
        <v>4084</v>
      </c>
      <c r="M3020" s="529" t="s">
        <v>1047</v>
      </c>
    </row>
    <row r="3021" spans="12:13" x14ac:dyDescent="0.35">
      <c r="L3021" s="535" t="s">
        <v>4085</v>
      </c>
      <c r="M3021" s="529" t="s">
        <v>1047</v>
      </c>
    </row>
    <row r="3022" spans="12:13" x14ac:dyDescent="0.35">
      <c r="L3022" s="535" t="s">
        <v>4086</v>
      </c>
      <c r="M3022" s="529" t="s">
        <v>1047</v>
      </c>
    </row>
    <row r="3023" spans="12:13" x14ac:dyDescent="0.35">
      <c r="L3023" s="535" t="s">
        <v>4087</v>
      </c>
      <c r="M3023" s="529" t="s">
        <v>1047</v>
      </c>
    </row>
    <row r="3024" spans="12:13" x14ac:dyDescent="0.35">
      <c r="L3024" s="535" t="s">
        <v>4088</v>
      </c>
      <c r="M3024" s="529" t="s">
        <v>1047</v>
      </c>
    </row>
    <row r="3025" spans="12:13" x14ac:dyDescent="0.35">
      <c r="L3025" s="535" t="s">
        <v>4089</v>
      </c>
      <c r="M3025" s="529" t="s">
        <v>1047</v>
      </c>
    </row>
    <row r="3026" spans="12:13" x14ac:dyDescent="0.35">
      <c r="L3026" s="535" t="s">
        <v>4090</v>
      </c>
      <c r="M3026" s="529" t="s">
        <v>1047</v>
      </c>
    </row>
    <row r="3027" spans="12:13" x14ac:dyDescent="0.35">
      <c r="L3027" s="535" t="s">
        <v>4091</v>
      </c>
      <c r="M3027" s="529" t="s">
        <v>1047</v>
      </c>
    </row>
    <row r="3028" spans="12:13" x14ac:dyDescent="0.35">
      <c r="L3028" s="535" t="s">
        <v>4092</v>
      </c>
      <c r="M3028" s="529" t="s">
        <v>1047</v>
      </c>
    </row>
    <row r="3029" spans="12:13" x14ac:dyDescent="0.35">
      <c r="L3029" s="535" t="s">
        <v>4093</v>
      </c>
      <c r="M3029" s="529" t="s">
        <v>1047</v>
      </c>
    </row>
    <row r="3030" spans="12:13" x14ac:dyDescent="0.35">
      <c r="L3030" s="535" t="s">
        <v>4094</v>
      </c>
      <c r="M3030" s="529" t="s">
        <v>1047</v>
      </c>
    </row>
    <row r="3031" spans="12:13" x14ac:dyDescent="0.35">
      <c r="L3031" s="535" t="s">
        <v>4095</v>
      </c>
      <c r="M3031" s="529" t="s">
        <v>1047</v>
      </c>
    </row>
    <row r="3032" spans="12:13" x14ac:dyDescent="0.35">
      <c r="L3032" s="535" t="s">
        <v>4096</v>
      </c>
      <c r="M3032" s="529" t="s">
        <v>1047</v>
      </c>
    </row>
    <row r="3033" spans="12:13" x14ac:dyDescent="0.35">
      <c r="L3033" s="535" t="s">
        <v>4097</v>
      </c>
      <c r="M3033" s="529" t="s">
        <v>1047</v>
      </c>
    </row>
    <row r="3034" spans="12:13" x14ac:dyDescent="0.35">
      <c r="L3034" s="535" t="s">
        <v>4098</v>
      </c>
      <c r="M3034" s="529" t="s">
        <v>1047</v>
      </c>
    </row>
    <row r="3035" spans="12:13" x14ac:dyDescent="0.35">
      <c r="L3035" s="535" t="s">
        <v>4099</v>
      </c>
      <c r="M3035" s="529" t="s">
        <v>1047</v>
      </c>
    </row>
    <row r="3036" spans="12:13" x14ac:dyDescent="0.35">
      <c r="L3036" s="535" t="s">
        <v>4100</v>
      </c>
      <c r="M3036" s="529" t="s">
        <v>1047</v>
      </c>
    </row>
    <row r="3037" spans="12:13" x14ac:dyDescent="0.35">
      <c r="L3037" s="535" t="s">
        <v>4101</v>
      </c>
      <c r="M3037" s="529" t="s">
        <v>1047</v>
      </c>
    </row>
    <row r="3038" spans="12:13" x14ac:dyDescent="0.35">
      <c r="L3038" s="535" t="s">
        <v>4102</v>
      </c>
      <c r="M3038" s="529" t="s">
        <v>1047</v>
      </c>
    </row>
    <row r="3039" spans="12:13" x14ac:dyDescent="0.35">
      <c r="L3039" s="535" t="s">
        <v>4103</v>
      </c>
      <c r="M3039" s="529" t="s">
        <v>1047</v>
      </c>
    </row>
    <row r="3040" spans="12:13" x14ac:dyDescent="0.35">
      <c r="L3040" s="535" t="s">
        <v>4104</v>
      </c>
      <c r="M3040" s="529" t="s">
        <v>1047</v>
      </c>
    </row>
    <row r="3041" spans="12:13" x14ac:dyDescent="0.35">
      <c r="L3041" s="535" t="s">
        <v>4105</v>
      </c>
      <c r="M3041" s="529" t="s">
        <v>1047</v>
      </c>
    </row>
    <row r="3042" spans="12:13" x14ac:dyDescent="0.35">
      <c r="L3042" s="535" t="s">
        <v>4106</v>
      </c>
      <c r="M3042" s="529" t="s">
        <v>1047</v>
      </c>
    </row>
    <row r="3043" spans="12:13" x14ac:dyDescent="0.35">
      <c r="L3043" s="535" t="s">
        <v>4107</v>
      </c>
      <c r="M3043" s="529" t="s">
        <v>1047</v>
      </c>
    </row>
    <row r="3044" spans="12:13" x14ac:dyDescent="0.35">
      <c r="L3044" s="535" t="s">
        <v>4108</v>
      </c>
      <c r="M3044" s="529" t="s">
        <v>1047</v>
      </c>
    </row>
    <row r="3045" spans="12:13" x14ac:dyDescent="0.35">
      <c r="L3045" s="535" t="s">
        <v>4109</v>
      </c>
      <c r="M3045" s="529" t="s">
        <v>1047</v>
      </c>
    </row>
    <row r="3046" spans="12:13" x14ac:dyDescent="0.35">
      <c r="L3046" s="535" t="s">
        <v>4110</v>
      </c>
      <c r="M3046" s="529" t="s">
        <v>1047</v>
      </c>
    </row>
    <row r="3047" spans="12:13" x14ac:dyDescent="0.35">
      <c r="L3047" s="535" t="s">
        <v>4111</v>
      </c>
      <c r="M3047" s="529" t="s">
        <v>1047</v>
      </c>
    </row>
    <row r="3048" spans="12:13" x14ac:dyDescent="0.35">
      <c r="L3048" s="535" t="s">
        <v>4112</v>
      </c>
      <c r="M3048" s="529" t="s">
        <v>1047</v>
      </c>
    </row>
    <row r="3049" spans="12:13" x14ac:dyDescent="0.35">
      <c r="L3049" s="535" t="s">
        <v>4113</v>
      </c>
      <c r="M3049" s="529" t="s">
        <v>1047</v>
      </c>
    </row>
    <row r="3050" spans="12:13" x14ac:dyDescent="0.35">
      <c r="L3050" s="535" t="s">
        <v>4114</v>
      </c>
      <c r="M3050" s="529" t="s">
        <v>1047</v>
      </c>
    </row>
    <row r="3051" spans="12:13" x14ac:dyDescent="0.35">
      <c r="L3051" s="535" t="s">
        <v>4115</v>
      </c>
      <c r="M3051" s="529" t="s">
        <v>1047</v>
      </c>
    </row>
    <row r="3052" spans="12:13" x14ac:dyDescent="0.35">
      <c r="L3052" s="535" t="s">
        <v>4116</v>
      </c>
      <c r="M3052" s="529" t="s">
        <v>1047</v>
      </c>
    </row>
    <row r="3053" spans="12:13" x14ac:dyDescent="0.35">
      <c r="L3053" s="535" t="s">
        <v>4117</v>
      </c>
      <c r="M3053" s="529" t="s">
        <v>1047</v>
      </c>
    </row>
    <row r="3054" spans="12:13" x14ac:dyDescent="0.35">
      <c r="L3054" s="535" t="s">
        <v>4118</v>
      </c>
      <c r="M3054" s="529" t="s">
        <v>1047</v>
      </c>
    </row>
    <row r="3055" spans="12:13" x14ac:dyDescent="0.35">
      <c r="L3055" s="535" t="s">
        <v>4119</v>
      </c>
      <c r="M3055" s="529" t="s">
        <v>1047</v>
      </c>
    </row>
    <row r="3056" spans="12:13" x14ac:dyDescent="0.35">
      <c r="L3056" s="535" t="s">
        <v>4120</v>
      </c>
      <c r="M3056" s="529" t="s">
        <v>1047</v>
      </c>
    </row>
    <row r="3057" spans="12:13" x14ac:dyDescent="0.35">
      <c r="L3057" s="535" t="s">
        <v>4121</v>
      </c>
      <c r="M3057" s="529" t="s">
        <v>1047</v>
      </c>
    </row>
    <row r="3058" spans="12:13" x14ac:dyDescent="0.35">
      <c r="L3058" s="535" t="s">
        <v>4122</v>
      </c>
      <c r="M3058" s="529" t="s">
        <v>1047</v>
      </c>
    </row>
    <row r="3059" spans="12:13" x14ac:dyDescent="0.35">
      <c r="L3059" s="535" t="s">
        <v>4123</v>
      </c>
      <c r="M3059" s="529" t="s">
        <v>1047</v>
      </c>
    </row>
    <row r="3060" spans="12:13" x14ac:dyDescent="0.35">
      <c r="L3060" s="535" t="s">
        <v>4124</v>
      </c>
      <c r="M3060" s="529" t="s">
        <v>1047</v>
      </c>
    </row>
    <row r="3061" spans="12:13" x14ac:dyDescent="0.35">
      <c r="L3061" s="535" t="s">
        <v>4125</v>
      </c>
      <c r="M3061" s="529" t="s">
        <v>1047</v>
      </c>
    </row>
    <row r="3062" spans="12:13" x14ac:dyDescent="0.35">
      <c r="L3062" s="535" t="s">
        <v>4126</v>
      </c>
      <c r="M3062" s="529" t="s">
        <v>1047</v>
      </c>
    </row>
    <row r="3063" spans="12:13" x14ac:dyDescent="0.35">
      <c r="L3063" s="535" t="s">
        <v>4127</v>
      </c>
      <c r="M3063" s="529" t="s">
        <v>1047</v>
      </c>
    </row>
    <row r="3064" spans="12:13" x14ac:dyDescent="0.35">
      <c r="L3064" s="535" t="s">
        <v>4128</v>
      </c>
      <c r="M3064" s="529" t="s">
        <v>1047</v>
      </c>
    </row>
    <row r="3065" spans="12:13" x14ac:dyDescent="0.35">
      <c r="L3065" s="535" t="s">
        <v>4129</v>
      </c>
      <c r="M3065" s="529" t="s">
        <v>1047</v>
      </c>
    </row>
    <row r="3066" spans="12:13" x14ac:dyDescent="0.35">
      <c r="L3066" s="535" t="s">
        <v>4130</v>
      </c>
      <c r="M3066" s="529" t="s">
        <v>1047</v>
      </c>
    </row>
    <row r="3067" spans="12:13" x14ac:dyDescent="0.35">
      <c r="L3067" s="535" t="s">
        <v>4131</v>
      </c>
      <c r="M3067" s="529" t="s">
        <v>1047</v>
      </c>
    </row>
    <row r="3068" spans="12:13" x14ac:dyDescent="0.35">
      <c r="L3068" s="535" t="s">
        <v>4132</v>
      </c>
      <c r="M3068" s="529" t="s">
        <v>1047</v>
      </c>
    </row>
    <row r="3069" spans="12:13" x14ac:dyDescent="0.35">
      <c r="L3069" s="535" t="s">
        <v>4133</v>
      </c>
      <c r="M3069" s="529" t="s">
        <v>1047</v>
      </c>
    </row>
    <row r="3070" spans="12:13" x14ac:dyDescent="0.35">
      <c r="L3070" s="535" t="s">
        <v>4134</v>
      </c>
      <c r="M3070" s="529" t="s">
        <v>1047</v>
      </c>
    </row>
    <row r="3071" spans="12:13" x14ac:dyDescent="0.35">
      <c r="L3071" s="535" t="s">
        <v>4135</v>
      </c>
      <c r="M3071" s="529" t="s">
        <v>1047</v>
      </c>
    </row>
    <row r="3072" spans="12:13" x14ac:dyDescent="0.35">
      <c r="L3072" s="535" t="s">
        <v>4136</v>
      </c>
      <c r="M3072" s="529" t="s">
        <v>1047</v>
      </c>
    </row>
    <row r="3073" spans="12:13" x14ac:dyDescent="0.35">
      <c r="L3073" s="535" t="s">
        <v>4137</v>
      </c>
      <c r="M3073" s="529" t="s">
        <v>1047</v>
      </c>
    </row>
    <row r="3074" spans="12:13" x14ac:dyDescent="0.35">
      <c r="L3074" s="535" t="s">
        <v>4138</v>
      </c>
      <c r="M3074" s="529" t="s">
        <v>1047</v>
      </c>
    </row>
    <row r="3075" spans="12:13" x14ac:dyDescent="0.35">
      <c r="L3075" s="535" t="s">
        <v>4139</v>
      </c>
      <c r="M3075" s="529" t="s">
        <v>1047</v>
      </c>
    </row>
    <row r="3076" spans="12:13" x14ac:dyDescent="0.35">
      <c r="L3076" s="535" t="s">
        <v>4140</v>
      </c>
      <c r="M3076" s="529" t="s">
        <v>1047</v>
      </c>
    </row>
    <row r="3077" spans="12:13" x14ac:dyDescent="0.35">
      <c r="L3077" s="535" t="s">
        <v>4141</v>
      </c>
      <c r="M3077" s="529" t="s">
        <v>1047</v>
      </c>
    </row>
    <row r="3078" spans="12:13" x14ac:dyDescent="0.35">
      <c r="L3078" s="535" t="s">
        <v>4142</v>
      </c>
      <c r="M3078" s="529" t="s">
        <v>1047</v>
      </c>
    </row>
    <row r="3079" spans="12:13" x14ac:dyDescent="0.35">
      <c r="L3079" s="535" t="s">
        <v>4143</v>
      </c>
      <c r="M3079" s="529" t="s">
        <v>1047</v>
      </c>
    </row>
    <row r="3080" spans="12:13" x14ac:dyDescent="0.35">
      <c r="L3080" s="535" t="s">
        <v>4144</v>
      </c>
      <c r="M3080" s="529" t="s">
        <v>1047</v>
      </c>
    </row>
    <row r="3081" spans="12:13" x14ac:dyDescent="0.35">
      <c r="L3081" s="535" t="s">
        <v>4145</v>
      </c>
      <c r="M3081" s="529" t="s">
        <v>1047</v>
      </c>
    </row>
    <row r="3082" spans="12:13" x14ac:dyDescent="0.35">
      <c r="L3082" s="535" t="s">
        <v>4146</v>
      </c>
      <c r="M3082" s="529" t="s">
        <v>1047</v>
      </c>
    </row>
    <row r="3083" spans="12:13" x14ac:dyDescent="0.35">
      <c r="L3083" s="535" t="s">
        <v>4147</v>
      </c>
      <c r="M3083" s="529" t="s">
        <v>1047</v>
      </c>
    </row>
    <row r="3084" spans="12:13" x14ac:dyDescent="0.35">
      <c r="L3084" s="535" t="s">
        <v>4148</v>
      </c>
      <c r="M3084" s="529" t="s">
        <v>1047</v>
      </c>
    </row>
    <row r="3085" spans="12:13" x14ac:dyDescent="0.35">
      <c r="L3085" s="535" t="s">
        <v>4149</v>
      </c>
      <c r="M3085" s="529" t="s">
        <v>1047</v>
      </c>
    </row>
    <row r="3086" spans="12:13" x14ac:dyDescent="0.35">
      <c r="L3086" s="535" t="s">
        <v>4150</v>
      </c>
      <c r="M3086" s="529" t="s">
        <v>1047</v>
      </c>
    </row>
    <row r="3087" spans="12:13" x14ac:dyDescent="0.35">
      <c r="L3087" s="535" t="s">
        <v>4151</v>
      </c>
      <c r="M3087" s="529" t="s">
        <v>1047</v>
      </c>
    </row>
    <row r="3088" spans="12:13" x14ac:dyDescent="0.35">
      <c r="L3088" s="535" t="s">
        <v>4152</v>
      </c>
      <c r="M3088" s="529" t="s">
        <v>1047</v>
      </c>
    </row>
    <row r="3089" spans="12:13" x14ac:dyDescent="0.35">
      <c r="L3089" s="535" t="s">
        <v>4153</v>
      </c>
      <c r="M3089" s="529" t="s">
        <v>1047</v>
      </c>
    </row>
    <row r="3090" spans="12:13" x14ac:dyDescent="0.35">
      <c r="L3090" s="535" t="s">
        <v>4154</v>
      </c>
      <c r="M3090" s="529" t="s">
        <v>1047</v>
      </c>
    </row>
    <row r="3091" spans="12:13" x14ac:dyDescent="0.35">
      <c r="L3091" s="535" t="s">
        <v>4155</v>
      </c>
      <c r="M3091" s="529" t="s">
        <v>1047</v>
      </c>
    </row>
    <row r="3092" spans="12:13" x14ac:dyDescent="0.35">
      <c r="L3092" s="535" t="s">
        <v>4156</v>
      </c>
      <c r="M3092" s="529" t="s">
        <v>1047</v>
      </c>
    </row>
    <row r="3093" spans="12:13" x14ac:dyDescent="0.35">
      <c r="L3093" s="535" t="s">
        <v>4157</v>
      </c>
      <c r="M3093" s="529" t="s">
        <v>1047</v>
      </c>
    </row>
    <row r="3094" spans="12:13" x14ac:dyDescent="0.35">
      <c r="L3094" s="535" t="s">
        <v>4158</v>
      </c>
      <c r="M3094" s="529" t="s">
        <v>1047</v>
      </c>
    </row>
    <row r="3095" spans="12:13" x14ac:dyDescent="0.35">
      <c r="L3095" s="535" t="s">
        <v>4159</v>
      </c>
      <c r="M3095" s="529" t="s">
        <v>1047</v>
      </c>
    </row>
    <row r="3096" spans="12:13" x14ac:dyDescent="0.35">
      <c r="L3096" s="535" t="s">
        <v>4160</v>
      </c>
      <c r="M3096" s="529" t="s">
        <v>1047</v>
      </c>
    </row>
    <row r="3097" spans="12:13" x14ac:dyDescent="0.35">
      <c r="L3097" s="535" t="s">
        <v>4161</v>
      </c>
      <c r="M3097" s="529" t="s">
        <v>1047</v>
      </c>
    </row>
    <row r="3098" spans="12:13" x14ac:dyDescent="0.35">
      <c r="L3098" s="535" t="s">
        <v>4162</v>
      </c>
      <c r="M3098" s="529" t="s">
        <v>1047</v>
      </c>
    </row>
    <row r="3099" spans="12:13" x14ac:dyDescent="0.35">
      <c r="L3099" s="535" t="s">
        <v>4163</v>
      </c>
      <c r="M3099" s="529" t="s">
        <v>1047</v>
      </c>
    </row>
    <row r="3100" spans="12:13" x14ac:dyDescent="0.35">
      <c r="L3100" s="535" t="s">
        <v>4164</v>
      </c>
      <c r="M3100" s="529" t="s">
        <v>1047</v>
      </c>
    </row>
    <row r="3101" spans="12:13" x14ac:dyDescent="0.35">
      <c r="L3101" s="535" t="s">
        <v>4165</v>
      </c>
      <c r="M3101" s="529" t="s">
        <v>1047</v>
      </c>
    </row>
    <row r="3102" spans="12:13" x14ac:dyDescent="0.35">
      <c r="L3102" s="535" t="s">
        <v>4166</v>
      </c>
      <c r="M3102" s="529" t="s">
        <v>1047</v>
      </c>
    </row>
    <row r="3103" spans="12:13" x14ac:dyDescent="0.35">
      <c r="L3103" s="535" t="s">
        <v>4167</v>
      </c>
      <c r="M3103" s="529" t="s">
        <v>1047</v>
      </c>
    </row>
    <row r="3104" spans="12:13" x14ac:dyDescent="0.35">
      <c r="L3104" s="535" t="s">
        <v>4168</v>
      </c>
      <c r="M3104" s="529" t="s">
        <v>1047</v>
      </c>
    </row>
    <row r="3105" spans="12:13" x14ac:dyDescent="0.35">
      <c r="L3105" s="535" t="s">
        <v>4169</v>
      </c>
      <c r="M3105" s="529" t="s">
        <v>1047</v>
      </c>
    </row>
    <row r="3106" spans="12:13" x14ac:dyDescent="0.35">
      <c r="L3106" s="535" t="s">
        <v>4170</v>
      </c>
      <c r="M3106" s="529" t="s">
        <v>1047</v>
      </c>
    </row>
    <row r="3107" spans="12:13" x14ac:dyDescent="0.35">
      <c r="L3107" s="535" t="s">
        <v>4171</v>
      </c>
      <c r="M3107" s="529" t="s">
        <v>1047</v>
      </c>
    </row>
    <row r="3108" spans="12:13" x14ac:dyDescent="0.35">
      <c r="L3108" s="535" t="s">
        <v>4172</v>
      </c>
      <c r="M3108" s="529" t="s">
        <v>1047</v>
      </c>
    </row>
    <row r="3109" spans="12:13" x14ac:dyDescent="0.35">
      <c r="L3109" s="535" t="s">
        <v>4173</v>
      </c>
      <c r="M3109" s="529" t="s">
        <v>1047</v>
      </c>
    </row>
    <row r="3110" spans="12:13" x14ac:dyDescent="0.35">
      <c r="L3110" s="535" t="s">
        <v>4174</v>
      </c>
      <c r="M3110" s="529" t="s">
        <v>1047</v>
      </c>
    </row>
    <row r="3111" spans="12:13" x14ac:dyDescent="0.35">
      <c r="L3111" s="535" t="s">
        <v>4175</v>
      </c>
      <c r="M3111" s="529" t="s">
        <v>1047</v>
      </c>
    </row>
    <row r="3112" spans="12:13" x14ac:dyDescent="0.35">
      <c r="L3112" s="535" t="s">
        <v>4176</v>
      </c>
      <c r="M3112" s="529" t="s">
        <v>1047</v>
      </c>
    </row>
    <row r="3113" spans="12:13" x14ac:dyDescent="0.35">
      <c r="L3113" s="535" t="s">
        <v>4177</v>
      </c>
      <c r="M3113" s="529" t="s">
        <v>1047</v>
      </c>
    </row>
    <row r="3114" spans="12:13" x14ac:dyDescent="0.35">
      <c r="L3114" s="535" t="s">
        <v>4178</v>
      </c>
      <c r="M3114" s="529" t="s">
        <v>1047</v>
      </c>
    </row>
    <row r="3115" spans="12:13" x14ac:dyDescent="0.35">
      <c r="L3115" s="535" t="s">
        <v>4179</v>
      </c>
      <c r="M3115" s="529" t="s">
        <v>1047</v>
      </c>
    </row>
    <row r="3116" spans="12:13" x14ac:dyDescent="0.35">
      <c r="L3116" s="535" t="s">
        <v>4180</v>
      </c>
      <c r="M3116" s="529" t="s">
        <v>1047</v>
      </c>
    </row>
    <row r="3117" spans="12:13" x14ac:dyDescent="0.35">
      <c r="L3117" s="535" t="s">
        <v>4181</v>
      </c>
      <c r="M3117" s="529" t="s">
        <v>1047</v>
      </c>
    </row>
    <row r="3118" spans="12:13" x14ac:dyDescent="0.35">
      <c r="L3118" s="535" t="s">
        <v>4182</v>
      </c>
      <c r="M3118" s="529" t="s">
        <v>1047</v>
      </c>
    </row>
    <row r="3119" spans="12:13" x14ac:dyDescent="0.35">
      <c r="L3119" s="535" t="s">
        <v>4183</v>
      </c>
      <c r="M3119" s="529" t="s">
        <v>1047</v>
      </c>
    </row>
    <row r="3120" spans="12:13" x14ac:dyDescent="0.35">
      <c r="L3120" s="535" t="s">
        <v>4184</v>
      </c>
      <c r="M3120" s="529" t="s">
        <v>1047</v>
      </c>
    </row>
    <row r="3121" spans="12:13" x14ac:dyDescent="0.35">
      <c r="L3121" s="535" t="s">
        <v>4185</v>
      </c>
      <c r="M3121" s="529" t="s">
        <v>1047</v>
      </c>
    </row>
    <row r="3122" spans="12:13" x14ac:dyDescent="0.35">
      <c r="L3122" s="535" t="s">
        <v>4186</v>
      </c>
      <c r="M3122" s="529" t="s">
        <v>1047</v>
      </c>
    </row>
    <row r="3123" spans="12:13" x14ac:dyDescent="0.35">
      <c r="L3123" s="535" t="s">
        <v>4187</v>
      </c>
      <c r="M3123" s="529" t="s">
        <v>1047</v>
      </c>
    </row>
    <row r="3124" spans="12:13" x14ac:dyDescent="0.35">
      <c r="L3124" s="535" t="s">
        <v>4188</v>
      </c>
      <c r="M3124" s="529" t="s">
        <v>1047</v>
      </c>
    </row>
    <row r="3125" spans="12:13" x14ac:dyDescent="0.35">
      <c r="L3125" s="535" t="s">
        <v>4189</v>
      </c>
      <c r="M3125" s="529" t="s">
        <v>1047</v>
      </c>
    </row>
    <row r="3126" spans="12:13" x14ac:dyDescent="0.35">
      <c r="L3126" s="535" t="s">
        <v>4190</v>
      </c>
      <c r="M3126" s="529" t="s">
        <v>1047</v>
      </c>
    </row>
    <row r="3127" spans="12:13" x14ac:dyDescent="0.35">
      <c r="L3127" s="535" t="s">
        <v>4191</v>
      </c>
      <c r="M3127" s="529" t="s">
        <v>1047</v>
      </c>
    </row>
    <row r="3128" spans="12:13" x14ac:dyDescent="0.35">
      <c r="L3128" s="535" t="s">
        <v>4192</v>
      </c>
      <c r="M3128" s="529" t="s">
        <v>1047</v>
      </c>
    </row>
    <row r="3129" spans="12:13" x14ac:dyDescent="0.35">
      <c r="L3129" s="535" t="s">
        <v>4193</v>
      </c>
      <c r="M3129" s="529" t="s">
        <v>1047</v>
      </c>
    </row>
    <row r="3130" spans="12:13" x14ac:dyDescent="0.35">
      <c r="L3130" s="535" t="s">
        <v>4194</v>
      </c>
      <c r="M3130" s="529" t="s">
        <v>1047</v>
      </c>
    </row>
    <row r="3131" spans="12:13" x14ac:dyDescent="0.35">
      <c r="L3131" s="535" t="s">
        <v>4195</v>
      </c>
      <c r="M3131" s="529" t="s">
        <v>1047</v>
      </c>
    </row>
    <row r="3132" spans="12:13" x14ac:dyDescent="0.35">
      <c r="L3132" s="535" t="s">
        <v>4196</v>
      </c>
      <c r="M3132" s="529" t="s">
        <v>1047</v>
      </c>
    </row>
    <row r="3133" spans="12:13" x14ac:dyDescent="0.35">
      <c r="L3133" s="535" t="s">
        <v>4197</v>
      </c>
      <c r="M3133" s="529" t="s">
        <v>1047</v>
      </c>
    </row>
    <row r="3134" spans="12:13" x14ac:dyDescent="0.35">
      <c r="L3134" s="535" t="s">
        <v>4198</v>
      </c>
      <c r="M3134" s="529" t="s">
        <v>1047</v>
      </c>
    </row>
    <row r="3135" spans="12:13" x14ac:dyDescent="0.35">
      <c r="L3135" s="535" t="s">
        <v>4199</v>
      </c>
      <c r="M3135" s="529" t="s">
        <v>1047</v>
      </c>
    </row>
    <row r="3136" spans="12:13" x14ac:dyDescent="0.35">
      <c r="L3136" s="535" t="s">
        <v>4200</v>
      </c>
      <c r="M3136" s="529" t="s">
        <v>1047</v>
      </c>
    </row>
    <row r="3137" spans="12:13" x14ac:dyDescent="0.35">
      <c r="L3137" s="535" t="s">
        <v>4201</v>
      </c>
      <c r="M3137" s="529" t="s">
        <v>1047</v>
      </c>
    </row>
    <row r="3138" spans="12:13" x14ac:dyDescent="0.35">
      <c r="L3138" s="535" t="s">
        <v>4202</v>
      </c>
      <c r="M3138" s="529" t="s">
        <v>1047</v>
      </c>
    </row>
    <row r="3139" spans="12:13" x14ac:dyDescent="0.35">
      <c r="L3139" s="535" t="s">
        <v>4203</v>
      </c>
      <c r="M3139" s="529" t="s">
        <v>1047</v>
      </c>
    </row>
    <row r="3140" spans="12:13" x14ac:dyDescent="0.35">
      <c r="L3140" s="535" t="s">
        <v>4204</v>
      </c>
      <c r="M3140" s="529" t="s">
        <v>1047</v>
      </c>
    </row>
    <row r="3141" spans="12:13" x14ac:dyDescent="0.35">
      <c r="L3141" s="535" t="s">
        <v>4205</v>
      </c>
      <c r="M3141" s="529" t="s">
        <v>1047</v>
      </c>
    </row>
    <row r="3142" spans="12:13" x14ac:dyDescent="0.35">
      <c r="L3142" s="535" t="s">
        <v>4206</v>
      </c>
      <c r="M3142" s="529" t="s">
        <v>1047</v>
      </c>
    </row>
    <row r="3143" spans="12:13" x14ac:dyDescent="0.35">
      <c r="L3143" s="535" t="s">
        <v>4207</v>
      </c>
      <c r="M3143" s="529" t="s">
        <v>1047</v>
      </c>
    </row>
    <row r="3144" spans="12:13" x14ac:dyDescent="0.35">
      <c r="L3144" s="535" t="s">
        <v>4208</v>
      </c>
      <c r="M3144" s="529" t="s">
        <v>1047</v>
      </c>
    </row>
    <row r="3145" spans="12:13" x14ac:dyDescent="0.35">
      <c r="L3145" s="535" t="s">
        <v>4209</v>
      </c>
      <c r="M3145" s="529" t="s">
        <v>1047</v>
      </c>
    </row>
    <row r="3146" spans="12:13" x14ac:dyDescent="0.35">
      <c r="L3146" s="535" t="s">
        <v>4210</v>
      </c>
      <c r="M3146" s="529" t="s">
        <v>1047</v>
      </c>
    </row>
    <row r="3147" spans="12:13" x14ac:dyDescent="0.35">
      <c r="L3147" s="535" t="s">
        <v>4211</v>
      </c>
      <c r="M3147" s="529" t="s">
        <v>1047</v>
      </c>
    </row>
    <row r="3148" spans="12:13" x14ac:dyDescent="0.35">
      <c r="L3148" s="535" t="s">
        <v>4212</v>
      </c>
      <c r="M3148" s="529" t="s">
        <v>1047</v>
      </c>
    </row>
    <row r="3149" spans="12:13" x14ac:dyDescent="0.35">
      <c r="L3149" s="535" t="s">
        <v>4213</v>
      </c>
      <c r="M3149" s="529" t="s">
        <v>1047</v>
      </c>
    </row>
    <row r="3150" spans="12:13" x14ac:dyDescent="0.35">
      <c r="L3150" s="535" t="s">
        <v>4214</v>
      </c>
      <c r="M3150" s="529" t="s">
        <v>1047</v>
      </c>
    </row>
    <row r="3151" spans="12:13" x14ac:dyDescent="0.35">
      <c r="L3151" s="535" t="s">
        <v>4215</v>
      </c>
      <c r="M3151" s="529" t="s">
        <v>1047</v>
      </c>
    </row>
    <row r="3152" spans="12:13" x14ac:dyDescent="0.35">
      <c r="L3152" s="535" t="s">
        <v>4216</v>
      </c>
      <c r="M3152" s="529" t="s">
        <v>1047</v>
      </c>
    </row>
    <row r="3153" spans="12:13" x14ac:dyDescent="0.35">
      <c r="L3153" s="535" t="s">
        <v>4217</v>
      </c>
      <c r="M3153" s="529" t="s">
        <v>1047</v>
      </c>
    </row>
    <row r="3154" spans="12:13" x14ac:dyDescent="0.35">
      <c r="L3154" s="535" t="s">
        <v>4218</v>
      </c>
      <c r="M3154" s="529" t="s">
        <v>1047</v>
      </c>
    </row>
    <row r="3155" spans="12:13" x14ac:dyDescent="0.35">
      <c r="L3155" s="535" t="s">
        <v>4219</v>
      </c>
      <c r="M3155" s="529" t="s">
        <v>1047</v>
      </c>
    </row>
    <row r="3156" spans="12:13" x14ac:dyDescent="0.35">
      <c r="L3156" s="535" t="s">
        <v>4220</v>
      </c>
      <c r="M3156" s="529" t="s">
        <v>1047</v>
      </c>
    </row>
    <row r="3157" spans="12:13" x14ac:dyDescent="0.35">
      <c r="L3157" s="535" t="s">
        <v>4221</v>
      </c>
      <c r="M3157" s="529" t="s">
        <v>1047</v>
      </c>
    </row>
    <row r="3158" spans="12:13" x14ac:dyDescent="0.35">
      <c r="L3158" s="535" t="s">
        <v>4222</v>
      </c>
      <c r="M3158" s="529" t="s">
        <v>1047</v>
      </c>
    </row>
    <row r="3159" spans="12:13" x14ac:dyDescent="0.35">
      <c r="L3159" s="535" t="s">
        <v>4223</v>
      </c>
      <c r="M3159" s="529" t="s">
        <v>1047</v>
      </c>
    </row>
    <row r="3160" spans="12:13" x14ac:dyDescent="0.35">
      <c r="L3160" s="535" t="s">
        <v>4224</v>
      </c>
      <c r="M3160" s="529" t="s">
        <v>1047</v>
      </c>
    </row>
    <row r="3161" spans="12:13" x14ac:dyDescent="0.35">
      <c r="L3161" s="535" t="s">
        <v>4225</v>
      </c>
      <c r="M3161" s="529" t="s">
        <v>1047</v>
      </c>
    </row>
    <row r="3162" spans="12:13" x14ac:dyDescent="0.35">
      <c r="L3162" s="535" t="s">
        <v>4226</v>
      </c>
      <c r="M3162" s="529" t="s">
        <v>1047</v>
      </c>
    </row>
    <row r="3163" spans="12:13" x14ac:dyDescent="0.35">
      <c r="L3163" s="535" t="s">
        <v>4227</v>
      </c>
      <c r="M3163" s="529" t="s">
        <v>1047</v>
      </c>
    </row>
    <row r="3164" spans="12:13" x14ac:dyDescent="0.35">
      <c r="L3164" s="535" t="s">
        <v>4228</v>
      </c>
      <c r="M3164" s="529" t="s">
        <v>1047</v>
      </c>
    </row>
    <row r="3165" spans="12:13" x14ac:dyDescent="0.35">
      <c r="L3165" s="535" t="s">
        <v>4229</v>
      </c>
      <c r="M3165" s="529" t="s">
        <v>1047</v>
      </c>
    </row>
    <row r="3166" spans="12:13" x14ac:dyDescent="0.35">
      <c r="L3166" s="535" t="s">
        <v>4230</v>
      </c>
      <c r="M3166" s="529" t="s">
        <v>1047</v>
      </c>
    </row>
    <row r="3167" spans="12:13" x14ac:dyDescent="0.35">
      <c r="L3167" s="535" t="s">
        <v>4231</v>
      </c>
      <c r="M3167" s="529" t="s">
        <v>1047</v>
      </c>
    </row>
    <row r="3168" spans="12:13" x14ac:dyDescent="0.35">
      <c r="L3168" s="535" t="s">
        <v>4232</v>
      </c>
      <c r="M3168" s="529" t="s">
        <v>1047</v>
      </c>
    </row>
    <row r="3169" spans="12:13" x14ac:dyDescent="0.35">
      <c r="L3169" s="535" t="s">
        <v>4233</v>
      </c>
      <c r="M3169" s="529" t="s">
        <v>1047</v>
      </c>
    </row>
    <row r="3170" spans="12:13" x14ac:dyDescent="0.35">
      <c r="L3170" s="535" t="s">
        <v>4234</v>
      </c>
      <c r="M3170" s="529" t="s">
        <v>1047</v>
      </c>
    </row>
    <row r="3171" spans="12:13" x14ac:dyDescent="0.35">
      <c r="L3171" s="535" t="s">
        <v>4235</v>
      </c>
      <c r="M3171" s="529" t="s">
        <v>1047</v>
      </c>
    </row>
    <row r="3172" spans="12:13" x14ac:dyDescent="0.35">
      <c r="L3172" s="535" t="s">
        <v>4236</v>
      </c>
      <c r="M3172" s="529" t="s">
        <v>1047</v>
      </c>
    </row>
    <row r="3173" spans="12:13" x14ac:dyDescent="0.35">
      <c r="L3173" s="535" t="s">
        <v>4237</v>
      </c>
      <c r="M3173" s="529" t="s">
        <v>1047</v>
      </c>
    </row>
    <row r="3174" spans="12:13" x14ac:dyDescent="0.35">
      <c r="L3174" s="535" t="s">
        <v>4238</v>
      </c>
      <c r="M3174" s="529" t="s">
        <v>1047</v>
      </c>
    </row>
    <row r="3175" spans="12:13" x14ac:dyDescent="0.35">
      <c r="L3175" s="535" t="s">
        <v>4239</v>
      </c>
      <c r="M3175" s="529" t="s">
        <v>1047</v>
      </c>
    </row>
    <row r="3176" spans="12:13" x14ac:dyDescent="0.35">
      <c r="L3176" s="535" t="s">
        <v>4240</v>
      </c>
      <c r="M3176" s="529" t="s">
        <v>1047</v>
      </c>
    </row>
    <row r="3177" spans="12:13" x14ac:dyDescent="0.35">
      <c r="L3177" s="535" t="s">
        <v>4241</v>
      </c>
      <c r="M3177" s="529" t="s">
        <v>1047</v>
      </c>
    </row>
    <row r="3178" spans="12:13" x14ac:dyDescent="0.35">
      <c r="L3178" s="535" t="s">
        <v>4242</v>
      </c>
      <c r="M3178" s="529" t="s">
        <v>1047</v>
      </c>
    </row>
    <row r="3179" spans="12:13" x14ac:dyDescent="0.35">
      <c r="L3179" s="535" t="s">
        <v>4243</v>
      </c>
      <c r="M3179" s="529" t="s">
        <v>1047</v>
      </c>
    </row>
    <row r="3180" spans="12:13" x14ac:dyDescent="0.35">
      <c r="L3180" s="535" t="s">
        <v>4244</v>
      </c>
      <c r="M3180" s="529" t="s">
        <v>1047</v>
      </c>
    </row>
    <row r="3181" spans="12:13" x14ac:dyDescent="0.35">
      <c r="L3181" s="535" t="s">
        <v>4245</v>
      </c>
      <c r="M3181" s="529" t="s">
        <v>1047</v>
      </c>
    </row>
    <row r="3182" spans="12:13" x14ac:dyDescent="0.35">
      <c r="L3182" s="535" t="s">
        <v>4246</v>
      </c>
      <c r="M3182" s="529" t="s">
        <v>1047</v>
      </c>
    </row>
    <row r="3183" spans="12:13" x14ac:dyDescent="0.35">
      <c r="L3183" s="535" t="s">
        <v>4247</v>
      </c>
      <c r="M3183" s="529" t="s">
        <v>1047</v>
      </c>
    </row>
    <row r="3184" spans="12:13" x14ac:dyDescent="0.35">
      <c r="L3184" s="535" t="s">
        <v>4248</v>
      </c>
      <c r="M3184" s="529" t="s">
        <v>1047</v>
      </c>
    </row>
    <row r="3185" spans="12:13" x14ac:dyDescent="0.35">
      <c r="L3185" s="535" t="s">
        <v>4249</v>
      </c>
      <c r="M3185" s="529" t="s">
        <v>1047</v>
      </c>
    </row>
    <row r="3186" spans="12:13" x14ac:dyDescent="0.35">
      <c r="L3186" s="535" t="s">
        <v>4250</v>
      </c>
      <c r="M3186" s="529" t="s">
        <v>1047</v>
      </c>
    </row>
    <row r="3187" spans="12:13" x14ac:dyDescent="0.35">
      <c r="L3187" s="535" t="s">
        <v>4251</v>
      </c>
      <c r="M3187" s="529" t="s">
        <v>1047</v>
      </c>
    </row>
    <row r="3188" spans="12:13" x14ac:dyDescent="0.35">
      <c r="L3188" s="535" t="s">
        <v>4252</v>
      </c>
      <c r="M3188" s="529" t="s">
        <v>1047</v>
      </c>
    </row>
    <row r="3189" spans="12:13" x14ac:dyDescent="0.35">
      <c r="L3189" s="535" t="s">
        <v>4253</v>
      </c>
      <c r="M3189" s="529" t="s">
        <v>1047</v>
      </c>
    </row>
    <row r="3190" spans="12:13" x14ac:dyDescent="0.35">
      <c r="L3190" s="535" t="s">
        <v>4254</v>
      </c>
      <c r="M3190" s="529" t="s">
        <v>1047</v>
      </c>
    </row>
    <row r="3191" spans="12:13" x14ac:dyDescent="0.35">
      <c r="L3191" s="535" t="s">
        <v>4255</v>
      </c>
      <c r="M3191" s="529" t="s">
        <v>1047</v>
      </c>
    </row>
    <row r="3192" spans="12:13" x14ac:dyDescent="0.35">
      <c r="L3192" s="535" t="s">
        <v>4256</v>
      </c>
      <c r="M3192" s="529" t="s">
        <v>1047</v>
      </c>
    </row>
    <row r="3193" spans="12:13" x14ac:dyDescent="0.35">
      <c r="L3193" s="535" t="s">
        <v>4257</v>
      </c>
      <c r="M3193" s="529" t="s">
        <v>1047</v>
      </c>
    </row>
    <row r="3194" spans="12:13" x14ac:dyDescent="0.35">
      <c r="L3194" s="535" t="s">
        <v>4258</v>
      </c>
      <c r="M3194" s="529" t="s">
        <v>1047</v>
      </c>
    </row>
    <row r="3195" spans="12:13" x14ac:dyDescent="0.35">
      <c r="L3195" s="535" t="s">
        <v>4259</v>
      </c>
      <c r="M3195" s="529" t="s">
        <v>1047</v>
      </c>
    </row>
    <row r="3196" spans="12:13" x14ac:dyDescent="0.35">
      <c r="L3196" s="535" t="s">
        <v>4260</v>
      </c>
      <c r="M3196" s="529" t="s">
        <v>1047</v>
      </c>
    </row>
    <row r="3197" spans="12:13" x14ac:dyDescent="0.35">
      <c r="L3197" s="535" t="s">
        <v>4261</v>
      </c>
      <c r="M3197" s="529" t="s">
        <v>1075</v>
      </c>
    </row>
    <row r="3198" spans="12:13" x14ac:dyDescent="0.35">
      <c r="L3198" s="535" t="s">
        <v>4262</v>
      </c>
      <c r="M3198" s="529" t="s">
        <v>1075</v>
      </c>
    </row>
    <row r="3199" spans="12:13" x14ac:dyDescent="0.35">
      <c r="L3199" s="535" t="s">
        <v>4263</v>
      </c>
      <c r="M3199" s="529" t="s">
        <v>1075</v>
      </c>
    </row>
    <row r="3200" spans="12:13" x14ac:dyDescent="0.35">
      <c r="L3200" s="535" t="s">
        <v>4264</v>
      </c>
      <c r="M3200" s="529" t="s">
        <v>1075</v>
      </c>
    </row>
    <row r="3201" spans="12:13" x14ac:dyDescent="0.35">
      <c r="L3201" s="535" t="s">
        <v>4265</v>
      </c>
      <c r="M3201" s="529" t="s">
        <v>1075</v>
      </c>
    </row>
    <row r="3202" spans="12:13" x14ac:dyDescent="0.35">
      <c r="L3202" s="535" t="s">
        <v>4266</v>
      </c>
      <c r="M3202" s="529" t="s">
        <v>1075</v>
      </c>
    </row>
    <row r="3203" spans="12:13" x14ac:dyDescent="0.35">
      <c r="L3203" s="535" t="s">
        <v>4267</v>
      </c>
      <c r="M3203" s="529" t="s">
        <v>1075</v>
      </c>
    </row>
    <row r="3204" spans="12:13" x14ac:dyDescent="0.35">
      <c r="L3204" s="535" t="s">
        <v>4268</v>
      </c>
      <c r="M3204" s="529" t="s">
        <v>1075</v>
      </c>
    </row>
    <row r="3205" spans="12:13" x14ac:dyDescent="0.35">
      <c r="L3205" s="535" t="s">
        <v>4269</v>
      </c>
      <c r="M3205" s="529" t="s">
        <v>1075</v>
      </c>
    </row>
    <row r="3206" spans="12:13" x14ac:dyDescent="0.35">
      <c r="L3206" s="535" t="s">
        <v>4270</v>
      </c>
      <c r="M3206" s="529" t="s">
        <v>1075</v>
      </c>
    </row>
    <row r="3207" spans="12:13" x14ac:dyDescent="0.35">
      <c r="L3207" s="535" t="s">
        <v>4271</v>
      </c>
      <c r="M3207" s="529" t="s">
        <v>1075</v>
      </c>
    </row>
    <row r="3208" spans="12:13" x14ac:dyDescent="0.35">
      <c r="L3208" s="535" t="s">
        <v>4272</v>
      </c>
      <c r="M3208" s="529" t="s">
        <v>1075</v>
      </c>
    </row>
    <row r="3209" spans="12:13" x14ac:dyDescent="0.35">
      <c r="L3209" s="535" t="s">
        <v>4273</v>
      </c>
      <c r="M3209" s="529" t="s">
        <v>1075</v>
      </c>
    </row>
    <row r="3210" spans="12:13" x14ac:dyDescent="0.35">
      <c r="L3210" s="535" t="s">
        <v>4274</v>
      </c>
      <c r="M3210" s="529" t="s">
        <v>1075</v>
      </c>
    </row>
    <row r="3211" spans="12:13" x14ac:dyDescent="0.35">
      <c r="L3211" s="535" t="s">
        <v>4275</v>
      </c>
      <c r="M3211" s="529" t="s">
        <v>1075</v>
      </c>
    </row>
    <row r="3212" spans="12:13" x14ac:dyDescent="0.35">
      <c r="L3212" s="535" t="s">
        <v>4276</v>
      </c>
      <c r="M3212" s="529" t="s">
        <v>1075</v>
      </c>
    </row>
    <row r="3213" spans="12:13" x14ac:dyDescent="0.35">
      <c r="L3213" s="535" t="s">
        <v>4277</v>
      </c>
      <c r="M3213" s="529" t="s">
        <v>1075</v>
      </c>
    </row>
    <row r="3214" spans="12:13" x14ac:dyDescent="0.35">
      <c r="L3214" s="535" t="s">
        <v>4278</v>
      </c>
      <c r="M3214" s="529" t="s">
        <v>1075</v>
      </c>
    </row>
    <row r="3215" spans="12:13" x14ac:dyDescent="0.35">
      <c r="L3215" s="535" t="s">
        <v>4279</v>
      </c>
      <c r="M3215" s="529" t="s">
        <v>1075</v>
      </c>
    </row>
    <row r="3216" spans="12:13" x14ac:dyDescent="0.35">
      <c r="L3216" s="535" t="s">
        <v>4280</v>
      </c>
      <c r="M3216" s="529" t="s">
        <v>1075</v>
      </c>
    </row>
    <row r="3217" spans="12:13" x14ac:dyDescent="0.35">
      <c r="L3217" s="535" t="s">
        <v>4281</v>
      </c>
      <c r="M3217" s="529" t="s">
        <v>1075</v>
      </c>
    </row>
    <row r="3218" spans="12:13" x14ac:dyDescent="0.35">
      <c r="L3218" s="535" t="s">
        <v>4282</v>
      </c>
      <c r="M3218" s="529" t="s">
        <v>1075</v>
      </c>
    </row>
    <row r="3219" spans="12:13" x14ac:dyDescent="0.35">
      <c r="L3219" s="535" t="s">
        <v>4283</v>
      </c>
      <c r="M3219" s="529" t="s">
        <v>1075</v>
      </c>
    </row>
    <row r="3220" spans="12:13" x14ac:dyDescent="0.35">
      <c r="L3220" s="535" t="s">
        <v>4284</v>
      </c>
      <c r="M3220" s="529" t="s">
        <v>1075</v>
      </c>
    </row>
    <row r="3221" spans="12:13" x14ac:dyDescent="0.35">
      <c r="L3221" s="535" t="s">
        <v>4285</v>
      </c>
      <c r="M3221" s="529" t="s">
        <v>1075</v>
      </c>
    </row>
    <row r="3222" spans="12:13" x14ac:dyDescent="0.35">
      <c r="L3222" s="535" t="s">
        <v>4286</v>
      </c>
      <c r="M3222" s="529" t="s">
        <v>1075</v>
      </c>
    </row>
    <row r="3223" spans="12:13" x14ac:dyDescent="0.35">
      <c r="L3223" s="535" t="s">
        <v>4287</v>
      </c>
      <c r="M3223" s="529" t="s">
        <v>1075</v>
      </c>
    </row>
    <row r="3224" spans="12:13" x14ac:dyDescent="0.35">
      <c r="L3224" s="535" t="s">
        <v>4288</v>
      </c>
      <c r="M3224" s="529" t="s">
        <v>1075</v>
      </c>
    </row>
    <row r="3225" spans="12:13" x14ac:dyDescent="0.35">
      <c r="L3225" s="535" t="s">
        <v>4289</v>
      </c>
      <c r="M3225" s="529" t="s">
        <v>1075</v>
      </c>
    </row>
    <row r="3226" spans="12:13" x14ac:dyDescent="0.35">
      <c r="L3226" s="535" t="s">
        <v>4290</v>
      </c>
      <c r="M3226" s="529" t="s">
        <v>1075</v>
      </c>
    </row>
    <row r="3227" spans="12:13" x14ac:dyDescent="0.35">
      <c r="L3227" s="535" t="s">
        <v>4291</v>
      </c>
      <c r="M3227" s="529" t="s">
        <v>1075</v>
      </c>
    </row>
    <row r="3228" spans="12:13" x14ac:dyDescent="0.35">
      <c r="L3228" s="535" t="s">
        <v>4292</v>
      </c>
      <c r="M3228" s="529" t="s">
        <v>1075</v>
      </c>
    </row>
    <row r="3229" spans="12:13" x14ac:dyDescent="0.35">
      <c r="L3229" s="535" t="s">
        <v>4293</v>
      </c>
      <c r="M3229" s="529" t="s">
        <v>1075</v>
      </c>
    </row>
    <row r="3230" spans="12:13" x14ac:dyDescent="0.35">
      <c r="L3230" s="535" t="s">
        <v>4294</v>
      </c>
      <c r="M3230" s="529" t="s">
        <v>1075</v>
      </c>
    </row>
    <row r="3231" spans="12:13" x14ac:dyDescent="0.35">
      <c r="L3231" s="535" t="s">
        <v>4295</v>
      </c>
      <c r="M3231" s="529" t="s">
        <v>1075</v>
      </c>
    </row>
    <row r="3232" spans="12:13" x14ac:dyDescent="0.35">
      <c r="L3232" s="535" t="s">
        <v>4296</v>
      </c>
      <c r="M3232" s="529" t="s">
        <v>1075</v>
      </c>
    </row>
    <row r="3233" spans="12:13" x14ac:dyDescent="0.35">
      <c r="L3233" s="535" t="s">
        <v>4297</v>
      </c>
      <c r="M3233" s="529" t="s">
        <v>1075</v>
      </c>
    </row>
    <row r="3234" spans="12:13" x14ac:dyDescent="0.35">
      <c r="L3234" s="535" t="s">
        <v>4298</v>
      </c>
      <c r="M3234" s="529" t="s">
        <v>1075</v>
      </c>
    </row>
    <row r="3235" spans="12:13" x14ac:dyDescent="0.35">
      <c r="L3235" s="535" t="s">
        <v>4299</v>
      </c>
      <c r="M3235" s="529" t="s">
        <v>1075</v>
      </c>
    </row>
    <row r="3236" spans="12:13" x14ac:dyDescent="0.35">
      <c r="L3236" s="535" t="s">
        <v>4300</v>
      </c>
      <c r="M3236" s="529" t="s">
        <v>1075</v>
      </c>
    </row>
    <row r="3237" spans="12:13" x14ac:dyDescent="0.35">
      <c r="L3237" s="535" t="s">
        <v>4301</v>
      </c>
      <c r="M3237" s="529" t="s">
        <v>1075</v>
      </c>
    </row>
    <row r="3238" spans="12:13" x14ac:dyDescent="0.35">
      <c r="L3238" s="535" t="s">
        <v>4302</v>
      </c>
      <c r="M3238" s="529" t="s">
        <v>1075</v>
      </c>
    </row>
    <row r="3239" spans="12:13" x14ac:dyDescent="0.35">
      <c r="L3239" s="535" t="s">
        <v>4303</v>
      </c>
      <c r="M3239" s="529" t="s">
        <v>1075</v>
      </c>
    </row>
    <row r="3240" spans="12:13" x14ac:dyDescent="0.35">
      <c r="L3240" s="535" t="s">
        <v>4304</v>
      </c>
      <c r="M3240" s="529" t="s">
        <v>1075</v>
      </c>
    </row>
    <row r="3241" spans="12:13" x14ac:dyDescent="0.35">
      <c r="L3241" s="535" t="s">
        <v>4305</v>
      </c>
      <c r="M3241" s="529" t="s">
        <v>1075</v>
      </c>
    </row>
    <row r="3242" spans="12:13" x14ac:dyDescent="0.35">
      <c r="L3242" s="535" t="s">
        <v>4306</v>
      </c>
      <c r="M3242" s="529" t="s">
        <v>1075</v>
      </c>
    </row>
    <row r="3243" spans="12:13" x14ac:dyDescent="0.35">
      <c r="L3243" s="535" t="s">
        <v>4307</v>
      </c>
      <c r="M3243" s="529" t="s">
        <v>1075</v>
      </c>
    </row>
    <row r="3244" spans="12:13" x14ac:dyDescent="0.35">
      <c r="L3244" s="535" t="s">
        <v>4308</v>
      </c>
      <c r="M3244" s="529" t="s">
        <v>1075</v>
      </c>
    </row>
    <row r="3245" spans="12:13" x14ac:dyDescent="0.35">
      <c r="L3245" s="535" t="s">
        <v>4309</v>
      </c>
      <c r="M3245" s="529" t="s">
        <v>1075</v>
      </c>
    </row>
    <row r="3246" spans="12:13" x14ac:dyDescent="0.35">
      <c r="L3246" s="535" t="s">
        <v>4310</v>
      </c>
      <c r="M3246" s="529" t="s">
        <v>1075</v>
      </c>
    </row>
    <row r="3247" spans="12:13" x14ac:dyDescent="0.35">
      <c r="L3247" s="535" t="s">
        <v>4311</v>
      </c>
      <c r="M3247" s="529" t="s">
        <v>1075</v>
      </c>
    </row>
    <row r="3248" spans="12:13" x14ac:dyDescent="0.35">
      <c r="L3248" s="535" t="s">
        <v>4312</v>
      </c>
      <c r="M3248" s="529" t="s">
        <v>1075</v>
      </c>
    </row>
    <row r="3249" spans="12:13" x14ac:dyDescent="0.35">
      <c r="L3249" s="535" t="s">
        <v>4313</v>
      </c>
      <c r="M3249" s="529" t="s">
        <v>1075</v>
      </c>
    </row>
    <row r="3250" spans="12:13" x14ac:dyDescent="0.35">
      <c r="L3250" s="535" t="s">
        <v>4314</v>
      </c>
      <c r="M3250" s="529" t="s">
        <v>1075</v>
      </c>
    </row>
    <row r="3251" spans="12:13" x14ac:dyDescent="0.35">
      <c r="L3251" s="535" t="s">
        <v>4315</v>
      </c>
      <c r="M3251" s="529" t="s">
        <v>1075</v>
      </c>
    </row>
    <row r="3252" spans="12:13" x14ac:dyDescent="0.35">
      <c r="L3252" s="535" t="s">
        <v>4316</v>
      </c>
      <c r="M3252" s="529" t="s">
        <v>1075</v>
      </c>
    </row>
    <row r="3253" spans="12:13" x14ac:dyDescent="0.35">
      <c r="L3253" s="535" t="s">
        <v>4317</v>
      </c>
      <c r="M3253" s="529" t="s">
        <v>1075</v>
      </c>
    </row>
    <row r="3254" spans="12:13" x14ac:dyDescent="0.35">
      <c r="L3254" s="535" t="s">
        <v>4318</v>
      </c>
      <c r="M3254" s="529" t="s">
        <v>1075</v>
      </c>
    </row>
    <row r="3255" spans="12:13" x14ac:dyDescent="0.35">
      <c r="L3255" s="535" t="s">
        <v>4319</v>
      </c>
      <c r="M3255" s="529" t="s">
        <v>1075</v>
      </c>
    </row>
    <row r="3256" spans="12:13" x14ac:dyDescent="0.35">
      <c r="L3256" s="535" t="s">
        <v>4320</v>
      </c>
      <c r="M3256" s="529" t="s">
        <v>1075</v>
      </c>
    </row>
    <row r="3257" spans="12:13" x14ac:dyDescent="0.35">
      <c r="L3257" s="535" t="s">
        <v>4321</v>
      </c>
      <c r="M3257" s="529" t="s">
        <v>1075</v>
      </c>
    </row>
    <row r="3258" spans="12:13" x14ac:dyDescent="0.35">
      <c r="L3258" s="535" t="s">
        <v>4322</v>
      </c>
      <c r="M3258" s="529" t="s">
        <v>1075</v>
      </c>
    </row>
    <row r="3259" spans="12:13" x14ac:dyDescent="0.35">
      <c r="L3259" s="535" t="s">
        <v>4323</v>
      </c>
      <c r="M3259" s="529" t="s">
        <v>1075</v>
      </c>
    </row>
    <row r="3260" spans="12:13" x14ac:dyDescent="0.35">
      <c r="L3260" s="535" t="s">
        <v>4324</v>
      </c>
      <c r="M3260" s="529" t="s">
        <v>1075</v>
      </c>
    </row>
    <row r="3261" spans="12:13" x14ac:dyDescent="0.35">
      <c r="L3261" s="535" t="s">
        <v>4325</v>
      </c>
      <c r="M3261" s="529" t="s">
        <v>1075</v>
      </c>
    </row>
    <row r="3262" spans="12:13" x14ac:dyDescent="0.35">
      <c r="L3262" s="535" t="s">
        <v>4326</v>
      </c>
      <c r="M3262" s="529" t="s">
        <v>1075</v>
      </c>
    </row>
    <row r="3263" spans="12:13" x14ac:dyDescent="0.35">
      <c r="L3263" s="535" t="s">
        <v>4327</v>
      </c>
      <c r="M3263" s="529" t="s">
        <v>1075</v>
      </c>
    </row>
    <row r="3264" spans="12:13" x14ac:dyDescent="0.35">
      <c r="L3264" s="535" t="s">
        <v>4328</v>
      </c>
      <c r="M3264" s="529" t="s">
        <v>1075</v>
      </c>
    </row>
    <row r="3265" spans="12:13" x14ac:dyDescent="0.35">
      <c r="L3265" s="535" t="s">
        <v>4329</v>
      </c>
      <c r="M3265" s="529" t="s">
        <v>1075</v>
      </c>
    </row>
    <row r="3266" spans="12:13" x14ac:dyDescent="0.35">
      <c r="L3266" s="535" t="s">
        <v>4330</v>
      </c>
      <c r="M3266" s="529" t="s">
        <v>1075</v>
      </c>
    </row>
    <row r="3267" spans="12:13" x14ac:dyDescent="0.35">
      <c r="L3267" s="535" t="s">
        <v>4331</v>
      </c>
      <c r="M3267" s="529" t="s">
        <v>1075</v>
      </c>
    </row>
    <row r="3268" spans="12:13" x14ac:dyDescent="0.35">
      <c r="L3268" s="535" t="s">
        <v>4332</v>
      </c>
      <c r="M3268" s="529" t="s">
        <v>1075</v>
      </c>
    </row>
    <row r="3269" spans="12:13" x14ac:dyDescent="0.35">
      <c r="L3269" s="535" t="s">
        <v>4333</v>
      </c>
      <c r="M3269" s="529" t="s">
        <v>1075</v>
      </c>
    </row>
    <row r="3270" spans="12:13" x14ac:dyDescent="0.35">
      <c r="L3270" s="535" t="s">
        <v>4334</v>
      </c>
      <c r="M3270" s="529" t="s">
        <v>1075</v>
      </c>
    </row>
    <row r="3271" spans="12:13" x14ac:dyDescent="0.35">
      <c r="L3271" s="535" t="s">
        <v>4335</v>
      </c>
      <c r="M3271" s="529" t="s">
        <v>1075</v>
      </c>
    </row>
    <row r="3272" spans="12:13" x14ac:dyDescent="0.35">
      <c r="L3272" s="535" t="s">
        <v>4336</v>
      </c>
      <c r="M3272" s="529" t="s">
        <v>1075</v>
      </c>
    </row>
    <row r="3273" spans="12:13" x14ac:dyDescent="0.35">
      <c r="L3273" s="535" t="s">
        <v>4337</v>
      </c>
      <c r="M3273" s="529" t="s">
        <v>1075</v>
      </c>
    </row>
    <row r="3274" spans="12:13" x14ac:dyDescent="0.35">
      <c r="L3274" s="535" t="s">
        <v>4338</v>
      </c>
      <c r="M3274" s="529" t="s">
        <v>1075</v>
      </c>
    </row>
    <row r="3275" spans="12:13" x14ac:dyDescent="0.35">
      <c r="L3275" s="535" t="s">
        <v>4339</v>
      </c>
      <c r="M3275" s="529" t="s">
        <v>1075</v>
      </c>
    </row>
    <row r="3276" spans="12:13" x14ac:dyDescent="0.35">
      <c r="L3276" s="535" t="s">
        <v>4340</v>
      </c>
      <c r="M3276" s="529" t="s">
        <v>1075</v>
      </c>
    </row>
    <row r="3277" spans="12:13" x14ac:dyDescent="0.35">
      <c r="L3277" s="535" t="s">
        <v>4341</v>
      </c>
      <c r="M3277" s="529" t="s">
        <v>1075</v>
      </c>
    </row>
    <row r="3278" spans="12:13" x14ac:dyDescent="0.35">
      <c r="L3278" s="535" t="s">
        <v>4342</v>
      </c>
      <c r="M3278" s="529" t="s">
        <v>1075</v>
      </c>
    </row>
    <row r="3279" spans="12:13" x14ac:dyDescent="0.35">
      <c r="L3279" s="535" t="s">
        <v>4343</v>
      </c>
      <c r="M3279" s="529" t="s">
        <v>1075</v>
      </c>
    </row>
    <row r="3280" spans="12:13" x14ac:dyDescent="0.35">
      <c r="L3280" s="535" t="s">
        <v>4344</v>
      </c>
      <c r="M3280" s="529" t="s">
        <v>1075</v>
      </c>
    </row>
    <row r="3281" spans="12:13" x14ac:dyDescent="0.35">
      <c r="L3281" s="535" t="s">
        <v>4345</v>
      </c>
      <c r="M3281" s="529" t="s">
        <v>1075</v>
      </c>
    </row>
    <row r="3282" spans="12:13" x14ac:dyDescent="0.35">
      <c r="L3282" s="535" t="s">
        <v>4346</v>
      </c>
      <c r="M3282" s="529" t="s">
        <v>1075</v>
      </c>
    </row>
    <row r="3283" spans="12:13" x14ac:dyDescent="0.35">
      <c r="L3283" s="535" t="s">
        <v>4347</v>
      </c>
      <c r="M3283" s="529" t="s">
        <v>1075</v>
      </c>
    </row>
    <row r="3284" spans="12:13" x14ac:dyDescent="0.35">
      <c r="L3284" s="535" t="s">
        <v>4348</v>
      </c>
      <c r="M3284" s="529" t="s">
        <v>1075</v>
      </c>
    </row>
    <row r="3285" spans="12:13" x14ac:dyDescent="0.35">
      <c r="L3285" s="535" t="s">
        <v>4349</v>
      </c>
      <c r="M3285" s="529" t="s">
        <v>1075</v>
      </c>
    </row>
    <row r="3286" spans="12:13" x14ac:dyDescent="0.35">
      <c r="L3286" s="535" t="s">
        <v>4350</v>
      </c>
      <c r="M3286" s="529" t="s">
        <v>1075</v>
      </c>
    </row>
    <row r="3287" spans="12:13" x14ac:dyDescent="0.35">
      <c r="L3287" s="535" t="s">
        <v>4351</v>
      </c>
      <c r="M3287" s="529" t="s">
        <v>1075</v>
      </c>
    </row>
    <row r="3288" spans="12:13" x14ac:dyDescent="0.35">
      <c r="L3288" s="535" t="s">
        <v>4352</v>
      </c>
      <c r="M3288" s="529" t="s">
        <v>1075</v>
      </c>
    </row>
    <row r="3289" spans="12:13" x14ac:dyDescent="0.35">
      <c r="L3289" s="535" t="s">
        <v>4353</v>
      </c>
      <c r="M3289" s="529" t="s">
        <v>1075</v>
      </c>
    </row>
    <row r="3290" spans="12:13" x14ac:dyDescent="0.35">
      <c r="L3290" s="535" t="s">
        <v>4354</v>
      </c>
      <c r="M3290" s="529" t="s">
        <v>1075</v>
      </c>
    </row>
    <row r="3291" spans="12:13" x14ac:dyDescent="0.35">
      <c r="L3291" s="535" t="s">
        <v>4355</v>
      </c>
      <c r="M3291" s="529" t="s">
        <v>1075</v>
      </c>
    </row>
    <row r="3292" spans="12:13" x14ac:dyDescent="0.35">
      <c r="L3292" s="535" t="s">
        <v>4356</v>
      </c>
      <c r="M3292" s="529" t="s">
        <v>1075</v>
      </c>
    </row>
    <row r="3293" spans="12:13" x14ac:dyDescent="0.35">
      <c r="L3293" s="535" t="s">
        <v>4357</v>
      </c>
      <c r="M3293" s="529" t="s">
        <v>1075</v>
      </c>
    </row>
    <row r="3294" spans="12:13" x14ac:dyDescent="0.35">
      <c r="L3294" s="535" t="s">
        <v>4358</v>
      </c>
      <c r="M3294" s="529" t="s">
        <v>1075</v>
      </c>
    </row>
    <row r="3295" spans="12:13" x14ac:dyDescent="0.35">
      <c r="L3295" s="535" t="s">
        <v>4359</v>
      </c>
      <c r="M3295" s="529" t="s">
        <v>1075</v>
      </c>
    </row>
    <row r="3296" spans="12:13" x14ac:dyDescent="0.35">
      <c r="L3296" s="535" t="s">
        <v>4360</v>
      </c>
      <c r="M3296" s="529" t="s">
        <v>1075</v>
      </c>
    </row>
    <row r="3297" spans="12:13" x14ac:dyDescent="0.35">
      <c r="L3297" s="535" t="s">
        <v>4361</v>
      </c>
      <c r="M3297" s="529" t="s">
        <v>1075</v>
      </c>
    </row>
    <row r="3298" spans="12:13" x14ac:dyDescent="0.35">
      <c r="L3298" s="535" t="s">
        <v>4362</v>
      </c>
      <c r="M3298" s="529" t="s">
        <v>1075</v>
      </c>
    </row>
    <row r="3299" spans="12:13" x14ac:dyDescent="0.35">
      <c r="L3299" s="535" t="s">
        <v>4363</v>
      </c>
      <c r="M3299" s="529" t="s">
        <v>1075</v>
      </c>
    </row>
    <row r="3300" spans="12:13" x14ac:dyDescent="0.35">
      <c r="L3300" s="535" t="s">
        <v>4364</v>
      </c>
      <c r="M3300" s="529" t="s">
        <v>1075</v>
      </c>
    </row>
    <row r="3301" spans="12:13" x14ac:dyDescent="0.35">
      <c r="L3301" s="535" t="s">
        <v>4365</v>
      </c>
      <c r="M3301" s="529" t="s">
        <v>1075</v>
      </c>
    </row>
    <row r="3302" spans="12:13" x14ac:dyDescent="0.35">
      <c r="L3302" s="535" t="s">
        <v>4366</v>
      </c>
      <c r="M3302" s="529" t="s">
        <v>1075</v>
      </c>
    </row>
    <row r="3303" spans="12:13" x14ac:dyDescent="0.35">
      <c r="L3303" s="535" t="s">
        <v>4367</v>
      </c>
      <c r="M3303" s="529" t="s">
        <v>1075</v>
      </c>
    </row>
    <row r="3304" spans="12:13" x14ac:dyDescent="0.35">
      <c r="L3304" s="535" t="s">
        <v>4368</v>
      </c>
      <c r="M3304" s="529" t="s">
        <v>1075</v>
      </c>
    </row>
    <row r="3305" spans="12:13" x14ac:dyDescent="0.35">
      <c r="L3305" s="535" t="s">
        <v>4369</v>
      </c>
      <c r="M3305" s="529" t="s">
        <v>1075</v>
      </c>
    </row>
    <row r="3306" spans="12:13" x14ac:dyDescent="0.35">
      <c r="L3306" s="535" t="s">
        <v>4370</v>
      </c>
      <c r="M3306" s="529" t="s">
        <v>1075</v>
      </c>
    </row>
    <row r="3307" spans="12:13" x14ac:dyDescent="0.35">
      <c r="L3307" s="535" t="s">
        <v>4371</v>
      </c>
      <c r="M3307" s="529" t="s">
        <v>1075</v>
      </c>
    </row>
    <row r="3308" spans="12:13" x14ac:dyDescent="0.35">
      <c r="L3308" s="535" t="s">
        <v>4372</v>
      </c>
      <c r="M3308" s="529" t="s">
        <v>1075</v>
      </c>
    </row>
    <row r="3309" spans="12:13" x14ac:dyDescent="0.35">
      <c r="L3309" s="535" t="s">
        <v>4373</v>
      </c>
      <c r="M3309" s="529" t="s">
        <v>1075</v>
      </c>
    </row>
    <row r="3310" spans="12:13" x14ac:dyDescent="0.35">
      <c r="L3310" s="535" t="s">
        <v>4374</v>
      </c>
      <c r="M3310" s="529" t="s">
        <v>1075</v>
      </c>
    </row>
    <row r="3311" spans="12:13" x14ac:dyDescent="0.35">
      <c r="L3311" s="535" t="s">
        <v>4375</v>
      </c>
      <c r="M3311" s="529" t="s">
        <v>1075</v>
      </c>
    </row>
    <row r="3312" spans="12:13" x14ac:dyDescent="0.35">
      <c r="L3312" s="535" t="s">
        <v>4376</v>
      </c>
      <c r="M3312" s="529" t="s">
        <v>1075</v>
      </c>
    </row>
    <row r="3313" spans="12:13" x14ac:dyDescent="0.35">
      <c r="L3313" s="535" t="s">
        <v>4377</v>
      </c>
      <c r="M3313" s="529" t="s">
        <v>1075</v>
      </c>
    </row>
    <row r="3314" spans="12:13" x14ac:dyDescent="0.35">
      <c r="L3314" s="535" t="s">
        <v>4378</v>
      </c>
      <c r="M3314" s="529" t="s">
        <v>1075</v>
      </c>
    </row>
    <row r="3315" spans="12:13" x14ac:dyDescent="0.35">
      <c r="L3315" s="535" t="s">
        <v>4379</v>
      </c>
      <c r="M3315" s="529" t="s">
        <v>1075</v>
      </c>
    </row>
    <row r="3316" spans="12:13" x14ac:dyDescent="0.35">
      <c r="L3316" s="535" t="s">
        <v>4380</v>
      </c>
      <c r="M3316" s="529" t="s">
        <v>1075</v>
      </c>
    </row>
    <row r="3317" spans="12:13" x14ac:dyDescent="0.35">
      <c r="L3317" s="535" t="s">
        <v>4381</v>
      </c>
      <c r="M3317" s="529" t="s">
        <v>1075</v>
      </c>
    </row>
    <row r="3318" spans="12:13" x14ac:dyDescent="0.35">
      <c r="L3318" s="535" t="s">
        <v>4382</v>
      </c>
      <c r="M3318" s="529" t="s">
        <v>1075</v>
      </c>
    </row>
    <row r="3319" spans="12:13" x14ac:dyDescent="0.35">
      <c r="L3319" s="535" t="s">
        <v>4383</v>
      </c>
      <c r="M3319" s="529" t="s">
        <v>1075</v>
      </c>
    </row>
    <row r="3320" spans="12:13" x14ac:dyDescent="0.35">
      <c r="L3320" s="535" t="s">
        <v>4384</v>
      </c>
      <c r="M3320" s="529" t="s">
        <v>1075</v>
      </c>
    </row>
    <row r="3321" spans="12:13" x14ac:dyDescent="0.35">
      <c r="L3321" s="535" t="s">
        <v>4385</v>
      </c>
      <c r="M3321" s="529" t="s">
        <v>1075</v>
      </c>
    </row>
    <row r="3322" spans="12:13" x14ac:dyDescent="0.35">
      <c r="L3322" s="535" t="s">
        <v>4386</v>
      </c>
      <c r="M3322" s="529" t="s">
        <v>1075</v>
      </c>
    </row>
    <row r="3323" spans="12:13" x14ac:dyDescent="0.35">
      <c r="L3323" s="535" t="s">
        <v>4387</v>
      </c>
      <c r="M3323" s="529" t="s">
        <v>1075</v>
      </c>
    </row>
    <row r="3324" spans="12:13" x14ac:dyDescent="0.35">
      <c r="L3324" s="535" t="s">
        <v>4388</v>
      </c>
      <c r="M3324" s="529" t="s">
        <v>1075</v>
      </c>
    </row>
    <row r="3325" spans="12:13" x14ac:dyDescent="0.35">
      <c r="L3325" s="535" t="s">
        <v>4389</v>
      </c>
      <c r="M3325" s="529" t="s">
        <v>1075</v>
      </c>
    </row>
    <row r="3326" spans="12:13" x14ac:dyDescent="0.35">
      <c r="L3326" s="535" t="s">
        <v>4390</v>
      </c>
      <c r="M3326" s="529" t="s">
        <v>1075</v>
      </c>
    </row>
    <row r="3327" spans="12:13" x14ac:dyDescent="0.35">
      <c r="L3327" s="535" t="s">
        <v>4391</v>
      </c>
      <c r="M3327" s="529" t="s">
        <v>1075</v>
      </c>
    </row>
    <row r="3328" spans="12:13" x14ac:dyDescent="0.35">
      <c r="L3328" s="535" t="s">
        <v>4392</v>
      </c>
      <c r="M3328" s="529" t="s">
        <v>1075</v>
      </c>
    </row>
    <row r="3329" spans="12:13" x14ac:dyDescent="0.35">
      <c r="L3329" s="535" t="s">
        <v>4393</v>
      </c>
      <c r="M3329" s="529" t="s">
        <v>1075</v>
      </c>
    </row>
    <row r="3330" spans="12:13" x14ac:dyDescent="0.35">
      <c r="L3330" s="535" t="s">
        <v>4394</v>
      </c>
      <c r="M3330" s="529" t="s">
        <v>1075</v>
      </c>
    </row>
    <row r="3331" spans="12:13" x14ac:dyDescent="0.35">
      <c r="L3331" s="535" t="s">
        <v>4395</v>
      </c>
      <c r="M3331" s="529" t="s">
        <v>1075</v>
      </c>
    </row>
    <row r="3332" spans="12:13" x14ac:dyDescent="0.35">
      <c r="L3332" s="535" t="s">
        <v>4396</v>
      </c>
      <c r="M3332" s="529" t="s">
        <v>1075</v>
      </c>
    </row>
    <row r="3333" spans="12:13" x14ac:dyDescent="0.35">
      <c r="L3333" s="535" t="s">
        <v>4397</v>
      </c>
      <c r="M3333" s="529" t="s">
        <v>1075</v>
      </c>
    </row>
    <row r="3334" spans="12:13" x14ac:dyDescent="0.35">
      <c r="L3334" s="535" t="s">
        <v>4398</v>
      </c>
      <c r="M3334" s="529" t="s">
        <v>1075</v>
      </c>
    </row>
    <row r="3335" spans="12:13" x14ac:dyDescent="0.35">
      <c r="L3335" s="535" t="s">
        <v>4399</v>
      </c>
      <c r="M3335" s="529" t="s">
        <v>1075</v>
      </c>
    </row>
    <row r="3336" spans="12:13" x14ac:dyDescent="0.35">
      <c r="L3336" s="535" t="s">
        <v>4400</v>
      </c>
      <c r="M3336" s="529" t="s">
        <v>1075</v>
      </c>
    </row>
    <row r="3337" spans="12:13" x14ac:dyDescent="0.35">
      <c r="L3337" s="535" t="s">
        <v>4401</v>
      </c>
      <c r="M3337" s="529" t="s">
        <v>1075</v>
      </c>
    </row>
    <row r="3338" spans="12:13" x14ac:dyDescent="0.35">
      <c r="L3338" s="535" t="s">
        <v>4402</v>
      </c>
      <c r="M3338" s="529" t="s">
        <v>1075</v>
      </c>
    </row>
    <row r="3339" spans="12:13" x14ac:dyDescent="0.35">
      <c r="L3339" s="535" t="s">
        <v>4403</v>
      </c>
      <c r="M3339" s="529" t="s">
        <v>1075</v>
      </c>
    </row>
    <row r="3340" spans="12:13" x14ac:dyDescent="0.35">
      <c r="L3340" s="535" t="s">
        <v>4404</v>
      </c>
      <c r="M3340" s="529" t="s">
        <v>1075</v>
      </c>
    </row>
    <row r="3341" spans="12:13" x14ac:dyDescent="0.35">
      <c r="L3341" s="535" t="s">
        <v>4405</v>
      </c>
      <c r="M3341" s="529" t="s">
        <v>1075</v>
      </c>
    </row>
    <row r="3342" spans="12:13" x14ac:dyDescent="0.35">
      <c r="L3342" s="535" t="s">
        <v>4406</v>
      </c>
      <c r="M3342" s="529" t="s">
        <v>1075</v>
      </c>
    </row>
    <row r="3343" spans="12:13" x14ac:dyDescent="0.35">
      <c r="L3343" s="535" t="s">
        <v>4407</v>
      </c>
      <c r="M3343" s="529" t="s">
        <v>1075</v>
      </c>
    </row>
    <row r="3344" spans="12:13" x14ac:dyDescent="0.35">
      <c r="L3344" s="535" t="s">
        <v>4408</v>
      </c>
      <c r="M3344" s="529" t="s">
        <v>1075</v>
      </c>
    </row>
    <row r="3345" spans="12:13" x14ac:dyDescent="0.35">
      <c r="L3345" s="535" t="s">
        <v>4409</v>
      </c>
      <c r="M3345" s="529" t="s">
        <v>1075</v>
      </c>
    </row>
    <row r="3346" spans="12:13" x14ac:dyDescent="0.35">
      <c r="L3346" s="535" t="s">
        <v>4410</v>
      </c>
      <c r="M3346" s="529" t="s">
        <v>1075</v>
      </c>
    </row>
    <row r="3347" spans="12:13" x14ac:dyDescent="0.35">
      <c r="L3347" s="535" t="s">
        <v>4411</v>
      </c>
      <c r="M3347" s="529" t="s">
        <v>1075</v>
      </c>
    </row>
    <row r="3348" spans="12:13" x14ac:dyDescent="0.35">
      <c r="L3348" s="535" t="s">
        <v>4412</v>
      </c>
      <c r="M3348" s="529" t="s">
        <v>1075</v>
      </c>
    </row>
    <row r="3349" spans="12:13" x14ac:dyDescent="0.35">
      <c r="L3349" s="535" t="s">
        <v>4413</v>
      </c>
      <c r="M3349" s="529" t="s">
        <v>1075</v>
      </c>
    </row>
    <row r="3350" spans="12:13" x14ac:dyDescent="0.35">
      <c r="L3350" s="535" t="s">
        <v>4414</v>
      </c>
      <c r="M3350" s="529" t="s">
        <v>1075</v>
      </c>
    </row>
    <row r="3351" spans="12:13" x14ac:dyDescent="0.35">
      <c r="L3351" s="535" t="s">
        <v>4415</v>
      </c>
      <c r="M3351" s="529" t="s">
        <v>1075</v>
      </c>
    </row>
    <row r="3352" spans="12:13" x14ac:dyDescent="0.35">
      <c r="L3352" s="535" t="s">
        <v>4416</v>
      </c>
      <c r="M3352" s="529" t="s">
        <v>1075</v>
      </c>
    </row>
    <row r="3353" spans="12:13" x14ac:dyDescent="0.35">
      <c r="L3353" s="535" t="s">
        <v>4417</v>
      </c>
      <c r="M3353" s="529" t="s">
        <v>1075</v>
      </c>
    </row>
    <row r="3354" spans="12:13" x14ac:dyDescent="0.35">
      <c r="L3354" s="535" t="s">
        <v>4418</v>
      </c>
      <c r="M3354" s="529" t="s">
        <v>1075</v>
      </c>
    </row>
    <row r="3355" spans="12:13" x14ac:dyDescent="0.35">
      <c r="L3355" s="535" t="s">
        <v>4419</v>
      </c>
      <c r="M3355" s="529" t="s">
        <v>1075</v>
      </c>
    </row>
    <row r="3356" spans="12:13" x14ac:dyDescent="0.35">
      <c r="L3356" s="535" t="s">
        <v>4420</v>
      </c>
      <c r="M3356" s="529" t="s">
        <v>1075</v>
      </c>
    </row>
    <row r="3357" spans="12:13" x14ac:dyDescent="0.35">
      <c r="L3357" s="535" t="s">
        <v>4421</v>
      </c>
      <c r="M3357" s="529" t="s">
        <v>1075</v>
      </c>
    </row>
    <row r="3358" spans="12:13" x14ac:dyDescent="0.35">
      <c r="L3358" s="535" t="s">
        <v>4422</v>
      </c>
      <c r="M3358" s="529" t="s">
        <v>1075</v>
      </c>
    </row>
    <row r="3359" spans="12:13" x14ac:dyDescent="0.35">
      <c r="L3359" s="535" t="s">
        <v>4423</v>
      </c>
      <c r="M3359" s="529" t="s">
        <v>1075</v>
      </c>
    </row>
    <row r="3360" spans="12:13" x14ac:dyDescent="0.35">
      <c r="L3360" s="535" t="s">
        <v>4424</v>
      </c>
      <c r="M3360" s="529" t="s">
        <v>1075</v>
      </c>
    </row>
    <row r="3361" spans="12:13" x14ac:dyDescent="0.35">
      <c r="L3361" s="535" t="s">
        <v>4425</v>
      </c>
      <c r="M3361" s="529" t="s">
        <v>1075</v>
      </c>
    </row>
    <row r="3362" spans="12:13" x14ac:dyDescent="0.35">
      <c r="L3362" s="535" t="s">
        <v>4426</v>
      </c>
      <c r="M3362" s="529" t="s">
        <v>1075</v>
      </c>
    </row>
    <row r="3363" spans="12:13" x14ac:dyDescent="0.35">
      <c r="L3363" s="535" t="s">
        <v>4427</v>
      </c>
      <c r="M3363" s="529" t="s">
        <v>1075</v>
      </c>
    </row>
    <row r="3364" spans="12:13" x14ac:dyDescent="0.35">
      <c r="L3364" s="535" t="s">
        <v>4428</v>
      </c>
      <c r="M3364" s="529" t="s">
        <v>1075</v>
      </c>
    </row>
    <row r="3365" spans="12:13" x14ac:dyDescent="0.35">
      <c r="L3365" s="535" t="s">
        <v>4429</v>
      </c>
      <c r="M3365" s="529" t="s">
        <v>1075</v>
      </c>
    </row>
    <row r="3366" spans="12:13" x14ac:dyDescent="0.35">
      <c r="L3366" s="535" t="s">
        <v>4430</v>
      </c>
      <c r="M3366" s="529" t="s">
        <v>1075</v>
      </c>
    </row>
    <row r="3367" spans="12:13" x14ac:dyDescent="0.35">
      <c r="L3367" s="535" t="s">
        <v>4431</v>
      </c>
      <c r="M3367" s="529" t="s">
        <v>1075</v>
      </c>
    </row>
    <row r="3368" spans="12:13" x14ac:dyDescent="0.35">
      <c r="L3368" s="535" t="s">
        <v>4432</v>
      </c>
      <c r="M3368" s="529" t="s">
        <v>1075</v>
      </c>
    </row>
    <row r="3369" spans="12:13" x14ac:dyDescent="0.35">
      <c r="L3369" s="535" t="s">
        <v>4433</v>
      </c>
      <c r="M3369" s="529" t="s">
        <v>1075</v>
      </c>
    </row>
    <row r="3370" spans="12:13" x14ac:dyDescent="0.35">
      <c r="L3370" s="535" t="s">
        <v>4434</v>
      </c>
      <c r="M3370" s="529" t="s">
        <v>1075</v>
      </c>
    </row>
    <row r="3371" spans="12:13" x14ac:dyDescent="0.35">
      <c r="L3371" s="535" t="s">
        <v>4435</v>
      </c>
      <c r="M3371" s="529" t="s">
        <v>1075</v>
      </c>
    </row>
    <row r="3372" spans="12:13" x14ac:dyDescent="0.35">
      <c r="L3372" s="535" t="s">
        <v>4436</v>
      </c>
      <c r="M3372" s="529" t="s">
        <v>1075</v>
      </c>
    </row>
    <row r="3373" spans="12:13" x14ac:dyDescent="0.35">
      <c r="L3373" s="535" t="s">
        <v>4437</v>
      </c>
      <c r="M3373" s="529" t="s">
        <v>1075</v>
      </c>
    </row>
    <row r="3374" spans="12:13" x14ac:dyDescent="0.35">
      <c r="L3374" s="535" t="s">
        <v>4438</v>
      </c>
      <c r="M3374" s="529" t="s">
        <v>1075</v>
      </c>
    </row>
    <row r="3375" spans="12:13" x14ac:dyDescent="0.35">
      <c r="L3375" s="535" t="s">
        <v>4439</v>
      </c>
      <c r="M3375" s="529" t="s">
        <v>1075</v>
      </c>
    </row>
    <row r="3376" spans="12:13" x14ac:dyDescent="0.35">
      <c r="L3376" s="535" t="s">
        <v>4440</v>
      </c>
      <c r="M3376" s="529" t="s">
        <v>1075</v>
      </c>
    </row>
    <row r="3377" spans="12:13" x14ac:dyDescent="0.35">
      <c r="L3377" s="535" t="s">
        <v>4441</v>
      </c>
      <c r="M3377" s="529" t="s">
        <v>1075</v>
      </c>
    </row>
    <row r="3378" spans="12:13" x14ac:dyDescent="0.35">
      <c r="L3378" s="535" t="s">
        <v>4442</v>
      </c>
      <c r="M3378" s="529" t="s">
        <v>1075</v>
      </c>
    </row>
    <row r="3379" spans="12:13" x14ac:dyDescent="0.35">
      <c r="L3379" s="535" t="s">
        <v>4443</v>
      </c>
      <c r="M3379" s="529" t="s">
        <v>1075</v>
      </c>
    </row>
    <row r="3380" spans="12:13" x14ac:dyDescent="0.35">
      <c r="L3380" s="535" t="s">
        <v>4444</v>
      </c>
      <c r="M3380" s="529" t="s">
        <v>1075</v>
      </c>
    </row>
    <row r="3381" spans="12:13" x14ac:dyDescent="0.35">
      <c r="L3381" s="535" t="s">
        <v>4445</v>
      </c>
      <c r="M3381" s="529" t="s">
        <v>1075</v>
      </c>
    </row>
    <row r="3382" spans="12:13" x14ac:dyDescent="0.35">
      <c r="L3382" s="535" t="s">
        <v>4446</v>
      </c>
      <c r="M3382" s="529" t="s">
        <v>1075</v>
      </c>
    </row>
    <row r="3383" spans="12:13" x14ac:dyDescent="0.35">
      <c r="L3383" s="535" t="s">
        <v>4447</v>
      </c>
      <c r="M3383" s="529" t="s">
        <v>1075</v>
      </c>
    </row>
    <row r="3384" spans="12:13" x14ac:dyDescent="0.35">
      <c r="L3384" s="535" t="s">
        <v>4448</v>
      </c>
      <c r="M3384" s="529" t="s">
        <v>1075</v>
      </c>
    </row>
    <row r="3385" spans="12:13" x14ac:dyDescent="0.35">
      <c r="L3385" s="535" t="s">
        <v>4449</v>
      </c>
      <c r="M3385" s="529" t="s">
        <v>1075</v>
      </c>
    </row>
    <row r="3386" spans="12:13" x14ac:dyDescent="0.35">
      <c r="L3386" s="535" t="s">
        <v>4450</v>
      </c>
      <c r="M3386" s="529" t="s">
        <v>1075</v>
      </c>
    </row>
    <row r="3387" spans="12:13" x14ac:dyDescent="0.35">
      <c r="L3387" s="535" t="s">
        <v>4451</v>
      </c>
      <c r="M3387" s="529" t="s">
        <v>1075</v>
      </c>
    </row>
    <row r="3388" spans="12:13" x14ac:dyDescent="0.35">
      <c r="L3388" s="535" t="s">
        <v>4452</v>
      </c>
      <c r="M3388" s="529" t="s">
        <v>1075</v>
      </c>
    </row>
    <row r="3389" spans="12:13" x14ac:dyDescent="0.35">
      <c r="L3389" s="535" t="s">
        <v>4453</v>
      </c>
      <c r="M3389" s="529" t="s">
        <v>1075</v>
      </c>
    </row>
    <row r="3390" spans="12:13" x14ac:dyDescent="0.35">
      <c r="L3390" s="535" t="s">
        <v>4454</v>
      </c>
      <c r="M3390" s="529" t="s">
        <v>1075</v>
      </c>
    </row>
    <row r="3391" spans="12:13" x14ac:dyDescent="0.35">
      <c r="L3391" s="535" t="s">
        <v>4455</v>
      </c>
      <c r="M3391" s="529" t="s">
        <v>1075</v>
      </c>
    </row>
    <row r="3392" spans="12:13" x14ac:dyDescent="0.35">
      <c r="L3392" s="535" t="s">
        <v>4456</v>
      </c>
      <c r="M3392" s="529" t="s">
        <v>1075</v>
      </c>
    </row>
    <row r="3393" spans="12:13" x14ac:dyDescent="0.35">
      <c r="L3393" s="535" t="s">
        <v>4457</v>
      </c>
      <c r="M3393" s="529" t="s">
        <v>1075</v>
      </c>
    </row>
    <row r="3394" spans="12:13" x14ac:dyDescent="0.35">
      <c r="L3394" s="535" t="s">
        <v>4458</v>
      </c>
      <c r="M3394" s="529" t="s">
        <v>1075</v>
      </c>
    </row>
    <row r="3395" spans="12:13" x14ac:dyDescent="0.35">
      <c r="L3395" s="535" t="s">
        <v>4459</v>
      </c>
      <c r="M3395" s="529" t="s">
        <v>1075</v>
      </c>
    </row>
    <row r="3396" spans="12:13" x14ac:dyDescent="0.35">
      <c r="L3396" s="535" t="s">
        <v>4460</v>
      </c>
      <c r="M3396" s="529" t="s">
        <v>1075</v>
      </c>
    </row>
    <row r="3397" spans="12:13" x14ac:dyDescent="0.35">
      <c r="L3397" s="535" t="s">
        <v>4461</v>
      </c>
      <c r="M3397" s="529" t="s">
        <v>1075</v>
      </c>
    </row>
    <row r="3398" spans="12:13" x14ac:dyDescent="0.35">
      <c r="L3398" s="535" t="s">
        <v>4462</v>
      </c>
      <c r="M3398" s="529" t="s">
        <v>1075</v>
      </c>
    </row>
    <row r="3399" spans="12:13" x14ac:dyDescent="0.35">
      <c r="L3399" s="535" t="s">
        <v>4463</v>
      </c>
      <c r="M3399" s="529" t="s">
        <v>1075</v>
      </c>
    </row>
    <row r="3400" spans="12:13" x14ac:dyDescent="0.35">
      <c r="L3400" s="535" t="s">
        <v>4464</v>
      </c>
      <c r="M3400" s="529" t="s">
        <v>1075</v>
      </c>
    </row>
    <row r="3401" spans="12:13" x14ac:dyDescent="0.35">
      <c r="L3401" s="535" t="s">
        <v>4465</v>
      </c>
      <c r="M3401" s="529" t="s">
        <v>1075</v>
      </c>
    </row>
    <row r="3402" spans="12:13" x14ac:dyDescent="0.35">
      <c r="L3402" s="535" t="s">
        <v>4466</v>
      </c>
      <c r="M3402" s="529" t="s">
        <v>1075</v>
      </c>
    </row>
    <row r="3403" spans="12:13" x14ac:dyDescent="0.35">
      <c r="L3403" s="535" t="s">
        <v>4467</v>
      </c>
      <c r="M3403" s="529" t="s">
        <v>1075</v>
      </c>
    </row>
    <row r="3404" spans="12:13" x14ac:dyDescent="0.35">
      <c r="L3404" s="535" t="s">
        <v>4468</v>
      </c>
      <c r="M3404" s="529" t="s">
        <v>1075</v>
      </c>
    </row>
    <row r="3405" spans="12:13" x14ac:dyDescent="0.35">
      <c r="L3405" s="535" t="s">
        <v>4469</v>
      </c>
      <c r="M3405" s="529" t="s">
        <v>1075</v>
      </c>
    </row>
    <row r="3406" spans="12:13" x14ac:dyDescent="0.35">
      <c r="L3406" s="535" t="s">
        <v>4470</v>
      </c>
      <c r="M3406" s="529" t="s">
        <v>1075</v>
      </c>
    </row>
    <row r="3407" spans="12:13" x14ac:dyDescent="0.35">
      <c r="L3407" s="535" t="s">
        <v>4471</v>
      </c>
      <c r="M3407" s="529" t="s">
        <v>1075</v>
      </c>
    </row>
    <row r="3408" spans="12:13" x14ac:dyDescent="0.35">
      <c r="L3408" s="535" t="s">
        <v>4472</v>
      </c>
      <c r="M3408" s="529" t="s">
        <v>1075</v>
      </c>
    </row>
    <row r="3409" spans="12:13" x14ac:dyDescent="0.35">
      <c r="L3409" s="535" t="s">
        <v>4473</v>
      </c>
      <c r="M3409" s="529" t="s">
        <v>1075</v>
      </c>
    </row>
    <row r="3410" spans="12:13" x14ac:dyDescent="0.35">
      <c r="L3410" s="535" t="s">
        <v>4474</v>
      </c>
      <c r="M3410" s="529" t="s">
        <v>1075</v>
      </c>
    </row>
    <row r="3411" spans="12:13" x14ac:dyDescent="0.35">
      <c r="L3411" s="535" t="s">
        <v>4475</v>
      </c>
      <c r="M3411" s="529" t="s">
        <v>1075</v>
      </c>
    </row>
    <row r="3412" spans="12:13" x14ac:dyDescent="0.35">
      <c r="L3412" s="535" t="s">
        <v>4476</v>
      </c>
      <c r="M3412" s="529" t="s">
        <v>1075</v>
      </c>
    </row>
    <row r="3413" spans="12:13" x14ac:dyDescent="0.35">
      <c r="L3413" s="535" t="s">
        <v>4477</v>
      </c>
      <c r="M3413" s="529" t="s">
        <v>1075</v>
      </c>
    </row>
    <row r="3414" spans="12:13" x14ac:dyDescent="0.35">
      <c r="L3414" s="535" t="s">
        <v>4478</v>
      </c>
      <c r="M3414" s="529" t="s">
        <v>1075</v>
      </c>
    </row>
    <row r="3415" spans="12:13" x14ac:dyDescent="0.35">
      <c r="L3415" s="535" t="s">
        <v>4479</v>
      </c>
      <c r="M3415" s="529" t="s">
        <v>1075</v>
      </c>
    </row>
    <row r="3416" spans="12:13" x14ac:dyDescent="0.35">
      <c r="L3416" s="535" t="s">
        <v>4480</v>
      </c>
      <c r="M3416" s="529" t="s">
        <v>1075</v>
      </c>
    </row>
    <row r="3417" spans="12:13" x14ac:dyDescent="0.35">
      <c r="L3417" s="535" t="s">
        <v>4481</v>
      </c>
      <c r="M3417" s="529" t="s">
        <v>1075</v>
      </c>
    </row>
    <row r="3418" spans="12:13" x14ac:dyDescent="0.35">
      <c r="L3418" s="535" t="s">
        <v>4482</v>
      </c>
      <c r="M3418" s="529" t="s">
        <v>1075</v>
      </c>
    </row>
    <row r="3419" spans="12:13" x14ac:dyDescent="0.35">
      <c r="L3419" s="535" t="s">
        <v>4483</v>
      </c>
      <c r="M3419" s="529" t="s">
        <v>1075</v>
      </c>
    </row>
    <row r="3420" spans="12:13" x14ac:dyDescent="0.35">
      <c r="L3420" s="535" t="s">
        <v>4484</v>
      </c>
      <c r="M3420" s="529" t="s">
        <v>1075</v>
      </c>
    </row>
    <row r="3421" spans="12:13" x14ac:dyDescent="0.35">
      <c r="L3421" s="535" t="s">
        <v>4485</v>
      </c>
      <c r="M3421" s="529" t="s">
        <v>1075</v>
      </c>
    </row>
    <row r="3422" spans="12:13" x14ac:dyDescent="0.35">
      <c r="L3422" s="535" t="s">
        <v>4486</v>
      </c>
      <c r="M3422" s="529" t="s">
        <v>1075</v>
      </c>
    </row>
    <row r="3423" spans="12:13" x14ac:dyDescent="0.35">
      <c r="L3423" s="535" t="s">
        <v>4487</v>
      </c>
      <c r="M3423" s="529" t="s">
        <v>1075</v>
      </c>
    </row>
    <row r="3424" spans="12:13" x14ac:dyDescent="0.35">
      <c r="L3424" s="535" t="s">
        <v>4488</v>
      </c>
      <c r="M3424" s="529" t="s">
        <v>1075</v>
      </c>
    </row>
    <row r="3425" spans="12:13" x14ac:dyDescent="0.35">
      <c r="L3425" s="535" t="s">
        <v>4489</v>
      </c>
      <c r="M3425" s="529" t="s">
        <v>1075</v>
      </c>
    </row>
    <row r="3426" spans="12:13" x14ac:dyDescent="0.35">
      <c r="L3426" s="535" t="s">
        <v>4490</v>
      </c>
      <c r="M3426" s="529" t="s">
        <v>1075</v>
      </c>
    </row>
    <row r="3427" spans="12:13" x14ac:dyDescent="0.35">
      <c r="L3427" s="535" t="s">
        <v>4491</v>
      </c>
      <c r="M3427" s="529" t="s">
        <v>1075</v>
      </c>
    </row>
    <row r="3428" spans="12:13" x14ac:dyDescent="0.35">
      <c r="L3428" s="535" t="s">
        <v>4492</v>
      </c>
      <c r="M3428" s="529" t="s">
        <v>1075</v>
      </c>
    </row>
    <row r="3429" spans="12:13" x14ac:dyDescent="0.35">
      <c r="L3429" s="535" t="s">
        <v>4493</v>
      </c>
      <c r="M3429" s="529" t="s">
        <v>1075</v>
      </c>
    </row>
    <row r="3430" spans="12:13" x14ac:dyDescent="0.35">
      <c r="L3430" s="535" t="s">
        <v>4494</v>
      </c>
      <c r="M3430" s="529" t="s">
        <v>1075</v>
      </c>
    </row>
    <row r="3431" spans="12:13" x14ac:dyDescent="0.35">
      <c r="L3431" s="535" t="s">
        <v>4495</v>
      </c>
      <c r="M3431" s="529" t="s">
        <v>1075</v>
      </c>
    </row>
    <row r="3432" spans="12:13" x14ac:dyDescent="0.35">
      <c r="L3432" s="535" t="s">
        <v>4496</v>
      </c>
      <c r="M3432" s="529" t="s">
        <v>1075</v>
      </c>
    </row>
    <row r="3433" spans="12:13" x14ac:dyDescent="0.35">
      <c r="L3433" s="535" t="s">
        <v>4497</v>
      </c>
      <c r="M3433" s="529" t="s">
        <v>1075</v>
      </c>
    </row>
    <row r="3434" spans="12:13" x14ac:dyDescent="0.35">
      <c r="L3434" s="535" t="s">
        <v>4498</v>
      </c>
      <c r="M3434" s="529" t="s">
        <v>1075</v>
      </c>
    </row>
    <row r="3435" spans="12:13" x14ac:dyDescent="0.35">
      <c r="L3435" s="535" t="s">
        <v>4499</v>
      </c>
      <c r="M3435" s="529" t="s">
        <v>1075</v>
      </c>
    </row>
    <row r="3436" spans="12:13" x14ac:dyDescent="0.35">
      <c r="L3436" s="535" t="s">
        <v>4500</v>
      </c>
      <c r="M3436" s="529" t="s">
        <v>1075</v>
      </c>
    </row>
    <row r="3437" spans="12:13" x14ac:dyDescent="0.35">
      <c r="L3437" s="535" t="s">
        <v>4501</v>
      </c>
      <c r="M3437" s="529" t="s">
        <v>1075</v>
      </c>
    </row>
    <row r="3438" spans="12:13" x14ac:dyDescent="0.35">
      <c r="L3438" s="535" t="s">
        <v>4502</v>
      </c>
      <c r="M3438" s="529" t="s">
        <v>1075</v>
      </c>
    </row>
    <row r="3439" spans="12:13" x14ac:dyDescent="0.35">
      <c r="L3439" s="535" t="s">
        <v>4503</v>
      </c>
      <c r="M3439" s="529" t="s">
        <v>1075</v>
      </c>
    </row>
    <row r="3440" spans="12:13" x14ac:dyDescent="0.35">
      <c r="L3440" s="535" t="s">
        <v>4504</v>
      </c>
      <c r="M3440" s="529" t="s">
        <v>1075</v>
      </c>
    </row>
    <row r="3441" spans="12:13" x14ac:dyDescent="0.35">
      <c r="L3441" s="535" t="s">
        <v>4505</v>
      </c>
      <c r="M3441" s="529" t="s">
        <v>1075</v>
      </c>
    </row>
    <row r="3442" spans="12:13" x14ac:dyDescent="0.35">
      <c r="L3442" s="535" t="s">
        <v>4506</v>
      </c>
      <c r="M3442" s="529" t="s">
        <v>1075</v>
      </c>
    </row>
    <row r="3443" spans="12:13" x14ac:dyDescent="0.35">
      <c r="L3443" s="535" t="s">
        <v>4507</v>
      </c>
      <c r="M3443" s="529" t="s">
        <v>1075</v>
      </c>
    </row>
    <row r="3444" spans="12:13" x14ac:dyDescent="0.35">
      <c r="L3444" s="535" t="s">
        <v>4508</v>
      </c>
      <c r="M3444" s="529" t="s">
        <v>1075</v>
      </c>
    </row>
    <row r="3445" spans="12:13" x14ac:dyDescent="0.35">
      <c r="L3445" s="535" t="s">
        <v>4509</v>
      </c>
      <c r="M3445" s="529" t="s">
        <v>1075</v>
      </c>
    </row>
    <row r="3446" spans="12:13" x14ac:dyDescent="0.35">
      <c r="L3446" s="535" t="s">
        <v>4510</v>
      </c>
      <c r="M3446" s="529" t="s">
        <v>1075</v>
      </c>
    </row>
    <row r="3447" spans="12:13" x14ac:dyDescent="0.35">
      <c r="L3447" s="535" t="s">
        <v>4511</v>
      </c>
      <c r="M3447" s="529" t="s">
        <v>1075</v>
      </c>
    </row>
    <row r="3448" spans="12:13" x14ac:dyDescent="0.35">
      <c r="L3448" s="535" t="s">
        <v>4512</v>
      </c>
      <c r="M3448" s="529" t="s">
        <v>1075</v>
      </c>
    </row>
    <row r="3449" spans="12:13" x14ac:dyDescent="0.35">
      <c r="L3449" s="535" t="s">
        <v>4513</v>
      </c>
      <c r="M3449" s="529" t="s">
        <v>1075</v>
      </c>
    </row>
    <row r="3450" spans="12:13" x14ac:dyDescent="0.35">
      <c r="L3450" s="535" t="s">
        <v>4514</v>
      </c>
      <c r="M3450" s="529" t="s">
        <v>1075</v>
      </c>
    </row>
    <row r="3451" spans="12:13" x14ac:dyDescent="0.35">
      <c r="L3451" s="535" t="s">
        <v>4515</v>
      </c>
      <c r="M3451" s="529" t="s">
        <v>1075</v>
      </c>
    </row>
    <row r="3452" spans="12:13" x14ac:dyDescent="0.35">
      <c r="L3452" s="535" t="s">
        <v>4516</v>
      </c>
      <c r="M3452" s="529" t="s">
        <v>1075</v>
      </c>
    </row>
    <row r="3453" spans="12:13" x14ac:dyDescent="0.35">
      <c r="L3453" s="535" t="s">
        <v>4517</v>
      </c>
      <c r="M3453" s="529" t="s">
        <v>1075</v>
      </c>
    </row>
    <row r="3454" spans="12:13" x14ac:dyDescent="0.35">
      <c r="L3454" s="535" t="s">
        <v>4518</v>
      </c>
      <c r="M3454" s="529" t="s">
        <v>1075</v>
      </c>
    </row>
    <row r="3455" spans="12:13" x14ac:dyDescent="0.35">
      <c r="L3455" s="535" t="s">
        <v>4519</v>
      </c>
      <c r="M3455" s="529" t="s">
        <v>1075</v>
      </c>
    </row>
    <row r="3456" spans="12:13" x14ac:dyDescent="0.35">
      <c r="L3456" s="535" t="s">
        <v>4520</v>
      </c>
      <c r="M3456" s="529" t="s">
        <v>1075</v>
      </c>
    </row>
    <row r="3457" spans="12:13" x14ac:dyDescent="0.35">
      <c r="L3457" s="535" t="s">
        <v>4521</v>
      </c>
      <c r="M3457" s="529" t="s">
        <v>1075</v>
      </c>
    </row>
    <row r="3458" spans="12:13" x14ac:dyDescent="0.35">
      <c r="L3458" s="535" t="s">
        <v>4522</v>
      </c>
      <c r="M3458" s="529" t="s">
        <v>1075</v>
      </c>
    </row>
    <row r="3459" spans="12:13" x14ac:dyDescent="0.35">
      <c r="L3459" s="535" t="s">
        <v>4523</v>
      </c>
      <c r="M3459" s="529" t="s">
        <v>1075</v>
      </c>
    </row>
    <row r="3460" spans="12:13" x14ac:dyDescent="0.35">
      <c r="L3460" s="535" t="s">
        <v>4524</v>
      </c>
      <c r="M3460" s="529" t="s">
        <v>1075</v>
      </c>
    </row>
    <row r="3461" spans="12:13" x14ac:dyDescent="0.35">
      <c r="L3461" s="535" t="s">
        <v>4525</v>
      </c>
      <c r="M3461" s="529" t="s">
        <v>1075</v>
      </c>
    </row>
    <row r="3462" spans="12:13" x14ac:dyDescent="0.35">
      <c r="L3462" s="535" t="s">
        <v>4526</v>
      </c>
      <c r="M3462" s="529" t="s">
        <v>1075</v>
      </c>
    </row>
    <row r="3463" spans="12:13" x14ac:dyDescent="0.35">
      <c r="L3463" s="535" t="s">
        <v>4527</v>
      </c>
      <c r="M3463" s="529" t="s">
        <v>1075</v>
      </c>
    </row>
    <row r="3464" spans="12:13" x14ac:dyDescent="0.35">
      <c r="L3464" s="535" t="s">
        <v>4528</v>
      </c>
      <c r="M3464" s="529" t="s">
        <v>1075</v>
      </c>
    </row>
    <row r="3465" spans="12:13" x14ac:dyDescent="0.35">
      <c r="L3465" s="535" t="s">
        <v>4529</v>
      </c>
      <c r="M3465" s="529" t="s">
        <v>1075</v>
      </c>
    </row>
    <row r="3466" spans="12:13" x14ac:dyDescent="0.35">
      <c r="L3466" s="535" t="s">
        <v>4530</v>
      </c>
      <c r="M3466" s="529" t="s">
        <v>1075</v>
      </c>
    </row>
    <row r="3467" spans="12:13" x14ac:dyDescent="0.35">
      <c r="L3467" s="535" t="s">
        <v>4531</v>
      </c>
      <c r="M3467" s="529" t="s">
        <v>1075</v>
      </c>
    </row>
    <row r="3468" spans="12:13" x14ac:dyDescent="0.35">
      <c r="L3468" s="535" t="s">
        <v>4532</v>
      </c>
      <c r="M3468" s="529" t="s">
        <v>1075</v>
      </c>
    </row>
    <row r="3469" spans="12:13" x14ac:dyDescent="0.35">
      <c r="L3469" s="535" t="s">
        <v>4533</v>
      </c>
      <c r="M3469" s="529" t="s">
        <v>1075</v>
      </c>
    </row>
    <row r="3470" spans="12:13" x14ac:dyDescent="0.35">
      <c r="L3470" s="535" t="s">
        <v>4534</v>
      </c>
      <c r="M3470" s="529" t="s">
        <v>1075</v>
      </c>
    </row>
    <row r="3471" spans="12:13" x14ac:dyDescent="0.35">
      <c r="L3471" s="535" t="s">
        <v>4535</v>
      </c>
      <c r="M3471" s="529" t="s">
        <v>1075</v>
      </c>
    </row>
    <row r="3472" spans="12:13" x14ac:dyDescent="0.35">
      <c r="L3472" s="535" t="s">
        <v>4536</v>
      </c>
      <c r="M3472" s="529" t="s">
        <v>1075</v>
      </c>
    </row>
    <row r="3473" spans="12:13" x14ac:dyDescent="0.35">
      <c r="L3473" s="535" t="s">
        <v>4537</v>
      </c>
      <c r="M3473" s="529" t="s">
        <v>1075</v>
      </c>
    </row>
    <row r="3474" spans="12:13" x14ac:dyDescent="0.35">
      <c r="L3474" s="535" t="s">
        <v>4538</v>
      </c>
      <c r="M3474" s="529" t="s">
        <v>1075</v>
      </c>
    </row>
    <row r="3475" spans="12:13" x14ac:dyDescent="0.35">
      <c r="L3475" s="535" t="s">
        <v>4539</v>
      </c>
      <c r="M3475" s="529" t="s">
        <v>1075</v>
      </c>
    </row>
    <row r="3476" spans="12:13" x14ac:dyDescent="0.35">
      <c r="L3476" s="535" t="s">
        <v>4540</v>
      </c>
      <c r="M3476" s="529" t="s">
        <v>1075</v>
      </c>
    </row>
    <row r="3477" spans="12:13" x14ac:dyDescent="0.35">
      <c r="L3477" s="535" t="s">
        <v>4541</v>
      </c>
      <c r="M3477" s="529" t="s">
        <v>1075</v>
      </c>
    </row>
    <row r="3478" spans="12:13" x14ac:dyDescent="0.35">
      <c r="L3478" s="535" t="s">
        <v>4542</v>
      </c>
      <c r="M3478" s="529" t="s">
        <v>1075</v>
      </c>
    </row>
    <row r="3479" spans="12:13" x14ac:dyDescent="0.35">
      <c r="L3479" s="535" t="s">
        <v>4543</v>
      </c>
      <c r="M3479" s="529" t="s">
        <v>1075</v>
      </c>
    </row>
    <row r="3480" spans="12:13" x14ac:dyDescent="0.35">
      <c r="L3480" s="535" t="s">
        <v>4544</v>
      </c>
      <c r="M3480" s="529" t="s">
        <v>1075</v>
      </c>
    </row>
    <row r="3481" spans="12:13" x14ac:dyDescent="0.35">
      <c r="L3481" s="535" t="s">
        <v>4545</v>
      </c>
      <c r="M3481" s="529" t="s">
        <v>1075</v>
      </c>
    </row>
    <row r="3482" spans="12:13" x14ac:dyDescent="0.35">
      <c r="L3482" s="535" t="s">
        <v>4546</v>
      </c>
      <c r="M3482" s="529" t="s">
        <v>1075</v>
      </c>
    </row>
    <row r="3483" spans="12:13" x14ac:dyDescent="0.35">
      <c r="L3483" s="535" t="s">
        <v>4547</v>
      </c>
      <c r="M3483" s="529" t="s">
        <v>1075</v>
      </c>
    </row>
    <row r="3484" spans="12:13" x14ac:dyDescent="0.35">
      <c r="L3484" s="535" t="s">
        <v>4548</v>
      </c>
      <c r="M3484" s="529" t="s">
        <v>1075</v>
      </c>
    </row>
    <row r="3485" spans="12:13" x14ac:dyDescent="0.35">
      <c r="L3485" s="535" t="s">
        <v>4549</v>
      </c>
      <c r="M3485" s="529" t="s">
        <v>1075</v>
      </c>
    </row>
    <row r="3486" spans="12:13" x14ac:dyDescent="0.35">
      <c r="L3486" s="535" t="s">
        <v>4550</v>
      </c>
      <c r="M3486" s="529" t="s">
        <v>1075</v>
      </c>
    </row>
    <row r="3487" spans="12:13" x14ac:dyDescent="0.35">
      <c r="L3487" s="535" t="s">
        <v>4551</v>
      </c>
      <c r="M3487" s="529" t="s">
        <v>1075</v>
      </c>
    </row>
    <row r="3488" spans="12:13" x14ac:dyDescent="0.35">
      <c r="L3488" s="535" t="s">
        <v>4552</v>
      </c>
      <c r="M3488" s="529" t="s">
        <v>1075</v>
      </c>
    </row>
    <row r="3489" spans="12:13" x14ac:dyDescent="0.35">
      <c r="L3489" s="535" t="s">
        <v>4553</v>
      </c>
      <c r="M3489" s="529" t="s">
        <v>1075</v>
      </c>
    </row>
    <row r="3490" spans="12:13" x14ac:dyDescent="0.35">
      <c r="L3490" s="535" t="s">
        <v>4554</v>
      </c>
      <c r="M3490" s="529" t="s">
        <v>1075</v>
      </c>
    </row>
    <row r="3491" spans="12:13" x14ac:dyDescent="0.35">
      <c r="L3491" s="535" t="s">
        <v>4555</v>
      </c>
      <c r="M3491" s="529" t="s">
        <v>1075</v>
      </c>
    </row>
    <row r="3492" spans="12:13" x14ac:dyDescent="0.35">
      <c r="L3492" s="535" t="s">
        <v>4556</v>
      </c>
      <c r="M3492" s="529" t="s">
        <v>1075</v>
      </c>
    </row>
    <row r="3493" spans="12:13" x14ac:dyDescent="0.35">
      <c r="L3493" s="535" t="s">
        <v>4557</v>
      </c>
      <c r="M3493" s="529" t="s">
        <v>1075</v>
      </c>
    </row>
    <row r="3494" spans="12:13" x14ac:dyDescent="0.35">
      <c r="L3494" s="535" t="s">
        <v>4558</v>
      </c>
      <c r="M3494" s="529" t="s">
        <v>1075</v>
      </c>
    </row>
    <row r="3495" spans="12:13" x14ac:dyDescent="0.35">
      <c r="L3495" s="535" t="s">
        <v>4559</v>
      </c>
      <c r="M3495" s="529" t="s">
        <v>1075</v>
      </c>
    </row>
    <row r="3496" spans="12:13" x14ac:dyDescent="0.35">
      <c r="L3496" s="535" t="s">
        <v>4560</v>
      </c>
      <c r="M3496" s="529" t="s">
        <v>1075</v>
      </c>
    </row>
    <row r="3497" spans="12:13" x14ac:dyDescent="0.35">
      <c r="L3497" s="535" t="s">
        <v>4561</v>
      </c>
      <c r="M3497" s="529" t="s">
        <v>1075</v>
      </c>
    </row>
    <row r="3498" spans="12:13" x14ac:dyDescent="0.35">
      <c r="L3498" s="535" t="s">
        <v>4562</v>
      </c>
      <c r="M3498" s="529" t="s">
        <v>1075</v>
      </c>
    </row>
    <row r="3499" spans="12:13" x14ac:dyDescent="0.35">
      <c r="L3499" s="535" t="s">
        <v>4563</v>
      </c>
      <c r="M3499" s="529" t="s">
        <v>1075</v>
      </c>
    </row>
    <row r="3500" spans="12:13" x14ac:dyDescent="0.35">
      <c r="L3500" s="535" t="s">
        <v>4564</v>
      </c>
      <c r="M3500" s="529" t="s">
        <v>1075</v>
      </c>
    </row>
    <row r="3501" spans="12:13" x14ac:dyDescent="0.35">
      <c r="L3501" s="535" t="s">
        <v>4565</v>
      </c>
      <c r="M3501" s="529" t="s">
        <v>1075</v>
      </c>
    </row>
    <row r="3502" spans="12:13" x14ac:dyDescent="0.35">
      <c r="L3502" s="535" t="s">
        <v>4566</v>
      </c>
      <c r="M3502" s="529" t="s">
        <v>1075</v>
      </c>
    </row>
    <row r="3503" spans="12:13" x14ac:dyDescent="0.35">
      <c r="L3503" s="535" t="s">
        <v>4567</v>
      </c>
      <c r="M3503" s="529" t="s">
        <v>1075</v>
      </c>
    </row>
    <row r="3504" spans="12:13" x14ac:dyDescent="0.35">
      <c r="L3504" s="535" t="s">
        <v>4568</v>
      </c>
      <c r="M3504" s="529" t="s">
        <v>1075</v>
      </c>
    </row>
    <row r="3505" spans="12:13" x14ac:dyDescent="0.35">
      <c r="L3505" s="535" t="s">
        <v>4569</v>
      </c>
      <c r="M3505" s="529" t="s">
        <v>1075</v>
      </c>
    </row>
    <row r="3506" spans="12:13" x14ac:dyDescent="0.35">
      <c r="L3506" s="535" t="s">
        <v>4570</v>
      </c>
      <c r="M3506" s="529" t="s">
        <v>1075</v>
      </c>
    </row>
    <row r="3507" spans="12:13" x14ac:dyDescent="0.35">
      <c r="L3507" s="535" t="s">
        <v>4571</v>
      </c>
      <c r="M3507" s="529" t="s">
        <v>1075</v>
      </c>
    </row>
    <row r="3508" spans="12:13" x14ac:dyDescent="0.35">
      <c r="L3508" s="535" t="s">
        <v>4572</v>
      </c>
      <c r="M3508" s="529" t="s">
        <v>1075</v>
      </c>
    </row>
    <row r="3509" spans="12:13" x14ac:dyDescent="0.35">
      <c r="L3509" s="535" t="s">
        <v>4573</v>
      </c>
      <c r="M3509" s="529" t="s">
        <v>1075</v>
      </c>
    </row>
    <row r="3510" spans="12:13" x14ac:dyDescent="0.35">
      <c r="L3510" s="535" t="s">
        <v>4574</v>
      </c>
      <c r="M3510" s="529" t="s">
        <v>1075</v>
      </c>
    </row>
    <row r="3511" spans="12:13" x14ac:dyDescent="0.35">
      <c r="L3511" s="535" t="s">
        <v>4575</v>
      </c>
      <c r="M3511" s="529" t="s">
        <v>1075</v>
      </c>
    </row>
    <row r="3512" spans="12:13" x14ac:dyDescent="0.35">
      <c r="L3512" s="535" t="s">
        <v>4576</v>
      </c>
      <c r="M3512" s="529" t="s">
        <v>1075</v>
      </c>
    </row>
    <row r="3513" spans="12:13" x14ac:dyDescent="0.35">
      <c r="L3513" s="535" t="s">
        <v>4577</v>
      </c>
      <c r="M3513" s="529" t="s">
        <v>1075</v>
      </c>
    </row>
    <row r="3514" spans="12:13" x14ac:dyDescent="0.35">
      <c r="L3514" s="535" t="s">
        <v>4578</v>
      </c>
      <c r="M3514" s="529" t="s">
        <v>1075</v>
      </c>
    </row>
    <row r="3515" spans="12:13" x14ac:dyDescent="0.35">
      <c r="L3515" s="535" t="s">
        <v>4579</v>
      </c>
      <c r="M3515" s="529" t="s">
        <v>1075</v>
      </c>
    </row>
    <row r="3516" spans="12:13" x14ac:dyDescent="0.35">
      <c r="L3516" s="535" t="s">
        <v>4580</v>
      </c>
      <c r="M3516" s="529" t="s">
        <v>1075</v>
      </c>
    </row>
    <row r="3517" spans="12:13" x14ac:dyDescent="0.35">
      <c r="L3517" s="535" t="s">
        <v>4581</v>
      </c>
      <c r="M3517" s="529" t="s">
        <v>1075</v>
      </c>
    </row>
    <row r="3518" spans="12:13" x14ac:dyDescent="0.35">
      <c r="L3518" s="535" t="s">
        <v>4582</v>
      </c>
      <c r="M3518" s="529" t="s">
        <v>1075</v>
      </c>
    </row>
    <row r="3519" spans="12:13" x14ac:dyDescent="0.35">
      <c r="L3519" s="535" t="s">
        <v>4583</v>
      </c>
      <c r="M3519" s="529" t="s">
        <v>1075</v>
      </c>
    </row>
    <row r="3520" spans="12:13" x14ac:dyDescent="0.35">
      <c r="L3520" s="535" t="s">
        <v>4584</v>
      </c>
      <c r="M3520" s="529" t="s">
        <v>1075</v>
      </c>
    </row>
    <row r="3521" spans="12:13" x14ac:dyDescent="0.35">
      <c r="L3521" s="535" t="s">
        <v>4585</v>
      </c>
      <c r="M3521" s="529" t="s">
        <v>1075</v>
      </c>
    </row>
    <row r="3522" spans="12:13" x14ac:dyDescent="0.35">
      <c r="L3522" s="535" t="s">
        <v>4586</v>
      </c>
      <c r="M3522" s="529" t="s">
        <v>1075</v>
      </c>
    </row>
    <row r="3523" spans="12:13" x14ac:dyDescent="0.35">
      <c r="L3523" s="535" t="s">
        <v>4587</v>
      </c>
      <c r="M3523" s="529" t="s">
        <v>1075</v>
      </c>
    </row>
    <row r="3524" spans="12:13" x14ac:dyDescent="0.35">
      <c r="L3524" s="535" t="s">
        <v>4588</v>
      </c>
      <c r="M3524" s="529" t="s">
        <v>1075</v>
      </c>
    </row>
    <row r="3525" spans="12:13" x14ac:dyDescent="0.35">
      <c r="L3525" s="535" t="s">
        <v>4589</v>
      </c>
      <c r="M3525" s="529" t="s">
        <v>1075</v>
      </c>
    </row>
    <row r="3526" spans="12:13" x14ac:dyDescent="0.35">
      <c r="L3526" s="535" t="s">
        <v>4590</v>
      </c>
      <c r="M3526" s="529" t="s">
        <v>1075</v>
      </c>
    </row>
    <row r="3527" spans="12:13" x14ac:dyDescent="0.35">
      <c r="L3527" s="535" t="s">
        <v>4591</v>
      </c>
      <c r="M3527" s="529" t="s">
        <v>1075</v>
      </c>
    </row>
    <row r="3528" spans="12:13" x14ac:dyDescent="0.35">
      <c r="L3528" s="535" t="s">
        <v>4592</v>
      </c>
      <c r="M3528" s="529" t="s">
        <v>1075</v>
      </c>
    </row>
    <row r="3529" spans="12:13" x14ac:dyDescent="0.35">
      <c r="L3529" s="535" t="s">
        <v>4593</v>
      </c>
      <c r="M3529" s="529" t="s">
        <v>1075</v>
      </c>
    </row>
    <row r="3530" spans="12:13" x14ac:dyDescent="0.35">
      <c r="L3530" s="535" t="s">
        <v>4594</v>
      </c>
      <c r="M3530" s="529" t="s">
        <v>1075</v>
      </c>
    </row>
    <row r="3531" spans="12:13" x14ac:dyDescent="0.35">
      <c r="L3531" s="535" t="s">
        <v>4595</v>
      </c>
      <c r="M3531" s="529" t="s">
        <v>1075</v>
      </c>
    </row>
    <row r="3532" spans="12:13" x14ac:dyDescent="0.35">
      <c r="L3532" s="535" t="s">
        <v>4596</v>
      </c>
      <c r="M3532" s="529" t="s">
        <v>1075</v>
      </c>
    </row>
    <row r="3533" spans="12:13" x14ac:dyDescent="0.35">
      <c r="L3533" s="535" t="s">
        <v>4597</v>
      </c>
      <c r="M3533" s="529" t="s">
        <v>1075</v>
      </c>
    </row>
    <row r="3534" spans="12:13" x14ac:dyDescent="0.35">
      <c r="L3534" s="535" t="s">
        <v>4598</v>
      </c>
      <c r="M3534" s="529" t="s">
        <v>1075</v>
      </c>
    </row>
    <row r="3535" spans="12:13" x14ac:dyDescent="0.35">
      <c r="L3535" s="535" t="s">
        <v>4599</v>
      </c>
      <c r="M3535" s="529" t="s">
        <v>1075</v>
      </c>
    </row>
    <row r="3536" spans="12:13" x14ac:dyDescent="0.35">
      <c r="L3536" s="535" t="s">
        <v>4600</v>
      </c>
      <c r="M3536" s="529" t="s">
        <v>1075</v>
      </c>
    </row>
    <row r="3537" spans="12:13" x14ac:dyDescent="0.35">
      <c r="L3537" s="535" t="s">
        <v>4601</v>
      </c>
      <c r="M3537" s="529" t="s">
        <v>1075</v>
      </c>
    </row>
    <row r="3538" spans="12:13" x14ac:dyDescent="0.35">
      <c r="L3538" s="535" t="s">
        <v>4602</v>
      </c>
      <c r="M3538" s="529" t="s">
        <v>1075</v>
      </c>
    </row>
    <row r="3539" spans="12:13" x14ac:dyDescent="0.35">
      <c r="L3539" s="535" t="s">
        <v>4603</v>
      </c>
      <c r="M3539" s="529" t="s">
        <v>1075</v>
      </c>
    </row>
    <row r="3540" spans="12:13" x14ac:dyDescent="0.35">
      <c r="L3540" s="535" t="s">
        <v>4604</v>
      </c>
      <c r="M3540" s="529" t="s">
        <v>1075</v>
      </c>
    </row>
    <row r="3541" spans="12:13" x14ac:dyDescent="0.35">
      <c r="L3541" s="535" t="s">
        <v>4605</v>
      </c>
      <c r="M3541" s="529" t="s">
        <v>1075</v>
      </c>
    </row>
    <row r="3542" spans="12:13" x14ac:dyDescent="0.35">
      <c r="L3542" s="535" t="s">
        <v>4606</v>
      </c>
      <c r="M3542" s="529" t="s">
        <v>1075</v>
      </c>
    </row>
    <row r="3543" spans="12:13" x14ac:dyDescent="0.35">
      <c r="L3543" s="535" t="s">
        <v>4607</v>
      </c>
      <c r="M3543" s="529" t="s">
        <v>1075</v>
      </c>
    </row>
    <row r="3544" spans="12:13" x14ac:dyDescent="0.35">
      <c r="L3544" s="535" t="s">
        <v>4608</v>
      </c>
      <c r="M3544" s="529" t="s">
        <v>1075</v>
      </c>
    </row>
    <row r="3545" spans="12:13" x14ac:dyDescent="0.35">
      <c r="L3545" s="535" t="s">
        <v>4609</v>
      </c>
      <c r="M3545" s="529" t="s">
        <v>1075</v>
      </c>
    </row>
    <row r="3546" spans="12:13" x14ac:dyDescent="0.35">
      <c r="L3546" s="535" t="s">
        <v>4610</v>
      </c>
      <c r="M3546" s="529" t="s">
        <v>1075</v>
      </c>
    </row>
    <row r="3547" spans="12:13" x14ac:dyDescent="0.35">
      <c r="L3547" s="535" t="s">
        <v>4611</v>
      </c>
      <c r="M3547" s="529" t="s">
        <v>1075</v>
      </c>
    </row>
    <row r="3548" spans="12:13" x14ac:dyDescent="0.35">
      <c r="L3548" s="535" t="s">
        <v>4612</v>
      </c>
      <c r="M3548" s="529" t="s">
        <v>1075</v>
      </c>
    </row>
    <row r="3549" spans="12:13" x14ac:dyDescent="0.35">
      <c r="L3549" s="535" t="s">
        <v>4613</v>
      </c>
      <c r="M3549" s="529" t="s">
        <v>1075</v>
      </c>
    </row>
    <row r="3550" spans="12:13" x14ac:dyDescent="0.35">
      <c r="L3550" s="535" t="s">
        <v>4614</v>
      </c>
      <c r="M3550" s="529" t="s">
        <v>1075</v>
      </c>
    </row>
    <row r="3551" spans="12:13" x14ac:dyDescent="0.35">
      <c r="L3551" s="535" t="s">
        <v>4615</v>
      </c>
      <c r="M3551" s="529" t="s">
        <v>1075</v>
      </c>
    </row>
    <row r="3552" spans="12:13" x14ac:dyDescent="0.35">
      <c r="L3552" s="535" t="s">
        <v>4616</v>
      </c>
      <c r="M3552" s="529" t="s">
        <v>1075</v>
      </c>
    </row>
    <row r="3553" spans="12:13" x14ac:dyDescent="0.35">
      <c r="L3553" s="535" t="s">
        <v>4617</v>
      </c>
      <c r="M3553" s="529" t="s">
        <v>1075</v>
      </c>
    </row>
    <row r="3554" spans="12:13" x14ac:dyDescent="0.35">
      <c r="L3554" s="535" t="s">
        <v>4618</v>
      </c>
      <c r="M3554" s="529" t="s">
        <v>1075</v>
      </c>
    </row>
    <row r="3555" spans="12:13" x14ac:dyDescent="0.35">
      <c r="L3555" s="535" t="s">
        <v>4619</v>
      </c>
      <c r="M3555" s="529" t="s">
        <v>1075</v>
      </c>
    </row>
    <row r="3556" spans="12:13" x14ac:dyDescent="0.35">
      <c r="L3556" s="535" t="s">
        <v>4620</v>
      </c>
      <c r="M3556" s="529" t="s">
        <v>1075</v>
      </c>
    </row>
    <row r="3557" spans="12:13" x14ac:dyDescent="0.35">
      <c r="L3557" s="535" t="s">
        <v>4621</v>
      </c>
      <c r="M3557" s="529" t="s">
        <v>1075</v>
      </c>
    </row>
    <row r="3558" spans="12:13" x14ac:dyDescent="0.35">
      <c r="L3558" s="535" t="s">
        <v>4622</v>
      </c>
      <c r="M3558" s="529" t="s">
        <v>1075</v>
      </c>
    </row>
    <row r="3559" spans="12:13" x14ac:dyDescent="0.35">
      <c r="L3559" s="535" t="s">
        <v>4623</v>
      </c>
      <c r="M3559" s="529" t="s">
        <v>1075</v>
      </c>
    </row>
    <row r="3560" spans="12:13" x14ac:dyDescent="0.35">
      <c r="L3560" s="535" t="s">
        <v>4624</v>
      </c>
      <c r="M3560" s="529" t="s">
        <v>1075</v>
      </c>
    </row>
    <row r="3561" spans="12:13" x14ac:dyDescent="0.35">
      <c r="L3561" s="535" t="s">
        <v>4625</v>
      </c>
      <c r="M3561" s="529" t="s">
        <v>1075</v>
      </c>
    </row>
    <row r="3562" spans="12:13" x14ac:dyDescent="0.35">
      <c r="L3562" s="535" t="s">
        <v>4626</v>
      </c>
      <c r="M3562" s="529" t="s">
        <v>1075</v>
      </c>
    </row>
    <row r="3563" spans="12:13" x14ac:dyDescent="0.35">
      <c r="L3563" s="535" t="s">
        <v>4627</v>
      </c>
      <c r="M3563" s="529" t="s">
        <v>1075</v>
      </c>
    </row>
    <row r="3564" spans="12:13" x14ac:dyDescent="0.35">
      <c r="L3564" s="535" t="s">
        <v>4628</v>
      </c>
      <c r="M3564" s="529" t="s">
        <v>1075</v>
      </c>
    </row>
    <row r="3565" spans="12:13" x14ac:dyDescent="0.35">
      <c r="L3565" s="535" t="s">
        <v>4629</v>
      </c>
      <c r="M3565" s="529" t="s">
        <v>1075</v>
      </c>
    </row>
    <row r="3566" spans="12:13" x14ac:dyDescent="0.35">
      <c r="L3566" s="535" t="s">
        <v>4630</v>
      </c>
      <c r="M3566" s="529" t="s">
        <v>1075</v>
      </c>
    </row>
    <row r="3567" spans="12:13" x14ac:dyDescent="0.35">
      <c r="L3567" s="535" t="s">
        <v>4631</v>
      </c>
      <c r="M3567" s="529" t="s">
        <v>1075</v>
      </c>
    </row>
    <row r="3568" spans="12:13" x14ac:dyDescent="0.35">
      <c r="L3568" s="535" t="s">
        <v>4632</v>
      </c>
      <c r="M3568" s="529" t="s">
        <v>1075</v>
      </c>
    </row>
    <row r="3569" spans="12:13" x14ac:dyDescent="0.35">
      <c r="L3569" s="535" t="s">
        <v>4633</v>
      </c>
      <c r="M3569" s="529" t="s">
        <v>1075</v>
      </c>
    </row>
    <row r="3570" spans="12:13" x14ac:dyDescent="0.35">
      <c r="L3570" s="535" t="s">
        <v>4634</v>
      </c>
      <c r="M3570" s="529" t="s">
        <v>1075</v>
      </c>
    </row>
    <row r="3571" spans="12:13" x14ac:dyDescent="0.35">
      <c r="L3571" s="535" t="s">
        <v>4635</v>
      </c>
      <c r="M3571" s="529" t="s">
        <v>1075</v>
      </c>
    </row>
    <row r="3572" spans="12:13" x14ac:dyDescent="0.35">
      <c r="L3572" s="535" t="s">
        <v>4636</v>
      </c>
      <c r="M3572" s="529" t="s">
        <v>1075</v>
      </c>
    </row>
    <row r="3573" spans="12:13" x14ac:dyDescent="0.35">
      <c r="L3573" s="535" t="s">
        <v>4637</v>
      </c>
      <c r="M3573" s="529" t="s">
        <v>1075</v>
      </c>
    </row>
    <row r="3574" spans="12:13" x14ac:dyDescent="0.35">
      <c r="L3574" s="535" t="s">
        <v>4638</v>
      </c>
      <c r="M3574" s="529" t="s">
        <v>1075</v>
      </c>
    </row>
    <row r="3575" spans="12:13" x14ac:dyDescent="0.35">
      <c r="L3575" s="535" t="s">
        <v>4639</v>
      </c>
      <c r="M3575" s="529" t="s">
        <v>1075</v>
      </c>
    </row>
    <row r="3576" spans="12:13" x14ac:dyDescent="0.35">
      <c r="L3576" s="535" t="s">
        <v>4640</v>
      </c>
      <c r="M3576" s="529" t="s">
        <v>1075</v>
      </c>
    </row>
    <row r="3577" spans="12:13" x14ac:dyDescent="0.35">
      <c r="L3577" s="535" t="s">
        <v>4641</v>
      </c>
      <c r="M3577" s="529" t="s">
        <v>1075</v>
      </c>
    </row>
    <row r="3578" spans="12:13" x14ac:dyDescent="0.35">
      <c r="L3578" s="535" t="s">
        <v>4642</v>
      </c>
      <c r="M3578" s="529" t="s">
        <v>1075</v>
      </c>
    </row>
    <row r="3579" spans="12:13" x14ac:dyDescent="0.35">
      <c r="L3579" s="535" t="s">
        <v>4643</v>
      </c>
      <c r="M3579" s="529" t="s">
        <v>1075</v>
      </c>
    </row>
    <row r="3580" spans="12:13" x14ac:dyDescent="0.35">
      <c r="L3580" s="535" t="s">
        <v>4644</v>
      </c>
      <c r="M3580" s="529" t="s">
        <v>1075</v>
      </c>
    </row>
    <row r="3581" spans="12:13" x14ac:dyDescent="0.35">
      <c r="L3581" s="535" t="s">
        <v>4645</v>
      </c>
      <c r="M3581" s="529" t="s">
        <v>1075</v>
      </c>
    </row>
    <row r="3582" spans="12:13" x14ac:dyDescent="0.35">
      <c r="L3582" s="535" t="s">
        <v>4646</v>
      </c>
      <c r="M3582" s="529" t="s">
        <v>1075</v>
      </c>
    </row>
    <row r="3583" spans="12:13" x14ac:dyDescent="0.35">
      <c r="L3583" s="535" t="s">
        <v>4647</v>
      </c>
      <c r="M3583" s="529" t="s">
        <v>1075</v>
      </c>
    </row>
    <row r="3584" spans="12:13" x14ac:dyDescent="0.35">
      <c r="L3584" s="535" t="s">
        <v>4648</v>
      </c>
      <c r="M3584" s="529" t="s">
        <v>1075</v>
      </c>
    </row>
    <row r="3585" spans="12:13" x14ac:dyDescent="0.35">
      <c r="L3585" s="535" t="s">
        <v>4649</v>
      </c>
      <c r="M3585" s="529" t="s">
        <v>1075</v>
      </c>
    </row>
    <row r="3586" spans="12:13" x14ac:dyDescent="0.35">
      <c r="L3586" s="535" t="s">
        <v>4650</v>
      </c>
      <c r="M3586" s="529" t="s">
        <v>1075</v>
      </c>
    </row>
    <row r="3587" spans="12:13" x14ac:dyDescent="0.35">
      <c r="L3587" s="535" t="s">
        <v>4651</v>
      </c>
      <c r="M3587" s="529" t="s">
        <v>1075</v>
      </c>
    </row>
    <row r="3588" spans="12:13" x14ac:dyDescent="0.35">
      <c r="L3588" s="535" t="s">
        <v>4652</v>
      </c>
      <c r="M3588" s="529" t="s">
        <v>1075</v>
      </c>
    </row>
    <row r="3589" spans="12:13" x14ac:dyDescent="0.35">
      <c r="L3589" s="535" t="s">
        <v>4653</v>
      </c>
      <c r="M3589" s="529" t="s">
        <v>1075</v>
      </c>
    </row>
    <row r="3590" spans="12:13" x14ac:dyDescent="0.35">
      <c r="L3590" s="535" t="s">
        <v>4654</v>
      </c>
      <c r="M3590" s="529" t="s">
        <v>1075</v>
      </c>
    </row>
    <row r="3591" spans="12:13" x14ac:dyDescent="0.35">
      <c r="L3591" s="535" t="s">
        <v>4655</v>
      </c>
      <c r="M3591" s="529" t="s">
        <v>1075</v>
      </c>
    </row>
    <row r="3592" spans="12:13" x14ac:dyDescent="0.35">
      <c r="L3592" s="535" t="s">
        <v>4656</v>
      </c>
      <c r="M3592" s="529" t="s">
        <v>1075</v>
      </c>
    </row>
    <row r="3593" spans="12:13" x14ac:dyDescent="0.35">
      <c r="L3593" s="535" t="s">
        <v>4657</v>
      </c>
      <c r="M3593" s="529" t="s">
        <v>1075</v>
      </c>
    </row>
    <row r="3594" spans="12:13" x14ac:dyDescent="0.35">
      <c r="L3594" s="535" t="s">
        <v>4658</v>
      </c>
      <c r="M3594" s="529" t="s">
        <v>1075</v>
      </c>
    </row>
    <row r="3595" spans="12:13" x14ac:dyDescent="0.35">
      <c r="L3595" s="535" t="s">
        <v>4659</v>
      </c>
      <c r="M3595" s="529" t="s">
        <v>1075</v>
      </c>
    </row>
    <row r="3596" spans="12:13" x14ac:dyDescent="0.35">
      <c r="L3596" s="535" t="s">
        <v>4660</v>
      </c>
      <c r="M3596" s="529" t="s">
        <v>1075</v>
      </c>
    </row>
    <row r="3597" spans="12:13" x14ac:dyDescent="0.35">
      <c r="L3597" s="535" t="s">
        <v>4661</v>
      </c>
      <c r="M3597" s="529" t="s">
        <v>1075</v>
      </c>
    </row>
    <row r="3598" spans="12:13" x14ac:dyDescent="0.35">
      <c r="L3598" s="535" t="s">
        <v>4662</v>
      </c>
      <c r="M3598" s="529" t="s">
        <v>1075</v>
      </c>
    </row>
    <row r="3599" spans="12:13" x14ac:dyDescent="0.35">
      <c r="L3599" s="535" t="s">
        <v>4663</v>
      </c>
      <c r="M3599" s="529" t="s">
        <v>1075</v>
      </c>
    </row>
    <row r="3600" spans="12:13" x14ac:dyDescent="0.35">
      <c r="L3600" s="535" t="s">
        <v>4664</v>
      </c>
      <c r="M3600" s="529" t="s">
        <v>1075</v>
      </c>
    </row>
    <row r="3601" spans="12:13" x14ac:dyDescent="0.35">
      <c r="L3601" s="535" t="s">
        <v>4665</v>
      </c>
      <c r="M3601" s="529" t="s">
        <v>1075</v>
      </c>
    </row>
    <row r="3602" spans="12:13" x14ac:dyDescent="0.35">
      <c r="L3602" s="535" t="s">
        <v>4666</v>
      </c>
      <c r="M3602" s="529" t="s">
        <v>1075</v>
      </c>
    </row>
    <row r="3603" spans="12:13" x14ac:dyDescent="0.35">
      <c r="L3603" s="535" t="s">
        <v>4667</v>
      </c>
      <c r="M3603" s="529" t="s">
        <v>1075</v>
      </c>
    </row>
    <row r="3604" spans="12:13" x14ac:dyDescent="0.35">
      <c r="L3604" s="535" t="s">
        <v>4668</v>
      </c>
      <c r="M3604" s="529" t="s">
        <v>1075</v>
      </c>
    </row>
    <row r="3605" spans="12:13" x14ac:dyDescent="0.35">
      <c r="L3605" s="535" t="s">
        <v>4669</v>
      </c>
      <c r="M3605" s="529" t="s">
        <v>1075</v>
      </c>
    </row>
    <row r="3606" spans="12:13" x14ac:dyDescent="0.35">
      <c r="L3606" s="535" t="s">
        <v>4670</v>
      </c>
      <c r="M3606" s="529" t="s">
        <v>1075</v>
      </c>
    </row>
    <row r="3607" spans="12:13" x14ac:dyDescent="0.35">
      <c r="L3607" s="535" t="s">
        <v>4671</v>
      </c>
      <c r="M3607" s="529" t="s">
        <v>1075</v>
      </c>
    </row>
    <row r="3608" spans="12:13" x14ac:dyDescent="0.35">
      <c r="L3608" s="535" t="s">
        <v>4672</v>
      </c>
      <c r="M3608" s="529" t="s">
        <v>1075</v>
      </c>
    </row>
    <row r="3609" spans="12:13" x14ac:dyDescent="0.35">
      <c r="L3609" s="535" t="s">
        <v>4673</v>
      </c>
      <c r="M3609" s="529" t="s">
        <v>1075</v>
      </c>
    </row>
    <row r="3610" spans="12:13" x14ac:dyDescent="0.35">
      <c r="L3610" s="535" t="s">
        <v>4674</v>
      </c>
      <c r="M3610" s="529" t="s">
        <v>1075</v>
      </c>
    </row>
    <row r="3611" spans="12:13" x14ac:dyDescent="0.35">
      <c r="L3611" s="535" t="s">
        <v>4675</v>
      </c>
      <c r="M3611" s="529" t="s">
        <v>1075</v>
      </c>
    </row>
    <row r="3612" spans="12:13" x14ac:dyDescent="0.35">
      <c r="L3612" s="535" t="s">
        <v>4676</v>
      </c>
      <c r="M3612" s="529" t="s">
        <v>1075</v>
      </c>
    </row>
    <row r="3613" spans="12:13" x14ac:dyDescent="0.35">
      <c r="L3613" s="535" t="s">
        <v>4677</v>
      </c>
      <c r="M3613" s="529" t="s">
        <v>1075</v>
      </c>
    </row>
    <row r="3614" spans="12:13" x14ac:dyDescent="0.35">
      <c r="L3614" s="535" t="s">
        <v>4678</v>
      </c>
      <c r="M3614" s="529" t="s">
        <v>1075</v>
      </c>
    </row>
    <row r="3615" spans="12:13" x14ac:dyDescent="0.35">
      <c r="L3615" s="535" t="s">
        <v>4679</v>
      </c>
      <c r="M3615" s="529" t="s">
        <v>1075</v>
      </c>
    </row>
    <row r="3616" spans="12:13" x14ac:dyDescent="0.35">
      <c r="L3616" s="535" t="s">
        <v>4680</v>
      </c>
      <c r="M3616" s="529" t="s">
        <v>1075</v>
      </c>
    </row>
    <row r="3617" spans="12:13" x14ac:dyDescent="0.35">
      <c r="L3617" s="535" t="s">
        <v>4681</v>
      </c>
      <c r="M3617" s="529" t="s">
        <v>1075</v>
      </c>
    </row>
    <row r="3618" spans="12:13" x14ac:dyDescent="0.35">
      <c r="L3618" s="535" t="s">
        <v>4682</v>
      </c>
      <c r="M3618" s="529" t="s">
        <v>1075</v>
      </c>
    </row>
    <row r="3619" spans="12:13" x14ac:dyDescent="0.35">
      <c r="L3619" s="535" t="s">
        <v>4683</v>
      </c>
      <c r="M3619" s="529" t="s">
        <v>1075</v>
      </c>
    </row>
    <row r="3620" spans="12:13" x14ac:dyDescent="0.35">
      <c r="L3620" s="535" t="s">
        <v>4684</v>
      </c>
      <c r="M3620" s="529" t="s">
        <v>1075</v>
      </c>
    </row>
    <row r="3621" spans="12:13" x14ac:dyDescent="0.35">
      <c r="L3621" s="535" t="s">
        <v>4685</v>
      </c>
      <c r="M3621" s="529" t="s">
        <v>1075</v>
      </c>
    </row>
    <row r="3622" spans="12:13" x14ac:dyDescent="0.35">
      <c r="L3622" s="535" t="s">
        <v>4686</v>
      </c>
      <c r="M3622" s="529" t="s">
        <v>1075</v>
      </c>
    </row>
    <row r="3623" spans="12:13" x14ac:dyDescent="0.35">
      <c r="L3623" s="535" t="s">
        <v>4687</v>
      </c>
      <c r="M3623" s="529" t="s">
        <v>1075</v>
      </c>
    </row>
    <row r="3624" spans="12:13" x14ac:dyDescent="0.35">
      <c r="L3624" s="535" t="s">
        <v>4688</v>
      </c>
      <c r="M3624" s="529" t="s">
        <v>1075</v>
      </c>
    </row>
    <row r="3625" spans="12:13" x14ac:dyDescent="0.35">
      <c r="L3625" s="535" t="s">
        <v>4689</v>
      </c>
      <c r="M3625" s="529" t="s">
        <v>1075</v>
      </c>
    </row>
    <row r="3626" spans="12:13" x14ac:dyDescent="0.35">
      <c r="L3626" s="535" t="s">
        <v>4690</v>
      </c>
      <c r="M3626" s="529" t="s">
        <v>1075</v>
      </c>
    </row>
    <row r="3627" spans="12:13" x14ac:dyDescent="0.35">
      <c r="L3627" s="535" t="s">
        <v>4691</v>
      </c>
      <c r="M3627" s="529" t="s">
        <v>1075</v>
      </c>
    </row>
    <row r="3628" spans="12:13" x14ac:dyDescent="0.35">
      <c r="L3628" s="535" t="s">
        <v>4692</v>
      </c>
      <c r="M3628" s="529" t="s">
        <v>1075</v>
      </c>
    </row>
    <row r="3629" spans="12:13" x14ac:dyDescent="0.35">
      <c r="L3629" s="535" t="s">
        <v>4693</v>
      </c>
      <c r="M3629" s="529" t="s">
        <v>1075</v>
      </c>
    </row>
    <row r="3630" spans="12:13" x14ac:dyDescent="0.35">
      <c r="L3630" s="535" t="s">
        <v>4694</v>
      </c>
      <c r="M3630" s="529" t="s">
        <v>1075</v>
      </c>
    </row>
    <row r="3631" spans="12:13" x14ac:dyDescent="0.35">
      <c r="L3631" s="535" t="s">
        <v>4695</v>
      </c>
      <c r="M3631" s="529" t="s">
        <v>1075</v>
      </c>
    </row>
    <row r="3632" spans="12:13" x14ac:dyDescent="0.35">
      <c r="L3632" s="535" t="s">
        <v>4696</v>
      </c>
      <c r="M3632" s="529" t="s">
        <v>1075</v>
      </c>
    </row>
    <row r="3633" spans="12:13" x14ac:dyDescent="0.35">
      <c r="L3633" s="535" t="s">
        <v>4697</v>
      </c>
      <c r="M3633" s="529" t="s">
        <v>1075</v>
      </c>
    </row>
    <row r="3634" spans="12:13" x14ac:dyDescent="0.35">
      <c r="L3634" s="535" t="s">
        <v>4698</v>
      </c>
      <c r="M3634" s="529" t="s">
        <v>1075</v>
      </c>
    </row>
    <row r="3635" spans="12:13" x14ac:dyDescent="0.35">
      <c r="L3635" s="535" t="s">
        <v>4699</v>
      </c>
      <c r="M3635" s="529" t="s">
        <v>1075</v>
      </c>
    </row>
    <row r="3636" spans="12:13" x14ac:dyDescent="0.35">
      <c r="L3636" s="535" t="s">
        <v>4700</v>
      </c>
      <c r="M3636" s="529" t="s">
        <v>1075</v>
      </c>
    </row>
    <row r="3637" spans="12:13" x14ac:dyDescent="0.35">
      <c r="L3637" s="535" t="s">
        <v>4701</v>
      </c>
      <c r="M3637" s="529" t="s">
        <v>1075</v>
      </c>
    </row>
    <row r="3638" spans="12:13" x14ac:dyDescent="0.35">
      <c r="L3638" s="535" t="s">
        <v>4702</v>
      </c>
      <c r="M3638" s="529" t="s">
        <v>1075</v>
      </c>
    </row>
    <row r="3639" spans="12:13" x14ac:dyDescent="0.35">
      <c r="L3639" s="535" t="s">
        <v>4703</v>
      </c>
      <c r="M3639" s="529" t="s">
        <v>1075</v>
      </c>
    </row>
    <row r="3640" spans="12:13" x14ac:dyDescent="0.35">
      <c r="L3640" s="535" t="s">
        <v>4704</v>
      </c>
      <c r="M3640" s="529" t="s">
        <v>1075</v>
      </c>
    </row>
    <row r="3641" spans="12:13" x14ac:dyDescent="0.35">
      <c r="L3641" s="535" t="s">
        <v>4705</v>
      </c>
      <c r="M3641" s="529" t="s">
        <v>1075</v>
      </c>
    </row>
    <row r="3642" spans="12:13" x14ac:dyDescent="0.35">
      <c r="L3642" s="535" t="s">
        <v>4706</v>
      </c>
      <c r="M3642" s="529" t="s">
        <v>1075</v>
      </c>
    </row>
    <row r="3643" spans="12:13" x14ac:dyDescent="0.35">
      <c r="L3643" s="535" t="s">
        <v>4707</v>
      </c>
      <c r="M3643" s="529" t="s">
        <v>1075</v>
      </c>
    </row>
    <row r="3644" spans="12:13" x14ac:dyDescent="0.35">
      <c r="L3644" s="535" t="s">
        <v>4708</v>
      </c>
      <c r="M3644" s="529" t="s">
        <v>1075</v>
      </c>
    </row>
    <row r="3645" spans="12:13" x14ac:dyDescent="0.35">
      <c r="L3645" s="535" t="s">
        <v>4709</v>
      </c>
      <c r="M3645" s="529" t="s">
        <v>1075</v>
      </c>
    </row>
    <row r="3646" spans="12:13" x14ac:dyDescent="0.35">
      <c r="L3646" s="535" t="s">
        <v>4710</v>
      </c>
      <c r="M3646" s="529" t="s">
        <v>1075</v>
      </c>
    </row>
    <row r="3647" spans="12:13" x14ac:dyDescent="0.35">
      <c r="L3647" s="535" t="s">
        <v>4711</v>
      </c>
      <c r="M3647" s="529" t="s">
        <v>1075</v>
      </c>
    </row>
    <row r="3648" spans="12:13" x14ac:dyDescent="0.35">
      <c r="L3648" s="535" t="s">
        <v>4712</v>
      </c>
      <c r="M3648" s="529" t="s">
        <v>1075</v>
      </c>
    </row>
    <row r="3649" spans="12:13" x14ac:dyDescent="0.35">
      <c r="L3649" s="535" t="s">
        <v>4713</v>
      </c>
      <c r="M3649" s="529" t="s">
        <v>1075</v>
      </c>
    </row>
    <row r="3650" spans="12:13" x14ac:dyDescent="0.35">
      <c r="L3650" s="535" t="s">
        <v>4714</v>
      </c>
      <c r="M3650" s="529" t="s">
        <v>1075</v>
      </c>
    </row>
    <row r="3651" spans="12:13" x14ac:dyDescent="0.35">
      <c r="L3651" s="535" t="s">
        <v>4715</v>
      </c>
      <c r="M3651" s="529" t="s">
        <v>1075</v>
      </c>
    </row>
    <row r="3652" spans="12:13" x14ac:dyDescent="0.35">
      <c r="L3652" s="535" t="s">
        <v>4716</v>
      </c>
      <c r="M3652" s="529" t="s">
        <v>1075</v>
      </c>
    </row>
    <row r="3653" spans="12:13" x14ac:dyDescent="0.35">
      <c r="L3653" s="535" t="s">
        <v>4717</v>
      </c>
      <c r="M3653" s="529" t="s">
        <v>1075</v>
      </c>
    </row>
    <row r="3654" spans="12:13" x14ac:dyDescent="0.35">
      <c r="L3654" s="535" t="s">
        <v>4718</v>
      </c>
      <c r="M3654" s="529" t="s">
        <v>1075</v>
      </c>
    </row>
    <row r="3655" spans="12:13" x14ac:dyDescent="0.35">
      <c r="L3655" s="535" t="s">
        <v>4719</v>
      </c>
      <c r="M3655" s="529" t="s">
        <v>1075</v>
      </c>
    </row>
    <row r="3656" spans="12:13" x14ac:dyDescent="0.35">
      <c r="L3656" s="535" t="s">
        <v>4720</v>
      </c>
      <c r="M3656" s="529" t="s">
        <v>1075</v>
      </c>
    </row>
    <row r="3657" spans="12:13" x14ac:dyDescent="0.35">
      <c r="L3657" s="535" t="s">
        <v>4721</v>
      </c>
      <c r="M3657" s="529" t="s">
        <v>1075</v>
      </c>
    </row>
    <row r="3658" spans="12:13" x14ac:dyDescent="0.35">
      <c r="L3658" s="535" t="s">
        <v>4722</v>
      </c>
      <c r="M3658" s="529" t="s">
        <v>1075</v>
      </c>
    </row>
    <row r="3659" spans="12:13" x14ac:dyDescent="0.35">
      <c r="L3659" s="535" t="s">
        <v>4723</v>
      </c>
      <c r="M3659" s="529" t="s">
        <v>1075</v>
      </c>
    </row>
    <row r="3660" spans="12:13" x14ac:dyDescent="0.35">
      <c r="L3660" s="535" t="s">
        <v>4724</v>
      </c>
      <c r="M3660" s="529" t="s">
        <v>1075</v>
      </c>
    </row>
    <row r="3661" spans="12:13" x14ac:dyDescent="0.35">
      <c r="L3661" s="535" t="s">
        <v>4725</v>
      </c>
      <c r="M3661" s="529" t="s">
        <v>1075</v>
      </c>
    </row>
    <row r="3662" spans="12:13" x14ac:dyDescent="0.35">
      <c r="L3662" s="535" t="s">
        <v>4726</v>
      </c>
      <c r="M3662" s="529" t="s">
        <v>1075</v>
      </c>
    </row>
    <row r="3663" spans="12:13" x14ac:dyDescent="0.35">
      <c r="L3663" s="535" t="s">
        <v>4727</v>
      </c>
      <c r="M3663" s="529" t="s">
        <v>1075</v>
      </c>
    </row>
    <row r="3664" spans="12:13" x14ac:dyDescent="0.35">
      <c r="L3664" s="535" t="s">
        <v>4728</v>
      </c>
      <c r="M3664" s="529" t="s">
        <v>1075</v>
      </c>
    </row>
    <row r="3665" spans="12:13" x14ac:dyDescent="0.35">
      <c r="L3665" s="535" t="s">
        <v>4729</v>
      </c>
      <c r="M3665" s="529" t="s">
        <v>1075</v>
      </c>
    </row>
    <row r="3666" spans="12:13" x14ac:dyDescent="0.35">
      <c r="L3666" s="535" t="s">
        <v>4730</v>
      </c>
      <c r="M3666" s="529" t="s">
        <v>1075</v>
      </c>
    </row>
    <row r="3667" spans="12:13" x14ac:dyDescent="0.35">
      <c r="L3667" s="535" t="s">
        <v>4731</v>
      </c>
      <c r="M3667" s="529" t="s">
        <v>1075</v>
      </c>
    </row>
    <row r="3668" spans="12:13" x14ac:dyDescent="0.35">
      <c r="L3668" s="535" t="s">
        <v>4732</v>
      </c>
      <c r="M3668" s="529" t="s">
        <v>1075</v>
      </c>
    </row>
    <row r="3669" spans="12:13" x14ac:dyDescent="0.35">
      <c r="L3669" s="535" t="s">
        <v>4733</v>
      </c>
      <c r="M3669" s="529" t="s">
        <v>1075</v>
      </c>
    </row>
    <row r="3670" spans="12:13" x14ac:dyDescent="0.35">
      <c r="L3670" s="535" t="s">
        <v>4734</v>
      </c>
      <c r="M3670" s="529" t="s">
        <v>1075</v>
      </c>
    </row>
    <row r="3671" spans="12:13" x14ac:dyDescent="0.35">
      <c r="L3671" s="535" t="s">
        <v>4735</v>
      </c>
      <c r="M3671" s="529" t="s">
        <v>1075</v>
      </c>
    </row>
    <row r="3672" spans="12:13" x14ac:dyDescent="0.35">
      <c r="L3672" s="535" t="s">
        <v>4736</v>
      </c>
      <c r="M3672" s="529" t="s">
        <v>1075</v>
      </c>
    </row>
    <row r="3673" spans="12:13" x14ac:dyDescent="0.35">
      <c r="L3673" s="535" t="s">
        <v>4737</v>
      </c>
      <c r="M3673" s="529" t="s">
        <v>1075</v>
      </c>
    </row>
    <row r="3674" spans="12:13" x14ac:dyDescent="0.35">
      <c r="L3674" s="535" t="s">
        <v>4738</v>
      </c>
      <c r="M3674" s="529" t="s">
        <v>1075</v>
      </c>
    </row>
    <row r="3675" spans="12:13" x14ac:dyDescent="0.35">
      <c r="L3675" s="535" t="s">
        <v>4739</v>
      </c>
      <c r="M3675" s="529" t="s">
        <v>1075</v>
      </c>
    </row>
    <row r="3676" spans="12:13" x14ac:dyDescent="0.35">
      <c r="L3676" s="535" t="s">
        <v>4740</v>
      </c>
      <c r="M3676" s="529" t="s">
        <v>1075</v>
      </c>
    </row>
    <row r="3677" spans="12:13" x14ac:dyDescent="0.35">
      <c r="L3677" s="535" t="s">
        <v>4741</v>
      </c>
      <c r="M3677" s="529" t="s">
        <v>1075</v>
      </c>
    </row>
    <row r="3678" spans="12:13" x14ac:dyDescent="0.35">
      <c r="L3678" s="535" t="s">
        <v>4742</v>
      </c>
      <c r="M3678" s="529" t="s">
        <v>1075</v>
      </c>
    </row>
    <row r="3679" spans="12:13" x14ac:dyDescent="0.35">
      <c r="L3679" s="535" t="s">
        <v>4743</v>
      </c>
      <c r="M3679" s="529" t="s">
        <v>1075</v>
      </c>
    </row>
    <row r="3680" spans="12:13" x14ac:dyDescent="0.35">
      <c r="L3680" s="535" t="s">
        <v>4744</v>
      </c>
      <c r="M3680" s="529" t="s">
        <v>1075</v>
      </c>
    </row>
    <row r="3681" spans="12:13" x14ac:dyDescent="0.35">
      <c r="L3681" s="535" t="s">
        <v>4745</v>
      </c>
      <c r="M3681" s="529" t="s">
        <v>1075</v>
      </c>
    </row>
    <row r="3682" spans="12:13" x14ac:dyDescent="0.35">
      <c r="L3682" s="535" t="s">
        <v>4746</v>
      </c>
      <c r="M3682" s="529" t="s">
        <v>1075</v>
      </c>
    </row>
    <row r="3683" spans="12:13" x14ac:dyDescent="0.35">
      <c r="L3683" s="535" t="s">
        <v>4747</v>
      </c>
      <c r="M3683" s="529" t="s">
        <v>1075</v>
      </c>
    </row>
    <row r="3684" spans="12:13" x14ac:dyDescent="0.35">
      <c r="L3684" s="535" t="s">
        <v>4748</v>
      </c>
      <c r="M3684" s="529" t="s">
        <v>1075</v>
      </c>
    </row>
    <row r="3685" spans="12:13" x14ac:dyDescent="0.35">
      <c r="L3685" s="535" t="s">
        <v>4749</v>
      </c>
      <c r="M3685" s="529" t="s">
        <v>1075</v>
      </c>
    </row>
    <row r="3686" spans="12:13" x14ac:dyDescent="0.35">
      <c r="L3686" s="535" t="s">
        <v>4750</v>
      </c>
      <c r="M3686" s="529" t="s">
        <v>1075</v>
      </c>
    </row>
    <row r="3687" spans="12:13" x14ac:dyDescent="0.35">
      <c r="L3687" s="535" t="s">
        <v>4751</v>
      </c>
      <c r="M3687" s="529" t="s">
        <v>1075</v>
      </c>
    </row>
    <row r="3688" spans="12:13" x14ac:dyDescent="0.35">
      <c r="L3688" s="535" t="s">
        <v>4752</v>
      </c>
      <c r="M3688" s="529" t="s">
        <v>1075</v>
      </c>
    </row>
    <row r="3689" spans="12:13" x14ac:dyDescent="0.35">
      <c r="L3689" s="535" t="s">
        <v>4753</v>
      </c>
      <c r="M3689" s="529" t="s">
        <v>1075</v>
      </c>
    </row>
    <row r="3690" spans="12:13" x14ac:dyDescent="0.35">
      <c r="L3690" s="535" t="s">
        <v>4754</v>
      </c>
      <c r="M3690" s="529" t="s">
        <v>1075</v>
      </c>
    </row>
    <row r="3691" spans="12:13" x14ac:dyDescent="0.35">
      <c r="L3691" s="535" t="s">
        <v>4755</v>
      </c>
      <c r="M3691" s="529" t="s">
        <v>1075</v>
      </c>
    </row>
    <row r="3692" spans="12:13" x14ac:dyDescent="0.35">
      <c r="L3692" s="535" t="s">
        <v>4756</v>
      </c>
      <c r="M3692" s="529" t="s">
        <v>1075</v>
      </c>
    </row>
    <row r="3693" spans="12:13" x14ac:dyDescent="0.35">
      <c r="L3693" s="535" t="s">
        <v>4757</v>
      </c>
      <c r="M3693" s="529" t="s">
        <v>1075</v>
      </c>
    </row>
    <row r="3694" spans="12:13" x14ac:dyDescent="0.35">
      <c r="L3694" s="535" t="s">
        <v>4758</v>
      </c>
      <c r="M3694" s="529" t="s">
        <v>1075</v>
      </c>
    </row>
    <row r="3695" spans="12:13" x14ac:dyDescent="0.35">
      <c r="L3695" s="535" t="s">
        <v>4759</v>
      </c>
      <c r="M3695" s="529" t="s">
        <v>1075</v>
      </c>
    </row>
    <row r="3696" spans="12:13" x14ac:dyDescent="0.35">
      <c r="L3696" s="535" t="s">
        <v>4760</v>
      </c>
      <c r="M3696" s="529" t="s">
        <v>1075</v>
      </c>
    </row>
    <row r="3697" spans="12:13" x14ac:dyDescent="0.35">
      <c r="L3697" s="535" t="s">
        <v>4761</v>
      </c>
      <c r="M3697" s="529" t="s">
        <v>1075</v>
      </c>
    </row>
    <row r="3698" spans="12:13" x14ac:dyDescent="0.35">
      <c r="L3698" s="535" t="s">
        <v>4762</v>
      </c>
      <c r="M3698" s="529" t="s">
        <v>1075</v>
      </c>
    </row>
    <row r="3699" spans="12:13" x14ac:dyDescent="0.35">
      <c r="L3699" s="535" t="s">
        <v>4763</v>
      </c>
      <c r="M3699" s="529" t="s">
        <v>1075</v>
      </c>
    </row>
    <row r="3700" spans="12:13" x14ac:dyDescent="0.35">
      <c r="L3700" s="535" t="s">
        <v>4764</v>
      </c>
      <c r="M3700" s="529" t="s">
        <v>1075</v>
      </c>
    </row>
    <row r="3701" spans="12:13" x14ac:dyDescent="0.35">
      <c r="L3701" s="535" t="s">
        <v>4765</v>
      </c>
      <c r="M3701" s="529" t="s">
        <v>1075</v>
      </c>
    </row>
    <row r="3702" spans="12:13" x14ac:dyDescent="0.35">
      <c r="L3702" s="535" t="s">
        <v>4766</v>
      </c>
      <c r="M3702" s="529" t="s">
        <v>1075</v>
      </c>
    </row>
    <row r="3703" spans="12:13" x14ac:dyDescent="0.35">
      <c r="L3703" s="535" t="s">
        <v>4767</v>
      </c>
      <c r="M3703" s="529" t="s">
        <v>1075</v>
      </c>
    </row>
    <row r="3704" spans="12:13" x14ac:dyDescent="0.35">
      <c r="L3704" s="535" t="s">
        <v>4768</v>
      </c>
      <c r="M3704" s="529" t="s">
        <v>1075</v>
      </c>
    </row>
    <row r="3705" spans="12:13" x14ac:dyDescent="0.35">
      <c r="L3705" s="535" t="s">
        <v>4769</v>
      </c>
      <c r="M3705" s="529" t="s">
        <v>1075</v>
      </c>
    </row>
    <row r="3706" spans="12:13" x14ac:dyDescent="0.35">
      <c r="L3706" s="535" t="s">
        <v>4770</v>
      </c>
      <c r="M3706" s="529" t="s">
        <v>1075</v>
      </c>
    </row>
    <row r="3707" spans="12:13" x14ac:dyDescent="0.35">
      <c r="L3707" s="535" t="s">
        <v>4771</v>
      </c>
      <c r="M3707" s="529" t="s">
        <v>1075</v>
      </c>
    </row>
    <row r="3708" spans="12:13" x14ac:dyDescent="0.35">
      <c r="L3708" s="535" t="s">
        <v>4772</v>
      </c>
      <c r="M3708" s="529" t="s">
        <v>1075</v>
      </c>
    </row>
    <row r="3709" spans="12:13" x14ac:dyDescent="0.35">
      <c r="L3709" s="535" t="s">
        <v>4773</v>
      </c>
      <c r="M3709" s="529" t="s">
        <v>1075</v>
      </c>
    </row>
    <row r="3710" spans="12:13" x14ac:dyDescent="0.35">
      <c r="L3710" s="535" t="s">
        <v>4774</v>
      </c>
      <c r="M3710" s="529" t="s">
        <v>1075</v>
      </c>
    </row>
    <row r="3711" spans="12:13" x14ac:dyDescent="0.35">
      <c r="L3711" s="535" t="s">
        <v>4775</v>
      </c>
      <c r="M3711" s="529" t="s">
        <v>1075</v>
      </c>
    </row>
    <row r="3712" spans="12:13" x14ac:dyDescent="0.35">
      <c r="L3712" s="535" t="s">
        <v>4776</v>
      </c>
      <c r="M3712" s="529" t="s">
        <v>1075</v>
      </c>
    </row>
    <row r="3713" spans="12:13" x14ac:dyDescent="0.35">
      <c r="L3713" s="535" t="s">
        <v>4777</v>
      </c>
      <c r="M3713" s="529" t="s">
        <v>1075</v>
      </c>
    </row>
    <row r="3714" spans="12:13" x14ac:dyDescent="0.35">
      <c r="L3714" s="535" t="s">
        <v>4778</v>
      </c>
      <c r="M3714" s="529" t="s">
        <v>1075</v>
      </c>
    </row>
    <row r="3715" spans="12:13" x14ac:dyDescent="0.35">
      <c r="L3715" s="535" t="s">
        <v>4779</v>
      </c>
      <c r="M3715" s="529" t="s">
        <v>1075</v>
      </c>
    </row>
    <row r="3716" spans="12:13" x14ac:dyDescent="0.35">
      <c r="L3716" s="535" t="s">
        <v>4780</v>
      </c>
      <c r="M3716" s="529" t="s">
        <v>1075</v>
      </c>
    </row>
    <row r="3717" spans="12:13" x14ac:dyDescent="0.35">
      <c r="L3717" s="535" t="s">
        <v>4781</v>
      </c>
      <c r="M3717" s="529" t="s">
        <v>1075</v>
      </c>
    </row>
    <row r="3718" spans="12:13" x14ac:dyDescent="0.35">
      <c r="L3718" s="535" t="s">
        <v>4782</v>
      </c>
      <c r="M3718" s="529" t="s">
        <v>1075</v>
      </c>
    </row>
    <row r="3719" spans="12:13" x14ac:dyDescent="0.35">
      <c r="L3719" s="535" t="s">
        <v>4783</v>
      </c>
      <c r="M3719" s="529" t="s">
        <v>1075</v>
      </c>
    </row>
    <row r="3720" spans="12:13" x14ac:dyDescent="0.35">
      <c r="L3720" s="535" t="s">
        <v>4784</v>
      </c>
      <c r="M3720" s="529" t="s">
        <v>1075</v>
      </c>
    </row>
    <row r="3721" spans="12:13" x14ac:dyDescent="0.35">
      <c r="L3721" s="535" t="s">
        <v>4785</v>
      </c>
      <c r="M3721" s="529" t="s">
        <v>1075</v>
      </c>
    </row>
    <row r="3722" spans="12:13" x14ac:dyDescent="0.35">
      <c r="L3722" s="535" t="s">
        <v>4786</v>
      </c>
      <c r="M3722" s="529" t="s">
        <v>1075</v>
      </c>
    </row>
    <row r="3723" spans="12:13" x14ac:dyDescent="0.35">
      <c r="L3723" s="535" t="s">
        <v>4787</v>
      </c>
      <c r="M3723" s="529" t="s">
        <v>1075</v>
      </c>
    </row>
    <row r="3724" spans="12:13" x14ac:dyDescent="0.35">
      <c r="L3724" s="535" t="s">
        <v>4788</v>
      </c>
      <c r="M3724" s="529" t="s">
        <v>1075</v>
      </c>
    </row>
    <row r="3725" spans="12:13" x14ac:dyDescent="0.35">
      <c r="L3725" s="535" t="s">
        <v>4789</v>
      </c>
      <c r="M3725" s="529" t="s">
        <v>1075</v>
      </c>
    </row>
    <row r="3726" spans="12:13" x14ac:dyDescent="0.35">
      <c r="L3726" s="535" t="s">
        <v>4790</v>
      </c>
      <c r="M3726" s="529" t="s">
        <v>1075</v>
      </c>
    </row>
    <row r="3727" spans="12:13" x14ac:dyDescent="0.35">
      <c r="L3727" s="535" t="s">
        <v>4791</v>
      </c>
      <c r="M3727" s="529" t="s">
        <v>1075</v>
      </c>
    </row>
    <row r="3728" spans="12:13" x14ac:dyDescent="0.35">
      <c r="L3728" s="535" t="s">
        <v>4792</v>
      </c>
      <c r="M3728" s="529" t="s">
        <v>1075</v>
      </c>
    </row>
    <row r="3729" spans="12:13" x14ac:dyDescent="0.35">
      <c r="L3729" s="535" t="s">
        <v>4793</v>
      </c>
      <c r="M3729" s="529" t="s">
        <v>1075</v>
      </c>
    </row>
    <row r="3730" spans="12:13" x14ac:dyDescent="0.35">
      <c r="L3730" s="535" t="s">
        <v>4794</v>
      </c>
      <c r="M3730" s="529" t="s">
        <v>1075</v>
      </c>
    </row>
    <row r="3731" spans="12:13" x14ac:dyDescent="0.35">
      <c r="L3731" s="535" t="s">
        <v>4795</v>
      </c>
      <c r="M3731" s="529" t="s">
        <v>1075</v>
      </c>
    </row>
    <row r="3732" spans="12:13" x14ac:dyDescent="0.35">
      <c r="L3732" s="535" t="s">
        <v>4796</v>
      </c>
      <c r="M3732" s="529" t="s">
        <v>1075</v>
      </c>
    </row>
    <row r="3733" spans="12:13" x14ac:dyDescent="0.35">
      <c r="L3733" s="535" t="s">
        <v>4797</v>
      </c>
      <c r="M3733" s="529" t="s">
        <v>1075</v>
      </c>
    </row>
    <row r="3734" spans="12:13" x14ac:dyDescent="0.35">
      <c r="L3734" s="535" t="s">
        <v>4798</v>
      </c>
      <c r="M3734" s="529" t="s">
        <v>1075</v>
      </c>
    </row>
    <row r="3735" spans="12:13" x14ac:dyDescent="0.35">
      <c r="L3735" s="535" t="s">
        <v>4799</v>
      </c>
      <c r="M3735" s="529" t="s">
        <v>1075</v>
      </c>
    </row>
    <row r="3736" spans="12:13" x14ac:dyDescent="0.35">
      <c r="L3736" s="535" t="s">
        <v>4800</v>
      </c>
      <c r="M3736" s="529" t="s">
        <v>1075</v>
      </c>
    </row>
    <row r="3737" spans="12:13" x14ac:dyDescent="0.35">
      <c r="L3737" s="535" t="s">
        <v>4801</v>
      </c>
      <c r="M3737" s="529" t="s">
        <v>1075</v>
      </c>
    </row>
    <row r="3738" spans="12:13" x14ac:dyDescent="0.35">
      <c r="L3738" s="535" t="s">
        <v>4802</v>
      </c>
      <c r="M3738" s="529" t="s">
        <v>1075</v>
      </c>
    </row>
    <row r="3739" spans="12:13" x14ac:dyDescent="0.35">
      <c r="L3739" s="535" t="s">
        <v>4803</v>
      </c>
      <c r="M3739" s="529" t="s">
        <v>1075</v>
      </c>
    </row>
    <row r="3740" spans="12:13" x14ac:dyDescent="0.35">
      <c r="L3740" s="535" t="s">
        <v>4804</v>
      </c>
      <c r="M3740" s="529" t="s">
        <v>1075</v>
      </c>
    </row>
    <row r="3741" spans="12:13" x14ac:dyDescent="0.35">
      <c r="L3741" s="535" t="s">
        <v>4805</v>
      </c>
      <c r="M3741" s="529" t="s">
        <v>1075</v>
      </c>
    </row>
    <row r="3742" spans="12:13" x14ac:dyDescent="0.35">
      <c r="L3742" s="535" t="s">
        <v>4806</v>
      </c>
      <c r="M3742" s="529" t="s">
        <v>1075</v>
      </c>
    </row>
    <row r="3743" spans="12:13" x14ac:dyDescent="0.35">
      <c r="L3743" s="535" t="s">
        <v>4807</v>
      </c>
      <c r="M3743" s="529" t="s">
        <v>1075</v>
      </c>
    </row>
    <row r="3744" spans="12:13" x14ac:dyDescent="0.35">
      <c r="L3744" s="535" t="s">
        <v>4808</v>
      </c>
      <c r="M3744" s="529" t="s">
        <v>1075</v>
      </c>
    </row>
    <row r="3745" spans="12:13" x14ac:dyDescent="0.35">
      <c r="L3745" s="535" t="s">
        <v>4809</v>
      </c>
      <c r="M3745" s="529" t="s">
        <v>1075</v>
      </c>
    </row>
    <row r="3746" spans="12:13" x14ac:dyDescent="0.35">
      <c r="L3746" s="535" t="s">
        <v>4810</v>
      </c>
      <c r="M3746" s="529" t="s">
        <v>1075</v>
      </c>
    </row>
    <row r="3747" spans="12:13" x14ac:dyDescent="0.35">
      <c r="L3747" s="535" t="s">
        <v>4811</v>
      </c>
      <c r="M3747" s="529" t="s">
        <v>1075</v>
      </c>
    </row>
    <row r="3748" spans="12:13" x14ac:dyDescent="0.35">
      <c r="L3748" s="535" t="s">
        <v>4812</v>
      </c>
      <c r="M3748" s="529" t="s">
        <v>1075</v>
      </c>
    </row>
    <row r="3749" spans="12:13" x14ac:dyDescent="0.35">
      <c r="L3749" s="535" t="s">
        <v>4813</v>
      </c>
      <c r="M3749" s="529" t="s">
        <v>1075</v>
      </c>
    </row>
    <row r="3750" spans="12:13" x14ac:dyDescent="0.35">
      <c r="L3750" s="535" t="s">
        <v>4814</v>
      </c>
      <c r="M3750" s="529" t="s">
        <v>1075</v>
      </c>
    </row>
    <row r="3751" spans="12:13" x14ac:dyDescent="0.35">
      <c r="L3751" s="535" t="s">
        <v>4815</v>
      </c>
      <c r="M3751" s="529" t="s">
        <v>1075</v>
      </c>
    </row>
    <row r="3752" spans="12:13" x14ac:dyDescent="0.35">
      <c r="L3752" s="535" t="s">
        <v>4816</v>
      </c>
      <c r="M3752" s="529" t="s">
        <v>1075</v>
      </c>
    </row>
    <row r="3753" spans="12:13" x14ac:dyDescent="0.35">
      <c r="L3753" s="535" t="s">
        <v>4817</v>
      </c>
      <c r="M3753" s="529" t="s">
        <v>1075</v>
      </c>
    </row>
    <row r="3754" spans="12:13" x14ac:dyDescent="0.35">
      <c r="L3754" s="535" t="s">
        <v>4818</v>
      </c>
      <c r="M3754" s="529" t="s">
        <v>1075</v>
      </c>
    </row>
    <row r="3755" spans="12:13" x14ac:dyDescent="0.35">
      <c r="L3755" s="535" t="s">
        <v>4819</v>
      </c>
      <c r="M3755" s="529" t="s">
        <v>1075</v>
      </c>
    </row>
    <row r="3756" spans="12:13" x14ac:dyDescent="0.35">
      <c r="L3756" s="535" t="s">
        <v>4820</v>
      </c>
      <c r="M3756" s="529" t="s">
        <v>1075</v>
      </c>
    </row>
    <row r="3757" spans="12:13" x14ac:dyDescent="0.35">
      <c r="L3757" s="535" t="s">
        <v>4821</v>
      </c>
      <c r="M3757" s="529" t="s">
        <v>1075</v>
      </c>
    </row>
    <row r="3758" spans="12:13" x14ac:dyDescent="0.35">
      <c r="L3758" s="535" t="s">
        <v>4822</v>
      </c>
      <c r="M3758" s="529" t="s">
        <v>1075</v>
      </c>
    </row>
    <row r="3759" spans="12:13" x14ac:dyDescent="0.35">
      <c r="L3759" s="535" t="s">
        <v>4823</v>
      </c>
      <c r="M3759" s="529" t="s">
        <v>1075</v>
      </c>
    </row>
    <row r="3760" spans="12:13" x14ac:dyDescent="0.35">
      <c r="L3760" s="535" t="s">
        <v>4824</v>
      </c>
      <c r="M3760" s="529" t="s">
        <v>1075</v>
      </c>
    </row>
    <row r="3761" spans="12:13" x14ac:dyDescent="0.35">
      <c r="L3761" s="535" t="s">
        <v>4825</v>
      </c>
      <c r="M3761" s="529" t="s">
        <v>1075</v>
      </c>
    </row>
    <row r="3762" spans="12:13" x14ac:dyDescent="0.35">
      <c r="L3762" s="535" t="s">
        <v>4826</v>
      </c>
      <c r="M3762" s="529" t="s">
        <v>1075</v>
      </c>
    </row>
    <row r="3763" spans="12:13" x14ac:dyDescent="0.35">
      <c r="L3763" s="535" t="s">
        <v>4827</v>
      </c>
      <c r="M3763" s="529" t="s">
        <v>1075</v>
      </c>
    </row>
    <row r="3764" spans="12:13" x14ac:dyDescent="0.35">
      <c r="L3764" s="535" t="s">
        <v>4828</v>
      </c>
      <c r="M3764" s="529" t="s">
        <v>1075</v>
      </c>
    </row>
    <row r="3765" spans="12:13" x14ac:dyDescent="0.35">
      <c r="L3765" s="535" t="s">
        <v>4829</v>
      </c>
      <c r="M3765" s="529" t="s">
        <v>1075</v>
      </c>
    </row>
    <row r="3766" spans="12:13" x14ac:dyDescent="0.35">
      <c r="L3766" s="535" t="s">
        <v>4830</v>
      </c>
      <c r="M3766" s="529" t="s">
        <v>1075</v>
      </c>
    </row>
    <row r="3767" spans="12:13" x14ac:dyDescent="0.35">
      <c r="L3767" s="535" t="s">
        <v>4831</v>
      </c>
      <c r="M3767" s="529" t="s">
        <v>1075</v>
      </c>
    </row>
    <row r="3768" spans="12:13" x14ac:dyDescent="0.35">
      <c r="L3768" s="535" t="s">
        <v>4832</v>
      </c>
      <c r="M3768" s="529" t="s">
        <v>1075</v>
      </c>
    </row>
    <row r="3769" spans="12:13" x14ac:dyDescent="0.35">
      <c r="L3769" s="535" t="s">
        <v>4833</v>
      </c>
      <c r="M3769" s="529" t="s">
        <v>1075</v>
      </c>
    </row>
    <row r="3770" spans="12:13" x14ac:dyDescent="0.35">
      <c r="L3770" s="535" t="s">
        <v>4834</v>
      </c>
      <c r="M3770" s="529" t="s">
        <v>1075</v>
      </c>
    </row>
    <row r="3771" spans="12:13" x14ac:dyDescent="0.35">
      <c r="L3771" s="535" t="s">
        <v>4835</v>
      </c>
      <c r="M3771" s="529" t="s">
        <v>1075</v>
      </c>
    </row>
    <row r="3772" spans="12:13" x14ac:dyDescent="0.35">
      <c r="L3772" s="535" t="s">
        <v>4836</v>
      </c>
      <c r="M3772" s="529" t="s">
        <v>1075</v>
      </c>
    </row>
    <row r="3773" spans="12:13" x14ac:dyDescent="0.35">
      <c r="L3773" s="535" t="s">
        <v>4837</v>
      </c>
      <c r="M3773" s="529" t="s">
        <v>1075</v>
      </c>
    </row>
    <row r="3774" spans="12:13" x14ac:dyDescent="0.35">
      <c r="L3774" s="535" t="s">
        <v>4838</v>
      </c>
      <c r="M3774" s="529" t="s">
        <v>1075</v>
      </c>
    </row>
    <row r="3775" spans="12:13" x14ac:dyDescent="0.35">
      <c r="L3775" s="535" t="s">
        <v>4839</v>
      </c>
      <c r="M3775" s="529" t="s">
        <v>1075</v>
      </c>
    </row>
    <row r="3776" spans="12:13" x14ac:dyDescent="0.35">
      <c r="L3776" s="535" t="s">
        <v>4840</v>
      </c>
      <c r="M3776" s="529" t="s">
        <v>1075</v>
      </c>
    </row>
    <row r="3777" spans="12:13" x14ac:dyDescent="0.35">
      <c r="L3777" s="535" t="s">
        <v>4841</v>
      </c>
      <c r="M3777" s="529" t="s">
        <v>1075</v>
      </c>
    </row>
    <row r="3778" spans="12:13" x14ac:dyDescent="0.35">
      <c r="L3778" s="535" t="s">
        <v>4842</v>
      </c>
      <c r="M3778" s="529" t="s">
        <v>1075</v>
      </c>
    </row>
    <row r="3779" spans="12:13" x14ac:dyDescent="0.35">
      <c r="L3779" s="535" t="s">
        <v>4843</v>
      </c>
      <c r="M3779" s="529" t="s">
        <v>1075</v>
      </c>
    </row>
    <row r="3780" spans="12:13" x14ac:dyDescent="0.35">
      <c r="L3780" s="535" t="s">
        <v>4844</v>
      </c>
      <c r="M3780" s="529" t="s">
        <v>1075</v>
      </c>
    </row>
    <row r="3781" spans="12:13" x14ac:dyDescent="0.35">
      <c r="L3781" s="535" t="s">
        <v>4845</v>
      </c>
      <c r="M3781" s="529" t="s">
        <v>1075</v>
      </c>
    </row>
    <row r="3782" spans="12:13" x14ac:dyDescent="0.35">
      <c r="L3782" s="535" t="s">
        <v>4846</v>
      </c>
      <c r="M3782" s="529" t="s">
        <v>1075</v>
      </c>
    </row>
    <row r="3783" spans="12:13" x14ac:dyDescent="0.35">
      <c r="L3783" s="535" t="s">
        <v>4847</v>
      </c>
      <c r="M3783" s="529" t="s">
        <v>1075</v>
      </c>
    </row>
    <row r="3784" spans="12:13" x14ac:dyDescent="0.35">
      <c r="L3784" s="535" t="s">
        <v>4848</v>
      </c>
      <c r="M3784" s="529" t="s">
        <v>1075</v>
      </c>
    </row>
    <row r="3785" spans="12:13" x14ac:dyDescent="0.35">
      <c r="L3785" s="535" t="s">
        <v>4849</v>
      </c>
      <c r="M3785" s="529" t="s">
        <v>1075</v>
      </c>
    </row>
    <row r="3786" spans="12:13" x14ac:dyDescent="0.35">
      <c r="L3786" s="535" t="s">
        <v>4850</v>
      </c>
      <c r="M3786" s="529" t="s">
        <v>1075</v>
      </c>
    </row>
    <row r="3787" spans="12:13" x14ac:dyDescent="0.35">
      <c r="L3787" s="535" t="s">
        <v>4851</v>
      </c>
      <c r="M3787" s="529" t="s">
        <v>1075</v>
      </c>
    </row>
    <row r="3788" spans="12:13" x14ac:dyDescent="0.35">
      <c r="L3788" s="535" t="s">
        <v>4852</v>
      </c>
      <c r="M3788" s="529" t="s">
        <v>1075</v>
      </c>
    </row>
    <row r="3789" spans="12:13" x14ac:dyDescent="0.35">
      <c r="L3789" s="535" t="s">
        <v>4853</v>
      </c>
      <c r="M3789" s="529" t="s">
        <v>1075</v>
      </c>
    </row>
    <row r="3790" spans="12:13" x14ac:dyDescent="0.35">
      <c r="L3790" s="535" t="s">
        <v>4854</v>
      </c>
      <c r="M3790" s="529" t="s">
        <v>1075</v>
      </c>
    </row>
    <row r="3791" spans="12:13" x14ac:dyDescent="0.35">
      <c r="L3791" s="535" t="s">
        <v>4855</v>
      </c>
      <c r="M3791" s="529" t="s">
        <v>1075</v>
      </c>
    </row>
    <row r="3792" spans="12:13" x14ac:dyDescent="0.35">
      <c r="L3792" s="535" t="s">
        <v>4856</v>
      </c>
      <c r="M3792" s="529" t="s">
        <v>1075</v>
      </c>
    </row>
    <row r="3793" spans="12:13" x14ac:dyDescent="0.35">
      <c r="L3793" s="535" t="s">
        <v>4857</v>
      </c>
      <c r="M3793" s="529" t="s">
        <v>1075</v>
      </c>
    </row>
    <row r="3794" spans="12:13" x14ac:dyDescent="0.35">
      <c r="L3794" s="535" t="s">
        <v>4858</v>
      </c>
      <c r="M3794" s="529" t="s">
        <v>1075</v>
      </c>
    </row>
    <row r="3795" spans="12:13" x14ac:dyDescent="0.35">
      <c r="L3795" s="535" t="s">
        <v>4859</v>
      </c>
      <c r="M3795" s="529" t="s">
        <v>1075</v>
      </c>
    </row>
    <row r="3796" spans="12:13" x14ac:dyDescent="0.35">
      <c r="L3796" s="535" t="s">
        <v>4860</v>
      </c>
      <c r="M3796" s="529" t="s">
        <v>1075</v>
      </c>
    </row>
    <row r="3797" spans="12:13" x14ac:dyDescent="0.35">
      <c r="L3797" s="535" t="s">
        <v>4861</v>
      </c>
      <c r="M3797" s="529" t="s">
        <v>1075</v>
      </c>
    </row>
    <row r="3798" spans="12:13" x14ac:dyDescent="0.35">
      <c r="L3798" s="535" t="s">
        <v>4862</v>
      </c>
      <c r="M3798" s="529" t="s">
        <v>1075</v>
      </c>
    </row>
    <row r="3799" spans="12:13" x14ac:dyDescent="0.35">
      <c r="L3799" s="535" t="s">
        <v>4863</v>
      </c>
      <c r="M3799" s="529" t="s">
        <v>1075</v>
      </c>
    </row>
    <row r="3800" spans="12:13" x14ac:dyDescent="0.35">
      <c r="L3800" s="535" t="s">
        <v>4864</v>
      </c>
      <c r="M3800" s="529" t="s">
        <v>1075</v>
      </c>
    </row>
    <row r="3801" spans="12:13" x14ac:dyDescent="0.35">
      <c r="L3801" s="535" t="s">
        <v>4865</v>
      </c>
      <c r="M3801" s="529" t="s">
        <v>1075</v>
      </c>
    </row>
    <row r="3802" spans="12:13" x14ac:dyDescent="0.35">
      <c r="L3802" s="535" t="s">
        <v>4866</v>
      </c>
      <c r="M3802" s="529" t="s">
        <v>1075</v>
      </c>
    </row>
    <row r="3803" spans="12:13" x14ac:dyDescent="0.35">
      <c r="L3803" s="535" t="s">
        <v>4867</v>
      </c>
      <c r="M3803" s="529" t="s">
        <v>1075</v>
      </c>
    </row>
    <row r="3804" spans="12:13" x14ac:dyDescent="0.35">
      <c r="L3804" s="535" t="s">
        <v>4868</v>
      </c>
      <c r="M3804" s="529" t="s">
        <v>1075</v>
      </c>
    </row>
    <row r="3805" spans="12:13" x14ac:dyDescent="0.35">
      <c r="L3805" s="535" t="s">
        <v>4869</v>
      </c>
      <c r="M3805" s="529" t="s">
        <v>1075</v>
      </c>
    </row>
    <row r="3806" spans="12:13" x14ac:dyDescent="0.35">
      <c r="L3806" s="535" t="s">
        <v>4870</v>
      </c>
      <c r="M3806" s="529" t="s">
        <v>1075</v>
      </c>
    </row>
    <row r="3807" spans="12:13" x14ac:dyDescent="0.35">
      <c r="L3807" s="535" t="s">
        <v>4871</v>
      </c>
      <c r="M3807" s="529" t="s">
        <v>1075</v>
      </c>
    </row>
    <row r="3808" spans="12:13" x14ac:dyDescent="0.35">
      <c r="L3808" s="535" t="s">
        <v>4872</v>
      </c>
      <c r="M3808" s="529" t="s">
        <v>1075</v>
      </c>
    </row>
    <row r="3809" spans="12:13" x14ac:dyDescent="0.35">
      <c r="L3809" s="535" t="s">
        <v>4873</v>
      </c>
      <c r="M3809" s="529" t="s">
        <v>1075</v>
      </c>
    </row>
    <row r="3810" spans="12:13" x14ac:dyDescent="0.35">
      <c r="L3810" s="535" t="s">
        <v>4874</v>
      </c>
      <c r="M3810" s="529" t="s">
        <v>1075</v>
      </c>
    </row>
    <row r="3811" spans="12:13" x14ac:dyDescent="0.35">
      <c r="L3811" s="535" t="s">
        <v>4875</v>
      </c>
      <c r="M3811" s="529" t="s">
        <v>1075</v>
      </c>
    </row>
    <row r="3812" spans="12:13" x14ac:dyDescent="0.35">
      <c r="L3812" s="535" t="s">
        <v>4876</v>
      </c>
      <c r="M3812" s="529" t="s">
        <v>1075</v>
      </c>
    </row>
    <row r="3813" spans="12:13" x14ac:dyDescent="0.35">
      <c r="L3813" s="535" t="s">
        <v>4877</v>
      </c>
      <c r="M3813" s="529" t="s">
        <v>1075</v>
      </c>
    </row>
    <row r="3814" spans="12:13" x14ac:dyDescent="0.35">
      <c r="L3814" s="535" t="s">
        <v>4878</v>
      </c>
      <c r="M3814" s="529" t="s">
        <v>1075</v>
      </c>
    </row>
    <row r="3815" spans="12:13" x14ac:dyDescent="0.35">
      <c r="L3815" s="535" t="s">
        <v>4879</v>
      </c>
      <c r="M3815" s="529" t="s">
        <v>1075</v>
      </c>
    </row>
    <row r="3816" spans="12:13" x14ac:dyDescent="0.35">
      <c r="L3816" s="535" t="s">
        <v>4880</v>
      </c>
      <c r="M3816" s="529" t="s">
        <v>1075</v>
      </c>
    </row>
    <row r="3817" spans="12:13" x14ac:dyDescent="0.35">
      <c r="L3817" s="535" t="s">
        <v>4881</v>
      </c>
      <c r="M3817" s="529" t="s">
        <v>1075</v>
      </c>
    </row>
    <row r="3818" spans="12:13" x14ac:dyDescent="0.35">
      <c r="L3818" s="535" t="s">
        <v>4882</v>
      </c>
      <c r="M3818" s="529" t="s">
        <v>1075</v>
      </c>
    </row>
    <row r="3819" spans="12:13" x14ac:dyDescent="0.35">
      <c r="L3819" s="535" t="s">
        <v>4883</v>
      </c>
      <c r="M3819" s="529" t="s">
        <v>1075</v>
      </c>
    </row>
    <row r="3820" spans="12:13" x14ac:dyDescent="0.35">
      <c r="L3820" s="535" t="s">
        <v>4884</v>
      </c>
      <c r="M3820" s="529" t="s">
        <v>1075</v>
      </c>
    </row>
    <row r="3821" spans="12:13" x14ac:dyDescent="0.35">
      <c r="L3821" s="535" t="s">
        <v>4885</v>
      </c>
      <c r="M3821" s="529" t="s">
        <v>1075</v>
      </c>
    </row>
    <row r="3822" spans="12:13" x14ac:dyDescent="0.35">
      <c r="L3822" s="535" t="s">
        <v>4886</v>
      </c>
      <c r="M3822" s="529" t="s">
        <v>1075</v>
      </c>
    </row>
    <row r="3823" spans="12:13" x14ac:dyDescent="0.35">
      <c r="L3823" s="535" t="s">
        <v>4887</v>
      </c>
      <c r="M3823" s="529" t="s">
        <v>1075</v>
      </c>
    </row>
    <row r="3824" spans="12:13" x14ac:dyDescent="0.35">
      <c r="L3824" s="535" t="s">
        <v>4888</v>
      </c>
      <c r="M3824" s="529" t="s">
        <v>1075</v>
      </c>
    </row>
    <row r="3825" spans="12:13" x14ac:dyDescent="0.35">
      <c r="L3825" s="535" t="s">
        <v>4889</v>
      </c>
      <c r="M3825" s="529" t="s">
        <v>1075</v>
      </c>
    </row>
    <row r="3826" spans="12:13" x14ac:dyDescent="0.35">
      <c r="L3826" s="535" t="s">
        <v>4890</v>
      </c>
      <c r="M3826" s="529" t="s">
        <v>1075</v>
      </c>
    </row>
    <row r="3827" spans="12:13" x14ac:dyDescent="0.35">
      <c r="L3827" s="535" t="s">
        <v>4891</v>
      </c>
      <c r="M3827" s="529" t="s">
        <v>1075</v>
      </c>
    </row>
    <row r="3828" spans="12:13" x14ac:dyDescent="0.35">
      <c r="L3828" s="535" t="s">
        <v>4892</v>
      </c>
      <c r="M3828" s="529" t="s">
        <v>1075</v>
      </c>
    </row>
    <row r="3829" spans="12:13" x14ac:dyDescent="0.35">
      <c r="L3829" s="535" t="s">
        <v>4893</v>
      </c>
      <c r="M3829" s="529" t="s">
        <v>1075</v>
      </c>
    </row>
    <row r="3830" spans="12:13" x14ac:dyDescent="0.35">
      <c r="L3830" s="535" t="s">
        <v>4894</v>
      </c>
      <c r="M3830" s="529" t="s">
        <v>1075</v>
      </c>
    </row>
    <row r="3831" spans="12:13" x14ac:dyDescent="0.35">
      <c r="L3831" s="535" t="s">
        <v>4895</v>
      </c>
      <c r="M3831" s="529" t="s">
        <v>1075</v>
      </c>
    </row>
    <row r="3832" spans="12:13" x14ac:dyDescent="0.35">
      <c r="L3832" s="535" t="s">
        <v>4896</v>
      </c>
      <c r="M3832" s="529" t="s">
        <v>1075</v>
      </c>
    </row>
    <row r="3833" spans="12:13" x14ac:dyDescent="0.35">
      <c r="L3833" s="535" t="s">
        <v>4897</v>
      </c>
      <c r="M3833" s="529" t="s">
        <v>1075</v>
      </c>
    </row>
    <row r="3834" spans="12:13" x14ac:dyDescent="0.35">
      <c r="L3834" s="535" t="s">
        <v>4898</v>
      </c>
      <c r="M3834" s="529" t="s">
        <v>1075</v>
      </c>
    </row>
    <row r="3835" spans="12:13" x14ac:dyDescent="0.35">
      <c r="L3835" s="535" t="s">
        <v>4899</v>
      </c>
      <c r="M3835" s="529" t="s">
        <v>1075</v>
      </c>
    </row>
    <row r="3836" spans="12:13" x14ac:dyDescent="0.35">
      <c r="L3836" s="535" t="s">
        <v>4900</v>
      </c>
      <c r="M3836" s="529" t="s">
        <v>1075</v>
      </c>
    </row>
    <row r="3837" spans="12:13" x14ac:dyDescent="0.35">
      <c r="L3837" s="535" t="s">
        <v>4901</v>
      </c>
      <c r="M3837" s="529" t="s">
        <v>1075</v>
      </c>
    </row>
    <row r="3838" spans="12:13" x14ac:dyDescent="0.35">
      <c r="L3838" s="535" t="s">
        <v>4902</v>
      </c>
      <c r="M3838" s="529" t="s">
        <v>1075</v>
      </c>
    </row>
    <row r="3839" spans="12:13" x14ac:dyDescent="0.35">
      <c r="L3839" s="535" t="s">
        <v>4903</v>
      </c>
      <c r="M3839" s="529" t="s">
        <v>1075</v>
      </c>
    </row>
    <row r="3840" spans="12:13" x14ac:dyDescent="0.35">
      <c r="L3840" s="535" t="s">
        <v>4904</v>
      </c>
      <c r="M3840" s="529" t="s">
        <v>1075</v>
      </c>
    </row>
    <row r="3841" spans="12:13" x14ac:dyDescent="0.35">
      <c r="L3841" s="535" t="s">
        <v>4905</v>
      </c>
      <c r="M3841" s="529" t="s">
        <v>1075</v>
      </c>
    </row>
    <row r="3842" spans="12:13" x14ac:dyDescent="0.35">
      <c r="L3842" s="535" t="s">
        <v>4906</v>
      </c>
      <c r="M3842" s="529" t="s">
        <v>1075</v>
      </c>
    </row>
    <row r="3843" spans="12:13" x14ac:dyDescent="0.35">
      <c r="L3843" s="535" t="s">
        <v>4907</v>
      </c>
      <c r="M3843" s="529" t="s">
        <v>1075</v>
      </c>
    </row>
    <row r="3844" spans="12:13" x14ac:dyDescent="0.35">
      <c r="L3844" s="535" t="s">
        <v>4908</v>
      </c>
      <c r="M3844" s="529" t="s">
        <v>1075</v>
      </c>
    </row>
    <row r="3845" spans="12:13" x14ac:dyDescent="0.35">
      <c r="L3845" s="535" t="s">
        <v>4909</v>
      </c>
      <c r="M3845" s="529" t="s">
        <v>1075</v>
      </c>
    </row>
    <row r="3846" spans="12:13" x14ac:dyDescent="0.35">
      <c r="L3846" s="535" t="s">
        <v>4910</v>
      </c>
      <c r="M3846" s="529" t="s">
        <v>1075</v>
      </c>
    </row>
    <row r="3847" spans="12:13" x14ac:dyDescent="0.35">
      <c r="L3847" s="535" t="s">
        <v>4911</v>
      </c>
      <c r="M3847" s="529" t="s">
        <v>1075</v>
      </c>
    </row>
    <row r="3848" spans="12:13" x14ac:dyDescent="0.35">
      <c r="L3848" s="535" t="s">
        <v>4912</v>
      </c>
      <c r="M3848" s="529" t="s">
        <v>1075</v>
      </c>
    </row>
    <row r="3849" spans="12:13" x14ac:dyDescent="0.35">
      <c r="L3849" s="535" t="s">
        <v>4913</v>
      </c>
      <c r="M3849" s="529" t="s">
        <v>1075</v>
      </c>
    </row>
    <row r="3850" spans="12:13" x14ac:dyDescent="0.35">
      <c r="L3850" s="535" t="s">
        <v>4914</v>
      </c>
      <c r="M3850" s="529" t="s">
        <v>1075</v>
      </c>
    </row>
    <row r="3851" spans="12:13" x14ac:dyDescent="0.35">
      <c r="L3851" s="535" t="s">
        <v>4915</v>
      </c>
      <c r="M3851" s="529" t="s">
        <v>1075</v>
      </c>
    </row>
    <row r="3852" spans="12:13" x14ac:dyDescent="0.35">
      <c r="L3852" s="535" t="s">
        <v>4916</v>
      </c>
      <c r="M3852" s="529" t="s">
        <v>1075</v>
      </c>
    </row>
    <row r="3853" spans="12:13" x14ac:dyDescent="0.35">
      <c r="L3853" s="535" t="s">
        <v>4917</v>
      </c>
      <c r="M3853" s="529" t="s">
        <v>1075</v>
      </c>
    </row>
    <row r="3854" spans="12:13" x14ac:dyDescent="0.35">
      <c r="L3854" s="535" t="s">
        <v>4918</v>
      </c>
      <c r="M3854" s="529" t="s">
        <v>1075</v>
      </c>
    </row>
    <row r="3855" spans="12:13" x14ac:dyDescent="0.35">
      <c r="L3855" s="535" t="s">
        <v>4919</v>
      </c>
      <c r="M3855" s="529" t="s">
        <v>1075</v>
      </c>
    </row>
    <row r="3856" spans="12:13" x14ac:dyDescent="0.35">
      <c r="L3856" s="535" t="s">
        <v>4920</v>
      </c>
      <c r="M3856" s="529" t="s">
        <v>1075</v>
      </c>
    </row>
    <row r="3857" spans="12:13" x14ac:dyDescent="0.35">
      <c r="L3857" s="535" t="s">
        <v>4921</v>
      </c>
      <c r="M3857" s="529" t="s">
        <v>1075</v>
      </c>
    </row>
    <row r="3858" spans="12:13" x14ac:dyDescent="0.35">
      <c r="L3858" s="535" t="s">
        <v>4922</v>
      </c>
      <c r="M3858" s="529" t="s">
        <v>1075</v>
      </c>
    </row>
    <row r="3859" spans="12:13" x14ac:dyDescent="0.35">
      <c r="L3859" s="535" t="s">
        <v>4923</v>
      </c>
      <c r="M3859" s="529" t="s">
        <v>1075</v>
      </c>
    </row>
    <row r="3860" spans="12:13" x14ac:dyDescent="0.35">
      <c r="L3860" s="535" t="s">
        <v>4924</v>
      </c>
      <c r="M3860" s="529" t="s">
        <v>1075</v>
      </c>
    </row>
    <row r="3861" spans="12:13" x14ac:dyDescent="0.35">
      <c r="L3861" s="535" t="s">
        <v>4925</v>
      </c>
      <c r="M3861" s="529" t="s">
        <v>1075</v>
      </c>
    </row>
    <row r="3862" spans="12:13" x14ac:dyDescent="0.35">
      <c r="L3862" s="535" t="s">
        <v>4926</v>
      </c>
      <c r="M3862" s="529" t="s">
        <v>1075</v>
      </c>
    </row>
    <row r="3863" spans="12:13" x14ac:dyDescent="0.35">
      <c r="L3863" s="535" t="s">
        <v>4927</v>
      </c>
      <c r="M3863" s="529" t="s">
        <v>1075</v>
      </c>
    </row>
    <row r="3864" spans="12:13" x14ac:dyDescent="0.35">
      <c r="L3864" s="535" t="s">
        <v>4928</v>
      </c>
      <c r="M3864" s="529" t="s">
        <v>1075</v>
      </c>
    </row>
    <row r="3865" spans="12:13" x14ac:dyDescent="0.35">
      <c r="L3865" s="535" t="s">
        <v>4929</v>
      </c>
      <c r="M3865" s="529" t="s">
        <v>1075</v>
      </c>
    </row>
    <row r="3866" spans="12:13" x14ac:dyDescent="0.35">
      <c r="L3866" s="535" t="s">
        <v>4930</v>
      </c>
      <c r="M3866" s="529" t="s">
        <v>1075</v>
      </c>
    </row>
    <row r="3867" spans="12:13" x14ac:dyDescent="0.35">
      <c r="L3867" s="535" t="s">
        <v>4931</v>
      </c>
      <c r="M3867" s="529" t="s">
        <v>1075</v>
      </c>
    </row>
    <row r="3868" spans="12:13" x14ac:dyDescent="0.35">
      <c r="L3868" s="535" t="s">
        <v>4932</v>
      </c>
      <c r="M3868" s="529" t="s">
        <v>1075</v>
      </c>
    </row>
    <row r="3869" spans="12:13" x14ac:dyDescent="0.35">
      <c r="L3869" s="535" t="s">
        <v>4933</v>
      </c>
      <c r="M3869" s="529" t="s">
        <v>1075</v>
      </c>
    </row>
    <row r="3870" spans="12:13" x14ac:dyDescent="0.35">
      <c r="L3870" s="535" t="s">
        <v>4934</v>
      </c>
      <c r="M3870" s="529" t="s">
        <v>1075</v>
      </c>
    </row>
    <row r="3871" spans="12:13" x14ac:dyDescent="0.35">
      <c r="L3871" s="535" t="s">
        <v>4935</v>
      </c>
      <c r="M3871" s="529" t="s">
        <v>1075</v>
      </c>
    </row>
    <row r="3872" spans="12:13" x14ac:dyDescent="0.35">
      <c r="L3872" s="535" t="s">
        <v>4936</v>
      </c>
      <c r="M3872" s="529" t="s">
        <v>1075</v>
      </c>
    </row>
    <row r="3873" spans="12:13" x14ac:dyDescent="0.35">
      <c r="L3873" s="535" t="s">
        <v>4937</v>
      </c>
      <c r="M3873" s="529" t="s">
        <v>1075</v>
      </c>
    </row>
    <row r="3874" spans="12:13" x14ac:dyDescent="0.35">
      <c r="L3874" s="535" t="s">
        <v>4938</v>
      </c>
      <c r="M3874" s="529" t="s">
        <v>1075</v>
      </c>
    </row>
    <row r="3875" spans="12:13" x14ac:dyDescent="0.35">
      <c r="L3875" s="535" t="s">
        <v>4939</v>
      </c>
      <c r="M3875" s="529" t="s">
        <v>1075</v>
      </c>
    </row>
    <row r="3876" spans="12:13" x14ac:dyDescent="0.35">
      <c r="L3876" s="535" t="s">
        <v>4940</v>
      </c>
      <c r="M3876" s="529" t="s">
        <v>1075</v>
      </c>
    </row>
    <row r="3877" spans="12:13" x14ac:dyDescent="0.35">
      <c r="L3877" s="535" t="s">
        <v>4941</v>
      </c>
      <c r="M3877" s="529" t="s">
        <v>1075</v>
      </c>
    </row>
    <row r="3878" spans="12:13" x14ac:dyDescent="0.35">
      <c r="L3878" s="535" t="s">
        <v>4942</v>
      </c>
      <c r="M3878" s="529" t="s">
        <v>1075</v>
      </c>
    </row>
    <row r="3879" spans="12:13" x14ac:dyDescent="0.35">
      <c r="L3879" s="535" t="s">
        <v>4943</v>
      </c>
      <c r="M3879" s="529" t="s">
        <v>1075</v>
      </c>
    </row>
    <row r="3880" spans="12:13" x14ac:dyDescent="0.35">
      <c r="L3880" s="535" t="s">
        <v>4944</v>
      </c>
      <c r="M3880" s="529" t="s">
        <v>1075</v>
      </c>
    </row>
    <row r="3881" spans="12:13" x14ac:dyDescent="0.35">
      <c r="L3881" s="535" t="s">
        <v>4945</v>
      </c>
      <c r="M3881" s="529" t="s">
        <v>1075</v>
      </c>
    </row>
    <row r="3882" spans="12:13" x14ac:dyDescent="0.35">
      <c r="L3882" s="535" t="s">
        <v>4946</v>
      </c>
      <c r="M3882" s="529" t="s">
        <v>1075</v>
      </c>
    </row>
    <row r="3883" spans="12:13" x14ac:dyDescent="0.35">
      <c r="L3883" s="535" t="s">
        <v>4947</v>
      </c>
      <c r="M3883" s="529" t="s">
        <v>1075</v>
      </c>
    </row>
    <row r="3884" spans="12:13" x14ac:dyDescent="0.35">
      <c r="L3884" s="535" t="s">
        <v>4948</v>
      </c>
      <c r="M3884" s="529" t="s">
        <v>1075</v>
      </c>
    </row>
    <row r="3885" spans="12:13" x14ac:dyDescent="0.35">
      <c r="L3885" s="535" t="s">
        <v>4949</v>
      </c>
      <c r="M3885" s="529" t="s">
        <v>1075</v>
      </c>
    </row>
    <row r="3886" spans="12:13" x14ac:dyDescent="0.35">
      <c r="L3886" s="535" t="s">
        <v>4950</v>
      </c>
      <c r="M3886" s="529" t="s">
        <v>1075</v>
      </c>
    </row>
    <row r="3887" spans="12:13" x14ac:dyDescent="0.35">
      <c r="L3887" s="535" t="s">
        <v>4951</v>
      </c>
      <c r="M3887" s="529" t="s">
        <v>1075</v>
      </c>
    </row>
    <row r="3888" spans="12:13" x14ac:dyDescent="0.35">
      <c r="L3888" s="535" t="s">
        <v>4952</v>
      </c>
      <c r="M3888" s="529" t="s">
        <v>1075</v>
      </c>
    </row>
    <row r="3889" spans="12:13" x14ac:dyDescent="0.35">
      <c r="L3889" s="535" t="s">
        <v>4953</v>
      </c>
      <c r="M3889" s="529" t="s">
        <v>1075</v>
      </c>
    </row>
    <row r="3890" spans="12:13" x14ac:dyDescent="0.35">
      <c r="L3890" s="535" t="s">
        <v>4954</v>
      </c>
      <c r="M3890" s="529" t="s">
        <v>1075</v>
      </c>
    </row>
    <row r="3891" spans="12:13" x14ac:dyDescent="0.35">
      <c r="L3891" s="535" t="s">
        <v>4955</v>
      </c>
      <c r="M3891" s="529" t="s">
        <v>1075</v>
      </c>
    </row>
    <row r="3892" spans="12:13" x14ac:dyDescent="0.35">
      <c r="L3892" s="535" t="s">
        <v>4956</v>
      </c>
      <c r="M3892" s="529" t="s">
        <v>1075</v>
      </c>
    </row>
    <row r="3893" spans="12:13" x14ac:dyDescent="0.35">
      <c r="L3893" s="535" t="s">
        <v>4957</v>
      </c>
      <c r="M3893" s="529" t="s">
        <v>1075</v>
      </c>
    </row>
    <row r="3894" spans="12:13" x14ac:dyDescent="0.35">
      <c r="L3894" s="535" t="s">
        <v>4958</v>
      </c>
      <c r="M3894" s="529" t="s">
        <v>1075</v>
      </c>
    </row>
    <row r="3895" spans="12:13" x14ac:dyDescent="0.35">
      <c r="L3895" s="535" t="s">
        <v>4959</v>
      </c>
      <c r="M3895" s="529" t="s">
        <v>1075</v>
      </c>
    </row>
    <row r="3896" spans="12:13" x14ac:dyDescent="0.35">
      <c r="L3896" s="535" t="s">
        <v>4960</v>
      </c>
      <c r="M3896" s="529" t="s">
        <v>1075</v>
      </c>
    </row>
    <row r="3897" spans="12:13" x14ac:dyDescent="0.35">
      <c r="L3897" s="535" t="s">
        <v>4961</v>
      </c>
      <c r="M3897" s="529" t="s">
        <v>1075</v>
      </c>
    </row>
    <row r="3898" spans="12:13" x14ac:dyDescent="0.35">
      <c r="L3898" s="535" t="s">
        <v>4962</v>
      </c>
      <c r="M3898" s="529" t="s">
        <v>1075</v>
      </c>
    </row>
    <row r="3899" spans="12:13" x14ac:dyDescent="0.35">
      <c r="L3899" s="535" t="s">
        <v>4963</v>
      </c>
      <c r="M3899" s="529" t="s">
        <v>1075</v>
      </c>
    </row>
    <row r="3900" spans="12:13" x14ac:dyDescent="0.35">
      <c r="L3900" s="535" t="s">
        <v>4964</v>
      </c>
      <c r="M3900" s="529" t="s">
        <v>1075</v>
      </c>
    </row>
    <row r="3901" spans="12:13" x14ac:dyDescent="0.35">
      <c r="L3901" s="535" t="s">
        <v>4965</v>
      </c>
      <c r="M3901" s="529" t="s">
        <v>1075</v>
      </c>
    </row>
    <row r="3902" spans="12:13" x14ac:dyDescent="0.35">
      <c r="L3902" s="535" t="s">
        <v>4966</v>
      </c>
      <c r="M3902" s="529" t="s">
        <v>1075</v>
      </c>
    </row>
    <row r="3903" spans="12:13" x14ac:dyDescent="0.35">
      <c r="L3903" s="535" t="s">
        <v>4967</v>
      </c>
      <c r="M3903" s="529" t="s">
        <v>1075</v>
      </c>
    </row>
    <row r="3904" spans="12:13" x14ac:dyDescent="0.35">
      <c r="L3904" s="535" t="s">
        <v>4968</v>
      </c>
      <c r="M3904" s="529" t="s">
        <v>1075</v>
      </c>
    </row>
    <row r="3905" spans="12:13" x14ac:dyDescent="0.35">
      <c r="L3905" s="535" t="s">
        <v>4969</v>
      </c>
      <c r="M3905" s="529" t="s">
        <v>1075</v>
      </c>
    </row>
    <row r="3906" spans="12:13" x14ac:dyDescent="0.35">
      <c r="L3906" s="535" t="s">
        <v>4970</v>
      </c>
      <c r="M3906" s="529" t="s">
        <v>1075</v>
      </c>
    </row>
    <row r="3907" spans="12:13" x14ac:dyDescent="0.35">
      <c r="L3907" s="535" t="s">
        <v>4971</v>
      </c>
      <c r="M3907" s="529" t="s">
        <v>1075</v>
      </c>
    </row>
    <row r="3908" spans="12:13" x14ac:dyDescent="0.35">
      <c r="L3908" s="535" t="s">
        <v>4972</v>
      </c>
      <c r="M3908" s="529" t="s">
        <v>1075</v>
      </c>
    </row>
    <row r="3909" spans="12:13" x14ac:dyDescent="0.35">
      <c r="L3909" s="535" t="s">
        <v>4973</v>
      </c>
      <c r="M3909" s="529" t="s">
        <v>1075</v>
      </c>
    </row>
    <row r="3910" spans="12:13" x14ac:dyDescent="0.35">
      <c r="L3910" s="535" t="s">
        <v>4974</v>
      </c>
      <c r="M3910" s="529" t="s">
        <v>1075</v>
      </c>
    </row>
    <row r="3911" spans="12:13" x14ac:dyDescent="0.35">
      <c r="L3911" s="535" t="s">
        <v>4975</v>
      </c>
      <c r="M3911" s="529" t="s">
        <v>1075</v>
      </c>
    </row>
    <row r="3912" spans="12:13" x14ac:dyDescent="0.35">
      <c r="L3912" s="535" t="s">
        <v>4976</v>
      </c>
      <c r="M3912" s="529" t="s">
        <v>1075</v>
      </c>
    </row>
    <row r="3913" spans="12:13" x14ac:dyDescent="0.35">
      <c r="L3913" s="535" t="s">
        <v>4977</v>
      </c>
      <c r="M3913" s="529" t="s">
        <v>1075</v>
      </c>
    </row>
    <row r="3914" spans="12:13" x14ac:dyDescent="0.35">
      <c r="L3914" s="535" t="s">
        <v>4978</v>
      </c>
      <c r="M3914" s="529" t="s">
        <v>1075</v>
      </c>
    </row>
    <row r="3915" spans="12:13" x14ac:dyDescent="0.35">
      <c r="L3915" s="535" t="s">
        <v>4979</v>
      </c>
      <c r="M3915" s="529" t="s">
        <v>1075</v>
      </c>
    </row>
    <row r="3916" spans="12:13" x14ac:dyDescent="0.35">
      <c r="L3916" s="535" t="s">
        <v>4980</v>
      </c>
      <c r="M3916" s="529" t="s">
        <v>1075</v>
      </c>
    </row>
    <row r="3917" spans="12:13" x14ac:dyDescent="0.35">
      <c r="L3917" s="535" t="s">
        <v>4981</v>
      </c>
      <c r="M3917" s="529" t="s">
        <v>1075</v>
      </c>
    </row>
    <row r="3918" spans="12:13" x14ac:dyDescent="0.35">
      <c r="L3918" s="535" t="s">
        <v>4982</v>
      </c>
      <c r="M3918" s="529" t="s">
        <v>1075</v>
      </c>
    </row>
    <row r="3919" spans="12:13" x14ac:dyDescent="0.35">
      <c r="L3919" s="535" t="s">
        <v>4983</v>
      </c>
      <c r="M3919" s="529" t="s">
        <v>1075</v>
      </c>
    </row>
    <row r="3920" spans="12:13" x14ac:dyDescent="0.35">
      <c r="L3920" s="535" t="s">
        <v>4984</v>
      </c>
      <c r="M3920" s="529" t="s">
        <v>1075</v>
      </c>
    </row>
    <row r="3921" spans="12:13" x14ac:dyDescent="0.35">
      <c r="L3921" s="535" t="s">
        <v>4985</v>
      </c>
      <c r="M3921" s="529" t="s">
        <v>1075</v>
      </c>
    </row>
    <row r="3922" spans="12:13" x14ac:dyDescent="0.35">
      <c r="L3922" s="535" t="s">
        <v>4986</v>
      </c>
      <c r="M3922" s="529" t="s">
        <v>1075</v>
      </c>
    </row>
    <row r="3923" spans="12:13" x14ac:dyDescent="0.35">
      <c r="L3923" s="535" t="s">
        <v>4987</v>
      </c>
      <c r="M3923" s="529" t="s">
        <v>1075</v>
      </c>
    </row>
    <row r="3924" spans="12:13" x14ac:dyDescent="0.35">
      <c r="L3924" s="535" t="s">
        <v>4988</v>
      </c>
      <c r="M3924" s="529" t="s">
        <v>1075</v>
      </c>
    </row>
    <row r="3925" spans="12:13" x14ac:dyDescent="0.35">
      <c r="L3925" s="535" t="s">
        <v>4989</v>
      </c>
      <c r="M3925" s="529" t="s">
        <v>1075</v>
      </c>
    </row>
    <row r="3926" spans="12:13" x14ac:dyDescent="0.35">
      <c r="L3926" s="535" t="s">
        <v>4990</v>
      </c>
      <c r="M3926" s="529" t="s">
        <v>1075</v>
      </c>
    </row>
    <row r="3927" spans="12:13" x14ac:dyDescent="0.35">
      <c r="L3927" s="535" t="s">
        <v>4991</v>
      </c>
      <c r="M3927" s="529" t="s">
        <v>1075</v>
      </c>
    </row>
    <row r="3928" spans="12:13" x14ac:dyDescent="0.35">
      <c r="L3928" s="535" t="s">
        <v>4992</v>
      </c>
      <c r="M3928" s="529" t="s">
        <v>1075</v>
      </c>
    </row>
    <row r="3929" spans="12:13" x14ac:dyDescent="0.35">
      <c r="L3929" s="535" t="s">
        <v>4993</v>
      </c>
      <c r="M3929" s="529" t="s">
        <v>1075</v>
      </c>
    </row>
    <row r="3930" spans="12:13" x14ac:dyDescent="0.35">
      <c r="L3930" s="535" t="s">
        <v>4994</v>
      </c>
      <c r="M3930" s="529" t="s">
        <v>1075</v>
      </c>
    </row>
    <row r="3931" spans="12:13" x14ac:dyDescent="0.35">
      <c r="L3931" s="535" t="s">
        <v>4995</v>
      </c>
      <c r="M3931" s="529" t="s">
        <v>1075</v>
      </c>
    </row>
    <row r="3932" spans="12:13" x14ac:dyDescent="0.35">
      <c r="L3932" s="535" t="s">
        <v>4996</v>
      </c>
      <c r="M3932" s="529" t="s">
        <v>1075</v>
      </c>
    </row>
    <row r="3933" spans="12:13" x14ac:dyDescent="0.35">
      <c r="L3933" s="535" t="s">
        <v>4997</v>
      </c>
      <c r="M3933" s="529" t="s">
        <v>1075</v>
      </c>
    </row>
    <row r="3934" spans="12:13" x14ac:dyDescent="0.35">
      <c r="L3934" s="535" t="s">
        <v>4998</v>
      </c>
      <c r="M3934" s="529" t="s">
        <v>1075</v>
      </c>
    </row>
    <row r="3935" spans="12:13" x14ac:dyDescent="0.35">
      <c r="L3935" s="535" t="s">
        <v>4999</v>
      </c>
      <c r="M3935" s="529" t="s">
        <v>1075</v>
      </c>
    </row>
    <row r="3936" spans="12:13" x14ac:dyDescent="0.35">
      <c r="L3936" s="535" t="s">
        <v>5000</v>
      </c>
      <c r="M3936" s="529" t="s">
        <v>1075</v>
      </c>
    </row>
    <row r="3937" spans="12:13" x14ac:dyDescent="0.35">
      <c r="L3937" s="535" t="s">
        <v>5001</v>
      </c>
      <c r="M3937" s="529" t="s">
        <v>1075</v>
      </c>
    </row>
    <row r="3938" spans="12:13" x14ac:dyDescent="0.35">
      <c r="L3938" s="535" t="s">
        <v>5002</v>
      </c>
      <c r="M3938" s="529" t="s">
        <v>1075</v>
      </c>
    </row>
    <row r="3939" spans="12:13" x14ac:dyDescent="0.35">
      <c r="L3939" s="535" t="s">
        <v>5003</v>
      </c>
      <c r="M3939" s="529" t="s">
        <v>1075</v>
      </c>
    </row>
    <row r="3940" spans="12:13" x14ac:dyDescent="0.35">
      <c r="L3940" s="535" t="s">
        <v>5004</v>
      </c>
      <c r="M3940" s="529" t="s">
        <v>1075</v>
      </c>
    </row>
    <row r="3941" spans="12:13" x14ac:dyDescent="0.35">
      <c r="L3941" s="535" t="s">
        <v>5005</v>
      </c>
      <c r="M3941" s="529" t="s">
        <v>1075</v>
      </c>
    </row>
    <row r="3942" spans="12:13" x14ac:dyDescent="0.35">
      <c r="L3942" s="535" t="s">
        <v>5006</v>
      </c>
      <c r="M3942" s="529" t="s">
        <v>1075</v>
      </c>
    </row>
    <row r="3943" spans="12:13" x14ac:dyDescent="0.35">
      <c r="L3943" s="535" t="s">
        <v>5007</v>
      </c>
      <c r="M3943" s="529" t="s">
        <v>1075</v>
      </c>
    </row>
    <row r="3944" spans="12:13" x14ac:dyDescent="0.35">
      <c r="L3944" s="535" t="s">
        <v>5008</v>
      </c>
      <c r="M3944" s="529" t="s">
        <v>1075</v>
      </c>
    </row>
    <row r="3945" spans="12:13" x14ac:dyDescent="0.35">
      <c r="L3945" s="535" t="s">
        <v>5009</v>
      </c>
      <c r="M3945" s="529" t="s">
        <v>1075</v>
      </c>
    </row>
    <row r="3946" spans="12:13" x14ac:dyDescent="0.35">
      <c r="L3946" s="535" t="s">
        <v>5010</v>
      </c>
      <c r="M3946" s="529" t="s">
        <v>1075</v>
      </c>
    </row>
    <row r="3947" spans="12:13" x14ac:dyDescent="0.35">
      <c r="L3947" s="535" t="s">
        <v>5011</v>
      </c>
      <c r="M3947" s="529" t="s">
        <v>1075</v>
      </c>
    </row>
    <row r="3948" spans="12:13" x14ac:dyDescent="0.35">
      <c r="L3948" s="535" t="s">
        <v>5012</v>
      </c>
      <c r="M3948" s="529" t="s">
        <v>1075</v>
      </c>
    </row>
    <row r="3949" spans="12:13" x14ac:dyDescent="0.35">
      <c r="L3949" s="535" t="s">
        <v>5013</v>
      </c>
      <c r="M3949" s="529" t="s">
        <v>1075</v>
      </c>
    </row>
    <row r="3950" spans="12:13" x14ac:dyDescent="0.35">
      <c r="L3950" s="535" t="s">
        <v>5014</v>
      </c>
      <c r="M3950" s="529" t="s">
        <v>1075</v>
      </c>
    </row>
    <row r="3951" spans="12:13" x14ac:dyDescent="0.35">
      <c r="L3951" s="535" t="s">
        <v>5015</v>
      </c>
      <c r="M3951" s="529" t="s">
        <v>1075</v>
      </c>
    </row>
    <row r="3952" spans="12:13" x14ac:dyDescent="0.35">
      <c r="L3952" s="535" t="s">
        <v>5016</v>
      </c>
      <c r="M3952" s="529" t="s">
        <v>1075</v>
      </c>
    </row>
    <row r="3953" spans="12:13" x14ac:dyDescent="0.35">
      <c r="L3953" s="535" t="s">
        <v>5017</v>
      </c>
      <c r="M3953" s="529" t="s">
        <v>1075</v>
      </c>
    </row>
    <row r="3954" spans="12:13" x14ac:dyDescent="0.35">
      <c r="L3954" s="535" t="s">
        <v>5018</v>
      </c>
      <c r="M3954" s="529" t="s">
        <v>1075</v>
      </c>
    </row>
    <row r="3955" spans="12:13" x14ac:dyDescent="0.35">
      <c r="L3955" s="535" t="s">
        <v>5019</v>
      </c>
      <c r="M3955" s="529" t="s">
        <v>1075</v>
      </c>
    </row>
    <row r="3956" spans="12:13" x14ac:dyDescent="0.35">
      <c r="L3956" s="535" t="s">
        <v>5020</v>
      </c>
      <c r="M3956" s="529" t="s">
        <v>1075</v>
      </c>
    </row>
    <row r="3957" spans="12:13" x14ac:dyDescent="0.35">
      <c r="L3957" s="535" t="s">
        <v>5021</v>
      </c>
      <c r="M3957" s="529" t="s">
        <v>1075</v>
      </c>
    </row>
    <row r="3958" spans="12:13" x14ac:dyDescent="0.35">
      <c r="L3958" s="535" t="s">
        <v>5022</v>
      </c>
      <c r="M3958" s="529" t="s">
        <v>1075</v>
      </c>
    </row>
    <row r="3959" spans="12:13" x14ac:dyDescent="0.35">
      <c r="L3959" s="535" t="s">
        <v>5023</v>
      </c>
      <c r="M3959" s="529" t="s">
        <v>1075</v>
      </c>
    </row>
    <row r="3960" spans="12:13" x14ac:dyDescent="0.35">
      <c r="L3960" s="535" t="s">
        <v>5024</v>
      </c>
      <c r="M3960" s="529" t="s">
        <v>1075</v>
      </c>
    </row>
    <row r="3961" spans="12:13" x14ac:dyDescent="0.35">
      <c r="L3961" s="535" t="s">
        <v>5025</v>
      </c>
      <c r="M3961" s="529" t="s">
        <v>1075</v>
      </c>
    </row>
    <row r="3962" spans="12:13" x14ac:dyDescent="0.35">
      <c r="L3962" s="535" t="s">
        <v>5026</v>
      </c>
      <c r="M3962" s="529" t="s">
        <v>1075</v>
      </c>
    </row>
    <row r="3963" spans="12:13" x14ac:dyDescent="0.35">
      <c r="L3963" s="535" t="s">
        <v>5027</v>
      </c>
      <c r="M3963" s="529" t="s">
        <v>1075</v>
      </c>
    </row>
    <row r="3964" spans="12:13" x14ac:dyDescent="0.35">
      <c r="L3964" s="535" t="s">
        <v>5028</v>
      </c>
      <c r="M3964" s="529" t="s">
        <v>1075</v>
      </c>
    </row>
    <row r="3965" spans="12:13" x14ac:dyDescent="0.35">
      <c r="L3965" s="535" t="s">
        <v>5029</v>
      </c>
      <c r="M3965" s="529" t="s">
        <v>1075</v>
      </c>
    </row>
    <row r="3966" spans="12:13" x14ac:dyDescent="0.35">
      <c r="L3966" s="535" t="s">
        <v>5030</v>
      </c>
      <c r="M3966" s="529" t="s">
        <v>1075</v>
      </c>
    </row>
    <row r="3967" spans="12:13" x14ac:dyDescent="0.35">
      <c r="L3967" s="535" t="s">
        <v>5031</v>
      </c>
      <c r="M3967" s="529" t="s">
        <v>1075</v>
      </c>
    </row>
    <row r="3968" spans="12:13" x14ac:dyDescent="0.35">
      <c r="L3968" s="535" t="s">
        <v>5032</v>
      </c>
      <c r="M3968" s="529" t="s">
        <v>1075</v>
      </c>
    </row>
    <row r="3969" spans="12:13" x14ac:dyDescent="0.35">
      <c r="L3969" s="535" t="s">
        <v>5033</v>
      </c>
      <c r="M3969" s="529" t="s">
        <v>1075</v>
      </c>
    </row>
    <row r="3970" spans="12:13" x14ac:dyDescent="0.35">
      <c r="L3970" s="535" t="s">
        <v>5034</v>
      </c>
      <c r="M3970" s="529" t="s">
        <v>1075</v>
      </c>
    </row>
    <row r="3971" spans="12:13" x14ac:dyDescent="0.35">
      <c r="L3971" s="535" t="s">
        <v>5035</v>
      </c>
      <c r="M3971" s="529" t="s">
        <v>1075</v>
      </c>
    </row>
    <row r="3972" spans="12:13" x14ac:dyDescent="0.35">
      <c r="L3972" s="535" t="s">
        <v>5036</v>
      </c>
      <c r="M3972" s="529" t="s">
        <v>1075</v>
      </c>
    </row>
    <row r="3973" spans="12:13" x14ac:dyDescent="0.35">
      <c r="L3973" s="535" t="s">
        <v>5037</v>
      </c>
      <c r="M3973" s="529" t="s">
        <v>1075</v>
      </c>
    </row>
    <row r="3974" spans="12:13" x14ac:dyDescent="0.35">
      <c r="L3974" s="535" t="s">
        <v>5038</v>
      </c>
      <c r="M3974" s="529" t="s">
        <v>1075</v>
      </c>
    </row>
    <row r="3975" spans="12:13" x14ac:dyDescent="0.35">
      <c r="L3975" s="535" t="s">
        <v>5039</v>
      </c>
      <c r="M3975" s="529" t="s">
        <v>1075</v>
      </c>
    </row>
    <row r="3976" spans="12:13" x14ac:dyDescent="0.35">
      <c r="L3976" s="535" t="s">
        <v>5040</v>
      </c>
      <c r="M3976" s="529" t="s">
        <v>1075</v>
      </c>
    </row>
    <row r="3977" spans="12:13" x14ac:dyDescent="0.35">
      <c r="L3977" s="535" t="s">
        <v>5041</v>
      </c>
      <c r="M3977" s="529" t="s">
        <v>1075</v>
      </c>
    </row>
    <row r="3978" spans="12:13" x14ac:dyDescent="0.35">
      <c r="L3978" s="535" t="s">
        <v>5042</v>
      </c>
      <c r="M3978" s="529" t="s">
        <v>1075</v>
      </c>
    </row>
    <row r="3979" spans="12:13" x14ac:dyDescent="0.35">
      <c r="L3979" s="535" t="s">
        <v>5043</v>
      </c>
      <c r="M3979" s="529" t="s">
        <v>1075</v>
      </c>
    </row>
    <row r="3980" spans="12:13" x14ac:dyDescent="0.35">
      <c r="L3980" s="535" t="s">
        <v>5044</v>
      </c>
      <c r="M3980" s="529" t="s">
        <v>1075</v>
      </c>
    </row>
    <row r="3981" spans="12:13" x14ac:dyDescent="0.35">
      <c r="L3981" s="535" t="s">
        <v>5045</v>
      </c>
      <c r="M3981" s="529" t="s">
        <v>1075</v>
      </c>
    </row>
    <row r="3982" spans="12:13" x14ac:dyDescent="0.35">
      <c r="L3982" s="535" t="s">
        <v>5046</v>
      </c>
      <c r="M3982" s="529" t="s">
        <v>1075</v>
      </c>
    </row>
    <row r="3983" spans="12:13" x14ac:dyDescent="0.35">
      <c r="L3983" s="535" t="s">
        <v>5047</v>
      </c>
      <c r="M3983" s="529" t="s">
        <v>1075</v>
      </c>
    </row>
    <row r="3984" spans="12:13" x14ac:dyDescent="0.35">
      <c r="L3984" s="535" t="s">
        <v>5048</v>
      </c>
      <c r="M3984" s="529" t="s">
        <v>1075</v>
      </c>
    </row>
    <row r="3985" spans="12:13" x14ac:dyDescent="0.35">
      <c r="L3985" s="535" t="s">
        <v>5049</v>
      </c>
      <c r="M3985" s="529" t="s">
        <v>1075</v>
      </c>
    </row>
    <row r="3986" spans="12:13" x14ac:dyDescent="0.35">
      <c r="L3986" s="535" t="s">
        <v>5050</v>
      </c>
      <c r="M3986" s="529" t="s">
        <v>1075</v>
      </c>
    </row>
    <row r="3987" spans="12:13" x14ac:dyDescent="0.35">
      <c r="L3987" s="535" t="s">
        <v>5051</v>
      </c>
      <c r="M3987" s="529" t="s">
        <v>1075</v>
      </c>
    </row>
    <row r="3988" spans="12:13" x14ac:dyDescent="0.35">
      <c r="L3988" s="535" t="s">
        <v>5052</v>
      </c>
      <c r="M3988" s="529" t="s">
        <v>1075</v>
      </c>
    </row>
    <row r="3989" spans="12:13" x14ac:dyDescent="0.35">
      <c r="L3989" s="535" t="s">
        <v>5053</v>
      </c>
      <c r="M3989" s="529" t="s">
        <v>1075</v>
      </c>
    </row>
    <row r="3990" spans="12:13" x14ac:dyDescent="0.35">
      <c r="L3990" s="535" t="s">
        <v>5054</v>
      </c>
      <c r="M3990" s="529" t="s">
        <v>1075</v>
      </c>
    </row>
    <row r="3991" spans="12:13" x14ac:dyDescent="0.35">
      <c r="L3991" s="535" t="s">
        <v>5055</v>
      </c>
      <c r="M3991" s="529" t="s">
        <v>1075</v>
      </c>
    </row>
    <row r="3992" spans="12:13" x14ac:dyDescent="0.35">
      <c r="L3992" s="535" t="s">
        <v>5056</v>
      </c>
      <c r="M3992" s="529" t="s">
        <v>1075</v>
      </c>
    </row>
    <row r="3993" spans="12:13" x14ac:dyDescent="0.35">
      <c r="L3993" s="535" t="s">
        <v>5057</v>
      </c>
      <c r="M3993" s="529" t="s">
        <v>1075</v>
      </c>
    </row>
    <row r="3994" spans="12:13" x14ac:dyDescent="0.35">
      <c r="L3994" s="535" t="s">
        <v>5058</v>
      </c>
      <c r="M3994" s="529" t="s">
        <v>1075</v>
      </c>
    </row>
    <row r="3995" spans="12:13" x14ac:dyDescent="0.35">
      <c r="L3995" s="535" t="s">
        <v>5059</v>
      </c>
      <c r="M3995" s="529" t="s">
        <v>1075</v>
      </c>
    </row>
    <row r="3996" spans="12:13" x14ac:dyDescent="0.35">
      <c r="L3996" s="535" t="s">
        <v>5060</v>
      </c>
      <c r="M3996" s="529" t="s">
        <v>1075</v>
      </c>
    </row>
    <row r="3997" spans="12:13" x14ac:dyDescent="0.35">
      <c r="L3997" s="535" t="s">
        <v>5061</v>
      </c>
      <c r="M3997" s="529" t="s">
        <v>1075</v>
      </c>
    </row>
    <row r="3998" spans="12:13" x14ac:dyDescent="0.35">
      <c r="L3998" s="535" t="s">
        <v>5062</v>
      </c>
      <c r="M3998" s="529" t="s">
        <v>1075</v>
      </c>
    </row>
    <row r="3999" spans="12:13" x14ac:dyDescent="0.35">
      <c r="L3999" s="535" t="s">
        <v>5063</v>
      </c>
      <c r="M3999" s="529" t="s">
        <v>1075</v>
      </c>
    </row>
    <row r="4000" spans="12:13" x14ac:dyDescent="0.35">
      <c r="L4000" s="535" t="s">
        <v>5064</v>
      </c>
      <c r="M4000" s="529" t="s">
        <v>1075</v>
      </c>
    </row>
    <row r="4001" spans="12:13" x14ac:dyDescent="0.35">
      <c r="L4001" s="535" t="s">
        <v>5065</v>
      </c>
      <c r="M4001" s="529" t="s">
        <v>1075</v>
      </c>
    </row>
    <row r="4002" spans="12:13" x14ac:dyDescent="0.35">
      <c r="L4002" s="535" t="s">
        <v>5066</v>
      </c>
      <c r="M4002" s="529" t="s">
        <v>1075</v>
      </c>
    </row>
    <row r="4003" spans="12:13" x14ac:dyDescent="0.35">
      <c r="L4003" s="535" t="s">
        <v>5067</v>
      </c>
      <c r="M4003" s="529" t="s">
        <v>1075</v>
      </c>
    </row>
    <row r="4004" spans="12:13" x14ac:dyDescent="0.35">
      <c r="L4004" s="535" t="s">
        <v>5068</v>
      </c>
      <c r="M4004" s="529" t="s">
        <v>1075</v>
      </c>
    </row>
    <row r="4005" spans="12:13" x14ac:dyDescent="0.35">
      <c r="L4005" s="535" t="s">
        <v>5069</v>
      </c>
      <c r="M4005" s="529" t="s">
        <v>1075</v>
      </c>
    </row>
    <row r="4006" spans="12:13" x14ac:dyDescent="0.35">
      <c r="L4006" s="535" t="s">
        <v>5070</v>
      </c>
      <c r="M4006" s="529" t="s">
        <v>1075</v>
      </c>
    </row>
    <row r="4007" spans="12:13" x14ac:dyDescent="0.35">
      <c r="L4007" s="535" t="s">
        <v>5071</v>
      </c>
      <c r="M4007" s="529" t="s">
        <v>1075</v>
      </c>
    </row>
    <row r="4008" spans="12:13" x14ac:dyDescent="0.35">
      <c r="L4008" s="535" t="s">
        <v>5072</v>
      </c>
      <c r="M4008" s="529" t="s">
        <v>1075</v>
      </c>
    </row>
    <row r="4009" spans="12:13" x14ac:dyDescent="0.35">
      <c r="L4009" s="535" t="s">
        <v>5073</v>
      </c>
      <c r="M4009" s="529" t="s">
        <v>1075</v>
      </c>
    </row>
    <row r="4010" spans="12:13" x14ac:dyDescent="0.35">
      <c r="L4010" s="535" t="s">
        <v>5074</v>
      </c>
      <c r="M4010" s="529" t="s">
        <v>1075</v>
      </c>
    </row>
    <row r="4011" spans="12:13" x14ac:dyDescent="0.35">
      <c r="L4011" s="535" t="s">
        <v>5075</v>
      </c>
      <c r="M4011" s="529" t="s">
        <v>1075</v>
      </c>
    </row>
    <row r="4012" spans="12:13" x14ac:dyDescent="0.35">
      <c r="L4012" s="535" t="s">
        <v>5076</v>
      </c>
      <c r="M4012" s="529" t="s">
        <v>1075</v>
      </c>
    </row>
    <row r="4013" spans="12:13" x14ac:dyDescent="0.35">
      <c r="L4013" s="535" t="s">
        <v>5077</v>
      </c>
      <c r="M4013" s="529" t="s">
        <v>1075</v>
      </c>
    </row>
    <row r="4014" spans="12:13" x14ac:dyDescent="0.35">
      <c r="L4014" s="535" t="s">
        <v>5078</v>
      </c>
      <c r="M4014" s="529" t="s">
        <v>1075</v>
      </c>
    </row>
    <row r="4015" spans="12:13" x14ac:dyDescent="0.35">
      <c r="L4015" s="535" t="s">
        <v>5079</v>
      </c>
      <c r="M4015" s="529" t="s">
        <v>1075</v>
      </c>
    </row>
    <row r="4016" spans="12:13" x14ac:dyDescent="0.35">
      <c r="L4016" s="535" t="s">
        <v>5080</v>
      </c>
      <c r="M4016" s="529" t="s">
        <v>1075</v>
      </c>
    </row>
    <row r="4017" spans="12:13" x14ac:dyDescent="0.35">
      <c r="L4017" s="535" t="s">
        <v>5081</v>
      </c>
      <c r="M4017" s="529" t="s">
        <v>1075</v>
      </c>
    </row>
    <row r="4018" spans="12:13" x14ac:dyDescent="0.35">
      <c r="L4018" s="535" t="s">
        <v>5082</v>
      </c>
      <c r="M4018" s="529" t="s">
        <v>1075</v>
      </c>
    </row>
    <row r="4019" spans="12:13" x14ac:dyDescent="0.35">
      <c r="L4019" s="535" t="s">
        <v>5083</v>
      </c>
      <c r="M4019" s="529" t="s">
        <v>1075</v>
      </c>
    </row>
    <row r="4020" spans="12:13" x14ac:dyDescent="0.35">
      <c r="L4020" s="535" t="s">
        <v>5084</v>
      </c>
      <c r="M4020" s="529" t="s">
        <v>1075</v>
      </c>
    </row>
    <row r="4021" spans="12:13" x14ac:dyDescent="0.35">
      <c r="L4021" s="535" t="s">
        <v>5085</v>
      </c>
      <c r="M4021" s="529" t="s">
        <v>1075</v>
      </c>
    </row>
    <row r="4022" spans="12:13" x14ac:dyDescent="0.35">
      <c r="L4022" s="535" t="s">
        <v>5086</v>
      </c>
      <c r="M4022" s="529" t="s">
        <v>1075</v>
      </c>
    </row>
    <row r="4023" spans="12:13" x14ac:dyDescent="0.35">
      <c r="L4023" s="535" t="s">
        <v>5087</v>
      </c>
      <c r="M4023" s="529" t="s">
        <v>1075</v>
      </c>
    </row>
    <row r="4024" spans="12:13" x14ac:dyDescent="0.35">
      <c r="L4024" s="535" t="s">
        <v>5088</v>
      </c>
      <c r="M4024" s="529" t="s">
        <v>1075</v>
      </c>
    </row>
    <row r="4025" spans="12:13" x14ac:dyDescent="0.35">
      <c r="L4025" s="535" t="s">
        <v>5089</v>
      </c>
      <c r="M4025" s="529" t="s">
        <v>1075</v>
      </c>
    </row>
    <row r="4026" spans="12:13" x14ac:dyDescent="0.35">
      <c r="L4026" s="535" t="s">
        <v>5090</v>
      </c>
      <c r="M4026" s="529" t="s">
        <v>1075</v>
      </c>
    </row>
    <row r="4027" spans="12:13" x14ac:dyDescent="0.35">
      <c r="L4027" s="535" t="s">
        <v>5091</v>
      </c>
      <c r="M4027" s="529" t="s">
        <v>1075</v>
      </c>
    </row>
    <row r="4028" spans="12:13" x14ac:dyDescent="0.35">
      <c r="L4028" s="535" t="s">
        <v>5092</v>
      </c>
      <c r="M4028" s="529" t="s">
        <v>1075</v>
      </c>
    </row>
    <row r="4029" spans="12:13" x14ac:dyDescent="0.35">
      <c r="L4029" s="535" t="s">
        <v>5093</v>
      </c>
      <c r="M4029" s="529" t="s">
        <v>1075</v>
      </c>
    </row>
    <row r="4030" spans="12:13" x14ac:dyDescent="0.35">
      <c r="L4030" s="535" t="s">
        <v>5094</v>
      </c>
      <c r="M4030" s="529" t="s">
        <v>1075</v>
      </c>
    </row>
    <row r="4031" spans="12:13" x14ac:dyDescent="0.35">
      <c r="L4031" s="535" t="s">
        <v>5095</v>
      </c>
      <c r="M4031" s="529" t="s">
        <v>1075</v>
      </c>
    </row>
    <row r="4032" spans="12:13" x14ac:dyDescent="0.35">
      <c r="L4032" s="535" t="s">
        <v>5096</v>
      </c>
      <c r="M4032" s="529" t="s">
        <v>1075</v>
      </c>
    </row>
    <row r="4033" spans="12:13" x14ac:dyDescent="0.35">
      <c r="L4033" s="535" t="s">
        <v>5097</v>
      </c>
      <c r="M4033" s="529" t="s">
        <v>1075</v>
      </c>
    </row>
    <row r="4034" spans="12:13" x14ac:dyDescent="0.35">
      <c r="L4034" s="535" t="s">
        <v>5098</v>
      </c>
      <c r="M4034" s="529" t="s">
        <v>1075</v>
      </c>
    </row>
    <row r="4035" spans="12:13" x14ac:dyDescent="0.35">
      <c r="L4035" s="535" t="s">
        <v>5099</v>
      </c>
      <c r="M4035" s="529" t="s">
        <v>1075</v>
      </c>
    </row>
    <row r="4036" spans="12:13" x14ac:dyDescent="0.35">
      <c r="L4036" s="535" t="s">
        <v>5100</v>
      </c>
      <c r="M4036" s="529" t="s">
        <v>1075</v>
      </c>
    </row>
    <row r="4037" spans="12:13" x14ac:dyDescent="0.35">
      <c r="L4037" s="535" t="s">
        <v>5101</v>
      </c>
      <c r="M4037" s="529" t="s">
        <v>1075</v>
      </c>
    </row>
    <row r="4038" spans="12:13" x14ac:dyDescent="0.35">
      <c r="L4038" s="535" t="s">
        <v>5102</v>
      </c>
      <c r="M4038" s="529" t="s">
        <v>1075</v>
      </c>
    </row>
    <row r="4039" spans="12:13" x14ac:dyDescent="0.35">
      <c r="L4039" s="535" t="s">
        <v>5103</v>
      </c>
      <c r="M4039" s="529" t="s">
        <v>1075</v>
      </c>
    </row>
    <row r="4040" spans="12:13" x14ac:dyDescent="0.35">
      <c r="L4040" s="535" t="s">
        <v>5104</v>
      </c>
      <c r="M4040" s="529" t="s">
        <v>1075</v>
      </c>
    </row>
    <row r="4041" spans="12:13" x14ac:dyDescent="0.35">
      <c r="L4041" s="535" t="s">
        <v>5105</v>
      </c>
      <c r="M4041" s="529" t="s">
        <v>1075</v>
      </c>
    </row>
    <row r="4042" spans="12:13" x14ac:dyDescent="0.35">
      <c r="L4042" s="535" t="s">
        <v>5106</v>
      </c>
      <c r="M4042" s="529" t="s">
        <v>1075</v>
      </c>
    </row>
    <row r="4043" spans="12:13" x14ac:dyDescent="0.35">
      <c r="L4043" s="535" t="s">
        <v>5107</v>
      </c>
      <c r="M4043" s="529" t="s">
        <v>1075</v>
      </c>
    </row>
    <row r="4044" spans="12:13" x14ac:dyDescent="0.35">
      <c r="L4044" s="535" t="s">
        <v>5108</v>
      </c>
      <c r="M4044" s="529" t="s">
        <v>1075</v>
      </c>
    </row>
    <row r="4045" spans="12:13" x14ac:dyDescent="0.35">
      <c r="L4045" s="535" t="s">
        <v>5109</v>
      </c>
      <c r="M4045" s="529" t="s">
        <v>1075</v>
      </c>
    </row>
    <row r="4046" spans="12:13" x14ac:dyDescent="0.35">
      <c r="L4046" s="535" t="s">
        <v>5110</v>
      </c>
      <c r="M4046" s="529" t="s">
        <v>1075</v>
      </c>
    </row>
    <row r="4047" spans="12:13" x14ac:dyDescent="0.35">
      <c r="L4047" s="535" t="s">
        <v>5111</v>
      </c>
      <c r="M4047" s="529" t="s">
        <v>1075</v>
      </c>
    </row>
    <row r="4048" spans="12:13" x14ac:dyDescent="0.35">
      <c r="L4048" s="535" t="s">
        <v>5112</v>
      </c>
      <c r="M4048" s="529" t="s">
        <v>1075</v>
      </c>
    </row>
    <row r="4049" spans="12:13" x14ac:dyDescent="0.35">
      <c r="L4049" s="535" t="s">
        <v>5113</v>
      </c>
      <c r="M4049" s="529" t="s">
        <v>1075</v>
      </c>
    </row>
    <row r="4050" spans="12:13" x14ac:dyDescent="0.35">
      <c r="L4050" s="535" t="s">
        <v>5114</v>
      </c>
      <c r="M4050" s="529" t="s">
        <v>1075</v>
      </c>
    </row>
    <row r="4051" spans="12:13" x14ac:dyDescent="0.35">
      <c r="L4051" s="535" t="s">
        <v>5115</v>
      </c>
      <c r="M4051" s="529" t="s">
        <v>1075</v>
      </c>
    </row>
    <row r="4052" spans="12:13" x14ac:dyDescent="0.35">
      <c r="L4052" s="535" t="s">
        <v>5116</v>
      </c>
      <c r="M4052" s="529" t="s">
        <v>1075</v>
      </c>
    </row>
    <row r="4053" spans="12:13" x14ac:dyDescent="0.35">
      <c r="L4053" s="535" t="s">
        <v>5117</v>
      </c>
      <c r="M4053" s="529" t="s">
        <v>1075</v>
      </c>
    </row>
    <row r="4054" spans="12:13" x14ac:dyDescent="0.35">
      <c r="L4054" s="535" t="s">
        <v>5118</v>
      </c>
      <c r="M4054" s="529" t="s">
        <v>1075</v>
      </c>
    </row>
    <row r="4055" spans="12:13" x14ac:dyDescent="0.35">
      <c r="L4055" s="535" t="s">
        <v>5119</v>
      </c>
      <c r="M4055" s="529" t="s">
        <v>1075</v>
      </c>
    </row>
    <row r="4056" spans="12:13" x14ac:dyDescent="0.35">
      <c r="L4056" s="535" t="s">
        <v>5120</v>
      </c>
      <c r="M4056" s="529" t="s">
        <v>1075</v>
      </c>
    </row>
    <row r="4057" spans="12:13" x14ac:dyDescent="0.35">
      <c r="L4057" s="535" t="s">
        <v>5121</v>
      </c>
      <c r="M4057" s="529" t="s">
        <v>1075</v>
      </c>
    </row>
    <row r="4058" spans="12:13" x14ac:dyDescent="0.35">
      <c r="L4058" s="535" t="s">
        <v>5122</v>
      </c>
      <c r="M4058" s="529" t="s">
        <v>1075</v>
      </c>
    </row>
    <row r="4059" spans="12:13" x14ac:dyDescent="0.35">
      <c r="L4059" s="535" t="s">
        <v>5123</v>
      </c>
      <c r="M4059" s="529" t="s">
        <v>1075</v>
      </c>
    </row>
    <row r="4060" spans="12:13" x14ac:dyDescent="0.35">
      <c r="L4060" s="535" t="s">
        <v>5124</v>
      </c>
      <c r="M4060" s="529" t="s">
        <v>1075</v>
      </c>
    </row>
    <row r="4061" spans="12:13" x14ac:dyDescent="0.35">
      <c r="L4061" s="535" t="s">
        <v>5125</v>
      </c>
      <c r="M4061" s="529" t="s">
        <v>1075</v>
      </c>
    </row>
    <row r="4062" spans="12:13" x14ac:dyDescent="0.35">
      <c r="L4062" s="535" t="s">
        <v>5126</v>
      </c>
      <c r="M4062" s="529" t="s">
        <v>1075</v>
      </c>
    </row>
    <row r="4063" spans="12:13" x14ac:dyDescent="0.35">
      <c r="L4063" s="535" t="s">
        <v>5127</v>
      </c>
      <c r="M4063" s="529" t="s">
        <v>1075</v>
      </c>
    </row>
    <row r="4064" spans="12:13" x14ac:dyDescent="0.35">
      <c r="L4064" s="535" t="s">
        <v>5128</v>
      </c>
      <c r="M4064" s="529" t="s">
        <v>1075</v>
      </c>
    </row>
    <row r="4065" spans="12:13" x14ac:dyDescent="0.35">
      <c r="L4065" s="535" t="s">
        <v>5129</v>
      </c>
      <c r="M4065" s="529" t="s">
        <v>1075</v>
      </c>
    </row>
    <row r="4066" spans="12:13" x14ac:dyDescent="0.35">
      <c r="L4066" s="535" t="s">
        <v>5130</v>
      </c>
      <c r="M4066" s="529" t="s">
        <v>1075</v>
      </c>
    </row>
    <row r="4067" spans="12:13" x14ac:dyDescent="0.35">
      <c r="L4067" s="535" t="s">
        <v>5131</v>
      </c>
      <c r="M4067" s="529" t="s">
        <v>1075</v>
      </c>
    </row>
    <row r="4068" spans="12:13" x14ac:dyDescent="0.35">
      <c r="L4068" s="535" t="s">
        <v>5132</v>
      </c>
      <c r="M4068" s="529" t="s">
        <v>1075</v>
      </c>
    </row>
    <row r="4069" spans="12:13" x14ac:dyDescent="0.35">
      <c r="L4069" s="535" t="s">
        <v>5133</v>
      </c>
      <c r="M4069" s="529" t="s">
        <v>1075</v>
      </c>
    </row>
    <row r="4070" spans="12:13" x14ac:dyDescent="0.35">
      <c r="L4070" s="535" t="s">
        <v>5134</v>
      </c>
      <c r="M4070" s="529" t="s">
        <v>1075</v>
      </c>
    </row>
    <row r="4071" spans="12:13" x14ac:dyDescent="0.35">
      <c r="L4071" s="535" t="s">
        <v>5135</v>
      </c>
      <c r="M4071" s="529" t="s">
        <v>1075</v>
      </c>
    </row>
    <row r="4072" spans="12:13" x14ac:dyDescent="0.35">
      <c r="L4072" s="535" t="s">
        <v>5136</v>
      </c>
      <c r="M4072" s="529" t="s">
        <v>1075</v>
      </c>
    </row>
    <row r="4073" spans="12:13" x14ac:dyDescent="0.35">
      <c r="L4073" s="535" t="s">
        <v>5137</v>
      </c>
      <c r="M4073" s="529" t="s">
        <v>1075</v>
      </c>
    </row>
    <row r="4074" spans="12:13" x14ac:dyDescent="0.35">
      <c r="L4074" s="535" t="s">
        <v>5138</v>
      </c>
      <c r="M4074" s="529" t="s">
        <v>1075</v>
      </c>
    </row>
    <row r="4075" spans="12:13" x14ac:dyDescent="0.35">
      <c r="L4075" s="535" t="s">
        <v>5139</v>
      </c>
      <c r="M4075" s="529" t="s">
        <v>1075</v>
      </c>
    </row>
    <row r="4076" spans="12:13" x14ac:dyDescent="0.35">
      <c r="L4076" s="535" t="s">
        <v>5140</v>
      </c>
      <c r="M4076" s="529" t="s">
        <v>1075</v>
      </c>
    </row>
    <row r="4077" spans="12:13" x14ac:dyDescent="0.35">
      <c r="L4077" s="535" t="s">
        <v>5141</v>
      </c>
      <c r="M4077" s="529" t="s">
        <v>1075</v>
      </c>
    </row>
    <row r="4078" spans="12:13" x14ac:dyDescent="0.35">
      <c r="L4078" s="535" t="s">
        <v>5142</v>
      </c>
      <c r="M4078" s="529" t="s">
        <v>1075</v>
      </c>
    </row>
    <row r="4079" spans="12:13" x14ac:dyDescent="0.35">
      <c r="L4079" s="535" t="s">
        <v>5143</v>
      </c>
      <c r="M4079" s="529" t="s">
        <v>1075</v>
      </c>
    </row>
    <row r="4080" spans="12:13" x14ac:dyDescent="0.35">
      <c r="L4080" s="535" t="s">
        <v>5144</v>
      </c>
      <c r="M4080" s="529" t="s">
        <v>1075</v>
      </c>
    </row>
    <row r="4081" spans="12:13" x14ac:dyDescent="0.35">
      <c r="L4081" s="535" t="s">
        <v>5145</v>
      </c>
      <c r="M4081" s="529" t="s">
        <v>1075</v>
      </c>
    </row>
    <row r="4082" spans="12:13" x14ac:dyDescent="0.35">
      <c r="L4082" s="535" t="s">
        <v>5146</v>
      </c>
      <c r="M4082" s="529" t="s">
        <v>1075</v>
      </c>
    </row>
    <row r="4083" spans="12:13" x14ac:dyDescent="0.35">
      <c r="L4083" s="535" t="s">
        <v>5147</v>
      </c>
      <c r="M4083" s="529" t="s">
        <v>1075</v>
      </c>
    </row>
    <row r="4084" spans="12:13" x14ac:dyDescent="0.35">
      <c r="L4084" s="535" t="s">
        <v>5148</v>
      </c>
      <c r="M4084" s="529" t="s">
        <v>1075</v>
      </c>
    </row>
    <row r="4085" spans="12:13" x14ac:dyDescent="0.35">
      <c r="L4085" s="535" t="s">
        <v>5149</v>
      </c>
      <c r="M4085" s="529" t="s">
        <v>1075</v>
      </c>
    </row>
    <row r="4086" spans="12:13" x14ac:dyDescent="0.35">
      <c r="L4086" s="535" t="s">
        <v>5150</v>
      </c>
      <c r="M4086" s="529" t="s">
        <v>1075</v>
      </c>
    </row>
    <row r="4087" spans="12:13" x14ac:dyDescent="0.35">
      <c r="L4087" s="535" t="s">
        <v>5151</v>
      </c>
      <c r="M4087" s="529" t="s">
        <v>1075</v>
      </c>
    </row>
    <row r="4088" spans="12:13" x14ac:dyDescent="0.35">
      <c r="L4088" s="535" t="s">
        <v>5152</v>
      </c>
      <c r="M4088" s="529" t="s">
        <v>1075</v>
      </c>
    </row>
    <row r="4089" spans="12:13" x14ac:dyDescent="0.35">
      <c r="L4089" s="535" t="s">
        <v>5153</v>
      </c>
      <c r="M4089" s="529" t="s">
        <v>1075</v>
      </c>
    </row>
    <row r="4090" spans="12:13" x14ac:dyDescent="0.35">
      <c r="L4090" s="535" t="s">
        <v>5154</v>
      </c>
      <c r="M4090" s="529" t="s">
        <v>1075</v>
      </c>
    </row>
    <row r="4091" spans="12:13" x14ac:dyDescent="0.35">
      <c r="L4091" s="535" t="s">
        <v>5155</v>
      </c>
      <c r="M4091" s="529" t="s">
        <v>1075</v>
      </c>
    </row>
    <row r="4092" spans="12:13" x14ac:dyDescent="0.35">
      <c r="L4092" s="535" t="s">
        <v>5156</v>
      </c>
      <c r="M4092" s="529" t="s">
        <v>1075</v>
      </c>
    </row>
    <row r="4093" spans="12:13" x14ac:dyDescent="0.35">
      <c r="L4093" s="535" t="s">
        <v>5157</v>
      </c>
      <c r="M4093" s="529" t="s">
        <v>1075</v>
      </c>
    </row>
    <row r="4094" spans="12:13" x14ac:dyDescent="0.35">
      <c r="L4094" s="535" t="s">
        <v>5158</v>
      </c>
      <c r="M4094" s="529" t="s">
        <v>1075</v>
      </c>
    </row>
    <row r="4095" spans="12:13" x14ac:dyDescent="0.35">
      <c r="L4095" s="535" t="s">
        <v>5159</v>
      </c>
      <c r="M4095" s="529" t="s">
        <v>1075</v>
      </c>
    </row>
    <row r="4096" spans="12:13" x14ac:dyDescent="0.35">
      <c r="L4096" s="535" t="s">
        <v>5160</v>
      </c>
      <c r="M4096" s="529" t="s">
        <v>1075</v>
      </c>
    </row>
    <row r="4097" spans="12:13" x14ac:dyDescent="0.35">
      <c r="L4097" s="535" t="s">
        <v>5161</v>
      </c>
      <c r="M4097" s="529" t="s">
        <v>1075</v>
      </c>
    </row>
    <row r="4098" spans="12:13" x14ac:dyDescent="0.35">
      <c r="L4098" s="535" t="s">
        <v>5162</v>
      </c>
      <c r="M4098" s="529" t="s">
        <v>1075</v>
      </c>
    </row>
    <row r="4099" spans="12:13" x14ac:dyDescent="0.35">
      <c r="L4099" s="535" t="s">
        <v>5163</v>
      </c>
      <c r="M4099" s="529" t="s">
        <v>1075</v>
      </c>
    </row>
    <row r="4100" spans="12:13" x14ac:dyDescent="0.35">
      <c r="L4100" s="535" t="s">
        <v>5164</v>
      </c>
      <c r="M4100" s="529" t="s">
        <v>1075</v>
      </c>
    </row>
    <row r="4101" spans="12:13" x14ac:dyDescent="0.35">
      <c r="L4101" s="535" t="s">
        <v>5165</v>
      </c>
      <c r="M4101" s="529" t="s">
        <v>1075</v>
      </c>
    </row>
    <row r="4102" spans="12:13" x14ac:dyDescent="0.35">
      <c r="L4102" s="535" t="s">
        <v>5166</v>
      </c>
      <c r="M4102" s="529" t="s">
        <v>1075</v>
      </c>
    </row>
    <row r="4103" spans="12:13" x14ac:dyDescent="0.35">
      <c r="L4103" s="535" t="s">
        <v>5167</v>
      </c>
      <c r="M4103" s="529" t="s">
        <v>1075</v>
      </c>
    </row>
    <row r="4104" spans="12:13" x14ac:dyDescent="0.35">
      <c r="L4104" s="535" t="s">
        <v>5168</v>
      </c>
      <c r="M4104" s="529" t="s">
        <v>1075</v>
      </c>
    </row>
    <row r="4105" spans="12:13" x14ac:dyDescent="0.35">
      <c r="L4105" s="535" t="s">
        <v>5169</v>
      </c>
      <c r="M4105" s="529" t="s">
        <v>1075</v>
      </c>
    </row>
    <row r="4106" spans="12:13" x14ac:dyDescent="0.35">
      <c r="L4106" s="535" t="s">
        <v>5170</v>
      </c>
      <c r="M4106" s="529" t="s">
        <v>1075</v>
      </c>
    </row>
    <row r="4107" spans="12:13" x14ac:dyDescent="0.35">
      <c r="L4107" s="535" t="s">
        <v>5171</v>
      </c>
      <c r="M4107" s="529" t="s">
        <v>1075</v>
      </c>
    </row>
    <row r="4108" spans="12:13" x14ac:dyDescent="0.35">
      <c r="L4108" s="535" t="s">
        <v>5172</v>
      </c>
      <c r="M4108" s="529" t="s">
        <v>1075</v>
      </c>
    </row>
    <row r="4109" spans="12:13" x14ac:dyDescent="0.35">
      <c r="L4109" s="535" t="s">
        <v>5173</v>
      </c>
      <c r="M4109" s="529" t="s">
        <v>1075</v>
      </c>
    </row>
    <row r="4110" spans="12:13" x14ac:dyDescent="0.35">
      <c r="L4110" s="535" t="s">
        <v>5174</v>
      </c>
      <c r="M4110" s="529" t="s">
        <v>1075</v>
      </c>
    </row>
    <row r="4111" spans="12:13" x14ac:dyDescent="0.35">
      <c r="L4111" s="535" t="s">
        <v>5175</v>
      </c>
      <c r="M4111" s="529" t="s">
        <v>1075</v>
      </c>
    </row>
    <row r="4112" spans="12:13" x14ac:dyDescent="0.35">
      <c r="L4112" s="535" t="s">
        <v>5176</v>
      </c>
      <c r="M4112" s="529" t="s">
        <v>1075</v>
      </c>
    </row>
    <row r="4113" spans="12:13" x14ac:dyDescent="0.35">
      <c r="L4113" s="535" t="s">
        <v>5177</v>
      </c>
      <c r="M4113" s="529" t="s">
        <v>1075</v>
      </c>
    </row>
    <row r="4114" spans="12:13" x14ac:dyDescent="0.35">
      <c r="L4114" s="535" t="s">
        <v>5178</v>
      </c>
      <c r="M4114" s="529" t="s">
        <v>1075</v>
      </c>
    </row>
    <row r="4115" spans="12:13" x14ac:dyDescent="0.35">
      <c r="L4115" s="535" t="s">
        <v>5179</v>
      </c>
      <c r="M4115" s="529" t="s">
        <v>1075</v>
      </c>
    </row>
    <row r="4116" spans="12:13" x14ac:dyDescent="0.35">
      <c r="L4116" s="535" t="s">
        <v>5180</v>
      </c>
      <c r="M4116" s="529" t="s">
        <v>1075</v>
      </c>
    </row>
    <row r="4117" spans="12:13" x14ac:dyDescent="0.35">
      <c r="L4117" s="535" t="s">
        <v>5181</v>
      </c>
      <c r="M4117" s="529" t="s">
        <v>1075</v>
      </c>
    </row>
    <row r="4118" spans="12:13" x14ac:dyDescent="0.35">
      <c r="L4118" s="535" t="s">
        <v>5182</v>
      </c>
      <c r="M4118" s="529" t="s">
        <v>1075</v>
      </c>
    </row>
    <row r="4119" spans="12:13" x14ac:dyDescent="0.35">
      <c r="L4119" s="535" t="s">
        <v>5183</v>
      </c>
      <c r="M4119" s="529" t="s">
        <v>1075</v>
      </c>
    </row>
    <row r="4120" spans="12:13" x14ac:dyDescent="0.35">
      <c r="L4120" s="535" t="s">
        <v>5184</v>
      </c>
      <c r="M4120" s="529" t="s">
        <v>1075</v>
      </c>
    </row>
    <row r="4121" spans="12:13" x14ac:dyDescent="0.35">
      <c r="L4121" s="535" t="s">
        <v>5185</v>
      </c>
      <c r="M4121" s="529" t="s">
        <v>1075</v>
      </c>
    </row>
    <row r="4122" spans="12:13" x14ac:dyDescent="0.35">
      <c r="L4122" s="535" t="s">
        <v>5186</v>
      </c>
      <c r="M4122" s="529" t="s">
        <v>1075</v>
      </c>
    </row>
    <row r="4123" spans="12:13" x14ac:dyDescent="0.35">
      <c r="L4123" s="535" t="s">
        <v>5187</v>
      </c>
      <c r="M4123" s="529" t="s">
        <v>1075</v>
      </c>
    </row>
    <row r="4124" spans="12:13" x14ac:dyDescent="0.35">
      <c r="L4124" s="535" t="s">
        <v>5188</v>
      </c>
      <c r="M4124" s="529" t="s">
        <v>1075</v>
      </c>
    </row>
    <row r="4125" spans="12:13" x14ac:dyDescent="0.35">
      <c r="L4125" s="535" t="s">
        <v>5189</v>
      </c>
      <c r="M4125" s="529" t="s">
        <v>1075</v>
      </c>
    </row>
    <row r="4126" spans="12:13" x14ac:dyDescent="0.35">
      <c r="L4126" s="535" t="s">
        <v>5190</v>
      </c>
      <c r="M4126" s="529" t="s">
        <v>1075</v>
      </c>
    </row>
    <row r="4127" spans="12:13" x14ac:dyDescent="0.35">
      <c r="L4127" s="535" t="s">
        <v>5191</v>
      </c>
      <c r="M4127" s="529" t="s">
        <v>1075</v>
      </c>
    </row>
    <row r="4128" spans="12:13" x14ac:dyDescent="0.35">
      <c r="L4128" s="535" t="s">
        <v>5192</v>
      </c>
      <c r="M4128" s="529" t="s">
        <v>1075</v>
      </c>
    </row>
    <row r="4129" spans="12:13" x14ac:dyDescent="0.35">
      <c r="L4129" s="535" t="s">
        <v>5193</v>
      </c>
      <c r="M4129" s="529" t="s">
        <v>1075</v>
      </c>
    </row>
    <row r="4130" spans="12:13" x14ac:dyDescent="0.35">
      <c r="L4130" s="535" t="s">
        <v>5194</v>
      </c>
      <c r="M4130" s="529" t="s">
        <v>1075</v>
      </c>
    </row>
    <row r="4131" spans="12:13" x14ac:dyDescent="0.35">
      <c r="L4131" s="535" t="s">
        <v>5195</v>
      </c>
      <c r="M4131" s="529" t="s">
        <v>1075</v>
      </c>
    </row>
    <row r="4132" spans="12:13" x14ac:dyDescent="0.35">
      <c r="L4132" s="535" t="s">
        <v>5196</v>
      </c>
      <c r="M4132" s="529" t="s">
        <v>1075</v>
      </c>
    </row>
    <row r="4133" spans="12:13" x14ac:dyDescent="0.35">
      <c r="L4133" s="535" t="s">
        <v>5197</v>
      </c>
      <c r="M4133" s="529" t="s">
        <v>1075</v>
      </c>
    </row>
    <row r="4134" spans="12:13" x14ac:dyDescent="0.35">
      <c r="L4134" s="535" t="s">
        <v>5198</v>
      </c>
      <c r="M4134" s="529" t="s">
        <v>1075</v>
      </c>
    </row>
    <row r="4135" spans="12:13" x14ac:dyDescent="0.35">
      <c r="L4135" s="535" t="s">
        <v>5199</v>
      </c>
      <c r="M4135" s="529" t="s">
        <v>1075</v>
      </c>
    </row>
    <row r="4136" spans="12:13" x14ac:dyDescent="0.35">
      <c r="L4136" s="535" t="s">
        <v>5200</v>
      </c>
      <c r="M4136" s="529" t="s">
        <v>1075</v>
      </c>
    </row>
    <row r="4137" spans="12:13" x14ac:dyDescent="0.35">
      <c r="L4137" s="535" t="s">
        <v>5201</v>
      </c>
      <c r="M4137" s="529" t="s">
        <v>1075</v>
      </c>
    </row>
    <row r="4138" spans="12:13" x14ac:dyDescent="0.35">
      <c r="L4138" s="535" t="s">
        <v>5202</v>
      </c>
      <c r="M4138" s="529" t="s">
        <v>1075</v>
      </c>
    </row>
    <row r="4139" spans="12:13" x14ac:dyDescent="0.35">
      <c r="L4139" s="535" t="s">
        <v>5203</v>
      </c>
      <c r="M4139" s="529" t="s">
        <v>1075</v>
      </c>
    </row>
    <row r="4140" spans="12:13" x14ac:dyDescent="0.35">
      <c r="L4140" s="535" t="s">
        <v>5204</v>
      </c>
      <c r="M4140" s="529" t="s">
        <v>1075</v>
      </c>
    </row>
    <row r="4141" spans="12:13" x14ac:dyDescent="0.35">
      <c r="L4141" s="535" t="s">
        <v>5205</v>
      </c>
      <c r="M4141" s="529" t="s">
        <v>1075</v>
      </c>
    </row>
    <row r="4142" spans="12:13" x14ac:dyDescent="0.35">
      <c r="L4142" s="535" t="s">
        <v>5206</v>
      </c>
      <c r="M4142" s="529" t="s">
        <v>1075</v>
      </c>
    </row>
    <row r="4143" spans="12:13" x14ac:dyDescent="0.35">
      <c r="L4143" s="535" t="s">
        <v>5207</v>
      </c>
      <c r="M4143" s="529" t="s">
        <v>1075</v>
      </c>
    </row>
    <row r="4144" spans="12:13" x14ac:dyDescent="0.35">
      <c r="L4144" s="535" t="s">
        <v>5208</v>
      </c>
      <c r="M4144" s="529" t="s">
        <v>1075</v>
      </c>
    </row>
    <row r="4145" spans="12:13" x14ac:dyDescent="0.35">
      <c r="L4145" s="535" t="s">
        <v>5209</v>
      </c>
      <c r="M4145" s="529" t="s">
        <v>1075</v>
      </c>
    </row>
    <row r="4146" spans="12:13" x14ac:dyDescent="0.35">
      <c r="L4146" s="535" t="s">
        <v>5210</v>
      </c>
      <c r="M4146" s="529" t="s">
        <v>1075</v>
      </c>
    </row>
    <row r="4147" spans="12:13" x14ac:dyDescent="0.35">
      <c r="L4147" s="535" t="s">
        <v>5211</v>
      </c>
      <c r="M4147" s="529" t="s">
        <v>1075</v>
      </c>
    </row>
    <row r="4148" spans="12:13" x14ac:dyDescent="0.35">
      <c r="L4148" s="535" t="s">
        <v>5212</v>
      </c>
      <c r="M4148" s="529" t="s">
        <v>1075</v>
      </c>
    </row>
    <row r="4149" spans="12:13" x14ac:dyDescent="0.35">
      <c r="L4149" s="535" t="s">
        <v>5213</v>
      </c>
      <c r="M4149" s="529" t="s">
        <v>1075</v>
      </c>
    </row>
    <row r="4150" spans="12:13" x14ac:dyDescent="0.35">
      <c r="L4150" s="535" t="s">
        <v>5214</v>
      </c>
      <c r="M4150" s="529" t="s">
        <v>1075</v>
      </c>
    </row>
    <row r="4151" spans="12:13" x14ac:dyDescent="0.35">
      <c r="L4151" s="535" t="s">
        <v>5215</v>
      </c>
      <c r="M4151" s="529" t="s">
        <v>1075</v>
      </c>
    </row>
    <row r="4152" spans="12:13" x14ac:dyDescent="0.35">
      <c r="L4152" s="535" t="s">
        <v>5216</v>
      </c>
      <c r="M4152" s="529" t="s">
        <v>1075</v>
      </c>
    </row>
    <row r="4153" spans="12:13" x14ac:dyDescent="0.35">
      <c r="L4153" s="535" t="s">
        <v>5217</v>
      </c>
      <c r="M4153" s="529" t="s">
        <v>1075</v>
      </c>
    </row>
    <row r="4154" spans="12:13" x14ac:dyDescent="0.35">
      <c r="L4154" s="535" t="s">
        <v>5218</v>
      </c>
      <c r="M4154" s="529" t="s">
        <v>1075</v>
      </c>
    </row>
    <row r="4155" spans="12:13" x14ac:dyDescent="0.35">
      <c r="L4155" s="535" t="s">
        <v>5219</v>
      </c>
      <c r="M4155" s="529" t="s">
        <v>1075</v>
      </c>
    </row>
    <row r="4156" spans="12:13" x14ac:dyDescent="0.35">
      <c r="L4156" s="535" t="s">
        <v>5220</v>
      </c>
      <c r="M4156" s="529" t="s">
        <v>1075</v>
      </c>
    </row>
    <row r="4157" spans="12:13" x14ac:dyDescent="0.35">
      <c r="L4157" s="535" t="s">
        <v>5221</v>
      </c>
      <c r="M4157" s="529" t="s">
        <v>1075</v>
      </c>
    </row>
    <row r="4158" spans="12:13" x14ac:dyDescent="0.35">
      <c r="L4158" s="535" t="s">
        <v>5222</v>
      </c>
      <c r="M4158" s="529" t="s">
        <v>1075</v>
      </c>
    </row>
    <row r="4159" spans="12:13" x14ac:dyDescent="0.35">
      <c r="L4159" s="535" t="s">
        <v>5223</v>
      </c>
      <c r="M4159" s="529" t="s">
        <v>1075</v>
      </c>
    </row>
    <row r="4160" spans="12:13" x14ac:dyDescent="0.35">
      <c r="L4160" s="535" t="s">
        <v>5224</v>
      </c>
      <c r="M4160" s="529" t="s">
        <v>1075</v>
      </c>
    </row>
    <row r="4161" spans="12:13" x14ac:dyDescent="0.35">
      <c r="L4161" s="535" t="s">
        <v>5225</v>
      </c>
      <c r="M4161" s="529" t="s">
        <v>1075</v>
      </c>
    </row>
    <row r="4162" spans="12:13" x14ac:dyDescent="0.35">
      <c r="L4162" s="535" t="s">
        <v>5226</v>
      </c>
      <c r="M4162" s="529" t="s">
        <v>1075</v>
      </c>
    </row>
    <row r="4163" spans="12:13" x14ac:dyDescent="0.35">
      <c r="L4163" s="535" t="s">
        <v>5227</v>
      </c>
      <c r="M4163" s="529" t="s">
        <v>1075</v>
      </c>
    </row>
    <row r="4164" spans="12:13" x14ac:dyDescent="0.35">
      <c r="L4164" s="535" t="s">
        <v>5228</v>
      </c>
      <c r="M4164" s="529" t="s">
        <v>1075</v>
      </c>
    </row>
    <row r="4165" spans="12:13" x14ac:dyDescent="0.35">
      <c r="L4165" s="535" t="s">
        <v>5229</v>
      </c>
      <c r="M4165" s="529" t="s">
        <v>1075</v>
      </c>
    </row>
    <row r="4166" spans="12:13" x14ac:dyDescent="0.35">
      <c r="L4166" s="535" t="s">
        <v>5230</v>
      </c>
      <c r="M4166" s="529" t="s">
        <v>1075</v>
      </c>
    </row>
    <row r="4167" spans="12:13" x14ac:dyDescent="0.35">
      <c r="L4167" s="535" t="s">
        <v>5231</v>
      </c>
      <c r="M4167" s="529" t="s">
        <v>1075</v>
      </c>
    </row>
    <row r="4168" spans="12:13" x14ac:dyDescent="0.35">
      <c r="L4168" s="535" t="s">
        <v>5232</v>
      </c>
      <c r="M4168" s="529" t="s">
        <v>1075</v>
      </c>
    </row>
    <row r="4169" spans="12:13" x14ac:dyDescent="0.35">
      <c r="L4169" s="535" t="s">
        <v>5233</v>
      </c>
      <c r="M4169" s="529" t="s">
        <v>1075</v>
      </c>
    </row>
    <row r="4170" spans="12:13" x14ac:dyDescent="0.35">
      <c r="L4170" s="535" t="s">
        <v>5234</v>
      </c>
      <c r="M4170" s="529" t="s">
        <v>1075</v>
      </c>
    </row>
    <row r="4171" spans="12:13" x14ac:dyDescent="0.35">
      <c r="L4171" s="535" t="s">
        <v>5235</v>
      </c>
      <c r="M4171" s="529" t="s">
        <v>1075</v>
      </c>
    </row>
    <row r="4172" spans="12:13" x14ac:dyDescent="0.35">
      <c r="L4172" s="535" t="s">
        <v>5236</v>
      </c>
      <c r="M4172" s="529" t="s">
        <v>1075</v>
      </c>
    </row>
    <row r="4173" spans="12:13" x14ac:dyDescent="0.35">
      <c r="L4173" s="535" t="s">
        <v>5237</v>
      </c>
      <c r="M4173" s="529" t="s">
        <v>1075</v>
      </c>
    </row>
    <row r="4174" spans="12:13" x14ac:dyDescent="0.35">
      <c r="L4174" s="535" t="s">
        <v>5238</v>
      </c>
      <c r="M4174" s="529" t="s">
        <v>1075</v>
      </c>
    </row>
    <row r="4175" spans="12:13" x14ac:dyDescent="0.35">
      <c r="L4175" s="535" t="s">
        <v>5239</v>
      </c>
      <c r="M4175" s="529" t="s">
        <v>1075</v>
      </c>
    </row>
    <row r="4176" spans="12:13" x14ac:dyDescent="0.35">
      <c r="L4176" s="535" t="s">
        <v>5240</v>
      </c>
      <c r="M4176" s="529" t="s">
        <v>1075</v>
      </c>
    </row>
    <row r="4177" spans="12:13" x14ac:dyDescent="0.35">
      <c r="L4177" s="535" t="s">
        <v>5241</v>
      </c>
      <c r="M4177" s="529" t="s">
        <v>1075</v>
      </c>
    </row>
    <row r="4178" spans="12:13" x14ac:dyDescent="0.35">
      <c r="L4178" s="535" t="s">
        <v>5242</v>
      </c>
      <c r="M4178" s="529" t="s">
        <v>1075</v>
      </c>
    </row>
    <row r="4179" spans="12:13" x14ac:dyDescent="0.35">
      <c r="L4179" s="535" t="s">
        <v>5243</v>
      </c>
      <c r="M4179" s="529" t="s">
        <v>1075</v>
      </c>
    </row>
    <row r="4180" spans="12:13" x14ac:dyDescent="0.35">
      <c r="L4180" s="535" t="s">
        <v>5244</v>
      </c>
      <c r="M4180" s="529" t="s">
        <v>1075</v>
      </c>
    </row>
    <row r="4181" spans="12:13" x14ac:dyDescent="0.35">
      <c r="L4181" s="535" t="s">
        <v>5245</v>
      </c>
      <c r="M4181" s="529" t="s">
        <v>1075</v>
      </c>
    </row>
    <row r="4182" spans="12:13" x14ac:dyDescent="0.35">
      <c r="L4182" s="535" t="s">
        <v>5246</v>
      </c>
      <c r="M4182" s="529" t="s">
        <v>1075</v>
      </c>
    </row>
    <row r="4183" spans="12:13" x14ac:dyDescent="0.35">
      <c r="L4183" s="535" t="s">
        <v>5247</v>
      </c>
      <c r="M4183" s="529" t="s">
        <v>1075</v>
      </c>
    </row>
    <row r="4184" spans="12:13" x14ac:dyDescent="0.35">
      <c r="L4184" s="535" t="s">
        <v>5248</v>
      </c>
      <c r="M4184" s="529" t="s">
        <v>1075</v>
      </c>
    </row>
    <row r="4185" spans="12:13" x14ac:dyDescent="0.35">
      <c r="L4185" s="535" t="s">
        <v>5249</v>
      </c>
      <c r="M4185" s="529" t="s">
        <v>1075</v>
      </c>
    </row>
    <row r="4186" spans="12:13" x14ac:dyDescent="0.35">
      <c r="L4186" s="535" t="s">
        <v>5250</v>
      </c>
      <c r="M4186" s="529" t="s">
        <v>1075</v>
      </c>
    </row>
    <row r="4187" spans="12:13" x14ac:dyDescent="0.35">
      <c r="L4187" s="535" t="s">
        <v>5251</v>
      </c>
      <c r="M4187" s="529" t="s">
        <v>1075</v>
      </c>
    </row>
    <row r="4188" spans="12:13" x14ac:dyDescent="0.35">
      <c r="L4188" s="535" t="s">
        <v>5252</v>
      </c>
      <c r="M4188" s="529" t="s">
        <v>1075</v>
      </c>
    </row>
    <row r="4189" spans="12:13" x14ac:dyDescent="0.35">
      <c r="L4189" s="535" t="s">
        <v>5253</v>
      </c>
      <c r="M4189" s="529" t="s">
        <v>1075</v>
      </c>
    </row>
    <row r="4190" spans="12:13" x14ac:dyDescent="0.35">
      <c r="L4190" s="535" t="s">
        <v>5254</v>
      </c>
      <c r="M4190" s="529" t="s">
        <v>1075</v>
      </c>
    </row>
    <row r="4191" spans="12:13" x14ac:dyDescent="0.35">
      <c r="L4191" s="535" t="s">
        <v>5255</v>
      </c>
      <c r="M4191" s="529" t="s">
        <v>1075</v>
      </c>
    </row>
    <row r="4192" spans="12:13" x14ac:dyDescent="0.35">
      <c r="L4192" s="535" t="s">
        <v>5256</v>
      </c>
      <c r="M4192" s="529" t="s">
        <v>1075</v>
      </c>
    </row>
    <row r="4193" spans="12:13" x14ac:dyDescent="0.35">
      <c r="L4193" s="535" t="s">
        <v>5257</v>
      </c>
      <c r="M4193" s="529" t="s">
        <v>1075</v>
      </c>
    </row>
    <row r="4194" spans="12:13" x14ac:dyDescent="0.35">
      <c r="L4194" s="535" t="s">
        <v>5258</v>
      </c>
      <c r="M4194" s="529" t="s">
        <v>1075</v>
      </c>
    </row>
    <row r="4195" spans="12:13" x14ac:dyDescent="0.35">
      <c r="L4195" s="535" t="s">
        <v>5259</v>
      </c>
      <c r="M4195" s="529" t="s">
        <v>1075</v>
      </c>
    </row>
    <row r="4196" spans="12:13" x14ac:dyDescent="0.35">
      <c r="L4196" s="535" t="s">
        <v>5260</v>
      </c>
      <c r="M4196" s="529" t="s">
        <v>1075</v>
      </c>
    </row>
    <row r="4197" spans="12:13" x14ac:dyDescent="0.35">
      <c r="L4197" s="535" t="s">
        <v>5261</v>
      </c>
      <c r="M4197" s="529" t="s">
        <v>1075</v>
      </c>
    </row>
    <row r="4198" spans="12:13" x14ac:dyDescent="0.35">
      <c r="L4198" s="535" t="s">
        <v>5262</v>
      </c>
      <c r="M4198" s="529" t="s">
        <v>1075</v>
      </c>
    </row>
    <row r="4199" spans="12:13" x14ac:dyDescent="0.35">
      <c r="L4199" s="535" t="s">
        <v>5263</v>
      </c>
      <c r="M4199" s="529" t="s">
        <v>1075</v>
      </c>
    </row>
    <row r="4200" spans="12:13" x14ac:dyDescent="0.35">
      <c r="L4200" s="535" t="s">
        <v>5264</v>
      </c>
      <c r="M4200" s="529" t="s">
        <v>1075</v>
      </c>
    </row>
    <row r="4201" spans="12:13" x14ac:dyDescent="0.35">
      <c r="L4201" s="535" t="s">
        <v>5265</v>
      </c>
      <c r="M4201" s="529" t="s">
        <v>1075</v>
      </c>
    </row>
    <row r="4202" spans="12:13" x14ac:dyDescent="0.35">
      <c r="L4202" s="535" t="s">
        <v>5266</v>
      </c>
      <c r="M4202" s="529" t="s">
        <v>1075</v>
      </c>
    </row>
    <row r="4203" spans="12:13" x14ac:dyDescent="0.35">
      <c r="L4203" s="535" t="s">
        <v>5267</v>
      </c>
      <c r="M4203" s="529" t="s">
        <v>1075</v>
      </c>
    </row>
    <row r="4204" spans="12:13" x14ac:dyDescent="0.35">
      <c r="L4204" s="535" t="s">
        <v>5268</v>
      </c>
      <c r="M4204" s="529" t="s">
        <v>1075</v>
      </c>
    </row>
    <row r="4205" spans="12:13" x14ac:dyDescent="0.35">
      <c r="L4205" s="535" t="s">
        <v>5269</v>
      </c>
      <c r="M4205" s="529" t="s">
        <v>1075</v>
      </c>
    </row>
    <row r="4206" spans="12:13" x14ac:dyDescent="0.35">
      <c r="L4206" s="535" t="s">
        <v>5270</v>
      </c>
      <c r="M4206" s="529" t="s">
        <v>1075</v>
      </c>
    </row>
    <row r="4207" spans="12:13" x14ac:dyDescent="0.35">
      <c r="L4207" s="535" t="s">
        <v>5271</v>
      </c>
      <c r="M4207" s="529" t="s">
        <v>1075</v>
      </c>
    </row>
    <row r="4208" spans="12:13" x14ac:dyDescent="0.35">
      <c r="L4208" s="535" t="s">
        <v>5272</v>
      </c>
      <c r="M4208" s="529" t="s">
        <v>1075</v>
      </c>
    </row>
    <row r="4209" spans="12:13" x14ac:dyDescent="0.35">
      <c r="L4209" s="535" t="s">
        <v>5273</v>
      </c>
      <c r="M4209" s="529" t="s">
        <v>1075</v>
      </c>
    </row>
    <row r="4210" spans="12:13" x14ac:dyDescent="0.35">
      <c r="L4210" s="535" t="s">
        <v>5274</v>
      </c>
      <c r="M4210" s="529" t="s">
        <v>1075</v>
      </c>
    </row>
    <row r="4211" spans="12:13" x14ac:dyDescent="0.35">
      <c r="L4211" s="535" t="s">
        <v>5275</v>
      </c>
      <c r="M4211" s="529" t="s">
        <v>1075</v>
      </c>
    </row>
    <row r="4212" spans="12:13" x14ac:dyDescent="0.35">
      <c r="L4212" s="535" t="s">
        <v>5276</v>
      </c>
      <c r="M4212" s="529" t="s">
        <v>1075</v>
      </c>
    </row>
    <row r="4213" spans="12:13" x14ac:dyDescent="0.35">
      <c r="L4213" s="535" t="s">
        <v>5277</v>
      </c>
      <c r="M4213" s="529" t="s">
        <v>1075</v>
      </c>
    </row>
    <row r="4214" spans="12:13" x14ac:dyDescent="0.35">
      <c r="L4214" s="535" t="s">
        <v>5278</v>
      </c>
      <c r="M4214" s="529" t="s">
        <v>1075</v>
      </c>
    </row>
    <row r="4215" spans="12:13" x14ac:dyDescent="0.35">
      <c r="L4215" s="535" t="s">
        <v>5279</v>
      </c>
      <c r="M4215" s="529" t="s">
        <v>1075</v>
      </c>
    </row>
    <row r="4216" spans="12:13" x14ac:dyDescent="0.35">
      <c r="L4216" s="535" t="s">
        <v>5280</v>
      </c>
      <c r="M4216" s="529" t="s">
        <v>1075</v>
      </c>
    </row>
    <row r="4217" spans="12:13" x14ac:dyDescent="0.35">
      <c r="L4217" s="535" t="s">
        <v>5281</v>
      </c>
      <c r="M4217" s="529" t="s">
        <v>1075</v>
      </c>
    </row>
    <row r="4218" spans="12:13" x14ac:dyDescent="0.35">
      <c r="L4218" s="535" t="s">
        <v>5282</v>
      </c>
      <c r="M4218" s="529" t="s">
        <v>1075</v>
      </c>
    </row>
    <row r="4219" spans="12:13" x14ac:dyDescent="0.35">
      <c r="L4219" s="535" t="s">
        <v>5283</v>
      </c>
      <c r="M4219" s="529" t="s">
        <v>1075</v>
      </c>
    </row>
    <row r="4220" spans="12:13" x14ac:dyDescent="0.35">
      <c r="L4220" s="535" t="s">
        <v>5284</v>
      </c>
      <c r="M4220" s="529" t="s">
        <v>1075</v>
      </c>
    </row>
    <row r="4221" spans="12:13" x14ac:dyDescent="0.35">
      <c r="L4221" s="535" t="s">
        <v>5285</v>
      </c>
      <c r="M4221" s="529" t="s">
        <v>1075</v>
      </c>
    </row>
    <row r="4222" spans="12:13" x14ac:dyDescent="0.35">
      <c r="L4222" s="535" t="s">
        <v>5286</v>
      </c>
      <c r="M4222" s="529" t="s">
        <v>1075</v>
      </c>
    </row>
    <row r="4223" spans="12:13" x14ac:dyDescent="0.35">
      <c r="L4223" s="535" t="s">
        <v>5287</v>
      </c>
      <c r="M4223" s="529" t="s">
        <v>1075</v>
      </c>
    </row>
    <row r="4224" spans="12:13" x14ac:dyDescent="0.35">
      <c r="L4224" s="535" t="s">
        <v>5288</v>
      </c>
      <c r="M4224" s="529" t="s">
        <v>1075</v>
      </c>
    </row>
    <row r="4225" spans="12:13" x14ac:dyDescent="0.35">
      <c r="L4225" s="535" t="s">
        <v>5289</v>
      </c>
      <c r="M4225" s="529" t="s">
        <v>1075</v>
      </c>
    </row>
    <row r="4226" spans="12:13" x14ac:dyDescent="0.35">
      <c r="L4226" s="535" t="s">
        <v>5290</v>
      </c>
      <c r="M4226" s="529" t="s">
        <v>1075</v>
      </c>
    </row>
    <row r="4227" spans="12:13" x14ac:dyDescent="0.35">
      <c r="L4227" s="535" t="s">
        <v>5291</v>
      </c>
      <c r="M4227" s="529" t="s">
        <v>1075</v>
      </c>
    </row>
    <row r="4228" spans="12:13" x14ac:dyDescent="0.35">
      <c r="L4228" s="535" t="s">
        <v>5292</v>
      </c>
      <c r="M4228" s="529" t="s">
        <v>1075</v>
      </c>
    </row>
    <row r="4229" spans="12:13" x14ac:dyDescent="0.35">
      <c r="L4229" s="535" t="s">
        <v>5293</v>
      </c>
      <c r="M4229" s="529" t="s">
        <v>1075</v>
      </c>
    </row>
    <row r="4230" spans="12:13" x14ac:dyDescent="0.35">
      <c r="L4230" s="535" t="s">
        <v>5294</v>
      </c>
      <c r="M4230" s="529" t="s">
        <v>1075</v>
      </c>
    </row>
    <row r="4231" spans="12:13" x14ac:dyDescent="0.35">
      <c r="L4231" s="535" t="s">
        <v>5295</v>
      </c>
      <c r="M4231" s="529" t="s">
        <v>1075</v>
      </c>
    </row>
    <row r="4232" spans="12:13" x14ac:dyDescent="0.35">
      <c r="L4232" s="535" t="s">
        <v>5296</v>
      </c>
      <c r="M4232" s="529" t="s">
        <v>1075</v>
      </c>
    </row>
    <row r="4233" spans="12:13" x14ac:dyDescent="0.35">
      <c r="L4233" s="535" t="s">
        <v>5297</v>
      </c>
      <c r="M4233" s="529" t="s">
        <v>1075</v>
      </c>
    </row>
    <row r="4234" spans="12:13" x14ac:dyDescent="0.35">
      <c r="L4234" s="535" t="s">
        <v>5298</v>
      </c>
      <c r="M4234" s="529" t="s">
        <v>1075</v>
      </c>
    </row>
    <row r="4235" spans="12:13" x14ac:dyDescent="0.35">
      <c r="L4235" s="535" t="s">
        <v>5299</v>
      </c>
      <c r="M4235" s="529" t="s">
        <v>1075</v>
      </c>
    </row>
    <row r="4236" spans="12:13" x14ac:dyDescent="0.35">
      <c r="L4236" s="535" t="s">
        <v>5300</v>
      </c>
      <c r="M4236" s="529" t="s">
        <v>1075</v>
      </c>
    </row>
    <row r="4237" spans="12:13" x14ac:dyDescent="0.35">
      <c r="L4237" s="535" t="s">
        <v>5301</v>
      </c>
      <c r="M4237" s="529" t="s">
        <v>1075</v>
      </c>
    </row>
    <row r="4238" spans="12:13" x14ac:dyDescent="0.35">
      <c r="L4238" s="535" t="s">
        <v>5302</v>
      </c>
      <c r="M4238" s="529" t="s">
        <v>1075</v>
      </c>
    </row>
    <row r="4239" spans="12:13" x14ac:dyDescent="0.35">
      <c r="L4239" s="535" t="s">
        <v>5303</v>
      </c>
      <c r="M4239" s="529" t="s">
        <v>1075</v>
      </c>
    </row>
    <row r="4240" spans="12:13" x14ac:dyDescent="0.35">
      <c r="L4240" s="535" t="s">
        <v>5304</v>
      </c>
      <c r="M4240" s="529" t="s">
        <v>1075</v>
      </c>
    </row>
    <row r="4241" spans="12:13" x14ac:dyDescent="0.35">
      <c r="L4241" s="535" t="s">
        <v>5305</v>
      </c>
      <c r="M4241" s="529" t="s">
        <v>1075</v>
      </c>
    </row>
    <row r="4242" spans="12:13" x14ac:dyDescent="0.35">
      <c r="L4242" s="535" t="s">
        <v>5306</v>
      </c>
      <c r="M4242" s="529" t="s">
        <v>1075</v>
      </c>
    </row>
    <row r="4243" spans="12:13" x14ac:dyDescent="0.35">
      <c r="L4243" s="535" t="s">
        <v>5307</v>
      </c>
      <c r="M4243" s="529" t="s">
        <v>1075</v>
      </c>
    </row>
    <row r="4244" spans="12:13" x14ac:dyDescent="0.35">
      <c r="L4244" s="535" t="s">
        <v>5308</v>
      </c>
      <c r="M4244" s="529" t="s">
        <v>1075</v>
      </c>
    </row>
    <row r="4245" spans="12:13" x14ac:dyDescent="0.35">
      <c r="L4245" s="535" t="s">
        <v>5309</v>
      </c>
      <c r="M4245" s="529" t="s">
        <v>1075</v>
      </c>
    </row>
    <row r="4246" spans="12:13" x14ac:dyDescent="0.35">
      <c r="L4246" s="535" t="s">
        <v>5310</v>
      </c>
      <c r="M4246" s="529" t="s">
        <v>1075</v>
      </c>
    </row>
    <row r="4247" spans="12:13" x14ac:dyDescent="0.35">
      <c r="L4247" s="535" t="s">
        <v>5311</v>
      </c>
      <c r="M4247" s="529" t="s">
        <v>1075</v>
      </c>
    </row>
    <row r="4248" spans="12:13" x14ac:dyDescent="0.35">
      <c r="L4248" s="535" t="s">
        <v>5312</v>
      </c>
      <c r="M4248" s="529" t="s">
        <v>1075</v>
      </c>
    </row>
    <row r="4249" spans="12:13" x14ac:dyDescent="0.35">
      <c r="L4249" s="535" t="s">
        <v>5313</v>
      </c>
      <c r="M4249" s="529" t="s">
        <v>1075</v>
      </c>
    </row>
    <row r="4250" spans="12:13" x14ac:dyDescent="0.35">
      <c r="L4250" s="535" t="s">
        <v>5314</v>
      </c>
      <c r="M4250" s="529" t="s">
        <v>1075</v>
      </c>
    </row>
    <row r="4251" spans="12:13" x14ac:dyDescent="0.35">
      <c r="L4251" s="535" t="s">
        <v>5315</v>
      </c>
      <c r="M4251" s="529" t="s">
        <v>1075</v>
      </c>
    </row>
    <row r="4252" spans="12:13" x14ac:dyDescent="0.35">
      <c r="L4252" s="535" t="s">
        <v>5316</v>
      </c>
      <c r="M4252" s="529" t="s">
        <v>1075</v>
      </c>
    </row>
    <row r="4253" spans="12:13" x14ac:dyDescent="0.35">
      <c r="L4253" s="535" t="s">
        <v>5317</v>
      </c>
      <c r="M4253" s="529" t="s">
        <v>1075</v>
      </c>
    </row>
    <row r="4254" spans="12:13" x14ac:dyDescent="0.35">
      <c r="L4254" s="535" t="s">
        <v>5318</v>
      </c>
      <c r="M4254" s="529" t="s">
        <v>1075</v>
      </c>
    </row>
    <row r="4255" spans="12:13" x14ac:dyDescent="0.35">
      <c r="L4255" s="535" t="s">
        <v>5319</v>
      </c>
      <c r="M4255" s="529" t="s">
        <v>1075</v>
      </c>
    </row>
    <row r="4256" spans="12:13" x14ac:dyDescent="0.35">
      <c r="L4256" s="535" t="s">
        <v>5320</v>
      </c>
      <c r="M4256" s="529" t="s">
        <v>1075</v>
      </c>
    </row>
    <row r="4257" spans="12:13" x14ac:dyDescent="0.35">
      <c r="L4257" s="535" t="s">
        <v>5321</v>
      </c>
      <c r="M4257" s="529" t="s">
        <v>1075</v>
      </c>
    </row>
    <row r="4258" spans="12:13" x14ac:dyDescent="0.35">
      <c r="L4258" s="535" t="s">
        <v>5322</v>
      </c>
      <c r="M4258" s="529" t="s">
        <v>1075</v>
      </c>
    </row>
    <row r="4259" spans="12:13" x14ac:dyDescent="0.35">
      <c r="L4259" s="535" t="s">
        <v>5323</v>
      </c>
      <c r="M4259" s="529" t="s">
        <v>1075</v>
      </c>
    </row>
    <row r="4260" spans="12:13" x14ac:dyDescent="0.35">
      <c r="L4260" s="535" t="s">
        <v>5324</v>
      </c>
      <c r="M4260" s="529" t="s">
        <v>1075</v>
      </c>
    </row>
    <row r="4261" spans="12:13" x14ac:dyDescent="0.35">
      <c r="L4261" s="535" t="s">
        <v>5325</v>
      </c>
      <c r="M4261" s="529" t="s">
        <v>1075</v>
      </c>
    </row>
    <row r="4262" spans="12:13" x14ac:dyDescent="0.35">
      <c r="L4262" s="535" t="s">
        <v>5326</v>
      </c>
      <c r="M4262" s="529" t="s">
        <v>1075</v>
      </c>
    </row>
    <row r="4263" spans="12:13" x14ac:dyDescent="0.35">
      <c r="L4263" s="535" t="s">
        <v>5327</v>
      </c>
      <c r="M4263" s="529" t="s">
        <v>1075</v>
      </c>
    </row>
    <row r="4264" spans="12:13" x14ac:dyDescent="0.35">
      <c r="L4264" s="535" t="s">
        <v>5328</v>
      </c>
      <c r="M4264" s="529" t="s">
        <v>1075</v>
      </c>
    </row>
    <row r="4265" spans="12:13" x14ac:dyDescent="0.35">
      <c r="L4265" s="535" t="s">
        <v>5329</v>
      </c>
      <c r="M4265" s="529" t="s">
        <v>1075</v>
      </c>
    </row>
    <row r="4266" spans="12:13" x14ac:dyDescent="0.35">
      <c r="L4266" s="535" t="s">
        <v>5330</v>
      </c>
      <c r="M4266" s="529" t="s">
        <v>1075</v>
      </c>
    </row>
    <row r="4267" spans="12:13" x14ac:dyDescent="0.35">
      <c r="L4267" s="535" t="s">
        <v>5331</v>
      </c>
      <c r="M4267" s="529" t="s">
        <v>1075</v>
      </c>
    </row>
    <row r="4268" spans="12:13" x14ac:dyDescent="0.35">
      <c r="L4268" s="535" t="s">
        <v>5332</v>
      </c>
      <c r="M4268" s="529" t="s">
        <v>1075</v>
      </c>
    </row>
    <row r="4269" spans="12:13" x14ac:dyDescent="0.35">
      <c r="L4269" s="535" t="s">
        <v>5333</v>
      </c>
      <c r="M4269" s="529" t="s">
        <v>1075</v>
      </c>
    </row>
    <row r="4270" spans="12:13" x14ac:dyDescent="0.35">
      <c r="L4270" s="535" t="s">
        <v>5334</v>
      </c>
      <c r="M4270" s="529" t="s">
        <v>1075</v>
      </c>
    </row>
    <row r="4271" spans="12:13" x14ac:dyDescent="0.35">
      <c r="L4271" s="535" t="s">
        <v>5335</v>
      </c>
      <c r="M4271" s="529" t="s">
        <v>1075</v>
      </c>
    </row>
    <row r="4272" spans="12:13" x14ac:dyDescent="0.35">
      <c r="L4272" s="535" t="s">
        <v>5336</v>
      </c>
      <c r="M4272" s="529" t="s">
        <v>1075</v>
      </c>
    </row>
    <row r="4273" spans="12:13" x14ac:dyDescent="0.35">
      <c r="L4273" s="535" t="s">
        <v>5337</v>
      </c>
      <c r="M4273" s="529" t="s">
        <v>1075</v>
      </c>
    </row>
    <row r="4274" spans="12:13" x14ac:dyDescent="0.35">
      <c r="L4274" s="535" t="s">
        <v>5338</v>
      </c>
      <c r="M4274" s="529" t="s">
        <v>1075</v>
      </c>
    </row>
    <row r="4275" spans="12:13" x14ac:dyDescent="0.35">
      <c r="L4275" s="535" t="s">
        <v>5339</v>
      </c>
      <c r="M4275" s="529" t="s">
        <v>1075</v>
      </c>
    </row>
    <row r="4276" spans="12:13" x14ac:dyDescent="0.35">
      <c r="L4276" s="535" t="s">
        <v>5340</v>
      </c>
      <c r="M4276" s="529" t="s">
        <v>1075</v>
      </c>
    </row>
    <row r="4277" spans="12:13" x14ac:dyDescent="0.35">
      <c r="L4277" s="535" t="s">
        <v>5341</v>
      </c>
      <c r="M4277" s="529" t="s">
        <v>1075</v>
      </c>
    </row>
    <row r="4278" spans="12:13" x14ac:dyDescent="0.35">
      <c r="L4278" s="535" t="s">
        <v>5342</v>
      </c>
      <c r="M4278" s="529" t="s">
        <v>1075</v>
      </c>
    </row>
    <row r="4279" spans="12:13" x14ac:dyDescent="0.35">
      <c r="L4279" s="535" t="s">
        <v>5343</v>
      </c>
      <c r="M4279" s="529" t="s">
        <v>1075</v>
      </c>
    </row>
    <row r="4280" spans="12:13" x14ac:dyDescent="0.35">
      <c r="L4280" s="535" t="s">
        <v>5344</v>
      </c>
      <c r="M4280" s="529" t="s">
        <v>1075</v>
      </c>
    </row>
    <row r="4281" spans="12:13" x14ac:dyDescent="0.35">
      <c r="L4281" s="535" t="s">
        <v>5345</v>
      </c>
      <c r="M4281" s="529" t="s">
        <v>1075</v>
      </c>
    </row>
    <row r="4282" spans="12:13" x14ac:dyDescent="0.35">
      <c r="L4282" s="535" t="s">
        <v>5346</v>
      </c>
      <c r="M4282" s="529" t="s">
        <v>1075</v>
      </c>
    </row>
    <row r="4283" spans="12:13" x14ac:dyDescent="0.35">
      <c r="L4283" s="535" t="s">
        <v>5347</v>
      </c>
      <c r="M4283" s="529" t="s">
        <v>1075</v>
      </c>
    </row>
    <row r="4284" spans="12:13" x14ac:dyDescent="0.35">
      <c r="L4284" s="535" t="s">
        <v>5348</v>
      </c>
      <c r="M4284" s="529" t="s">
        <v>1075</v>
      </c>
    </row>
    <row r="4285" spans="12:13" x14ac:dyDescent="0.35">
      <c r="L4285" s="535" t="s">
        <v>5349</v>
      </c>
      <c r="M4285" s="529" t="s">
        <v>1075</v>
      </c>
    </row>
    <row r="4286" spans="12:13" x14ac:dyDescent="0.35">
      <c r="L4286" s="535" t="s">
        <v>5350</v>
      </c>
      <c r="M4286" s="529" t="s">
        <v>1075</v>
      </c>
    </row>
    <row r="4287" spans="12:13" x14ac:dyDescent="0.35">
      <c r="L4287" s="535" t="s">
        <v>5351</v>
      </c>
      <c r="M4287" s="529" t="s">
        <v>1075</v>
      </c>
    </row>
    <row r="4288" spans="12:13" x14ac:dyDescent="0.35">
      <c r="L4288" s="535" t="s">
        <v>5352</v>
      </c>
      <c r="M4288" s="529" t="s">
        <v>1075</v>
      </c>
    </row>
    <row r="4289" spans="12:13" x14ac:dyDescent="0.35">
      <c r="L4289" s="535" t="s">
        <v>5353</v>
      </c>
      <c r="M4289" s="529" t="s">
        <v>1075</v>
      </c>
    </row>
    <row r="4290" spans="12:13" x14ac:dyDescent="0.35">
      <c r="L4290" s="535" t="s">
        <v>5354</v>
      </c>
      <c r="M4290" s="529" t="s">
        <v>1075</v>
      </c>
    </row>
    <row r="4291" spans="12:13" x14ac:dyDescent="0.35">
      <c r="L4291" s="535" t="s">
        <v>5355</v>
      </c>
      <c r="M4291" s="529" t="s">
        <v>1075</v>
      </c>
    </row>
    <row r="4292" spans="12:13" x14ac:dyDescent="0.35">
      <c r="L4292" s="535" t="s">
        <v>5356</v>
      </c>
      <c r="M4292" s="529" t="s">
        <v>1075</v>
      </c>
    </row>
    <row r="4293" spans="12:13" x14ac:dyDescent="0.35">
      <c r="L4293" s="535" t="s">
        <v>5357</v>
      </c>
      <c r="M4293" s="529" t="s">
        <v>1075</v>
      </c>
    </row>
    <row r="4294" spans="12:13" x14ac:dyDescent="0.35">
      <c r="L4294" s="535" t="s">
        <v>5358</v>
      </c>
      <c r="M4294" s="529" t="s">
        <v>1075</v>
      </c>
    </row>
    <row r="4295" spans="12:13" x14ac:dyDescent="0.35">
      <c r="L4295" s="535" t="s">
        <v>5359</v>
      </c>
      <c r="M4295" s="529" t="s">
        <v>1075</v>
      </c>
    </row>
    <row r="4296" spans="12:13" x14ac:dyDescent="0.35">
      <c r="L4296" s="535" t="s">
        <v>5360</v>
      </c>
      <c r="M4296" s="529" t="s">
        <v>1075</v>
      </c>
    </row>
    <row r="4297" spans="12:13" x14ac:dyDescent="0.35">
      <c r="L4297" s="535" t="s">
        <v>5361</v>
      </c>
      <c r="M4297" s="529" t="s">
        <v>1075</v>
      </c>
    </row>
    <row r="4298" spans="12:13" x14ac:dyDescent="0.35">
      <c r="L4298" s="535" t="s">
        <v>5362</v>
      </c>
      <c r="M4298" s="529" t="s">
        <v>1075</v>
      </c>
    </row>
    <row r="4299" spans="12:13" x14ac:dyDescent="0.35">
      <c r="L4299" s="535" t="s">
        <v>5363</v>
      </c>
      <c r="M4299" s="529" t="s">
        <v>1075</v>
      </c>
    </row>
    <row r="4300" spans="12:13" x14ac:dyDescent="0.35">
      <c r="L4300" s="535" t="s">
        <v>5364</v>
      </c>
      <c r="M4300" s="529" t="s">
        <v>1075</v>
      </c>
    </row>
    <row r="4301" spans="12:13" x14ac:dyDescent="0.35">
      <c r="L4301" s="535" t="s">
        <v>5365</v>
      </c>
      <c r="M4301" s="529" t="s">
        <v>1075</v>
      </c>
    </row>
    <row r="4302" spans="12:13" x14ac:dyDescent="0.35">
      <c r="L4302" s="535" t="s">
        <v>5366</v>
      </c>
      <c r="M4302" s="529" t="s">
        <v>1075</v>
      </c>
    </row>
    <row r="4303" spans="12:13" x14ac:dyDescent="0.35">
      <c r="L4303" s="535" t="s">
        <v>5367</v>
      </c>
      <c r="M4303" s="529" t="s">
        <v>1075</v>
      </c>
    </row>
    <row r="4304" spans="12:13" x14ac:dyDescent="0.35">
      <c r="L4304" s="535" t="s">
        <v>5368</v>
      </c>
      <c r="M4304" s="529" t="s">
        <v>1075</v>
      </c>
    </row>
    <row r="4305" spans="12:13" x14ac:dyDescent="0.35">
      <c r="L4305" s="535" t="s">
        <v>5369</v>
      </c>
      <c r="M4305" s="529" t="s">
        <v>1075</v>
      </c>
    </row>
    <row r="4306" spans="12:13" x14ac:dyDescent="0.35">
      <c r="L4306" s="535" t="s">
        <v>5370</v>
      </c>
      <c r="M4306" s="529" t="s">
        <v>1075</v>
      </c>
    </row>
    <row r="4307" spans="12:13" x14ac:dyDescent="0.35">
      <c r="L4307" s="535" t="s">
        <v>5371</v>
      </c>
      <c r="M4307" s="529" t="s">
        <v>1075</v>
      </c>
    </row>
    <row r="4308" spans="12:13" x14ac:dyDescent="0.35">
      <c r="L4308" s="535" t="s">
        <v>5372</v>
      </c>
      <c r="M4308" s="529" t="s">
        <v>1075</v>
      </c>
    </row>
    <row r="4309" spans="12:13" x14ac:dyDescent="0.35">
      <c r="L4309" s="535" t="s">
        <v>5373</v>
      </c>
      <c r="M4309" s="529" t="s">
        <v>1075</v>
      </c>
    </row>
    <row r="4310" spans="12:13" x14ac:dyDescent="0.35">
      <c r="L4310" s="535" t="s">
        <v>5374</v>
      </c>
      <c r="M4310" s="529" t="s">
        <v>1075</v>
      </c>
    </row>
    <row r="4311" spans="12:13" x14ac:dyDescent="0.35">
      <c r="L4311" s="535" t="s">
        <v>5375</v>
      </c>
      <c r="M4311" s="529" t="s">
        <v>1075</v>
      </c>
    </row>
    <row r="4312" spans="12:13" x14ac:dyDescent="0.35">
      <c r="L4312" s="535" t="s">
        <v>5376</v>
      </c>
      <c r="M4312" s="529" t="s">
        <v>1075</v>
      </c>
    </row>
    <row r="4313" spans="12:13" x14ac:dyDescent="0.35">
      <c r="L4313" s="535" t="s">
        <v>5377</v>
      </c>
      <c r="M4313" s="529" t="s">
        <v>1075</v>
      </c>
    </row>
    <row r="4314" spans="12:13" x14ac:dyDescent="0.35">
      <c r="L4314" s="535" t="s">
        <v>5378</v>
      </c>
      <c r="M4314" s="529" t="s">
        <v>1075</v>
      </c>
    </row>
    <row r="4315" spans="12:13" x14ac:dyDescent="0.35">
      <c r="L4315" s="535" t="s">
        <v>5379</v>
      </c>
      <c r="M4315" s="529" t="s">
        <v>1075</v>
      </c>
    </row>
    <row r="4316" spans="12:13" x14ac:dyDescent="0.35">
      <c r="L4316" s="535" t="s">
        <v>5380</v>
      </c>
      <c r="M4316" s="529" t="s">
        <v>1075</v>
      </c>
    </row>
    <row r="4317" spans="12:13" x14ac:dyDescent="0.35">
      <c r="L4317" s="535" t="s">
        <v>5381</v>
      </c>
      <c r="M4317" s="529" t="s">
        <v>1075</v>
      </c>
    </row>
    <row r="4318" spans="12:13" x14ac:dyDescent="0.35">
      <c r="L4318" s="535" t="s">
        <v>5382</v>
      </c>
      <c r="M4318" s="529" t="s">
        <v>1075</v>
      </c>
    </row>
    <row r="4319" spans="12:13" x14ac:dyDescent="0.35">
      <c r="L4319" s="535" t="s">
        <v>5383</v>
      </c>
      <c r="M4319" s="529" t="s">
        <v>1075</v>
      </c>
    </row>
    <row r="4320" spans="12:13" x14ac:dyDescent="0.35">
      <c r="L4320" s="535" t="s">
        <v>5384</v>
      </c>
      <c r="M4320" s="529" t="s">
        <v>1075</v>
      </c>
    </row>
    <row r="4321" spans="12:13" x14ac:dyDescent="0.35">
      <c r="L4321" s="535" t="s">
        <v>5385</v>
      </c>
      <c r="M4321" s="529" t="s">
        <v>1075</v>
      </c>
    </row>
    <row r="4322" spans="12:13" x14ac:dyDescent="0.35">
      <c r="L4322" s="535" t="s">
        <v>5386</v>
      </c>
      <c r="M4322" s="529" t="s">
        <v>1075</v>
      </c>
    </row>
    <row r="4323" spans="12:13" x14ac:dyDescent="0.35">
      <c r="L4323" s="535" t="s">
        <v>5387</v>
      </c>
      <c r="M4323" s="529" t="s">
        <v>1075</v>
      </c>
    </row>
    <row r="4324" spans="12:13" x14ac:dyDescent="0.35">
      <c r="L4324" s="535" t="s">
        <v>5388</v>
      </c>
      <c r="M4324" s="529" t="s">
        <v>1075</v>
      </c>
    </row>
    <row r="4325" spans="12:13" x14ac:dyDescent="0.35">
      <c r="L4325" s="535" t="s">
        <v>5389</v>
      </c>
      <c r="M4325" s="529" t="s">
        <v>1075</v>
      </c>
    </row>
    <row r="4326" spans="12:13" x14ac:dyDescent="0.35">
      <c r="L4326" s="535" t="s">
        <v>5390</v>
      </c>
      <c r="M4326" s="529" t="s">
        <v>1075</v>
      </c>
    </row>
    <row r="4327" spans="12:13" x14ac:dyDescent="0.35">
      <c r="L4327" s="535" t="s">
        <v>5391</v>
      </c>
      <c r="M4327" s="529" t="s">
        <v>1075</v>
      </c>
    </row>
    <row r="4328" spans="12:13" x14ac:dyDescent="0.35">
      <c r="L4328" s="535" t="s">
        <v>5392</v>
      </c>
      <c r="M4328" s="529" t="s">
        <v>1075</v>
      </c>
    </row>
    <row r="4329" spans="12:13" x14ac:dyDescent="0.35">
      <c r="L4329" s="535" t="s">
        <v>5393</v>
      </c>
      <c r="M4329" s="529" t="s">
        <v>1075</v>
      </c>
    </row>
    <row r="4330" spans="12:13" x14ac:dyDescent="0.35">
      <c r="L4330" s="535" t="s">
        <v>5394</v>
      </c>
      <c r="M4330" s="529" t="s">
        <v>1075</v>
      </c>
    </row>
    <row r="4331" spans="12:13" x14ac:dyDescent="0.35">
      <c r="L4331" s="535" t="s">
        <v>5395</v>
      </c>
      <c r="M4331" s="529" t="s">
        <v>1075</v>
      </c>
    </row>
    <row r="4332" spans="12:13" x14ac:dyDescent="0.35">
      <c r="L4332" s="535" t="s">
        <v>5396</v>
      </c>
      <c r="M4332" s="529" t="s">
        <v>1075</v>
      </c>
    </row>
    <row r="4333" spans="12:13" x14ac:dyDescent="0.35">
      <c r="L4333" s="535" t="s">
        <v>5397</v>
      </c>
      <c r="M4333" s="529" t="s">
        <v>1075</v>
      </c>
    </row>
    <row r="4334" spans="12:13" x14ac:dyDescent="0.35">
      <c r="L4334" s="535" t="s">
        <v>5398</v>
      </c>
      <c r="M4334" s="529" t="s">
        <v>1075</v>
      </c>
    </row>
    <row r="4335" spans="12:13" x14ac:dyDescent="0.35">
      <c r="L4335" s="535" t="s">
        <v>5399</v>
      </c>
      <c r="M4335" s="529" t="s">
        <v>1075</v>
      </c>
    </row>
    <row r="4336" spans="12:13" x14ac:dyDescent="0.35">
      <c r="L4336" s="535" t="s">
        <v>5400</v>
      </c>
      <c r="M4336" s="529" t="s">
        <v>1075</v>
      </c>
    </row>
    <row r="4337" spans="12:13" x14ac:dyDescent="0.35">
      <c r="L4337" s="535" t="s">
        <v>5401</v>
      </c>
      <c r="M4337" s="529" t="s">
        <v>1075</v>
      </c>
    </row>
    <row r="4338" spans="12:13" x14ac:dyDescent="0.35">
      <c r="L4338" s="535" t="s">
        <v>5402</v>
      </c>
      <c r="M4338" s="529" t="s">
        <v>1075</v>
      </c>
    </row>
    <row r="4339" spans="12:13" x14ac:dyDescent="0.35">
      <c r="L4339" s="535" t="s">
        <v>5403</v>
      </c>
      <c r="M4339" s="529" t="s">
        <v>1075</v>
      </c>
    </row>
    <row r="4340" spans="12:13" x14ac:dyDescent="0.35">
      <c r="L4340" s="535" t="s">
        <v>5404</v>
      </c>
      <c r="M4340" s="529" t="s">
        <v>1075</v>
      </c>
    </row>
    <row r="4341" spans="12:13" x14ac:dyDescent="0.35">
      <c r="L4341" s="535" t="s">
        <v>5405</v>
      </c>
      <c r="M4341" s="529" t="s">
        <v>1075</v>
      </c>
    </row>
    <row r="4342" spans="12:13" x14ac:dyDescent="0.35">
      <c r="L4342" s="535" t="s">
        <v>5406</v>
      </c>
      <c r="M4342" s="529" t="s">
        <v>1075</v>
      </c>
    </row>
    <row r="4343" spans="12:13" x14ac:dyDescent="0.35">
      <c r="L4343" s="535" t="s">
        <v>5407</v>
      </c>
      <c r="M4343" s="529" t="s">
        <v>1075</v>
      </c>
    </row>
    <row r="4344" spans="12:13" x14ac:dyDescent="0.35">
      <c r="L4344" s="535" t="s">
        <v>5408</v>
      </c>
      <c r="M4344" s="529" t="s">
        <v>1075</v>
      </c>
    </row>
    <row r="4345" spans="12:13" x14ac:dyDescent="0.35">
      <c r="L4345" s="535" t="s">
        <v>5409</v>
      </c>
      <c r="M4345" s="529" t="s">
        <v>1075</v>
      </c>
    </row>
    <row r="4346" spans="12:13" x14ac:dyDescent="0.35">
      <c r="L4346" s="535" t="s">
        <v>5410</v>
      </c>
      <c r="M4346" s="529" t="s">
        <v>1075</v>
      </c>
    </row>
    <row r="4347" spans="12:13" x14ac:dyDescent="0.35">
      <c r="L4347" s="535" t="s">
        <v>5411</v>
      </c>
      <c r="M4347" s="529" t="s">
        <v>1075</v>
      </c>
    </row>
    <row r="4348" spans="12:13" x14ac:dyDescent="0.35">
      <c r="L4348" s="535" t="s">
        <v>5412</v>
      </c>
      <c r="M4348" s="529" t="s">
        <v>1075</v>
      </c>
    </row>
    <row r="4349" spans="12:13" x14ac:dyDescent="0.35">
      <c r="L4349" s="535" t="s">
        <v>5413</v>
      </c>
      <c r="M4349" s="529" t="s">
        <v>1075</v>
      </c>
    </row>
    <row r="4350" spans="12:13" x14ac:dyDescent="0.35">
      <c r="L4350" s="535" t="s">
        <v>5414</v>
      </c>
      <c r="M4350" s="529" t="s">
        <v>1075</v>
      </c>
    </row>
    <row r="4351" spans="12:13" x14ac:dyDescent="0.35">
      <c r="L4351" s="535" t="s">
        <v>5415</v>
      </c>
      <c r="M4351" s="529" t="s">
        <v>1075</v>
      </c>
    </row>
    <row r="4352" spans="12:13" x14ac:dyDescent="0.35">
      <c r="L4352" s="535" t="s">
        <v>5416</v>
      </c>
      <c r="M4352" s="529" t="s">
        <v>1075</v>
      </c>
    </row>
    <row r="4353" spans="12:13" x14ac:dyDescent="0.35">
      <c r="L4353" s="535" t="s">
        <v>5417</v>
      </c>
      <c r="M4353" s="529" t="s">
        <v>1075</v>
      </c>
    </row>
    <row r="4354" spans="12:13" x14ac:dyDescent="0.35">
      <c r="L4354" s="535" t="s">
        <v>5418</v>
      </c>
      <c r="M4354" s="529" t="s">
        <v>1075</v>
      </c>
    </row>
    <row r="4355" spans="12:13" x14ac:dyDescent="0.35">
      <c r="L4355" s="535" t="s">
        <v>5419</v>
      </c>
      <c r="M4355" s="529" t="s">
        <v>1075</v>
      </c>
    </row>
    <row r="4356" spans="12:13" x14ac:dyDescent="0.35">
      <c r="L4356" s="535" t="s">
        <v>5420</v>
      </c>
      <c r="M4356" s="529" t="s">
        <v>1075</v>
      </c>
    </row>
    <row r="4357" spans="12:13" x14ac:dyDescent="0.35">
      <c r="L4357" s="535" t="s">
        <v>5421</v>
      </c>
      <c r="M4357" s="529" t="s">
        <v>1075</v>
      </c>
    </row>
    <row r="4358" spans="12:13" x14ac:dyDescent="0.35">
      <c r="L4358" s="535" t="s">
        <v>5422</v>
      </c>
      <c r="M4358" s="529" t="s">
        <v>1075</v>
      </c>
    </row>
    <row r="4359" spans="12:13" x14ac:dyDescent="0.35">
      <c r="L4359" s="535" t="s">
        <v>5423</v>
      </c>
      <c r="M4359" s="529" t="s">
        <v>1075</v>
      </c>
    </row>
    <row r="4360" spans="12:13" x14ac:dyDescent="0.35">
      <c r="L4360" s="535" t="s">
        <v>5424</v>
      </c>
      <c r="M4360" s="529" t="s">
        <v>1075</v>
      </c>
    </row>
    <row r="4361" spans="12:13" x14ac:dyDescent="0.35">
      <c r="L4361" s="535" t="s">
        <v>5425</v>
      </c>
      <c r="M4361" s="529" t="s">
        <v>1075</v>
      </c>
    </row>
    <row r="4362" spans="12:13" x14ac:dyDescent="0.35">
      <c r="L4362" s="535" t="s">
        <v>5426</v>
      </c>
      <c r="M4362" s="529" t="s">
        <v>1075</v>
      </c>
    </row>
    <row r="4363" spans="12:13" x14ac:dyDescent="0.35">
      <c r="L4363" s="535" t="s">
        <v>5427</v>
      </c>
      <c r="M4363" s="529" t="s">
        <v>1075</v>
      </c>
    </row>
    <row r="4364" spans="12:13" x14ac:dyDescent="0.35">
      <c r="L4364" s="535" t="s">
        <v>5428</v>
      </c>
      <c r="M4364" s="529" t="s">
        <v>1075</v>
      </c>
    </row>
    <row r="4365" spans="12:13" x14ac:dyDescent="0.35">
      <c r="L4365" s="535" t="s">
        <v>5429</v>
      </c>
      <c r="M4365" s="529" t="s">
        <v>1075</v>
      </c>
    </row>
    <row r="4366" spans="12:13" x14ac:dyDescent="0.35">
      <c r="L4366" s="535" t="s">
        <v>5430</v>
      </c>
      <c r="M4366" s="529" t="s">
        <v>1075</v>
      </c>
    </row>
    <row r="4367" spans="12:13" x14ac:dyDescent="0.35">
      <c r="L4367" s="535" t="s">
        <v>5431</v>
      </c>
      <c r="M4367" s="529" t="s">
        <v>1075</v>
      </c>
    </row>
    <row r="4368" spans="12:13" x14ac:dyDescent="0.35">
      <c r="L4368" s="535" t="s">
        <v>5432</v>
      </c>
      <c r="M4368" s="529" t="s">
        <v>1075</v>
      </c>
    </row>
    <row r="4369" spans="12:13" x14ac:dyDescent="0.35">
      <c r="L4369" s="535" t="s">
        <v>5433</v>
      </c>
      <c r="M4369" s="529" t="s">
        <v>1075</v>
      </c>
    </row>
    <row r="4370" spans="12:13" x14ac:dyDescent="0.35">
      <c r="L4370" s="535" t="s">
        <v>5434</v>
      </c>
      <c r="M4370" s="529" t="s">
        <v>1075</v>
      </c>
    </row>
    <row r="4371" spans="12:13" x14ac:dyDescent="0.35">
      <c r="L4371" s="535" t="s">
        <v>5435</v>
      </c>
      <c r="M4371" s="529" t="s">
        <v>1075</v>
      </c>
    </row>
    <row r="4372" spans="12:13" x14ac:dyDescent="0.35">
      <c r="L4372" s="535" t="s">
        <v>5436</v>
      </c>
      <c r="M4372" s="529" t="s">
        <v>1075</v>
      </c>
    </row>
    <row r="4373" spans="12:13" x14ac:dyDescent="0.35">
      <c r="L4373" s="535" t="s">
        <v>5437</v>
      </c>
      <c r="M4373" s="529" t="s">
        <v>1075</v>
      </c>
    </row>
    <row r="4374" spans="12:13" x14ac:dyDescent="0.35">
      <c r="L4374" s="535" t="s">
        <v>5438</v>
      </c>
      <c r="M4374" s="529" t="s">
        <v>1075</v>
      </c>
    </row>
    <row r="4375" spans="12:13" x14ac:dyDescent="0.35">
      <c r="L4375" s="535" t="s">
        <v>5439</v>
      </c>
      <c r="M4375" s="529" t="s">
        <v>1075</v>
      </c>
    </row>
    <row r="4376" spans="12:13" x14ac:dyDescent="0.35">
      <c r="L4376" s="535" t="s">
        <v>5440</v>
      </c>
      <c r="M4376" s="529" t="s">
        <v>1075</v>
      </c>
    </row>
    <row r="4377" spans="12:13" x14ac:dyDescent="0.35">
      <c r="L4377" s="535" t="s">
        <v>5441</v>
      </c>
      <c r="M4377" s="529" t="s">
        <v>1075</v>
      </c>
    </row>
    <row r="4378" spans="12:13" x14ac:dyDescent="0.35">
      <c r="L4378" s="535" t="s">
        <v>5442</v>
      </c>
      <c r="M4378" s="529" t="s">
        <v>1075</v>
      </c>
    </row>
    <row r="4379" spans="12:13" x14ac:dyDescent="0.35">
      <c r="L4379" s="535" t="s">
        <v>5443</v>
      </c>
      <c r="M4379" s="529" t="s">
        <v>1075</v>
      </c>
    </row>
    <row r="4380" spans="12:13" x14ac:dyDescent="0.35">
      <c r="L4380" s="535" t="s">
        <v>5444</v>
      </c>
      <c r="M4380" s="529" t="s">
        <v>1075</v>
      </c>
    </row>
    <row r="4381" spans="12:13" x14ac:dyDescent="0.35">
      <c r="L4381" s="535" t="s">
        <v>5445</v>
      </c>
      <c r="M4381" s="529" t="s">
        <v>1075</v>
      </c>
    </row>
    <row r="4382" spans="12:13" x14ac:dyDescent="0.35">
      <c r="L4382" s="535" t="s">
        <v>5446</v>
      </c>
      <c r="M4382" s="529" t="s">
        <v>1075</v>
      </c>
    </row>
    <row r="4383" spans="12:13" x14ac:dyDescent="0.35">
      <c r="L4383" s="535" t="s">
        <v>5447</v>
      </c>
      <c r="M4383" s="529" t="s">
        <v>1075</v>
      </c>
    </row>
    <row r="4384" spans="12:13" x14ac:dyDescent="0.35">
      <c r="L4384" s="535" t="s">
        <v>5448</v>
      </c>
      <c r="M4384" s="529" t="s">
        <v>1075</v>
      </c>
    </row>
    <row r="4385" spans="12:13" x14ac:dyDescent="0.35">
      <c r="L4385" s="535" t="s">
        <v>5449</v>
      </c>
      <c r="M4385" s="529" t="s">
        <v>1075</v>
      </c>
    </row>
    <row r="4386" spans="12:13" x14ac:dyDescent="0.35">
      <c r="L4386" s="535" t="s">
        <v>5450</v>
      </c>
      <c r="M4386" s="529" t="s">
        <v>1075</v>
      </c>
    </row>
    <row r="4387" spans="12:13" x14ac:dyDescent="0.35">
      <c r="L4387" s="535" t="s">
        <v>5451</v>
      </c>
      <c r="M4387" s="529" t="s">
        <v>1075</v>
      </c>
    </row>
    <row r="4388" spans="12:13" x14ac:dyDescent="0.35">
      <c r="L4388" s="535" t="s">
        <v>5452</v>
      </c>
      <c r="M4388" s="529" t="s">
        <v>1075</v>
      </c>
    </row>
    <row r="4389" spans="12:13" x14ac:dyDescent="0.35">
      <c r="L4389" s="535" t="s">
        <v>5453</v>
      </c>
      <c r="M4389" s="529" t="s">
        <v>1075</v>
      </c>
    </row>
    <row r="4390" spans="12:13" x14ac:dyDescent="0.35">
      <c r="L4390" s="535" t="s">
        <v>5454</v>
      </c>
      <c r="M4390" s="529" t="s">
        <v>1075</v>
      </c>
    </row>
    <row r="4391" spans="12:13" x14ac:dyDescent="0.35">
      <c r="L4391" s="535" t="s">
        <v>5455</v>
      </c>
      <c r="M4391" s="529" t="s">
        <v>1075</v>
      </c>
    </row>
    <row r="4392" spans="12:13" x14ac:dyDescent="0.35">
      <c r="L4392" s="535" t="s">
        <v>5456</v>
      </c>
      <c r="M4392" s="529" t="s">
        <v>1075</v>
      </c>
    </row>
    <row r="4393" spans="12:13" x14ac:dyDescent="0.35">
      <c r="L4393" s="535" t="s">
        <v>5457</v>
      </c>
      <c r="M4393" s="529" t="s">
        <v>1075</v>
      </c>
    </row>
    <row r="4394" spans="12:13" x14ac:dyDescent="0.35">
      <c r="L4394" s="535" t="s">
        <v>5458</v>
      </c>
      <c r="M4394" s="529" t="s">
        <v>1075</v>
      </c>
    </row>
    <row r="4395" spans="12:13" x14ac:dyDescent="0.35">
      <c r="L4395" s="535" t="s">
        <v>5459</v>
      </c>
      <c r="M4395" s="529" t="s">
        <v>1075</v>
      </c>
    </row>
    <row r="4396" spans="12:13" x14ac:dyDescent="0.35">
      <c r="L4396" s="535" t="s">
        <v>5460</v>
      </c>
      <c r="M4396" s="529" t="s">
        <v>1075</v>
      </c>
    </row>
    <row r="4397" spans="12:13" x14ac:dyDescent="0.35">
      <c r="L4397" s="535" t="s">
        <v>5461</v>
      </c>
      <c r="M4397" s="529" t="s">
        <v>1075</v>
      </c>
    </row>
    <row r="4398" spans="12:13" x14ac:dyDescent="0.35">
      <c r="L4398" s="535" t="s">
        <v>5462</v>
      </c>
      <c r="M4398" s="529" t="s">
        <v>1075</v>
      </c>
    </row>
    <row r="4399" spans="12:13" x14ac:dyDescent="0.35">
      <c r="L4399" s="535" t="s">
        <v>5463</v>
      </c>
      <c r="M4399" s="529" t="s">
        <v>1075</v>
      </c>
    </row>
    <row r="4400" spans="12:13" x14ac:dyDescent="0.35">
      <c r="L4400" s="535" t="s">
        <v>5464</v>
      </c>
      <c r="M4400" s="529" t="s">
        <v>1075</v>
      </c>
    </row>
    <row r="4401" spans="12:13" x14ac:dyDescent="0.35">
      <c r="L4401" s="535" t="s">
        <v>5465</v>
      </c>
      <c r="M4401" s="529" t="s">
        <v>1075</v>
      </c>
    </row>
    <row r="4402" spans="12:13" x14ac:dyDescent="0.35">
      <c r="L4402" s="535" t="s">
        <v>5466</v>
      </c>
      <c r="M4402" s="529" t="s">
        <v>1075</v>
      </c>
    </row>
    <row r="4403" spans="12:13" x14ac:dyDescent="0.35">
      <c r="L4403" s="535" t="s">
        <v>5467</v>
      </c>
      <c r="M4403" s="529" t="s">
        <v>1075</v>
      </c>
    </row>
    <row r="4404" spans="12:13" x14ac:dyDescent="0.35">
      <c r="L4404" s="535" t="s">
        <v>5468</v>
      </c>
      <c r="M4404" s="529" t="s">
        <v>1075</v>
      </c>
    </row>
    <row r="4405" spans="12:13" x14ac:dyDescent="0.35">
      <c r="L4405" s="535" t="s">
        <v>5469</v>
      </c>
      <c r="M4405" s="529" t="s">
        <v>1075</v>
      </c>
    </row>
    <row r="4406" spans="12:13" x14ac:dyDescent="0.35">
      <c r="L4406" s="535" t="s">
        <v>5470</v>
      </c>
      <c r="M4406" s="529" t="s">
        <v>1075</v>
      </c>
    </row>
    <row r="4407" spans="12:13" x14ac:dyDescent="0.35">
      <c r="L4407" s="535" t="s">
        <v>5471</v>
      </c>
      <c r="M4407" s="529" t="s">
        <v>1075</v>
      </c>
    </row>
    <row r="4408" spans="12:13" x14ac:dyDescent="0.35">
      <c r="L4408" s="535" t="s">
        <v>5472</v>
      </c>
      <c r="M4408" s="529" t="s">
        <v>1075</v>
      </c>
    </row>
    <row r="4409" spans="12:13" x14ac:dyDescent="0.35">
      <c r="L4409" s="535" t="s">
        <v>5473</v>
      </c>
      <c r="M4409" s="529" t="s">
        <v>1075</v>
      </c>
    </row>
    <row r="4410" spans="12:13" x14ac:dyDescent="0.35">
      <c r="L4410" s="535" t="s">
        <v>5474</v>
      </c>
      <c r="M4410" s="529" t="s">
        <v>1075</v>
      </c>
    </row>
    <row r="4411" spans="12:13" x14ac:dyDescent="0.35">
      <c r="L4411" s="535" t="s">
        <v>5475</v>
      </c>
      <c r="M4411" s="529" t="s">
        <v>1075</v>
      </c>
    </row>
    <row r="4412" spans="12:13" x14ac:dyDescent="0.35">
      <c r="L4412" s="535" t="s">
        <v>5476</v>
      </c>
      <c r="M4412" s="529" t="s">
        <v>1075</v>
      </c>
    </row>
    <row r="4413" spans="12:13" x14ac:dyDescent="0.35">
      <c r="L4413" s="535" t="s">
        <v>5477</v>
      </c>
      <c r="M4413" s="529" t="s">
        <v>1075</v>
      </c>
    </row>
    <row r="4414" spans="12:13" x14ac:dyDescent="0.35">
      <c r="L4414" s="535" t="s">
        <v>5478</v>
      </c>
      <c r="M4414" s="529" t="s">
        <v>1075</v>
      </c>
    </row>
    <row r="4415" spans="12:13" x14ac:dyDescent="0.35">
      <c r="L4415" s="535" t="s">
        <v>5479</v>
      </c>
      <c r="M4415" s="529" t="s">
        <v>1075</v>
      </c>
    </row>
    <row r="4416" spans="12:13" x14ac:dyDescent="0.35">
      <c r="L4416" s="535" t="s">
        <v>5480</v>
      </c>
      <c r="M4416" s="529" t="s">
        <v>1075</v>
      </c>
    </row>
    <row r="4417" spans="12:13" x14ac:dyDescent="0.35">
      <c r="L4417" s="535" t="s">
        <v>5481</v>
      </c>
      <c r="M4417" s="529" t="s">
        <v>1075</v>
      </c>
    </row>
    <row r="4418" spans="12:13" x14ac:dyDescent="0.35">
      <c r="L4418" s="535" t="s">
        <v>5482</v>
      </c>
      <c r="M4418" s="529" t="s">
        <v>1075</v>
      </c>
    </row>
    <row r="4419" spans="12:13" x14ac:dyDescent="0.35">
      <c r="L4419" s="535" t="s">
        <v>5483</v>
      </c>
      <c r="M4419" s="529" t="s">
        <v>1075</v>
      </c>
    </row>
    <row r="4420" spans="12:13" x14ac:dyDescent="0.35">
      <c r="L4420" s="535" t="s">
        <v>5484</v>
      </c>
      <c r="M4420" s="529" t="s">
        <v>1075</v>
      </c>
    </row>
    <row r="4421" spans="12:13" x14ac:dyDescent="0.35">
      <c r="L4421" s="535" t="s">
        <v>5485</v>
      </c>
      <c r="M4421" s="529" t="s">
        <v>1075</v>
      </c>
    </row>
    <row r="4422" spans="12:13" x14ac:dyDescent="0.35">
      <c r="L4422" s="535" t="s">
        <v>5486</v>
      </c>
      <c r="M4422" s="529" t="s">
        <v>1075</v>
      </c>
    </row>
    <row r="4423" spans="12:13" x14ac:dyDescent="0.35">
      <c r="L4423" s="535" t="s">
        <v>5487</v>
      </c>
      <c r="M4423" s="529" t="s">
        <v>1075</v>
      </c>
    </row>
    <row r="4424" spans="12:13" x14ac:dyDescent="0.35">
      <c r="L4424" s="535" t="s">
        <v>5488</v>
      </c>
      <c r="M4424" s="529" t="s">
        <v>1075</v>
      </c>
    </row>
    <row r="4425" spans="12:13" x14ac:dyDescent="0.35">
      <c r="L4425" s="535" t="s">
        <v>5489</v>
      </c>
      <c r="M4425" s="529" t="s">
        <v>1075</v>
      </c>
    </row>
    <row r="4426" spans="12:13" x14ac:dyDescent="0.35">
      <c r="L4426" s="535" t="s">
        <v>5490</v>
      </c>
      <c r="M4426" s="529" t="s">
        <v>1075</v>
      </c>
    </row>
    <row r="4427" spans="12:13" x14ac:dyDescent="0.35">
      <c r="L4427" s="535" t="s">
        <v>5491</v>
      </c>
      <c r="M4427" s="529" t="s">
        <v>1075</v>
      </c>
    </row>
    <row r="4428" spans="12:13" x14ac:dyDescent="0.35">
      <c r="L4428" s="535" t="s">
        <v>5492</v>
      </c>
      <c r="M4428" s="529" t="s">
        <v>1075</v>
      </c>
    </row>
    <row r="4429" spans="12:13" x14ac:dyDescent="0.35">
      <c r="L4429" s="535" t="s">
        <v>5493</v>
      </c>
      <c r="M4429" s="529" t="s">
        <v>1075</v>
      </c>
    </row>
    <row r="4430" spans="12:13" x14ac:dyDescent="0.35">
      <c r="L4430" s="535" t="s">
        <v>5494</v>
      </c>
      <c r="M4430" s="529" t="s">
        <v>1075</v>
      </c>
    </row>
    <row r="4431" spans="12:13" x14ac:dyDescent="0.35">
      <c r="L4431" s="535" t="s">
        <v>5495</v>
      </c>
      <c r="M4431" s="529" t="s">
        <v>1075</v>
      </c>
    </row>
    <row r="4432" spans="12:13" x14ac:dyDescent="0.35">
      <c r="L4432" s="535" t="s">
        <v>5496</v>
      </c>
      <c r="M4432" s="529" t="s">
        <v>1075</v>
      </c>
    </row>
    <row r="4433" spans="12:13" x14ac:dyDescent="0.35">
      <c r="L4433" s="535" t="s">
        <v>5497</v>
      </c>
      <c r="M4433" s="529" t="s">
        <v>1075</v>
      </c>
    </row>
    <row r="4434" spans="12:13" x14ac:dyDescent="0.35">
      <c r="L4434" s="535" t="s">
        <v>5498</v>
      </c>
      <c r="M4434" s="529" t="s">
        <v>1075</v>
      </c>
    </row>
    <row r="4435" spans="12:13" x14ac:dyDescent="0.35">
      <c r="L4435" s="535" t="s">
        <v>5499</v>
      </c>
      <c r="M4435" s="529" t="s">
        <v>1075</v>
      </c>
    </row>
    <row r="4436" spans="12:13" x14ac:dyDescent="0.35">
      <c r="L4436" s="535" t="s">
        <v>5500</v>
      </c>
      <c r="M4436" s="529" t="s">
        <v>1075</v>
      </c>
    </row>
    <row r="4437" spans="12:13" x14ac:dyDescent="0.35">
      <c r="L4437" s="535" t="s">
        <v>5501</v>
      </c>
      <c r="M4437" s="529" t="s">
        <v>1075</v>
      </c>
    </row>
    <row r="4438" spans="12:13" x14ac:dyDescent="0.35">
      <c r="L4438" s="535" t="s">
        <v>5502</v>
      </c>
      <c r="M4438" s="529" t="s">
        <v>1075</v>
      </c>
    </row>
    <row r="4439" spans="12:13" x14ac:dyDescent="0.35">
      <c r="L4439" s="535" t="s">
        <v>5503</v>
      </c>
      <c r="M4439" s="529" t="s">
        <v>1075</v>
      </c>
    </row>
    <row r="4440" spans="12:13" x14ac:dyDescent="0.35">
      <c r="L4440" s="535" t="s">
        <v>5504</v>
      </c>
      <c r="M4440" s="529" t="s">
        <v>1075</v>
      </c>
    </row>
    <row r="4441" spans="12:13" x14ac:dyDescent="0.35">
      <c r="L4441" s="535" t="s">
        <v>5505</v>
      </c>
      <c r="M4441" s="529" t="s">
        <v>1075</v>
      </c>
    </row>
    <row r="4442" spans="12:13" x14ac:dyDescent="0.35">
      <c r="L4442" s="535" t="s">
        <v>5506</v>
      </c>
      <c r="M4442" s="529" t="s">
        <v>1075</v>
      </c>
    </row>
    <row r="4443" spans="12:13" x14ac:dyDescent="0.35">
      <c r="L4443" s="535" t="s">
        <v>5507</v>
      </c>
      <c r="M4443" s="529" t="s">
        <v>1075</v>
      </c>
    </row>
    <row r="4444" spans="12:13" x14ac:dyDescent="0.35">
      <c r="L4444" s="535" t="s">
        <v>5508</v>
      </c>
      <c r="M4444" s="529" t="s">
        <v>1075</v>
      </c>
    </row>
    <row r="4445" spans="12:13" x14ac:dyDescent="0.35">
      <c r="L4445" s="535" t="s">
        <v>5509</v>
      </c>
      <c r="M4445" s="529" t="s">
        <v>1075</v>
      </c>
    </row>
    <row r="4446" spans="12:13" x14ac:dyDescent="0.35">
      <c r="L4446" s="535" t="s">
        <v>5510</v>
      </c>
      <c r="M4446" s="529" t="s">
        <v>1075</v>
      </c>
    </row>
    <row r="4447" spans="12:13" x14ac:dyDescent="0.35">
      <c r="L4447" s="535" t="s">
        <v>5511</v>
      </c>
      <c r="M4447" s="529" t="s">
        <v>1075</v>
      </c>
    </row>
    <row r="4448" spans="12:13" x14ac:dyDescent="0.35">
      <c r="L4448" s="535" t="s">
        <v>5512</v>
      </c>
      <c r="M4448" s="529" t="s">
        <v>1075</v>
      </c>
    </row>
    <row r="4449" spans="12:13" x14ac:dyDescent="0.35">
      <c r="L4449" s="535" t="s">
        <v>5513</v>
      </c>
      <c r="M4449" s="529" t="s">
        <v>1075</v>
      </c>
    </row>
    <row r="4450" spans="12:13" x14ac:dyDescent="0.35">
      <c r="L4450" s="535" t="s">
        <v>5514</v>
      </c>
      <c r="M4450" s="529" t="s">
        <v>1075</v>
      </c>
    </row>
    <row r="4451" spans="12:13" x14ac:dyDescent="0.35">
      <c r="L4451" s="535" t="s">
        <v>5515</v>
      </c>
      <c r="M4451" s="529" t="s">
        <v>1075</v>
      </c>
    </row>
    <row r="4452" spans="12:13" x14ac:dyDescent="0.35">
      <c r="L4452" s="535" t="s">
        <v>5516</v>
      </c>
      <c r="M4452" s="529" t="s">
        <v>1075</v>
      </c>
    </row>
    <row r="4453" spans="12:13" x14ac:dyDescent="0.35">
      <c r="L4453" s="535" t="s">
        <v>5517</v>
      </c>
      <c r="M4453" s="529" t="s">
        <v>1075</v>
      </c>
    </row>
    <row r="4454" spans="12:13" x14ac:dyDescent="0.35">
      <c r="L4454" s="535" t="s">
        <v>5518</v>
      </c>
      <c r="M4454" s="529" t="s">
        <v>1075</v>
      </c>
    </row>
    <row r="4455" spans="12:13" x14ac:dyDescent="0.35">
      <c r="L4455" s="535" t="s">
        <v>5519</v>
      </c>
      <c r="M4455" s="529" t="s">
        <v>1075</v>
      </c>
    </row>
    <row r="4456" spans="12:13" x14ac:dyDescent="0.35">
      <c r="L4456" s="535" t="s">
        <v>5520</v>
      </c>
      <c r="M4456" s="529" t="s">
        <v>1075</v>
      </c>
    </row>
    <row r="4457" spans="12:13" x14ac:dyDescent="0.35">
      <c r="L4457" s="535" t="s">
        <v>5521</v>
      </c>
      <c r="M4457" s="529" t="s">
        <v>1075</v>
      </c>
    </row>
    <row r="4458" spans="12:13" x14ac:dyDescent="0.35">
      <c r="L4458" s="535" t="s">
        <v>5522</v>
      </c>
      <c r="M4458" s="529" t="s">
        <v>1075</v>
      </c>
    </row>
    <row r="4459" spans="12:13" x14ac:dyDescent="0.35">
      <c r="L4459" s="535" t="s">
        <v>5523</v>
      </c>
      <c r="M4459" s="529" t="s">
        <v>1075</v>
      </c>
    </row>
    <row r="4460" spans="12:13" x14ac:dyDescent="0.35">
      <c r="L4460" s="535" t="s">
        <v>5524</v>
      </c>
      <c r="M4460" s="529" t="s">
        <v>1075</v>
      </c>
    </row>
    <row r="4461" spans="12:13" x14ac:dyDescent="0.35">
      <c r="L4461" s="535" t="s">
        <v>5525</v>
      </c>
      <c r="M4461" s="529" t="s">
        <v>1075</v>
      </c>
    </row>
    <row r="4462" spans="12:13" x14ac:dyDescent="0.35">
      <c r="L4462" s="535" t="s">
        <v>5526</v>
      </c>
      <c r="M4462" s="529" t="s">
        <v>1075</v>
      </c>
    </row>
    <row r="4463" spans="12:13" x14ac:dyDescent="0.35">
      <c r="L4463" s="535" t="s">
        <v>5527</v>
      </c>
      <c r="M4463" s="529" t="s">
        <v>1075</v>
      </c>
    </row>
    <row r="4464" spans="12:13" x14ac:dyDescent="0.35">
      <c r="L4464" s="535" t="s">
        <v>5528</v>
      </c>
      <c r="M4464" s="529" t="s">
        <v>1075</v>
      </c>
    </row>
    <row r="4465" spans="12:13" x14ac:dyDescent="0.35">
      <c r="L4465" s="535" t="s">
        <v>5529</v>
      </c>
      <c r="M4465" s="529" t="s">
        <v>1075</v>
      </c>
    </row>
    <row r="4466" spans="12:13" x14ac:dyDescent="0.35">
      <c r="L4466" s="535" t="s">
        <v>5530</v>
      </c>
      <c r="M4466" s="529" t="s">
        <v>1075</v>
      </c>
    </row>
    <row r="4467" spans="12:13" x14ac:dyDescent="0.35">
      <c r="L4467" s="535" t="s">
        <v>5531</v>
      </c>
      <c r="M4467" s="529" t="s">
        <v>1075</v>
      </c>
    </row>
    <row r="4468" spans="12:13" x14ac:dyDescent="0.35">
      <c r="L4468" s="535" t="s">
        <v>5532</v>
      </c>
      <c r="M4468" s="529" t="s">
        <v>1075</v>
      </c>
    </row>
    <row r="4469" spans="12:13" x14ac:dyDescent="0.35">
      <c r="L4469" s="535" t="s">
        <v>5533</v>
      </c>
      <c r="M4469" s="529" t="s">
        <v>1075</v>
      </c>
    </row>
    <row r="4470" spans="12:13" x14ac:dyDescent="0.35">
      <c r="L4470" s="535" t="s">
        <v>5534</v>
      </c>
      <c r="M4470" s="529" t="s">
        <v>1075</v>
      </c>
    </row>
    <row r="4471" spans="12:13" x14ac:dyDescent="0.35">
      <c r="L4471" s="535" t="s">
        <v>5535</v>
      </c>
      <c r="M4471" s="529" t="s">
        <v>1075</v>
      </c>
    </row>
    <row r="4472" spans="12:13" x14ac:dyDescent="0.35">
      <c r="L4472" s="535" t="s">
        <v>5536</v>
      </c>
      <c r="M4472" s="529" t="s">
        <v>1075</v>
      </c>
    </row>
    <row r="4473" spans="12:13" x14ac:dyDescent="0.35">
      <c r="L4473" s="535" t="s">
        <v>5537</v>
      </c>
      <c r="M4473" s="529" t="s">
        <v>1075</v>
      </c>
    </row>
    <row r="4474" spans="12:13" x14ac:dyDescent="0.35">
      <c r="L4474" s="535" t="s">
        <v>5538</v>
      </c>
      <c r="M4474" s="529" t="s">
        <v>1075</v>
      </c>
    </row>
    <row r="4475" spans="12:13" x14ac:dyDescent="0.35">
      <c r="L4475" s="535" t="s">
        <v>5539</v>
      </c>
      <c r="M4475" s="529" t="s">
        <v>1075</v>
      </c>
    </row>
    <row r="4476" spans="12:13" x14ac:dyDescent="0.35">
      <c r="L4476" s="535" t="s">
        <v>5540</v>
      </c>
      <c r="M4476" s="529" t="s">
        <v>1075</v>
      </c>
    </row>
    <row r="4477" spans="12:13" x14ac:dyDescent="0.35">
      <c r="L4477" s="535" t="s">
        <v>5541</v>
      </c>
      <c r="M4477" s="529" t="s">
        <v>1075</v>
      </c>
    </row>
    <row r="4478" spans="12:13" x14ac:dyDescent="0.35">
      <c r="L4478" s="535" t="s">
        <v>5542</v>
      </c>
      <c r="M4478" s="529" t="s">
        <v>1075</v>
      </c>
    </row>
    <row r="4479" spans="12:13" x14ac:dyDescent="0.35">
      <c r="L4479" s="535" t="s">
        <v>5543</v>
      </c>
      <c r="M4479" s="529" t="s">
        <v>1075</v>
      </c>
    </row>
    <row r="4480" spans="12:13" x14ac:dyDescent="0.35">
      <c r="L4480" s="535" t="s">
        <v>5544</v>
      </c>
      <c r="M4480" s="529" t="s">
        <v>1075</v>
      </c>
    </row>
    <row r="4481" spans="12:13" x14ac:dyDescent="0.35">
      <c r="L4481" s="535" t="s">
        <v>5545</v>
      </c>
      <c r="M4481" s="529" t="s">
        <v>1075</v>
      </c>
    </row>
    <row r="4482" spans="12:13" x14ac:dyDescent="0.35">
      <c r="L4482" s="535" t="s">
        <v>5546</v>
      </c>
      <c r="M4482" s="529" t="s">
        <v>1075</v>
      </c>
    </row>
    <row r="4483" spans="12:13" x14ac:dyDescent="0.35">
      <c r="L4483" s="535" t="s">
        <v>5547</v>
      </c>
      <c r="M4483" s="529" t="s">
        <v>1075</v>
      </c>
    </row>
    <row r="4484" spans="12:13" x14ac:dyDescent="0.35">
      <c r="L4484" s="535" t="s">
        <v>5548</v>
      </c>
      <c r="M4484" s="529" t="s">
        <v>1075</v>
      </c>
    </row>
    <row r="4485" spans="12:13" x14ac:dyDescent="0.35">
      <c r="L4485" s="535" t="s">
        <v>5549</v>
      </c>
      <c r="M4485" s="529" t="s">
        <v>1075</v>
      </c>
    </row>
    <row r="4486" spans="12:13" x14ac:dyDescent="0.35">
      <c r="L4486" s="535" t="s">
        <v>5550</v>
      </c>
      <c r="M4486" s="529" t="s">
        <v>1075</v>
      </c>
    </row>
    <row r="4487" spans="12:13" x14ac:dyDescent="0.35">
      <c r="L4487" s="535" t="s">
        <v>5551</v>
      </c>
      <c r="M4487" s="529" t="s">
        <v>1075</v>
      </c>
    </row>
    <row r="4488" spans="12:13" x14ac:dyDescent="0.35">
      <c r="L4488" s="535" t="s">
        <v>5552</v>
      </c>
      <c r="M4488" s="529" t="s">
        <v>1075</v>
      </c>
    </row>
    <row r="4489" spans="12:13" x14ac:dyDescent="0.35">
      <c r="L4489" s="535" t="s">
        <v>5553</v>
      </c>
      <c r="M4489" s="529" t="s">
        <v>1075</v>
      </c>
    </row>
    <row r="4490" spans="12:13" x14ac:dyDescent="0.35">
      <c r="L4490" s="535" t="s">
        <v>5554</v>
      </c>
      <c r="M4490" s="529" t="s">
        <v>1075</v>
      </c>
    </row>
    <row r="4491" spans="12:13" x14ac:dyDescent="0.35">
      <c r="L4491" s="535" t="s">
        <v>5555</v>
      </c>
      <c r="M4491" s="529" t="s">
        <v>1075</v>
      </c>
    </row>
    <row r="4492" spans="12:13" x14ac:dyDescent="0.35">
      <c r="L4492" s="535" t="s">
        <v>5556</v>
      </c>
      <c r="M4492" s="529" t="s">
        <v>1075</v>
      </c>
    </row>
    <row r="4493" spans="12:13" x14ac:dyDescent="0.35">
      <c r="L4493" s="535" t="s">
        <v>5557</v>
      </c>
      <c r="M4493" s="529" t="s">
        <v>1075</v>
      </c>
    </row>
    <row r="4494" spans="12:13" x14ac:dyDescent="0.35">
      <c r="L4494" s="535" t="s">
        <v>5558</v>
      </c>
      <c r="M4494" s="529" t="s">
        <v>1075</v>
      </c>
    </row>
    <row r="4495" spans="12:13" x14ac:dyDescent="0.35">
      <c r="L4495" s="535" t="s">
        <v>5559</v>
      </c>
      <c r="M4495" s="529" t="s">
        <v>1075</v>
      </c>
    </row>
    <row r="4496" spans="12:13" x14ac:dyDescent="0.35">
      <c r="L4496" s="535" t="s">
        <v>5560</v>
      </c>
      <c r="M4496" s="529" t="s">
        <v>1075</v>
      </c>
    </row>
    <row r="4497" spans="12:13" x14ac:dyDescent="0.35">
      <c r="L4497" s="535" t="s">
        <v>5561</v>
      </c>
      <c r="M4497" s="529" t="s">
        <v>1075</v>
      </c>
    </row>
    <row r="4498" spans="12:13" x14ac:dyDescent="0.35">
      <c r="L4498" s="535" t="s">
        <v>5562</v>
      </c>
      <c r="M4498" s="529" t="s">
        <v>1075</v>
      </c>
    </row>
    <row r="4499" spans="12:13" x14ac:dyDescent="0.35">
      <c r="L4499" s="535" t="s">
        <v>5563</v>
      </c>
      <c r="M4499" s="529" t="s">
        <v>1075</v>
      </c>
    </row>
    <row r="4500" spans="12:13" x14ac:dyDescent="0.35">
      <c r="L4500" s="535" t="s">
        <v>5564</v>
      </c>
      <c r="M4500" s="529" t="s">
        <v>1075</v>
      </c>
    </row>
    <row r="4501" spans="12:13" x14ac:dyDescent="0.35">
      <c r="L4501" s="535" t="s">
        <v>5565</v>
      </c>
      <c r="M4501" s="529" t="s">
        <v>1075</v>
      </c>
    </row>
    <row r="4502" spans="12:13" x14ac:dyDescent="0.35">
      <c r="L4502" s="535" t="s">
        <v>5566</v>
      </c>
      <c r="M4502" s="529" t="s">
        <v>1075</v>
      </c>
    </row>
    <row r="4503" spans="12:13" x14ac:dyDescent="0.35">
      <c r="L4503" s="535" t="s">
        <v>5567</v>
      </c>
      <c r="M4503" s="529" t="s">
        <v>1075</v>
      </c>
    </row>
    <row r="4504" spans="12:13" x14ac:dyDescent="0.35">
      <c r="L4504" s="535" t="s">
        <v>5568</v>
      </c>
      <c r="M4504" s="529" t="s">
        <v>1075</v>
      </c>
    </row>
    <row r="4505" spans="12:13" x14ac:dyDescent="0.35">
      <c r="L4505" s="535" t="s">
        <v>5569</v>
      </c>
      <c r="M4505" s="529" t="s">
        <v>1075</v>
      </c>
    </row>
    <row r="4506" spans="12:13" x14ac:dyDescent="0.35">
      <c r="L4506" s="535" t="s">
        <v>5570</v>
      </c>
      <c r="M4506" s="529" t="s">
        <v>1075</v>
      </c>
    </row>
    <row r="4507" spans="12:13" x14ac:dyDescent="0.35">
      <c r="L4507" s="535" t="s">
        <v>5571</v>
      </c>
      <c r="M4507" s="529" t="s">
        <v>1075</v>
      </c>
    </row>
    <row r="4508" spans="12:13" x14ac:dyDescent="0.35">
      <c r="L4508" s="535" t="s">
        <v>5572</v>
      </c>
      <c r="M4508" s="529" t="s">
        <v>1075</v>
      </c>
    </row>
    <row r="4509" spans="12:13" x14ac:dyDescent="0.35">
      <c r="L4509" s="535" t="s">
        <v>5573</v>
      </c>
      <c r="M4509" s="529" t="s">
        <v>1075</v>
      </c>
    </row>
    <row r="4510" spans="12:13" x14ac:dyDescent="0.35">
      <c r="L4510" s="535" t="s">
        <v>5574</v>
      </c>
      <c r="M4510" s="529" t="s">
        <v>1075</v>
      </c>
    </row>
    <row r="4511" spans="12:13" x14ac:dyDescent="0.35">
      <c r="L4511" s="535" t="s">
        <v>5575</v>
      </c>
      <c r="M4511" s="529" t="s">
        <v>1075</v>
      </c>
    </row>
    <row r="4512" spans="12:13" x14ac:dyDescent="0.35">
      <c r="L4512" s="535" t="s">
        <v>5576</v>
      </c>
      <c r="M4512" s="529" t="s">
        <v>1075</v>
      </c>
    </row>
    <row r="4513" spans="12:13" x14ac:dyDescent="0.35">
      <c r="L4513" s="535" t="s">
        <v>5577</v>
      </c>
      <c r="M4513" s="529" t="s">
        <v>1075</v>
      </c>
    </row>
    <row r="4514" spans="12:13" x14ac:dyDescent="0.35">
      <c r="L4514" s="535" t="s">
        <v>5578</v>
      </c>
      <c r="M4514" s="529" t="s">
        <v>1075</v>
      </c>
    </row>
    <row r="4515" spans="12:13" x14ac:dyDescent="0.35">
      <c r="L4515" s="535" t="s">
        <v>5579</v>
      </c>
      <c r="M4515" s="529" t="s">
        <v>1075</v>
      </c>
    </row>
    <row r="4516" spans="12:13" x14ac:dyDescent="0.35">
      <c r="L4516" s="535" t="s">
        <v>5580</v>
      </c>
      <c r="M4516" s="529" t="s">
        <v>1075</v>
      </c>
    </row>
    <row r="4517" spans="12:13" x14ac:dyDescent="0.35">
      <c r="L4517" s="535" t="s">
        <v>5581</v>
      </c>
      <c r="M4517" s="529" t="s">
        <v>1075</v>
      </c>
    </row>
    <row r="4518" spans="12:13" x14ac:dyDescent="0.35">
      <c r="L4518" s="535" t="s">
        <v>5582</v>
      </c>
      <c r="M4518" s="529" t="s">
        <v>1075</v>
      </c>
    </row>
    <row r="4519" spans="12:13" x14ac:dyDescent="0.35">
      <c r="L4519" s="535" t="s">
        <v>5583</v>
      </c>
      <c r="M4519" s="529" t="s">
        <v>1075</v>
      </c>
    </row>
    <row r="4520" spans="12:13" x14ac:dyDescent="0.35">
      <c r="L4520" s="535" t="s">
        <v>5584</v>
      </c>
      <c r="M4520" s="529" t="s">
        <v>1075</v>
      </c>
    </row>
    <row r="4521" spans="12:13" x14ac:dyDescent="0.35">
      <c r="L4521" s="535" t="s">
        <v>5585</v>
      </c>
      <c r="M4521" s="529" t="s">
        <v>1075</v>
      </c>
    </row>
    <row r="4522" spans="12:13" x14ac:dyDescent="0.35">
      <c r="L4522" s="535" t="s">
        <v>5586</v>
      </c>
      <c r="M4522" s="529" t="s">
        <v>1075</v>
      </c>
    </row>
    <row r="4523" spans="12:13" x14ac:dyDescent="0.35">
      <c r="L4523" s="535" t="s">
        <v>5587</v>
      </c>
      <c r="M4523" s="529" t="s">
        <v>1075</v>
      </c>
    </row>
    <row r="4524" spans="12:13" x14ac:dyDescent="0.35">
      <c r="L4524" s="535" t="s">
        <v>5588</v>
      </c>
      <c r="M4524" s="529" t="s">
        <v>1075</v>
      </c>
    </row>
    <row r="4525" spans="12:13" x14ac:dyDescent="0.35">
      <c r="L4525" s="535" t="s">
        <v>5589</v>
      </c>
      <c r="M4525" s="529" t="s">
        <v>1075</v>
      </c>
    </row>
    <row r="4526" spans="12:13" x14ac:dyDescent="0.35">
      <c r="L4526" s="535" t="s">
        <v>5590</v>
      </c>
      <c r="M4526" s="529" t="s">
        <v>1075</v>
      </c>
    </row>
    <row r="4527" spans="12:13" x14ac:dyDescent="0.35">
      <c r="L4527" s="535" t="s">
        <v>5591</v>
      </c>
      <c r="M4527" s="529" t="s">
        <v>1075</v>
      </c>
    </row>
    <row r="4528" spans="12:13" x14ac:dyDescent="0.35">
      <c r="L4528" s="535" t="s">
        <v>5592</v>
      </c>
      <c r="M4528" s="529" t="s">
        <v>1075</v>
      </c>
    </row>
    <row r="4529" spans="12:13" x14ac:dyDescent="0.35">
      <c r="L4529" s="535" t="s">
        <v>5593</v>
      </c>
      <c r="M4529" s="529" t="s">
        <v>1075</v>
      </c>
    </row>
    <row r="4530" spans="12:13" x14ac:dyDescent="0.35">
      <c r="L4530" s="535" t="s">
        <v>5594</v>
      </c>
      <c r="M4530" s="529" t="s">
        <v>1075</v>
      </c>
    </row>
    <row r="4531" spans="12:13" x14ac:dyDescent="0.35">
      <c r="L4531" s="535" t="s">
        <v>5595</v>
      </c>
      <c r="M4531" s="529" t="s">
        <v>1075</v>
      </c>
    </row>
    <row r="4532" spans="12:13" x14ac:dyDescent="0.35">
      <c r="L4532" s="535" t="s">
        <v>5596</v>
      </c>
      <c r="M4532" s="529" t="s">
        <v>1075</v>
      </c>
    </row>
    <row r="4533" spans="12:13" x14ac:dyDescent="0.35">
      <c r="L4533" s="535" t="s">
        <v>5597</v>
      </c>
      <c r="M4533" s="529" t="s">
        <v>1075</v>
      </c>
    </row>
    <row r="4534" spans="12:13" x14ac:dyDescent="0.35">
      <c r="L4534" s="535" t="s">
        <v>5598</v>
      </c>
      <c r="M4534" s="529" t="s">
        <v>1075</v>
      </c>
    </row>
    <row r="4535" spans="12:13" x14ac:dyDescent="0.35">
      <c r="L4535" s="535" t="s">
        <v>5599</v>
      </c>
      <c r="M4535" s="529" t="s">
        <v>1075</v>
      </c>
    </row>
    <row r="4536" spans="12:13" x14ac:dyDescent="0.35">
      <c r="L4536" s="535" t="s">
        <v>5600</v>
      </c>
      <c r="M4536" s="529" t="s">
        <v>1075</v>
      </c>
    </row>
    <row r="4537" spans="12:13" x14ac:dyDescent="0.35">
      <c r="L4537" s="535" t="s">
        <v>5601</v>
      </c>
      <c r="M4537" s="529" t="s">
        <v>1075</v>
      </c>
    </row>
    <row r="4538" spans="12:13" x14ac:dyDescent="0.35">
      <c r="L4538" s="535" t="s">
        <v>5602</v>
      </c>
      <c r="M4538" s="529" t="s">
        <v>1075</v>
      </c>
    </row>
    <row r="4539" spans="12:13" x14ac:dyDescent="0.35">
      <c r="L4539" s="535" t="s">
        <v>5603</v>
      </c>
      <c r="M4539" s="529" t="s">
        <v>1075</v>
      </c>
    </row>
    <row r="4540" spans="12:13" x14ac:dyDescent="0.35">
      <c r="L4540" s="535" t="s">
        <v>5604</v>
      </c>
      <c r="M4540" s="529" t="s">
        <v>1075</v>
      </c>
    </row>
    <row r="4541" spans="12:13" x14ac:dyDescent="0.35">
      <c r="L4541" s="535" t="s">
        <v>5605</v>
      </c>
      <c r="M4541" s="529" t="s">
        <v>1075</v>
      </c>
    </row>
    <row r="4542" spans="12:13" x14ac:dyDescent="0.35">
      <c r="L4542" s="535" t="s">
        <v>5606</v>
      </c>
      <c r="M4542" s="529" t="s">
        <v>1075</v>
      </c>
    </row>
    <row r="4543" spans="12:13" x14ac:dyDescent="0.35">
      <c r="L4543" s="535" t="s">
        <v>5607</v>
      </c>
      <c r="M4543" s="529" t="s">
        <v>1075</v>
      </c>
    </row>
    <row r="4544" spans="12:13" x14ac:dyDescent="0.35">
      <c r="L4544" s="535" t="s">
        <v>5608</v>
      </c>
      <c r="M4544" s="529" t="s">
        <v>1075</v>
      </c>
    </row>
    <row r="4545" spans="12:13" x14ac:dyDescent="0.35">
      <c r="L4545" s="535" t="s">
        <v>5609</v>
      </c>
      <c r="M4545" s="529" t="s">
        <v>1075</v>
      </c>
    </row>
    <row r="4546" spans="12:13" x14ac:dyDescent="0.35">
      <c r="L4546" s="535" t="s">
        <v>5610</v>
      </c>
      <c r="M4546" s="529" t="s">
        <v>1075</v>
      </c>
    </row>
    <row r="4547" spans="12:13" x14ac:dyDescent="0.35">
      <c r="L4547" s="535" t="s">
        <v>5611</v>
      </c>
      <c r="M4547" s="529" t="s">
        <v>1075</v>
      </c>
    </row>
    <row r="4548" spans="12:13" x14ac:dyDescent="0.35">
      <c r="L4548" s="535" t="s">
        <v>5612</v>
      </c>
      <c r="M4548" s="529" t="s">
        <v>1075</v>
      </c>
    </row>
    <row r="4549" spans="12:13" x14ac:dyDescent="0.35">
      <c r="L4549" s="535" t="s">
        <v>5613</v>
      </c>
      <c r="M4549" s="529" t="s">
        <v>1075</v>
      </c>
    </row>
    <row r="4550" spans="12:13" x14ac:dyDescent="0.35">
      <c r="L4550" s="535" t="s">
        <v>5614</v>
      </c>
      <c r="M4550" s="529" t="s">
        <v>1075</v>
      </c>
    </row>
    <row r="4551" spans="12:13" x14ac:dyDescent="0.35">
      <c r="L4551" s="535" t="s">
        <v>5615</v>
      </c>
      <c r="M4551" s="529" t="s">
        <v>1075</v>
      </c>
    </row>
    <row r="4552" spans="12:13" x14ac:dyDescent="0.35">
      <c r="L4552" s="535" t="s">
        <v>5616</v>
      </c>
      <c r="M4552" s="529" t="s">
        <v>1075</v>
      </c>
    </row>
    <row r="4553" spans="12:13" x14ac:dyDescent="0.35">
      <c r="L4553" s="535" t="s">
        <v>5617</v>
      </c>
      <c r="M4553" s="529" t="s">
        <v>1075</v>
      </c>
    </row>
    <row r="4554" spans="12:13" x14ac:dyDescent="0.35">
      <c r="L4554" s="535" t="s">
        <v>5618</v>
      </c>
      <c r="M4554" s="529" t="s">
        <v>1075</v>
      </c>
    </row>
    <row r="4555" spans="12:13" x14ac:dyDescent="0.35">
      <c r="L4555" s="535" t="s">
        <v>5619</v>
      </c>
      <c r="M4555" s="529" t="s">
        <v>1075</v>
      </c>
    </row>
    <row r="4556" spans="12:13" x14ac:dyDescent="0.35">
      <c r="L4556" s="535" t="s">
        <v>5620</v>
      </c>
      <c r="M4556" s="529" t="s">
        <v>1075</v>
      </c>
    </row>
    <row r="4557" spans="12:13" x14ac:dyDescent="0.35">
      <c r="L4557" s="535" t="s">
        <v>5621</v>
      </c>
      <c r="M4557" s="529" t="s">
        <v>1075</v>
      </c>
    </row>
    <row r="4558" spans="12:13" x14ac:dyDescent="0.35">
      <c r="L4558" s="535" t="s">
        <v>5622</v>
      </c>
      <c r="M4558" s="529" t="s">
        <v>1075</v>
      </c>
    </row>
    <row r="4559" spans="12:13" x14ac:dyDescent="0.35">
      <c r="L4559" s="535" t="s">
        <v>5623</v>
      </c>
      <c r="M4559" s="529" t="s">
        <v>1075</v>
      </c>
    </row>
    <row r="4560" spans="12:13" x14ac:dyDescent="0.35">
      <c r="L4560" s="535" t="s">
        <v>5624</v>
      </c>
      <c r="M4560" s="529" t="s">
        <v>1075</v>
      </c>
    </row>
    <row r="4561" spans="12:13" x14ac:dyDescent="0.35">
      <c r="L4561" s="535" t="s">
        <v>5625</v>
      </c>
      <c r="M4561" s="529" t="s">
        <v>1075</v>
      </c>
    </row>
    <row r="4562" spans="12:13" x14ac:dyDescent="0.35">
      <c r="L4562" s="535" t="s">
        <v>5626</v>
      </c>
      <c r="M4562" s="529" t="s">
        <v>1075</v>
      </c>
    </row>
    <row r="4563" spans="12:13" x14ac:dyDescent="0.35">
      <c r="L4563" s="535" t="s">
        <v>5627</v>
      </c>
      <c r="M4563" s="529" t="s">
        <v>1075</v>
      </c>
    </row>
    <row r="4564" spans="12:13" x14ac:dyDescent="0.35">
      <c r="L4564" s="535" t="s">
        <v>5628</v>
      </c>
      <c r="M4564" s="529" t="s">
        <v>1075</v>
      </c>
    </row>
    <row r="4565" spans="12:13" x14ac:dyDescent="0.35">
      <c r="L4565" s="535" t="s">
        <v>5629</v>
      </c>
      <c r="M4565" s="529" t="s">
        <v>1075</v>
      </c>
    </row>
    <row r="4566" spans="12:13" x14ac:dyDescent="0.35">
      <c r="L4566" s="535" t="s">
        <v>5630</v>
      </c>
      <c r="M4566" s="529" t="s">
        <v>1075</v>
      </c>
    </row>
    <row r="4567" spans="12:13" x14ac:dyDescent="0.35">
      <c r="L4567" s="535" t="s">
        <v>5631</v>
      </c>
      <c r="M4567" s="529" t="s">
        <v>1075</v>
      </c>
    </row>
    <row r="4568" spans="12:13" x14ac:dyDescent="0.35">
      <c r="L4568" s="535" t="s">
        <v>5632</v>
      </c>
      <c r="M4568" s="529" t="s">
        <v>1075</v>
      </c>
    </row>
    <row r="4569" spans="12:13" x14ac:dyDescent="0.35">
      <c r="L4569" s="535" t="s">
        <v>5633</v>
      </c>
      <c r="M4569" s="529" t="s">
        <v>1075</v>
      </c>
    </row>
    <row r="4570" spans="12:13" x14ac:dyDescent="0.35">
      <c r="L4570" s="535" t="s">
        <v>5634</v>
      </c>
      <c r="M4570" s="529" t="s">
        <v>1075</v>
      </c>
    </row>
    <row r="4571" spans="12:13" x14ac:dyDescent="0.35">
      <c r="L4571" s="535" t="s">
        <v>5635</v>
      </c>
      <c r="M4571" s="529" t="s">
        <v>1075</v>
      </c>
    </row>
    <row r="4572" spans="12:13" x14ac:dyDescent="0.35">
      <c r="L4572" s="535" t="s">
        <v>5636</v>
      </c>
      <c r="M4572" s="529" t="s">
        <v>1075</v>
      </c>
    </row>
    <row r="4573" spans="12:13" x14ac:dyDescent="0.35">
      <c r="L4573" s="535" t="s">
        <v>5637</v>
      </c>
      <c r="M4573" s="529" t="s">
        <v>1075</v>
      </c>
    </row>
    <row r="4574" spans="12:13" x14ac:dyDescent="0.35">
      <c r="L4574" s="535" t="s">
        <v>5638</v>
      </c>
      <c r="M4574" s="529" t="s">
        <v>1075</v>
      </c>
    </row>
    <row r="4575" spans="12:13" x14ac:dyDescent="0.35">
      <c r="L4575" s="535" t="s">
        <v>5639</v>
      </c>
      <c r="M4575" s="529" t="s">
        <v>1075</v>
      </c>
    </row>
    <row r="4576" spans="12:13" x14ac:dyDescent="0.35">
      <c r="L4576" s="535" t="s">
        <v>5640</v>
      </c>
      <c r="M4576" s="529" t="s">
        <v>1075</v>
      </c>
    </row>
    <row r="4577" spans="12:13" x14ac:dyDescent="0.35">
      <c r="L4577" s="535" t="s">
        <v>5641</v>
      </c>
      <c r="M4577" s="529" t="s">
        <v>1075</v>
      </c>
    </row>
    <row r="4578" spans="12:13" x14ac:dyDescent="0.35">
      <c r="L4578" s="535" t="s">
        <v>5642</v>
      </c>
      <c r="M4578" s="529" t="s">
        <v>1075</v>
      </c>
    </row>
    <row r="4579" spans="12:13" x14ac:dyDescent="0.35">
      <c r="L4579" s="535" t="s">
        <v>5643</v>
      </c>
      <c r="M4579" s="529" t="s">
        <v>1075</v>
      </c>
    </row>
    <row r="4580" spans="12:13" x14ac:dyDescent="0.35">
      <c r="L4580" s="535" t="s">
        <v>5644</v>
      </c>
      <c r="M4580" s="529" t="s">
        <v>1075</v>
      </c>
    </row>
    <row r="4581" spans="12:13" x14ac:dyDescent="0.35">
      <c r="L4581" s="535" t="s">
        <v>5645</v>
      </c>
      <c r="M4581" s="529" t="s">
        <v>1075</v>
      </c>
    </row>
    <row r="4582" spans="12:13" x14ac:dyDescent="0.35">
      <c r="L4582" s="535" t="s">
        <v>5646</v>
      </c>
      <c r="M4582" s="529" t="s">
        <v>1075</v>
      </c>
    </row>
    <row r="4583" spans="12:13" x14ac:dyDescent="0.35">
      <c r="L4583" s="535" t="s">
        <v>5647</v>
      </c>
      <c r="M4583" s="529" t="s">
        <v>1075</v>
      </c>
    </row>
    <row r="4584" spans="12:13" x14ac:dyDescent="0.35">
      <c r="L4584" s="535" t="s">
        <v>5648</v>
      </c>
      <c r="M4584" s="529" t="s">
        <v>1075</v>
      </c>
    </row>
    <row r="4585" spans="12:13" x14ac:dyDescent="0.35">
      <c r="L4585" s="535" t="s">
        <v>5649</v>
      </c>
      <c r="M4585" s="529" t="s">
        <v>1075</v>
      </c>
    </row>
    <row r="4586" spans="12:13" x14ac:dyDescent="0.35">
      <c r="L4586" s="535" t="s">
        <v>5650</v>
      </c>
      <c r="M4586" s="529" t="s">
        <v>1075</v>
      </c>
    </row>
    <row r="4587" spans="12:13" x14ac:dyDescent="0.35">
      <c r="L4587" s="535" t="s">
        <v>5651</v>
      </c>
      <c r="M4587" s="529" t="s">
        <v>1075</v>
      </c>
    </row>
    <row r="4588" spans="12:13" x14ac:dyDescent="0.35">
      <c r="L4588" s="535" t="s">
        <v>5652</v>
      </c>
      <c r="M4588" s="529" t="s">
        <v>1075</v>
      </c>
    </row>
    <row r="4589" spans="12:13" x14ac:dyDescent="0.35">
      <c r="L4589" s="535" t="s">
        <v>5653</v>
      </c>
      <c r="M4589" s="529" t="s">
        <v>1075</v>
      </c>
    </row>
    <row r="4590" spans="12:13" x14ac:dyDescent="0.35">
      <c r="L4590" s="535" t="s">
        <v>5654</v>
      </c>
      <c r="M4590" s="529" t="s">
        <v>1075</v>
      </c>
    </row>
    <row r="4591" spans="12:13" x14ac:dyDescent="0.35">
      <c r="L4591" s="535" t="s">
        <v>5655</v>
      </c>
      <c r="M4591" s="529" t="s">
        <v>1075</v>
      </c>
    </row>
    <row r="4592" spans="12:13" x14ac:dyDescent="0.35">
      <c r="L4592" s="535" t="s">
        <v>5656</v>
      </c>
      <c r="M4592" s="529" t="s">
        <v>1075</v>
      </c>
    </row>
    <row r="4593" spans="12:13" x14ac:dyDescent="0.35">
      <c r="L4593" s="535" t="s">
        <v>5657</v>
      </c>
      <c r="M4593" s="529" t="s">
        <v>1075</v>
      </c>
    </row>
    <row r="4594" spans="12:13" x14ac:dyDescent="0.35">
      <c r="L4594" s="535" t="s">
        <v>5658</v>
      </c>
      <c r="M4594" s="529" t="s">
        <v>1075</v>
      </c>
    </row>
    <row r="4595" spans="12:13" x14ac:dyDescent="0.35">
      <c r="L4595" s="535" t="s">
        <v>5659</v>
      </c>
      <c r="M4595" s="529" t="s">
        <v>1075</v>
      </c>
    </row>
    <row r="4596" spans="12:13" x14ac:dyDescent="0.35">
      <c r="L4596" s="535" t="s">
        <v>5660</v>
      </c>
      <c r="M4596" s="529" t="s">
        <v>1075</v>
      </c>
    </row>
    <row r="4597" spans="12:13" x14ac:dyDescent="0.35">
      <c r="L4597" s="535" t="s">
        <v>5661</v>
      </c>
      <c r="M4597" s="529" t="s">
        <v>1075</v>
      </c>
    </row>
    <row r="4598" spans="12:13" x14ac:dyDescent="0.35">
      <c r="L4598" s="535" t="s">
        <v>5662</v>
      </c>
      <c r="M4598" s="529" t="s">
        <v>1075</v>
      </c>
    </row>
    <row r="4599" spans="12:13" x14ac:dyDescent="0.35">
      <c r="L4599" s="535" t="s">
        <v>5663</v>
      </c>
      <c r="M4599" s="529" t="s">
        <v>1075</v>
      </c>
    </row>
    <row r="4600" spans="12:13" x14ac:dyDescent="0.35">
      <c r="L4600" s="535" t="s">
        <v>5664</v>
      </c>
      <c r="M4600" s="529" t="s">
        <v>1075</v>
      </c>
    </row>
    <row r="4601" spans="12:13" x14ac:dyDescent="0.35">
      <c r="L4601" s="535" t="s">
        <v>5665</v>
      </c>
      <c r="M4601" s="529" t="s">
        <v>1075</v>
      </c>
    </row>
    <row r="4602" spans="12:13" x14ac:dyDescent="0.35">
      <c r="L4602" s="535" t="s">
        <v>5666</v>
      </c>
      <c r="M4602" s="529" t="s">
        <v>1075</v>
      </c>
    </row>
    <row r="4603" spans="12:13" x14ac:dyDescent="0.35">
      <c r="L4603" s="535" t="s">
        <v>5667</v>
      </c>
      <c r="M4603" s="529" t="s">
        <v>1075</v>
      </c>
    </row>
    <row r="4604" spans="12:13" x14ac:dyDescent="0.35">
      <c r="L4604" s="535" t="s">
        <v>5668</v>
      </c>
      <c r="M4604" s="529" t="s">
        <v>1075</v>
      </c>
    </row>
    <row r="4605" spans="12:13" x14ac:dyDescent="0.35">
      <c r="L4605" s="535" t="s">
        <v>5669</v>
      </c>
      <c r="M4605" s="529" t="s">
        <v>1075</v>
      </c>
    </row>
    <row r="4606" spans="12:13" x14ac:dyDescent="0.35">
      <c r="L4606" s="535" t="s">
        <v>5670</v>
      </c>
      <c r="M4606" s="529" t="s">
        <v>1075</v>
      </c>
    </row>
    <row r="4607" spans="12:13" x14ac:dyDescent="0.35">
      <c r="L4607" s="535" t="s">
        <v>5671</v>
      </c>
      <c r="M4607" s="529" t="s">
        <v>1075</v>
      </c>
    </row>
    <row r="4608" spans="12:13" x14ac:dyDescent="0.35">
      <c r="L4608" s="535" t="s">
        <v>5672</v>
      </c>
      <c r="M4608" s="529" t="s">
        <v>1075</v>
      </c>
    </row>
    <row r="4609" spans="12:13" x14ac:dyDescent="0.35">
      <c r="L4609" s="535" t="s">
        <v>5673</v>
      </c>
      <c r="M4609" s="529" t="s">
        <v>1075</v>
      </c>
    </row>
    <row r="4610" spans="12:13" x14ac:dyDescent="0.35">
      <c r="L4610" s="535" t="s">
        <v>5674</v>
      </c>
      <c r="M4610" s="529" t="s">
        <v>1075</v>
      </c>
    </row>
    <row r="4611" spans="12:13" x14ac:dyDescent="0.35">
      <c r="L4611" s="535" t="s">
        <v>5675</v>
      </c>
      <c r="M4611" s="529" t="s">
        <v>1075</v>
      </c>
    </row>
    <row r="4612" spans="12:13" x14ac:dyDescent="0.35">
      <c r="L4612" s="535" t="s">
        <v>5676</v>
      </c>
      <c r="M4612" s="529" t="s">
        <v>1075</v>
      </c>
    </row>
    <row r="4613" spans="12:13" x14ac:dyDescent="0.35">
      <c r="L4613" s="535" t="s">
        <v>5677</v>
      </c>
      <c r="M4613" s="529" t="s">
        <v>1075</v>
      </c>
    </row>
    <row r="4614" spans="12:13" x14ac:dyDescent="0.35">
      <c r="L4614" s="535" t="s">
        <v>5678</v>
      </c>
      <c r="M4614" s="529" t="s">
        <v>1075</v>
      </c>
    </row>
    <row r="4615" spans="12:13" x14ac:dyDescent="0.35">
      <c r="L4615" s="535" t="s">
        <v>5679</v>
      </c>
      <c r="M4615" s="529" t="s">
        <v>1075</v>
      </c>
    </row>
    <row r="4616" spans="12:13" x14ac:dyDescent="0.35">
      <c r="L4616" s="535" t="s">
        <v>5680</v>
      </c>
      <c r="M4616" s="529" t="s">
        <v>1075</v>
      </c>
    </row>
    <row r="4617" spans="12:13" x14ac:dyDescent="0.35">
      <c r="L4617" s="535" t="s">
        <v>5681</v>
      </c>
      <c r="M4617" s="529" t="s">
        <v>1075</v>
      </c>
    </row>
    <row r="4618" spans="12:13" x14ac:dyDescent="0.35">
      <c r="L4618" s="535" t="s">
        <v>5682</v>
      </c>
      <c r="M4618" s="529" t="s">
        <v>1075</v>
      </c>
    </row>
    <row r="4619" spans="12:13" x14ac:dyDescent="0.35">
      <c r="L4619" s="535" t="s">
        <v>5683</v>
      </c>
      <c r="M4619" s="529" t="s">
        <v>1075</v>
      </c>
    </row>
    <row r="4620" spans="12:13" x14ac:dyDescent="0.35">
      <c r="L4620" s="535" t="s">
        <v>5684</v>
      </c>
      <c r="M4620" s="529" t="s">
        <v>1075</v>
      </c>
    </row>
    <row r="4621" spans="12:13" x14ac:dyDescent="0.35">
      <c r="L4621" s="535" t="s">
        <v>5685</v>
      </c>
      <c r="M4621" s="529" t="s">
        <v>1075</v>
      </c>
    </row>
    <row r="4622" spans="12:13" x14ac:dyDescent="0.35">
      <c r="L4622" s="535" t="s">
        <v>5686</v>
      </c>
      <c r="M4622" s="529" t="s">
        <v>1075</v>
      </c>
    </row>
    <row r="4623" spans="12:13" x14ac:dyDescent="0.35">
      <c r="L4623" s="535" t="s">
        <v>5687</v>
      </c>
      <c r="M4623" s="529" t="s">
        <v>1075</v>
      </c>
    </row>
    <row r="4624" spans="12:13" x14ac:dyDescent="0.35">
      <c r="L4624" s="535" t="s">
        <v>5688</v>
      </c>
      <c r="M4624" s="529" t="s">
        <v>1075</v>
      </c>
    </row>
    <row r="4625" spans="12:13" x14ac:dyDescent="0.35">
      <c r="L4625" s="535" t="s">
        <v>5689</v>
      </c>
      <c r="M4625" s="529" t="s">
        <v>1075</v>
      </c>
    </row>
    <row r="4626" spans="12:13" x14ac:dyDescent="0.35">
      <c r="L4626" s="535" t="s">
        <v>5690</v>
      </c>
      <c r="M4626" s="529" t="s">
        <v>1075</v>
      </c>
    </row>
    <row r="4627" spans="12:13" x14ac:dyDescent="0.35">
      <c r="L4627" s="535" t="s">
        <v>5691</v>
      </c>
      <c r="M4627" s="529" t="s">
        <v>1075</v>
      </c>
    </row>
    <row r="4628" spans="12:13" x14ac:dyDescent="0.35">
      <c r="L4628" s="535" t="s">
        <v>5692</v>
      </c>
      <c r="M4628" s="529" t="s">
        <v>1075</v>
      </c>
    </row>
    <row r="4629" spans="12:13" x14ac:dyDescent="0.35">
      <c r="L4629" s="535" t="s">
        <v>5693</v>
      </c>
      <c r="M4629" s="529" t="s">
        <v>1075</v>
      </c>
    </row>
    <row r="4630" spans="12:13" x14ac:dyDescent="0.35">
      <c r="L4630" s="535" t="s">
        <v>5694</v>
      </c>
      <c r="M4630" s="529" t="s">
        <v>1075</v>
      </c>
    </row>
    <row r="4631" spans="12:13" x14ac:dyDescent="0.35">
      <c r="L4631" s="535" t="s">
        <v>5695</v>
      </c>
      <c r="M4631" s="529" t="s">
        <v>1075</v>
      </c>
    </row>
    <row r="4632" spans="12:13" x14ac:dyDescent="0.35">
      <c r="L4632" s="535" t="s">
        <v>5696</v>
      </c>
      <c r="M4632" s="529" t="s">
        <v>1075</v>
      </c>
    </row>
    <row r="4633" spans="12:13" x14ac:dyDescent="0.35">
      <c r="L4633" s="535" t="s">
        <v>5697</v>
      </c>
      <c r="M4633" s="529" t="s">
        <v>1075</v>
      </c>
    </row>
    <row r="4634" spans="12:13" x14ac:dyDescent="0.35">
      <c r="L4634" s="535" t="s">
        <v>5698</v>
      </c>
      <c r="M4634" s="529" t="s">
        <v>1075</v>
      </c>
    </row>
    <row r="4635" spans="12:13" x14ac:dyDescent="0.35">
      <c r="L4635" s="535" t="s">
        <v>5699</v>
      </c>
      <c r="M4635" s="529" t="s">
        <v>1075</v>
      </c>
    </row>
    <row r="4636" spans="12:13" x14ac:dyDescent="0.35">
      <c r="L4636" s="535" t="s">
        <v>5700</v>
      </c>
      <c r="M4636" s="529" t="s">
        <v>1075</v>
      </c>
    </row>
    <row r="4637" spans="12:13" x14ac:dyDescent="0.35">
      <c r="L4637" s="535" t="s">
        <v>5701</v>
      </c>
      <c r="M4637" s="529" t="s">
        <v>1075</v>
      </c>
    </row>
    <row r="4638" spans="12:13" x14ac:dyDescent="0.35">
      <c r="L4638" s="535" t="s">
        <v>5702</v>
      </c>
      <c r="M4638" s="529" t="s">
        <v>1075</v>
      </c>
    </row>
    <row r="4639" spans="12:13" x14ac:dyDescent="0.35">
      <c r="L4639" s="535" t="s">
        <v>5703</v>
      </c>
      <c r="M4639" s="529" t="s">
        <v>1075</v>
      </c>
    </row>
    <row r="4640" spans="12:13" x14ac:dyDescent="0.35">
      <c r="L4640" s="535" t="s">
        <v>5704</v>
      </c>
      <c r="M4640" s="529" t="s">
        <v>1075</v>
      </c>
    </row>
    <row r="4641" spans="12:13" x14ac:dyDescent="0.35">
      <c r="L4641" s="535" t="s">
        <v>5705</v>
      </c>
      <c r="M4641" s="529" t="s">
        <v>1075</v>
      </c>
    </row>
    <row r="4642" spans="12:13" x14ac:dyDescent="0.35">
      <c r="L4642" s="535" t="s">
        <v>5706</v>
      </c>
      <c r="M4642" s="529" t="s">
        <v>1075</v>
      </c>
    </row>
    <row r="4643" spans="12:13" x14ac:dyDescent="0.35">
      <c r="L4643" s="535" t="s">
        <v>5707</v>
      </c>
      <c r="M4643" s="529" t="s">
        <v>1075</v>
      </c>
    </row>
    <row r="4644" spans="12:13" x14ac:dyDescent="0.35">
      <c r="L4644" s="535" t="s">
        <v>5708</v>
      </c>
      <c r="M4644" s="529" t="s">
        <v>1075</v>
      </c>
    </row>
    <row r="4645" spans="12:13" x14ac:dyDescent="0.35">
      <c r="L4645" s="535" t="s">
        <v>5709</v>
      </c>
      <c r="M4645" s="529" t="s">
        <v>1075</v>
      </c>
    </row>
    <row r="4646" spans="12:13" x14ac:dyDescent="0.35">
      <c r="L4646" s="535" t="s">
        <v>5710</v>
      </c>
      <c r="M4646" s="529" t="s">
        <v>1075</v>
      </c>
    </row>
    <row r="4647" spans="12:13" x14ac:dyDescent="0.35">
      <c r="L4647" s="535" t="s">
        <v>5711</v>
      </c>
      <c r="M4647" s="529" t="s">
        <v>1075</v>
      </c>
    </row>
    <row r="4648" spans="12:13" x14ac:dyDescent="0.35">
      <c r="L4648" s="535" t="s">
        <v>5712</v>
      </c>
      <c r="M4648" s="529" t="s">
        <v>1075</v>
      </c>
    </row>
    <row r="4649" spans="12:13" x14ac:dyDescent="0.35">
      <c r="L4649" s="535" t="s">
        <v>5713</v>
      </c>
      <c r="M4649" s="529" t="s">
        <v>1075</v>
      </c>
    </row>
    <row r="4650" spans="12:13" x14ac:dyDescent="0.35">
      <c r="L4650" s="535" t="s">
        <v>5714</v>
      </c>
      <c r="M4650" s="529" t="s">
        <v>1075</v>
      </c>
    </row>
    <row r="4651" spans="12:13" x14ac:dyDescent="0.35">
      <c r="L4651" s="535" t="s">
        <v>5715</v>
      </c>
      <c r="M4651" s="529" t="s">
        <v>1075</v>
      </c>
    </row>
    <row r="4652" spans="12:13" x14ac:dyDescent="0.35">
      <c r="L4652" s="535" t="s">
        <v>5716</v>
      </c>
      <c r="M4652" s="529" t="s">
        <v>1075</v>
      </c>
    </row>
    <row r="4653" spans="12:13" x14ac:dyDescent="0.35">
      <c r="L4653" s="535" t="s">
        <v>5717</v>
      </c>
      <c r="M4653" s="529" t="s">
        <v>1075</v>
      </c>
    </row>
    <row r="4654" spans="12:13" x14ac:dyDescent="0.35">
      <c r="L4654" s="535" t="s">
        <v>5718</v>
      </c>
      <c r="M4654" s="529" t="s">
        <v>1075</v>
      </c>
    </row>
    <row r="4655" spans="12:13" x14ac:dyDescent="0.35">
      <c r="L4655" s="535" t="s">
        <v>5719</v>
      </c>
      <c r="M4655" s="529" t="s">
        <v>1075</v>
      </c>
    </row>
    <row r="4656" spans="12:13" x14ac:dyDescent="0.35">
      <c r="L4656" s="535" t="s">
        <v>5720</v>
      </c>
      <c r="M4656" s="529" t="s">
        <v>1075</v>
      </c>
    </row>
    <row r="4657" spans="12:13" x14ac:dyDescent="0.35">
      <c r="L4657" s="535" t="s">
        <v>5721</v>
      </c>
      <c r="M4657" s="529" t="s">
        <v>1075</v>
      </c>
    </row>
    <row r="4658" spans="12:13" x14ac:dyDescent="0.35">
      <c r="L4658" s="535" t="s">
        <v>5722</v>
      </c>
      <c r="M4658" s="529" t="s">
        <v>1075</v>
      </c>
    </row>
    <row r="4659" spans="12:13" x14ac:dyDescent="0.35">
      <c r="L4659" s="535" t="s">
        <v>5723</v>
      </c>
      <c r="M4659" s="529" t="s">
        <v>1075</v>
      </c>
    </row>
    <row r="4660" spans="12:13" x14ac:dyDescent="0.35">
      <c r="L4660" s="535" t="s">
        <v>5724</v>
      </c>
      <c r="M4660" s="529" t="s">
        <v>1075</v>
      </c>
    </row>
    <row r="4661" spans="12:13" x14ac:dyDescent="0.35">
      <c r="L4661" s="535" t="s">
        <v>5725</v>
      </c>
      <c r="M4661" s="529" t="s">
        <v>1075</v>
      </c>
    </row>
    <row r="4662" spans="12:13" x14ac:dyDescent="0.35">
      <c r="L4662" s="535" t="s">
        <v>5726</v>
      </c>
      <c r="M4662" s="529" t="s">
        <v>1075</v>
      </c>
    </row>
    <row r="4663" spans="12:13" x14ac:dyDescent="0.35">
      <c r="L4663" s="535" t="s">
        <v>5727</v>
      </c>
      <c r="M4663" s="529" t="s">
        <v>1075</v>
      </c>
    </row>
    <row r="4664" spans="12:13" x14ac:dyDescent="0.35">
      <c r="L4664" s="535" t="s">
        <v>5728</v>
      </c>
      <c r="M4664" s="529" t="s">
        <v>1075</v>
      </c>
    </row>
    <row r="4665" spans="12:13" x14ac:dyDescent="0.35">
      <c r="L4665" s="535" t="s">
        <v>5729</v>
      </c>
      <c r="M4665" s="529" t="s">
        <v>1075</v>
      </c>
    </row>
    <row r="4666" spans="12:13" x14ac:dyDescent="0.35">
      <c r="L4666" s="535" t="s">
        <v>5730</v>
      </c>
      <c r="M4666" s="529" t="s">
        <v>1075</v>
      </c>
    </row>
    <row r="4667" spans="12:13" x14ac:dyDescent="0.35">
      <c r="L4667" s="535" t="s">
        <v>5731</v>
      </c>
      <c r="M4667" s="529" t="s">
        <v>1075</v>
      </c>
    </row>
    <row r="4668" spans="12:13" x14ac:dyDescent="0.35">
      <c r="L4668" s="535" t="s">
        <v>5732</v>
      </c>
      <c r="M4668" s="529" t="s">
        <v>1075</v>
      </c>
    </row>
    <row r="4669" spans="12:13" x14ac:dyDescent="0.35">
      <c r="L4669" s="535" t="s">
        <v>5733</v>
      </c>
      <c r="M4669" s="529" t="s">
        <v>1075</v>
      </c>
    </row>
    <row r="4670" spans="12:13" x14ac:dyDescent="0.35">
      <c r="L4670" s="535" t="s">
        <v>5734</v>
      </c>
      <c r="M4670" s="529" t="s">
        <v>1075</v>
      </c>
    </row>
    <row r="4671" spans="12:13" x14ac:dyDescent="0.35">
      <c r="L4671" s="535" t="s">
        <v>5735</v>
      </c>
      <c r="M4671" s="529" t="s">
        <v>1075</v>
      </c>
    </row>
    <row r="4672" spans="12:13" x14ac:dyDescent="0.35">
      <c r="L4672" s="535" t="s">
        <v>5736</v>
      </c>
      <c r="M4672" s="529" t="s">
        <v>1075</v>
      </c>
    </row>
    <row r="4673" spans="12:13" x14ac:dyDescent="0.35">
      <c r="L4673" s="535" t="s">
        <v>5737</v>
      </c>
      <c r="M4673" s="529" t="s">
        <v>1075</v>
      </c>
    </row>
    <row r="4674" spans="12:13" x14ac:dyDescent="0.35">
      <c r="L4674" s="535" t="s">
        <v>5738</v>
      </c>
      <c r="M4674" s="529" t="s">
        <v>1075</v>
      </c>
    </row>
    <row r="4675" spans="12:13" x14ac:dyDescent="0.35">
      <c r="L4675" s="535" t="s">
        <v>5739</v>
      </c>
      <c r="M4675" s="529" t="s">
        <v>1075</v>
      </c>
    </row>
    <row r="4676" spans="12:13" x14ac:dyDescent="0.35">
      <c r="L4676" s="535" t="s">
        <v>5740</v>
      </c>
      <c r="M4676" s="529" t="s">
        <v>1075</v>
      </c>
    </row>
    <row r="4677" spans="12:13" x14ac:dyDescent="0.35">
      <c r="L4677" s="535" t="s">
        <v>5741</v>
      </c>
      <c r="M4677" s="529" t="s">
        <v>1075</v>
      </c>
    </row>
    <row r="4678" spans="12:13" x14ac:dyDescent="0.35">
      <c r="L4678" s="535" t="s">
        <v>5742</v>
      </c>
      <c r="M4678" s="529" t="s">
        <v>1075</v>
      </c>
    </row>
    <row r="4679" spans="12:13" x14ac:dyDescent="0.35">
      <c r="L4679" s="535" t="s">
        <v>5743</v>
      </c>
      <c r="M4679" s="529" t="s">
        <v>1075</v>
      </c>
    </row>
    <row r="4680" spans="12:13" x14ac:dyDescent="0.35">
      <c r="L4680" s="535" t="s">
        <v>5744</v>
      </c>
      <c r="M4680" s="529" t="s">
        <v>1075</v>
      </c>
    </row>
    <row r="4681" spans="12:13" x14ac:dyDescent="0.35">
      <c r="L4681" s="535" t="s">
        <v>5745</v>
      </c>
      <c r="M4681" s="529" t="s">
        <v>1075</v>
      </c>
    </row>
    <row r="4682" spans="12:13" x14ac:dyDescent="0.35">
      <c r="L4682" s="535" t="s">
        <v>5746</v>
      </c>
      <c r="M4682" s="529" t="s">
        <v>1075</v>
      </c>
    </row>
    <row r="4683" spans="12:13" x14ac:dyDescent="0.35">
      <c r="L4683" s="535" t="s">
        <v>5747</v>
      </c>
      <c r="M4683" s="529" t="s">
        <v>1075</v>
      </c>
    </row>
    <row r="4684" spans="12:13" x14ac:dyDescent="0.35">
      <c r="L4684" s="535" t="s">
        <v>5748</v>
      </c>
      <c r="M4684" s="529" t="s">
        <v>1075</v>
      </c>
    </row>
    <row r="4685" spans="12:13" x14ac:dyDescent="0.35">
      <c r="L4685" s="535" t="s">
        <v>5749</v>
      </c>
      <c r="M4685" s="529" t="s">
        <v>1075</v>
      </c>
    </row>
    <row r="4686" spans="12:13" x14ac:dyDescent="0.35">
      <c r="L4686" s="535" t="s">
        <v>5750</v>
      </c>
      <c r="M4686" s="529" t="s">
        <v>1075</v>
      </c>
    </row>
    <row r="4687" spans="12:13" x14ac:dyDescent="0.35">
      <c r="L4687" s="535" t="s">
        <v>5751</v>
      </c>
      <c r="M4687" s="529" t="s">
        <v>1075</v>
      </c>
    </row>
    <row r="4688" spans="12:13" x14ac:dyDescent="0.35">
      <c r="L4688" s="535" t="s">
        <v>5752</v>
      </c>
      <c r="M4688" s="529" t="s">
        <v>1075</v>
      </c>
    </row>
    <row r="4689" spans="12:13" x14ac:dyDescent="0.35">
      <c r="L4689" s="535" t="s">
        <v>5753</v>
      </c>
      <c r="M4689" s="529" t="s">
        <v>1075</v>
      </c>
    </row>
    <row r="4690" spans="12:13" x14ac:dyDescent="0.35">
      <c r="L4690" s="535" t="s">
        <v>5754</v>
      </c>
      <c r="M4690" s="529" t="s">
        <v>1075</v>
      </c>
    </row>
    <row r="4691" spans="12:13" x14ac:dyDescent="0.35">
      <c r="L4691" s="535" t="s">
        <v>5755</v>
      </c>
      <c r="M4691" s="529" t="s">
        <v>1075</v>
      </c>
    </row>
    <row r="4692" spans="12:13" x14ac:dyDescent="0.35">
      <c r="L4692" s="535" t="s">
        <v>5756</v>
      </c>
      <c r="M4692" s="529" t="s">
        <v>1075</v>
      </c>
    </row>
    <row r="4693" spans="12:13" x14ac:dyDescent="0.35">
      <c r="L4693" s="535" t="s">
        <v>5757</v>
      </c>
      <c r="M4693" s="529" t="s">
        <v>1075</v>
      </c>
    </row>
    <row r="4694" spans="12:13" x14ac:dyDescent="0.35">
      <c r="L4694" s="535" t="s">
        <v>5758</v>
      </c>
      <c r="M4694" s="529" t="s">
        <v>1075</v>
      </c>
    </row>
    <row r="4695" spans="12:13" x14ac:dyDescent="0.35">
      <c r="L4695" s="535" t="s">
        <v>5759</v>
      </c>
      <c r="M4695" s="529" t="s">
        <v>1075</v>
      </c>
    </row>
    <row r="4696" spans="12:13" x14ac:dyDescent="0.35">
      <c r="L4696" s="535" t="s">
        <v>5760</v>
      </c>
      <c r="M4696" s="529" t="s">
        <v>1075</v>
      </c>
    </row>
    <row r="4697" spans="12:13" x14ac:dyDescent="0.35">
      <c r="L4697" s="535" t="s">
        <v>5761</v>
      </c>
      <c r="M4697" s="529" t="s">
        <v>1075</v>
      </c>
    </row>
    <row r="4698" spans="12:13" x14ac:dyDescent="0.35">
      <c r="L4698" s="535" t="s">
        <v>5762</v>
      </c>
      <c r="M4698" s="529" t="s">
        <v>1075</v>
      </c>
    </row>
    <row r="4699" spans="12:13" x14ac:dyDescent="0.35">
      <c r="L4699" s="535" t="s">
        <v>5763</v>
      </c>
      <c r="M4699" s="529" t="s">
        <v>1075</v>
      </c>
    </row>
    <row r="4700" spans="12:13" x14ac:dyDescent="0.35">
      <c r="L4700" s="535" t="s">
        <v>5764</v>
      </c>
      <c r="M4700" s="529" t="s">
        <v>1075</v>
      </c>
    </row>
    <row r="4701" spans="12:13" x14ac:dyDescent="0.35">
      <c r="L4701" s="535" t="s">
        <v>5765</v>
      </c>
      <c r="M4701" s="529" t="s">
        <v>1075</v>
      </c>
    </row>
    <row r="4702" spans="12:13" x14ac:dyDescent="0.35">
      <c r="L4702" s="535" t="s">
        <v>5766</v>
      </c>
      <c r="M4702" s="529" t="s">
        <v>1075</v>
      </c>
    </row>
    <row r="4703" spans="12:13" x14ac:dyDescent="0.35">
      <c r="L4703" s="535" t="s">
        <v>5767</v>
      </c>
      <c r="M4703" s="529" t="s">
        <v>1075</v>
      </c>
    </row>
    <row r="4704" spans="12:13" x14ac:dyDescent="0.35">
      <c r="L4704" s="535" t="s">
        <v>5768</v>
      </c>
      <c r="M4704" s="529" t="s">
        <v>1075</v>
      </c>
    </row>
    <row r="4705" spans="12:13" x14ac:dyDescent="0.35">
      <c r="L4705" s="535" t="s">
        <v>5769</v>
      </c>
      <c r="M4705" s="529" t="s">
        <v>1075</v>
      </c>
    </row>
    <row r="4706" spans="12:13" x14ac:dyDescent="0.35">
      <c r="L4706" s="535" t="s">
        <v>5770</v>
      </c>
      <c r="M4706" s="529" t="s">
        <v>1075</v>
      </c>
    </row>
    <row r="4707" spans="12:13" x14ac:dyDescent="0.35">
      <c r="L4707" s="535" t="s">
        <v>5771</v>
      </c>
      <c r="M4707" s="529" t="s">
        <v>1075</v>
      </c>
    </row>
    <row r="4708" spans="12:13" x14ac:dyDescent="0.35">
      <c r="L4708" s="535" t="s">
        <v>5772</v>
      </c>
      <c r="M4708" s="529" t="s">
        <v>1075</v>
      </c>
    </row>
    <row r="4709" spans="12:13" x14ac:dyDescent="0.35">
      <c r="L4709" s="535" t="s">
        <v>5773</v>
      </c>
      <c r="M4709" s="529" t="s">
        <v>1075</v>
      </c>
    </row>
    <row r="4710" spans="12:13" x14ac:dyDescent="0.35">
      <c r="L4710" s="535" t="s">
        <v>5774</v>
      </c>
      <c r="M4710" s="529" t="s">
        <v>1075</v>
      </c>
    </row>
    <row r="4711" spans="12:13" x14ac:dyDescent="0.35">
      <c r="L4711" s="535" t="s">
        <v>5775</v>
      </c>
      <c r="M4711" s="529" t="s">
        <v>1075</v>
      </c>
    </row>
    <row r="4712" spans="12:13" x14ac:dyDescent="0.35">
      <c r="L4712" s="535" t="s">
        <v>5776</v>
      </c>
      <c r="M4712" s="529" t="s">
        <v>1075</v>
      </c>
    </row>
    <row r="4713" spans="12:13" x14ac:dyDescent="0.35">
      <c r="L4713" s="535" t="s">
        <v>5777</v>
      </c>
      <c r="M4713" s="529" t="s">
        <v>1075</v>
      </c>
    </row>
    <row r="4714" spans="12:13" x14ac:dyDescent="0.35">
      <c r="L4714" s="535" t="s">
        <v>5778</v>
      </c>
      <c r="M4714" s="529" t="s">
        <v>1075</v>
      </c>
    </row>
    <row r="4715" spans="12:13" x14ac:dyDescent="0.35">
      <c r="L4715" s="535" t="s">
        <v>5779</v>
      </c>
      <c r="M4715" s="529" t="s">
        <v>1075</v>
      </c>
    </row>
    <row r="4716" spans="12:13" x14ac:dyDescent="0.35">
      <c r="L4716" s="535" t="s">
        <v>5780</v>
      </c>
      <c r="M4716" s="529" t="s">
        <v>1075</v>
      </c>
    </row>
    <row r="4717" spans="12:13" x14ac:dyDescent="0.35">
      <c r="L4717" s="535" t="s">
        <v>5781</v>
      </c>
      <c r="M4717" s="529" t="s">
        <v>1075</v>
      </c>
    </row>
    <row r="4718" spans="12:13" x14ac:dyDescent="0.35">
      <c r="L4718" s="535" t="s">
        <v>5782</v>
      </c>
      <c r="M4718" s="529" t="s">
        <v>1075</v>
      </c>
    </row>
    <row r="4719" spans="12:13" x14ac:dyDescent="0.35">
      <c r="L4719" s="535" t="s">
        <v>5783</v>
      </c>
      <c r="M4719" s="529" t="s">
        <v>1075</v>
      </c>
    </row>
    <row r="4720" spans="12:13" x14ac:dyDescent="0.35">
      <c r="L4720" s="535" t="s">
        <v>5784</v>
      </c>
      <c r="M4720" s="529" t="s">
        <v>1075</v>
      </c>
    </row>
    <row r="4721" spans="12:13" x14ac:dyDescent="0.35">
      <c r="L4721" s="535" t="s">
        <v>5785</v>
      </c>
      <c r="M4721" s="529" t="s">
        <v>1075</v>
      </c>
    </row>
    <row r="4722" spans="12:13" x14ac:dyDescent="0.35">
      <c r="L4722" s="535" t="s">
        <v>5786</v>
      </c>
      <c r="M4722" s="529" t="s">
        <v>1075</v>
      </c>
    </row>
    <row r="4723" spans="12:13" x14ac:dyDescent="0.35">
      <c r="L4723" s="535" t="s">
        <v>5787</v>
      </c>
      <c r="M4723" s="529" t="s">
        <v>1075</v>
      </c>
    </row>
    <row r="4724" spans="12:13" x14ac:dyDescent="0.35">
      <c r="L4724" s="535" t="s">
        <v>5788</v>
      </c>
      <c r="M4724" s="529" t="s">
        <v>1075</v>
      </c>
    </row>
    <row r="4725" spans="12:13" x14ac:dyDescent="0.35">
      <c r="L4725" s="535" t="s">
        <v>5789</v>
      </c>
      <c r="M4725" s="529" t="s">
        <v>1075</v>
      </c>
    </row>
    <row r="4726" spans="12:13" x14ac:dyDescent="0.35">
      <c r="L4726" s="535" t="s">
        <v>5790</v>
      </c>
      <c r="M4726" s="529" t="s">
        <v>1075</v>
      </c>
    </row>
    <row r="4727" spans="12:13" x14ac:dyDescent="0.35">
      <c r="L4727" s="535" t="s">
        <v>5791</v>
      </c>
      <c r="M4727" s="529" t="s">
        <v>1075</v>
      </c>
    </row>
    <row r="4728" spans="12:13" x14ac:dyDescent="0.35">
      <c r="L4728" s="535" t="s">
        <v>5792</v>
      </c>
      <c r="M4728" s="529" t="s">
        <v>1075</v>
      </c>
    </row>
    <row r="4729" spans="12:13" x14ac:dyDescent="0.35">
      <c r="L4729" s="535" t="s">
        <v>5793</v>
      </c>
      <c r="M4729" s="529" t="s">
        <v>1075</v>
      </c>
    </row>
    <row r="4730" spans="12:13" x14ac:dyDescent="0.35">
      <c r="L4730" s="535" t="s">
        <v>5794</v>
      </c>
      <c r="M4730" s="529" t="s">
        <v>1075</v>
      </c>
    </row>
    <row r="4731" spans="12:13" x14ac:dyDescent="0.35">
      <c r="L4731" s="535" t="s">
        <v>5795</v>
      </c>
      <c r="M4731" s="529" t="s">
        <v>1075</v>
      </c>
    </row>
    <row r="4732" spans="12:13" x14ac:dyDescent="0.35">
      <c r="L4732" s="535" t="s">
        <v>5796</v>
      </c>
      <c r="M4732" s="529" t="s">
        <v>1075</v>
      </c>
    </row>
    <row r="4733" spans="12:13" x14ac:dyDescent="0.35">
      <c r="L4733" s="535" t="s">
        <v>5797</v>
      </c>
      <c r="M4733" s="529" t="s">
        <v>1075</v>
      </c>
    </row>
    <row r="4734" spans="12:13" x14ac:dyDescent="0.35">
      <c r="L4734" s="535" t="s">
        <v>5798</v>
      </c>
      <c r="M4734" s="529" t="s">
        <v>1075</v>
      </c>
    </row>
    <row r="4735" spans="12:13" x14ac:dyDescent="0.35">
      <c r="L4735" s="535" t="s">
        <v>5799</v>
      </c>
      <c r="M4735" s="529" t="s">
        <v>1075</v>
      </c>
    </row>
    <row r="4736" spans="12:13" x14ac:dyDescent="0.35">
      <c r="L4736" s="535" t="s">
        <v>5800</v>
      </c>
      <c r="M4736" s="529" t="s">
        <v>1075</v>
      </c>
    </row>
    <row r="4737" spans="12:13" x14ac:dyDescent="0.35">
      <c r="L4737" s="535" t="s">
        <v>5801</v>
      </c>
      <c r="M4737" s="529" t="s">
        <v>1075</v>
      </c>
    </row>
    <row r="4738" spans="12:13" x14ac:dyDescent="0.35">
      <c r="L4738" s="535" t="s">
        <v>5802</v>
      </c>
      <c r="M4738" s="529" t="s">
        <v>1075</v>
      </c>
    </row>
    <row r="4739" spans="12:13" x14ac:dyDescent="0.35">
      <c r="L4739" s="535" t="s">
        <v>5803</v>
      </c>
      <c r="M4739" s="529" t="s">
        <v>1075</v>
      </c>
    </row>
    <row r="4740" spans="12:13" x14ac:dyDescent="0.35">
      <c r="L4740" s="535" t="s">
        <v>5804</v>
      </c>
      <c r="M4740" s="529" t="s">
        <v>1075</v>
      </c>
    </row>
    <row r="4741" spans="12:13" x14ac:dyDescent="0.35">
      <c r="L4741" s="535" t="s">
        <v>5805</v>
      </c>
      <c r="M4741" s="529" t="s">
        <v>1075</v>
      </c>
    </row>
    <row r="4742" spans="12:13" x14ac:dyDescent="0.35">
      <c r="L4742" s="535" t="s">
        <v>5806</v>
      </c>
      <c r="M4742" s="529" t="s">
        <v>1075</v>
      </c>
    </row>
    <row r="4743" spans="12:13" x14ac:dyDescent="0.35">
      <c r="L4743" s="535" t="s">
        <v>5807</v>
      </c>
      <c r="M4743" s="529" t="s">
        <v>1075</v>
      </c>
    </row>
    <row r="4744" spans="12:13" x14ac:dyDescent="0.35">
      <c r="L4744" s="535" t="s">
        <v>5808</v>
      </c>
      <c r="M4744" s="529" t="s">
        <v>1075</v>
      </c>
    </row>
    <row r="4745" spans="12:13" x14ac:dyDescent="0.35">
      <c r="L4745" s="535" t="s">
        <v>5809</v>
      </c>
      <c r="M4745" s="529" t="s">
        <v>1075</v>
      </c>
    </row>
    <row r="4746" spans="12:13" x14ac:dyDescent="0.35">
      <c r="L4746" s="535" t="s">
        <v>5810</v>
      </c>
      <c r="M4746" s="529" t="s">
        <v>1075</v>
      </c>
    </row>
    <row r="4747" spans="12:13" x14ac:dyDescent="0.35">
      <c r="L4747" s="535" t="s">
        <v>5811</v>
      </c>
      <c r="M4747" s="529" t="s">
        <v>1075</v>
      </c>
    </row>
    <row r="4748" spans="12:13" x14ac:dyDescent="0.35">
      <c r="L4748" s="535" t="s">
        <v>5812</v>
      </c>
      <c r="M4748" s="529" t="s">
        <v>1075</v>
      </c>
    </row>
    <row r="4749" spans="12:13" x14ac:dyDescent="0.35">
      <c r="L4749" s="535" t="s">
        <v>5813</v>
      </c>
      <c r="M4749" s="529" t="s">
        <v>1075</v>
      </c>
    </row>
    <row r="4750" spans="12:13" x14ac:dyDescent="0.35">
      <c r="L4750" s="535" t="s">
        <v>5814</v>
      </c>
      <c r="M4750" s="529" t="s">
        <v>1075</v>
      </c>
    </row>
    <row r="4751" spans="12:13" x14ac:dyDescent="0.35">
      <c r="L4751" s="535" t="s">
        <v>5815</v>
      </c>
      <c r="M4751" s="529" t="s">
        <v>1075</v>
      </c>
    </row>
    <row r="4752" spans="12:13" x14ac:dyDescent="0.35">
      <c r="L4752" s="535" t="s">
        <v>5816</v>
      </c>
      <c r="M4752" s="529" t="s">
        <v>1075</v>
      </c>
    </row>
    <row r="4753" spans="12:13" x14ac:dyDescent="0.35">
      <c r="L4753" s="535" t="s">
        <v>5817</v>
      </c>
      <c r="M4753" s="529" t="s">
        <v>1075</v>
      </c>
    </row>
    <row r="4754" spans="12:13" x14ac:dyDescent="0.35">
      <c r="L4754" s="535" t="s">
        <v>5818</v>
      </c>
      <c r="M4754" s="529" t="s">
        <v>1075</v>
      </c>
    </row>
    <row r="4755" spans="12:13" x14ac:dyDescent="0.35">
      <c r="L4755" s="535" t="s">
        <v>5819</v>
      </c>
      <c r="M4755" s="529" t="s">
        <v>1075</v>
      </c>
    </row>
    <row r="4756" spans="12:13" x14ac:dyDescent="0.35">
      <c r="L4756" s="535" t="s">
        <v>5820</v>
      </c>
      <c r="M4756" s="529" t="s">
        <v>1075</v>
      </c>
    </row>
    <row r="4757" spans="12:13" x14ac:dyDescent="0.35">
      <c r="L4757" s="535" t="s">
        <v>5821</v>
      </c>
      <c r="M4757" s="529" t="s">
        <v>1075</v>
      </c>
    </row>
    <row r="4758" spans="12:13" x14ac:dyDescent="0.35">
      <c r="L4758" s="535" t="s">
        <v>5822</v>
      </c>
      <c r="M4758" s="529" t="s">
        <v>1075</v>
      </c>
    </row>
    <row r="4759" spans="12:13" x14ac:dyDescent="0.35">
      <c r="L4759" s="535" t="s">
        <v>5823</v>
      </c>
      <c r="M4759" s="529" t="s">
        <v>1075</v>
      </c>
    </row>
    <row r="4760" spans="12:13" x14ac:dyDescent="0.35">
      <c r="L4760" s="535" t="s">
        <v>5824</v>
      </c>
      <c r="M4760" s="529" t="s">
        <v>1075</v>
      </c>
    </row>
    <row r="4761" spans="12:13" x14ac:dyDescent="0.35">
      <c r="L4761" s="535" t="s">
        <v>5825</v>
      </c>
      <c r="M4761" s="529" t="s">
        <v>1075</v>
      </c>
    </row>
    <row r="4762" spans="12:13" x14ac:dyDescent="0.35">
      <c r="L4762" s="535" t="s">
        <v>5826</v>
      </c>
      <c r="M4762" s="529" t="s">
        <v>1075</v>
      </c>
    </row>
    <row r="4763" spans="12:13" x14ac:dyDescent="0.35">
      <c r="L4763" s="535" t="s">
        <v>5827</v>
      </c>
      <c r="M4763" s="529" t="s">
        <v>1075</v>
      </c>
    </row>
    <row r="4764" spans="12:13" x14ac:dyDescent="0.35">
      <c r="L4764" s="535" t="s">
        <v>5828</v>
      </c>
      <c r="M4764" s="529" t="s">
        <v>1075</v>
      </c>
    </row>
    <row r="4765" spans="12:13" x14ac:dyDescent="0.35">
      <c r="L4765" s="535" t="s">
        <v>5829</v>
      </c>
      <c r="M4765" s="529" t="s">
        <v>1075</v>
      </c>
    </row>
    <row r="4766" spans="12:13" x14ac:dyDescent="0.35">
      <c r="L4766" s="535" t="s">
        <v>5830</v>
      </c>
      <c r="M4766" s="529" t="s">
        <v>1075</v>
      </c>
    </row>
    <row r="4767" spans="12:13" x14ac:dyDescent="0.35">
      <c r="L4767" s="535" t="s">
        <v>5831</v>
      </c>
      <c r="M4767" s="529" t="s">
        <v>1075</v>
      </c>
    </row>
    <row r="4768" spans="12:13" x14ac:dyDescent="0.35">
      <c r="L4768" s="535" t="s">
        <v>5832</v>
      </c>
      <c r="M4768" s="529" t="s">
        <v>1075</v>
      </c>
    </row>
    <row r="4769" spans="12:13" x14ac:dyDescent="0.35">
      <c r="L4769" s="535" t="s">
        <v>5833</v>
      </c>
      <c r="M4769" s="529" t="s">
        <v>1075</v>
      </c>
    </row>
    <row r="4770" spans="12:13" x14ac:dyDescent="0.35">
      <c r="L4770" s="535" t="s">
        <v>5834</v>
      </c>
      <c r="M4770" s="529" t="s">
        <v>1075</v>
      </c>
    </row>
    <row r="4771" spans="12:13" x14ac:dyDescent="0.35">
      <c r="L4771" s="535" t="s">
        <v>5835</v>
      </c>
      <c r="M4771" s="529" t="s">
        <v>1075</v>
      </c>
    </row>
    <row r="4772" spans="12:13" x14ac:dyDescent="0.35">
      <c r="L4772" s="535" t="s">
        <v>5836</v>
      </c>
      <c r="M4772" s="529" t="s">
        <v>1075</v>
      </c>
    </row>
    <row r="4773" spans="12:13" x14ac:dyDescent="0.35">
      <c r="L4773" s="535" t="s">
        <v>5837</v>
      </c>
      <c r="M4773" s="529" t="s">
        <v>1075</v>
      </c>
    </row>
    <row r="4774" spans="12:13" x14ac:dyDescent="0.35">
      <c r="L4774" s="535" t="s">
        <v>5838</v>
      </c>
      <c r="M4774" s="529" t="s">
        <v>1075</v>
      </c>
    </row>
    <row r="4775" spans="12:13" x14ac:dyDescent="0.35">
      <c r="L4775" s="535" t="s">
        <v>5839</v>
      </c>
      <c r="M4775" s="529" t="s">
        <v>1075</v>
      </c>
    </row>
    <row r="4776" spans="12:13" x14ac:dyDescent="0.35">
      <c r="L4776" s="535" t="s">
        <v>5840</v>
      </c>
      <c r="M4776" s="529" t="s">
        <v>1075</v>
      </c>
    </row>
    <row r="4777" spans="12:13" x14ac:dyDescent="0.35">
      <c r="L4777" s="535" t="s">
        <v>5841</v>
      </c>
      <c r="M4777" s="529" t="s">
        <v>1075</v>
      </c>
    </row>
    <row r="4778" spans="12:13" x14ac:dyDescent="0.35">
      <c r="L4778" s="535" t="s">
        <v>5842</v>
      </c>
      <c r="M4778" s="529" t="s">
        <v>1075</v>
      </c>
    </row>
    <row r="4779" spans="12:13" x14ac:dyDescent="0.35">
      <c r="L4779" s="535" t="s">
        <v>5843</v>
      </c>
      <c r="M4779" s="529" t="s">
        <v>1075</v>
      </c>
    </row>
    <row r="4780" spans="12:13" x14ac:dyDescent="0.35">
      <c r="L4780" s="535" t="s">
        <v>5844</v>
      </c>
      <c r="M4780" s="529" t="s">
        <v>1075</v>
      </c>
    </row>
    <row r="4781" spans="12:13" x14ac:dyDescent="0.35">
      <c r="L4781" s="535" t="s">
        <v>5845</v>
      </c>
      <c r="M4781" s="529" t="s">
        <v>1075</v>
      </c>
    </row>
    <row r="4782" spans="12:13" x14ac:dyDescent="0.35">
      <c r="L4782" s="535" t="s">
        <v>5846</v>
      </c>
      <c r="M4782" s="529" t="s">
        <v>1075</v>
      </c>
    </row>
    <row r="4783" spans="12:13" x14ac:dyDescent="0.35">
      <c r="L4783" s="535" t="s">
        <v>5847</v>
      </c>
      <c r="M4783" s="529" t="s">
        <v>1075</v>
      </c>
    </row>
    <row r="4784" spans="12:13" x14ac:dyDescent="0.35">
      <c r="L4784" s="535" t="s">
        <v>5848</v>
      </c>
      <c r="M4784" s="529" t="s">
        <v>1075</v>
      </c>
    </row>
    <row r="4785" spans="12:13" x14ac:dyDescent="0.35">
      <c r="L4785" s="535" t="s">
        <v>5849</v>
      </c>
      <c r="M4785" s="529" t="s">
        <v>1075</v>
      </c>
    </row>
    <row r="4786" spans="12:13" x14ac:dyDescent="0.35">
      <c r="L4786" s="535" t="s">
        <v>5850</v>
      </c>
      <c r="M4786" s="529" t="s">
        <v>1075</v>
      </c>
    </row>
    <row r="4787" spans="12:13" x14ac:dyDescent="0.35">
      <c r="L4787" s="535" t="s">
        <v>5851</v>
      </c>
      <c r="M4787" s="529" t="s">
        <v>1075</v>
      </c>
    </row>
    <row r="4788" spans="12:13" x14ac:dyDescent="0.35">
      <c r="L4788" s="535" t="s">
        <v>5852</v>
      </c>
      <c r="M4788" s="529" t="s">
        <v>1075</v>
      </c>
    </row>
    <row r="4789" spans="12:13" x14ac:dyDescent="0.35">
      <c r="L4789" s="535" t="s">
        <v>5853</v>
      </c>
      <c r="M4789" s="529" t="s">
        <v>1075</v>
      </c>
    </row>
    <row r="4790" spans="12:13" x14ac:dyDescent="0.35">
      <c r="L4790" s="535" t="s">
        <v>5854</v>
      </c>
      <c r="M4790" s="529" t="s">
        <v>1075</v>
      </c>
    </row>
    <row r="4791" spans="12:13" x14ac:dyDescent="0.35">
      <c r="L4791" s="535" t="s">
        <v>5855</v>
      </c>
      <c r="M4791" s="529" t="s">
        <v>1075</v>
      </c>
    </row>
    <row r="4792" spans="12:13" x14ac:dyDescent="0.35">
      <c r="L4792" s="535" t="s">
        <v>5856</v>
      </c>
      <c r="M4792" s="529" t="s">
        <v>1075</v>
      </c>
    </row>
    <row r="4793" spans="12:13" x14ac:dyDescent="0.35">
      <c r="L4793" s="535" t="s">
        <v>5857</v>
      </c>
      <c r="M4793" s="529" t="s">
        <v>1075</v>
      </c>
    </row>
    <row r="4794" spans="12:13" x14ac:dyDescent="0.35">
      <c r="L4794" s="535" t="s">
        <v>5858</v>
      </c>
      <c r="M4794" s="529" t="s">
        <v>1075</v>
      </c>
    </row>
    <row r="4795" spans="12:13" x14ac:dyDescent="0.35">
      <c r="L4795" s="535" t="s">
        <v>5859</v>
      </c>
      <c r="M4795" s="529" t="s">
        <v>1075</v>
      </c>
    </row>
    <row r="4796" spans="12:13" x14ac:dyDescent="0.35">
      <c r="L4796" s="535" t="s">
        <v>5860</v>
      </c>
      <c r="M4796" s="529" t="s">
        <v>1075</v>
      </c>
    </row>
    <row r="4797" spans="12:13" x14ac:dyDescent="0.35">
      <c r="L4797" s="535" t="s">
        <v>5861</v>
      </c>
      <c r="M4797" s="529" t="s">
        <v>1075</v>
      </c>
    </row>
    <row r="4798" spans="12:13" x14ac:dyDescent="0.35">
      <c r="L4798" s="535" t="s">
        <v>5862</v>
      </c>
      <c r="M4798" s="529" t="s">
        <v>1075</v>
      </c>
    </row>
    <row r="4799" spans="12:13" x14ac:dyDescent="0.35">
      <c r="L4799" s="535" t="s">
        <v>5863</v>
      </c>
      <c r="M4799" s="529" t="s">
        <v>1075</v>
      </c>
    </row>
    <row r="4800" spans="12:13" x14ac:dyDescent="0.35">
      <c r="L4800" s="535" t="s">
        <v>5864</v>
      </c>
      <c r="M4800" s="529" t="s">
        <v>1075</v>
      </c>
    </row>
    <row r="4801" spans="12:13" x14ac:dyDescent="0.35">
      <c r="L4801" s="535" t="s">
        <v>5865</v>
      </c>
      <c r="M4801" s="529" t="s">
        <v>1075</v>
      </c>
    </row>
    <row r="4802" spans="12:13" x14ac:dyDescent="0.35">
      <c r="L4802" s="535" t="s">
        <v>5866</v>
      </c>
      <c r="M4802" s="529" t="s">
        <v>1075</v>
      </c>
    </row>
    <row r="4803" spans="12:13" x14ac:dyDescent="0.35">
      <c r="L4803" s="535" t="s">
        <v>5867</v>
      </c>
      <c r="M4803" s="529" t="s">
        <v>1075</v>
      </c>
    </row>
    <row r="4804" spans="12:13" x14ac:dyDescent="0.35">
      <c r="L4804" s="535" t="s">
        <v>5868</v>
      </c>
      <c r="M4804" s="529" t="s">
        <v>1075</v>
      </c>
    </row>
    <row r="4805" spans="12:13" x14ac:dyDescent="0.35">
      <c r="L4805" s="535" t="s">
        <v>5869</v>
      </c>
      <c r="M4805" s="529" t="s">
        <v>1075</v>
      </c>
    </row>
    <row r="4806" spans="12:13" x14ac:dyDescent="0.35">
      <c r="L4806" s="535" t="s">
        <v>5870</v>
      </c>
      <c r="M4806" s="529" t="s">
        <v>1075</v>
      </c>
    </row>
    <row r="4807" spans="12:13" x14ac:dyDescent="0.35">
      <c r="L4807" s="535" t="s">
        <v>5871</v>
      </c>
      <c r="M4807" s="529" t="s">
        <v>1075</v>
      </c>
    </row>
    <row r="4808" spans="12:13" x14ac:dyDescent="0.35">
      <c r="L4808" s="535" t="s">
        <v>5872</v>
      </c>
      <c r="M4808" s="529" t="s">
        <v>1075</v>
      </c>
    </row>
    <row r="4809" spans="12:13" x14ac:dyDescent="0.35">
      <c r="L4809" s="535" t="s">
        <v>5873</v>
      </c>
      <c r="M4809" s="529" t="s">
        <v>1075</v>
      </c>
    </row>
    <row r="4810" spans="12:13" x14ac:dyDescent="0.35">
      <c r="L4810" s="535" t="s">
        <v>5874</v>
      </c>
      <c r="M4810" s="529" t="s">
        <v>1075</v>
      </c>
    </row>
    <row r="4811" spans="12:13" x14ac:dyDescent="0.35">
      <c r="L4811" s="535" t="s">
        <v>5875</v>
      </c>
      <c r="M4811" s="529" t="s">
        <v>1075</v>
      </c>
    </row>
    <row r="4812" spans="12:13" x14ac:dyDescent="0.35">
      <c r="L4812" s="535" t="s">
        <v>5876</v>
      </c>
      <c r="M4812" s="529" t="s">
        <v>1075</v>
      </c>
    </row>
    <row r="4813" spans="12:13" x14ac:dyDescent="0.35">
      <c r="L4813" s="535" t="s">
        <v>5877</v>
      </c>
      <c r="M4813" s="529" t="s">
        <v>1075</v>
      </c>
    </row>
    <row r="4814" spans="12:13" x14ac:dyDescent="0.35">
      <c r="L4814" s="535" t="s">
        <v>5878</v>
      </c>
      <c r="M4814" s="529" t="s">
        <v>1075</v>
      </c>
    </row>
    <row r="4815" spans="12:13" x14ac:dyDescent="0.35">
      <c r="L4815" s="535" t="s">
        <v>5879</v>
      </c>
      <c r="M4815" s="529" t="s">
        <v>1075</v>
      </c>
    </row>
    <row r="4816" spans="12:13" x14ac:dyDescent="0.35">
      <c r="L4816" s="535" t="s">
        <v>5880</v>
      </c>
      <c r="M4816" s="529" t="s">
        <v>1075</v>
      </c>
    </row>
    <row r="4817" spans="12:13" x14ac:dyDescent="0.35">
      <c r="L4817" s="535" t="s">
        <v>5881</v>
      </c>
      <c r="M4817" s="529" t="s">
        <v>1075</v>
      </c>
    </row>
    <row r="4818" spans="12:13" x14ac:dyDescent="0.35">
      <c r="L4818" s="535" t="s">
        <v>5882</v>
      </c>
      <c r="M4818" s="529" t="s">
        <v>1075</v>
      </c>
    </row>
    <row r="4819" spans="12:13" x14ac:dyDescent="0.35">
      <c r="L4819" s="535" t="s">
        <v>5883</v>
      </c>
      <c r="M4819" s="529" t="s">
        <v>1075</v>
      </c>
    </row>
    <row r="4820" spans="12:13" x14ac:dyDescent="0.35">
      <c r="L4820" s="535" t="s">
        <v>5884</v>
      </c>
      <c r="M4820" s="529" t="s">
        <v>1075</v>
      </c>
    </row>
    <row r="4821" spans="12:13" x14ac:dyDescent="0.35">
      <c r="L4821" s="535" t="s">
        <v>5885</v>
      </c>
      <c r="M4821" s="529" t="s">
        <v>1075</v>
      </c>
    </row>
    <row r="4822" spans="12:13" x14ac:dyDescent="0.35">
      <c r="L4822" s="535" t="s">
        <v>5886</v>
      </c>
      <c r="M4822" s="529" t="s">
        <v>1047</v>
      </c>
    </row>
    <row r="4823" spans="12:13" x14ac:dyDescent="0.35">
      <c r="L4823" s="535" t="s">
        <v>5887</v>
      </c>
      <c r="M4823" s="529" t="s">
        <v>1075</v>
      </c>
    </row>
    <row r="4824" spans="12:13" x14ac:dyDescent="0.35">
      <c r="L4824" s="535" t="s">
        <v>5888</v>
      </c>
      <c r="M4824" s="529" t="s">
        <v>1075</v>
      </c>
    </row>
    <row r="4825" spans="12:13" x14ac:dyDescent="0.35">
      <c r="L4825" s="535" t="s">
        <v>5889</v>
      </c>
      <c r="M4825" s="529" t="s">
        <v>1075</v>
      </c>
    </row>
    <row r="4826" spans="12:13" x14ac:dyDescent="0.35">
      <c r="L4826" s="535" t="s">
        <v>5890</v>
      </c>
      <c r="M4826" s="529" t="s">
        <v>1075</v>
      </c>
    </row>
    <row r="4827" spans="12:13" x14ac:dyDescent="0.35">
      <c r="L4827" s="535" t="s">
        <v>5891</v>
      </c>
      <c r="M4827" s="529" t="s">
        <v>1075</v>
      </c>
    </row>
    <row r="4828" spans="12:13" x14ac:dyDescent="0.35">
      <c r="L4828" s="535" t="s">
        <v>5892</v>
      </c>
      <c r="M4828" s="529" t="s">
        <v>1075</v>
      </c>
    </row>
    <row r="4829" spans="12:13" x14ac:dyDescent="0.35">
      <c r="L4829" s="535" t="s">
        <v>5893</v>
      </c>
      <c r="M4829" s="529" t="s">
        <v>1075</v>
      </c>
    </row>
    <row r="4830" spans="12:13" x14ac:dyDescent="0.35">
      <c r="L4830" s="535" t="s">
        <v>5894</v>
      </c>
      <c r="M4830" s="529" t="s">
        <v>1075</v>
      </c>
    </row>
    <row r="4831" spans="12:13" x14ac:dyDescent="0.35">
      <c r="L4831" s="535" t="s">
        <v>5895</v>
      </c>
      <c r="M4831" s="529" t="s">
        <v>1075</v>
      </c>
    </row>
    <row r="4832" spans="12:13" x14ac:dyDescent="0.35">
      <c r="L4832" s="535" t="s">
        <v>5896</v>
      </c>
      <c r="M4832" s="529" t="s">
        <v>1075</v>
      </c>
    </row>
    <row r="4833" spans="12:13" x14ac:dyDescent="0.35">
      <c r="L4833" s="535" t="s">
        <v>5897</v>
      </c>
      <c r="M4833" s="529" t="s">
        <v>1075</v>
      </c>
    </row>
    <row r="4834" spans="12:13" x14ac:dyDescent="0.35">
      <c r="L4834" s="535" t="s">
        <v>5898</v>
      </c>
      <c r="M4834" s="529" t="s">
        <v>1075</v>
      </c>
    </row>
    <row r="4835" spans="12:13" x14ac:dyDescent="0.35">
      <c r="L4835" s="535" t="s">
        <v>5899</v>
      </c>
      <c r="M4835" s="529" t="s">
        <v>1075</v>
      </c>
    </row>
    <row r="4836" spans="12:13" x14ac:dyDescent="0.35">
      <c r="L4836" s="535" t="s">
        <v>5900</v>
      </c>
      <c r="M4836" s="529" t="s">
        <v>1075</v>
      </c>
    </row>
    <row r="4837" spans="12:13" x14ac:dyDescent="0.35">
      <c r="L4837" s="535" t="s">
        <v>5901</v>
      </c>
      <c r="M4837" s="529" t="s">
        <v>1075</v>
      </c>
    </row>
    <row r="4838" spans="12:13" x14ac:dyDescent="0.35">
      <c r="L4838" s="535" t="s">
        <v>5902</v>
      </c>
      <c r="M4838" s="529" t="s">
        <v>1075</v>
      </c>
    </row>
    <row r="4839" spans="12:13" x14ac:dyDescent="0.35">
      <c r="L4839" s="535" t="s">
        <v>5903</v>
      </c>
      <c r="M4839" s="529" t="s">
        <v>1075</v>
      </c>
    </row>
    <row r="4840" spans="12:13" x14ac:dyDescent="0.35">
      <c r="L4840" s="535" t="s">
        <v>5904</v>
      </c>
      <c r="M4840" s="529" t="s">
        <v>1075</v>
      </c>
    </row>
    <row r="4841" spans="12:13" x14ac:dyDescent="0.35">
      <c r="L4841" s="535" t="s">
        <v>5905</v>
      </c>
      <c r="M4841" s="529" t="s">
        <v>1075</v>
      </c>
    </row>
    <row r="4842" spans="12:13" x14ac:dyDescent="0.35">
      <c r="L4842" s="535" t="s">
        <v>5906</v>
      </c>
      <c r="M4842" s="529" t="s">
        <v>1075</v>
      </c>
    </row>
    <row r="4843" spans="12:13" x14ac:dyDescent="0.35">
      <c r="L4843" s="535" t="s">
        <v>5907</v>
      </c>
      <c r="M4843" s="529" t="s">
        <v>1075</v>
      </c>
    </row>
    <row r="4844" spans="12:13" x14ac:dyDescent="0.35">
      <c r="L4844" s="535" t="s">
        <v>5908</v>
      </c>
      <c r="M4844" s="529" t="s">
        <v>1075</v>
      </c>
    </row>
    <row r="4845" spans="12:13" x14ac:dyDescent="0.35">
      <c r="L4845" s="535" t="s">
        <v>5909</v>
      </c>
      <c r="M4845" s="529" t="s">
        <v>1075</v>
      </c>
    </row>
    <row r="4846" spans="12:13" x14ac:dyDescent="0.35">
      <c r="L4846" s="535" t="s">
        <v>5910</v>
      </c>
      <c r="M4846" s="529" t="s">
        <v>1075</v>
      </c>
    </row>
    <row r="4847" spans="12:13" x14ac:dyDescent="0.35">
      <c r="L4847" s="535" t="s">
        <v>5911</v>
      </c>
      <c r="M4847" s="529" t="s">
        <v>1075</v>
      </c>
    </row>
    <row r="4848" spans="12:13" x14ac:dyDescent="0.35">
      <c r="L4848" s="535" t="s">
        <v>5912</v>
      </c>
      <c r="M4848" s="529" t="s">
        <v>1075</v>
      </c>
    </row>
    <row r="4849" spans="12:13" x14ac:dyDescent="0.35">
      <c r="L4849" s="535" t="s">
        <v>5913</v>
      </c>
      <c r="M4849" s="529" t="s">
        <v>1075</v>
      </c>
    </row>
    <row r="4850" spans="12:13" x14ac:dyDescent="0.35">
      <c r="L4850" s="535" t="s">
        <v>5914</v>
      </c>
      <c r="M4850" s="529" t="s">
        <v>1075</v>
      </c>
    </row>
    <row r="4851" spans="12:13" x14ac:dyDescent="0.35">
      <c r="L4851" s="535" t="s">
        <v>5915</v>
      </c>
      <c r="M4851" s="529" t="s">
        <v>1075</v>
      </c>
    </row>
    <row r="4852" spans="12:13" x14ac:dyDescent="0.35">
      <c r="L4852" s="535" t="s">
        <v>5916</v>
      </c>
      <c r="M4852" s="529" t="s">
        <v>1075</v>
      </c>
    </row>
    <row r="4853" spans="12:13" x14ac:dyDescent="0.35">
      <c r="L4853" s="535" t="s">
        <v>5917</v>
      </c>
      <c r="M4853" s="529" t="s">
        <v>1075</v>
      </c>
    </row>
    <row r="4854" spans="12:13" x14ac:dyDescent="0.35">
      <c r="L4854" s="535" t="s">
        <v>5918</v>
      </c>
      <c r="M4854" s="529" t="s">
        <v>1075</v>
      </c>
    </row>
    <row r="4855" spans="12:13" x14ac:dyDescent="0.35">
      <c r="L4855" s="535" t="s">
        <v>5919</v>
      </c>
      <c r="M4855" s="529" t="s">
        <v>1075</v>
      </c>
    </row>
    <row r="4856" spans="12:13" x14ac:dyDescent="0.35">
      <c r="L4856" s="535" t="s">
        <v>5920</v>
      </c>
      <c r="M4856" s="529" t="s">
        <v>1075</v>
      </c>
    </row>
    <row r="4857" spans="12:13" x14ac:dyDescent="0.35">
      <c r="L4857" s="535" t="s">
        <v>5921</v>
      </c>
      <c r="M4857" s="529" t="s">
        <v>1075</v>
      </c>
    </row>
    <row r="4858" spans="12:13" x14ac:dyDescent="0.35">
      <c r="L4858" s="535" t="s">
        <v>5922</v>
      </c>
      <c r="M4858" s="529" t="s">
        <v>1075</v>
      </c>
    </row>
    <row r="4859" spans="12:13" x14ac:dyDescent="0.35">
      <c r="L4859" s="535" t="s">
        <v>5923</v>
      </c>
      <c r="M4859" s="529" t="s">
        <v>1075</v>
      </c>
    </row>
    <row r="4860" spans="12:13" x14ac:dyDescent="0.35">
      <c r="L4860" s="535" t="s">
        <v>5924</v>
      </c>
      <c r="M4860" s="529" t="s">
        <v>1075</v>
      </c>
    </row>
    <row r="4861" spans="12:13" x14ac:dyDescent="0.35">
      <c r="L4861" s="535" t="s">
        <v>5925</v>
      </c>
      <c r="M4861" s="529" t="s">
        <v>1075</v>
      </c>
    </row>
    <row r="4862" spans="12:13" x14ac:dyDescent="0.35">
      <c r="L4862" s="535" t="s">
        <v>5926</v>
      </c>
      <c r="M4862" s="529" t="s">
        <v>1075</v>
      </c>
    </row>
    <row r="4863" spans="12:13" x14ac:dyDescent="0.35">
      <c r="L4863" s="535" t="s">
        <v>5927</v>
      </c>
      <c r="M4863" s="529" t="s">
        <v>1075</v>
      </c>
    </row>
    <row r="4864" spans="12:13" x14ac:dyDescent="0.35">
      <c r="L4864" s="535" t="s">
        <v>5928</v>
      </c>
      <c r="M4864" s="529" t="s">
        <v>1075</v>
      </c>
    </row>
    <row r="4865" spans="12:13" x14ac:dyDescent="0.35">
      <c r="L4865" s="535" t="s">
        <v>5929</v>
      </c>
      <c r="M4865" s="529" t="s">
        <v>1075</v>
      </c>
    </row>
    <row r="4866" spans="12:13" x14ac:dyDescent="0.35">
      <c r="L4866" s="535" t="s">
        <v>5930</v>
      </c>
      <c r="M4866" s="529" t="s">
        <v>1075</v>
      </c>
    </row>
    <row r="4867" spans="12:13" x14ac:dyDescent="0.35">
      <c r="L4867" s="535" t="s">
        <v>5931</v>
      </c>
      <c r="M4867" s="529" t="s">
        <v>1075</v>
      </c>
    </row>
    <row r="4868" spans="12:13" x14ac:dyDescent="0.35">
      <c r="L4868" s="535" t="s">
        <v>5932</v>
      </c>
      <c r="M4868" s="529" t="s">
        <v>1075</v>
      </c>
    </row>
    <row r="4869" spans="12:13" x14ac:dyDescent="0.35">
      <c r="L4869" s="535" t="s">
        <v>5933</v>
      </c>
      <c r="M4869" s="529" t="s">
        <v>1075</v>
      </c>
    </row>
    <row r="4870" spans="12:13" x14ac:dyDescent="0.35">
      <c r="L4870" s="535" t="s">
        <v>5934</v>
      </c>
      <c r="M4870" s="529" t="s">
        <v>1075</v>
      </c>
    </row>
    <row r="4871" spans="12:13" x14ac:dyDescent="0.35">
      <c r="L4871" s="535" t="s">
        <v>5935</v>
      </c>
      <c r="M4871" s="529" t="s">
        <v>1075</v>
      </c>
    </row>
    <row r="4872" spans="12:13" x14ac:dyDescent="0.35">
      <c r="L4872" s="535" t="s">
        <v>5936</v>
      </c>
      <c r="M4872" s="529" t="s">
        <v>1075</v>
      </c>
    </row>
    <row r="4873" spans="12:13" x14ac:dyDescent="0.35">
      <c r="L4873" s="535" t="s">
        <v>5937</v>
      </c>
      <c r="M4873" s="529" t="s">
        <v>1075</v>
      </c>
    </row>
    <row r="4874" spans="12:13" x14ac:dyDescent="0.35">
      <c r="L4874" s="535" t="s">
        <v>5938</v>
      </c>
      <c r="M4874" s="529" t="s">
        <v>1075</v>
      </c>
    </row>
    <row r="4875" spans="12:13" x14ac:dyDescent="0.35">
      <c r="L4875" s="535" t="s">
        <v>5939</v>
      </c>
      <c r="M4875" s="529" t="s">
        <v>1075</v>
      </c>
    </row>
    <row r="4876" spans="12:13" x14ac:dyDescent="0.35">
      <c r="L4876" s="535" t="s">
        <v>5940</v>
      </c>
      <c r="M4876" s="529" t="s">
        <v>1075</v>
      </c>
    </row>
    <row r="4877" spans="12:13" x14ac:dyDescent="0.35">
      <c r="L4877" s="535" t="s">
        <v>5941</v>
      </c>
      <c r="M4877" s="529" t="s">
        <v>1075</v>
      </c>
    </row>
    <row r="4878" spans="12:13" x14ac:dyDescent="0.35">
      <c r="L4878" s="535" t="s">
        <v>5942</v>
      </c>
      <c r="M4878" s="529" t="s">
        <v>1075</v>
      </c>
    </row>
    <row r="4879" spans="12:13" x14ac:dyDescent="0.35">
      <c r="L4879" s="535" t="s">
        <v>5943</v>
      </c>
      <c r="M4879" s="529" t="s">
        <v>1075</v>
      </c>
    </row>
    <row r="4880" spans="12:13" x14ac:dyDescent="0.35">
      <c r="L4880" s="535" t="s">
        <v>5944</v>
      </c>
      <c r="M4880" s="529" t="s">
        <v>1075</v>
      </c>
    </row>
    <row r="4881" spans="12:13" x14ac:dyDescent="0.35">
      <c r="L4881" s="535" t="s">
        <v>5945</v>
      </c>
      <c r="M4881" s="529" t="s">
        <v>1075</v>
      </c>
    </row>
    <row r="4882" spans="12:13" x14ac:dyDescent="0.35">
      <c r="L4882" s="535" t="s">
        <v>5946</v>
      </c>
      <c r="M4882" s="529" t="s">
        <v>1075</v>
      </c>
    </row>
    <row r="4883" spans="12:13" x14ac:dyDescent="0.35">
      <c r="L4883" s="535" t="s">
        <v>5947</v>
      </c>
      <c r="M4883" s="529" t="s">
        <v>1075</v>
      </c>
    </row>
    <row r="4884" spans="12:13" x14ac:dyDescent="0.35">
      <c r="L4884" s="535" t="s">
        <v>5948</v>
      </c>
      <c r="M4884" s="529" t="s">
        <v>1075</v>
      </c>
    </row>
    <row r="4885" spans="12:13" x14ac:dyDescent="0.35">
      <c r="L4885" s="535" t="s">
        <v>5949</v>
      </c>
      <c r="M4885" s="529" t="s">
        <v>1075</v>
      </c>
    </row>
    <row r="4886" spans="12:13" x14ac:dyDescent="0.35">
      <c r="L4886" s="535" t="s">
        <v>5950</v>
      </c>
      <c r="M4886" s="529" t="s">
        <v>1075</v>
      </c>
    </row>
    <row r="4887" spans="12:13" x14ac:dyDescent="0.35">
      <c r="L4887" s="535" t="s">
        <v>5951</v>
      </c>
      <c r="M4887" s="529" t="s">
        <v>1075</v>
      </c>
    </row>
    <row r="4888" spans="12:13" x14ac:dyDescent="0.35">
      <c r="L4888" s="535" t="s">
        <v>5952</v>
      </c>
      <c r="M4888" s="529" t="s">
        <v>1075</v>
      </c>
    </row>
    <row r="4889" spans="12:13" x14ac:dyDescent="0.35">
      <c r="L4889" s="535" t="s">
        <v>5953</v>
      </c>
      <c r="M4889" s="529" t="s">
        <v>1075</v>
      </c>
    </row>
    <row r="4890" spans="12:13" x14ac:dyDescent="0.35">
      <c r="L4890" s="535" t="s">
        <v>5954</v>
      </c>
      <c r="M4890" s="529" t="s">
        <v>1075</v>
      </c>
    </row>
    <row r="4891" spans="12:13" x14ac:dyDescent="0.35">
      <c r="L4891" s="535" t="s">
        <v>5955</v>
      </c>
      <c r="M4891" s="529" t="s">
        <v>1075</v>
      </c>
    </row>
    <row r="4892" spans="12:13" x14ac:dyDescent="0.35">
      <c r="L4892" s="535" t="s">
        <v>5956</v>
      </c>
      <c r="M4892" s="529" t="s">
        <v>1075</v>
      </c>
    </row>
    <row r="4893" spans="12:13" x14ac:dyDescent="0.35">
      <c r="L4893" s="535" t="s">
        <v>5957</v>
      </c>
      <c r="M4893" s="529" t="s">
        <v>1075</v>
      </c>
    </row>
    <row r="4894" spans="12:13" x14ac:dyDescent="0.35">
      <c r="L4894" s="535" t="s">
        <v>5958</v>
      </c>
      <c r="M4894" s="529" t="s">
        <v>1075</v>
      </c>
    </row>
    <row r="4895" spans="12:13" x14ac:dyDescent="0.35">
      <c r="L4895" s="535" t="s">
        <v>5959</v>
      </c>
      <c r="M4895" s="529" t="s">
        <v>1075</v>
      </c>
    </row>
    <row r="4896" spans="12:13" x14ac:dyDescent="0.35">
      <c r="L4896" s="535" t="s">
        <v>5960</v>
      </c>
      <c r="M4896" s="529" t="s">
        <v>1075</v>
      </c>
    </row>
    <row r="4897" spans="12:13" x14ac:dyDescent="0.35">
      <c r="L4897" s="535" t="s">
        <v>5961</v>
      </c>
      <c r="M4897" s="529" t="s">
        <v>1075</v>
      </c>
    </row>
    <row r="4898" spans="12:13" x14ac:dyDescent="0.35">
      <c r="L4898" s="535" t="s">
        <v>5962</v>
      </c>
      <c r="M4898" s="529" t="s">
        <v>1075</v>
      </c>
    </row>
    <row r="4899" spans="12:13" x14ac:dyDescent="0.35">
      <c r="L4899" s="535" t="s">
        <v>5963</v>
      </c>
      <c r="M4899" s="529" t="s">
        <v>1075</v>
      </c>
    </row>
    <row r="4900" spans="12:13" x14ac:dyDescent="0.35">
      <c r="L4900" s="535" t="s">
        <v>5964</v>
      </c>
      <c r="M4900" s="529" t="s">
        <v>1075</v>
      </c>
    </row>
    <row r="4901" spans="12:13" x14ac:dyDescent="0.35">
      <c r="L4901" s="535" t="s">
        <v>5965</v>
      </c>
      <c r="M4901" s="529" t="s">
        <v>1075</v>
      </c>
    </row>
    <row r="4902" spans="12:13" x14ac:dyDescent="0.35">
      <c r="L4902" s="535" t="s">
        <v>5966</v>
      </c>
      <c r="M4902" s="529" t="s">
        <v>1075</v>
      </c>
    </row>
    <row r="4903" spans="12:13" x14ac:dyDescent="0.35">
      <c r="L4903" s="535" t="s">
        <v>5967</v>
      </c>
      <c r="M4903" s="529" t="s">
        <v>1075</v>
      </c>
    </row>
    <row r="4904" spans="12:13" x14ac:dyDescent="0.35">
      <c r="L4904" s="535" t="s">
        <v>5968</v>
      </c>
      <c r="M4904" s="529" t="s">
        <v>1075</v>
      </c>
    </row>
    <row r="4905" spans="12:13" x14ac:dyDescent="0.35">
      <c r="L4905" s="535" t="s">
        <v>5969</v>
      </c>
      <c r="M4905" s="529" t="s">
        <v>1075</v>
      </c>
    </row>
    <row r="4906" spans="12:13" x14ac:dyDescent="0.35">
      <c r="L4906" s="535" t="s">
        <v>5970</v>
      </c>
      <c r="M4906" s="529" t="s">
        <v>1075</v>
      </c>
    </row>
    <row r="4907" spans="12:13" x14ac:dyDescent="0.35">
      <c r="L4907" s="535" t="s">
        <v>5971</v>
      </c>
      <c r="M4907" s="529" t="s">
        <v>1075</v>
      </c>
    </row>
    <row r="4908" spans="12:13" x14ac:dyDescent="0.35">
      <c r="L4908" s="535" t="s">
        <v>5972</v>
      </c>
      <c r="M4908" s="529" t="s">
        <v>1075</v>
      </c>
    </row>
    <row r="4909" spans="12:13" x14ac:dyDescent="0.35">
      <c r="L4909" s="535" t="s">
        <v>5973</v>
      </c>
      <c r="M4909" s="529" t="s">
        <v>1075</v>
      </c>
    </row>
    <row r="4910" spans="12:13" x14ac:dyDescent="0.35">
      <c r="L4910" s="535" t="s">
        <v>5974</v>
      </c>
      <c r="M4910" s="529" t="s">
        <v>1075</v>
      </c>
    </row>
    <row r="4911" spans="12:13" x14ac:dyDescent="0.35">
      <c r="L4911" s="535" t="s">
        <v>5975</v>
      </c>
      <c r="M4911" s="529" t="s">
        <v>1075</v>
      </c>
    </row>
    <row r="4912" spans="12:13" x14ac:dyDescent="0.35">
      <c r="L4912" s="535" t="s">
        <v>5976</v>
      </c>
      <c r="M4912" s="529" t="s">
        <v>1075</v>
      </c>
    </row>
    <row r="4913" spans="12:13" x14ac:dyDescent="0.35">
      <c r="L4913" s="535" t="s">
        <v>5977</v>
      </c>
      <c r="M4913" s="529" t="s">
        <v>1075</v>
      </c>
    </row>
    <row r="4914" spans="12:13" x14ac:dyDescent="0.35">
      <c r="L4914" s="535" t="s">
        <v>5978</v>
      </c>
      <c r="M4914" s="529" t="s">
        <v>1075</v>
      </c>
    </row>
    <row r="4915" spans="12:13" x14ac:dyDescent="0.35">
      <c r="L4915" s="535" t="s">
        <v>5979</v>
      </c>
      <c r="M4915" s="529" t="s">
        <v>1075</v>
      </c>
    </row>
    <row r="4916" spans="12:13" x14ac:dyDescent="0.35">
      <c r="L4916" s="535" t="s">
        <v>5980</v>
      </c>
      <c r="M4916" s="529" t="s">
        <v>1075</v>
      </c>
    </row>
    <row r="4917" spans="12:13" x14ac:dyDescent="0.35">
      <c r="L4917" s="535" t="s">
        <v>5981</v>
      </c>
      <c r="M4917" s="529" t="s">
        <v>1075</v>
      </c>
    </row>
    <row r="4918" spans="12:13" x14ac:dyDescent="0.35">
      <c r="L4918" s="535" t="s">
        <v>5982</v>
      </c>
      <c r="M4918" s="529" t="s">
        <v>1075</v>
      </c>
    </row>
    <row r="4919" spans="12:13" x14ac:dyDescent="0.35">
      <c r="L4919" s="535" t="s">
        <v>5983</v>
      </c>
      <c r="M4919" s="529" t="s">
        <v>1075</v>
      </c>
    </row>
    <row r="4920" spans="12:13" x14ac:dyDescent="0.35">
      <c r="L4920" s="535" t="s">
        <v>5984</v>
      </c>
      <c r="M4920" s="529" t="s">
        <v>1075</v>
      </c>
    </row>
    <row r="4921" spans="12:13" x14ac:dyDescent="0.35">
      <c r="L4921" s="535" t="s">
        <v>5985</v>
      </c>
      <c r="M4921" s="529" t="s">
        <v>1075</v>
      </c>
    </row>
    <row r="4922" spans="12:13" x14ac:dyDescent="0.35">
      <c r="L4922" s="535" t="s">
        <v>5986</v>
      </c>
      <c r="M4922" s="529" t="s">
        <v>1075</v>
      </c>
    </row>
    <row r="4923" spans="12:13" x14ac:dyDescent="0.35">
      <c r="L4923" s="535" t="s">
        <v>5987</v>
      </c>
      <c r="M4923" s="529" t="s">
        <v>1075</v>
      </c>
    </row>
    <row r="4924" spans="12:13" x14ac:dyDescent="0.35">
      <c r="L4924" s="535" t="s">
        <v>5988</v>
      </c>
      <c r="M4924" s="529" t="s">
        <v>1075</v>
      </c>
    </row>
    <row r="4925" spans="12:13" x14ac:dyDescent="0.35">
      <c r="L4925" s="535" t="s">
        <v>5989</v>
      </c>
      <c r="M4925" s="529" t="s">
        <v>1075</v>
      </c>
    </row>
    <row r="4926" spans="12:13" x14ac:dyDescent="0.35">
      <c r="L4926" s="535" t="s">
        <v>5990</v>
      </c>
      <c r="M4926" s="529" t="s">
        <v>1075</v>
      </c>
    </row>
    <row r="4927" spans="12:13" x14ac:dyDescent="0.35">
      <c r="L4927" s="535" t="s">
        <v>5991</v>
      </c>
      <c r="M4927" s="529" t="s">
        <v>1075</v>
      </c>
    </row>
    <row r="4928" spans="12:13" x14ac:dyDescent="0.35">
      <c r="L4928" s="535" t="s">
        <v>5992</v>
      </c>
      <c r="M4928" s="529" t="s">
        <v>1075</v>
      </c>
    </row>
    <row r="4929" spans="12:13" x14ac:dyDescent="0.35">
      <c r="L4929" s="535" t="s">
        <v>5993</v>
      </c>
      <c r="M4929" s="529" t="s">
        <v>1075</v>
      </c>
    </row>
    <row r="4930" spans="12:13" x14ac:dyDescent="0.35">
      <c r="L4930" s="535" t="s">
        <v>5994</v>
      </c>
      <c r="M4930" s="529" t="s">
        <v>1075</v>
      </c>
    </row>
    <row r="4931" spans="12:13" x14ac:dyDescent="0.35">
      <c r="L4931" s="535" t="s">
        <v>5995</v>
      </c>
      <c r="M4931" s="529" t="s">
        <v>1075</v>
      </c>
    </row>
    <row r="4932" spans="12:13" x14ac:dyDescent="0.35">
      <c r="L4932" s="535" t="s">
        <v>5996</v>
      </c>
      <c r="M4932" s="529" t="s">
        <v>1075</v>
      </c>
    </row>
    <row r="4933" spans="12:13" x14ac:dyDescent="0.35">
      <c r="L4933" s="535" t="s">
        <v>5997</v>
      </c>
      <c r="M4933" s="529" t="s">
        <v>1075</v>
      </c>
    </row>
    <row r="4934" spans="12:13" x14ac:dyDescent="0.35">
      <c r="L4934" s="535" t="s">
        <v>5998</v>
      </c>
      <c r="M4934" s="529" t="s">
        <v>1075</v>
      </c>
    </row>
    <row r="4935" spans="12:13" x14ac:dyDescent="0.35">
      <c r="L4935" s="535" t="s">
        <v>5999</v>
      </c>
      <c r="M4935" s="529" t="s">
        <v>1075</v>
      </c>
    </row>
    <row r="4936" spans="12:13" x14ac:dyDescent="0.35">
      <c r="L4936" s="535" t="s">
        <v>6000</v>
      </c>
      <c r="M4936" s="529" t="s">
        <v>1075</v>
      </c>
    </row>
    <row r="4937" spans="12:13" x14ac:dyDescent="0.35">
      <c r="L4937" s="535" t="s">
        <v>6001</v>
      </c>
      <c r="M4937" s="529" t="s">
        <v>1075</v>
      </c>
    </row>
    <row r="4938" spans="12:13" x14ac:dyDescent="0.35">
      <c r="L4938" s="535" t="s">
        <v>6002</v>
      </c>
      <c r="M4938" s="529" t="s">
        <v>1075</v>
      </c>
    </row>
    <row r="4939" spans="12:13" x14ac:dyDescent="0.35">
      <c r="L4939" s="535" t="s">
        <v>6003</v>
      </c>
      <c r="M4939" s="529" t="s">
        <v>1075</v>
      </c>
    </row>
    <row r="4940" spans="12:13" x14ac:dyDescent="0.35">
      <c r="L4940" s="535" t="s">
        <v>6004</v>
      </c>
      <c r="M4940" s="529" t="s">
        <v>1075</v>
      </c>
    </row>
    <row r="4941" spans="12:13" x14ac:dyDescent="0.35">
      <c r="L4941" s="535" t="s">
        <v>6005</v>
      </c>
      <c r="M4941" s="529" t="s">
        <v>1075</v>
      </c>
    </row>
    <row r="4942" spans="12:13" x14ac:dyDescent="0.35">
      <c r="L4942" s="535" t="s">
        <v>6006</v>
      </c>
      <c r="M4942" s="529" t="s">
        <v>1075</v>
      </c>
    </row>
    <row r="4943" spans="12:13" x14ac:dyDescent="0.35">
      <c r="L4943" s="535" t="s">
        <v>6007</v>
      </c>
      <c r="M4943" s="529" t="s">
        <v>1075</v>
      </c>
    </row>
    <row r="4944" spans="12:13" x14ac:dyDescent="0.35">
      <c r="L4944" s="535" t="s">
        <v>6008</v>
      </c>
      <c r="M4944" s="529" t="s">
        <v>1075</v>
      </c>
    </row>
    <row r="4945" spans="12:13" x14ac:dyDescent="0.35">
      <c r="L4945" s="535" t="s">
        <v>6009</v>
      </c>
      <c r="M4945" s="529" t="s">
        <v>1075</v>
      </c>
    </row>
    <row r="4946" spans="12:13" x14ac:dyDescent="0.35">
      <c r="L4946" s="535" t="s">
        <v>6010</v>
      </c>
      <c r="M4946" s="529" t="s">
        <v>1075</v>
      </c>
    </row>
    <row r="4947" spans="12:13" x14ac:dyDescent="0.35">
      <c r="L4947" s="535" t="s">
        <v>6011</v>
      </c>
      <c r="M4947" s="529" t="s">
        <v>1075</v>
      </c>
    </row>
    <row r="4948" spans="12:13" x14ac:dyDescent="0.35">
      <c r="L4948" s="535" t="s">
        <v>6012</v>
      </c>
      <c r="M4948" s="529" t="s">
        <v>1075</v>
      </c>
    </row>
    <row r="4949" spans="12:13" x14ac:dyDescent="0.35">
      <c r="L4949" s="535" t="s">
        <v>6013</v>
      </c>
      <c r="M4949" s="529" t="s">
        <v>1075</v>
      </c>
    </row>
    <row r="4950" spans="12:13" x14ac:dyDescent="0.35">
      <c r="L4950" s="535" t="s">
        <v>6014</v>
      </c>
      <c r="M4950" s="529" t="s">
        <v>1075</v>
      </c>
    </row>
    <row r="4951" spans="12:13" x14ac:dyDescent="0.35">
      <c r="L4951" s="535" t="s">
        <v>6015</v>
      </c>
      <c r="M4951" s="529" t="s">
        <v>1075</v>
      </c>
    </row>
    <row r="4952" spans="12:13" x14ac:dyDescent="0.35">
      <c r="L4952" s="535" t="s">
        <v>6016</v>
      </c>
      <c r="M4952" s="529" t="s">
        <v>1075</v>
      </c>
    </row>
    <row r="4953" spans="12:13" x14ac:dyDescent="0.35">
      <c r="L4953" s="535" t="s">
        <v>6017</v>
      </c>
      <c r="M4953" s="529" t="s">
        <v>1075</v>
      </c>
    </row>
    <row r="4954" spans="12:13" x14ac:dyDescent="0.35">
      <c r="L4954" s="535" t="s">
        <v>6018</v>
      </c>
      <c r="M4954" s="529" t="s">
        <v>1075</v>
      </c>
    </row>
    <row r="4955" spans="12:13" x14ac:dyDescent="0.35">
      <c r="L4955" s="535" t="s">
        <v>6019</v>
      </c>
      <c r="M4955" s="529" t="s">
        <v>1075</v>
      </c>
    </row>
    <row r="4956" spans="12:13" x14ac:dyDescent="0.35">
      <c r="L4956" s="535" t="s">
        <v>6020</v>
      </c>
      <c r="M4956" s="529" t="s">
        <v>1075</v>
      </c>
    </row>
    <row r="4957" spans="12:13" x14ac:dyDescent="0.35">
      <c r="L4957" s="535" t="s">
        <v>6021</v>
      </c>
      <c r="M4957" s="529" t="s">
        <v>1075</v>
      </c>
    </row>
    <row r="4958" spans="12:13" x14ac:dyDescent="0.35">
      <c r="L4958" s="535" t="s">
        <v>6022</v>
      </c>
      <c r="M4958" s="529" t="s">
        <v>1075</v>
      </c>
    </row>
    <row r="4959" spans="12:13" x14ac:dyDescent="0.35">
      <c r="L4959" s="535" t="s">
        <v>6023</v>
      </c>
      <c r="M4959" s="529" t="s">
        <v>1075</v>
      </c>
    </row>
    <row r="4960" spans="12:13" x14ac:dyDescent="0.35">
      <c r="L4960" s="535" t="s">
        <v>6024</v>
      </c>
      <c r="M4960" s="529" t="s">
        <v>1075</v>
      </c>
    </row>
    <row r="4961" spans="12:13" x14ac:dyDescent="0.35">
      <c r="L4961" s="535" t="s">
        <v>6025</v>
      </c>
      <c r="M4961" s="529" t="s">
        <v>1075</v>
      </c>
    </row>
    <row r="4962" spans="12:13" x14ac:dyDescent="0.35">
      <c r="L4962" s="535" t="s">
        <v>6026</v>
      </c>
      <c r="M4962" s="529" t="s">
        <v>1075</v>
      </c>
    </row>
    <row r="4963" spans="12:13" x14ac:dyDescent="0.35">
      <c r="L4963" s="535" t="s">
        <v>6027</v>
      </c>
      <c r="M4963" s="529" t="s">
        <v>1075</v>
      </c>
    </row>
    <row r="4964" spans="12:13" x14ac:dyDescent="0.35">
      <c r="L4964" s="535" t="s">
        <v>6028</v>
      </c>
      <c r="M4964" s="529" t="s">
        <v>1075</v>
      </c>
    </row>
    <row r="4965" spans="12:13" x14ac:dyDescent="0.35">
      <c r="L4965" s="535" t="s">
        <v>6029</v>
      </c>
      <c r="M4965" s="529" t="s">
        <v>1075</v>
      </c>
    </row>
    <row r="4966" spans="12:13" x14ac:dyDescent="0.35">
      <c r="L4966" s="535" t="s">
        <v>6030</v>
      </c>
      <c r="M4966" s="529" t="s">
        <v>1075</v>
      </c>
    </row>
    <row r="4967" spans="12:13" x14ac:dyDescent="0.35">
      <c r="L4967" s="535" t="s">
        <v>6031</v>
      </c>
      <c r="M4967" s="529" t="s">
        <v>1075</v>
      </c>
    </row>
    <row r="4968" spans="12:13" x14ac:dyDescent="0.35">
      <c r="L4968" s="535" t="s">
        <v>6032</v>
      </c>
      <c r="M4968" s="529" t="s">
        <v>1075</v>
      </c>
    </row>
    <row r="4969" spans="12:13" x14ac:dyDescent="0.35">
      <c r="L4969" s="535" t="s">
        <v>6033</v>
      </c>
      <c r="M4969" s="529" t="s">
        <v>1075</v>
      </c>
    </row>
    <row r="4970" spans="12:13" x14ac:dyDescent="0.35">
      <c r="L4970" s="535" t="s">
        <v>6034</v>
      </c>
      <c r="M4970" s="529" t="s">
        <v>1075</v>
      </c>
    </row>
    <row r="4971" spans="12:13" x14ac:dyDescent="0.35">
      <c r="L4971" s="535" t="s">
        <v>6035</v>
      </c>
      <c r="M4971" s="529" t="s">
        <v>1075</v>
      </c>
    </row>
    <row r="4972" spans="12:13" x14ac:dyDescent="0.35">
      <c r="L4972" s="535" t="s">
        <v>6036</v>
      </c>
      <c r="M4972" s="529" t="s">
        <v>1075</v>
      </c>
    </row>
    <row r="4973" spans="12:13" x14ac:dyDescent="0.35">
      <c r="L4973" s="535" t="s">
        <v>6037</v>
      </c>
      <c r="M4973" s="529" t="s">
        <v>1075</v>
      </c>
    </row>
    <row r="4974" spans="12:13" x14ac:dyDescent="0.35">
      <c r="L4974" s="535" t="s">
        <v>6038</v>
      </c>
      <c r="M4974" s="529" t="s">
        <v>1075</v>
      </c>
    </row>
    <row r="4975" spans="12:13" x14ac:dyDescent="0.35">
      <c r="L4975" s="535" t="s">
        <v>6039</v>
      </c>
      <c r="M4975" s="529" t="s">
        <v>1075</v>
      </c>
    </row>
    <row r="4976" spans="12:13" x14ac:dyDescent="0.35">
      <c r="L4976" s="535" t="s">
        <v>6040</v>
      </c>
      <c r="M4976" s="529" t="s">
        <v>1075</v>
      </c>
    </row>
    <row r="4977" spans="12:13" x14ac:dyDescent="0.35">
      <c r="L4977" s="535" t="s">
        <v>6041</v>
      </c>
      <c r="M4977" s="529" t="s">
        <v>1075</v>
      </c>
    </row>
    <row r="4978" spans="12:13" x14ac:dyDescent="0.35">
      <c r="L4978" s="535" t="s">
        <v>6042</v>
      </c>
      <c r="M4978" s="529" t="s">
        <v>1075</v>
      </c>
    </row>
    <row r="4979" spans="12:13" x14ac:dyDescent="0.35">
      <c r="L4979" s="535" t="s">
        <v>6043</v>
      </c>
      <c r="M4979" s="529" t="s">
        <v>1075</v>
      </c>
    </row>
    <row r="4980" spans="12:13" x14ac:dyDescent="0.35">
      <c r="L4980" s="535" t="s">
        <v>6044</v>
      </c>
      <c r="M4980" s="529" t="s">
        <v>1075</v>
      </c>
    </row>
    <row r="4981" spans="12:13" x14ac:dyDescent="0.35">
      <c r="L4981" s="535" t="s">
        <v>6045</v>
      </c>
      <c r="M4981" s="529" t="s">
        <v>1075</v>
      </c>
    </row>
    <row r="4982" spans="12:13" x14ac:dyDescent="0.35">
      <c r="L4982" s="535" t="s">
        <v>6046</v>
      </c>
      <c r="M4982" s="529" t="s">
        <v>1075</v>
      </c>
    </row>
    <row r="4983" spans="12:13" x14ac:dyDescent="0.35">
      <c r="L4983" s="535" t="s">
        <v>6047</v>
      </c>
      <c r="M4983" s="529" t="s">
        <v>1075</v>
      </c>
    </row>
    <row r="4984" spans="12:13" x14ac:dyDescent="0.35">
      <c r="L4984" s="535" t="s">
        <v>6048</v>
      </c>
      <c r="M4984" s="529" t="s">
        <v>1075</v>
      </c>
    </row>
    <row r="4985" spans="12:13" x14ac:dyDescent="0.35">
      <c r="L4985" s="535" t="s">
        <v>6049</v>
      </c>
      <c r="M4985" s="529" t="s">
        <v>1075</v>
      </c>
    </row>
    <row r="4986" spans="12:13" x14ac:dyDescent="0.35">
      <c r="L4986" s="535" t="s">
        <v>6050</v>
      </c>
      <c r="M4986" s="529" t="s">
        <v>1075</v>
      </c>
    </row>
    <row r="4987" spans="12:13" x14ac:dyDescent="0.35">
      <c r="L4987" s="535" t="s">
        <v>6051</v>
      </c>
      <c r="M4987" s="529" t="s">
        <v>1075</v>
      </c>
    </row>
    <row r="4988" spans="12:13" x14ac:dyDescent="0.35">
      <c r="L4988" s="535" t="s">
        <v>6052</v>
      </c>
      <c r="M4988" s="529" t="s">
        <v>1075</v>
      </c>
    </row>
    <row r="4989" spans="12:13" x14ac:dyDescent="0.35">
      <c r="L4989" s="535" t="s">
        <v>6053</v>
      </c>
      <c r="M4989" s="529" t="s">
        <v>1075</v>
      </c>
    </row>
    <row r="4990" spans="12:13" x14ac:dyDescent="0.35">
      <c r="L4990" s="535" t="s">
        <v>6054</v>
      </c>
      <c r="M4990" s="529" t="s">
        <v>1075</v>
      </c>
    </row>
    <row r="4991" spans="12:13" x14ac:dyDescent="0.35">
      <c r="L4991" s="535" t="s">
        <v>6055</v>
      </c>
      <c r="M4991" s="529" t="s">
        <v>1075</v>
      </c>
    </row>
    <row r="4992" spans="12:13" x14ac:dyDescent="0.35">
      <c r="L4992" s="535" t="s">
        <v>6056</v>
      </c>
      <c r="M4992" s="529" t="s">
        <v>1075</v>
      </c>
    </row>
    <row r="4993" spans="12:13" x14ac:dyDescent="0.35">
      <c r="L4993" s="535" t="s">
        <v>6057</v>
      </c>
      <c r="M4993" s="529" t="s">
        <v>1075</v>
      </c>
    </row>
    <row r="4994" spans="12:13" x14ac:dyDescent="0.35">
      <c r="L4994" s="535" t="s">
        <v>6058</v>
      </c>
      <c r="M4994" s="529" t="s">
        <v>1075</v>
      </c>
    </row>
    <row r="4995" spans="12:13" x14ac:dyDescent="0.35">
      <c r="L4995" s="535" t="s">
        <v>6059</v>
      </c>
      <c r="M4995" s="529" t="s">
        <v>1075</v>
      </c>
    </row>
    <row r="4996" spans="12:13" x14ac:dyDescent="0.35">
      <c r="L4996" s="535" t="s">
        <v>6060</v>
      </c>
      <c r="M4996" s="529" t="s">
        <v>1075</v>
      </c>
    </row>
    <row r="4997" spans="12:13" x14ac:dyDescent="0.35">
      <c r="L4997" s="535" t="s">
        <v>6061</v>
      </c>
      <c r="M4997" s="529" t="s">
        <v>1075</v>
      </c>
    </row>
    <row r="4998" spans="12:13" x14ac:dyDescent="0.35">
      <c r="L4998" s="535" t="s">
        <v>6062</v>
      </c>
      <c r="M4998" s="529" t="s">
        <v>1075</v>
      </c>
    </row>
    <row r="4999" spans="12:13" x14ac:dyDescent="0.35">
      <c r="L4999" s="535" t="s">
        <v>6063</v>
      </c>
      <c r="M4999" s="529" t="s">
        <v>1075</v>
      </c>
    </row>
    <row r="5000" spans="12:13" x14ac:dyDescent="0.35">
      <c r="L5000" s="535" t="s">
        <v>6064</v>
      </c>
      <c r="M5000" s="529" t="s">
        <v>1075</v>
      </c>
    </row>
    <row r="5001" spans="12:13" x14ac:dyDescent="0.35">
      <c r="L5001" s="535" t="s">
        <v>6065</v>
      </c>
      <c r="M5001" s="529" t="s">
        <v>1075</v>
      </c>
    </row>
    <row r="5002" spans="12:13" x14ac:dyDescent="0.35">
      <c r="L5002" s="535" t="s">
        <v>6066</v>
      </c>
      <c r="M5002" s="529" t="s">
        <v>1075</v>
      </c>
    </row>
    <row r="5003" spans="12:13" x14ac:dyDescent="0.35">
      <c r="L5003" s="535" t="s">
        <v>6067</v>
      </c>
      <c r="M5003" s="529" t="s">
        <v>1075</v>
      </c>
    </row>
    <row r="5004" spans="12:13" x14ac:dyDescent="0.35">
      <c r="L5004" s="535" t="s">
        <v>6068</v>
      </c>
      <c r="M5004" s="529" t="s">
        <v>1075</v>
      </c>
    </row>
    <row r="5005" spans="12:13" x14ac:dyDescent="0.35">
      <c r="L5005" s="535" t="s">
        <v>6069</v>
      </c>
      <c r="M5005" s="529" t="s">
        <v>1075</v>
      </c>
    </row>
    <row r="5006" spans="12:13" x14ac:dyDescent="0.35">
      <c r="L5006" s="535" t="s">
        <v>6070</v>
      </c>
      <c r="M5006" s="529" t="s">
        <v>1075</v>
      </c>
    </row>
    <row r="5007" spans="12:13" x14ac:dyDescent="0.35">
      <c r="L5007" s="535" t="s">
        <v>6071</v>
      </c>
      <c r="M5007" s="529" t="s">
        <v>1075</v>
      </c>
    </row>
    <row r="5008" spans="12:13" x14ac:dyDescent="0.35">
      <c r="L5008" s="535" t="s">
        <v>6072</v>
      </c>
      <c r="M5008" s="529" t="s">
        <v>1075</v>
      </c>
    </row>
    <row r="5009" spans="12:13" x14ac:dyDescent="0.35">
      <c r="L5009" s="535" t="s">
        <v>6073</v>
      </c>
      <c r="M5009" s="529" t="s">
        <v>1075</v>
      </c>
    </row>
    <row r="5010" spans="12:13" x14ac:dyDescent="0.35">
      <c r="L5010" s="535" t="s">
        <v>6074</v>
      </c>
      <c r="M5010" s="529" t="s">
        <v>1075</v>
      </c>
    </row>
    <row r="5011" spans="12:13" x14ac:dyDescent="0.35">
      <c r="L5011" s="535" t="s">
        <v>6075</v>
      </c>
      <c r="M5011" s="529" t="s">
        <v>1075</v>
      </c>
    </row>
    <row r="5012" spans="12:13" x14ac:dyDescent="0.35">
      <c r="L5012" s="535" t="s">
        <v>6076</v>
      </c>
      <c r="M5012" s="529" t="s">
        <v>1075</v>
      </c>
    </row>
    <row r="5013" spans="12:13" x14ac:dyDescent="0.35">
      <c r="L5013" s="535" t="s">
        <v>6077</v>
      </c>
      <c r="M5013" s="529" t="s">
        <v>1075</v>
      </c>
    </row>
    <row r="5014" spans="12:13" x14ac:dyDescent="0.35">
      <c r="L5014" s="535" t="s">
        <v>6078</v>
      </c>
      <c r="M5014" s="529" t="s">
        <v>1075</v>
      </c>
    </row>
    <row r="5015" spans="12:13" x14ac:dyDescent="0.35">
      <c r="L5015" s="535" t="s">
        <v>6079</v>
      </c>
      <c r="M5015" s="529" t="s">
        <v>1075</v>
      </c>
    </row>
    <row r="5016" spans="12:13" x14ac:dyDescent="0.35">
      <c r="L5016" s="535" t="s">
        <v>6080</v>
      </c>
      <c r="M5016" s="529" t="s">
        <v>1075</v>
      </c>
    </row>
    <row r="5017" spans="12:13" x14ac:dyDescent="0.35">
      <c r="L5017" s="535" t="s">
        <v>6081</v>
      </c>
      <c r="M5017" s="529" t="s">
        <v>1075</v>
      </c>
    </row>
    <row r="5018" spans="12:13" x14ac:dyDescent="0.35">
      <c r="L5018" s="535" t="s">
        <v>6082</v>
      </c>
      <c r="M5018" s="529" t="s">
        <v>1075</v>
      </c>
    </row>
    <row r="5019" spans="12:13" x14ac:dyDescent="0.35">
      <c r="L5019" s="535" t="s">
        <v>6083</v>
      </c>
      <c r="M5019" s="529" t="s">
        <v>1075</v>
      </c>
    </row>
    <row r="5020" spans="12:13" x14ac:dyDescent="0.35">
      <c r="L5020" s="535" t="s">
        <v>6084</v>
      </c>
      <c r="M5020" s="529" t="s">
        <v>1075</v>
      </c>
    </row>
    <row r="5021" spans="12:13" x14ac:dyDescent="0.35">
      <c r="L5021" s="535" t="s">
        <v>6085</v>
      </c>
      <c r="M5021" s="529" t="s">
        <v>1075</v>
      </c>
    </row>
    <row r="5022" spans="12:13" x14ac:dyDescent="0.35">
      <c r="L5022" s="535" t="s">
        <v>6086</v>
      </c>
      <c r="M5022" s="529" t="s">
        <v>1075</v>
      </c>
    </row>
    <row r="5023" spans="12:13" x14ac:dyDescent="0.35">
      <c r="L5023" s="535" t="s">
        <v>6087</v>
      </c>
      <c r="M5023" s="529" t="s">
        <v>1075</v>
      </c>
    </row>
    <row r="5024" spans="12:13" x14ac:dyDescent="0.35">
      <c r="L5024" s="535" t="s">
        <v>6088</v>
      </c>
      <c r="M5024" s="529" t="s">
        <v>1075</v>
      </c>
    </row>
    <row r="5025" spans="12:13" x14ac:dyDescent="0.35">
      <c r="L5025" s="535" t="s">
        <v>6089</v>
      </c>
      <c r="M5025" s="529" t="s">
        <v>1075</v>
      </c>
    </row>
    <row r="5026" spans="12:13" x14ac:dyDescent="0.35">
      <c r="L5026" s="535" t="s">
        <v>6090</v>
      </c>
      <c r="M5026" s="529" t="s">
        <v>1075</v>
      </c>
    </row>
    <row r="5027" spans="12:13" x14ac:dyDescent="0.35">
      <c r="L5027" s="535" t="s">
        <v>6091</v>
      </c>
      <c r="M5027" s="529" t="s">
        <v>1075</v>
      </c>
    </row>
    <row r="5028" spans="12:13" x14ac:dyDescent="0.35">
      <c r="L5028" s="535" t="s">
        <v>6092</v>
      </c>
      <c r="M5028" s="529" t="s">
        <v>1075</v>
      </c>
    </row>
    <row r="5029" spans="12:13" x14ac:dyDescent="0.35">
      <c r="L5029" s="535" t="s">
        <v>6093</v>
      </c>
      <c r="M5029" s="529" t="s">
        <v>1075</v>
      </c>
    </row>
    <row r="5030" spans="12:13" x14ac:dyDescent="0.35">
      <c r="L5030" s="535" t="s">
        <v>6094</v>
      </c>
      <c r="M5030" s="529" t="s">
        <v>1075</v>
      </c>
    </row>
    <row r="5031" spans="12:13" x14ac:dyDescent="0.35">
      <c r="L5031" s="535" t="s">
        <v>6095</v>
      </c>
      <c r="M5031" s="529" t="s">
        <v>1075</v>
      </c>
    </row>
    <row r="5032" spans="12:13" x14ac:dyDescent="0.35">
      <c r="L5032" s="535" t="s">
        <v>6096</v>
      </c>
      <c r="M5032" s="529" t="s">
        <v>1075</v>
      </c>
    </row>
    <row r="5033" spans="12:13" x14ac:dyDescent="0.35">
      <c r="L5033" s="535" t="s">
        <v>6097</v>
      </c>
      <c r="M5033" s="529" t="s">
        <v>1075</v>
      </c>
    </row>
    <row r="5034" spans="12:13" x14ac:dyDescent="0.35">
      <c r="L5034" s="535" t="s">
        <v>6098</v>
      </c>
      <c r="M5034" s="529" t="s">
        <v>1075</v>
      </c>
    </row>
    <row r="5035" spans="12:13" x14ac:dyDescent="0.35">
      <c r="L5035" s="535" t="s">
        <v>6099</v>
      </c>
      <c r="M5035" s="529" t="s">
        <v>1075</v>
      </c>
    </row>
    <row r="5036" spans="12:13" x14ac:dyDescent="0.35">
      <c r="L5036" s="535" t="s">
        <v>6100</v>
      </c>
      <c r="M5036" s="529" t="s">
        <v>1075</v>
      </c>
    </row>
    <row r="5037" spans="12:13" x14ac:dyDescent="0.35">
      <c r="L5037" s="535" t="s">
        <v>6101</v>
      </c>
      <c r="M5037" s="529" t="s">
        <v>1075</v>
      </c>
    </row>
    <row r="5038" spans="12:13" x14ac:dyDescent="0.35">
      <c r="L5038" s="535" t="s">
        <v>6102</v>
      </c>
      <c r="M5038" s="529" t="s">
        <v>1075</v>
      </c>
    </row>
    <row r="5039" spans="12:13" x14ac:dyDescent="0.35">
      <c r="L5039" s="535" t="s">
        <v>6103</v>
      </c>
      <c r="M5039" s="529" t="s">
        <v>1075</v>
      </c>
    </row>
    <row r="5040" spans="12:13" x14ac:dyDescent="0.35">
      <c r="L5040" s="535" t="s">
        <v>6104</v>
      </c>
      <c r="M5040" s="529" t="s">
        <v>1075</v>
      </c>
    </row>
    <row r="5041" spans="12:13" x14ac:dyDescent="0.35">
      <c r="L5041" s="535" t="s">
        <v>6105</v>
      </c>
      <c r="M5041" s="529" t="s">
        <v>1075</v>
      </c>
    </row>
    <row r="5042" spans="12:13" x14ac:dyDescent="0.35">
      <c r="L5042" s="535" t="s">
        <v>6106</v>
      </c>
      <c r="M5042" s="529" t="s">
        <v>1075</v>
      </c>
    </row>
    <row r="5043" spans="12:13" x14ac:dyDescent="0.35">
      <c r="L5043" s="535" t="s">
        <v>6107</v>
      </c>
      <c r="M5043" s="529" t="s">
        <v>1075</v>
      </c>
    </row>
    <row r="5044" spans="12:13" x14ac:dyDescent="0.35">
      <c r="L5044" s="535" t="s">
        <v>6108</v>
      </c>
      <c r="M5044" s="529" t="s">
        <v>1075</v>
      </c>
    </row>
    <row r="5045" spans="12:13" x14ac:dyDescent="0.35">
      <c r="L5045" s="535" t="s">
        <v>6109</v>
      </c>
      <c r="M5045" s="529" t="s">
        <v>1075</v>
      </c>
    </row>
    <row r="5046" spans="12:13" x14ac:dyDescent="0.35">
      <c r="L5046" s="535" t="s">
        <v>6110</v>
      </c>
      <c r="M5046" s="529" t="s">
        <v>1075</v>
      </c>
    </row>
    <row r="5047" spans="12:13" x14ac:dyDescent="0.35">
      <c r="L5047" s="535" t="s">
        <v>6111</v>
      </c>
      <c r="M5047" s="529" t="s">
        <v>1075</v>
      </c>
    </row>
    <row r="5048" spans="12:13" x14ac:dyDescent="0.35">
      <c r="L5048" s="535" t="s">
        <v>6112</v>
      </c>
      <c r="M5048" s="529" t="s">
        <v>1075</v>
      </c>
    </row>
    <row r="5049" spans="12:13" x14ac:dyDescent="0.35">
      <c r="L5049" s="535" t="s">
        <v>6113</v>
      </c>
      <c r="M5049" s="529" t="s">
        <v>1075</v>
      </c>
    </row>
    <row r="5050" spans="12:13" x14ac:dyDescent="0.35">
      <c r="L5050" s="535" t="s">
        <v>6114</v>
      </c>
      <c r="M5050" s="529" t="s">
        <v>1075</v>
      </c>
    </row>
    <row r="5051" spans="12:13" x14ac:dyDescent="0.35">
      <c r="L5051" s="535" t="s">
        <v>6115</v>
      </c>
      <c r="M5051" s="529" t="s">
        <v>1075</v>
      </c>
    </row>
    <row r="5052" spans="12:13" x14ac:dyDescent="0.35">
      <c r="L5052" s="535" t="s">
        <v>6116</v>
      </c>
      <c r="M5052" s="529" t="s">
        <v>1075</v>
      </c>
    </row>
    <row r="5053" spans="12:13" x14ac:dyDescent="0.35">
      <c r="L5053" s="535" t="s">
        <v>6117</v>
      </c>
      <c r="M5053" s="529" t="s">
        <v>1075</v>
      </c>
    </row>
    <row r="5054" spans="12:13" x14ac:dyDescent="0.35">
      <c r="L5054" s="535" t="s">
        <v>6118</v>
      </c>
      <c r="M5054" s="529" t="s">
        <v>1075</v>
      </c>
    </row>
    <row r="5055" spans="12:13" x14ac:dyDescent="0.35">
      <c r="L5055" s="535" t="s">
        <v>6119</v>
      </c>
      <c r="M5055" s="529" t="s">
        <v>1075</v>
      </c>
    </row>
    <row r="5056" spans="12:13" x14ac:dyDescent="0.35">
      <c r="L5056" s="535" t="s">
        <v>6120</v>
      </c>
      <c r="M5056" s="529" t="s">
        <v>1075</v>
      </c>
    </row>
    <row r="5057" spans="12:13" x14ac:dyDescent="0.35">
      <c r="L5057" s="535" t="s">
        <v>6121</v>
      </c>
      <c r="M5057" s="529" t="s">
        <v>1075</v>
      </c>
    </row>
    <row r="5058" spans="12:13" x14ac:dyDescent="0.35">
      <c r="L5058" s="535" t="s">
        <v>6122</v>
      </c>
      <c r="M5058" s="529" t="s">
        <v>1075</v>
      </c>
    </row>
    <row r="5059" spans="12:13" x14ac:dyDescent="0.35">
      <c r="L5059" s="535" t="s">
        <v>6123</v>
      </c>
      <c r="M5059" s="529" t="s">
        <v>1075</v>
      </c>
    </row>
    <row r="5060" spans="12:13" x14ac:dyDescent="0.35">
      <c r="L5060" s="535" t="s">
        <v>6124</v>
      </c>
      <c r="M5060" s="529" t="s">
        <v>1075</v>
      </c>
    </row>
    <row r="5061" spans="12:13" x14ac:dyDescent="0.35">
      <c r="L5061" s="535" t="s">
        <v>6125</v>
      </c>
      <c r="M5061" s="529" t="s">
        <v>1075</v>
      </c>
    </row>
    <row r="5062" spans="12:13" x14ac:dyDescent="0.35">
      <c r="L5062" s="535" t="s">
        <v>6126</v>
      </c>
      <c r="M5062" s="529" t="s">
        <v>1075</v>
      </c>
    </row>
    <row r="5063" spans="12:13" x14ac:dyDescent="0.35">
      <c r="L5063" s="535" t="s">
        <v>6127</v>
      </c>
      <c r="M5063" s="529" t="s">
        <v>1075</v>
      </c>
    </row>
    <row r="5064" spans="12:13" x14ac:dyDescent="0.35">
      <c r="L5064" s="535" t="s">
        <v>6128</v>
      </c>
      <c r="M5064" s="529" t="s">
        <v>1075</v>
      </c>
    </row>
    <row r="5065" spans="12:13" x14ac:dyDescent="0.35">
      <c r="L5065" s="535" t="s">
        <v>6129</v>
      </c>
      <c r="M5065" s="529" t="s">
        <v>1075</v>
      </c>
    </row>
    <row r="5066" spans="12:13" x14ac:dyDescent="0.35">
      <c r="L5066" s="535" t="s">
        <v>6130</v>
      </c>
      <c r="M5066" s="529" t="s">
        <v>1075</v>
      </c>
    </row>
    <row r="5067" spans="12:13" x14ac:dyDescent="0.35">
      <c r="L5067" s="535" t="s">
        <v>6131</v>
      </c>
      <c r="M5067" s="529" t="s">
        <v>1075</v>
      </c>
    </row>
    <row r="5068" spans="12:13" x14ac:dyDescent="0.35">
      <c r="L5068" s="535" t="s">
        <v>6132</v>
      </c>
      <c r="M5068" s="529" t="s">
        <v>1075</v>
      </c>
    </row>
    <row r="5069" spans="12:13" x14ac:dyDescent="0.35">
      <c r="L5069" s="535" t="s">
        <v>6133</v>
      </c>
      <c r="M5069" s="529" t="s">
        <v>1075</v>
      </c>
    </row>
    <row r="5070" spans="12:13" x14ac:dyDescent="0.35">
      <c r="L5070" s="535" t="s">
        <v>6134</v>
      </c>
      <c r="M5070" s="529" t="s">
        <v>1075</v>
      </c>
    </row>
    <row r="5071" spans="12:13" x14ac:dyDescent="0.35">
      <c r="L5071" s="535" t="s">
        <v>6135</v>
      </c>
      <c r="M5071" s="529" t="s">
        <v>1075</v>
      </c>
    </row>
    <row r="5072" spans="12:13" x14ac:dyDescent="0.35">
      <c r="L5072" s="535" t="s">
        <v>6136</v>
      </c>
      <c r="M5072" s="529" t="s">
        <v>1075</v>
      </c>
    </row>
    <row r="5073" spans="12:13" x14ac:dyDescent="0.35">
      <c r="L5073" s="535" t="s">
        <v>6137</v>
      </c>
      <c r="M5073" s="529" t="s">
        <v>1075</v>
      </c>
    </row>
    <row r="5074" spans="12:13" x14ac:dyDescent="0.35">
      <c r="L5074" s="535" t="s">
        <v>6138</v>
      </c>
      <c r="M5074" s="529" t="s">
        <v>1075</v>
      </c>
    </row>
    <row r="5075" spans="12:13" x14ac:dyDescent="0.35">
      <c r="L5075" s="535" t="s">
        <v>6139</v>
      </c>
      <c r="M5075" s="529" t="s">
        <v>1075</v>
      </c>
    </row>
    <row r="5076" spans="12:13" x14ac:dyDescent="0.35">
      <c r="L5076" s="535" t="s">
        <v>6140</v>
      </c>
      <c r="M5076" s="529" t="s">
        <v>1075</v>
      </c>
    </row>
    <row r="5077" spans="12:13" x14ac:dyDescent="0.35">
      <c r="L5077" s="535" t="s">
        <v>6141</v>
      </c>
      <c r="M5077" s="529" t="s">
        <v>1075</v>
      </c>
    </row>
    <row r="5078" spans="12:13" x14ac:dyDescent="0.35">
      <c r="L5078" s="535" t="s">
        <v>6142</v>
      </c>
      <c r="M5078" s="529" t="s">
        <v>1075</v>
      </c>
    </row>
    <row r="5079" spans="12:13" x14ac:dyDescent="0.35">
      <c r="L5079" s="535" t="s">
        <v>6143</v>
      </c>
      <c r="M5079" s="529" t="s">
        <v>1075</v>
      </c>
    </row>
    <row r="5080" spans="12:13" x14ac:dyDescent="0.35">
      <c r="L5080" s="535" t="s">
        <v>6144</v>
      </c>
      <c r="M5080" s="529" t="s">
        <v>1075</v>
      </c>
    </row>
    <row r="5081" spans="12:13" x14ac:dyDescent="0.35">
      <c r="L5081" s="535" t="s">
        <v>6145</v>
      </c>
      <c r="M5081" s="529" t="s">
        <v>1075</v>
      </c>
    </row>
    <row r="5082" spans="12:13" x14ac:dyDescent="0.35">
      <c r="L5082" s="535" t="s">
        <v>6146</v>
      </c>
      <c r="M5082" s="529" t="s">
        <v>1075</v>
      </c>
    </row>
    <row r="5083" spans="12:13" x14ac:dyDescent="0.35">
      <c r="L5083" s="535" t="s">
        <v>6147</v>
      </c>
      <c r="M5083" s="529" t="s">
        <v>1075</v>
      </c>
    </row>
    <row r="5084" spans="12:13" x14ac:dyDescent="0.35">
      <c r="L5084" s="535" t="s">
        <v>6148</v>
      </c>
      <c r="M5084" s="529" t="s">
        <v>1075</v>
      </c>
    </row>
    <row r="5085" spans="12:13" x14ac:dyDescent="0.35">
      <c r="L5085" s="535" t="s">
        <v>6149</v>
      </c>
      <c r="M5085" s="529" t="s">
        <v>1075</v>
      </c>
    </row>
    <row r="5086" spans="12:13" x14ac:dyDescent="0.35">
      <c r="L5086" s="535" t="s">
        <v>6150</v>
      </c>
      <c r="M5086" s="529" t="s">
        <v>1075</v>
      </c>
    </row>
    <row r="5087" spans="12:13" x14ac:dyDescent="0.35">
      <c r="L5087" s="535" t="s">
        <v>6151</v>
      </c>
      <c r="M5087" s="529" t="s">
        <v>1075</v>
      </c>
    </row>
    <row r="5088" spans="12:13" x14ac:dyDescent="0.35">
      <c r="L5088" s="535" t="s">
        <v>6152</v>
      </c>
      <c r="M5088" s="529" t="s">
        <v>1075</v>
      </c>
    </row>
    <row r="5089" spans="12:13" x14ac:dyDescent="0.35">
      <c r="L5089" s="535" t="s">
        <v>6153</v>
      </c>
      <c r="M5089" s="529" t="s">
        <v>1075</v>
      </c>
    </row>
    <row r="5090" spans="12:13" x14ac:dyDescent="0.35">
      <c r="L5090" s="535" t="s">
        <v>6154</v>
      </c>
      <c r="M5090" s="529" t="s">
        <v>1075</v>
      </c>
    </row>
    <row r="5091" spans="12:13" x14ac:dyDescent="0.35">
      <c r="L5091" s="535" t="s">
        <v>6155</v>
      </c>
      <c r="M5091" s="529" t="s">
        <v>1075</v>
      </c>
    </row>
    <row r="5092" spans="12:13" x14ac:dyDescent="0.35">
      <c r="L5092" s="535" t="s">
        <v>6156</v>
      </c>
      <c r="M5092" s="529" t="s">
        <v>1075</v>
      </c>
    </row>
    <row r="5093" spans="12:13" x14ac:dyDescent="0.35">
      <c r="L5093" s="535" t="s">
        <v>6157</v>
      </c>
      <c r="M5093" s="529" t="s">
        <v>1075</v>
      </c>
    </row>
    <row r="5094" spans="12:13" x14ac:dyDescent="0.35">
      <c r="L5094" s="535" t="s">
        <v>6158</v>
      </c>
      <c r="M5094" s="529" t="s">
        <v>1075</v>
      </c>
    </row>
    <row r="5095" spans="12:13" x14ac:dyDescent="0.35">
      <c r="L5095" s="535" t="s">
        <v>6159</v>
      </c>
      <c r="M5095" s="529" t="s">
        <v>1075</v>
      </c>
    </row>
    <row r="5096" spans="12:13" x14ac:dyDescent="0.35">
      <c r="L5096" s="535" t="s">
        <v>6160</v>
      </c>
      <c r="M5096" s="529" t="s">
        <v>1075</v>
      </c>
    </row>
    <row r="5097" spans="12:13" x14ac:dyDescent="0.35">
      <c r="L5097" s="535" t="s">
        <v>6161</v>
      </c>
      <c r="M5097" s="529" t="s">
        <v>1075</v>
      </c>
    </row>
    <row r="5098" spans="12:13" x14ac:dyDescent="0.35">
      <c r="L5098" s="535" t="s">
        <v>6162</v>
      </c>
      <c r="M5098" s="529" t="s">
        <v>1075</v>
      </c>
    </row>
    <row r="5099" spans="12:13" x14ac:dyDescent="0.35">
      <c r="L5099" s="535" t="s">
        <v>6163</v>
      </c>
      <c r="M5099" s="529" t="s">
        <v>1075</v>
      </c>
    </row>
    <row r="5100" spans="12:13" x14ac:dyDescent="0.35">
      <c r="L5100" s="535" t="s">
        <v>6164</v>
      </c>
      <c r="M5100" s="529" t="s">
        <v>1075</v>
      </c>
    </row>
    <row r="5101" spans="12:13" x14ac:dyDescent="0.35">
      <c r="L5101" s="535" t="s">
        <v>6165</v>
      </c>
      <c r="M5101" s="529" t="s">
        <v>1075</v>
      </c>
    </row>
    <row r="5102" spans="12:13" x14ac:dyDescent="0.35">
      <c r="L5102" s="535" t="s">
        <v>6166</v>
      </c>
      <c r="M5102" s="529" t="s">
        <v>1075</v>
      </c>
    </row>
    <row r="5103" spans="12:13" x14ac:dyDescent="0.35">
      <c r="L5103" s="535" t="s">
        <v>6167</v>
      </c>
      <c r="M5103" s="529" t="s">
        <v>1075</v>
      </c>
    </row>
    <row r="5104" spans="12:13" x14ac:dyDescent="0.35">
      <c r="L5104" s="535" t="s">
        <v>6168</v>
      </c>
      <c r="M5104" s="529" t="s">
        <v>1075</v>
      </c>
    </row>
    <row r="5105" spans="12:13" x14ac:dyDescent="0.35">
      <c r="L5105" s="535" t="s">
        <v>6169</v>
      </c>
      <c r="M5105" s="529" t="s">
        <v>1075</v>
      </c>
    </row>
    <row r="5106" spans="12:13" x14ac:dyDescent="0.35">
      <c r="L5106" s="535" t="s">
        <v>6170</v>
      </c>
      <c r="M5106" s="529" t="s">
        <v>1075</v>
      </c>
    </row>
    <row r="5107" spans="12:13" x14ac:dyDescent="0.35">
      <c r="L5107" s="535" t="s">
        <v>6171</v>
      </c>
      <c r="M5107" s="529" t="s">
        <v>1075</v>
      </c>
    </row>
    <row r="5108" spans="12:13" x14ac:dyDescent="0.35">
      <c r="L5108" s="535" t="s">
        <v>6172</v>
      </c>
      <c r="M5108" s="529" t="s">
        <v>1075</v>
      </c>
    </row>
    <row r="5109" spans="12:13" x14ac:dyDescent="0.35">
      <c r="L5109" s="535" t="s">
        <v>6173</v>
      </c>
      <c r="M5109" s="529" t="s">
        <v>1075</v>
      </c>
    </row>
    <row r="5110" spans="12:13" x14ac:dyDescent="0.35">
      <c r="L5110" s="535" t="s">
        <v>6174</v>
      </c>
      <c r="M5110" s="529" t="s">
        <v>1075</v>
      </c>
    </row>
    <row r="5111" spans="12:13" x14ac:dyDescent="0.35">
      <c r="L5111" s="535" t="s">
        <v>6175</v>
      </c>
      <c r="M5111" s="529" t="s">
        <v>1075</v>
      </c>
    </row>
    <row r="5112" spans="12:13" x14ac:dyDescent="0.35">
      <c r="L5112" s="535" t="s">
        <v>6176</v>
      </c>
      <c r="M5112" s="529" t="s">
        <v>1075</v>
      </c>
    </row>
    <row r="5113" spans="12:13" x14ac:dyDescent="0.35">
      <c r="L5113" s="535" t="s">
        <v>6177</v>
      </c>
      <c r="M5113" s="529" t="s">
        <v>1075</v>
      </c>
    </row>
    <row r="5114" spans="12:13" x14ac:dyDescent="0.35">
      <c r="L5114" s="535" t="s">
        <v>6178</v>
      </c>
      <c r="M5114" s="529" t="s">
        <v>1075</v>
      </c>
    </row>
    <row r="5115" spans="12:13" x14ac:dyDescent="0.35">
      <c r="L5115" s="535" t="s">
        <v>6179</v>
      </c>
      <c r="M5115" s="529" t="s">
        <v>1075</v>
      </c>
    </row>
    <row r="5116" spans="12:13" x14ac:dyDescent="0.35">
      <c r="L5116" s="535" t="s">
        <v>6180</v>
      </c>
      <c r="M5116" s="529" t="s">
        <v>1075</v>
      </c>
    </row>
    <row r="5117" spans="12:13" x14ac:dyDescent="0.35">
      <c r="L5117" s="535" t="s">
        <v>6181</v>
      </c>
      <c r="M5117" s="529" t="s">
        <v>1075</v>
      </c>
    </row>
    <row r="5118" spans="12:13" x14ac:dyDescent="0.35">
      <c r="L5118" s="535" t="s">
        <v>6182</v>
      </c>
      <c r="M5118" s="529" t="s">
        <v>1075</v>
      </c>
    </row>
    <row r="5119" spans="12:13" x14ac:dyDescent="0.35">
      <c r="L5119" s="535" t="s">
        <v>6183</v>
      </c>
      <c r="M5119" s="529" t="s">
        <v>1075</v>
      </c>
    </row>
    <row r="5120" spans="12:13" x14ac:dyDescent="0.35">
      <c r="L5120" s="535" t="s">
        <v>6184</v>
      </c>
      <c r="M5120" s="529" t="s">
        <v>1075</v>
      </c>
    </row>
    <row r="5121" spans="12:13" x14ac:dyDescent="0.35">
      <c r="L5121" s="535" t="s">
        <v>6185</v>
      </c>
      <c r="M5121" s="529" t="s">
        <v>1075</v>
      </c>
    </row>
    <row r="5122" spans="12:13" x14ac:dyDescent="0.35">
      <c r="L5122" s="535" t="s">
        <v>6186</v>
      </c>
      <c r="M5122" s="529" t="s">
        <v>1075</v>
      </c>
    </row>
    <row r="5123" spans="12:13" x14ac:dyDescent="0.35">
      <c r="L5123" s="535" t="s">
        <v>6187</v>
      </c>
      <c r="M5123" s="529" t="s">
        <v>1075</v>
      </c>
    </row>
    <row r="5124" spans="12:13" x14ac:dyDescent="0.35">
      <c r="L5124" s="535" t="s">
        <v>6188</v>
      </c>
      <c r="M5124" s="529" t="s">
        <v>1075</v>
      </c>
    </row>
    <row r="5125" spans="12:13" x14ac:dyDescent="0.35">
      <c r="L5125" s="535" t="s">
        <v>6189</v>
      </c>
      <c r="M5125" s="529" t="s">
        <v>1075</v>
      </c>
    </row>
    <row r="5126" spans="12:13" x14ac:dyDescent="0.35">
      <c r="L5126" s="535" t="s">
        <v>6190</v>
      </c>
      <c r="M5126" s="529" t="s">
        <v>1075</v>
      </c>
    </row>
    <row r="5127" spans="12:13" x14ac:dyDescent="0.35">
      <c r="L5127" s="535" t="s">
        <v>6191</v>
      </c>
      <c r="M5127" s="529" t="s">
        <v>1075</v>
      </c>
    </row>
    <row r="5128" spans="12:13" x14ac:dyDescent="0.35">
      <c r="L5128" s="535" t="s">
        <v>6192</v>
      </c>
      <c r="M5128" s="529" t="s">
        <v>1075</v>
      </c>
    </row>
    <row r="5129" spans="12:13" x14ac:dyDescent="0.35">
      <c r="L5129" s="535" t="s">
        <v>6193</v>
      </c>
      <c r="M5129" s="529" t="s">
        <v>1075</v>
      </c>
    </row>
    <row r="5130" spans="12:13" x14ac:dyDescent="0.35">
      <c r="L5130" s="535" t="s">
        <v>6194</v>
      </c>
      <c r="M5130" s="529" t="s">
        <v>1075</v>
      </c>
    </row>
    <row r="5131" spans="12:13" x14ac:dyDescent="0.35">
      <c r="L5131" s="535" t="s">
        <v>6195</v>
      </c>
      <c r="M5131" s="529" t="s">
        <v>1075</v>
      </c>
    </row>
    <row r="5132" spans="12:13" x14ac:dyDescent="0.35">
      <c r="L5132" s="535" t="s">
        <v>6196</v>
      </c>
      <c r="M5132" s="529" t="s">
        <v>1075</v>
      </c>
    </row>
    <row r="5133" spans="12:13" x14ac:dyDescent="0.35">
      <c r="L5133" s="535" t="s">
        <v>6197</v>
      </c>
      <c r="M5133" s="529" t="s">
        <v>1075</v>
      </c>
    </row>
    <row r="5134" spans="12:13" x14ac:dyDescent="0.35">
      <c r="L5134" s="535" t="s">
        <v>6198</v>
      </c>
      <c r="M5134" s="529" t="s">
        <v>1075</v>
      </c>
    </row>
    <row r="5135" spans="12:13" x14ac:dyDescent="0.35">
      <c r="L5135" s="535" t="s">
        <v>6199</v>
      </c>
      <c r="M5135" s="529" t="s">
        <v>1075</v>
      </c>
    </row>
    <row r="5136" spans="12:13" x14ac:dyDescent="0.35">
      <c r="L5136" s="535" t="s">
        <v>6200</v>
      </c>
      <c r="M5136" s="529" t="s">
        <v>1075</v>
      </c>
    </row>
    <row r="5137" spans="12:13" x14ac:dyDescent="0.35">
      <c r="L5137" s="535" t="s">
        <v>6201</v>
      </c>
      <c r="M5137" s="529" t="s">
        <v>1075</v>
      </c>
    </row>
    <row r="5138" spans="12:13" x14ac:dyDescent="0.35">
      <c r="L5138" s="535" t="s">
        <v>6202</v>
      </c>
      <c r="M5138" s="529" t="s">
        <v>1075</v>
      </c>
    </row>
    <row r="5139" spans="12:13" x14ac:dyDescent="0.35">
      <c r="L5139" s="535" t="s">
        <v>6203</v>
      </c>
      <c r="M5139" s="529" t="s">
        <v>1075</v>
      </c>
    </row>
    <row r="5140" spans="12:13" x14ac:dyDescent="0.35">
      <c r="L5140" s="535" t="s">
        <v>6204</v>
      </c>
      <c r="M5140" s="529" t="s">
        <v>1075</v>
      </c>
    </row>
    <row r="5141" spans="12:13" x14ac:dyDescent="0.35">
      <c r="L5141" s="535" t="s">
        <v>6205</v>
      </c>
      <c r="M5141" s="529" t="s">
        <v>1075</v>
      </c>
    </row>
    <row r="5142" spans="12:13" x14ac:dyDescent="0.35">
      <c r="L5142" s="535" t="s">
        <v>6206</v>
      </c>
      <c r="M5142" s="529" t="s">
        <v>1075</v>
      </c>
    </row>
    <row r="5143" spans="12:13" x14ac:dyDescent="0.35">
      <c r="L5143" s="535" t="s">
        <v>6207</v>
      </c>
      <c r="M5143" s="529" t="s">
        <v>1075</v>
      </c>
    </row>
    <row r="5144" spans="12:13" x14ac:dyDescent="0.35">
      <c r="L5144" s="535" t="s">
        <v>6208</v>
      </c>
      <c r="M5144" s="529" t="s">
        <v>1075</v>
      </c>
    </row>
    <row r="5145" spans="12:13" x14ac:dyDescent="0.35">
      <c r="L5145" s="535" t="s">
        <v>6209</v>
      </c>
      <c r="M5145" s="529" t="s">
        <v>1075</v>
      </c>
    </row>
    <row r="5146" spans="12:13" x14ac:dyDescent="0.35">
      <c r="L5146" s="535" t="s">
        <v>6210</v>
      </c>
      <c r="M5146" s="529" t="s">
        <v>1075</v>
      </c>
    </row>
    <row r="5147" spans="12:13" x14ac:dyDescent="0.35">
      <c r="L5147" s="535" t="s">
        <v>6211</v>
      </c>
      <c r="M5147" s="529" t="s">
        <v>1075</v>
      </c>
    </row>
    <row r="5148" spans="12:13" x14ac:dyDescent="0.35">
      <c r="L5148" s="535" t="s">
        <v>6212</v>
      </c>
      <c r="M5148" s="529" t="s">
        <v>1075</v>
      </c>
    </row>
    <row r="5149" spans="12:13" x14ac:dyDescent="0.35">
      <c r="L5149" s="535" t="s">
        <v>6213</v>
      </c>
      <c r="M5149" s="529" t="s">
        <v>1075</v>
      </c>
    </row>
    <row r="5150" spans="12:13" x14ac:dyDescent="0.35">
      <c r="L5150" s="535" t="s">
        <v>6214</v>
      </c>
      <c r="M5150" s="529" t="s">
        <v>1075</v>
      </c>
    </row>
    <row r="5151" spans="12:13" x14ac:dyDescent="0.35">
      <c r="L5151" s="535" t="s">
        <v>6215</v>
      </c>
      <c r="M5151" s="529" t="s">
        <v>1075</v>
      </c>
    </row>
    <row r="5152" spans="12:13" x14ac:dyDescent="0.35">
      <c r="L5152" s="535" t="s">
        <v>6216</v>
      </c>
      <c r="M5152" s="529" t="s">
        <v>1075</v>
      </c>
    </row>
    <row r="5153" spans="12:13" x14ac:dyDescent="0.35">
      <c r="L5153" s="535" t="s">
        <v>6217</v>
      </c>
      <c r="M5153" s="529" t="s">
        <v>1075</v>
      </c>
    </row>
    <row r="5154" spans="12:13" x14ac:dyDescent="0.35">
      <c r="L5154" s="535" t="s">
        <v>6218</v>
      </c>
      <c r="M5154" s="529" t="s">
        <v>1075</v>
      </c>
    </row>
    <row r="5155" spans="12:13" x14ac:dyDescent="0.35">
      <c r="L5155" s="535" t="s">
        <v>6219</v>
      </c>
      <c r="M5155" s="529" t="s">
        <v>1075</v>
      </c>
    </row>
    <row r="5156" spans="12:13" x14ac:dyDescent="0.35">
      <c r="L5156" s="535" t="s">
        <v>6220</v>
      </c>
      <c r="M5156" s="529" t="s">
        <v>1075</v>
      </c>
    </row>
    <row r="5157" spans="12:13" x14ac:dyDescent="0.35">
      <c r="L5157" s="535" t="s">
        <v>6221</v>
      </c>
      <c r="M5157" s="529" t="s">
        <v>1075</v>
      </c>
    </row>
    <row r="5158" spans="12:13" x14ac:dyDescent="0.35">
      <c r="L5158" s="535" t="s">
        <v>6222</v>
      </c>
      <c r="M5158" s="529" t="s">
        <v>1075</v>
      </c>
    </row>
    <row r="5159" spans="12:13" x14ac:dyDescent="0.35">
      <c r="L5159" s="535" t="s">
        <v>6223</v>
      </c>
      <c r="M5159" s="529" t="s">
        <v>1075</v>
      </c>
    </row>
    <row r="5160" spans="12:13" x14ac:dyDescent="0.35">
      <c r="L5160" s="535" t="s">
        <v>6224</v>
      </c>
      <c r="M5160" s="529" t="s">
        <v>1075</v>
      </c>
    </row>
    <row r="5161" spans="12:13" x14ac:dyDescent="0.35">
      <c r="L5161" s="535" t="s">
        <v>6225</v>
      </c>
      <c r="M5161" s="529" t="s">
        <v>1075</v>
      </c>
    </row>
    <row r="5162" spans="12:13" x14ac:dyDescent="0.35">
      <c r="L5162" s="535" t="s">
        <v>6226</v>
      </c>
      <c r="M5162" s="529" t="s">
        <v>1075</v>
      </c>
    </row>
    <row r="5163" spans="12:13" x14ac:dyDescent="0.35">
      <c r="L5163" s="535" t="s">
        <v>6227</v>
      </c>
      <c r="M5163" s="529" t="s">
        <v>1075</v>
      </c>
    </row>
    <row r="5164" spans="12:13" x14ac:dyDescent="0.35">
      <c r="L5164" s="535" t="s">
        <v>6228</v>
      </c>
      <c r="M5164" s="529" t="s">
        <v>1075</v>
      </c>
    </row>
    <row r="5165" spans="12:13" x14ac:dyDescent="0.35">
      <c r="L5165" s="535" t="s">
        <v>6229</v>
      </c>
      <c r="M5165" s="529" t="s">
        <v>1075</v>
      </c>
    </row>
    <row r="5166" spans="12:13" x14ac:dyDescent="0.35">
      <c r="L5166" s="535" t="s">
        <v>6230</v>
      </c>
      <c r="M5166" s="529" t="s">
        <v>1075</v>
      </c>
    </row>
    <row r="5167" spans="12:13" x14ac:dyDescent="0.35">
      <c r="L5167" s="535" t="s">
        <v>6231</v>
      </c>
      <c r="M5167" s="529" t="s">
        <v>1075</v>
      </c>
    </row>
    <row r="5168" spans="12:13" x14ac:dyDescent="0.35">
      <c r="L5168" s="535" t="s">
        <v>6232</v>
      </c>
      <c r="M5168" s="529" t="s">
        <v>1075</v>
      </c>
    </row>
    <row r="5169" spans="12:13" x14ac:dyDescent="0.35">
      <c r="L5169" s="535" t="s">
        <v>6233</v>
      </c>
      <c r="M5169" s="529" t="s">
        <v>1047</v>
      </c>
    </row>
    <row r="5170" spans="12:13" x14ac:dyDescent="0.35">
      <c r="L5170" s="535" t="s">
        <v>6234</v>
      </c>
      <c r="M5170" s="529" t="s">
        <v>1075</v>
      </c>
    </row>
    <row r="5171" spans="12:13" x14ac:dyDescent="0.35">
      <c r="L5171" s="535" t="s">
        <v>6235</v>
      </c>
      <c r="M5171" s="529" t="s">
        <v>1075</v>
      </c>
    </row>
    <row r="5172" spans="12:13" x14ac:dyDescent="0.35">
      <c r="L5172" s="535" t="s">
        <v>6236</v>
      </c>
      <c r="M5172" s="529" t="s">
        <v>1075</v>
      </c>
    </row>
    <row r="5173" spans="12:13" x14ac:dyDescent="0.35">
      <c r="L5173" s="535" t="s">
        <v>6237</v>
      </c>
      <c r="M5173" s="529" t="s">
        <v>1075</v>
      </c>
    </row>
    <row r="5174" spans="12:13" x14ac:dyDescent="0.35">
      <c r="L5174" s="535" t="s">
        <v>6238</v>
      </c>
      <c r="M5174" s="529" t="s">
        <v>1075</v>
      </c>
    </row>
    <row r="5175" spans="12:13" x14ac:dyDescent="0.35">
      <c r="L5175" s="535" t="s">
        <v>6239</v>
      </c>
      <c r="M5175" s="529" t="s">
        <v>1075</v>
      </c>
    </row>
    <row r="5176" spans="12:13" x14ac:dyDescent="0.35">
      <c r="L5176" s="535" t="s">
        <v>6240</v>
      </c>
      <c r="M5176" s="529" t="s">
        <v>1075</v>
      </c>
    </row>
    <row r="5177" spans="12:13" x14ac:dyDescent="0.35">
      <c r="L5177" s="535" t="s">
        <v>6241</v>
      </c>
      <c r="M5177" s="529" t="s">
        <v>1075</v>
      </c>
    </row>
    <row r="5178" spans="12:13" x14ac:dyDescent="0.35">
      <c r="L5178" s="535" t="s">
        <v>6242</v>
      </c>
      <c r="M5178" s="529" t="s">
        <v>1075</v>
      </c>
    </row>
    <row r="5179" spans="12:13" x14ac:dyDescent="0.35">
      <c r="L5179" s="535" t="s">
        <v>6243</v>
      </c>
      <c r="M5179" s="529" t="s">
        <v>1075</v>
      </c>
    </row>
    <row r="5180" spans="12:13" x14ac:dyDescent="0.35">
      <c r="L5180" s="535" t="s">
        <v>6244</v>
      </c>
      <c r="M5180" s="529" t="s">
        <v>1075</v>
      </c>
    </row>
    <row r="5181" spans="12:13" x14ac:dyDescent="0.35">
      <c r="L5181" s="535" t="s">
        <v>6245</v>
      </c>
      <c r="M5181" s="529" t="s">
        <v>1075</v>
      </c>
    </row>
    <row r="5182" spans="12:13" x14ac:dyDescent="0.35">
      <c r="L5182" s="535" t="s">
        <v>6246</v>
      </c>
      <c r="M5182" s="529" t="s">
        <v>1075</v>
      </c>
    </row>
    <row r="5183" spans="12:13" x14ac:dyDescent="0.35">
      <c r="L5183" s="535" t="s">
        <v>6247</v>
      </c>
      <c r="M5183" s="529" t="s">
        <v>1075</v>
      </c>
    </row>
    <row r="5184" spans="12:13" x14ac:dyDescent="0.35">
      <c r="L5184" s="535" t="s">
        <v>6248</v>
      </c>
      <c r="M5184" s="529" t="s">
        <v>1075</v>
      </c>
    </row>
    <row r="5185" spans="12:13" x14ac:dyDescent="0.35">
      <c r="L5185" s="535" t="s">
        <v>6249</v>
      </c>
      <c r="M5185" s="529" t="s">
        <v>1075</v>
      </c>
    </row>
    <row r="5186" spans="12:13" x14ac:dyDescent="0.35">
      <c r="L5186" s="535" t="s">
        <v>6250</v>
      </c>
      <c r="M5186" s="529" t="s">
        <v>1075</v>
      </c>
    </row>
    <row r="5187" spans="12:13" x14ac:dyDescent="0.35">
      <c r="L5187" s="535" t="s">
        <v>6251</v>
      </c>
      <c r="M5187" s="529" t="s">
        <v>1075</v>
      </c>
    </row>
    <row r="5188" spans="12:13" x14ac:dyDescent="0.35">
      <c r="L5188" s="535" t="s">
        <v>6252</v>
      </c>
      <c r="M5188" s="529" t="s">
        <v>1075</v>
      </c>
    </row>
    <row r="5189" spans="12:13" x14ac:dyDescent="0.35">
      <c r="L5189" s="535" t="s">
        <v>6253</v>
      </c>
      <c r="M5189" s="529" t="s">
        <v>1075</v>
      </c>
    </row>
    <row r="5190" spans="12:13" x14ac:dyDescent="0.35">
      <c r="L5190" s="535" t="s">
        <v>6254</v>
      </c>
      <c r="M5190" s="529" t="s">
        <v>1075</v>
      </c>
    </row>
    <row r="5191" spans="12:13" x14ac:dyDescent="0.35">
      <c r="L5191" s="535" t="s">
        <v>6255</v>
      </c>
      <c r="M5191" s="529" t="s">
        <v>1075</v>
      </c>
    </row>
    <row r="5192" spans="12:13" x14ac:dyDescent="0.35">
      <c r="L5192" s="535" t="s">
        <v>6256</v>
      </c>
      <c r="M5192" s="529" t="s">
        <v>1075</v>
      </c>
    </row>
    <row r="5193" spans="12:13" x14ac:dyDescent="0.35">
      <c r="L5193" s="535" t="s">
        <v>6257</v>
      </c>
      <c r="M5193" s="529" t="s">
        <v>1075</v>
      </c>
    </row>
    <row r="5194" spans="12:13" x14ac:dyDescent="0.35">
      <c r="L5194" s="535" t="s">
        <v>6258</v>
      </c>
      <c r="M5194" s="529" t="s">
        <v>1075</v>
      </c>
    </row>
    <row r="5195" spans="12:13" x14ac:dyDescent="0.35">
      <c r="L5195" s="535" t="s">
        <v>6259</v>
      </c>
      <c r="M5195" s="529" t="s">
        <v>1075</v>
      </c>
    </row>
    <row r="5196" spans="12:13" x14ac:dyDescent="0.35">
      <c r="L5196" s="535" t="s">
        <v>6260</v>
      </c>
      <c r="M5196" s="529" t="s">
        <v>1075</v>
      </c>
    </row>
    <row r="5197" spans="12:13" x14ac:dyDescent="0.35">
      <c r="L5197" s="535" t="s">
        <v>6261</v>
      </c>
      <c r="M5197" s="529" t="s">
        <v>1075</v>
      </c>
    </row>
    <row r="5198" spans="12:13" x14ac:dyDescent="0.35">
      <c r="L5198" s="535" t="s">
        <v>6262</v>
      </c>
      <c r="M5198" s="529" t="s">
        <v>1075</v>
      </c>
    </row>
    <row r="5199" spans="12:13" x14ac:dyDescent="0.35">
      <c r="L5199" s="535" t="s">
        <v>6263</v>
      </c>
      <c r="M5199" s="529" t="s">
        <v>1075</v>
      </c>
    </row>
    <row r="5200" spans="12:13" x14ac:dyDescent="0.35">
      <c r="L5200" s="535" t="s">
        <v>6264</v>
      </c>
      <c r="M5200" s="529" t="s">
        <v>1075</v>
      </c>
    </row>
    <row r="5201" spans="12:13" x14ac:dyDescent="0.35">
      <c r="L5201" s="535" t="s">
        <v>6265</v>
      </c>
      <c r="M5201" s="529" t="s">
        <v>1075</v>
      </c>
    </row>
    <row r="5202" spans="12:13" x14ac:dyDescent="0.35">
      <c r="L5202" s="535" t="s">
        <v>6266</v>
      </c>
      <c r="M5202" s="529" t="s">
        <v>1075</v>
      </c>
    </row>
    <row r="5203" spans="12:13" x14ac:dyDescent="0.35">
      <c r="L5203" s="535" t="s">
        <v>6267</v>
      </c>
      <c r="M5203" s="529" t="s">
        <v>1075</v>
      </c>
    </row>
    <row r="5204" spans="12:13" x14ac:dyDescent="0.35">
      <c r="L5204" s="535" t="s">
        <v>6268</v>
      </c>
      <c r="M5204" s="529" t="s">
        <v>1075</v>
      </c>
    </row>
    <row r="5205" spans="12:13" x14ac:dyDescent="0.35">
      <c r="L5205" s="535" t="s">
        <v>6269</v>
      </c>
      <c r="M5205" s="529" t="s">
        <v>1075</v>
      </c>
    </row>
    <row r="5206" spans="12:13" x14ac:dyDescent="0.35">
      <c r="L5206" s="535" t="s">
        <v>6270</v>
      </c>
      <c r="M5206" s="529" t="s">
        <v>1075</v>
      </c>
    </row>
    <row r="5207" spans="12:13" x14ac:dyDescent="0.35">
      <c r="L5207" s="535" t="s">
        <v>6271</v>
      </c>
      <c r="M5207" s="529" t="s">
        <v>1075</v>
      </c>
    </row>
    <row r="5208" spans="12:13" x14ac:dyDescent="0.35">
      <c r="L5208" s="535" t="s">
        <v>6272</v>
      </c>
      <c r="M5208" s="529" t="s">
        <v>1075</v>
      </c>
    </row>
    <row r="5209" spans="12:13" x14ac:dyDescent="0.35">
      <c r="L5209" s="535" t="s">
        <v>6273</v>
      </c>
      <c r="M5209" s="529" t="s">
        <v>1075</v>
      </c>
    </row>
    <row r="5210" spans="12:13" x14ac:dyDescent="0.35">
      <c r="L5210" s="535" t="s">
        <v>6274</v>
      </c>
      <c r="M5210" s="529" t="s">
        <v>1075</v>
      </c>
    </row>
    <row r="5211" spans="12:13" x14ac:dyDescent="0.35">
      <c r="L5211" s="535" t="s">
        <v>6275</v>
      </c>
      <c r="M5211" s="529" t="s">
        <v>1075</v>
      </c>
    </row>
    <row r="5212" spans="12:13" x14ac:dyDescent="0.35">
      <c r="L5212" s="535" t="s">
        <v>6276</v>
      </c>
      <c r="M5212" s="529" t="s">
        <v>1047</v>
      </c>
    </row>
    <row r="5213" spans="12:13" x14ac:dyDescent="0.35">
      <c r="L5213" s="535" t="s">
        <v>6277</v>
      </c>
      <c r="M5213" s="529" t="s">
        <v>1075</v>
      </c>
    </row>
    <row r="5214" spans="12:13" x14ac:dyDescent="0.35">
      <c r="L5214" s="535" t="s">
        <v>6278</v>
      </c>
      <c r="M5214" s="529" t="s">
        <v>1075</v>
      </c>
    </row>
    <row r="5215" spans="12:13" x14ac:dyDescent="0.35">
      <c r="L5215" s="535" t="s">
        <v>6279</v>
      </c>
      <c r="M5215" s="529" t="s">
        <v>1075</v>
      </c>
    </row>
    <row r="5216" spans="12:13" x14ac:dyDescent="0.35">
      <c r="L5216" s="535" t="s">
        <v>6280</v>
      </c>
      <c r="M5216" s="529" t="s">
        <v>1075</v>
      </c>
    </row>
    <row r="5217" spans="12:13" x14ac:dyDescent="0.35">
      <c r="L5217" s="535" t="s">
        <v>6281</v>
      </c>
      <c r="M5217" s="529" t="s">
        <v>1075</v>
      </c>
    </row>
    <row r="5218" spans="12:13" x14ac:dyDescent="0.35">
      <c r="L5218" s="535" t="s">
        <v>6282</v>
      </c>
      <c r="M5218" s="529" t="s">
        <v>1075</v>
      </c>
    </row>
    <row r="5219" spans="12:13" x14ac:dyDescent="0.35">
      <c r="L5219" s="535" t="s">
        <v>6283</v>
      </c>
      <c r="M5219" s="529" t="s">
        <v>1075</v>
      </c>
    </row>
    <row r="5220" spans="12:13" x14ac:dyDescent="0.35">
      <c r="L5220" s="535" t="s">
        <v>6284</v>
      </c>
      <c r="M5220" s="529" t="s">
        <v>1075</v>
      </c>
    </row>
    <row r="5221" spans="12:13" x14ac:dyDescent="0.35">
      <c r="L5221" s="535" t="s">
        <v>6285</v>
      </c>
      <c r="M5221" s="529" t="s">
        <v>1075</v>
      </c>
    </row>
    <row r="5222" spans="12:13" x14ac:dyDescent="0.35">
      <c r="L5222" s="535" t="s">
        <v>6286</v>
      </c>
      <c r="M5222" s="529" t="s">
        <v>1075</v>
      </c>
    </row>
    <row r="5223" spans="12:13" x14ac:dyDescent="0.35">
      <c r="L5223" s="535" t="s">
        <v>6287</v>
      </c>
      <c r="M5223" s="529" t="s">
        <v>1075</v>
      </c>
    </row>
    <row r="5224" spans="12:13" x14ac:dyDescent="0.35">
      <c r="L5224" s="535" t="s">
        <v>6288</v>
      </c>
      <c r="M5224" s="529" t="s">
        <v>1075</v>
      </c>
    </row>
    <row r="5225" spans="12:13" x14ac:dyDescent="0.35">
      <c r="L5225" s="535" t="s">
        <v>6289</v>
      </c>
      <c r="M5225" s="529" t="s">
        <v>1075</v>
      </c>
    </row>
    <row r="5226" spans="12:13" x14ac:dyDescent="0.35">
      <c r="L5226" s="535" t="s">
        <v>6290</v>
      </c>
      <c r="M5226" s="529" t="s">
        <v>1075</v>
      </c>
    </row>
    <row r="5227" spans="12:13" x14ac:dyDescent="0.35">
      <c r="L5227" s="535" t="s">
        <v>6291</v>
      </c>
      <c r="M5227" s="529" t="s">
        <v>1075</v>
      </c>
    </row>
    <row r="5228" spans="12:13" x14ac:dyDescent="0.35">
      <c r="L5228" s="535" t="s">
        <v>6292</v>
      </c>
      <c r="M5228" s="529" t="s">
        <v>1075</v>
      </c>
    </row>
    <row r="5229" spans="12:13" x14ac:dyDescent="0.35">
      <c r="L5229" s="535" t="s">
        <v>6293</v>
      </c>
      <c r="M5229" s="529" t="s">
        <v>1075</v>
      </c>
    </row>
    <row r="5230" spans="12:13" x14ac:dyDescent="0.35">
      <c r="L5230" s="535" t="s">
        <v>6294</v>
      </c>
      <c r="M5230" s="529" t="s">
        <v>1075</v>
      </c>
    </row>
    <row r="5231" spans="12:13" x14ac:dyDescent="0.35">
      <c r="L5231" s="535" t="s">
        <v>6295</v>
      </c>
      <c r="M5231" s="529" t="s">
        <v>1075</v>
      </c>
    </row>
    <row r="5232" spans="12:13" x14ac:dyDescent="0.35">
      <c r="L5232" s="535" t="s">
        <v>6296</v>
      </c>
      <c r="M5232" s="529" t="s">
        <v>1075</v>
      </c>
    </row>
    <row r="5233" spans="12:13" x14ac:dyDescent="0.35">
      <c r="L5233" s="535" t="s">
        <v>6297</v>
      </c>
      <c r="M5233" s="529" t="s">
        <v>1075</v>
      </c>
    </row>
    <row r="5234" spans="12:13" x14ac:dyDescent="0.35">
      <c r="L5234" s="535" t="s">
        <v>6298</v>
      </c>
      <c r="M5234" s="529" t="s">
        <v>1075</v>
      </c>
    </row>
    <row r="5235" spans="12:13" x14ac:dyDescent="0.35">
      <c r="L5235" s="535" t="s">
        <v>6299</v>
      </c>
      <c r="M5235" s="529" t="s">
        <v>1075</v>
      </c>
    </row>
    <row r="5236" spans="12:13" x14ac:dyDescent="0.35">
      <c r="L5236" s="535" t="s">
        <v>6300</v>
      </c>
      <c r="M5236" s="529" t="s">
        <v>1075</v>
      </c>
    </row>
    <row r="5237" spans="12:13" x14ac:dyDescent="0.35">
      <c r="L5237" s="535" t="s">
        <v>6301</v>
      </c>
      <c r="M5237" s="529" t="s">
        <v>1075</v>
      </c>
    </row>
    <row r="5238" spans="12:13" x14ac:dyDescent="0.35">
      <c r="L5238" s="535" t="s">
        <v>6302</v>
      </c>
      <c r="M5238" s="529" t="s">
        <v>1075</v>
      </c>
    </row>
    <row r="5239" spans="12:13" x14ac:dyDescent="0.35">
      <c r="L5239" s="535" t="s">
        <v>6303</v>
      </c>
      <c r="M5239" s="529" t="s">
        <v>1075</v>
      </c>
    </row>
    <row r="5240" spans="12:13" x14ac:dyDescent="0.35">
      <c r="L5240" s="535" t="s">
        <v>6304</v>
      </c>
      <c r="M5240" s="529" t="s">
        <v>1075</v>
      </c>
    </row>
    <row r="5241" spans="12:13" x14ac:dyDescent="0.35">
      <c r="L5241" s="535" t="s">
        <v>6305</v>
      </c>
      <c r="M5241" s="529" t="s">
        <v>1075</v>
      </c>
    </row>
    <row r="5242" spans="12:13" x14ac:dyDescent="0.35">
      <c r="L5242" s="535" t="s">
        <v>6306</v>
      </c>
      <c r="M5242" s="529" t="s">
        <v>1075</v>
      </c>
    </row>
    <row r="5243" spans="12:13" x14ac:dyDescent="0.35">
      <c r="L5243" s="535" t="s">
        <v>6307</v>
      </c>
      <c r="M5243" s="529" t="s">
        <v>1075</v>
      </c>
    </row>
    <row r="5244" spans="12:13" x14ac:dyDescent="0.35">
      <c r="L5244" s="535" t="s">
        <v>6308</v>
      </c>
      <c r="M5244" s="529" t="s">
        <v>1075</v>
      </c>
    </row>
    <row r="5245" spans="12:13" x14ac:dyDescent="0.35">
      <c r="L5245" s="535" t="s">
        <v>6309</v>
      </c>
      <c r="M5245" s="529" t="s">
        <v>1075</v>
      </c>
    </row>
    <row r="5246" spans="12:13" x14ac:dyDescent="0.35">
      <c r="L5246" s="535" t="s">
        <v>6310</v>
      </c>
      <c r="M5246" s="529" t="s">
        <v>1075</v>
      </c>
    </row>
    <row r="5247" spans="12:13" x14ac:dyDescent="0.35">
      <c r="L5247" s="535" t="s">
        <v>6311</v>
      </c>
      <c r="M5247" s="529" t="s">
        <v>1075</v>
      </c>
    </row>
    <row r="5248" spans="12:13" x14ac:dyDescent="0.35">
      <c r="L5248" s="535" t="s">
        <v>6312</v>
      </c>
      <c r="M5248" s="529" t="s">
        <v>1075</v>
      </c>
    </row>
    <row r="5249" spans="12:13" x14ac:dyDescent="0.35">
      <c r="L5249" s="535" t="s">
        <v>6313</v>
      </c>
      <c r="M5249" s="529" t="s">
        <v>1075</v>
      </c>
    </row>
    <row r="5250" spans="12:13" x14ac:dyDescent="0.35">
      <c r="L5250" s="535" t="s">
        <v>6314</v>
      </c>
      <c r="M5250" s="529" t="s">
        <v>1075</v>
      </c>
    </row>
    <row r="5251" spans="12:13" x14ac:dyDescent="0.35">
      <c r="L5251" s="535" t="s">
        <v>6315</v>
      </c>
      <c r="M5251" s="529" t="s">
        <v>1075</v>
      </c>
    </row>
    <row r="5252" spans="12:13" x14ac:dyDescent="0.35">
      <c r="L5252" s="535" t="s">
        <v>6316</v>
      </c>
      <c r="M5252" s="529" t="s">
        <v>1075</v>
      </c>
    </row>
    <row r="5253" spans="12:13" x14ac:dyDescent="0.35">
      <c r="L5253" s="535" t="s">
        <v>6317</v>
      </c>
      <c r="M5253" s="529" t="s">
        <v>1075</v>
      </c>
    </row>
    <row r="5254" spans="12:13" x14ac:dyDescent="0.35">
      <c r="L5254" s="535" t="s">
        <v>6318</v>
      </c>
      <c r="M5254" s="529" t="s">
        <v>1075</v>
      </c>
    </row>
    <row r="5255" spans="12:13" x14ac:dyDescent="0.35">
      <c r="L5255" s="535" t="s">
        <v>6319</v>
      </c>
      <c r="M5255" s="529" t="s">
        <v>1075</v>
      </c>
    </row>
    <row r="5256" spans="12:13" x14ac:dyDescent="0.35">
      <c r="L5256" s="535" t="s">
        <v>6320</v>
      </c>
      <c r="M5256" s="529" t="s">
        <v>1075</v>
      </c>
    </row>
    <row r="5257" spans="12:13" x14ac:dyDescent="0.35">
      <c r="L5257" s="535" t="s">
        <v>6321</v>
      </c>
      <c r="M5257" s="529" t="s">
        <v>1075</v>
      </c>
    </row>
    <row r="5258" spans="12:13" x14ac:dyDescent="0.35">
      <c r="L5258" s="535" t="s">
        <v>6322</v>
      </c>
      <c r="M5258" s="529" t="s">
        <v>1075</v>
      </c>
    </row>
    <row r="5259" spans="12:13" x14ac:dyDescent="0.35">
      <c r="L5259" s="535" t="s">
        <v>6323</v>
      </c>
      <c r="M5259" s="529" t="s">
        <v>1075</v>
      </c>
    </row>
    <row r="5260" spans="12:13" x14ac:dyDescent="0.35">
      <c r="L5260" s="535" t="s">
        <v>6324</v>
      </c>
      <c r="M5260" s="529" t="s">
        <v>1075</v>
      </c>
    </row>
    <row r="5261" spans="12:13" x14ac:dyDescent="0.35">
      <c r="L5261" s="535" t="s">
        <v>6325</v>
      </c>
      <c r="M5261" s="529" t="s">
        <v>1075</v>
      </c>
    </row>
    <row r="5262" spans="12:13" x14ac:dyDescent="0.35">
      <c r="L5262" s="535" t="s">
        <v>6326</v>
      </c>
      <c r="M5262" s="529" t="s">
        <v>1075</v>
      </c>
    </row>
    <row r="5263" spans="12:13" x14ac:dyDescent="0.35">
      <c r="L5263" s="535" t="s">
        <v>6327</v>
      </c>
      <c r="M5263" s="529" t="s">
        <v>1075</v>
      </c>
    </row>
    <row r="5264" spans="12:13" x14ac:dyDescent="0.35">
      <c r="L5264" s="535" t="s">
        <v>6328</v>
      </c>
      <c r="M5264" s="529" t="s">
        <v>1075</v>
      </c>
    </row>
    <row r="5265" spans="12:13" x14ac:dyDescent="0.35">
      <c r="L5265" s="535" t="s">
        <v>6329</v>
      </c>
      <c r="M5265" s="529" t="s">
        <v>1075</v>
      </c>
    </row>
    <row r="5266" spans="12:13" x14ac:dyDescent="0.35">
      <c r="L5266" s="535" t="s">
        <v>6330</v>
      </c>
      <c r="M5266" s="529" t="s">
        <v>1075</v>
      </c>
    </row>
    <row r="5267" spans="12:13" x14ac:dyDescent="0.35">
      <c r="L5267" s="535" t="s">
        <v>6331</v>
      </c>
      <c r="M5267" s="529" t="s">
        <v>1075</v>
      </c>
    </row>
    <row r="5268" spans="12:13" x14ac:dyDescent="0.35">
      <c r="L5268" s="535" t="s">
        <v>6332</v>
      </c>
      <c r="M5268" s="529" t="s">
        <v>1075</v>
      </c>
    </row>
    <row r="5269" spans="12:13" x14ac:dyDescent="0.35">
      <c r="L5269" s="535" t="s">
        <v>6333</v>
      </c>
      <c r="M5269" s="529" t="s">
        <v>1075</v>
      </c>
    </row>
    <row r="5270" spans="12:13" x14ac:dyDescent="0.35">
      <c r="L5270" s="535" t="s">
        <v>6334</v>
      </c>
      <c r="M5270" s="529" t="s">
        <v>1075</v>
      </c>
    </row>
    <row r="5271" spans="12:13" x14ac:dyDescent="0.35">
      <c r="L5271" s="535" t="s">
        <v>6335</v>
      </c>
      <c r="M5271" s="529" t="s">
        <v>1075</v>
      </c>
    </row>
    <row r="5272" spans="12:13" x14ac:dyDescent="0.35">
      <c r="L5272" s="535" t="s">
        <v>6336</v>
      </c>
      <c r="M5272" s="529" t="s">
        <v>1075</v>
      </c>
    </row>
    <row r="5273" spans="12:13" x14ac:dyDescent="0.35">
      <c r="L5273" s="535" t="s">
        <v>6337</v>
      </c>
      <c r="M5273" s="529" t="s">
        <v>1075</v>
      </c>
    </row>
    <row r="5274" spans="12:13" x14ac:dyDescent="0.35">
      <c r="L5274" s="535" t="s">
        <v>6338</v>
      </c>
      <c r="M5274" s="529" t="s">
        <v>1075</v>
      </c>
    </row>
    <row r="5275" spans="12:13" x14ac:dyDescent="0.35">
      <c r="L5275" s="535" t="s">
        <v>6339</v>
      </c>
      <c r="M5275" s="529" t="s">
        <v>1075</v>
      </c>
    </row>
    <row r="5276" spans="12:13" x14ac:dyDescent="0.35">
      <c r="L5276" s="535" t="s">
        <v>6340</v>
      </c>
      <c r="M5276" s="529" t="s">
        <v>1075</v>
      </c>
    </row>
    <row r="5277" spans="12:13" x14ac:dyDescent="0.35">
      <c r="L5277" s="535" t="s">
        <v>6341</v>
      </c>
      <c r="M5277" s="529" t="s">
        <v>1075</v>
      </c>
    </row>
    <row r="5278" spans="12:13" x14ac:dyDescent="0.35">
      <c r="L5278" s="535" t="s">
        <v>6342</v>
      </c>
      <c r="M5278" s="529" t="s">
        <v>1075</v>
      </c>
    </row>
    <row r="5279" spans="12:13" x14ac:dyDescent="0.35">
      <c r="L5279" s="535" t="s">
        <v>6343</v>
      </c>
      <c r="M5279" s="529" t="s">
        <v>1075</v>
      </c>
    </row>
    <row r="5280" spans="12:13" x14ac:dyDescent="0.35">
      <c r="L5280" s="535" t="s">
        <v>6344</v>
      </c>
      <c r="M5280" s="529" t="s">
        <v>1075</v>
      </c>
    </row>
    <row r="5281" spans="12:13" x14ac:dyDescent="0.35">
      <c r="L5281" s="535" t="s">
        <v>6345</v>
      </c>
      <c r="M5281" s="529" t="s">
        <v>1075</v>
      </c>
    </row>
    <row r="5282" spans="12:13" x14ac:dyDescent="0.35">
      <c r="L5282" s="535" t="s">
        <v>6346</v>
      </c>
      <c r="M5282" s="529" t="s">
        <v>1075</v>
      </c>
    </row>
    <row r="5283" spans="12:13" x14ac:dyDescent="0.35">
      <c r="L5283" s="535" t="s">
        <v>6347</v>
      </c>
      <c r="M5283" s="529" t="s">
        <v>1075</v>
      </c>
    </row>
    <row r="5284" spans="12:13" x14ac:dyDescent="0.35">
      <c r="L5284" s="535" t="s">
        <v>6348</v>
      </c>
      <c r="M5284" s="529" t="s">
        <v>1075</v>
      </c>
    </row>
    <row r="5285" spans="12:13" x14ac:dyDescent="0.35">
      <c r="L5285" s="535" t="s">
        <v>6349</v>
      </c>
      <c r="M5285" s="529" t="s">
        <v>1075</v>
      </c>
    </row>
    <row r="5286" spans="12:13" x14ac:dyDescent="0.35">
      <c r="L5286" s="535" t="s">
        <v>6350</v>
      </c>
      <c r="M5286" s="529" t="s">
        <v>1075</v>
      </c>
    </row>
    <row r="5287" spans="12:13" x14ac:dyDescent="0.35">
      <c r="L5287" s="535" t="s">
        <v>6351</v>
      </c>
      <c r="M5287" s="529" t="s">
        <v>1075</v>
      </c>
    </row>
    <row r="5288" spans="12:13" x14ac:dyDescent="0.35">
      <c r="L5288" s="535" t="s">
        <v>6352</v>
      </c>
      <c r="M5288" s="529" t="s">
        <v>1075</v>
      </c>
    </row>
    <row r="5289" spans="12:13" x14ac:dyDescent="0.35">
      <c r="L5289" s="535" t="s">
        <v>6353</v>
      </c>
      <c r="M5289" s="529" t="s">
        <v>1075</v>
      </c>
    </row>
    <row r="5290" spans="12:13" x14ac:dyDescent="0.35">
      <c r="L5290" s="535" t="s">
        <v>6354</v>
      </c>
      <c r="M5290" s="529" t="s">
        <v>1047</v>
      </c>
    </row>
    <row r="5291" spans="12:13" x14ac:dyDescent="0.35">
      <c r="L5291" s="535" t="s">
        <v>6355</v>
      </c>
      <c r="M5291" s="529" t="s">
        <v>1075</v>
      </c>
    </row>
    <row r="5292" spans="12:13" x14ac:dyDescent="0.35">
      <c r="L5292" s="535" t="s">
        <v>6356</v>
      </c>
      <c r="M5292" s="529" t="s">
        <v>1075</v>
      </c>
    </row>
    <row r="5293" spans="12:13" x14ac:dyDescent="0.35">
      <c r="L5293" s="535" t="s">
        <v>6357</v>
      </c>
      <c r="M5293" s="529" t="s">
        <v>1047</v>
      </c>
    </row>
    <row r="5294" spans="12:13" x14ac:dyDescent="0.35">
      <c r="L5294" s="535" t="s">
        <v>6358</v>
      </c>
      <c r="M5294" s="529" t="s">
        <v>1047</v>
      </c>
    </row>
    <row r="5295" spans="12:13" x14ac:dyDescent="0.35">
      <c r="L5295" s="535" t="s">
        <v>6359</v>
      </c>
      <c r="M5295" s="529" t="s">
        <v>1047</v>
      </c>
    </row>
    <row r="5296" spans="12:13" x14ac:dyDescent="0.35">
      <c r="L5296" s="535" t="s">
        <v>6360</v>
      </c>
      <c r="M5296" s="529" t="s">
        <v>1047</v>
      </c>
    </row>
    <row r="5297" spans="12:13" x14ac:dyDescent="0.35">
      <c r="L5297" s="535" t="s">
        <v>6361</v>
      </c>
      <c r="M5297" s="529" t="s">
        <v>1075</v>
      </c>
    </row>
    <row r="5298" spans="12:13" x14ac:dyDescent="0.35">
      <c r="L5298" s="535" t="s">
        <v>6362</v>
      </c>
      <c r="M5298" s="529" t="s">
        <v>1047</v>
      </c>
    </row>
    <row r="5299" spans="12:13" x14ac:dyDescent="0.35">
      <c r="L5299" s="535" t="s">
        <v>6363</v>
      </c>
      <c r="M5299" s="529" t="s">
        <v>1075</v>
      </c>
    </row>
    <row r="5300" spans="12:13" x14ac:dyDescent="0.35">
      <c r="L5300" s="535" t="s">
        <v>6364</v>
      </c>
      <c r="M5300" s="529" t="s">
        <v>1047</v>
      </c>
    </row>
    <row r="5301" spans="12:13" x14ac:dyDescent="0.35">
      <c r="L5301" s="535" t="s">
        <v>6365</v>
      </c>
      <c r="M5301" s="529" t="s">
        <v>1047</v>
      </c>
    </row>
    <row r="5302" spans="12:13" x14ac:dyDescent="0.35">
      <c r="L5302" s="535" t="s">
        <v>6366</v>
      </c>
      <c r="M5302" s="529" t="s">
        <v>1075</v>
      </c>
    </row>
    <row r="5303" spans="12:13" x14ac:dyDescent="0.35">
      <c r="L5303" s="535" t="s">
        <v>6367</v>
      </c>
      <c r="M5303" s="529" t="s">
        <v>1075</v>
      </c>
    </row>
    <row r="5304" spans="12:13" x14ac:dyDescent="0.35">
      <c r="L5304" s="535" t="s">
        <v>6368</v>
      </c>
      <c r="M5304" s="529" t="s">
        <v>1075</v>
      </c>
    </row>
    <row r="5305" spans="12:13" x14ac:dyDescent="0.35">
      <c r="L5305" s="535" t="s">
        <v>6369</v>
      </c>
      <c r="M5305" s="529" t="s">
        <v>1047</v>
      </c>
    </row>
    <row r="5306" spans="12:13" x14ac:dyDescent="0.35">
      <c r="L5306" s="535" t="s">
        <v>6370</v>
      </c>
      <c r="M5306" s="529" t="s">
        <v>1047</v>
      </c>
    </row>
    <row r="5307" spans="12:13" x14ac:dyDescent="0.35">
      <c r="L5307" s="535" t="s">
        <v>6371</v>
      </c>
      <c r="M5307" s="529" t="s">
        <v>1047</v>
      </c>
    </row>
    <row r="5308" spans="12:13" x14ac:dyDescent="0.35">
      <c r="L5308" s="535" t="s">
        <v>6372</v>
      </c>
      <c r="M5308" s="529" t="s">
        <v>1047</v>
      </c>
    </row>
    <row r="5309" spans="12:13" x14ac:dyDescent="0.35">
      <c r="L5309" s="535" t="s">
        <v>6373</v>
      </c>
      <c r="M5309" s="529" t="s">
        <v>1047</v>
      </c>
    </row>
    <row r="5310" spans="12:13" x14ac:dyDescent="0.35">
      <c r="L5310" s="535" t="s">
        <v>6374</v>
      </c>
      <c r="M5310" s="529" t="s">
        <v>1047</v>
      </c>
    </row>
    <row r="5311" spans="12:13" x14ac:dyDescent="0.35">
      <c r="L5311" s="535" t="s">
        <v>6375</v>
      </c>
      <c r="M5311" s="529" t="s">
        <v>1047</v>
      </c>
    </row>
    <row r="5312" spans="12:13" x14ac:dyDescent="0.35">
      <c r="L5312" s="535" t="s">
        <v>6376</v>
      </c>
      <c r="M5312" s="529" t="s">
        <v>1047</v>
      </c>
    </row>
    <row r="5313" spans="12:13" x14ac:dyDescent="0.35">
      <c r="L5313" s="535" t="s">
        <v>6377</v>
      </c>
      <c r="M5313" s="529" t="s">
        <v>1075</v>
      </c>
    </row>
    <row r="5314" spans="12:13" x14ac:dyDescent="0.35">
      <c r="L5314" s="535" t="s">
        <v>6378</v>
      </c>
      <c r="M5314" s="529" t="s">
        <v>1075</v>
      </c>
    </row>
    <row r="5315" spans="12:13" x14ac:dyDescent="0.35">
      <c r="L5315" s="535" t="s">
        <v>6379</v>
      </c>
      <c r="M5315" s="529" t="s">
        <v>1047</v>
      </c>
    </row>
    <row r="5316" spans="12:13" x14ac:dyDescent="0.35">
      <c r="L5316" s="535" t="s">
        <v>6380</v>
      </c>
      <c r="M5316" s="529" t="s">
        <v>1047</v>
      </c>
    </row>
    <row r="5317" spans="12:13" x14ac:dyDescent="0.35">
      <c r="L5317" s="535" t="s">
        <v>6381</v>
      </c>
      <c r="M5317" s="529" t="s">
        <v>1047</v>
      </c>
    </row>
    <row r="5318" spans="12:13" x14ac:dyDescent="0.35">
      <c r="L5318" s="535" t="s">
        <v>6382</v>
      </c>
      <c r="M5318" s="529" t="s">
        <v>1075</v>
      </c>
    </row>
    <row r="5319" spans="12:13" x14ac:dyDescent="0.35">
      <c r="L5319" s="535" t="s">
        <v>6383</v>
      </c>
      <c r="M5319" s="529" t="s">
        <v>1047</v>
      </c>
    </row>
    <row r="5320" spans="12:13" x14ac:dyDescent="0.35">
      <c r="L5320" s="535" t="s">
        <v>6384</v>
      </c>
      <c r="M5320" s="529" t="s">
        <v>1075</v>
      </c>
    </row>
    <row r="5321" spans="12:13" x14ac:dyDescent="0.35">
      <c r="L5321" s="535" t="s">
        <v>6385</v>
      </c>
      <c r="M5321" s="529" t="s">
        <v>1047</v>
      </c>
    </row>
    <row r="5322" spans="12:13" x14ac:dyDescent="0.35">
      <c r="L5322" s="535" t="s">
        <v>6386</v>
      </c>
      <c r="M5322" s="529" t="s">
        <v>1047</v>
      </c>
    </row>
    <row r="5323" spans="12:13" x14ac:dyDescent="0.35">
      <c r="L5323" s="535" t="s">
        <v>6387</v>
      </c>
      <c r="M5323" s="529" t="s">
        <v>1047</v>
      </c>
    </row>
    <row r="5324" spans="12:13" x14ac:dyDescent="0.35">
      <c r="L5324" s="535" t="s">
        <v>6388</v>
      </c>
      <c r="M5324" s="529" t="s">
        <v>1047</v>
      </c>
    </row>
    <row r="5325" spans="12:13" x14ac:dyDescent="0.35">
      <c r="L5325" s="535" t="s">
        <v>6389</v>
      </c>
      <c r="M5325" s="529" t="s">
        <v>1047</v>
      </c>
    </row>
    <row r="5326" spans="12:13" x14ac:dyDescent="0.35">
      <c r="L5326" s="535" t="s">
        <v>6390</v>
      </c>
      <c r="M5326" s="529" t="s">
        <v>1047</v>
      </c>
    </row>
    <row r="5327" spans="12:13" x14ac:dyDescent="0.35">
      <c r="L5327" s="535" t="s">
        <v>6391</v>
      </c>
      <c r="M5327" s="529" t="s">
        <v>1047</v>
      </c>
    </row>
    <row r="5328" spans="12:13" x14ac:dyDescent="0.35">
      <c r="L5328" s="535" t="s">
        <v>6392</v>
      </c>
      <c r="M5328" s="529" t="s">
        <v>1047</v>
      </c>
    </row>
    <row r="5329" spans="12:13" x14ac:dyDescent="0.35">
      <c r="L5329" s="535" t="s">
        <v>6393</v>
      </c>
      <c r="M5329" s="529" t="s">
        <v>1047</v>
      </c>
    </row>
    <row r="5330" spans="12:13" x14ac:dyDescent="0.35">
      <c r="L5330" s="535" t="s">
        <v>6394</v>
      </c>
      <c r="M5330" s="529" t="s">
        <v>1047</v>
      </c>
    </row>
    <row r="5331" spans="12:13" x14ac:dyDescent="0.35">
      <c r="L5331" s="535" t="s">
        <v>6395</v>
      </c>
      <c r="M5331" s="529" t="s">
        <v>1047</v>
      </c>
    </row>
    <row r="5332" spans="12:13" x14ac:dyDescent="0.35">
      <c r="L5332" s="535" t="s">
        <v>6396</v>
      </c>
      <c r="M5332" s="529" t="s">
        <v>1075</v>
      </c>
    </row>
    <row r="5333" spans="12:13" x14ac:dyDescent="0.35">
      <c r="L5333" s="535" t="s">
        <v>6397</v>
      </c>
      <c r="M5333" s="529" t="s">
        <v>1075</v>
      </c>
    </row>
    <row r="5334" spans="12:13" x14ac:dyDescent="0.35">
      <c r="L5334" s="535" t="s">
        <v>6398</v>
      </c>
      <c r="M5334" s="529" t="s">
        <v>1047</v>
      </c>
    </row>
    <row r="5335" spans="12:13" x14ac:dyDescent="0.35">
      <c r="L5335" s="535" t="s">
        <v>6399</v>
      </c>
      <c r="M5335" s="529" t="s">
        <v>1047</v>
      </c>
    </row>
    <row r="5336" spans="12:13" x14ac:dyDescent="0.35">
      <c r="L5336" s="535" t="s">
        <v>6400</v>
      </c>
      <c r="M5336" s="529" t="s">
        <v>1047</v>
      </c>
    </row>
    <row r="5337" spans="12:13" x14ac:dyDescent="0.35">
      <c r="L5337" s="535" t="s">
        <v>6401</v>
      </c>
      <c r="M5337" s="529" t="s">
        <v>1047</v>
      </c>
    </row>
    <row r="5338" spans="12:13" x14ac:dyDescent="0.35">
      <c r="L5338" s="535" t="s">
        <v>6402</v>
      </c>
      <c r="M5338" s="529" t="s">
        <v>1047</v>
      </c>
    </row>
    <row r="5339" spans="12:13" x14ac:dyDescent="0.35">
      <c r="L5339" s="535" t="s">
        <v>6403</v>
      </c>
      <c r="M5339" s="529" t="s">
        <v>1047</v>
      </c>
    </row>
    <row r="5340" spans="12:13" x14ac:dyDescent="0.35">
      <c r="L5340" s="535" t="s">
        <v>6404</v>
      </c>
      <c r="M5340" s="529" t="s">
        <v>1047</v>
      </c>
    </row>
    <row r="5341" spans="12:13" x14ac:dyDescent="0.35">
      <c r="L5341" s="535" t="s">
        <v>6405</v>
      </c>
      <c r="M5341" s="529" t="s">
        <v>1047</v>
      </c>
    </row>
    <row r="5342" spans="12:13" x14ac:dyDescent="0.35">
      <c r="L5342" s="535" t="s">
        <v>6406</v>
      </c>
      <c r="M5342" s="529" t="s">
        <v>1075</v>
      </c>
    </row>
    <row r="5343" spans="12:13" x14ac:dyDescent="0.35">
      <c r="L5343" s="535" t="s">
        <v>6407</v>
      </c>
      <c r="M5343" s="529" t="s">
        <v>1075</v>
      </c>
    </row>
    <row r="5344" spans="12:13" x14ac:dyDescent="0.35">
      <c r="L5344" s="535" t="s">
        <v>6408</v>
      </c>
      <c r="M5344" s="529" t="s">
        <v>1075</v>
      </c>
    </row>
    <row r="5345" spans="12:13" x14ac:dyDescent="0.35">
      <c r="L5345" s="535" t="s">
        <v>6409</v>
      </c>
      <c r="M5345" s="529" t="s">
        <v>1075</v>
      </c>
    </row>
    <row r="5346" spans="12:13" x14ac:dyDescent="0.35">
      <c r="L5346" s="535" t="s">
        <v>6410</v>
      </c>
      <c r="M5346" s="529" t="s">
        <v>1075</v>
      </c>
    </row>
    <row r="5347" spans="12:13" x14ac:dyDescent="0.35">
      <c r="L5347" s="535" t="s">
        <v>6411</v>
      </c>
      <c r="M5347" s="529" t="s">
        <v>1075</v>
      </c>
    </row>
    <row r="5348" spans="12:13" x14ac:dyDescent="0.35">
      <c r="L5348" s="535" t="s">
        <v>6412</v>
      </c>
      <c r="M5348" s="529" t="s">
        <v>1075</v>
      </c>
    </row>
    <row r="5349" spans="12:13" x14ac:dyDescent="0.35">
      <c r="L5349" s="535" t="s">
        <v>6413</v>
      </c>
      <c r="M5349" s="529" t="s">
        <v>1075</v>
      </c>
    </row>
    <row r="5350" spans="12:13" x14ac:dyDescent="0.35">
      <c r="L5350" s="535" t="s">
        <v>6414</v>
      </c>
      <c r="M5350" s="529" t="s">
        <v>1075</v>
      </c>
    </row>
    <row r="5351" spans="12:13" x14ac:dyDescent="0.35">
      <c r="L5351" s="535" t="s">
        <v>6415</v>
      </c>
      <c r="M5351" s="529" t="s">
        <v>1075</v>
      </c>
    </row>
    <row r="5352" spans="12:13" x14ac:dyDescent="0.35">
      <c r="L5352" s="535" t="s">
        <v>6416</v>
      </c>
      <c r="M5352" s="529" t="s">
        <v>1075</v>
      </c>
    </row>
    <row r="5353" spans="12:13" x14ac:dyDescent="0.35">
      <c r="L5353" s="535" t="s">
        <v>6417</v>
      </c>
      <c r="M5353" s="529" t="s">
        <v>1075</v>
      </c>
    </row>
    <row r="5354" spans="12:13" x14ac:dyDescent="0.35">
      <c r="L5354" s="535" t="s">
        <v>6418</v>
      </c>
      <c r="M5354" s="529" t="s">
        <v>1075</v>
      </c>
    </row>
    <row r="5355" spans="12:13" x14ac:dyDescent="0.35">
      <c r="L5355" s="535" t="s">
        <v>6419</v>
      </c>
      <c r="M5355" s="529" t="s">
        <v>1075</v>
      </c>
    </row>
    <row r="5356" spans="12:13" x14ac:dyDescent="0.35">
      <c r="L5356" s="535" t="s">
        <v>6420</v>
      </c>
      <c r="M5356" s="529" t="s">
        <v>1075</v>
      </c>
    </row>
    <row r="5357" spans="12:13" x14ac:dyDescent="0.35">
      <c r="L5357" s="535" t="s">
        <v>6421</v>
      </c>
      <c r="M5357" s="529" t="s">
        <v>1075</v>
      </c>
    </row>
    <row r="5358" spans="12:13" x14ac:dyDescent="0.35">
      <c r="L5358" s="535" t="s">
        <v>6422</v>
      </c>
      <c r="M5358" s="529" t="s">
        <v>1075</v>
      </c>
    </row>
    <row r="5359" spans="12:13" x14ac:dyDescent="0.35">
      <c r="L5359" s="535" t="s">
        <v>6423</v>
      </c>
      <c r="M5359" s="529" t="s">
        <v>1075</v>
      </c>
    </row>
    <row r="5360" spans="12:13" x14ac:dyDescent="0.35">
      <c r="L5360" s="535" t="s">
        <v>6424</v>
      </c>
      <c r="M5360" s="529" t="s">
        <v>1075</v>
      </c>
    </row>
    <row r="5361" spans="12:13" x14ac:dyDescent="0.35">
      <c r="L5361" s="535" t="s">
        <v>6425</v>
      </c>
      <c r="M5361" s="529" t="s">
        <v>1075</v>
      </c>
    </row>
    <row r="5362" spans="12:13" x14ac:dyDescent="0.35">
      <c r="L5362" s="535" t="s">
        <v>6426</v>
      </c>
      <c r="M5362" s="529" t="s">
        <v>1075</v>
      </c>
    </row>
    <row r="5363" spans="12:13" x14ac:dyDescent="0.35">
      <c r="L5363" s="535" t="s">
        <v>6427</v>
      </c>
      <c r="M5363" s="529" t="s">
        <v>1075</v>
      </c>
    </row>
    <row r="5364" spans="12:13" x14ac:dyDescent="0.35">
      <c r="L5364" s="535" t="s">
        <v>6428</v>
      </c>
      <c r="M5364" s="529" t="s">
        <v>1075</v>
      </c>
    </row>
    <row r="5365" spans="12:13" x14ac:dyDescent="0.35">
      <c r="L5365" s="535" t="s">
        <v>6429</v>
      </c>
      <c r="M5365" s="529" t="s">
        <v>1075</v>
      </c>
    </row>
    <row r="5366" spans="12:13" x14ac:dyDescent="0.35">
      <c r="L5366" s="535" t="s">
        <v>6430</v>
      </c>
      <c r="M5366" s="529" t="s">
        <v>1075</v>
      </c>
    </row>
    <row r="5367" spans="12:13" x14ac:dyDescent="0.35">
      <c r="L5367" s="535" t="s">
        <v>6431</v>
      </c>
      <c r="M5367" s="529" t="s">
        <v>1075</v>
      </c>
    </row>
    <row r="5368" spans="12:13" x14ac:dyDescent="0.35">
      <c r="L5368" s="535" t="s">
        <v>6432</v>
      </c>
      <c r="M5368" s="529" t="s">
        <v>1075</v>
      </c>
    </row>
    <row r="5369" spans="12:13" x14ac:dyDescent="0.35">
      <c r="L5369" s="535" t="s">
        <v>6433</v>
      </c>
      <c r="M5369" s="529" t="s">
        <v>1075</v>
      </c>
    </row>
    <row r="5370" spans="12:13" x14ac:dyDescent="0.35">
      <c r="L5370" s="535" t="s">
        <v>6434</v>
      </c>
      <c r="M5370" s="529" t="s">
        <v>1075</v>
      </c>
    </row>
    <row r="5371" spans="12:13" x14ac:dyDescent="0.35">
      <c r="L5371" s="535" t="s">
        <v>6435</v>
      </c>
      <c r="M5371" s="529" t="s">
        <v>1075</v>
      </c>
    </row>
    <row r="5372" spans="12:13" x14ac:dyDescent="0.35">
      <c r="L5372" s="535" t="s">
        <v>6436</v>
      </c>
      <c r="M5372" s="529" t="s">
        <v>1075</v>
      </c>
    </row>
    <row r="5373" spans="12:13" x14ac:dyDescent="0.35">
      <c r="L5373" s="535" t="s">
        <v>6437</v>
      </c>
      <c r="M5373" s="529" t="s">
        <v>1075</v>
      </c>
    </row>
    <row r="5374" spans="12:13" x14ac:dyDescent="0.35">
      <c r="L5374" s="535" t="s">
        <v>6438</v>
      </c>
      <c r="M5374" s="529" t="s">
        <v>1075</v>
      </c>
    </row>
    <row r="5375" spans="12:13" x14ac:dyDescent="0.35">
      <c r="L5375" s="535" t="s">
        <v>6439</v>
      </c>
      <c r="M5375" s="529" t="s">
        <v>1075</v>
      </c>
    </row>
    <row r="5376" spans="12:13" x14ac:dyDescent="0.35">
      <c r="L5376" s="535" t="s">
        <v>6440</v>
      </c>
      <c r="M5376" s="529" t="s">
        <v>1075</v>
      </c>
    </row>
    <row r="5377" spans="12:13" x14ac:dyDescent="0.35">
      <c r="L5377" s="535" t="s">
        <v>6441</v>
      </c>
      <c r="M5377" s="529" t="s">
        <v>1075</v>
      </c>
    </row>
    <row r="5378" spans="12:13" x14ac:dyDescent="0.35">
      <c r="L5378" s="535" t="s">
        <v>6442</v>
      </c>
      <c r="M5378" s="529" t="s">
        <v>1075</v>
      </c>
    </row>
    <row r="5379" spans="12:13" x14ac:dyDescent="0.35">
      <c r="L5379" s="535" t="s">
        <v>6443</v>
      </c>
      <c r="M5379" s="529" t="s">
        <v>1075</v>
      </c>
    </row>
    <row r="5380" spans="12:13" x14ac:dyDescent="0.35">
      <c r="L5380" s="535" t="s">
        <v>6444</v>
      </c>
      <c r="M5380" s="529" t="s">
        <v>1075</v>
      </c>
    </row>
    <row r="5381" spans="12:13" x14ac:dyDescent="0.35">
      <c r="L5381" s="535" t="s">
        <v>6445</v>
      </c>
      <c r="M5381" s="529" t="s">
        <v>1075</v>
      </c>
    </row>
    <row r="5382" spans="12:13" x14ac:dyDescent="0.35">
      <c r="L5382" s="535" t="s">
        <v>6446</v>
      </c>
      <c r="M5382" s="529" t="s">
        <v>1075</v>
      </c>
    </row>
    <row r="5383" spans="12:13" x14ac:dyDescent="0.35">
      <c r="L5383" s="535" t="s">
        <v>6447</v>
      </c>
      <c r="M5383" s="529" t="s">
        <v>1075</v>
      </c>
    </row>
    <row r="5384" spans="12:13" x14ac:dyDescent="0.35">
      <c r="L5384" s="535" t="s">
        <v>6448</v>
      </c>
      <c r="M5384" s="529" t="s">
        <v>1075</v>
      </c>
    </row>
    <row r="5385" spans="12:13" x14ac:dyDescent="0.35">
      <c r="L5385" s="535" t="s">
        <v>6449</v>
      </c>
      <c r="M5385" s="529" t="s">
        <v>1075</v>
      </c>
    </row>
    <row r="5386" spans="12:13" x14ac:dyDescent="0.35">
      <c r="L5386" s="535" t="s">
        <v>6450</v>
      </c>
      <c r="M5386" s="529" t="s">
        <v>1075</v>
      </c>
    </row>
    <row r="5387" spans="12:13" x14ac:dyDescent="0.35">
      <c r="L5387" s="535" t="s">
        <v>6451</v>
      </c>
      <c r="M5387" s="529" t="s">
        <v>1075</v>
      </c>
    </row>
    <row r="5388" spans="12:13" x14ac:dyDescent="0.35">
      <c r="L5388" s="535" t="s">
        <v>6452</v>
      </c>
      <c r="M5388" s="529" t="s">
        <v>1075</v>
      </c>
    </row>
    <row r="5389" spans="12:13" x14ac:dyDescent="0.35">
      <c r="L5389" s="535" t="s">
        <v>6453</v>
      </c>
      <c r="M5389" s="529" t="s">
        <v>1075</v>
      </c>
    </row>
    <row r="5390" spans="12:13" x14ac:dyDescent="0.35">
      <c r="L5390" s="535" t="s">
        <v>6454</v>
      </c>
      <c r="M5390" s="529" t="s">
        <v>1075</v>
      </c>
    </row>
    <row r="5391" spans="12:13" x14ac:dyDescent="0.35">
      <c r="L5391" s="535" t="s">
        <v>6455</v>
      </c>
      <c r="M5391" s="529" t="s">
        <v>1075</v>
      </c>
    </row>
    <row r="5392" spans="12:13" x14ac:dyDescent="0.35">
      <c r="L5392" s="535" t="s">
        <v>6456</v>
      </c>
      <c r="M5392" s="529" t="s">
        <v>1075</v>
      </c>
    </row>
    <row r="5393" spans="12:13" x14ac:dyDescent="0.35">
      <c r="L5393" s="535" t="s">
        <v>6457</v>
      </c>
      <c r="M5393" s="529" t="s">
        <v>1075</v>
      </c>
    </row>
    <row r="5394" spans="12:13" x14ac:dyDescent="0.35">
      <c r="L5394" s="535" t="s">
        <v>6458</v>
      </c>
      <c r="M5394" s="529" t="s">
        <v>1075</v>
      </c>
    </row>
    <row r="5395" spans="12:13" x14ac:dyDescent="0.35">
      <c r="L5395" s="535" t="s">
        <v>6459</v>
      </c>
      <c r="M5395" s="529" t="s">
        <v>1075</v>
      </c>
    </row>
    <row r="5396" spans="12:13" x14ac:dyDescent="0.35">
      <c r="L5396" s="535" t="s">
        <v>6460</v>
      </c>
      <c r="M5396" s="529" t="s">
        <v>1075</v>
      </c>
    </row>
    <row r="5397" spans="12:13" x14ac:dyDescent="0.35">
      <c r="L5397" s="535" t="s">
        <v>6461</v>
      </c>
      <c r="M5397" s="529" t="s">
        <v>1075</v>
      </c>
    </row>
    <row r="5398" spans="12:13" x14ac:dyDescent="0.35">
      <c r="L5398" s="535" t="s">
        <v>6462</v>
      </c>
      <c r="M5398" s="529" t="s">
        <v>1075</v>
      </c>
    </row>
    <row r="5399" spans="12:13" x14ac:dyDescent="0.35">
      <c r="L5399" s="535" t="s">
        <v>6463</v>
      </c>
      <c r="M5399" s="529" t="s">
        <v>1075</v>
      </c>
    </row>
    <row r="5400" spans="12:13" x14ac:dyDescent="0.35">
      <c r="L5400" s="535" t="s">
        <v>6464</v>
      </c>
      <c r="M5400" s="529" t="s">
        <v>1075</v>
      </c>
    </row>
    <row r="5401" spans="12:13" x14ac:dyDescent="0.35">
      <c r="L5401" s="535" t="s">
        <v>6465</v>
      </c>
      <c r="M5401" s="529" t="s">
        <v>1075</v>
      </c>
    </row>
    <row r="5402" spans="12:13" x14ac:dyDescent="0.35">
      <c r="L5402" s="535" t="s">
        <v>6466</v>
      </c>
      <c r="M5402" s="529" t="s">
        <v>1075</v>
      </c>
    </row>
    <row r="5403" spans="12:13" x14ac:dyDescent="0.35">
      <c r="L5403" s="535" t="s">
        <v>6467</v>
      </c>
      <c r="M5403" s="529" t="s">
        <v>1075</v>
      </c>
    </row>
    <row r="5404" spans="12:13" x14ac:dyDescent="0.35">
      <c r="L5404" s="535" t="s">
        <v>6468</v>
      </c>
      <c r="M5404" s="529" t="s">
        <v>1075</v>
      </c>
    </row>
    <row r="5405" spans="12:13" x14ac:dyDescent="0.35">
      <c r="L5405" s="535" t="s">
        <v>6469</v>
      </c>
      <c r="M5405" s="529" t="s">
        <v>1075</v>
      </c>
    </row>
    <row r="5406" spans="12:13" x14ac:dyDescent="0.35">
      <c r="L5406" s="535" t="s">
        <v>6470</v>
      </c>
      <c r="M5406" s="529" t="s">
        <v>1075</v>
      </c>
    </row>
    <row r="5407" spans="12:13" x14ac:dyDescent="0.35">
      <c r="L5407" s="535" t="s">
        <v>6471</v>
      </c>
      <c r="M5407" s="529" t="s">
        <v>1075</v>
      </c>
    </row>
    <row r="5408" spans="12:13" x14ac:dyDescent="0.35">
      <c r="L5408" s="535" t="s">
        <v>6472</v>
      </c>
      <c r="M5408" s="529" t="s">
        <v>1075</v>
      </c>
    </row>
    <row r="5409" spans="12:13" x14ac:dyDescent="0.35">
      <c r="L5409" s="535" t="s">
        <v>6473</v>
      </c>
      <c r="M5409" s="529" t="s">
        <v>1075</v>
      </c>
    </row>
    <row r="5410" spans="12:13" x14ac:dyDescent="0.35">
      <c r="L5410" s="535" t="s">
        <v>6474</v>
      </c>
      <c r="M5410" s="529" t="s">
        <v>1075</v>
      </c>
    </row>
    <row r="5411" spans="12:13" x14ac:dyDescent="0.35">
      <c r="L5411" s="535" t="s">
        <v>6475</v>
      </c>
      <c r="M5411" s="529" t="s">
        <v>1075</v>
      </c>
    </row>
    <row r="5412" spans="12:13" x14ac:dyDescent="0.35">
      <c r="L5412" s="535" t="s">
        <v>6476</v>
      </c>
      <c r="M5412" s="529" t="s">
        <v>1075</v>
      </c>
    </row>
    <row r="5413" spans="12:13" x14ac:dyDescent="0.35">
      <c r="L5413" s="535" t="s">
        <v>6477</v>
      </c>
      <c r="M5413" s="529" t="s">
        <v>1075</v>
      </c>
    </row>
    <row r="5414" spans="12:13" x14ac:dyDescent="0.35">
      <c r="L5414" s="535" t="s">
        <v>6478</v>
      </c>
      <c r="M5414" s="529" t="s">
        <v>1075</v>
      </c>
    </row>
    <row r="5415" spans="12:13" x14ac:dyDescent="0.35">
      <c r="L5415" s="535" t="s">
        <v>6479</v>
      </c>
      <c r="M5415" s="529" t="s">
        <v>1075</v>
      </c>
    </row>
    <row r="5416" spans="12:13" x14ac:dyDescent="0.35">
      <c r="L5416" s="535" t="s">
        <v>6480</v>
      </c>
      <c r="M5416" s="529" t="s">
        <v>1075</v>
      </c>
    </row>
    <row r="5417" spans="12:13" x14ac:dyDescent="0.35">
      <c r="L5417" s="535" t="s">
        <v>6481</v>
      </c>
      <c r="M5417" s="529" t="s">
        <v>1075</v>
      </c>
    </row>
    <row r="5418" spans="12:13" x14ac:dyDescent="0.35">
      <c r="L5418" s="535" t="s">
        <v>6482</v>
      </c>
      <c r="M5418" s="529" t="s">
        <v>1075</v>
      </c>
    </row>
    <row r="5419" spans="12:13" x14ac:dyDescent="0.35">
      <c r="L5419" s="535" t="s">
        <v>6483</v>
      </c>
      <c r="M5419" s="529" t="s">
        <v>1075</v>
      </c>
    </row>
    <row r="5420" spans="12:13" x14ac:dyDescent="0.35">
      <c r="L5420" s="535" t="s">
        <v>6484</v>
      </c>
      <c r="M5420" s="529" t="s">
        <v>1075</v>
      </c>
    </row>
    <row r="5421" spans="12:13" x14ac:dyDescent="0.35">
      <c r="L5421" s="535" t="s">
        <v>6485</v>
      </c>
      <c r="M5421" s="529" t="s">
        <v>1075</v>
      </c>
    </row>
    <row r="5422" spans="12:13" x14ac:dyDescent="0.35">
      <c r="L5422" s="535" t="s">
        <v>6486</v>
      </c>
      <c r="M5422" s="529" t="s">
        <v>1075</v>
      </c>
    </row>
    <row r="5423" spans="12:13" x14ac:dyDescent="0.35">
      <c r="L5423" s="535" t="s">
        <v>6487</v>
      </c>
      <c r="M5423" s="529" t="s">
        <v>1075</v>
      </c>
    </row>
    <row r="5424" spans="12:13" x14ac:dyDescent="0.35">
      <c r="L5424" s="535" t="s">
        <v>6488</v>
      </c>
      <c r="M5424" s="529" t="s">
        <v>1075</v>
      </c>
    </row>
    <row r="5425" spans="12:13" x14ac:dyDescent="0.35">
      <c r="L5425" s="535" t="s">
        <v>6489</v>
      </c>
      <c r="M5425" s="529" t="s">
        <v>1075</v>
      </c>
    </row>
    <row r="5426" spans="12:13" x14ac:dyDescent="0.35">
      <c r="L5426" s="535" t="s">
        <v>6490</v>
      </c>
      <c r="M5426" s="529" t="s">
        <v>1075</v>
      </c>
    </row>
    <row r="5427" spans="12:13" x14ac:dyDescent="0.35">
      <c r="L5427" s="535" t="s">
        <v>6491</v>
      </c>
      <c r="M5427" s="529" t="s">
        <v>1075</v>
      </c>
    </row>
    <row r="5428" spans="12:13" x14ac:dyDescent="0.35">
      <c r="L5428" s="535" t="s">
        <v>6492</v>
      </c>
      <c r="M5428" s="529" t="s">
        <v>1075</v>
      </c>
    </row>
    <row r="5429" spans="12:13" x14ac:dyDescent="0.35">
      <c r="L5429" s="535" t="s">
        <v>6493</v>
      </c>
      <c r="M5429" s="529" t="s">
        <v>1075</v>
      </c>
    </row>
    <row r="5430" spans="12:13" x14ac:dyDescent="0.35">
      <c r="L5430" s="535" t="s">
        <v>6494</v>
      </c>
      <c r="M5430" s="529" t="s">
        <v>1075</v>
      </c>
    </row>
    <row r="5431" spans="12:13" x14ac:dyDescent="0.35">
      <c r="L5431" s="535" t="s">
        <v>6495</v>
      </c>
      <c r="M5431" s="529" t="s">
        <v>1075</v>
      </c>
    </row>
    <row r="5432" spans="12:13" x14ac:dyDescent="0.35">
      <c r="L5432" s="535" t="s">
        <v>6496</v>
      </c>
      <c r="M5432" s="529" t="s">
        <v>1075</v>
      </c>
    </row>
    <row r="5433" spans="12:13" x14ac:dyDescent="0.35">
      <c r="L5433" s="535" t="s">
        <v>6497</v>
      </c>
      <c r="M5433" s="529" t="s">
        <v>1075</v>
      </c>
    </row>
    <row r="5434" spans="12:13" x14ac:dyDescent="0.35">
      <c r="L5434" s="535" t="s">
        <v>6498</v>
      </c>
      <c r="M5434" s="529" t="s">
        <v>1075</v>
      </c>
    </row>
    <row r="5435" spans="12:13" x14ac:dyDescent="0.35">
      <c r="L5435" s="535" t="s">
        <v>6499</v>
      </c>
      <c r="M5435" s="529" t="s">
        <v>1075</v>
      </c>
    </row>
    <row r="5436" spans="12:13" x14ac:dyDescent="0.35">
      <c r="L5436" s="535" t="s">
        <v>6500</v>
      </c>
      <c r="M5436" s="529" t="s">
        <v>1075</v>
      </c>
    </row>
    <row r="5437" spans="12:13" x14ac:dyDescent="0.35">
      <c r="L5437" s="535" t="s">
        <v>6501</v>
      </c>
      <c r="M5437" s="529" t="s">
        <v>1075</v>
      </c>
    </row>
    <row r="5438" spans="12:13" x14ac:dyDescent="0.35">
      <c r="L5438" s="535" t="s">
        <v>6502</v>
      </c>
      <c r="M5438" s="529" t="s">
        <v>1075</v>
      </c>
    </row>
    <row r="5439" spans="12:13" x14ac:dyDescent="0.35">
      <c r="L5439" s="535" t="s">
        <v>6503</v>
      </c>
      <c r="M5439" s="529" t="s">
        <v>1075</v>
      </c>
    </row>
    <row r="5440" spans="12:13" x14ac:dyDescent="0.35">
      <c r="L5440" s="535" t="s">
        <v>6504</v>
      </c>
      <c r="M5440" s="529" t="s">
        <v>1075</v>
      </c>
    </row>
    <row r="5441" spans="12:13" x14ac:dyDescent="0.35">
      <c r="L5441" s="535" t="s">
        <v>6505</v>
      </c>
      <c r="M5441" s="529" t="s">
        <v>1075</v>
      </c>
    </row>
    <row r="5442" spans="12:13" x14ac:dyDescent="0.35">
      <c r="L5442" s="535" t="s">
        <v>6506</v>
      </c>
      <c r="M5442" s="529" t="s">
        <v>1075</v>
      </c>
    </row>
    <row r="5443" spans="12:13" x14ac:dyDescent="0.35">
      <c r="L5443" s="535" t="s">
        <v>6507</v>
      </c>
      <c r="M5443" s="529" t="s">
        <v>1075</v>
      </c>
    </row>
    <row r="5444" spans="12:13" x14ac:dyDescent="0.35">
      <c r="L5444" s="535" t="s">
        <v>6508</v>
      </c>
      <c r="M5444" s="529" t="s">
        <v>1075</v>
      </c>
    </row>
    <row r="5445" spans="12:13" x14ac:dyDescent="0.35">
      <c r="L5445" s="535" t="s">
        <v>6509</v>
      </c>
      <c r="M5445" s="529" t="s">
        <v>1075</v>
      </c>
    </row>
    <row r="5446" spans="12:13" x14ac:dyDescent="0.35">
      <c r="L5446" s="535" t="s">
        <v>6510</v>
      </c>
      <c r="M5446" s="529" t="s">
        <v>1075</v>
      </c>
    </row>
    <row r="5447" spans="12:13" x14ac:dyDescent="0.35">
      <c r="L5447" s="535" t="s">
        <v>6511</v>
      </c>
      <c r="M5447" s="529" t="s">
        <v>1075</v>
      </c>
    </row>
    <row r="5448" spans="12:13" x14ac:dyDescent="0.35">
      <c r="L5448" s="535" t="s">
        <v>6512</v>
      </c>
      <c r="M5448" s="529" t="s">
        <v>1075</v>
      </c>
    </row>
    <row r="5449" spans="12:13" x14ac:dyDescent="0.35">
      <c r="L5449" s="535" t="s">
        <v>6513</v>
      </c>
      <c r="M5449" s="529" t="s">
        <v>1075</v>
      </c>
    </row>
    <row r="5450" spans="12:13" x14ac:dyDescent="0.35">
      <c r="L5450" s="535" t="s">
        <v>6514</v>
      </c>
      <c r="M5450" s="529" t="s">
        <v>1075</v>
      </c>
    </row>
    <row r="5451" spans="12:13" x14ac:dyDescent="0.35">
      <c r="L5451" s="535" t="s">
        <v>6515</v>
      </c>
      <c r="M5451" s="529" t="s">
        <v>1075</v>
      </c>
    </row>
    <row r="5452" spans="12:13" x14ac:dyDescent="0.35">
      <c r="L5452" s="535" t="s">
        <v>6516</v>
      </c>
      <c r="M5452" s="529" t="s">
        <v>1075</v>
      </c>
    </row>
    <row r="5453" spans="12:13" x14ac:dyDescent="0.35">
      <c r="L5453" s="535" t="s">
        <v>6517</v>
      </c>
      <c r="M5453" s="529" t="s">
        <v>1075</v>
      </c>
    </row>
    <row r="5454" spans="12:13" x14ac:dyDescent="0.35">
      <c r="L5454" s="535" t="s">
        <v>6518</v>
      </c>
      <c r="M5454" s="529" t="s">
        <v>1075</v>
      </c>
    </row>
    <row r="5455" spans="12:13" x14ac:dyDescent="0.35">
      <c r="L5455" s="535" t="s">
        <v>6519</v>
      </c>
      <c r="M5455" s="529" t="s">
        <v>1075</v>
      </c>
    </row>
    <row r="5456" spans="12:13" x14ac:dyDescent="0.35">
      <c r="L5456" s="535" t="s">
        <v>6520</v>
      </c>
      <c r="M5456" s="529" t="s">
        <v>1075</v>
      </c>
    </row>
    <row r="5457" spans="12:13" x14ac:dyDescent="0.35">
      <c r="L5457" s="535" t="s">
        <v>6521</v>
      </c>
      <c r="M5457" s="529" t="s">
        <v>1075</v>
      </c>
    </row>
    <row r="5458" spans="12:13" x14ac:dyDescent="0.35">
      <c r="L5458" s="535" t="s">
        <v>6522</v>
      </c>
      <c r="M5458" s="529" t="s">
        <v>1075</v>
      </c>
    </row>
    <row r="5459" spans="12:13" x14ac:dyDescent="0.35">
      <c r="L5459" s="535" t="s">
        <v>6523</v>
      </c>
      <c r="M5459" s="529" t="s">
        <v>1075</v>
      </c>
    </row>
    <row r="5460" spans="12:13" x14ac:dyDescent="0.35">
      <c r="L5460" s="535" t="s">
        <v>6524</v>
      </c>
      <c r="M5460" s="529" t="s">
        <v>1075</v>
      </c>
    </row>
    <row r="5461" spans="12:13" x14ac:dyDescent="0.35">
      <c r="L5461" s="535" t="s">
        <v>6525</v>
      </c>
      <c r="M5461" s="529" t="s">
        <v>1075</v>
      </c>
    </row>
    <row r="5462" spans="12:13" x14ac:dyDescent="0.35">
      <c r="L5462" s="535" t="s">
        <v>6526</v>
      </c>
      <c r="M5462" s="529" t="s">
        <v>1075</v>
      </c>
    </row>
    <row r="5463" spans="12:13" x14ac:dyDescent="0.35">
      <c r="L5463" s="535" t="s">
        <v>6527</v>
      </c>
      <c r="M5463" s="529" t="s">
        <v>1075</v>
      </c>
    </row>
    <row r="5464" spans="12:13" x14ac:dyDescent="0.35">
      <c r="L5464" s="535" t="s">
        <v>6528</v>
      </c>
      <c r="M5464" s="529" t="s">
        <v>1075</v>
      </c>
    </row>
    <row r="5465" spans="12:13" x14ac:dyDescent="0.35">
      <c r="L5465" s="535" t="s">
        <v>6529</v>
      </c>
      <c r="M5465" s="529" t="s">
        <v>1075</v>
      </c>
    </row>
    <row r="5466" spans="12:13" x14ac:dyDescent="0.35">
      <c r="L5466" s="535" t="s">
        <v>6530</v>
      </c>
      <c r="M5466" s="529" t="s">
        <v>1075</v>
      </c>
    </row>
    <row r="5467" spans="12:13" x14ac:dyDescent="0.35">
      <c r="L5467" s="535" t="s">
        <v>6531</v>
      </c>
      <c r="M5467" s="529" t="s">
        <v>1075</v>
      </c>
    </row>
    <row r="5468" spans="12:13" x14ac:dyDescent="0.35">
      <c r="L5468" s="535" t="s">
        <v>6532</v>
      </c>
      <c r="M5468" s="529" t="s">
        <v>1075</v>
      </c>
    </row>
    <row r="5469" spans="12:13" x14ac:dyDescent="0.35">
      <c r="L5469" s="535" t="s">
        <v>6533</v>
      </c>
      <c r="M5469" s="529" t="s">
        <v>1075</v>
      </c>
    </row>
    <row r="5470" spans="12:13" x14ac:dyDescent="0.35">
      <c r="L5470" s="535" t="s">
        <v>6534</v>
      </c>
      <c r="M5470" s="529" t="s">
        <v>1075</v>
      </c>
    </row>
    <row r="5471" spans="12:13" x14ac:dyDescent="0.35">
      <c r="L5471" s="535" t="s">
        <v>6535</v>
      </c>
      <c r="M5471" s="529" t="s">
        <v>1075</v>
      </c>
    </row>
    <row r="5472" spans="12:13" x14ac:dyDescent="0.35">
      <c r="L5472" s="535" t="s">
        <v>6536</v>
      </c>
      <c r="M5472" s="529" t="s">
        <v>1075</v>
      </c>
    </row>
    <row r="5473" spans="12:13" x14ac:dyDescent="0.35">
      <c r="L5473" s="535" t="s">
        <v>6537</v>
      </c>
      <c r="M5473" s="529" t="s">
        <v>1075</v>
      </c>
    </row>
    <row r="5474" spans="12:13" x14ac:dyDescent="0.35">
      <c r="L5474" s="535" t="s">
        <v>6538</v>
      </c>
      <c r="M5474" s="529" t="s">
        <v>1075</v>
      </c>
    </row>
    <row r="5475" spans="12:13" x14ac:dyDescent="0.35">
      <c r="L5475" s="535" t="s">
        <v>6539</v>
      </c>
      <c r="M5475" s="529" t="s">
        <v>1075</v>
      </c>
    </row>
    <row r="5476" spans="12:13" x14ac:dyDescent="0.35">
      <c r="L5476" s="535" t="s">
        <v>6540</v>
      </c>
      <c r="M5476" s="529" t="s">
        <v>1075</v>
      </c>
    </row>
    <row r="5477" spans="12:13" x14ac:dyDescent="0.35">
      <c r="L5477" s="535" t="s">
        <v>6541</v>
      </c>
      <c r="M5477" s="529" t="s">
        <v>1075</v>
      </c>
    </row>
    <row r="5478" spans="12:13" x14ac:dyDescent="0.35">
      <c r="L5478" s="535" t="s">
        <v>6542</v>
      </c>
      <c r="M5478" s="529" t="s">
        <v>1075</v>
      </c>
    </row>
    <row r="5479" spans="12:13" x14ac:dyDescent="0.35">
      <c r="L5479" s="535" t="s">
        <v>6543</v>
      </c>
      <c r="M5479" s="529" t="s">
        <v>1075</v>
      </c>
    </row>
    <row r="5480" spans="12:13" x14ac:dyDescent="0.35">
      <c r="L5480" s="535" t="s">
        <v>6544</v>
      </c>
      <c r="M5480" s="529" t="s">
        <v>1075</v>
      </c>
    </row>
    <row r="5481" spans="12:13" x14ac:dyDescent="0.35">
      <c r="L5481" s="535" t="s">
        <v>6545</v>
      </c>
      <c r="M5481" s="529" t="s">
        <v>1075</v>
      </c>
    </row>
    <row r="5482" spans="12:13" x14ac:dyDescent="0.35">
      <c r="L5482" s="535" t="s">
        <v>6546</v>
      </c>
      <c r="M5482" s="529" t="s">
        <v>1075</v>
      </c>
    </row>
    <row r="5483" spans="12:13" x14ac:dyDescent="0.35">
      <c r="L5483" s="535" t="s">
        <v>6547</v>
      </c>
      <c r="M5483" s="529" t="s">
        <v>1075</v>
      </c>
    </row>
    <row r="5484" spans="12:13" x14ac:dyDescent="0.35">
      <c r="L5484" s="535" t="s">
        <v>6548</v>
      </c>
      <c r="M5484" s="529" t="s">
        <v>1075</v>
      </c>
    </row>
    <row r="5485" spans="12:13" x14ac:dyDescent="0.35">
      <c r="L5485" s="535" t="s">
        <v>6549</v>
      </c>
      <c r="M5485" s="529" t="s">
        <v>1075</v>
      </c>
    </row>
    <row r="5486" spans="12:13" x14ac:dyDescent="0.35">
      <c r="L5486" s="535" t="s">
        <v>6550</v>
      </c>
      <c r="M5486" s="529" t="s">
        <v>1075</v>
      </c>
    </row>
    <row r="5487" spans="12:13" x14ac:dyDescent="0.35">
      <c r="L5487" s="535" t="s">
        <v>6551</v>
      </c>
      <c r="M5487" s="529" t="s">
        <v>1075</v>
      </c>
    </row>
    <row r="5488" spans="12:13" x14ac:dyDescent="0.35">
      <c r="L5488" s="535" t="s">
        <v>6552</v>
      </c>
      <c r="M5488" s="529" t="s">
        <v>1075</v>
      </c>
    </row>
    <row r="5489" spans="12:13" x14ac:dyDescent="0.35">
      <c r="L5489" s="535" t="s">
        <v>6553</v>
      </c>
      <c r="M5489" s="529" t="s">
        <v>1075</v>
      </c>
    </row>
    <row r="5490" spans="12:13" x14ac:dyDescent="0.35">
      <c r="L5490" s="535" t="s">
        <v>6554</v>
      </c>
      <c r="M5490" s="529" t="s">
        <v>1075</v>
      </c>
    </row>
    <row r="5491" spans="12:13" x14ac:dyDescent="0.35">
      <c r="L5491" s="535" t="s">
        <v>6555</v>
      </c>
      <c r="M5491" s="529" t="s">
        <v>1075</v>
      </c>
    </row>
    <row r="5492" spans="12:13" x14ac:dyDescent="0.35">
      <c r="L5492" s="535" t="s">
        <v>6556</v>
      </c>
      <c r="M5492" s="529" t="s">
        <v>1075</v>
      </c>
    </row>
    <row r="5493" spans="12:13" x14ac:dyDescent="0.35">
      <c r="L5493" s="535" t="s">
        <v>6557</v>
      </c>
      <c r="M5493" s="529" t="s">
        <v>1075</v>
      </c>
    </row>
    <row r="5494" spans="12:13" x14ac:dyDescent="0.35">
      <c r="L5494" s="535" t="s">
        <v>6558</v>
      </c>
      <c r="M5494" s="529" t="s">
        <v>1075</v>
      </c>
    </row>
    <row r="5495" spans="12:13" x14ac:dyDescent="0.35">
      <c r="L5495" s="535" t="s">
        <v>6559</v>
      </c>
      <c r="M5495" s="529" t="s">
        <v>1075</v>
      </c>
    </row>
    <row r="5496" spans="12:13" x14ac:dyDescent="0.35">
      <c r="L5496" s="535" t="s">
        <v>6560</v>
      </c>
      <c r="M5496" s="529" t="s">
        <v>1075</v>
      </c>
    </row>
    <row r="5497" spans="12:13" x14ac:dyDescent="0.35">
      <c r="L5497" s="535" t="s">
        <v>6561</v>
      </c>
      <c r="M5497" s="529" t="s">
        <v>1075</v>
      </c>
    </row>
    <row r="5498" spans="12:13" x14ac:dyDescent="0.35">
      <c r="L5498" s="535" t="s">
        <v>6562</v>
      </c>
      <c r="M5498" s="529" t="s">
        <v>1075</v>
      </c>
    </row>
    <row r="5499" spans="12:13" x14ac:dyDescent="0.35">
      <c r="L5499" s="535" t="s">
        <v>6563</v>
      </c>
      <c r="M5499" s="529" t="s">
        <v>1075</v>
      </c>
    </row>
    <row r="5500" spans="12:13" x14ac:dyDescent="0.35">
      <c r="L5500" s="535" t="s">
        <v>6564</v>
      </c>
      <c r="M5500" s="529" t="s">
        <v>1075</v>
      </c>
    </row>
    <row r="5501" spans="12:13" x14ac:dyDescent="0.35">
      <c r="L5501" s="535" t="s">
        <v>6565</v>
      </c>
      <c r="M5501" s="529" t="s">
        <v>1075</v>
      </c>
    </row>
    <row r="5502" spans="12:13" x14ac:dyDescent="0.35">
      <c r="L5502" s="535" t="s">
        <v>6566</v>
      </c>
      <c r="M5502" s="529" t="s">
        <v>1075</v>
      </c>
    </row>
    <row r="5503" spans="12:13" x14ac:dyDescent="0.35">
      <c r="L5503" s="535" t="s">
        <v>6567</v>
      </c>
      <c r="M5503" s="529" t="s">
        <v>1075</v>
      </c>
    </row>
    <row r="5504" spans="12:13" x14ac:dyDescent="0.35">
      <c r="L5504" s="535" t="s">
        <v>6568</v>
      </c>
      <c r="M5504" s="529" t="s">
        <v>1075</v>
      </c>
    </row>
    <row r="5505" spans="12:13" x14ac:dyDescent="0.35">
      <c r="L5505" s="535" t="s">
        <v>6569</v>
      </c>
      <c r="M5505" s="529" t="s">
        <v>1047</v>
      </c>
    </row>
    <row r="5506" spans="12:13" x14ac:dyDescent="0.35">
      <c r="L5506" s="535" t="s">
        <v>6570</v>
      </c>
      <c r="M5506" s="529" t="s">
        <v>1075</v>
      </c>
    </row>
    <row r="5507" spans="12:13" x14ac:dyDescent="0.35">
      <c r="L5507" s="535" t="s">
        <v>6571</v>
      </c>
      <c r="M5507" s="529" t="s">
        <v>1075</v>
      </c>
    </row>
    <row r="5508" spans="12:13" x14ac:dyDescent="0.35">
      <c r="L5508" s="535" t="s">
        <v>6572</v>
      </c>
      <c r="M5508" s="529" t="s">
        <v>1075</v>
      </c>
    </row>
    <row r="5509" spans="12:13" x14ac:dyDescent="0.35">
      <c r="L5509" s="535" t="s">
        <v>6573</v>
      </c>
      <c r="M5509" s="529" t="s">
        <v>1075</v>
      </c>
    </row>
    <row r="5510" spans="12:13" x14ac:dyDescent="0.35">
      <c r="L5510" s="535" t="s">
        <v>6574</v>
      </c>
      <c r="M5510" s="529" t="s">
        <v>1075</v>
      </c>
    </row>
    <row r="5511" spans="12:13" x14ac:dyDescent="0.35">
      <c r="L5511" s="535" t="s">
        <v>6575</v>
      </c>
      <c r="M5511" s="529" t="s">
        <v>1075</v>
      </c>
    </row>
    <row r="5512" spans="12:13" x14ac:dyDescent="0.35">
      <c r="L5512" s="535" t="s">
        <v>6576</v>
      </c>
      <c r="M5512" s="529" t="s">
        <v>1047</v>
      </c>
    </row>
    <row r="5513" spans="12:13" x14ac:dyDescent="0.35">
      <c r="L5513" s="535" t="s">
        <v>6577</v>
      </c>
      <c r="M5513" s="529" t="s">
        <v>1075</v>
      </c>
    </row>
    <row r="5514" spans="12:13" x14ac:dyDescent="0.35">
      <c r="L5514" s="535" t="s">
        <v>6578</v>
      </c>
      <c r="M5514" s="529" t="s">
        <v>1075</v>
      </c>
    </row>
    <row r="5515" spans="12:13" x14ac:dyDescent="0.35">
      <c r="L5515" s="535" t="s">
        <v>6579</v>
      </c>
      <c r="M5515" s="529" t="s">
        <v>1075</v>
      </c>
    </row>
    <row r="5516" spans="12:13" x14ac:dyDescent="0.35">
      <c r="L5516" s="535" t="s">
        <v>6580</v>
      </c>
      <c r="M5516" s="529" t="s">
        <v>1075</v>
      </c>
    </row>
    <row r="5517" spans="12:13" x14ac:dyDescent="0.35">
      <c r="L5517" s="535" t="s">
        <v>6581</v>
      </c>
      <c r="M5517" s="529" t="s">
        <v>1075</v>
      </c>
    </row>
    <row r="5518" spans="12:13" x14ac:dyDescent="0.35">
      <c r="L5518" s="535" t="s">
        <v>6582</v>
      </c>
      <c r="M5518" s="529" t="s">
        <v>1075</v>
      </c>
    </row>
    <row r="5519" spans="12:13" x14ac:dyDescent="0.35">
      <c r="L5519" s="535" t="s">
        <v>6583</v>
      </c>
      <c r="M5519" s="529" t="s">
        <v>1075</v>
      </c>
    </row>
    <row r="5520" spans="12:13" x14ac:dyDescent="0.35">
      <c r="L5520" s="535" t="s">
        <v>6584</v>
      </c>
      <c r="M5520" s="529" t="s">
        <v>1075</v>
      </c>
    </row>
    <row r="5521" spans="12:13" x14ac:dyDescent="0.35">
      <c r="L5521" s="535" t="s">
        <v>6585</v>
      </c>
      <c r="M5521" s="529" t="s">
        <v>1075</v>
      </c>
    </row>
    <row r="5522" spans="12:13" x14ac:dyDescent="0.35">
      <c r="L5522" s="535" t="s">
        <v>6586</v>
      </c>
      <c r="M5522" s="529" t="s">
        <v>1047</v>
      </c>
    </row>
    <row r="5523" spans="12:13" x14ac:dyDescent="0.35">
      <c r="L5523" s="535" t="s">
        <v>6587</v>
      </c>
      <c r="M5523" s="529" t="s">
        <v>1075</v>
      </c>
    </row>
    <row r="5524" spans="12:13" x14ac:dyDescent="0.35">
      <c r="L5524" s="535" t="s">
        <v>6588</v>
      </c>
      <c r="M5524" s="529" t="s">
        <v>1075</v>
      </c>
    </row>
    <row r="5525" spans="12:13" x14ac:dyDescent="0.35">
      <c r="L5525" s="535" t="s">
        <v>6589</v>
      </c>
      <c r="M5525" s="529" t="s">
        <v>1047</v>
      </c>
    </row>
    <row r="5526" spans="12:13" x14ac:dyDescent="0.35">
      <c r="L5526" s="535" t="s">
        <v>6590</v>
      </c>
      <c r="M5526" s="529" t="s">
        <v>1047</v>
      </c>
    </row>
    <row r="5527" spans="12:13" x14ac:dyDescent="0.35">
      <c r="L5527" s="535" t="s">
        <v>6591</v>
      </c>
      <c r="M5527" s="529" t="s">
        <v>1047</v>
      </c>
    </row>
    <row r="5528" spans="12:13" x14ac:dyDescent="0.35">
      <c r="L5528" s="535" t="s">
        <v>6592</v>
      </c>
      <c r="M5528" s="529" t="s">
        <v>1047</v>
      </c>
    </row>
    <row r="5529" spans="12:13" x14ac:dyDescent="0.35">
      <c r="L5529" s="535" t="s">
        <v>6593</v>
      </c>
      <c r="M5529" s="529" t="s">
        <v>1075</v>
      </c>
    </row>
    <row r="5530" spans="12:13" x14ac:dyDescent="0.35">
      <c r="L5530" s="535" t="s">
        <v>6594</v>
      </c>
      <c r="M5530" s="529" t="s">
        <v>1075</v>
      </c>
    </row>
    <row r="5531" spans="12:13" x14ac:dyDescent="0.35">
      <c r="L5531" s="535" t="s">
        <v>6595</v>
      </c>
      <c r="M5531" s="529" t="s">
        <v>1075</v>
      </c>
    </row>
    <row r="5532" spans="12:13" x14ac:dyDescent="0.35">
      <c r="L5532" s="535" t="s">
        <v>6596</v>
      </c>
      <c r="M5532" s="529" t="s">
        <v>1075</v>
      </c>
    </row>
    <row r="5533" spans="12:13" x14ac:dyDescent="0.35">
      <c r="L5533" s="535" t="s">
        <v>6597</v>
      </c>
      <c r="M5533" s="529" t="s">
        <v>1075</v>
      </c>
    </row>
    <row r="5534" spans="12:13" x14ac:dyDescent="0.35">
      <c r="L5534" s="535" t="s">
        <v>6598</v>
      </c>
      <c r="M5534" s="529" t="s">
        <v>1075</v>
      </c>
    </row>
    <row r="5535" spans="12:13" x14ac:dyDescent="0.35">
      <c r="L5535" s="535" t="s">
        <v>6599</v>
      </c>
      <c r="M5535" s="529" t="s">
        <v>1075</v>
      </c>
    </row>
    <row r="5536" spans="12:13" x14ac:dyDescent="0.35">
      <c r="L5536" s="535" t="s">
        <v>6600</v>
      </c>
      <c r="M5536" s="529" t="s">
        <v>1075</v>
      </c>
    </row>
    <row r="5537" spans="12:13" x14ac:dyDescent="0.35">
      <c r="L5537" s="535" t="s">
        <v>6601</v>
      </c>
      <c r="M5537" s="529" t="s">
        <v>1075</v>
      </c>
    </row>
    <row r="5538" spans="12:13" x14ac:dyDescent="0.35">
      <c r="L5538" s="535" t="s">
        <v>6602</v>
      </c>
      <c r="M5538" s="529" t="s">
        <v>1075</v>
      </c>
    </row>
    <row r="5539" spans="12:13" x14ac:dyDescent="0.35">
      <c r="L5539" s="535" t="s">
        <v>6603</v>
      </c>
      <c r="M5539" s="529" t="s">
        <v>1075</v>
      </c>
    </row>
    <row r="5540" spans="12:13" x14ac:dyDescent="0.35">
      <c r="L5540" s="535" t="s">
        <v>6604</v>
      </c>
      <c r="M5540" s="529" t="s">
        <v>1075</v>
      </c>
    </row>
    <row r="5541" spans="12:13" x14ac:dyDescent="0.35">
      <c r="L5541" s="535" t="s">
        <v>6605</v>
      </c>
      <c r="M5541" s="529" t="s">
        <v>1075</v>
      </c>
    </row>
    <row r="5542" spans="12:13" x14ac:dyDescent="0.35">
      <c r="L5542" s="535" t="s">
        <v>6606</v>
      </c>
      <c r="M5542" s="529" t="s">
        <v>1075</v>
      </c>
    </row>
    <row r="5543" spans="12:13" x14ac:dyDescent="0.35">
      <c r="L5543" s="535" t="s">
        <v>6607</v>
      </c>
      <c r="M5543" s="529" t="s">
        <v>1075</v>
      </c>
    </row>
    <row r="5544" spans="12:13" x14ac:dyDescent="0.35">
      <c r="L5544" s="535" t="s">
        <v>6608</v>
      </c>
      <c r="M5544" s="529" t="s">
        <v>1075</v>
      </c>
    </row>
    <row r="5545" spans="12:13" x14ac:dyDescent="0.35">
      <c r="L5545" s="535" t="s">
        <v>6609</v>
      </c>
      <c r="M5545" s="529" t="s">
        <v>1075</v>
      </c>
    </row>
    <row r="5546" spans="12:13" x14ac:dyDescent="0.35">
      <c r="L5546" s="535" t="s">
        <v>6610</v>
      </c>
      <c r="M5546" s="529" t="s">
        <v>1075</v>
      </c>
    </row>
    <row r="5547" spans="12:13" x14ac:dyDescent="0.35">
      <c r="L5547" s="535" t="s">
        <v>6611</v>
      </c>
      <c r="M5547" s="529" t="s">
        <v>1075</v>
      </c>
    </row>
    <row r="5548" spans="12:13" x14ac:dyDescent="0.35">
      <c r="L5548" s="535" t="s">
        <v>6612</v>
      </c>
      <c r="M5548" s="529" t="s">
        <v>1075</v>
      </c>
    </row>
    <row r="5549" spans="12:13" x14ac:dyDescent="0.35">
      <c r="L5549" s="535" t="s">
        <v>6613</v>
      </c>
      <c r="M5549" s="529" t="s">
        <v>1075</v>
      </c>
    </row>
    <row r="5550" spans="12:13" x14ac:dyDescent="0.35">
      <c r="L5550" s="535" t="s">
        <v>6614</v>
      </c>
      <c r="M5550" s="529" t="s">
        <v>1075</v>
      </c>
    </row>
    <row r="5551" spans="12:13" x14ac:dyDescent="0.35">
      <c r="L5551" s="535" t="s">
        <v>6615</v>
      </c>
      <c r="M5551" s="529" t="s">
        <v>1075</v>
      </c>
    </row>
    <row r="5552" spans="12:13" x14ac:dyDescent="0.35">
      <c r="L5552" s="535" t="s">
        <v>6616</v>
      </c>
      <c r="M5552" s="529" t="s">
        <v>1075</v>
      </c>
    </row>
    <row r="5553" spans="12:13" x14ac:dyDescent="0.35">
      <c r="L5553" s="535" t="s">
        <v>6617</v>
      </c>
      <c r="M5553" s="529" t="s">
        <v>1075</v>
      </c>
    </row>
    <row r="5554" spans="12:13" x14ac:dyDescent="0.35">
      <c r="L5554" s="535" t="s">
        <v>6618</v>
      </c>
      <c r="M5554" s="529" t="s">
        <v>1075</v>
      </c>
    </row>
    <row r="5555" spans="12:13" x14ac:dyDescent="0.35">
      <c r="L5555" s="535" t="s">
        <v>6619</v>
      </c>
      <c r="M5555" s="529" t="s">
        <v>1075</v>
      </c>
    </row>
    <row r="5556" spans="12:13" x14ac:dyDescent="0.35">
      <c r="L5556" s="535" t="s">
        <v>6620</v>
      </c>
      <c r="M5556" s="529" t="s">
        <v>1075</v>
      </c>
    </row>
    <row r="5557" spans="12:13" x14ac:dyDescent="0.35">
      <c r="L5557" s="535" t="s">
        <v>6621</v>
      </c>
      <c r="M5557" s="529" t="s">
        <v>1075</v>
      </c>
    </row>
    <row r="5558" spans="12:13" x14ac:dyDescent="0.35">
      <c r="L5558" s="535" t="s">
        <v>6622</v>
      </c>
      <c r="M5558" s="529" t="s">
        <v>1075</v>
      </c>
    </row>
    <row r="5559" spans="12:13" x14ac:dyDescent="0.35">
      <c r="L5559" s="535" t="s">
        <v>6623</v>
      </c>
      <c r="M5559" s="529" t="s">
        <v>1075</v>
      </c>
    </row>
    <row r="5560" spans="12:13" x14ac:dyDescent="0.35">
      <c r="L5560" s="535" t="s">
        <v>6624</v>
      </c>
      <c r="M5560" s="529" t="s">
        <v>1075</v>
      </c>
    </row>
    <row r="5561" spans="12:13" x14ac:dyDescent="0.35">
      <c r="L5561" s="535" t="s">
        <v>6625</v>
      </c>
      <c r="M5561" s="529" t="s">
        <v>1075</v>
      </c>
    </row>
    <row r="5562" spans="12:13" x14ac:dyDescent="0.35">
      <c r="L5562" s="535" t="s">
        <v>6626</v>
      </c>
      <c r="M5562" s="529" t="s">
        <v>1075</v>
      </c>
    </row>
    <row r="5563" spans="12:13" x14ac:dyDescent="0.35">
      <c r="L5563" s="535" t="s">
        <v>6627</v>
      </c>
      <c r="M5563" s="529" t="s">
        <v>1075</v>
      </c>
    </row>
    <row r="5564" spans="12:13" x14ac:dyDescent="0.35">
      <c r="L5564" s="535" t="s">
        <v>6628</v>
      </c>
      <c r="M5564" s="529" t="s">
        <v>1075</v>
      </c>
    </row>
    <row r="5565" spans="12:13" x14ac:dyDescent="0.35">
      <c r="L5565" s="535" t="s">
        <v>6629</v>
      </c>
      <c r="M5565" s="529" t="s">
        <v>1075</v>
      </c>
    </row>
    <row r="5566" spans="12:13" x14ac:dyDescent="0.35">
      <c r="L5566" s="535" t="s">
        <v>6630</v>
      </c>
      <c r="M5566" s="529" t="s">
        <v>1075</v>
      </c>
    </row>
    <row r="5567" spans="12:13" x14ac:dyDescent="0.35">
      <c r="L5567" s="535" t="s">
        <v>6631</v>
      </c>
      <c r="M5567" s="529" t="s">
        <v>1075</v>
      </c>
    </row>
    <row r="5568" spans="12:13" x14ac:dyDescent="0.35">
      <c r="L5568" s="535" t="s">
        <v>6632</v>
      </c>
      <c r="M5568" s="529" t="s">
        <v>1075</v>
      </c>
    </row>
    <row r="5569" spans="12:13" x14ac:dyDescent="0.35">
      <c r="L5569" s="535" t="s">
        <v>6633</v>
      </c>
      <c r="M5569" s="529" t="s">
        <v>1075</v>
      </c>
    </row>
    <row r="5570" spans="12:13" x14ac:dyDescent="0.35">
      <c r="L5570" s="535" t="s">
        <v>6634</v>
      </c>
      <c r="M5570" s="529" t="s">
        <v>1075</v>
      </c>
    </row>
    <row r="5571" spans="12:13" x14ac:dyDescent="0.35">
      <c r="L5571" s="535" t="s">
        <v>6635</v>
      </c>
      <c r="M5571" s="529" t="s">
        <v>1075</v>
      </c>
    </row>
    <row r="5572" spans="12:13" x14ac:dyDescent="0.35">
      <c r="L5572" s="535" t="s">
        <v>6636</v>
      </c>
      <c r="M5572" s="529" t="s">
        <v>1075</v>
      </c>
    </row>
    <row r="5573" spans="12:13" x14ac:dyDescent="0.35">
      <c r="L5573" s="535" t="s">
        <v>6637</v>
      </c>
      <c r="M5573" s="529" t="s">
        <v>1075</v>
      </c>
    </row>
    <row r="5574" spans="12:13" x14ac:dyDescent="0.35">
      <c r="L5574" s="535" t="s">
        <v>6638</v>
      </c>
      <c r="M5574" s="529" t="s">
        <v>1075</v>
      </c>
    </row>
    <row r="5575" spans="12:13" x14ac:dyDescent="0.35">
      <c r="L5575" s="535" t="s">
        <v>6639</v>
      </c>
      <c r="M5575" s="529" t="s">
        <v>1075</v>
      </c>
    </row>
    <row r="5576" spans="12:13" x14ac:dyDescent="0.35">
      <c r="L5576" s="535" t="s">
        <v>6640</v>
      </c>
      <c r="M5576" s="529" t="s">
        <v>1075</v>
      </c>
    </row>
    <row r="5577" spans="12:13" x14ac:dyDescent="0.35">
      <c r="L5577" s="535" t="s">
        <v>6641</v>
      </c>
      <c r="M5577" s="529" t="s">
        <v>1075</v>
      </c>
    </row>
    <row r="5578" spans="12:13" x14ac:dyDescent="0.35">
      <c r="L5578" s="535" t="s">
        <v>6642</v>
      </c>
      <c r="M5578" s="529" t="s">
        <v>1075</v>
      </c>
    </row>
    <row r="5579" spans="12:13" x14ac:dyDescent="0.35">
      <c r="L5579" s="535" t="s">
        <v>6643</v>
      </c>
      <c r="M5579" s="529" t="s">
        <v>1075</v>
      </c>
    </row>
    <row r="5580" spans="12:13" x14ac:dyDescent="0.35">
      <c r="L5580" s="535" t="s">
        <v>6644</v>
      </c>
      <c r="M5580" s="529" t="s">
        <v>1075</v>
      </c>
    </row>
    <row r="5581" spans="12:13" x14ac:dyDescent="0.35">
      <c r="L5581" s="535" t="s">
        <v>6645</v>
      </c>
      <c r="M5581" s="529" t="s">
        <v>1075</v>
      </c>
    </row>
    <row r="5582" spans="12:13" x14ac:dyDescent="0.35">
      <c r="L5582" s="535" t="s">
        <v>6646</v>
      </c>
      <c r="M5582" s="529" t="s">
        <v>1075</v>
      </c>
    </row>
    <row r="5583" spans="12:13" x14ac:dyDescent="0.35">
      <c r="L5583" s="535" t="s">
        <v>6647</v>
      </c>
      <c r="M5583" s="529" t="s">
        <v>1075</v>
      </c>
    </row>
    <row r="5584" spans="12:13" x14ac:dyDescent="0.35">
      <c r="L5584" s="535" t="s">
        <v>6648</v>
      </c>
      <c r="M5584" s="529" t="s">
        <v>1075</v>
      </c>
    </row>
    <row r="5585" spans="12:13" x14ac:dyDescent="0.35">
      <c r="L5585" s="535" t="s">
        <v>6649</v>
      </c>
      <c r="M5585" s="529" t="s">
        <v>1075</v>
      </c>
    </row>
    <row r="5586" spans="12:13" x14ac:dyDescent="0.35">
      <c r="L5586" s="535" t="s">
        <v>6650</v>
      </c>
      <c r="M5586" s="529" t="s">
        <v>1075</v>
      </c>
    </row>
    <row r="5587" spans="12:13" x14ac:dyDescent="0.35">
      <c r="L5587" s="535" t="s">
        <v>6651</v>
      </c>
      <c r="M5587" s="529" t="s">
        <v>1075</v>
      </c>
    </row>
    <row r="5588" spans="12:13" x14ac:dyDescent="0.35">
      <c r="L5588" s="535" t="s">
        <v>6652</v>
      </c>
      <c r="M5588" s="529" t="s">
        <v>1075</v>
      </c>
    </row>
    <row r="5589" spans="12:13" x14ac:dyDescent="0.35">
      <c r="L5589" s="535" t="s">
        <v>6653</v>
      </c>
      <c r="M5589" s="529" t="s">
        <v>1075</v>
      </c>
    </row>
    <row r="5590" spans="12:13" x14ac:dyDescent="0.35">
      <c r="L5590" s="535" t="s">
        <v>6654</v>
      </c>
      <c r="M5590" s="529" t="s">
        <v>1075</v>
      </c>
    </row>
    <row r="5591" spans="12:13" x14ac:dyDescent="0.35">
      <c r="L5591" s="535" t="s">
        <v>6655</v>
      </c>
      <c r="M5591" s="529" t="s">
        <v>1075</v>
      </c>
    </row>
    <row r="5592" spans="12:13" x14ac:dyDescent="0.35">
      <c r="L5592" s="535" t="s">
        <v>6656</v>
      </c>
      <c r="M5592" s="529" t="s">
        <v>1075</v>
      </c>
    </row>
    <row r="5593" spans="12:13" x14ac:dyDescent="0.35">
      <c r="L5593" s="535" t="s">
        <v>6657</v>
      </c>
      <c r="M5593" s="529" t="s">
        <v>1075</v>
      </c>
    </row>
    <row r="5594" spans="12:13" x14ac:dyDescent="0.35">
      <c r="L5594" s="535" t="s">
        <v>6658</v>
      </c>
      <c r="M5594" s="529" t="s">
        <v>1075</v>
      </c>
    </row>
    <row r="5595" spans="12:13" x14ac:dyDescent="0.35">
      <c r="L5595" s="535" t="s">
        <v>6659</v>
      </c>
      <c r="M5595" s="529" t="s">
        <v>1075</v>
      </c>
    </row>
    <row r="5596" spans="12:13" x14ac:dyDescent="0.35">
      <c r="L5596" s="535" t="s">
        <v>6660</v>
      </c>
      <c r="M5596" s="529" t="s">
        <v>1075</v>
      </c>
    </row>
    <row r="5597" spans="12:13" x14ac:dyDescent="0.35">
      <c r="L5597" s="535" t="s">
        <v>6661</v>
      </c>
      <c r="M5597" s="529" t="s">
        <v>1075</v>
      </c>
    </row>
    <row r="5598" spans="12:13" x14ac:dyDescent="0.35">
      <c r="L5598" s="535" t="s">
        <v>6662</v>
      </c>
      <c r="M5598" s="529" t="s">
        <v>1075</v>
      </c>
    </row>
    <row r="5599" spans="12:13" x14ac:dyDescent="0.35">
      <c r="L5599" s="535" t="s">
        <v>6663</v>
      </c>
      <c r="M5599" s="529" t="s">
        <v>1075</v>
      </c>
    </row>
    <row r="5600" spans="12:13" x14ac:dyDescent="0.35">
      <c r="L5600" s="535" t="s">
        <v>6664</v>
      </c>
      <c r="M5600" s="529" t="s">
        <v>1075</v>
      </c>
    </row>
    <row r="5601" spans="12:13" x14ac:dyDescent="0.35">
      <c r="L5601" s="535" t="s">
        <v>6665</v>
      </c>
      <c r="M5601" s="529" t="s">
        <v>1075</v>
      </c>
    </row>
    <row r="5602" spans="12:13" x14ac:dyDescent="0.35">
      <c r="L5602" s="535" t="s">
        <v>6666</v>
      </c>
      <c r="M5602" s="529" t="s">
        <v>1075</v>
      </c>
    </row>
    <row r="5603" spans="12:13" x14ac:dyDescent="0.35">
      <c r="L5603" s="535" t="s">
        <v>6667</v>
      </c>
      <c r="M5603" s="529" t="s">
        <v>1075</v>
      </c>
    </row>
    <row r="5604" spans="12:13" x14ac:dyDescent="0.35">
      <c r="L5604" s="535" t="s">
        <v>6668</v>
      </c>
      <c r="M5604" s="529" t="s">
        <v>1075</v>
      </c>
    </row>
    <row r="5605" spans="12:13" x14ac:dyDescent="0.35">
      <c r="L5605" s="535" t="s">
        <v>6669</v>
      </c>
      <c r="M5605" s="529" t="s">
        <v>1075</v>
      </c>
    </row>
    <row r="5606" spans="12:13" x14ac:dyDescent="0.35">
      <c r="L5606" s="535" t="s">
        <v>6670</v>
      </c>
      <c r="M5606" s="529" t="s">
        <v>1075</v>
      </c>
    </row>
    <row r="5607" spans="12:13" x14ac:dyDescent="0.35">
      <c r="L5607" s="535" t="s">
        <v>6671</v>
      </c>
      <c r="M5607" s="529" t="s">
        <v>1075</v>
      </c>
    </row>
    <row r="5608" spans="12:13" x14ac:dyDescent="0.35">
      <c r="L5608" s="535" t="s">
        <v>6672</v>
      </c>
      <c r="M5608" s="529" t="s">
        <v>1075</v>
      </c>
    </row>
    <row r="5609" spans="12:13" x14ac:dyDescent="0.35">
      <c r="L5609" s="535" t="s">
        <v>6673</v>
      </c>
      <c r="M5609" s="529" t="s">
        <v>1075</v>
      </c>
    </row>
    <row r="5610" spans="12:13" x14ac:dyDescent="0.35">
      <c r="L5610" s="535" t="s">
        <v>6674</v>
      </c>
      <c r="M5610" s="529" t="s">
        <v>1075</v>
      </c>
    </row>
    <row r="5611" spans="12:13" x14ac:dyDescent="0.35">
      <c r="L5611" s="535" t="s">
        <v>6675</v>
      </c>
      <c r="M5611" s="529" t="s">
        <v>1075</v>
      </c>
    </row>
    <row r="5612" spans="12:13" x14ac:dyDescent="0.35">
      <c r="L5612" s="535" t="s">
        <v>6676</v>
      </c>
      <c r="M5612" s="529" t="s">
        <v>1075</v>
      </c>
    </row>
    <row r="5613" spans="12:13" x14ac:dyDescent="0.35">
      <c r="L5613" s="535" t="s">
        <v>6677</v>
      </c>
      <c r="M5613" s="529" t="s">
        <v>1075</v>
      </c>
    </row>
    <row r="5614" spans="12:13" x14ac:dyDescent="0.35">
      <c r="L5614" s="535" t="s">
        <v>6678</v>
      </c>
      <c r="M5614" s="529" t="s">
        <v>1075</v>
      </c>
    </row>
    <row r="5615" spans="12:13" x14ac:dyDescent="0.35">
      <c r="L5615" s="535" t="s">
        <v>6679</v>
      </c>
      <c r="M5615" s="529" t="s">
        <v>1075</v>
      </c>
    </row>
    <row r="5616" spans="12:13" x14ac:dyDescent="0.35">
      <c r="L5616" s="535" t="s">
        <v>6680</v>
      </c>
      <c r="M5616" s="529" t="s">
        <v>1075</v>
      </c>
    </row>
    <row r="5617" spans="12:13" x14ac:dyDescent="0.35">
      <c r="L5617" s="535" t="s">
        <v>6681</v>
      </c>
      <c r="M5617" s="529" t="s">
        <v>1075</v>
      </c>
    </row>
    <row r="5618" spans="12:13" x14ac:dyDescent="0.35">
      <c r="L5618" s="535" t="s">
        <v>6682</v>
      </c>
      <c r="M5618" s="529" t="s">
        <v>1075</v>
      </c>
    </row>
    <row r="5619" spans="12:13" x14ac:dyDescent="0.35">
      <c r="L5619" s="535" t="s">
        <v>6683</v>
      </c>
      <c r="M5619" s="529" t="s">
        <v>1075</v>
      </c>
    </row>
    <row r="5620" spans="12:13" x14ac:dyDescent="0.35">
      <c r="L5620" s="535" t="s">
        <v>6684</v>
      </c>
      <c r="M5620" s="529" t="s">
        <v>1075</v>
      </c>
    </row>
    <row r="5621" spans="12:13" x14ac:dyDescent="0.35">
      <c r="L5621" s="535" t="s">
        <v>6685</v>
      </c>
      <c r="M5621" s="529" t="s">
        <v>1075</v>
      </c>
    </row>
    <row r="5622" spans="12:13" x14ac:dyDescent="0.35">
      <c r="L5622" s="535" t="s">
        <v>6686</v>
      </c>
      <c r="M5622" s="529" t="s">
        <v>1075</v>
      </c>
    </row>
    <row r="5623" spans="12:13" x14ac:dyDescent="0.35">
      <c r="L5623" s="535" t="s">
        <v>6687</v>
      </c>
      <c r="M5623" s="529" t="s">
        <v>1075</v>
      </c>
    </row>
    <row r="5624" spans="12:13" x14ac:dyDescent="0.35">
      <c r="L5624" s="535" t="s">
        <v>6688</v>
      </c>
      <c r="M5624" s="529" t="s">
        <v>1075</v>
      </c>
    </row>
    <row r="5625" spans="12:13" x14ac:dyDescent="0.35">
      <c r="L5625" s="535" t="s">
        <v>6689</v>
      </c>
      <c r="M5625" s="529" t="s">
        <v>1075</v>
      </c>
    </row>
    <row r="5626" spans="12:13" x14ac:dyDescent="0.35">
      <c r="L5626" s="535" t="s">
        <v>6690</v>
      </c>
      <c r="M5626" s="529" t="s">
        <v>1075</v>
      </c>
    </row>
    <row r="5627" spans="12:13" x14ac:dyDescent="0.35">
      <c r="L5627" s="535" t="s">
        <v>6691</v>
      </c>
      <c r="M5627" s="529" t="s">
        <v>1075</v>
      </c>
    </row>
    <row r="5628" spans="12:13" x14ac:dyDescent="0.35">
      <c r="L5628" s="535" t="s">
        <v>6692</v>
      </c>
      <c r="M5628" s="529" t="s">
        <v>1075</v>
      </c>
    </row>
    <row r="5629" spans="12:13" x14ac:dyDescent="0.35">
      <c r="L5629" s="535" t="s">
        <v>6693</v>
      </c>
      <c r="M5629" s="529" t="s">
        <v>1075</v>
      </c>
    </row>
    <row r="5630" spans="12:13" x14ac:dyDescent="0.35">
      <c r="L5630" s="535" t="s">
        <v>6694</v>
      </c>
      <c r="M5630" s="529" t="s">
        <v>1075</v>
      </c>
    </row>
    <row r="5631" spans="12:13" x14ac:dyDescent="0.35">
      <c r="L5631" s="535" t="s">
        <v>6695</v>
      </c>
      <c r="M5631" s="529" t="s">
        <v>1075</v>
      </c>
    </row>
    <row r="5632" spans="12:13" x14ac:dyDescent="0.35">
      <c r="L5632" s="535" t="s">
        <v>6696</v>
      </c>
      <c r="M5632" s="529" t="s">
        <v>1075</v>
      </c>
    </row>
    <row r="5633" spans="12:13" x14ac:dyDescent="0.35">
      <c r="L5633" s="535" t="s">
        <v>6697</v>
      </c>
      <c r="M5633" s="529" t="s">
        <v>1075</v>
      </c>
    </row>
    <row r="5634" spans="12:13" x14ac:dyDescent="0.35">
      <c r="L5634" s="535" t="s">
        <v>6698</v>
      </c>
      <c r="M5634" s="529" t="s">
        <v>1075</v>
      </c>
    </row>
    <row r="5635" spans="12:13" x14ac:dyDescent="0.35">
      <c r="L5635" s="535" t="s">
        <v>6699</v>
      </c>
      <c r="M5635" s="529" t="s">
        <v>1075</v>
      </c>
    </row>
    <row r="5636" spans="12:13" x14ac:dyDescent="0.35">
      <c r="L5636" s="535" t="s">
        <v>6700</v>
      </c>
      <c r="M5636" s="529" t="s">
        <v>1075</v>
      </c>
    </row>
    <row r="5637" spans="12:13" x14ac:dyDescent="0.35">
      <c r="L5637" s="535" t="s">
        <v>6701</v>
      </c>
      <c r="M5637" s="529" t="s">
        <v>1075</v>
      </c>
    </row>
    <row r="5638" spans="12:13" x14ac:dyDescent="0.35">
      <c r="L5638" s="535" t="s">
        <v>6702</v>
      </c>
      <c r="M5638" s="529" t="s">
        <v>1075</v>
      </c>
    </row>
    <row r="5639" spans="12:13" x14ac:dyDescent="0.35">
      <c r="L5639" s="535" t="s">
        <v>6703</v>
      </c>
      <c r="M5639" s="529" t="s">
        <v>1075</v>
      </c>
    </row>
    <row r="5640" spans="12:13" x14ac:dyDescent="0.35">
      <c r="L5640" s="535" t="s">
        <v>6704</v>
      </c>
      <c r="M5640" s="529" t="s">
        <v>1075</v>
      </c>
    </row>
    <row r="5641" spans="12:13" x14ac:dyDescent="0.35">
      <c r="L5641" s="535" t="s">
        <v>6705</v>
      </c>
      <c r="M5641" s="529" t="s">
        <v>1075</v>
      </c>
    </row>
    <row r="5642" spans="12:13" x14ac:dyDescent="0.35">
      <c r="L5642" s="535" t="s">
        <v>6706</v>
      </c>
      <c r="M5642" s="529" t="s">
        <v>1075</v>
      </c>
    </row>
    <row r="5643" spans="12:13" x14ac:dyDescent="0.35">
      <c r="L5643" s="535" t="s">
        <v>6707</v>
      </c>
      <c r="M5643" s="529" t="s">
        <v>1075</v>
      </c>
    </row>
    <row r="5644" spans="12:13" x14ac:dyDescent="0.35">
      <c r="L5644" s="535" t="s">
        <v>6708</v>
      </c>
      <c r="M5644" s="529" t="s">
        <v>1075</v>
      </c>
    </row>
    <row r="5645" spans="12:13" x14ac:dyDescent="0.35">
      <c r="L5645" s="535" t="s">
        <v>6709</v>
      </c>
      <c r="M5645" s="529" t="s">
        <v>1075</v>
      </c>
    </row>
    <row r="5646" spans="12:13" x14ac:dyDescent="0.35">
      <c r="L5646" s="535" t="s">
        <v>6710</v>
      </c>
      <c r="M5646" s="529" t="s">
        <v>1075</v>
      </c>
    </row>
    <row r="5647" spans="12:13" x14ac:dyDescent="0.35">
      <c r="L5647" s="535" t="s">
        <v>6711</v>
      </c>
      <c r="M5647" s="529" t="s">
        <v>1075</v>
      </c>
    </row>
    <row r="5648" spans="12:13" x14ac:dyDescent="0.35">
      <c r="L5648" s="535" t="s">
        <v>6712</v>
      </c>
      <c r="M5648" s="529" t="s">
        <v>1075</v>
      </c>
    </row>
    <row r="5649" spans="12:13" x14ac:dyDescent="0.35">
      <c r="L5649" s="535" t="s">
        <v>6713</v>
      </c>
      <c r="M5649" s="529" t="s">
        <v>1075</v>
      </c>
    </row>
    <row r="5650" spans="12:13" x14ac:dyDescent="0.35">
      <c r="L5650" s="535" t="s">
        <v>6714</v>
      </c>
      <c r="M5650" s="529" t="s">
        <v>1075</v>
      </c>
    </row>
    <row r="5651" spans="12:13" x14ac:dyDescent="0.35">
      <c r="L5651" s="535" t="s">
        <v>6715</v>
      </c>
      <c r="M5651" s="529" t="s">
        <v>1075</v>
      </c>
    </row>
    <row r="5652" spans="12:13" x14ac:dyDescent="0.35">
      <c r="L5652" s="535" t="s">
        <v>6716</v>
      </c>
      <c r="M5652" s="529" t="s">
        <v>1075</v>
      </c>
    </row>
    <row r="5653" spans="12:13" x14ac:dyDescent="0.35">
      <c r="L5653" s="535" t="s">
        <v>6717</v>
      </c>
      <c r="M5653" s="529" t="s">
        <v>1075</v>
      </c>
    </row>
    <row r="5654" spans="12:13" x14ac:dyDescent="0.35">
      <c r="L5654" s="535" t="s">
        <v>6718</v>
      </c>
      <c r="M5654" s="529" t="s">
        <v>1075</v>
      </c>
    </row>
    <row r="5655" spans="12:13" x14ac:dyDescent="0.35">
      <c r="L5655" s="535" t="s">
        <v>6719</v>
      </c>
      <c r="M5655" s="529" t="s">
        <v>1075</v>
      </c>
    </row>
    <row r="5656" spans="12:13" x14ac:dyDescent="0.35">
      <c r="L5656" s="535" t="s">
        <v>6720</v>
      </c>
      <c r="M5656" s="529" t="s">
        <v>1075</v>
      </c>
    </row>
    <row r="5657" spans="12:13" x14ac:dyDescent="0.35">
      <c r="L5657" s="535" t="s">
        <v>6721</v>
      </c>
      <c r="M5657" s="529" t="s">
        <v>1075</v>
      </c>
    </row>
    <row r="5658" spans="12:13" x14ac:dyDescent="0.35">
      <c r="L5658" s="535" t="s">
        <v>6722</v>
      </c>
      <c r="M5658" s="529" t="s">
        <v>1075</v>
      </c>
    </row>
    <row r="5659" spans="12:13" x14ac:dyDescent="0.35">
      <c r="L5659" s="535" t="s">
        <v>6723</v>
      </c>
      <c r="M5659" s="529" t="s">
        <v>1075</v>
      </c>
    </row>
    <row r="5660" spans="12:13" x14ac:dyDescent="0.35">
      <c r="L5660" s="535" t="s">
        <v>6724</v>
      </c>
      <c r="M5660" s="529" t="s">
        <v>1075</v>
      </c>
    </row>
    <row r="5661" spans="12:13" x14ac:dyDescent="0.35">
      <c r="L5661" s="535" t="s">
        <v>6725</v>
      </c>
      <c r="M5661" s="529" t="s">
        <v>1075</v>
      </c>
    </row>
    <row r="5662" spans="12:13" x14ac:dyDescent="0.35">
      <c r="L5662" s="535" t="s">
        <v>6726</v>
      </c>
      <c r="M5662" s="529" t="s">
        <v>1075</v>
      </c>
    </row>
    <row r="5663" spans="12:13" x14ac:dyDescent="0.35">
      <c r="L5663" s="535" t="s">
        <v>6727</v>
      </c>
      <c r="M5663" s="529" t="s">
        <v>1075</v>
      </c>
    </row>
    <row r="5664" spans="12:13" x14ac:dyDescent="0.35">
      <c r="L5664" s="535" t="s">
        <v>6728</v>
      </c>
      <c r="M5664" s="529" t="s">
        <v>1075</v>
      </c>
    </row>
    <row r="5665" spans="12:13" x14ac:dyDescent="0.35">
      <c r="L5665" s="535" t="s">
        <v>6729</v>
      </c>
      <c r="M5665" s="529" t="s">
        <v>1075</v>
      </c>
    </row>
    <row r="5666" spans="12:13" x14ac:dyDescent="0.35">
      <c r="L5666" s="535" t="s">
        <v>6730</v>
      </c>
      <c r="M5666" s="529" t="s">
        <v>1075</v>
      </c>
    </row>
    <row r="5667" spans="12:13" x14ac:dyDescent="0.35">
      <c r="L5667" s="535" t="s">
        <v>6731</v>
      </c>
      <c r="M5667" s="529" t="s">
        <v>1075</v>
      </c>
    </row>
    <row r="5668" spans="12:13" x14ac:dyDescent="0.35">
      <c r="L5668" s="535" t="s">
        <v>6732</v>
      </c>
      <c r="M5668" s="529" t="s">
        <v>1075</v>
      </c>
    </row>
    <row r="5669" spans="12:13" x14ac:dyDescent="0.35">
      <c r="L5669" s="535" t="s">
        <v>6733</v>
      </c>
      <c r="M5669" s="529" t="s">
        <v>1075</v>
      </c>
    </row>
    <row r="5670" spans="12:13" x14ac:dyDescent="0.35">
      <c r="L5670" s="535" t="s">
        <v>6734</v>
      </c>
      <c r="M5670" s="529" t="s">
        <v>1075</v>
      </c>
    </row>
    <row r="5671" spans="12:13" x14ac:dyDescent="0.35">
      <c r="L5671" s="535" t="s">
        <v>6735</v>
      </c>
      <c r="M5671" s="529" t="s">
        <v>1075</v>
      </c>
    </row>
    <row r="5672" spans="12:13" x14ac:dyDescent="0.35">
      <c r="L5672" s="535" t="s">
        <v>6736</v>
      </c>
      <c r="M5672" s="529" t="s">
        <v>1075</v>
      </c>
    </row>
    <row r="5673" spans="12:13" x14ac:dyDescent="0.35">
      <c r="L5673" s="535" t="s">
        <v>6737</v>
      </c>
      <c r="M5673" s="529" t="s">
        <v>1075</v>
      </c>
    </row>
    <row r="5674" spans="12:13" x14ac:dyDescent="0.35">
      <c r="L5674" s="535" t="s">
        <v>6738</v>
      </c>
      <c r="M5674" s="529" t="s">
        <v>1075</v>
      </c>
    </row>
    <row r="5675" spans="12:13" x14ac:dyDescent="0.35">
      <c r="L5675" s="535" t="s">
        <v>6739</v>
      </c>
      <c r="M5675" s="529" t="s">
        <v>1075</v>
      </c>
    </row>
    <row r="5676" spans="12:13" x14ac:dyDescent="0.35">
      <c r="L5676" s="535" t="s">
        <v>6740</v>
      </c>
      <c r="M5676" s="529" t="s">
        <v>1075</v>
      </c>
    </row>
    <row r="5677" spans="12:13" x14ac:dyDescent="0.35">
      <c r="L5677" s="535" t="s">
        <v>6741</v>
      </c>
      <c r="M5677" s="529" t="s">
        <v>1075</v>
      </c>
    </row>
    <row r="5678" spans="12:13" x14ac:dyDescent="0.35">
      <c r="L5678" s="535" t="s">
        <v>6742</v>
      </c>
      <c r="M5678" s="529" t="s">
        <v>1075</v>
      </c>
    </row>
    <row r="5679" spans="12:13" x14ac:dyDescent="0.35">
      <c r="L5679" s="535" t="s">
        <v>6743</v>
      </c>
      <c r="M5679" s="529" t="s">
        <v>1075</v>
      </c>
    </row>
    <row r="5680" spans="12:13" x14ac:dyDescent="0.35">
      <c r="L5680" s="535" t="s">
        <v>6744</v>
      </c>
      <c r="M5680" s="529" t="s">
        <v>1075</v>
      </c>
    </row>
    <row r="5681" spans="12:13" x14ac:dyDescent="0.35">
      <c r="L5681" s="535" t="s">
        <v>6745</v>
      </c>
      <c r="M5681" s="529" t="s">
        <v>1075</v>
      </c>
    </row>
    <row r="5682" spans="12:13" x14ac:dyDescent="0.35">
      <c r="L5682" s="535" t="s">
        <v>6746</v>
      </c>
      <c r="M5682" s="529" t="s">
        <v>1075</v>
      </c>
    </row>
    <row r="5683" spans="12:13" x14ac:dyDescent="0.35">
      <c r="L5683" s="535" t="s">
        <v>6747</v>
      </c>
      <c r="M5683" s="529" t="s">
        <v>1075</v>
      </c>
    </row>
    <row r="5684" spans="12:13" x14ac:dyDescent="0.35">
      <c r="L5684" s="535" t="s">
        <v>6748</v>
      </c>
      <c r="M5684" s="529" t="s">
        <v>1075</v>
      </c>
    </row>
    <row r="5685" spans="12:13" x14ac:dyDescent="0.35">
      <c r="L5685" s="535" t="s">
        <v>6749</v>
      </c>
      <c r="M5685" s="529" t="s">
        <v>1075</v>
      </c>
    </row>
    <row r="5686" spans="12:13" x14ac:dyDescent="0.35">
      <c r="L5686" s="535" t="s">
        <v>6750</v>
      </c>
      <c r="M5686" s="529" t="s">
        <v>1075</v>
      </c>
    </row>
    <row r="5687" spans="12:13" x14ac:dyDescent="0.35">
      <c r="L5687" s="535" t="s">
        <v>6751</v>
      </c>
      <c r="M5687" s="529" t="s">
        <v>1075</v>
      </c>
    </row>
    <row r="5688" spans="12:13" x14ac:dyDescent="0.35">
      <c r="L5688" s="535" t="s">
        <v>6752</v>
      </c>
      <c r="M5688" s="529" t="s">
        <v>1075</v>
      </c>
    </row>
    <row r="5689" spans="12:13" x14ac:dyDescent="0.35">
      <c r="L5689" s="535" t="s">
        <v>6753</v>
      </c>
      <c r="M5689" s="529" t="s">
        <v>1075</v>
      </c>
    </row>
    <row r="5690" spans="12:13" x14ac:dyDescent="0.35">
      <c r="L5690" s="535" t="s">
        <v>6754</v>
      </c>
      <c r="M5690" s="529" t="s">
        <v>1075</v>
      </c>
    </row>
    <row r="5691" spans="12:13" x14ac:dyDescent="0.35">
      <c r="L5691" s="535" t="s">
        <v>6755</v>
      </c>
      <c r="M5691" s="529" t="s">
        <v>1075</v>
      </c>
    </row>
    <row r="5692" spans="12:13" x14ac:dyDescent="0.35">
      <c r="L5692" s="535" t="s">
        <v>6756</v>
      </c>
      <c r="M5692" s="529" t="s">
        <v>1075</v>
      </c>
    </row>
    <row r="5693" spans="12:13" x14ac:dyDescent="0.35">
      <c r="L5693" s="535" t="s">
        <v>6757</v>
      </c>
      <c r="M5693" s="529" t="s">
        <v>1075</v>
      </c>
    </row>
    <row r="5694" spans="12:13" x14ac:dyDescent="0.35">
      <c r="L5694" s="535" t="s">
        <v>6758</v>
      </c>
      <c r="M5694" s="529" t="s">
        <v>1075</v>
      </c>
    </row>
    <row r="5695" spans="12:13" x14ac:dyDescent="0.35">
      <c r="L5695" s="535" t="s">
        <v>6759</v>
      </c>
      <c r="M5695" s="529" t="s">
        <v>1075</v>
      </c>
    </row>
    <row r="5696" spans="12:13" x14ac:dyDescent="0.35">
      <c r="L5696" s="535" t="s">
        <v>6760</v>
      </c>
      <c r="M5696" s="529" t="s">
        <v>1075</v>
      </c>
    </row>
    <row r="5697" spans="12:13" x14ac:dyDescent="0.35">
      <c r="L5697" s="535" t="s">
        <v>6761</v>
      </c>
      <c r="M5697" s="529" t="s">
        <v>1075</v>
      </c>
    </row>
    <row r="5698" spans="12:13" x14ac:dyDescent="0.35">
      <c r="L5698" s="535" t="s">
        <v>6762</v>
      </c>
      <c r="M5698" s="529" t="s">
        <v>1075</v>
      </c>
    </row>
    <row r="5699" spans="12:13" x14ac:dyDescent="0.35">
      <c r="L5699" s="535" t="s">
        <v>6763</v>
      </c>
      <c r="M5699" s="529" t="s">
        <v>1075</v>
      </c>
    </row>
    <row r="5700" spans="12:13" x14ac:dyDescent="0.35">
      <c r="L5700" s="535" t="s">
        <v>6764</v>
      </c>
      <c r="M5700" s="529" t="s">
        <v>1075</v>
      </c>
    </row>
    <row r="5701" spans="12:13" x14ac:dyDescent="0.35">
      <c r="L5701" s="535" t="s">
        <v>6765</v>
      </c>
      <c r="M5701" s="529" t="s">
        <v>1075</v>
      </c>
    </row>
    <row r="5702" spans="12:13" x14ac:dyDescent="0.35">
      <c r="L5702" s="535" t="s">
        <v>6766</v>
      </c>
      <c r="M5702" s="529" t="s">
        <v>1075</v>
      </c>
    </row>
    <row r="5703" spans="12:13" x14ac:dyDescent="0.35">
      <c r="L5703" s="535" t="s">
        <v>6767</v>
      </c>
      <c r="M5703" s="529" t="s">
        <v>1075</v>
      </c>
    </row>
    <row r="5704" spans="12:13" x14ac:dyDescent="0.35">
      <c r="L5704" s="535" t="s">
        <v>6768</v>
      </c>
      <c r="M5704" s="529" t="s">
        <v>1075</v>
      </c>
    </row>
    <row r="5705" spans="12:13" x14ac:dyDescent="0.35">
      <c r="L5705" s="535" t="s">
        <v>6769</v>
      </c>
      <c r="M5705" s="529" t="s">
        <v>1075</v>
      </c>
    </row>
    <row r="5706" spans="12:13" x14ac:dyDescent="0.35">
      <c r="L5706" s="535" t="s">
        <v>6770</v>
      </c>
      <c r="M5706" s="529" t="s">
        <v>1075</v>
      </c>
    </row>
    <row r="5707" spans="12:13" x14ac:dyDescent="0.35">
      <c r="L5707" s="535" t="s">
        <v>6771</v>
      </c>
      <c r="M5707" s="529" t="s">
        <v>1075</v>
      </c>
    </row>
    <row r="5708" spans="12:13" x14ac:dyDescent="0.35">
      <c r="L5708" s="535" t="s">
        <v>6772</v>
      </c>
      <c r="M5708" s="529" t="s">
        <v>1075</v>
      </c>
    </row>
    <row r="5709" spans="12:13" x14ac:dyDescent="0.35">
      <c r="L5709" s="535" t="s">
        <v>6773</v>
      </c>
      <c r="M5709" s="529" t="s">
        <v>1075</v>
      </c>
    </row>
    <row r="5710" spans="12:13" x14ac:dyDescent="0.35">
      <c r="L5710" s="535" t="s">
        <v>6774</v>
      </c>
      <c r="M5710" s="529" t="s">
        <v>1075</v>
      </c>
    </row>
    <row r="5711" spans="12:13" x14ac:dyDescent="0.35">
      <c r="L5711" s="535" t="s">
        <v>6775</v>
      </c>
      <c r="M5711" s="529" t="s">
        <v>1075</v>
      </c>
    </row>
    <row r="5712" spans="12:13" x14ac:dyDescent="0.35">
      <c r="L5712" s="535" t="s">
        <v>6776</v>
      </c>
      <c r="M5712" s="529" t="s">
        <v>1075</v>
      </c>
    </row>
    <row r="5713" spans="12:13" x14ac:dyDescent="0.35">
      <c r="L5713" s="535" t="s">
        <v>6777</v>
      </c>
      <c r="M5713" s="529" t="s">
        <v>1075</v>
      </c>
    </row>
    <row r="5714" spans="12:13" x14ac:dyDescent="0.35">
      <c r="L5714" s="535" t="s">
        <v>6778</v>
      </c>
      <c r="M5714" s="529" t="s">
        <v>1075</v>
      </c>
    </row>
    <row r="5715" spans="12:13" x14ac:dyDescent="0.35">
      <c r="L5715" s="535" t="s">
        <v>6779</v>
      </c>
      <c r="M5715" s="529" t="s">
        <v>1075</v>
      </c>
    </row>
    <row r="5716" spans="12:13" x14ac:dyDescent="0.35">
      <c r="L5716" s="535" t="s">
        <v>6780</v>
      </c>
      <c r="M5716" s="529" t="s">
        <v>1075</v>
      </c>
    </row>
    <row r="5717" spans="12:13" x14ac:dyDescent="0.35">
      <c r="L5717" s="535" t="s">
        <v>6781</v>
      </c>
      <c r="M5717" s="529" t="s">
        <v>1075</v>
      </c>
    </row>
    <row r="5718" spans="12:13" x14ac:dyDescent="0.35">
      <c r="L5718" s="535" t="s">
        <v>6782</v>
      </c>
      <c r="M5718" s="529" t="s">
        <v>1075</v>
      </c>
    </row>
    <row r="5719" spans="12:13" x14ac:dyDescent="0.35">
      <c r="L5719" s="535" t="s">
        <v>6783</v>
      </c>
      <c r="M5719" s="529" t="s">
        <v>1075</v>
      </c>
    </row>
    <row r="5720" spans="12:13" x14ac:dyDescent="0.35">
      <c r="L5720" s="535" t="s">
        <v>6784</v>
      </c>
      <c r="M5720" s="529" t="s">
        <v>1075</v>
      </c>
    </row>
    <row r="5721" spans="12:13" x14ac:dyDescent="0.35">
      <c r="L5721" s="535" t="s">
        <v>6785</v>
      </c>
      <c r="M5721" s="529" t="s">
        <v>1075</v>
      </c>
    </row>
    <row r="5722" spans="12:13" x14ac:dyDescent="0.35">
      <c r="L5722" s="535" t="s">
        <v>6786</v>
      </c>
      <c r="M5722" s="529" t="s">
        <v>1075</v>
      </c>
    </row>
    <row r="5723" spans="12:13" x14ac:dyDescent="0.35">
      <c r="L5723" s="535" t="s">
        <v>6787</v>
      </c>
      <c r="M5723" s="529" t="s">
        <v>1075</v>
      </c>
    </row>
    <row r="5724" spans="12:13" x14ac:dyDescent="0.35">
      <c r="L5724" s="535" t="s">
        <v>6788</v>
      </c>
      <c r="M5724" s="529" t="s">
        <v>1075</v>
      </c>
    </row>
    <row r="5725" spans="12:13" x14ac:dyDescent="0.35">
      <c r="L5725" s="535" t="s">
        <v>6789</v>
      </c>
      <c r="M5725" s="529" t="s">
        <v>1075</v>
      </c>
    </row>
    <row r="5726" spans="12:13" x14ac:dyDescent="0.35">
      <c r="L5726" s="535" t="s">
        <v>6790</v>
      </c>
      <c r="M5726" s="529" t="s">
        <v>1075</v>
      </c>
    </row>
    <row r="5727" spans="12:13" x14ac:dyDescent="0.35">
      <c r="L5727" s="535" t="s">
        <v>6791</v>
      </c>
      <c r="M5727" s="529" t="s">
        <v>1075</v>
      </c>
    </row>
    <row r="5728" spans="12:13" x14ac:dyDescent="0.35">
      <c r="L5728" s="535" t="s">
        <v>6792</v>
      </c>
      <c r="M5728" s="529" t="s">
        <v>1075</v>
      </c>
    </row>
    <row r="5729" spans="12:13" x14ac:dyDescent="0.35">
      <c r="L5729" s="535" t="s">
        <v>6793</v>
      </c>
      <c r="M5729" s="529" t="s">
        <v>1075</v>
      </c>
    </row>
    <row r="5730" spans="12:13" x14ac:dyDescent="0.35">
      <c r="L5730" s="535" t="s">
        <v>6794</v>
      </c>
      <c r="M5730" s="529" t="s">
        <v>1047</v>
      </c>
    </row>
    <row r="5731" spans="12:13" x14ac:dyDescent="0.35">
      <c r="L5731" s="535" t="s">
        <v>6795</v>
      </c>
      <c r="M5731" s="529" t="s">
        <v>1047</v>
      </c>
    </row>
    <row r="5732" spans="12:13" x14ac:dyDescent="0.35">
      <c r="L5732" s="535" t="s">
        <v>6796</v>
      </c>
      <c r="M5732" s="529" t="s">
        <v>1047</v>
      </c>
    </row>
    <row r="5733" spans="12:13" x14ac:dyDescent="0.35">
      <c r="L5733" s="535" t="s">
        <v>6797</v>
      </c>
      <c r="M5733" s="529" t="s">
        <v>1047</v>
      </c>
    </row>
    <row r="5734" spans="12:13" x14ac:dyDescent="0.35">
      <c r="L5734" s="535" t="s">
        <v>6798</v>
      </c>
      <c r="M5734" s="529" t="s">
        <v>1047</v>
      </c>
    </row>
    <row r="5735" spans="12:13" x14ac:dyDescent="0.35">
      <c r="L5735" s="535" t="s">
        <v>6799</v>
      </c>
      <c r="M5735" s="529" t="s">
        <v>1047</v>
      </c>
    </row>
    <row r="5736" spans="12:13" x14ac:dyDescent="0.35">
      <c r="L5736" s="535" t="s">
        <v>6800</v>
      </c>
      <c r="M5736" s="529" t="s">
        <v>1047</v>
      </c>
    </row>
    <row r="5737" spans="12:13" x14ac:dyDescent="0.35">
      <c r="L5737" s="535" t="s">
        <v>6801</v>
      </c>
      <c r="M5737" s="529" t="s">
        <v>1047</v>
      </c>
    </row>
    <row r="5738" spans="12:13" x14ac:dyDescent="0.35">
      <c r="L5738" s="535" t="s">
        <v>6802</v>
      </c>
      <c r="M5738" s="529" t="s">
        <v>1047</v>
      </c>
    </row>
    <row r="5739" spans="12:13" x14ac:dyDescent="0.35">
      <c r="L5739" s="535" t="s">
        <v>6803</v>
      </c>
      <c r="M5739" s="529" t="s">
        <v>1047</v>
      </c>
    </row>
    <row r="5740" spans="12:13" x14ac:dyDescent="0.35">
      <c r="L5740" s="535" t="s">
        <v>6804</v>
      </c>
      <c r="M5740" s="529" t="s">
        <v>1047</v>
      </c>
    </row>
    <row r="5741" spans="12:13" x14ac:dyDescent="0.35">
      <c r="L5741" s="535" t="s">
        <v>6805</v>
      </c>
      <c r="M5741" s="529" t="s">
        <v>1047</v>
      </c>
    </row>
    <row r="5742" spans="12:13" x14ac:dyDescent="0.35">
      <c r="L5742" s="535" t="s">
        <v>6806</v>
      </c>
      <c r="M5742" s="529" t="s">
        <v>1047</v>
      </c>
    </row>
    <row r="5743" spans="12:13" x14ac:dyDescent="0.35">
      <c r="L5743" s="535" t="s">
        <v>6807</v>
      </c>
      <c r="M5743" s="529" t="s">
        <v>1047</v>
      </c>
    </row>
    <row r="5744" spans="12:13" x14ac:dyDescent="0.35">
      <c r="L5744" s="535" t="s">
        <v>6808</v>
      </c>
      <c r="M5744" s="529" t="s">
        <v>1047</v>
      </c>
    </row>
    <row r="5745" spans="12:13" x14ac:dyDescent="0.35">
      <c r="L5745" s="535" t="s">
        <v>6809</v>
      </c>
      <c r="M5745" s="529" t="s">
        <v>1047</v>
      </c>
    </row>
    <row r="5746" spans="12:13" x14ac:dyDescent="0.35">
      <c r="L5746" s="535" t="s">
        <v>6810</v>
      </c>
      <c r="M5746" s="529" t="s">
        <v>1047</v>
      </c>
    </row>
    <row r="5747" spans="12:13" x14ac:dyDescent="0.35">
      <c r="L5747" s="535" t="s">
        <v>6811</v>
      </c>
      <c r="M5747" s="529" t="s">
        <v>1047</v>
      </c>
    </row>
    <row r="5748" spans="12:13" x14ac:dyDescent="0.35">
      <c r="L5748" s="535" t="s">
        <v>6812</v>
      </c>
      <c r="M5748" s="529" t="s">
        <v>1047</v>
      </c>
    </row>
    <row r="5749" spans="12:13" x14ac:dyDescent="0.35">
      <c r="L5749" s="535" t="s">
        <v>6813</v>
      </c>
      <c r="M5749" s="529" t="s">
        <v>1047</v>
      </c>
    </row>
    <row r="5750" spans="12:13" x14ac:dyDescent="0.35">
      <c r="L5750" s="535" t="s">
        <v>6814</v>
      </c>
      <c r="M5750" s="529" t="s">
        <v>1047</v>
      </c>
    </row>
    <row r="5751" spans="12:13" x14ac:dyDescent="0.35">
      <c r="L5751" s="535" t="s">
        <v>6815</v>
      </c>
      <c r="M5751" s="529" t="s">
        <v>1047</v>
      </c>
    </row>
    <row r="5752" spans="12:13" x14ac:dyDescent="0.35">
      <c r="L5752" s="535" t="s">
        <v>6816</v>
      </c>
      <c r="M5752" s="529" t="s">
        <v>1047</v>
      </c>
    </row>
    <row r="5753" spans="12:13" x14ac:dyDescent="0.35">
      <c r="L5753" s="535" t="s">
        <v>6817</v>
      </c>
      <c r="M5753" s="529" t="s">
        <v>1047</v>
      </c>
    </row>
    <row r="5754" spans="12:13" x14ac:dyDescent="0.35">
      <c r="L5754" s="535" t="s">
        <v>6818</v>
      </c>
      <c r="M5754" s="529" t="s">
        <v>1047</v>
      </c>
    </row>
    <row r="5755" spans="12:13" x14ac:dyDescent="0.35">
      <c r="L5755" s="535" t="s">
        <v>6819</v>
      </c>
      <c r="M5755" s="529" t="s">
        <v>1047</v>
      </c>
    </row>
    <row r="5756" spans="12:13" x14ac:dyDescent="0.35">
      <c r="L5756" s="535" t="s">
        <v>6820</v>
      </c>
      <c r="M5756" s="529" t="s">
        <v>1047</v>
      </c>
    </row>
    <row r="5757" spans="12:13" x14ac:dyDescent="0.35">
      <c r="L5757" s="535" t="s">
        <v>6821</v>
      </c>
      <c r="M5757" s="529" t="s">
        <v>1047</v>
      </c>
    </row>
    <row r="5758" spans="12:13" x14ac:dyDescent="0.35">
      <c r="L5758" s="535" t="s">
        <v>6822</v>
      </c>
      <c r="M5758" s="529" t="s">
        <v>1047</v>
      </c>
    </row>
    <row r="5759" spans="12:13" x14ac:dyDescent="0.35">
      <c r="L5759" s="535" t="s">
        <v>6823</v>
      </c>
      <c r="M5759" s="529" t="s">
        <v>1047</v>
      </c>
    </row>
    <row r="5760" spans="12:13" x14ac:dyDescent="0.35">
      <c r="L5760" s="535" t="s">
        <v>6824</v>
      </c>
      <c r="M5760" s="529" t="s">
        <v>1047</v>
      </c>
    </row>
    <row r="5761" spans="12:13" x14ac:dyDescent="0.35">
      <c r="L5761" s="535" t="s">
        <v>6825</v>
      </c>
      <c r="M5761" s="529" t="s">
        <v>1047</v>
      </c>
    </row>
    <row r="5762" spans="12:13" x14ac:dyDescent="0.35">
      <c r="L5762" s="535" t="s">
        <v>6826</v>
      </c>
      <c r="M5762" s="529" t="s">
        <v>1047</v>
      </c>
    </row>
    <row r="5763" spans="12:13" x14ac:dyDescent="0.35">
      <c r="L5763" s="535" t="s">
        <v>6827</v>
      </c>
      <c r="M5763" s="529" t="s">
        <v>1047</v>
      </c>
    </row>
    <row r="5764" spans="12:13" x14ac:dyDescent="0.35">
      <c r="L5764" s="535" t="s">
        <v>6828</v>
      </c>
      <c r="M5764" s="529" t="s">
        <v>1047</v>
      </c>
    </row>
    <row r="5765" spans="12:13" x14ac:dyDescent="0.35">
      <c r="L5765" s="535" t="s">
        <v>6829</v>
      </c>
      <c r="M5765" s="529" t="s">
        <v>1047</v>
      </c>
    </row>
    <row r="5766" spans="12:13" x14ac:dyDescent="0.35">
      <c r="L5766" s="535" t="s">
        <v>6830</v>
      </c>
      <c r="M5766" s="529" t="s">
        <v>1047</v>
      </c>
    </row>
    <row r="5767" spans="12:13" x14ac:dyDescent="0.35">
      <c r="L5767" s="535" t="s">
        <v>6831</v>
      </c>
      <c r="M5767" s="529" t="s">
        <v>1047</v>
      </c>
    </row>
    <row r="5768" spans="12:13" x14ac:dyDescent="0.35">
      <c r="L5768" s="535" t="s">
        <v>6832</v>
      </c>
      <c r="M5768" s="529" t="s">
        <v>1047</v>
      </c>
    </row>
    <row r="5769" spans="12:13" x14ac:dyDescent="0.35">
      <c r="L5769" s="535" t="s">
        <v>6833</v>
      </c>
      <c r="M5769" s="529" t="s">
        <v>1047</v>
      </c>
    </row>
    <row r="5770" spans="12:13" x14ac:dyDescent="0.35">
      <c r="L5770" s="535" t="s">
        <v>6834</v>
      </c>
      <c r="M5770" s="529" t="s">
        <v>1047</v>
      </c>
    </row>
    <row r="5771" spans="12:13" x14ac:dyDescent="0.35">
      <c r="L5771" s="535" t="s">
        <v>6835</v>
      </c>
      <c r="M5771" s="529" t="s">
        <v>1047</v>
      </c>
    </row>
    <row r="5772" spans="12:13" x14ac:dyDescent="0.35">
      <c r="L5772" s="535" t="s">
        <v>6836</v>
      </c>
      <c r="M5772" s="529" t="s">
        <v>1047</v>
      </c>
    </row>
    <row r="5773" spans="12:13" x14ac:dyDescent="0.35">
      <c r="L5773" s="535" t="s">
        <v>6837</v>
      </c>
      <c r="M5773" s="529" t="s">
        <v>1047</v>
      </c>
    </row>
    <row r="5774" spans="12:13" x14ac:dyDescent="0.35">
      <c r="L5774" s="535" t="s">
        <v>6838</v>
      </c>
      <c r="M5774" s="529" t="s">
        <v>1047</v>
      </c>
    </row>
    <row r="5775" spans="12:13" x14ac:dyDescent="0.35">
      <c r="L5775" s="535" t="s">
        <v>6839</v>
      </c>
      <c r="M5775" s="529" t="s">
        <v>1047</v>
      </c>
    </row>
    <row r="5776" spans="12:13" x14ac:dyDescent="0.35">
      <c r="L5776" s="535" t="s">
        <v>6840</v>
      </c>
      <c r="M5776" s="529" t="s">
        <v>1047</v>
      </c>
    </row>
    <row r="5777" spans="12:13" x14ac:dyDescent="0.35">
      <c r="L5777" s="535" t="s">
        <v>6841</v>
      </c>
      <c r="M5777" s="529" t="s">
        <v>1047</v>
      </c>
    </row>
    <row r="5778" spans="12:13" x14ac:dyDescent="0.35">
      <c r="L5778" s="535" t="s">
        <v>6842</v>
      </c>
      <c r="M5778" s="529" t="s">
        <v>1047</v>
      </c>
    </row>
    <row r="5779" spans="12:13" x14ac:dyDescent="0.35">
      <c r="L5779" s="535" t="s">
        <v>6843</v>
      </c>
      <c r="M5779" s="529" t="s">
        <v>1047</v>
      </c>
    </row>
    <row r="5780" spans="12:13" x14ac:dyDescent="0.35">
      <c r="L5780" s="535" t="s">
        <v>6844</v>
      </c>
      <c r="M5780" s="529" t="s">
        <v>1047</v>
      </c>
    </row>
    <row r="5781" spans="12:13" x14ac:dyDescent="0.35">
      <c r="L5781" s="535" t="s">
        <v>6845</v>
      </c>
      <c r="M5781" s="529" t="s">
        <v>1047</v>
      </c>
    </row>
    <row r="5782" spans="12:13" x14ac:dyDescent="0.35">
      <c r="L5782" s="535" t="s">
        <v>6846</v>
      </c>
      <c r="M5782" s="529" t="s">
        <v>1047</v>
      </c>
    </row>
    <row r="5783" spans="12:13" x14ac:dyDescent="0.35">
      <c r="L5783" s="535" t="s">
        <v>6847</v>
      </c>
      <c r="M5783" s="529" t="s">
        <v>1047</v>
      </c>
    </row>
    <row r="5784" spans="12:13" x14ac:dyDescent="0.35">
      <c r="L5784" s="535" t="s">
        <v>6848</v>
      </c>
      <c r="M5784" s="529" t="s">
        <v>1047</v>
      </c>
    </row>
    <row r="5785" spans="12:13" x14ac:dyDescent="0.35">
      <c r="L5785" s="535" t="s">
        <v>6849</v>
      </c>
      <c r="M5785" s="529" t="s">
        <v>1047</v>
      </c>
    </row>
    <row r="5786" spans="12:13" x14ac:dyDescent="0.35">
      <c r="L5786" s="535" t="s">
        <v>6850</v>
      </c>
      <c r="M5786" s="529" t="s">
        <v>1047</v>
      </c>
    </row>
    <row r="5787" spans="12:13" x14ac:dyDescent="0.35">
      <c r="L5787" s="535" t="s">
        <v>6851</v>
      </c>
      <c r="M5787" s="529" t="s">
        <v>1047</v>
      </c>
    </row>
    <row r="5788" spans="12:13" x14ac:dyDescent="0.35">
      <c r="L5788" s="535" t="s">
        <v>6852</v>
      </c>
      <c r="M5788" s="529" t="s">
        <v>1047</v>
      </c>
    </row>
    <row r="5789" spans="12:13" x14ac:dyDescent="0.35">
      <c r="L5789" s="535" t="s">
        <v>6853</v>
      </c>
      <c r="M5789" s="529" t="s">
        <v>1047</v>
      </c>
    </row>
    <row r="5790" spans="12:13" x14ac:dyDescent="0.35">
      <c r="L5790" s="535" t="s">
        <v>6854</v>
      </c>
      <c r="M5790" s="529" t="s">
        <v>1047</v>
      </c>
    </row>
    <row r="5791" spans="12:13" x14ac:dyDescent="0.35">
      <c r="L5791" s="535" t="s">
        <v>6855</v>
      </c>
      <c r="M5791" s="529" t="s">
        <v>1047</v>
      </c>
    </row>
    <row r="5792" spans="12:13" x14ac:dyDescent="0.35">
      <c r="L5792" s="535" t="s">
        <v>6856</v>
      </c>
      <c r="M5792" s="529" t="s">
        <v>1047</v>
      </c>
    </row>
    <row r="5793" spans="12:13" x14ac:dyDescent="0.35">
      <c r="L5793" s="535" t="s">
        <v>6857</v>
      </c>
      <c r="M5793" s="529" t="s">
        <v>1047</v>
      </c>
    </row>
    <row r="5794" spans="12:13" x14ac:dyDescent="0.35">
      <c r="L5794" s="535" t="s">
        <v>6858</v>
      </c>
      <c r="M5794" s="529" t="s">
        <v>1047</v>
      </c>
    </row>
    <row r="5795" spans="12:13" x14ac:dyDescent="0.35">
      <c r="L5795" s="535" t="s">
        <v>6859</v>
      </c>
      <c r="M5795" s="529" t="s">
        <v>1047</v>
      </c>
    </row>
    <row r="5796" spans="12:13" x14ac:dyDescent="0.35">
      <c r="L5796" s="535" t="s">
        <v>6860</v>
      </c>
      <c r="M5796" s="529" t="s">
        <v>1047</v>
      </c>
    </row>
    <row r="5797" spans="12:13" x14ac:dyDescent="0.35">
      <c r="L5797" s="535" t="s">
        <v>6861</v>
      </c>
      <c r="M5797" s="529" t="s">
        <v>1047</v>
      </c>
    </row>
    <row r="5798" spans="12:13" x14ac:dyDescent="0.35">
      <c r="L5798" s="535" t="s">
        <v>6862</v>
      </c>
      <c r="M5798" s="529" t="s">
        <v>1047</v>
      </c>
    </row>
    <row r="5799" spans="12:13" x14ac:dyDescent="0.35">
      <c r="L5799" s="535" t="s">
        <v>6863</v>
      </c>
      <c r="M5799" s="529" t="s">
        <v>1047</v>
      </c>
    </row>
    <row r="5800" spans="12:13" x14ac:dyDescent="0.35">
      <c r="L5800" s="535" t="s">
        <v>6864</v>
      </c>
      <c r="M5800" s="529" t="s">
        <v>1047</v>
      </c>
    </row>
    <row r="5801" spans="12:13" x14ac:dyDescent="0.35">
      <c r="L5801" s="535" t="s">
        <v>6865</v>
      </c>
      <c r="M5801" s="529" t="s">
        <v>1047</v>
      </c>
    </row>
    <row r="5802" spans="12:13" x14ac:dyDescent="0.35">
      <c r="L5802" s="535" t="s">
        <v>6866</v>
      </c>
      <c r="M5802" s="529" t="s">
        <v>1047</v>
      </c>
    </row>
    <row r="5803" spans="12:13" x14ac:dyDescent="0.35">
      <c r="L5803" s="535" t="s">
        <v>6867</v>
      </c>
      <c r="M5803" s="529" t="s">
        <v>1047</v>
      </c>
    </row>
    <row r="5804" spans="12:13" x14ac:dyDescent="0.35">
      <c r="L5804" s="535" t="s">
        <v>6868</v>
      </c>
      <c r="M5804" s="529" t="s">
        <v>1047</v>
      </c>
    </row>
    <row r="5805" spans="12:13" x14ac:dyDescent="0.35">
      <c r="L5805" s="535" t="s">
        <v>6869</v>
      </c>
      <c r="M5805" s="529" t="s">
        <v>1047</v>
      </c>
    </row>
    <row r="5806" spans="12:13" x14ac:dyDescent="0.35">
      <c r="L5806" s="535" t="s">
        <v>6870</v>
      </c>
      <c r="M5806" s="529" t="s">
        <v>1047</v>
      </c>
    </row>
    <row r="5807" spans="12:13" x14ac:dyDescent="0.35">
      <c r="L5807" s="535" t="s">
        <v>6871</v>
      </c>
      <c r="M5807" s="529" t="s">
        <v>1047</v>
      </c>
    </row>
    <row r="5808" spans="12:13" x14ac:dyDescent="0.35">
      <c r="L5808" s="535" t="s">
        <v>6872</v>
      </c>
      <c r="M5808" s="529" t="s">
        <v>1047</v>
      </c>
    </row>
    <row r="5809" spans="12:13" x14ac:dyDescent="0.35">
      <c r="L5809" s="535" t="s">
        <v>6873</v>
      </c>
      <c r="M5809" s="529" t="s">
        <v>1047</v>
      </c>
    </row>
    <row r="5810" spans="12:13" x14ac:dyDescent="0.35">
      <c r="L5810" s="535" t="s">
        <v>6874</v>
      </c>
      <c r="M5810" s="529" t="s">
        <v>1047</v>
      </c>
    </row>
    <row r="5811" spans="12:13" x14ac:dyDescent="0.35">
      <c r="L5811" s="535" t="s">
        <v>6875</v>
      </c>
      <c r="M5811" s="529" t="s">
        <v>1047</v>
      </c>
    </row>
    <row r="5812" spans="12:13" x14ac:dyDescent="0.35">
      <c r="L5812" s="535" t="s">
        <v>6876</v>
      </c>
      <c r="M5812" s="529" t="s">
        <v>1047</v>
      </c>
    </row>
    <row r="5813" spans="12:13" x14ac:dyDescent="0.35">
      <c r="L5813" s="535" t="s">
        <v>6877</v>
      </c>
      <c r="M5813" s="529" t="s">
        <v>1047</v>
      </c>
    </row>
    <row r="5814" spans="12:13" x14ac:dyDescent="0.35">
      <c r="L5814" s="535" t="s">
        <v>6878</v>
      </c>
      <c r="M5814" s="529" t="s">
        <v>1047</v>
      </c>
    </row>
    <row r="5815" spans="12:13" x14ac:dyDescent="0.35">
      <c r="L5815" s="535" t="s">
        <v>6879</v>
      </c>
      <c r="M5815" s="529" t="s">
        <v>1047</v>
      </c>
    </row>
    <row r="5816" spans="12:13" x14ac:dyDescent="0.35">
      <c r="L5816" s="535" t="s">
        <v>6880</v>
      </c>
      <c r="M5816" s="529" t="s">
        <v>1047</v>
      </c>
    </row>
    <row r="5817" spans="12:13" x14ac:dyDescent="0.35">
      <c r="L5817" s="535" t="s">
        <v>6881</v>
      </c>
      <c r="M5817" s="529" t="s">
        <v>1047</v>
      </c>
    </row>
    <row r="5818" spans="12:13" x14ac:dyDescent="0.35">
      <c r="L5818" s="535" t="s">
        <v>6882</v>
      </c>
      <c r="M5818" s="529" t="s">
        <v>1047</v>
      </c>
    </row>
    <row r="5819" spans="12:13" x14ac:dyDescent="0.35">
      <c r="L5819" s="535" t="s">
        <v>6883</v>
      </c>
      <c r="M5819" s="529" t="s">
        <v>1047</v>
      </c>
    </row>
    <row r="5820" spans="12:13" x14ac:dyDescent="0.35">
      <c r="L5820" s="535" t="s">
        <v>6884</v>
      </c>
      <c r="M5820" s="529" t="s">
        <v>1047</v>
      </c>
    </row>
    <row r="5821" spans="12:13" x14ac:dyDescent="0.35">
      <c r="L5821" s="535" t="s">
        <v>6885</v>
      </c>
      <c r="M5821" s="529" t="s">
        <v>1047</v>
      </c>
    </row>
    <row r="5822" spans="12:13" x14ac:dyDescent="0.35">
      <c r="L5822" s="535" t="s">
        <v>6886</v>
      </c>
      <c r="M5822" s="529" t="s">
        <v>1047</v>
      </c>
    </row>
    <row r="5823" spans="12:13" x14ac:dyDescent="0.35">
      <c r="L5823" s="535" t="s">
        <v>6887</v>
      </c>
      <c r="M5823" s="529" t="s">
        <v>1047</v>
      </c>
    </row>
    <row r="5824" spans="12:13" x14ac:dyDescent="0.35">
      <c r="L5824" s="535" t="s">
        <v>6888</v>
      </c>
      <c r="M5824" s="529" t="s">
        <v>1047</v>
      </c>
    </row>
    <row r="5825" spans="12:13" x14ac:dyDescent="0.35">
      <c r="L5825" s="535" t="s">
        <v>6889</v>
      </c>
      <c r="M5825" s="529" t="s">
        <v>1047</v>
      </c>
    </row>
    <row r="5826" spans="12:13" x14ac:dyDescent="0.35">
      <c r="L5826" s="535" t="s">
        <v>6890</v>
      </c>
      <c r="M5826" s="529" t="s">
        <v>1047</v>
      </c>
    </row>
    <row r="5827" spans="12:13" x14ac:dyDescent="0.35">
      <c r="L5827" s="535" t="s">
        <v>6891</v>
      </c>
      <c r="M5827" s="529" t="s">
        <v>1047</v>
      </c>
    </row>
    <row r="5828" spans="12:13" x14ac:dyDescent="0.35">
      <c r="L5828" s="535" t="s">
        <v>6892</v>
      </c>
      <c r="M5828" s="529" t="s">
        <v>1047</v>
      </c>
    </row>
    <row r="5829" spans="12:13" x14ac:dyDescent="0.35">
      <c r="L5829" s="535" t="s">
        <v>6893</v>
      </c>
      <c r="M5829" s="529" t="s">
        <v>1047</v>
      </c>
    </row>
    <row r="5830" spans="12:13" x14ac:dyDescent="0.35">
      <c r="L5830" s="535" t="s">
        <v>6894</v>
      </c>
      <c r="M5830" s="529" t="s">
        <v>1047</v>
      </c>
    </row>
    <row r="5831" spans="12:13" x14ac:dyDescent="0.35">
      <c r="L5831" s="535" t="s">
        <v>6895</v>
      </c>
      <c r="M5831" s="529" t="s">
        <v>1047</v>
      </c>
    </row>
    <row r="5832" spans="12:13" x14ac:dyDescent="0.35">
      <c r="L5832" s="535" t="s">
        <v>6896</v>
      </c>
      <c r="M5832" s="529" t="s">
        <v>1047</v>
      </c>
    </row>
    <row r="5833" spans="12:13" x14ac:dyDescent="0.35">
      <c r="L5833" s="535" t="s">
        <v>6897</v>
      </c>
      <c r="M5833" s="529" t="s">
        <v>1047</v>
      </c>
    </row>
    <row r="5834" spans="12:13" x14ac:dyDescent="0.35">
      <c r="L5834" s="535" t="s">
        <v>6898</v>
      </c>
      <c r="M5834" s="529" t="s">
        <v>1047</v>
      </c>
    </row>
    <row r="5835" spans="12:13" x14ac:dyDescent="0.35">
      <c r="L5835" s="535" t="s">
        <v>6899</v>
      </c>
      <c r="M5835" s="529" t="s">
        <v>1047</v>
      </c>
    </row>
    <row r="5836" spans="12:13" x14ac:dyDescent="0.35">
      <c r="L5836" s="535" t="s">
        <v>6900</v>
      </c>
      <c r="M5836" s="529" t="s">
        <v>1047</v>
      </c>
    </row>
    <row r="5837" spans="12:13" x14ac:dyDescent="0.35">
      <c r="L5837" s="535" t="s">
        <v>6901</v>
      </c>
      <c r="M5837" s="529" t="s">
        <v>1047</v>
      </c>
    </row>
    <row r="5838" spans="12:13" x14ac:dyDescent="0.35">
      <c r="L5838" s="535" t="s">
        <v>6902</v>
      </c>
      <c r="M5838" s="529" t="s">
        <v>1047</v>
      </c>
    </row>
    <row r="5839" spans="12:13" x14ac:dyDescent="0.35">
      <c r="L5839" s="535" t="s">
        <v>6903</v>
      </c>
      <c r="M5839" s="529" t="s">
        <v>1047</v>
      </c>
    </row>
    <row r="5840" spans="12:13" x14ac:dyDescent="0.35">
      <c r="L5840" s="535" t="s">
        <v>6904</v>
      </c>
      <c r="M5840" s="529" t="s">
        <v>1047</v>
      </c>
    </row>
    <row r="5841" spans="12:13" x14ac:dyDescent="0.35">
      <c r="L5841" s="535" t="s">
        <v>6905</v>
      </c>
      <c r="M5841" s="529" t="s">
        <v>1047</v>
      </c>
    </row>
    <row r="5842" spans="12:13" x14ac:dyDescent="0.35">
      <c r="L5842" s="535" t="s">
        <v>6906</v>
      </c>
      <c r="M5842" s="529" t="s">
        <v>1047</v>
      </c>
    </row>
    <row r="5843" spans="12:13" x14ac:dyDescent="0.35">
      <c r="L5843" s="535" t="s">
        <v>6907</v>
      </c>
      <c r="M5843" s="529" t="s">
        <v>1047</v>
      </c>
    </row>
    <row r="5844" spans="12:13" x14ac:dyDescent="0.35">
      <c r="L5844" s="535" t="s">
        <v>6908</v>
      </c>
      <c r="M5844" s="529" t="s">
        <v>1047</v>
      </c>
    </row>
    <row r="5845" spans="12:13" x14ac:dyDescent="0.35">
      <c r="L5845" s="535" t="s">
        <v>6909</v>
      </c>
      <c r="M5845" s="529" t="s">
        <v>1047</v>
      </c>
    </row>
    <row r="5846" spans="12:13" x14ac:dyDescent="0.35">
      <c r="L5846" s="535" t="s">
        <v>6910</v>
      </c>
      <c r="M5846" s="529" t="s">
        <v>1047</v>
      </c>
    </row>
    <row r="5847" spans="12:13" x14ac:dyDescent="0.35">
      <c r="L5847" s="535" t="s">
        <v>6911</v>
      </c>
      <c r="M5847" s="529" t="s">
        <v>1047</v>
      </c>
    </row>
    <row r="5848" spans="12:13" x14ac:dyDescent="0.35">
      <c r="L5848" s="535" t="s">
        <v>6912</v>
      </c>
      <c r="M5848" s="529" t="s">
        <v>1047</v>
      </c>
    </row>
    <row r="5849" spans="12:13" x14ac:dyDescent="0.35">
      <c r="L5849" s="535" t="s">
        <v>6913</v>
      </c>
      <c r="M5849" s="529" t="s">
        <v>1047</v>
      </c>
    </row>
    <row r="5850" spans="12:13" x14ac:dyDescent="0.35">
      <c r="L5850" s="535" t="s">
        <v>6914</v>
      </c>
      <c r="M5850" s="529" t="s">
        <v>1047</v>
      </c>
    </row>
    <row r="5851" spans="12:13" x14ac:dyDescent="0.35">
      <c r="L5851" s="535" t="s">
        <v>6915</v>
      </c>
      <c r="M5851" s="529" t="s">
        <v>1047</v>
      </c>
    </row>
    <row r="5852" spans="12:13" x14ac:dyDescent="0.35">
      <c r="L5852" s="535" t="s">
        <v>6916</v>
      </c>
      <c r="M5852" s="529" t="s">
        <v>1047</v>
      </c>
    </row>
    <row r="5853" spans="12:13" x14ac:dyDescent="0.35">
      <c r="L5853" s="535" t="s">
        <v>6917</v>
      </c>
      <c r="M5853" s="529" t="s">
        <v>1047</v>
      </c>
    </row>
    <row r="5854" spans="12:13" x14ac:dyDescent="0.35">
      <c r="L5854" s="535" t="s">
        <v>6918</v>
      </c>
      <c r="M5854" s="529" t="s">
        <v>1047</v>
      </c>
    </row>
    <row r="5855" spans="12:13" x14ac:dyDescent="0.35">
      <c r="L5855" s="535" t="s">
        <v>6919</v>
      </c>
      <c r="M5855" s="529" t="s">
        <v>1047</v>
      </c>
    </row>
    <row r="5856" spans="12:13" x14ac:dyDescent="0.35">
      <c r="L5856" s="535" t="s">
        <v>6920</v>
      </c>
      <c r="M5856" s="529" t="s">
        <v>1047</v>
      </c>
    </row>
    <row r="5857" spans="12:13" x14ac:dyDescent="0.35">
      <c r="L5857" s="535" t="s">
        <v>6921</v>
      </c>
      <c r="M5857" s="529" t="s">
        <v>1047</v>
      </c>
    </row>
    <row r="5858" spans="12:13" x14ac:dyDescent="0.35">
      <c r="L5858" s="535" t="s">
        <v>6922</v>
      </c>
      <c r="M5858" s="529" t="s">
        <v>1047</v>
      </c>
    </row>
    <row r="5859" spans="12:13" x14ac:dyDescent="0.35">
      <c r="L5859" s="535" t="s">
        <v>6923</v>
      </c>
      <c r="M5859" s="529" t="s">
        <v>1047</v>
      </c>
    </row>
    <row r="5860" spans="12:13" x14ac:dyDescent="0.35">
      <c r="L5860" s="535" t="s">
        <v>6924</v>
      </c>
      <c r="M5860" s="529" t="s">
        <v>1047</v>
      </c>
    </row>
    <row r="5861" spans="12:13" x14ac:dyDescent="0.35">
      <c r="L5861" s="535" t="s">
        <v>6925</v>
      </c>
      <c r="M5861" s="529" t="s">
        <v>1047</v>
      </c>
    </row>
    <row r="5862" spans="12:13" x14ac:dyDescent="0.35">
      <c r="L5862" s="535" t="s">
        <v>6926</v>
      </c>
      <c r="M5862" s="529" t="s">
        <v>1047</v>
      </c>
    </row>
    <row r="5863" spans="12:13" x14ac:dyDescent="0.35">
      <c r="L5863" s="535" t="s">
        <v>6927</v>
      </c>
      <c r="M5863" s="529" t="s">
        <v>1047</v>
      </c>
    </row>
    <row r="5864" spans="12:13" x14ac:dyDescent="0.35">
      <c r="L5864" s="535" t="s">
        <v>6928</v>
      </c>
      <c r="M5864" s="529" t="s">
        <v>1047</v>
      </c>
    </row>
    <row r="5865" spans="12:13" x14ac:dyDescent="0.35">
      <c r="L5865" s="535" t="s">
        <v>6929</v>
      </c>
      <c r="M5865" s="529" t="s">
        <v>1047</v>
      </c>
    </row>
    <row r="5866" spans="12:13" x14ac:dyDescent="0.35">
      <c r="L5866" s="535" t="s">
        <v>6930</v>
      </c>
      <c r="M5866" s="529" t="s">
        <v>1047</v>
      </c>
    </row>
    <row r="5867" spans="12:13" x14ac:dyDescent="0.35">
      <c r="L5867" s="535" t="s">
        <v>6931</v>
      </c>
      <c r="M5867" s="529" t="s">
        <v>1047</v>
      </c>
    </row>
    <row r="5868" spans="12:13" x14ac:dyDescent="0.35">
      <c r="L5868" s="535" t="s">
        <v>6932</v>
      </c>
      <c r="M5868" s="529" t="s">
        <v>1047</v>
      </c>
    </row>
    <row r="5869" spans="12:13" x14ac:dyDescent="0.35">
      <c r="L5869" s="535" t="s">
        <v>6933</v>
      </c>
      <c r="M5869" s="529" t="s">
        <v>1047</v>
      </c>
    </row>
    <row r="5870" spans="12:13" x14ac:dyDescent="0.35">
      <c r="L5870" s="535" t="s">
        <v>6934</v>
      </c>
      <c r="M5870" s="529" t="s">
        <v>1047</v>
      </c>
    </row>
    <row r="5871" spans="12:13" x14ac:dyDescent="0.35">
      <c r="L5871" s="535" t="s">
        <v>6935</v>
      </c>
      <c r="M5871" s="529" t="s">
        <v>1047</v>
      </c>
    </row>
    <row r="5872" spans="12:13" x14ac:dyDescent="0.35">
      <c r="L5872" s="535" t="s">
        <v>6936</v>
      </c>
      <c r="M5872" s="529" t="s">
        <v>1047</v>
      </c>
    </row>
    <row r="5873" spans="12:13" x14ac:dyDescent="0.35">
      <c r="L5873" s="535" t="s">
        <v>6937</v>
      </c>
      <c r="M5873" s="529" t="s">
        <v>1047</v>
      </c>
    </row>
    <row r="5874" spans="12:13" x14ac:dyDescent="0.35">
      <c r="L5874" s="535" t="s">
        <v>6938</v>
      </c>
      <c r="M5874" s="529" t="s">
        <v>1047</v>
      </c>
    </row>
    <row r="5875" spans="12:13" x14ac:dyDescent="0.35">
      <c r="L5875" s="535" t="s">
        <v>6939</v>
      </c>
      <c r="M5875" s="529" t="s">
        <v>1047</v>
      </c>
    </row>
    <row r="5876" spans="12:13" x14ac:dyDescent="0.35">
      <c r="L5876" s="535" t="s">
        <v>6940</v>
      </c>
      <c r="M5876" s="529" t="s">
        <v>1047</v>
      </c>
    </row>
    <row r="5877" spans="12:13" x14ac:dyDescent="0.35">
      <c r="L5877" s="535" t="s">
        <v>6941</v>
      </c>
      <c r="M5877" s="529" t="s">
        <v>1047</v>
      </c>
    </row>
    <row r="5878" spans="12:13" x14ac:dyDescent="0.35">
      <c r="L5878" s="535" t="s">
        <v>6942</v>
      </c>
      <c r="M5878" s="529" t="s">
        <v>1047</v>
      </c>
    </row>
    <row r="5879" spans="12:13" x14ac:dyDescent="0.35">
      <c r="L5879" s="535" t="s">
        <v>6943</v>
      </c>
      <c r="M5879" s="529" t="s">
        <v>1047</v>
      </c>
    </row>
    <row r="5880" spans="12:13" x14ac:dyDescent="0.35">
      <c r="L5880" s="535" t="s">
        <v>6944</v>
      </c>
      <c r="M5880" s="529" t="s">
        <v>1047</v>
      </c>
    </row>
    <row r="5881" spans="12:13" x14ac:dyDescent="0.35">
      <c r="L5881" s="535" t="s">
        <v>6945</v>
      </c>
      <c r="M5881" s="529" t="s">
        <v>1047</v>
      </c>
    </row>
    <row r="5882" spans="12:13" x14ac:dyDescent="0.35">
      <c r="L5882" s="535" t="s">
        <v>6946</v>
      </c>
      <c r="M5882" s="529" t="s">
        <v>1047</v>
      </c>
    </row>
    <row r="5883" spans="12:13" x14ac:dyDescent="0.35">
      <c r="L5883" s="535" t="s">
        <v>6947</v>
      </c>
      <c r="M5883" s="529" t="s">
        <v>1047</v>
      </c>
    </row>
    <row r="5884" spans="12:13" x14ac:dyDescent="0.35">
      <c r="L5884" s="535" t="s">
        <v>6948</v>
      </c>
      <c r="M5884" s="529" t="s">
        <v>1047</v>
      </c>
    </row>
    <row r="5885" spans="12:13" x14ac:dyDescent="0.35">
      <c r="L5885" s="535" t="s">
        <v>6949</v>
      </c>
      <c r="M5885" s="529" t="s">
        <v>1047</v>
      </c>
    </row>
    <row r="5886" spans="12:13" x14ac:dyDescent="0.35">
      <c r="L5886" s="535" t="s">
        <v>6950</v>
      </c>
      <c r="M5886" s="529" t="s">
        <v>1047</v>
      </c>
    </row>
    <row r="5887" spans="12:13" x14ac:dyDescent="0.35">
      <c r="L5887" s="535" t="s">
        <v>6951</v>
      </c>
      <c r="M5887" s="529" t="s">
        <v>1047</v>
      </c>
    </row>
    <row r="5888" spans="12:13" x14ac:dyDescent="0.35">
      <c r="L5888" s="535" t="s">
        <v>6952</v>
      </c>
      <c r="M5888" s="529" t="s">
        <v>1047</v>
      </c>
    </row>
    <row r="5889" spans="12:13" x14ac:dyDescent="0.35">
      <c r="L5889" s="535" t="s">
        <v>6953</v>
      </c>
      <c r="M5889" s="529" t="s">
        <v>1047</v>
      </c>
    </row>
    <row r="5890" spans="12:13" x14ac:dyDescent="0.35">
      <c r="L5890" s="535" t="s">
        <v>6954</v>
      </c>
      <c r="M5890" s="529" t="s">
        <v>1047</v>
      </c>
    </row>
    <row r="5891" spans="12:13" x14ac:dyDescent="0.35">
      <c r="L5891" s="535" t="s">
        <v>6955</v>
      </c>
      <c r="M5891" s="529" t="s">
        <v>1047</v>
      </c>
    </row>
    <row r="5892" spans="12:13" x14ac:dyDescent="0.35">
      <c r="L5892" s="535" t="s">
        <v>6956</v>
      </c>
      <c r="M5892" s="529" t="s">
        <v>1047</v>
      </c>
    </row>
    <row r="5893" spans="12:13" x14ac:dyDescent="0.35">
      <c r="L5893" s="535" t="s">
        <v>6957</v>
      </c>
      <c r="M5893" s="529" t="s">
        <v>1047</v>
      </c>
    </row>
    <row r="5894" spans="12:13" x14ac:dyDescent="0.35">
      <c r="L5894" s="535" t="s">
        <v>6958</v>
      </c>
      <c r="M5894" s="529" t="s">
        <v>1047</v>
      </c>
    </row>
    <row r="5895" spans="12:13" x14ac:dyDescent="0.35">
      <c r="L5895" s="535" t="s">
        <v>6959</v>
      </c>
      <c r="M5895" s="529" t="s">
        <v>1047</v>
      </c>
    </row>
    <row r="5896" spans="12:13" x14ac:dyDescent="0.35">
      <c r="L5896" s="535" t="s">
        <v>6960</v>
      </c>
      <c r="M5896" s="529" t="s">
        <v>1047</v>
      </c>
    </row>
    <row r="5897" spans="12:13" x14ac:dyDescent="0.35">
      <c r="L5897" s="535" t="s">
        <v>6961</v>
      </c>
      <c r="M5897" s="529" t="s">
        <v>1047</v>
      </c>
    </row>
    <row r="5898" spans="12:13" x14ac:dyDescent="0.35">
      <c r="L5898" s="535" t="s">
        <v>6962</v>
      </c>
      <c r="M5898" s="529" t="s">
        <v>1047</v>
      </c>
    </row>
    <row r="5899" spans="12:13" x14ac:dyDescent="0.35">
      <c r="L5899" s="535" t="s">
        <v>6963</v>
      </c>
      <c r="M5899" s="529" t="s">
        <v>1047</v>
      </c>
    </row>
    <row r="5900" spans="12:13" x14ac:dyDescent="0.35">
      <c r="L5900" s="535" t="s">
        <v>6964</v>
      </c>
      <c r="M5900" s="529" t="s">
        <v>1047</v>
      </c>
    </row>
    <row r="5901" spans="12:13" x14ac:dyDescent="0.35">
      <c r="L5901" s="535" t="s">
        <v>6965</v>
      </c>
      <c r="M5901" s="529" t="s">
        <v>1047</v>
      </c>
    </row>
    <row r="5902" spans="12:13" x14ac:dyDescent="0.35">
      <c r="L5902" s="535" t="s">
        <v>6966</v>
      </c>
      <c r="M5902" s="529" t="s">
        <v>1047</v>
      </c>
    </row>
    <row r="5903" spans="12:13" x14ac:dyDescent="0.35">
      <c r="L5903" s="535" t="s">
        <v>6967</v>
      </c>
      <c r="M5903" s="529" t="s">
        <v>1047</v>
      </c>
    </row>
    <row r="5904" spans="12:13" x14ac:dyDescent="0.35">
      <c r="L5904" s="535" t="s">
        <v>6968</v>
      </c>
      <c r="M5904" s="529" t="s">
        <v>1047</v>
      </c>
    </row>
    <row r="5905" spans="12:13" x14ac:dyDescent="0.35">
      <c r="L5905" s="535" t="s">
        <v>6969</v>
      </c>
      <c r="M5905" s="529" t="s">
        <v>1047</v>
      </c>
    </row>
    <row r="5906" spans="12:13" x14ac:dyDescent="0.35">
      <c r="L5906" s="535" t="s">
        <v>6970</v>
      </c>
      <c r="M5906" s="529" t="s">
        <v>1047</v>
      </c>
    </row>
    <row r="5907" spans="12:13" x14ac:dyDescent="0.35">
      <c r="L5907" s="535" t="s">
        <v>6971</v>
      </c>
      <c r="M5907" s="529" t="s">
        <v>1047</v>
      </c>
    </row>
    <row r="5908" spans="12:13" x14ac:dyDescent="0.35">
      <c r="L5908" s="535" t="s">
        <v>6972</v>
      </c>
      <c r="M5908" s="529" t="s">
        <v>1047</v>
      </c>
    </row>
    <row r="5909" spans="12:13" x14ac:dyDescent="0.35">
      <c r="L5909" s="535" t="s">
        <v>6973</v>
      </c>
      <c r="M5909" s="529" t="s">
        <v>1047</v>
      </c>
    </row>
    <row r="5910" spans="12:13" x14ac:dyDescent="0.35">
      <c r="L5910" s="535" t="s">
        <v>6974</v>
      </c>
      <c r="M5910" s="529" t="s">
        <v>1047</v>
      </c>
    </row>
    <row r="5911" spans="12:13" x14ac:dyDescent="0.35">
      <c r="L5911" s="535" t="s">
        <v>6975</v>
      </c>
      <c r="M5911" s="529" t="s">
        <v>1047</v>
      </c>
    </row>
    <row r="5912" spans="12:13" x14ac:dyDescent="0.35">
      <c r="L5912" s="535" t="s">
        <v>6976</v>
      </c>
      <c r="M5912" s="529" t="s">
        <v>1047</v>
      </c>
    </row>
    <row r="5913" spans="12:13" x14ac:dyDescent="0.35">
      <c r="L5913" s="535" t="s">
        <v>6977</v>
      </c>
      <c r="M5913" s="529" t="s">
        <v>1047</v>
      </c>
    </row>
    <row r="5914" spans="12:13" x14ac:dyDescent="0.35">
      <c r="L5914" s="535" t="s">
        <v>6978</v>
      </c>
      <c r="M5914" s="529" t="s">
        <v>1047</v>
      </c>
    </row>
    <row r="5915" spans="12:13" x14ac:dyDescent="0.35">
      <c r="L5915" s="535" t="s">
        <v>6979</v>
      </c>
      <c r="M5915" s="529" t="s">
        <v>1047</v>
      </c>
    </row>
    <row r="5916" spans="12:13" x14ac:dyDescent="0.35">
      <c r="L5916" s="535" t="s">
        <v>6980</v>
      </c>
      <c r="M5916" s="529" t="s">
        <v>1047</v>
      </c>
    </row>
    <row r="5917" spans="12:13" x14ac:dyDescent="0.35">
      <c r="L5917" s="535" t="s">
        <v>6981</v>
      </c>
      <c r="M5917" s="529" t="s">
        <v>1047</v>
      </c>
    </row>
    <row r="5918" spans="12:13" x14ac:dyDescent="0.35">
      <c r="L5918" s="535" t="s">
        <v>6982</v>
      </c>
      <c r="M5918" s="529" t="s">
        <v>1047</v>
      </c>
    </row>
    <row r="5919" spans="12:13" x14ac:dyDescent="0.35">
      <c r="L5919" s="535" t="s">
        <v>6983</v>
      </c>
      <c r="M5919" s="529" t="s">
        <v>1047</v>
      </c>
    </row>
    <row r="5920" spans="12:13" x14ac:dyDescent="0.35">
      <c r="L5920" s="535" t="s">
        <v>6984</v>
      </c>
      <c r="M5920" s="529" t="s">
        <v>1047</v>
      </c>
    </row>
    <row r="5921" spans="12:13" x14ac:dyDescent="0.35">
      <c r="L5921" s="535" t="s">
        <v>6985</v>
      </c>
      <c r="M5921" s="529" t="s">
        <v>1047</v>
      </c>
    </row>
    <row r="5922" spans="12:13" x14ac:dyDescent="0.35">
      <c r="L5922" s="535" t="s">
        <v>6986</v>
      </c>
      <c r="M5922" s="529" t="s">
        <v>1047</v>
      </c>
    </row>
    <row r="5923" spans="12:13" x14ac:dyDescent="0.35">
      <c r="L5923" s="535" t="s">
        <v>6987</v>
      </c>
      <c r="M5923" s="529" t="s">
        <v>1047</v>
      </c>
    </row>
    <row r="5924" spans="12:13" x14ac:dyDescent="0.35">
      <c r="L5924" s="535" t="s">
        <v>6988</v>
      </c>
      <c r="M5924" s="529" t="s">
        <v>1047</v>
      </c>
    </row>
    <row r="5925" spans="12:13" x14ac:dyDescent="0.35">
      <c r="L5925" s="535" t="s">
        <v>6989</v>
      </c>
      <c r="M5925" s="529" t="s">
        <v>1047</v>
      </c>
    </row>
    <row r="5926" spans="12:13" x14ac:dyDescent="0.35">
      <c r="L5926" s="535" t="s">
        <v>6990</v>
      </c>
      <c r="M5926" s="529" t="s">
        <v>1047</v>
      </c>
    </row>
    <row r="5927" spans="12:13" x14ac:dyDescent="0.35">
      <c r="L5927" s="535" t="s">
        <v>6991</v>
      </c>
      <c r="M5927" s="529" t="s">
        <v>1047</v>
      </c>
    </row>
    <row r="5928" spans="12:13" x14ac:dyDescent="0.35">
      <c r="L5928" s="535" t="s">
        <v>6992</v>
      </c>
      <c r="M5928" s="529" t="s">
        <v>1047</v>
      </c>
    </row>
    <row r="5929" spans="12:13" x14ac:dyDescent="0.35">
      <c r="L5929" s="535" t="s">
        <v>6993</v>
      </c>
      <c r="M5929" s="529" t="s">
        <v>1047</v>
      </c>
    </row>
    <row r="5930" spans="12:13" x14ac:dyDescent="0.35">
      <c r="L5930" s="535" t="s">
        <v>6994</v>
      </c>
      <c r="M5930" s="529" t="s">
        <v>1047</v>
      </c>
    </row>
    <row r="5931" spans="12:13" x14ac:dyDescent="0.35">
      <c r="L5931" s="535" t="s">
        <v>6995</v>
      </c>
      <c r="M5931" s="529" t="s">
        <v>1047</v>
      </c>
    </row>
    <row r="5932" spans="12:13" x14ac:dyDescent="0.35">
      <c r="L5932" s="535" t="s">
        <v>6996</v>
      </c>
      <c r="M5932" s="529" t="s">
        <v>1047</v>
      </c>
    </row>
    <row r="5933" spans="12:13" x14ac:dyDescent="0.35">
      <c r="L5933" s="535" t="s">
        <v>6997</v>
      </c>
      <c r="M5933" s="529" t="s">
        <v>1047</v>
      </c>
    </row>
    <row r="5934" spans="12:13" x14ac:dyDescent="0.35">
      <c r="L5934" s="535" t="s">
        <v>6998</v>
      </c>
      <c r="M5934" s="529" t="s">
        <v>1047</v>
      </c>
    </row>
    <row r="5935" spans="12:13" x14ac:dyDescent="0.35">
      <c r="L5935" s="535" t="s">
        <v>6999</v>
      </c>
      <c r="M5935" s="529" t="s">
        <v>1047</v>
      </c>
    </row>
    <row r="5936" spans="12:13" x14ac:dyDescent="0.35">
      <c r="L5936" s="535" t="s">
        <v>7000</v>
      </c>
      <c r="M5936" s="529" t="s">
        <v>1047</v>
      </c>
    </row>
    <row r="5937" spans="12:13" x14ac:dyDescent="0.35">
      <c r="L5937" s="535" t="s">
        <v>7001</v>
      </c>
      <c r="M5937" s="529" t="s">
        <v>1047</v>
      </c>
    </row>
    <row r="5938" spans="12:13" x14ac:dyDescent="0.35">
      <c r="L5938" s="535" t="s">
        <v>7002</v>
      </c>
      <c r="M5938" s="529" t="s">
        <v>1047</v>
      </c>
    </row>
    <row r="5939" spans="12:13" x14ac:dyDescent="0.35">
      <c r="L5939" s="535" t="s">
        <v>7003</v>
      </c>
      <c r="M5939" s="529" t="s">
        <v>1047</v>
      </c>
    </row>
    <row r="5940" spans="12:13" x14ac:dyDescent="0.35">
      <c r="L5940" s="535" t="s">
        <v>7004</v>
      </c>
      <c r="M5940" s="529" t="s">
        <v>1047</v>
      </c>
    </row>
    <row r="5941" spans="12:13" x14ac:dyDescent="0.35">
      <c r="L5941" s="535" t="s">
        <v>7005</v>
      </c>
      <c r="M5941" s="529" t="s">
        <v>1047</v>
      </c>
    </row>
    <row r="5942" spans="12:13" x14ac:dyDescent="0.35">
      <c r="L5942" s="535" t="s">
        <v>7006</v>
      </c>
      <c r="M5942" s="529" t="s">
        <v>1047</v>
      </c>
    </row>
    <row r="5943" spans="12:13" x14ac:dyDescent="0.35">
      <c r="L5943" s="535" t="s">
        <v>7007</v>
      </c>
      <c r="M5943" s="529" t="s">
        <v>1047</v>
      </c>
    </row>
    <row r="5944" spans="12:13" x14ac:dyDescent="0.35">
      <c r="L5944" s="535" t="s">
        <v>7008</v>
      </c>
      <c r="M5944" s="529" t="s">
        <v>1047</v>
      </c>
    </row>
    <row r="5945" spans="12:13" x14ac:dyDescent="0.35">
      <c r="L5945" s="535" t="s">
        <v>7009</v>
      </c>
      <c r="M5945" s="529" t="s">
        <v>1047</v>
      </c>
    </row>
    <row r="5946" spans="12:13" x14ac:dyDescent="0.35">
      <c r="L5946" s="535" t="s">
        <v>7010</v>
      </c>
      <c r="M5946" s="529" t="s">
        <v>1047</v>
      </c>
    </row>
    <row r="5947" spans="12:13" x14ac:dyDescent="0.35">
      <c r="L5947" s="535" t="s">
        <v>7011</v>
      </c>
      <c r="M5947" s="529" t="s">
        <v>1047</v>
      </c>
    </row>
    <row r="5948" spans="12:13" x14ac:dyDescent="0.35">
      <c r="L5948" s="535" t="s">
        <v>7012</v>
      </c>
      <c r="M5948" s="529" t="s">
        <v>1047</v>
      </c>
    </row>
    <row r="5949" spans="12:13" x14ac:dyDescent="0.35">
      <c r="L5949" s="535" t="s">
        <v>7013</v>
      </c>
      <c r="M5949" s="529" t="s">
        <v>1047</v>
      </c>
    </row>
    <row r="5950" spans="12:13" x14ac:dyDescent="0.35">
      <c r="L5950" s="535" t="s">
        <v>7014</v>
      </c>
      <c r="M5950" s="529" t="s">
        <v>1047</v>
      </c>
    </row>
    <row r="5951" spans="12:13" x14ac:dyDescent="0.35">
      <c r="L5951" s="535" t="s">
        <v>7015</v>
      </c>
      <c r="M5951" s="529" t="s">
        <v>1047</v>
      </c>
    </row>
    <row r="5952" spans="12:13" x14ac:dyDescent="0.35">
      <c r="L5952" s="535" t="s">
        <v>7016</v>
      </c>
      <c r="M5952" s="529" t="s">
        <v>1047</v>
      </c>
    </row>
    <row r="5953" spans="12:13" x14ac:dyDescent="0.35">
      <c r="L5953" s="535" t="s">
        <v>7017</v>
      </c>
      <c r="M5953" s="529" t="s">
        <v>1047</v>
      </c>
    </row>
    <row r="5954" spans="12:13" x14ac:dyDescent="0.35">
      <c r="L5954" s="535" t="s">
        <v>7018</v>
      </c>
      <c r="M5954" s="529" t="s">
        <v>1047</v>
      </c>
    </row>
    <row r="5955" spans="12:13" x14ac:dyDescent="0.35">
      <c r="L5955" s="535" t="s">
        <v>7019</v>
      </c>
      <c r="M5955" s="529" t="s">
        <v>1047</v>
      </c>
    </row>
    <row r="5956" spans="12:13" x14ac:dyDescent="0.35">
      <c r="L5956" s="535" t="s">
        <v>7020</v>
      </c>
      <c r="M5956" s="529" t="s">
        <v>1047</v>
      </c>
    </row>
    <row r="5957" spans="12:13" x14ac:dyDescent="0.35">
      <c r="L5957" s="535" t="s">
        <v>7021</v>
      </c>
      <c r="M5957" s="529" t="s">
        <v>1047</v>
      </c>
    </row>
    <row r="5958" spans="12:13" x14ac:dyDescent="0.35">
      <c r="L5958" s="535" t="s">
        <v>7022</v>
      </c>
      <c r="M5958" s="529" t="s">
        <v>1047</v>
      </c>
    </row>
    <row r="5959" spans="12:13" x14ac:dyDescent="0.35">
      <c r="L5959" s="535" t="s">
        <v>7023</v>
      </c>
      <c r="M5959" s="529" t="s">
        <v>1047</v>
      </c>
    </row>
    <row r="5960" spans="12:13" x14ac:dyDescent="0.35">
      <c r="L5960" s="535" t="s">
        <v>7024</v>
      </c>
      <c r="M5960" s="529" t="s">
        <v>1047</v>
      </c>
    </row>
    <row r="5961" spans="12:13" x14ac:dyDescent="0.35">
      <c r="L5961" s="535" t="s">
        <v>7025</v>
      </c>
      <c r="M5961" s="529" t="s">
        <v>1047</v>
      </c>
    </row>
    <row r="5962" spans="12:13" x14ac:dyDescent="0.35">
      <c r="L5962" s="535" t="s">
        <v>7026</v>
      </c>
      <c r="M5962" s="529" t="s">
        <v>1047</v>
      </c>
    </row>
    <row r="5963" spans="12:13" x14ac:dyDescent="0.35">
      <c r="L5963" s="535" t="s">
        <v>7027</v>
      </c>
      <c r="M5963" s="529" t="s">
        <v>1047</v>
      </c>
    </row>
    <row r="5964" spans="12:13" x14ac:dyDescent="0.35">
      <c r="L5964" s="535" t="s">
        <v>7028</v>
      </c>
      <c r="M5964" s="529" t="s">
        <v>1047</v>
      </c>
    </row>
    <row r="5965" spans="12:13" x14ac:dyDescent="0.35">
      <c r="L5965" s="535" t="s">
        <v>7029</v>
      </c>
      <c r="M5965" s="529" t="s">
        <v>1047</v>
      </c>
    </row>
    <row r="5966" spans="12:13" x14ac:dyDescent="0.35">
      <c r="L5966" s="535" t="s">
        <v>7030</v>
      </c>
      <c r="M5966" s="529" t="s">
        <v>1047</v>
      </c>
    </row>
    <row r="5967" spans="12:13" x14ac:dyDescent="0.35">
      <c r="L5967" s="535" t="s">
        <v>7031</v>
      </c>
      <c r="M5967" s="529" t="s">
        <v>1047</v>
      </c>
    </row>
    <row r="5968" spans="12:13" x14ac:dyDescent="0.35">
      <c r="L5968" s="535" t="s">
        <v>7032</v>
      </c>
      <c r="M5968" s="529" t="s">
        <v>1047</v>
      </c>
    </row>
    <row r="5969" spans="12:13" x14ac:dyDescent="0.35">
      <c r="L5969" s="535" t="s">
        <v>7033</v>
      </c>
      <c r="M5969" s="529" t="s">
        <v>1047</v>
      </c>
    </row>
    <row r="5970" spans="12:13" x14ac:dyDescent="0.35">
      <c r="L5970" s="535" t="s">
        <v>7034</v>
      </c>
      <c r="M5970" s="529" t="s">
        <v>1047</v>
      </c>
    </row>
    <row r="5971" spans="12:13" x14ac:dyDescent="0.35">
      <c r="L5971" s="535" t="s">
        <v>7035</v>
      </c>
      <c r="M5971" s="529" t="s">
        <v>1047</v>
      </c>
    </row>
    <row r="5972" spans="12:13" x14ac:dyDescent="0.35">
      <c r="L5972" s="535" t="s">
        <v>7036</v>
      </c>
      <c r="M5972" s="529" t="s">
        <v>1047</v>
      </c>
    </row>
    <row r="5973" spans="12:13" x14ac:dyDescent="0.35">
      <c r="L5973" s="535" t="s">
        <v>7037</v>
      </c>
      <c r="M5973" s="529" t="s">
        <v>1047</v>
      </c>
    </row>
    <row r="5974" spans="12:13" x14ac:dyDescent="0.35">
      <c r="L5974" s="535" t="s">
        <v>7038</v>
      </c>
      <c r="M5974" s="529" t="s">
        <v>1047</v>
      </c>
    </row>
    <row r="5975" spans="12:13" x14ac:dyDescent="0.35">
      <c r="L5975" s="535" t="s">
        <v>7039</v>
      </c>
      <c r="M5975" s="529" t="s">
        <v>1047</v>
      </c>
    </row>
    <row r="5976" spans="12:13" x14ac:dyDescent="0.35">
      <c r="L5976" s="535" t="s">
        <v>7040</v>
      </c>
      <c r="M5976" s="529" t="s">
        <v>1047</v>
      </c>
    </row>
    <row r="5977" spans="12:13" x14ac:dyDescent="0.35">
      <c r="L5977" s="535" t="s">
        <v>7041</v>
      </c>
      <c r="M5977" s="529" t="s">
        <v>1047</v>
      </c>
    </row>
    <row r="5978" spans="12:13" x14ac:dyDescent="0.35">
      <c r="L5978" s="535" t="s">
        <v>7042</v>
      </c>
      <c r="M5978" s="529" t="s">
        <v>1047</v>
      </c>
    </row>
    <row r="5979" spans="12:13" x14ac:dyDescent="0.35">
      <c r="L5979" s="535" t="s">
        <v>7043</v>
      </c>
      <c r="M5979" s="529" t="s">
        <v>1047</v>
      </c>
    </row>
    <row r="5980" spans="12:13" x14ac:dyDescent="0.35">
      <c r="L5980" s="535" t="s">
        <v>7044</v>
      </c>
      <c r="M5980" s="529" t="s">
        <v>1047</v>
      </c>
    </row>
    <row r="5981" spans="12:13" x14ac:dyDescent="0.35">
      <c r="L5981" s="535" t="s">
        <v>7045</v>
      </c>
      <c r="M5981" s="529" t="s">
        <v>1047</v>
      </c>
    </row>
    <row r="5982" spans="12:13" x14ac:dyDescent="0.35">
      <c r="L5982" s="535" t="s">
        <v>7046</v>
      </c>
      <c r="M5982" s="529" t="s">
        <v>1047</v>
      </c>
    </row>
    <row r="5983" spans="12:13" x14ac:dyDescent="0.35">
      <c r="L5983" s="535" t="s">
        <v>7047</v>
      </c>
      <c r="M5983" s="529" t="s">
        <v>1047</v>
      </c>
    </row>
    <row r="5984" spans="12:13" x14ac:dyDescent="0.35">
      <c r="L5984" s="535" t="s">
        <v>7048</v>
      </c>
      <c r="M5984" s="529" t="s">
        <v>1047</v>
      </c>
    </row>
    <row r="5985" spans="12:13" x14ac:dyDescent="0.35">
      <c r="L5985" s="535" t="s">
        <v>7049</v>
      </c>
      <c r="M5985" s="529" t="s">
        <v>1075</v>
      </c>
    </row>
    <row r="5986" spans="12:13" x14ac:dyDescent="0.35">
      <c r="L5986" s="535" t="s">
        <v>7050</v>
      </c>
      <c r="M5986" s="529" t="s">
        <v>1075</v>
      </c>
    </row>
    <row r="5987" spans="12:13" x14ac:dyDescent="0.35">
      <c r="L5987" s="535" t="s">
        <v>7051</v>
      </c>
      <c r="M5987" s="529" t="s">
        <v>1075</v>
      </c>
    </row>
    <row r="5988" spans="12:13" x14ac:dyDescent="0.35">
      <c r="L5988" s="535" t="s">
        <v>7052</v>
      </c>
      <c r="M5988" s="529" t="s">
        <v>1075</v>
      </c>
    </row>
    <row r="5989" spans="12:13" x14ac:dyDescent="0.35">
      <c r="L5989" s="535" t="s">
        <v>7053</v>
      </c>
      <c r="M5989" s="529" t="s">
        <v>1075</v>
      </c>
    </row>
    <row r="5990" spans="12:13" x14ac:dyDescent="0.35">
      <c r="L5990" s="535" t="s">
        <v>7054</v>
      </c>
      <c r="M5990" s="529" t="s">
        <v>1075</v>
      </c>
    </row>
    <row r="5991" spans="12:13" x14ac:dyDescent="0.35">
      <c r="L5991" s="535" t="s">
        <v>7055</v>
      </c>
      <c r="M5991" s="529" t="s">
        <v>1075</v>
      </c>
    </row>
    <row r="5992" spans="12:13" x14ac:dyDescent="0.35">
      <c r="L5992" s="535" t="s">
        <v>7056</v>
      </c>
      <c r="M5992" s="529" t="s">
        <v>1075</v>
      </c>
    </row>
    <row r="5993" spans="12:13" x14ac:dyDescent="0.35">
      <c r="L5993" s="535" t="s">
        <v>7057</v>
      </c>
      <c r="M5993" s="529" t="s">
        <v>1075</v>
      </c>
    </row>
    <row r="5994" spans="12:13" x14ac:dyDescent="0.35">
      <c r="L5994" s="535" t="s">
        <v>7058</v>
      </c>
      <c r="M5994" s="529" t="s">
        <v>1047</v>
      </c>
    </row>
    <row r="5995" spans="12:13" x14ac:dyDescent="0.35">
      <c r="L5995" s="535" t="s">
        <v>7059</v>
      </c>
      <c r="M5995" s="529" t="s">
        <v>1075</v>
      </c>
    </row>
    <row r="5996" spans="12:13" x14ac:dyDescent="0.35">
      <c r="L5996" s="535" t="s">
        <v>7060</v>
      </c>
      <c r="M5996" s="529" t="s">
        <v>1047</v>
      </c>
    </row>
    <row r="5997" spans="12:13" x14ac:dyDescent="0.35">
      <c r="L5997" s="535" t="s">
        <v>7061</v>
      </c>
      <c r="M5997" s="529" t="s">
        <v>1075</v>
      </c>
    </row>
    <row r="5998" spans="12:13" x14ac:dyDescent="0.35">
      <c r="L5998" s="535" t="s">
        <v>7062</v>
      </c>
      <c r="M5998" s="529" t="s">
        <v>1075</v>
      </c>
    </row>
    <row r="5999" spans="12:13" x14ac:dyDescent="0.35">
      <c r="L5999" s="535" t="s">
        <v>7063</v>
      </c>
      <c r="M5999" s="529" t="s">
        <v>1075</v>
      </c>
    </row>
    <row r="6000" spans="12:13" x14ac:dyDescent="0.35">
      <c r="L6000" s="535" t="s">
        <v>7064</v>
      </c>
      <c r="M6000" s="529" t="s">
        <v>1075</v>
      </c>
    </row>
    <row r="6001" spans="12:13" x14ac:dyDescent="0.35">
      <c r="L6001" s="535" t="s">
        <v>7065</v>
      </c>
      <c r="M6001" s="529" t="s">
        <v>1075</v>
      </c>
    </row>
    <row r="6002" spans="12:13" x14ac:dyDescent="0.35">
      <c r="L6002" s="535" t="s">
        <v>7066</v>
      </c>
      <c r="M6002" s="529" t="s">
        <v>1075</v>
      </c>
    </row>
    <row r="6003" spans="12:13" x14ac:dyDescent="0.35">
      <c r="L6003" s="535" t="s">
        <v>7067</v>
      </c>
      <c r="M6003" s="529" t="s">
        <v>1075</v>
      </c>
    </row>
    <row r="6004" spans="12:13" x14ac:dyDescent="0.35">
      <c r="L6004" s="535" t="s">
        <v>7068</v>
      </c>
      <c r="M6004" s="529" t="s">
        <v>1075</v>
      </c>
    </row>
    <row r="6005" spans="12:13" x14ac:dyDescent="0.35">
      <c r="L6005" s="535" t="s">
        <v>7069</v>
      </c>
      <c r="M6005" s="529" t="s">
        <v>1075</v>
      </c>
    </row>
    <row r="6006" spans="12:13" x14ac:dyDescent="0.35">
      <c r="L6006" s="535" t="s">
        <v>7070</v>
      </c>
      <c r="M6006" s="529" t="s">
        <v>1075</v>
      </c>
    </row>
    <row r="6007" spans="12:13" x14ac:dyDescent="0.35">
      <c r="L6007" s="535" t="s">
        <v>7071</v>
      </c>
      <c r="M6007" s="529" t="s">
        <v>1075</v>
      </c>
    </row>
    <row r="6008" spans="12:13" x14ac:dyDescent="0.35">
      <c r="L6008" s="535" t="s">
        <v>7072</v>
      </c>
      <c r="M6008" s="529" t="s">
        <v>1075</v>
      </c>
    </row>
    <row r="6009" spans="12:13" x14ac:dyDescent="0.35">
      <c r="L6009" s="535" t="s">
        <v>7073</v>
      </c>
      <c r="M6009" s="529" t="s">
        <v>1075</v>
      </c>
    </row>
    <row r="6010" spans="12:13" x14ac:dyDescent="0.35">
      <c r="L6010" s="535" t="s">
        <v>7074</v>
      </c>
      <c r="M6010" s="529" t="s">
        <v>1075</v>
      </c>
    </row>
    <row r="6011" spans="12:13" x14ac:dyDescent="0.35">
      <c r="L6011" s="535" t="s">
        <v>7075</v>
      </c>
      <c r="M6011" s="529" t="s">
        <v>1075</v>
      </c>
    </row>
    <row r="6012" spans="12:13" x14ac:dyDescent="0.35">
      <c r="L6012" s="535" t="s">
        <v>7076</v>
      </c>
      <c r="M6012" s="529" t="s">
        <v>1075</v>
      </c>
    </row>
    <row r="6013" spans="12:13" x14ac:dyDescent="0.35">
      <c r="L6013" s="535" t="s">
        <v>7077</v>
      </c>
      <c r="M6013" s="529" t="s">
        <v>1075</v>
      </c>
    </row>
    <row r="6014" spans="12:13" x14ac:dyDescent="0.35">
      <c r="L6014" s="535" t="s">
        <v>7078</v>
      </c>
      <c r="M6014" s="529" t="s">
        <v>1075</v>
      </c>
    </row>
    <row r="6015" spans="12:13" x14ac:dyDescent="0.35">
      <c r="L6015" s="535" t="s">
        <v>7079</v>
      </c>
      <c r="M6015" s="529" t="s">
        <v>1075</v>
      </c>
    </row>
    <row r="6016" spans="12:13" x14ac:dyDescent="0.35">
      <c r="L6016" s="535" t="s">
        <v>7080</v>
      </c>
      <c r="M6016" s="529" t="s">
        <v>1075</v>
      </c>
    </row>
    <row r="6017" spans="12:13" x14ac:dyDescent="0.35">
      <c r="L6017" s="535" t="s">
        <v>7081</v>
      </c>
      <c r="M6017" s="529" t="s">
        <v>1075</v>
      </c>
    </row>
    <row r="6018" spans="12:13" x14ac:dyDescent="0.35">
      <c r="L6018" s="535" t="s">
        <v>7082</v>
      </c>
      <c r="M6018" s="529" t="s">
        <v>1075</v>
      </c>
    </row>
    <row r="6019" spans="12:13" x14ac:dyDescent="0.35">
      <c r="L6019" s="535" t="s">
        <v>7083</v>
      </c>
      <c r="M6019" s="529" t="s">
        <v>1075</v>
      </c>
    </row>
    <row r="6020" spans="12:13" x14ac:dyDescent="0.35">
      <c r="L6020" s="535" t="s">
        <v>7084</v>
      </c>
      <c r="M6020" s="529" t="s">
        <v>1075</v>
      </c>
    </row>
    <row r="6021" spans="12:13" x14ac:dyDescent="0.35">
      <c r="L6021" s="535" t="s">
        <v>7085</v>
      </c>
      <c r="M6021" s="529" t="s">
        <v>1075</v>
      </c>
    </row>
    <row r="6022" spans="12:13" x14ac:dyDescent="0.35">
      <c r="L6022" s="535" t="s">
        <v>7086</v>
      </c>
      <c r="M6022" s="529" t="s">
        <v>1075</v>
      </c>
    </row>
    <row r="6023" spans="12:13" x14ac:dyDescent="0.35">
      <c r="L6023" s="535" t="s">
        <v>7087</v>
      </c>
      <c r="M6023" s="529" t="s">
        <v>1075</v>
      </c>
    </row>
    <row r="6024" spans="12:13" x14ac:dyDescent="0.35">
      <c r="L6024" s="535" t="s">
        <v>7088</v>
      </c>
      <c r="M6024" s="529" t="s">
        <v>1047</v>
      </c>
    </row>
    <row r="6025" spans="12:13" x14ac:dyDescent="0.35">
      <c r="L6025" s="535" t="s">
        <v>7089</v>
      </c>
      <c r="M6025" s="529" t="s">
        <v>1047</v>
      </c>
    </row>
    <row r="6026" spans="12:13" x14ac:dyDescent="0.35">
      <c r="L6026" s="535" t="s">
        <v>7090</v>
      </c>
      <c r="M6026" s="529" t="s">
        <v>1047</v>
      </c>
    </row>
    <row r="6027" spans="12:13" x14ac:dyDescent="0.35">
      <c r="L6027" s="535" t="s">
        <v>7091</v>
      </c>
      <c r="M6027" s="529" t="s">
        <v>1047</v>
      </c>
    </row>
    <row r="6028" spans="12:13" x14ac:dyDescent="0.35">
      <c r="L6028" s="535" t="s">
        <v>7092</v>
      </c>
      <c r="M6028" s="529" t="s">
        <v>1047</v>
      </c>
    </row>
    <row r="6029" spans="12:13" x14ac:dyDescent="0.35">
      <c r="L6029" s="535" t="s">
        <v>7093</v>
      </c>
      <c r="M6029" s="529" t="s">
        <v>1047</v>
      </c>
    </row>
    <row r="6030" spans="12:13" x14ac:dyDescent="0.35">
      <c r="L6030" s="535" t="s">
        <v>7094</v>
      </c>
      <c r="M6030" s="529" t="s">
        <v>1047</v>
      </c>
    </row>
    <row r="6031" spans="12:13" x14ac:dyDescent="0.35">
      <c r="L6031" s="535" t="s">
        <v>7095</v>
      </c>
      <c r="M6031" s="529" t="s">
        <v>1047</v>
      </c>
    </row>
    <row r="6032" spans="12:13" x14ac:dyDescent="0.35">
      <c r="L6032" s="535" t="s">
        <v>7096</v>
      </c>
      <c r="M6032" s="529" t="s">
        <v>1047</v>
      </c>
    </row>
    <row r="6033" spans="12:13" x14ac:dyDescent="0.35">
      <c r="L6033" s="535" t="s">
        <v>7097</v>
      </c>
      <c r="M6033" s="529" t="s">
        <v>1047</v>
      </c>
    </row>
    <row r="6034" spans="12:13" x14ac:dyDescent="0.35">
      <c r="L6034" s="535" t="s">
        <v>7098</v>
      </c>
      <c r="M6034" s="529" t="s">
        <v>1047</v>
      </c>
    </row>
    <row r="6035" spans="12:13" x14ac:dyDescent="0.35">
      <c r="L6035" s="535" t="s">
        <v>7099</v>
      </c>
      <c r="M6035" s="529" t="s">
        <v>1047</v>
      </c>
    </row>
    <row r="6036" spans="12:13" x14ac:dyDescent="0.35">
      <c r="L6036" s="535" t="s">
        <v>7100</v>
      </c>
      <c r="M6036" s="529" t="s">
        <v>1047</v>
      </c>
    </row>
    <row r="6037" spans="12:13" x14ac:dyDescent="0.35">
      <c r="L6037" s="535" t="s">
        <v>7101</v>
      </c>
      <c r="M6037" s="529" t="s">
        <v>1047</v>
      </c>
    </row>
    <row r="6038" spans="12:13" x14ac:dyDescent="0.35">
      <c r="L6038" s="535" t="s">
        <v>7102</v>
      </c>
      <c r="M6038" s="529" t="s">
        <v>1047</v>
      </c>
    </row>
    <row r="6039" spans="12:13" x14ac:dyDescent="0.35">
      <c r="L6039" s="535" t="s">
        <v>7103</v>
      </c>
      <c r="M6039" s="529" t="s">
        <v>1047</v>
      </c>
    </row>
    <row r="6040" spans="12:13" x14ac:dyDescent="0.35">
      <c r="L6040" s="535" t="s">
        <v>7104</v>
      </c>
      <c r="M6040" s="529" t="s">
        <v>1047</v>
      </c>
    </row>
    <row r="6041" spans="12:13" x14ac:dyDescent="0.35">
      <c r="L6041" s="535" t="s">
        <v>7105</v>
      </c>
      <c r="M6041" s="529" t="s">
        <v>1047</v>
      </c>
    </row>
    <row r="6042" spans="12:13" x14ac:dyDescent="0.35">
      <c r="L6042" s="535" t="s">
        <v>7106</v>
      </c>
      <c r="M6042" s="529" t="s">
        <v>1047</v>
      </c>
    </row>
    <row r="6043" spans="12:13" x14ac:dyDescent="0.35">
      <c r="L6043" s="535" t="s">
        <v>7107</v>
      </c>
      <c r="M6043" s="529" t="s">
        <v>1047</v>
      </c>
    </row>
    <row r="6044" spans="12:13" x14ac:dyDescent="0.35">
      <c r="L6044" s="535" t="s">
        <v>7108</v>
      </c>
      <c r="M6044" s="529" t="s">
        <v>1047</v>
      </c>
    </row>
    <row r="6045" spans="12:13" x14ac:dyDescent="0.35">
      <c r="L6045" s="535" t="s">
        <v>7109</v>
      </c>
      <c r="M6045" s="529" t="s">
        <v>1047</v>
      </c>
    </row>
    <row r="6046" spans="12:13" x14ac:dyDescent="0.35">
      <c r="L6046" s="535" t="s">
        <v>7110</v>
      </c>
      <c r="M6046" s="529" t="s">
        <v>1047</v>
      </c>
    </row>
    <row r="6047" spans="12:13" x14ac:dyDescent="0.35">
      <c r="L6047" s="535" t="s">
        <v>7111</v>
      </c>
      <c r="M6047" s="529" t="s">
        <v>1047</v>
      </c>
    </row>
    <row r="6048" spans="12:13" x14ac:dyDescent="0.35">
      <c r="L6048" s="535" t="s">
        <v>7112</v>
      </c>
      <c r="M6048" s="529" t="s">
        <v>1047</v>
      </c>
    </row>
    <row r="6049" spans="12:13" x14ac:dyDescent="0.35">
      <c r="L6049" s="535" t="s">
        <v>7113</v>
      </c>
      <c r="M6049" s="529" t="s">
        <v>1047</v>
      </c>
    </row>
    <row r="6050" spans="12:13" x14ac:dyDescent="0.35">
      <c r="L6050" s="535" t="s">
        <v>7114</v>
      </c>
      <c r="M6050" s="529" t="s">
        <v>1047</v>
      </c>
    </row>
    <row r="6051" spans="12:13" x14ac:dyDescent="0.35">
      <c r="L6051" s="535" t="s">
        <v>7115</v>
      </c>
      <c r="M6051" s="529" t="s">
        <v>1047</v>
      </c>
    </row>
    <row r="6052" spans="12:13" x14ac:dyDescent="0.35">
      <c r="L6052" s="535" t="s">
        <v>7116</v>
      </c>
      <c r="M6052" s="529" t="s">
        <v>1047</v>
      </c>
    </row>
    <row r="6053" spans="12:13" x14ac:dyDescent="0.35">
      <c r="L6053" s="535" t="s">
        <v>7117</v>
      </c>
      <c r="M6053" s="529" t="s">
        <v>1047</v>
      </c>
    </row>
    <row r="6054" spans="12:13" x14ac:dyDescent="0.35">
      <c r="L6054" s="535" t="s">
        <v>7118</v>
      </c>
      <c r="M6054" s="529" t="s">
        <v>1047</v>
      </c>
    </row>
    <row r="6055" spans="12:13" x14ac:dyDescent="0.35">
      <c r="L6055" s="535" t="s">
        <v>7119</v>
      </c>
      <c r="M6055" s="529" t="s">
        <v>1047</v>
      </c>
    </row>
    <row r="6056" spans="12:13" x14ac:dyDescent="0.35">
      <c r="L6056" s="535" t="s">
        <v>7120</v>
      </c>
      <c r="M6056" s="529" t="s">
        <v>1047</v>
      </c>
    </row>
    <row r="6057" spans="12:13" x14ac:dyDescent="0.35">
      <c r="L6057" s="535" t="s">
        <v>7121</v>
      </c>
      <c r="M6057" s="529" t="s">
        <v>1047</v>
      </c>
    </row>
    <row r="6058" spans="12:13" x14ac:dyDescent="0.35">
      <c r="L6058" s="535" t="s">
        <v>7122</v>
      </c>
      <c r="M6058" s="529" t="s">
        <v>1047</v>
      </c>
    </row>
    <row r="6059" spans="12:13" x14ac:dyDescent="0.35">
      <c r="L6059" s="535" t="s">
        <v>7123</v>
      </c>
      <c r="M6059" s="529" t="s">
        <v>1047</v>
      </c>
    </row>
    <row r="6060" spans="12:13" x14ac:dyDescent="0.35">
      <c r="L6060" s="535" t="s">
        <v>7124</v>
      </c>
      <c r="M6060" s="529" t="s">
        <v>1047</v>
      </c>
    </row>
    <row r="6061" spans="12:13" x14ac:dyDescent="0.35">
      <c r="L6061" s="535" t="s">
        <v>7125</v>
      </c>
      <c r="M6061" s="529" t="s">
        <v>1047</v>
      </c>
    </row>
    <row r="6062" spans="12:13" x14ac:dyDescent="0.35">
      <c r="L6062" s="535" t="s">
        <v>7126</v>
      </c>
      <c r="M6062" s="529" t="s">
        <v>1047</v>
      </c>
    </row>
    <row r="6063" spans="12:13" x14ac:dyDescent="0.35">
      <c r="L6063" s="535" t="s">
        <v>7127</v>
      </c>
      <c r="M6063" s="529" t="s">
        <v>1047</v>
      </c>
    </row>
    <row r="6064" spans="12:13" x14ac:dyDescent="0.35">
      <c r="L6064" s="535" t="s">
        <v>7128</v>
      </c>
      <c r="M6064" s="529" t="s">
        <v>1047</v>
      </c>
    </row>
    <row r="6065" spans="12:13" x14ac:dyDescent="0.35">
      <c r="L6065" s="535" t="s">
        <v>7129</v>
      </c>
      <c r="M6065" s="529" t="s">
        <v>1047</v>
      </c>
    </row>
    <row r="6066" spans="12:13" x14ac:dyDescent="0.35">
      <c r="L6066" s="535" t="s">
        <v>7130</v>
      </c>
      <c r="M6066" s="529" t="s">
        <v>1047</v>
      </c>
    </row>
    <row r="6067" spans="12:13" x14ac:dyDescent="0.35">
      <c r="L6067" s="535" t="s">
        <v>7131</v>
      </c>
      <c r="M6067" s="529" t="s">
        <v>1047</v>
      </c>
    </row>
    <row r="6068" spans="12:13" x14ac:dyDescent="0.35">
      <c r="L6068" s="535" t="s">
        <v>7132</v>
      </c>
      <c r="M6068" s="529" t="s">
        <v>1047</v>
      </c>
    </row>
    <row r="6069" spans="12:13" x14ac:dyDescent="0.35">
      <c r="L6069" s="535" t="s">
        <v>7133</v>
      </c>
      <c r="M6069" s="529" t="s">
        <v>1047</v>
      </c>
    </row>
    <row r="6070" spans="12:13" x14ac:dyDescent="0.35">
      <c r="L6070" s="535" t="s">
        <v>7134</v>
      </c>
      <c r="M6070" s="529" t="s">
        <v>1047</v>
      </c>
    </row>
    <row r="6071" spans="12:13" x14ac:dyDescent="0.35">
      <c r="L6071" s="535" t="s">
        <v>7135</v>
      </c>
      <c r="M6071" s="529" t="s">
        <v>1047</v>
      </c>
    </row>
    <row r="6072" spans="12:13" x14ac:dyDescent="0.35">
      <c r="L6072" s="535" t="s">
        <v>7136</v>
      </c>
      <c r="M6072" s="529" t="s">
        <v>1047</v>
      </c>
    </row>
    <row r="6073" spans="12:13" x14ac:dyDescent="0.35">
      <c r="L6073" s="535" t="s">
        <v>7137</v>
      </c>
      <c r="M6073" s="529" t="s">
        <v>1047</v>
      </c>
    </row>
    <row r="6074" spans="12:13" x14ac:dyDescent="0.35">
      <c r="L6074" s="535" t="s">
        <v>7138</v>
      </c>
      <c r="M6074" s="529" t="s">
        <v>1047</v>
      </c>
    </row>
    <row r="6075" spans="12:13" x14ac:dyDescent="0.35">
      <c r="L6075" s="535" t="s">
        <v>7139</v>
      </c>
      <c r="M6075" s="529" t="s">
        <v>1047</v>
      </c>
    </row>
    <row r="6076" spans="12:13" x14ac:dyDescent="0.35">
      <c r="L6076" s="535" t="s">
        <v>7140</v>
      </c>
      <c r="M6076" s="529" t="s">
        <v>1047</v>
      </c>
    </row>
    <row r="6077" spans="12:13" x14ac:dyDescent="0.35">
      <c r="L6077" s="535" t="s">
        <v>7141</v>
      </c>
      <c r="M6077" s="529" t="s">
        <v>1047</v>
      </c>
    </row>
    <row r="6078" spans="12:13" x14ac:dyDescent="0.35">
      <c r="L6078" s="535" t="s">
        <v>7142</v>
      </c>
      <c r="M6078" s="529" t="s">
        <v>1047</v>
      </c>
    </row>
    <row r="6079" spans="12:13" x14ac:dyDescent="0.35">
      <c r="L6079" s="535" t="s">
        <v>7143</v>
      </c>
      <c r="M6079" s="529" t="s">
        <v>1047</v>
      </c>
    </row>
    <row r="6080" spans="12:13" x14ac:dyDescent="0.35">
      <c r="L6080" s="535" t="s">
        <v>7144</v>
      </c>
      <c r="M6080" s="529" t="s">
        <v>1047</v>
      </c>
    </row>
    <row r="6081" spans="12:13" x14ac:dyDescent="0.35">
      <c r="L6081" s="535" t="s">
        <v>7145</v>
      </c>
      <c r="M6081" s="529" t="s">
        <v>1047</v>
      </c>
    </row>
    <row r="6082" spans="12:13" x14ac:dyDescent="0.35">
      <c r="L6082" s="535" t="s">
        <v>7146</v>
      </c>
      <c r="M6082" s="529" t="s">
        <v>1047</v>
      </c>
    </row>
    <row r="6083" spans="12:13" x14ac:dyDescent="0.35">
      <c r="L6083" s="535" t="s">
        <v>7147</v>
      </c>
      <c r="M6083" s="529" t="s">
        <v>1047</v>
      </c>
    </row>
    <row r="6084" spans="12:13" x14ac:dyDescent="0.35">
      <c r="L6084" s="535" t="s">
        <v>7148</v>
      </c>
      <c r="M6084" s="529" t="s">
        <v>1047</v>
      </c>
    </row>
    <row r="6085" spans="12:13" x14ac:dyDescent="0.35">
      <c r="L6085" s="535" t="s">
        <v>7149</v>
      </c>
      <c r="M6085" s="529" t="s">
        <v>1047</v>
      </c>
    </row>
    <row r="6086" spans="12:13" x14ac:dyDescent="0.35">
      <c r="L6086" s="535" t="s">
        <v>7150</v>
      </c>
      <c r="M6086" s="529" t="s">
        <v>1047</v>
      </c>
    </row>
    <row r="6087" spans="12:13" x14ac:dyDescent="0.35">
      <c r="L6087" s="535" t="s">
        <v>7151</v>
      </c>
      <c r="M6087" s="529" t="s">
        <v>1047</v>
      </c>
    </row>
    <row r="6088" spans="12:13" x14ac:dyDescent="0.35">
      <c r="L6088" s="535" t="s">
        <v>7152</v>
      </c>
      <c r="M6088" s="529" t="s">
        <v>1047</v>
      </c>
    </row>
    <row r="6089" spans="12:13" x14ac:dyDescent="0.35">
      <c r="L6089" s="535" t="s">
        <v>7153</v>
      </c>
      <c r="M6089" s="529" t="s">
        <v>1047</v>
      </c>
    </row>
    <row r="6090" spans="12:13" x14ac:dyDescent="0.35">
      <c r="L6090" s="535" t="s">
        <v>7154</v>
      </c>
      <c r="M6090" s="529" t="s">
        <v>1047</v>
      </c>
    </row>
    <row r="6091" spans="12:13" x14ac:dyDescent="0.35">
      <c r="L6091" s="535" t="s">
        <v>7155</v>
      </c>
      <c r="M6091" s="529" t="s">
        <v>1047</v>
      </c>
    </row>
    <row r="6092" spans="12:13" x14ac:dyDescent="0.35">
      <c r="L6092" s="535" t="s">
        <v>7156</v>
      </c>
      <c r="M6092" s="529" t="s">
        <v>1047</v>
      </c>
    </row>
    <row r="6093" spans="12:13" x14ac:dyDescent="0.35">
      <c r="L6093" s="535" t="s">
        <v>7157</v>
      </c>
      <c r="M6093" s="529" t="s">
        <v>1047</v>
      </c>
    </row>
    <row r="6094" spans="12:13" x14ac:dyDescent="0.35">
      <c r="L6094" s="535" t="s">
        <v>7158</v>
      </c>
      <c r="M6094" s="529" t="s">
        <v>1047</v>
      </c>
    </row>
    <row r="6095" spans="12:13" x14ac:dyDescent="0.35">
      <c r="L6095" s="535" t="s">
        <v>7159</v>
      </c>
      <c r="M6095" s="529" t="s">
        <v>1047</v>
      </c>
    </row>
    <row r="6096" spans="12:13" x14ac:dyDescent="0.35">
      <c r="L6096" s="535" t="s">
        <v>7160</v>
      </c>
      <c r="M6096" s="529" t="s">
        <v>1047</v>
      </c>
    </row>
    <row r="6097" spans="12:13" x14ac:dyDescent="0.35">
      <c r="L6097" s="535" t="s">
        <v>7161</v>
      </c>
      <c r="M6097" s="529" t="s">
        <v>1047</v>
      </c>
    </row>
    <row r="6098" spans="12:13" x14ac:dyDescent="0.35">
      <c r="L6098" s="535" t="s">
        <v>7162</v>
      </c>
      <c r="M6098" s="529" t="s">
        <v>1047</v>
      </c>
    </row>
    <row r="6099" spans="12:13" x14ac:dyDescent="0.35">
      <c r="L6099" s="535" t="s">
        <v>7163</v>
      </c>
      <c r="M6099" s="529" t="s">
        <v>1047</v>
      </c>
    </row>
    <row r="6100" spans="12:13" x14ac:dyDescent="0.35">
      <c r="L6100" s="535" t="s">
        <v>7164</v>
      </c>
      <c r="M6100" s="529" t="s">
        <v>1047</v>
      </c>
    </row>
    <row r="6101" spans="12:13" x14ac:dyDescent="0.35">
      <c r="L6101" s="535" t="s">
        <v>7165</v>
      </c>
      <c r="M6101" s="529" t="s">
        <v>1047</v>
      </c>
    </row>
    <row r="6102" spans="12:13" x14ac:dyDescent="0.35">
      <c r="L6102" s="535" t="s">
        <v>7166</v>
      </c>
      <c r="M6102" s="529" t="s">
        <v>1047</v>
      </c>
    </row>
    <row r="6103" spans="12:13" x14ac:dyDescent="0.35">
      <c r="L6103" s="535" t="s">
        <v>7167</v>
      </c>
      <c r="M6103" s="529" t="s">
        <v>1047</v>
      </c>
    </row>
    <row r="6104" spans="12:13" x14ac:dyDescent="0.35">
      <c r="L6104" s="535" t="s">
        <v>7168</v>
      </c>
      <c r="M6104" s="529" t="s">
        <v>1047</v>
      </c>
    </row>
    <row r="6105" spans="12:13" x14ac:dyDescent="0.35">
      <c r="L6105" s="535" t="s">
        <v>7169</v>
      </c>
      <c r="M6105" s="529" t="s">
        <v>1047</v>
      </c>
    </row>
    <row r="6106" spans="12:13" x14ac:dyDescent="0.35">
      <c r="L6106" s="535" t="s">
        <v>7170</v>
      </c>
      <c r="M6106" s="529" t="s">
        <v>1047</v>
      </c>
    </row>
    <row r="6107" spans="12:13" x14ac:dyDescent="0.35">
      <c r="L6107" s="535" t="s">
        <v>7171</v>
      </c>
      <c r="M6107" s="529" t="s">
        <v>1047</v>
      </c>
    </row>
    <row r="6108" spans="12:13" x14ac:dyDescent="0.35">
      <c r="L6108" s="535" t="s">
        <v>7172</v>
      </c>
      <c r="M6108" s="529" t="s">
        <v>1047</v>
      </c>
    </row>
    <row r="6109" spans="12:13" x14ac:dyDescent="0.35">
      <c r="L6109" s="535" t="s">
        <v>7173</v>
      </c>
      <c r="M6109" s="529" t="s">
        <v>1047</v>
      </c>
    </row>
    <row r="6110" spans="12:13" x14ac:dyDescent="0.35">
      <c r="L6110" s="535" t="s">
        <v>7174</v>
      </c>
      <c r="M6110" s="529" t="s">
        <v>1047</v>
      </c>
    </row>
    <row r="6111" spans="12:13" x14ac:dyDescent="0.35">
      <c r="L6111" s="535" t="s">
        <v>7175</v>
      </c>
      <c r="M6111" s="529" t="s">
        <v>1047</v>
      </c>
    </row>
    <row r="6112" spans="12:13" x14ac:dyDescent="0.35">
      <c r="L6112" s="535" t="s">
        <v>7176</v>
      </c>
      <c r="M6112" s="529" t="s">
        <v>1047</v>
      </c>
    </row>
    <row r="6113" spans="12:13" x14ac:dyDescent="0.35">
      <c r="L6113" s="535" t="s">
        <v>7177</v>
      </c>
      <c r="M6113" s="529" t="s">
        <v>1047</v>
      </c>
    </row>
    <row r="6114" spans="12:13" x14ac:dyDescent="0.35">
      <c r="L6114" s="535" t="s">
        <v>7178</v>
      </c>
      <c r="M6114" s="529" t="s">
        <v>1047</v>
      </c>
    </row>
    <row r="6115" spans="12:13" x14ac:dyDescent="0.35">
      <c r="L6115" s="535" t="s">
        <v>7179</v>
      </c>
      <c r="M6115" s="529" t="s">
        <v>1047</v>
      </c>
    </row>
    <row r="6116" spans="12:13" x14ac:dyDescent="0.35">
      <c r="L6116" s="535" t="s">
        <v>7180</v>
      </c>
      <c r="M6116" s="529" t="s">
        <v>1047</v>
      </c>
    </row>
    <row r="6117" spans="12:13" x14ac:dyDescent="0.35">
      <c r="L6117" s="535" t="s">
        <v>7181</v>
      </c>
      <c r="M6117" s="529" t="s">
        <v>1047</v>
      </c>
    </row>
    <row r="6118" spans="12:13" x14ac:dyDescent="0.35">
      <c r="L6118" s="535" t="s">
        <v>7182</v>
      </c>
      <c r="M6118" s="529" t="s">
        <v>1047</v>
      </c>
    </row>
    <row r="6119" spans="12:13" x14ac:dyDescent="0.35">
      <c r="L6119" s="535" t="s">
        <v>7183</v>
      </c>
      <c r="M6119" s="529" t="s">
        <v>1047</v>
      </c>
    </row>
    <row r="6120" spans="12:13" x14ac:dyDescent="0.35">
      <c r="L6120" s="535" t="s">
        <v>7184</v>
      </c>
      <c r="M6120" s="529" t="s">
        <v>1047</v>
      </c>
    </row>
    <row r="6121" spans="12:13" x14ac:dyDescent="0.35">
      <c r="L6121" s="535" t="s">
        <v>7185</v>
      </c>
      <c r="M6121" s="529" t="s">
        <v>1047</v>
      </c>
    </row>
    <row r="6122" spans="12:13" x14ac:dyDescent="0.35">
      <c r="L6122" s="535" t="s">
        <v>7186</v>
      </c>
      <c r="M6122" s="529" t="s">
        <v>1047</v>
      </c>
    </row>
    <row r="6123" spans="12:13" x14ac:dyDescent="0.35">
      <c r="L6123" s="535" t="s">
        <v>7187</v>
      </c>
      <c r="M6123" s="529" t="s">
        <v>1047</v>
      </c>
    </row>
    <row r="6124" spans="12:13" x14ac:dyDescent="0.35">
      <c r="L6124" s="535" t="s">
        <v>7188</v>
      </c>
      <c r="M6124" s="529" t="s">
        <v>1047</v>
      </c>
    </row>
    <row r="6125" spans="12:13" x14ac:dyDescent="0.35">
      <c r="L6125" s="535" t="s">
        <v>7189</v>
      </c>
      <c r="M6125" s="529" t="s">
        <v>1047</v>
      </c>
    </row>
    <row r="6126" spans="12:13" x14ac:dyDescent="0.35">
      <c r="L6126" s="535" t="s">
        <v>7190</v>
      </c>
      <c r="M6126" s="529" t="s">
        <v>1047</v>
      </c>
    </row>
    <row r="6127" spans="12:13" x14ac:dyDescent="0.35">
      <c r="L6127" s="535" t="s">
        <v>7191</v>
      </c>
      <c r="M6127" s="529" t="s">
        <v>1047</v>
      </c>
    </row>
    <row r="6128" spans="12:13" x14ac:dyDescent="0.35">
      <c r="L6128" s="535" t="s">
        <v>7192</v>
      </c>
      <c r="M6128" s="529" t="s">
        <v>1047</v>
      </c>
    </row>
    <row r="6129" spans="12:13" x14ac:dyDescent="0.35">
      <c r="L6129" s="535" t="s">
        <v>7193</v>
      </c>
      <c r="M6129" s="529" t="s">
        <v>1047</v>
      </c>
    </row>
    <row r="6130" spans="12:13" x14ac:dyDescent="0.35">
      <c r="L6130" s="535" t="s">
        <v>7194</v>
      </c>
      <c r="M6130" s="529" t="s">
        <v>1047</v>
      </c>
    </row>
    <row r="6131" spans="12:13" x14ac:dyDescent="0.35">
      <c r="L6131" s="535" t="s">
        <v>7195</v>
      </c>
      <c r="M6131" s="529" t="s">
        <v>1047</v>
      </c>
    </row>
    <row r="6132" spans="12:13" x14ac:dyDescent="0.35">
      <c r="L6132" s="535" t="s">
        <v>7196</v>
      </c>
      <c r="M6132" s="529" t="s">
        <v>1047</v>
      </c>
    </row>
    <row r="6133" spans="12:13" x14ac:dyDescent="0.35">
      <c r="L6133" s="535" t="s">
        <v>7197</v>
      </c>
      <c r="M6133" s="529" t="s">
        <v>1047</v>
      </c>
    </row>
    <row r="6134" spans="12:13" x14ac:dyDescent="0.35">
      <c r="L6134" s="535" t="s">
        <v>7198</v>
      </c>
      <c r="M6134" s="529" t="s">
        <v>1047</v>
      </c>
    </row>
    <row r="6135" spans="12:13" x14ac:dyDescent="0.35">
      <c r="L6135" s="535" t="s">
        <v>7199</v>
      </c>
      <c r="M6135" s="529" t="s">
        <v>1047</v>
      </c>
    </row>
    <row r="6136" spans="12:13" x14ac:dyDescent="0.35">
      <c r="L6136" s="535" t="s">
        <v>7200</v>
      </c>
      <c r="M6136" s="529" t="s">
        <v>1047</v>
      </c>
    </row>
    <row r="6137" spans="12:13" x14ac:dyDescent="0.35">
      <c r="L6137" s="535" t="s">
        <v>7201</v>
      </c>
      <c r="M6137" s="529" t="s">
        <v>1047</v>
      </c>
    </row>
    <row r="6138" spans="12:13" x14ac:dyDescent="0.35">
      <c r="L6138" s="535" t="s">
        <v>7202</v>
      </c>
      <c r="M6138" s="529" t="s">
        <v>1047</v>
      </c>
    </row>
    <row r="6139" spans="12:13" x14ac:dyDescent="0.35">
      <c r="L6139" s="535" t="s">
        <v>7203</v>
      </c>
      <c r="M6139" s="529" t="s">
        <v>1047</v>
      </c>
    </row>
    <row r="6140" spans="12:13" x14ac:dyDescent="0.35">
      <c r="L6140" s="535" t="s">
        <v>7204</v>
      </c>
      <c r="M6140" s="529" t="s">
        <v>1047</v>
      </c>
    </row>
    <row r="6141" spans="12:13" x14ac:dyDescent="0.35">
      <c r="L6141" s="535" t="s">
        <v>7205</v>
      </c>
      <c r="M6141" s="529" t="s">
        <v>1047</v>
      </c>
    </row>
    <row r="6142" spans="12:13" x14ac:dyDescent="0.35">
      <c r="L6142" s="535" t="s">
        <v>7206</v>
      </c>
      <c r="M6142" s="529" t="s">
        <v>1047</v>
      </c>
    </row>
    <row r="6143" spans="12:13" x14ac:dyDescent="0.35">
      <c r="L6143" s="535" t="s">
        <v>7207</v>
      </c>
      <c r="M6143" s="529" t="s">
        <v>1047</v>
      </c>
    </row>
    <row r="6144" spans="12:13" x14ac:dyDescent="0.35">
      <c r="L6144" s="535" t="s">
        <v>7208</v>
      </c>
      <c r="M6144" s="529" t="s">
        <v>1047</v>
      </c>
    </row>
    <row r="6145" spans="12:13" x14ac:dyDescent="0.35">
      <c r="L6145" s="535" t="s">
        <v>7209</v>
      </c>
      <c r="M6145" s="529" t="s">
        <v>1047</v>
      </c>
    </row>
    <row r="6146" spans="12:13" x14ac:dyDescent="0.35">
      <c r="L6146" s="535" t="s">
        <v>7210</v>
      </c>
      <c r="M6146" s="529" t="s">
        <v>1047</v>
      </c>
    </row>
    <row r="6147" spans="12:13" x14ac:dyDescent="0.35">
      <c r="L6147" s="535" t="s">
        <v>7211</v>
      </c>
      <c r="M6147" s="529" t="s">
        <v>1047</v>
      </c>
    </row>
    <row r="6148" spans="12:13" x14ac:dyDescent="0.35">
      <c r="L6148" s="535" t="s">
        <v>7212</v>
      </c>
      <c r="M6148" s="529" t="s">
        <v>1047</v>
      </c>
    </row>
    <row r="6149" spans="12:13" x14ac:dyDescent="0.35">
      <c r="L6149" s="535" t="s">
        <v>7213</v>
      </c>
      <c r="M6149" s="529" t="s">
        <v>1047</v>
      </c>
    </row>
    <row r="6150" spans="12:13" x14ac:dyDescent="0.35">
      <c r="L6150" s="535" t="s">
        <v>7214</v>
      </c>
      <c r="M6150" s="529" t="s">
        <v>1047</v>
      </c>
    </row>
    <row r="6151" spans="12:13" x14ac:dyDescent="0.35">
      <c r="L6151" s="535" t="s">
        <v>7215</v>
      </c>
      <c r="M6151" s="529" t="s">
        <v>1047</v>
      </c>
    </row>
    <row r="6152" spans="12:13" x14ac:dyDescent="0.35">
      <c r="L6152" s="535" t="s">
        <v>7216</v>
      </c>
      <c r="M6152" s="529" t="s">
        <v>1047</v>
      </c>
    </row>
    <row r="6153" spans="12:13" x14ac:dyDescent="0.35">
      <c r="L6153" s="535" t="s">
        <v>7217</v>
      </c>
      <c r="M6153" s="529" t="s">
        <v>1047</v>
      </c>
    </row>
    <row r="6154" spans="12:13" x14ac:dyDescent="0.35">
      <c r="L6154" s="535" t="s">
        <v>7218</v>
      </c>
      <c r="M6154" s="529" t="s">
        <v>1047</v>
      </c>
    </row>
    <row r="6155" spans="12:13" x14ac:dyDescent="0.35">
      <c r="L6155" s="535" t="s">
        <v>7219</v>
      </c>
      <c r="M6155" s="529" t="s">
        <v>1047</v>
      </c>
    </row>
    <row r="6156" spans="12:13" x14ac:dyDescent="0.35">
      <c r="L6156" s="535" t="s">
        <v>7220</v>
      </c>
      <c r="M6156" s="529" t="s">
        <v>1047</v>
      </c>
    </row>
    <row r="6157" spans="12:13" x14ac:dyDescent="0.35">
      <c r="L6157" s="535" t="s">
        <v>7221</v>
      </c>
      <c r="M6157" s="529" t="s">
        <v>1047</v>
      </c>
    </row>
    <row r="6158" spans="12:13" x14ac:dyDescent="0.35">
      <c r="L6158" s="535" t="s">
        <v>7222</v>
      </c>
      <c r="M6158" s="529" t="s">
        <v>1047</v>
      </c>
    </row>
    <row r="6159" spans="12:13" x14ac:dyDescent="0.35">
      <c r="L6159" s="535" t="s">
        <v>7223</v>
      </c>
      <c r="M6159" s="529" t="s">
        <v>1047</v>
      </c>
    </row>
    <row r="6160" spans="12:13" x14ac:dyDescent="0.35">
      <c r="L6160" s="535" t="s">
        <v>7224</v>
      </c>
      <c r="M6160" s="529" t="s">
        <v>1047</v>
      </c>
    </row>
    <row r="6161" spans="12:13" x14ac:dyDescent="0.35">
      <c r="L6161" s="535" t="s">
        <v>7225</v>
      </c>
      <c r="M6161" s="529" t="s">
        <v>1047</v>
      </c>
    </row>
    <row r="6162" spans="12:13" x14ac:dyDescent="0.35">
      <c r="L6162" s="535" t="s">
        <v>7226</v>
      </c>
      <c r="M6162" s="529" t="s">
        <v>1047</v>
      </c>
    </row>
    <row r="6163" spans="12:13" x14ac:dyDescent="0.35">
      <c r="L6163" s="535" t="s">
        <v>7227</v>
      </c>
      <c r="M6163" s="529" t="s">
        <v>1047</v>
      </c>
    </row>
    <row r="6164" spans="12:13" x14ac:dyDescent="0.35">
      <c r="L6164" s="535" t="s">
        <v>7228</v>
      </c>
      <c r="M6164" s="529" t="s">
        <v>1047</v>
      </c>
    </row>
    <row r="6165" spans="12:13" x14ac:dyDescent="0.35">
      <c r="L6165" s="535" t="s">
        <v>7229</v>
      </c>
      <c r="M6165" s="529" t="s">
        <v>1047</v>
      </c>
    </row>
    <row r="6166" spans="12:13" x14ac:dyDescent="0.35">
      <c r="L6166" s="535" t="s">
        <v>7230</v>
      </c>
      <c r="M6166" s="529" t="s">
        <v>1047</v>
      </c>
    </row>
    <row r="6167" spans="12:13" x14ac:dyDescent="0.35">
      <c r="L6167" s="535" t="s">
        <v>7231</v>
      </c>
      <c r="M6167" s="529" t="s">
        <v>1047</v>
      </c>
    </row>
    <row r="6168" spans="12:13" x14ac:dyDescent="0.35">
      <c r="L6168" s="535" t="s">
        <v>7232</v>
      </c>
      <c r="M6168" s="529" t="s">
        <v>1047</v>
      </c>
    </row>
    <row r="6169" spans="12:13" x14ac:dyDescent="0.35">
      <c r="L6169" s="535" t="s">
        <v>7233</v>
      </c>
      <c r="M6169" s="529" t="s">
        <v>1047</v>
      </c>
    </row>
    <row r="6170" spans="12:13" x14ac:dyDescent="0.35">
      <c r="L6170" s="535" t="s">
        <v>7234</v>
      </c>
      <c r="M6170" s="529" t="s">
        <v>1047</v>
      </c>
    </row>
    <row r="6171" spans="12:13" x14ac:dyDescent="0.35">
      <c r="L6171" s="535" t="s">
        <v>7235</v>
      </c>
      <c r="M6171" s="529" t="s">
        <v>1047</v>
      </c>
    </row>
    <row r="6172" spans="12:13" x14ac:dyDescent="0.35">
      <c r="L6172" s="535" t="s">
        <v>7236</v>
      </c>
      <c r="M6172" s="529" t="s">
        <v>1047</v>
      </c>
    </row>
    <row r="6173" spans="12:13" x14ac:dyDescent="0.35">
      <c r="L6173" s="535" t="s">
        <v>7237</v>
      </c>
      <c r="M6173" s="529" t="s">
        <v>1047</v>
      </c>
    </row>
    <row r="6174" spans="12:13" x14ac:dyDescent="0.35">
      <c r="L6174" s="535" t="s">
        <v>7238</v>
      </c>
      <c r="M6174" s="529" t="s">
        <v>1047</v>
      </c>
    </row>
    <row r="6175" spans="12:13" x14ac:dyDescent="0.35">
      <c r="L6175" s="535" t="s">
        <v>7239</v>
      </c>
      <c r="M6175" s="529" t="s">
        <v>1047</v>
      </c>
    </row>
    <row r="6176" spans="12:13" x14ac:dyDescent="0.35">
      <c r="L6176" s="535" t="s">
        <v>7240</v>
      </c>
      <c r="M6176" s="529" t="s">
        <v>1047</v>
      </c>
    </row>
    <row r="6177" spans="12:13" x14ac:dyDescent="0.35">
      <c r="L6177" s="535" t="s">
        <v>7241</v>
      </c>
      <c r="M6177" s="529" t="s">
        <v>1047</v>
      </c>
    </row>
    <row r="6178" spans="12:13" x14ac:dyDescent="0.35">
      <c r="L6178" s="535" t="s">
        <v>7242</v>
      </c>
      <c r="M6178" s="529" t="s">
        <v>1047</v>
      </c>
    </row>
    <row r="6179" spans="12:13" x14ac:dyDescent="0.35">
      <c r="L6179" s="535" t="s">
        <v>7243</v>
      </c>
      <c r="M6179" s="529" t="s">
        <v>1047</v>
      </c>
    </row>
    <row r="6180" spans="12:13" x14ac:dyDescent="0.35">
      <c r="L6180" s="535" t="s">
        <v>7244</v>
      </c>
      <c r="M6180" s="529" t="s">
        <v>1047</v>
      </c>
    </row>
    <row r="6181" spans="12:13" x14ac:dyDescent="0.35">
      <c r="L6181" s="535" t="s">
        <v>7245</v>
      </c>
      <c r="M6181" s="529" t="s">
        <v>1047</v>
      </c>
    </row>
    <row r="6182" spans="12:13" x14ac:dyDescent="0.35">
      <c r="L6182" s="535" t="s">
        <v>7246</v>
      </c>
      <c r="M6182" s="529" t="s">
        <v>1047</v>
      </c>
    </row>
    <row r="6183" spans="12:13" x14ac:dyDescent="0.35">
      <c r="L6183" s="535" t="s">
        <v>7247</v>
      </c>
      <c r="M6183" s="529" t="s">
        <v>1047</v>
      </c>
    </row>
    <row r="6184" spans="12:13" x14ac:dyDescent="0.35">
      <c r="L6184" s="535" t="s">
        <v>7248</v>
      </c>
      <c r="M6184" s="529" t="s">
        <v>1047</v>
      </c>
    </row>
    <row r="6185" spans="12:13" x14ac:dyDescent="0.35">
      <c r="L6185" s="535" t="s">
        <v>7249</v>
      </c>
      <c r="M6185" s="529" t="s">
        <v>1047</v>
      </c>
    </row>
    <row r="6186" spans="12:13" x14ac:dyDescent="0.35">
      <c r="L6186" s="535" t="s">
        <v>7250</v>
      </c>
      <c r="M6186" s="529" t="s">
        <v>1047</v>
      </c>
    </row>
    <row r="6187" spans="12:13" x14ac:dyDescent="0.35">
      <c r="L6187" s="535" t="s">
        <v>7251</v>
      </c>
      <c r="M6187" s="529" t="s">
        <v>1047</v>
      </c>
    </row>
    <row r="6188" spans="12:13" x14ac:dyDescent="0.35">
      <c r="L6188" s="535" t="s">
        <v>7252</v>
      </c>
      <c r="M6188" s="529" t="s">
        <v>1047</v>
      </c>
    </row>
    <row r="6189" spans="12:13" x14ac:dyDescent="0.35">
      <c r="L6189" s="535" t="s">
        <v>7253</v>
      </c>
      <c r="M6189" s="529" t="s">
        <v>1047</v>
      </c>
    </row>
    <row r="6190" spans="12:13" x14ac:dyDescent="0.35">
      <c r="L6190" s="535" t="s">
        <v>7254</v>
      </c>
      <c r="M6190" s="529" t="s">
        <v>1047</v>
      </c>
    </row>
    <row r="6191" spans="12:13" x14ac:dyDescent="0.35">
      <c r="L6191" s="535" t="s">
        <v>7255</v>
      </c>
      <c r="M6191" s="529" t="s">
        <v>1047</v>
      </c>
    </row>
    <row r="6192" spans="12:13" x14ac:dyDescent="0.35">
      <c r="L6192" s="535" t="s">
        <v>7256</v>
      </c>
      <c r="M6192" s="529" t="s">
        <v>1047</v>
      </c>
    </row>
    <row r="6193" spans="12:13" x14ac:dyDescent="0.35">
      <c r="L6193" s="535" t="s">
        <v>7257</v>
      </c>
      <c r="M6193" s="529" t="s">
        <v>1047</v>
      </c>
    </row>
    <row r="6194" spans="12:13" x14ac:dyDescent="0.35">
      <c r="L6194" s="535" t="s">
        <v>7258</v>
      </c>
      <c r="M6194" s="529" t="s">
        <v>1047</v>
      </c>
    </row>
    <row r="6195" spans="12:13" x14ac:dyDescent="0.35">
      <c r="L6195" s="535" t="s">
        <v>7259</v>
      </c>
      <c r="M6195" s="529" t="s">
        <v>1047</v>
      </c>
    </row>
    <row r="6196" spans="12:13" x14ac:dyDescent="0.35">
      <c r="L6196" s="535" t="s">
        <v>7260</v>
      </c>
      <c r="M6196" s="529" t="s">
        <v>1047</v>
      </c>
    </row>
    <row r="6197" spans="12:13" x14ac:dyDescent="0.35">
      <c r="L6197" s="535" t="s">
        <v>7261</v>
      </c>
      <c r="M6197" s="529" t="s">
        <v>1047</v>
      </c>
    </row>
    <row r="6198" spans="12:13" x14ac:dyDescent="0.35">
      <c r="L6198" s="535" t="s">
        <v>7262</v>
      </c>
      <c r="M6198" s="529" t="s">
        <v>1047</v>
      </c>
    </row>
    <row r="6199" spans="12:13" x14ac:dyDescent="0.35">
      <c r="L6199" s="535" t="s">
        <v>7263</v>
      </c>
      <c r="M6199" s="529" t="s">
        <v>1047</v>
      </c>
    </row>
    <row r="6200" spans="12:13" x14ac:dyDescent="0.35">
      <c r="L6200" s="535" t="s">
        <v>7264</v>
      </c>
      <c r="M6200" s="529" t="s">
        <v>1047</v>
      </c>
    </row>
    <row r="6201" spans="12:13" x14ac:dyDescent="0.35">
      <c r="L6201" s="535" t="s">
        <v>7265</v>
      </c>
      <c r="M6201" s="529" t="s">
        <v>1047</v>
      </c>
    </row>
    <row r="6202" spans="12:13" x14ac:dyDescent="0.35">
      <c r="L6202" s="535" t="s">
        <v>7266</v>
      </c>
      <c r="M6202" s="529" t="s">
        <v>1047</v>
      </c>
    </row>
    <row r="6203" spans="12:13" x14ac:dyDescent="0.35">
      <c r="L6203" s="535" t="s">
        <v>7267</v>
      </c>
      <c r="M6203" s="529" t="s">
        <v>1047</v>
      </c>
    </row>
    <row r="6204" spans="12:13" x14ac:dyDescent="0.35">
      <c r="L6204" s="535" t="s">
        <v>7268</v>
      </c>
      <c r="M6204" s="529" t="s">
        <v>1047</v>
      </c>
    </row>
    <row r="6205" spans="12:13" x14ac:dyDescent="0.35">
      <c r="L6205" s="535" t="s">
        <v>7269</v>
      </c>
      <c r="M6205" s="529" t="s">
        <v>1047</v>
      </c>
    </row>
    <row r="6206" spans="12:13" x14ac:dyDescent="0.35">
      <c r="L6206" s="535" t="s">
        <v>7270</v>
      </c>
      <c r="M6206" s="529" t="s">
        <v>1047</v>
      </c>
    </row>
    <row r="6207" spans="12:13" x14ac:dyDescent="0.35">
      <c r="L6207" s="535" t="s">
        <v>7271</v>
      </c>
      <c r="M6207" s="529" t="s">
        <v>1047</v>
      </c>
    </row>
    <row r="6208" spans="12:13" x14ac:dyDescent="0.35">
      <c r="L6208" s="535" t="s">
        <v>7272</v>
      </c>
      <c r="M6208" s="529" t="s">
        <v>1047</v>
      </c>
    </row>
    <row r="6209" spans="12:13" x14ac:dyDescent="0.35">
      <c r="L6209" s="535" t="s">
        <v>7273</v>
      </c>
      <c r="M6209" s="529" t="s">
        <v>1047</v>
      </c>
    </row>
    <row r="6210" spans="12:13" x14ac:dyDescent="0.35">
      <c r="L6210" s="535" t="s">
        <v>7274</v>
      </c>
      <c r="M6210" s="529" t="s">
        <v>1047</v>
      </c>
    </row>
    <row r="6211" spans="12:13" x14ac:dyDescent="0.35">
      <c r="L6211" s="535" t="s">
        <v>7275</v>
      </c>
      <c r="M6211" s="529" t="s">
        <v>1047</v>
      </c>
    </row>
    <row r="6212" spans="12:13" x14ac:dyDescent="0.35">
      <c r="L6212" s="535" t="s">
        <v>7276</v>
      </c>
      <c r="M6212" s="529" t="s">
        <v>1047</v>
      </c>
    </row>
    <row r="6213" spans="12:13" x14ac:dyDescent="0.35">
      <c r="L6213" s="535" t="s">
        <v>7277</v>
      </c>
      <c r="M6213" s="529" t="s">
        <v>1047</v>
      </c>
    </row>
    <row r="6214" spans="12:13" x14ac:dyDescent="0.35">
      <c r="L6214" s="535" t="s">
        <v>7278</v>
      </c>
      <c r="M6214" s="529" t="s">
        <v>1047</v>
      </c>
    </row>
    <row r="6215" spans="12:13" x14ac:dyDescent="0.35">
      <c r="L6215" s="535" t="s">
        <v>7279</v>
      </c>
      <c r="M6215" s="529" t="s">
        <v>1047</v>
      </c>
    </row>
    <row r="6216" spans="12:13" x14ac:dyDescent="0.35">
      <c r="L6216" s="535" t="s">
        <v>7280</v>
      </c>
      <c r="M6216" s="529" t="s">
        <v>1047</v>
      </c>
    </row>
    <row r="6217" spans="12:13" x14ac:dyDescent="0.35">
      <c r="L6217" s="535" t="s">
        <v>7281</v>
      </c>
      <c r="M6217" s="529" t="s">
        <v>1047</v>
      </c>
    </row>
    <row r="6218" spans="12:13" x14ac:dyDescent="0.35">
      <c r="L6218" s="535" t="s">
        <v>7282</v>
      </c>
      <c r="M6218" s="529" t="s">
        <v>1047</v>
      </c>
    </row>
    <row r="6219" spans="12:13" x14ac:dyDescent="0.35">
      <c r="L6219" s="535" t="s">
        <v>7283</v>
      </c>
      <c r="M6219" s="529" t="s">
        <v>1047</v>
      </c>
    </row>
    <row r="6220" spans="12:13" x14ac:dyDescent="0.35">
      <c r="L6220" s="535" t="s">
        <v>7284</v>
      </c>
      <c r="M6220" s="529" t="s">
        <v>1047</v>
      </c>
    </row>
    <row r="6221" spans="12:13" x14ac:dyDescent="0.35">
      <c r="L6221" s="535" t="s">
        <v>7285</v>
      </c>
      <c r="M6221" s="529" t="s">
        <v>1047</v>
      </c>
    </row>
    <row r="6222" spans="12:13" x14ac:dyDescent="0.35">
      <c r="L6222" s="535" t="s">
        <v>7286</v>
      </c>
      <c r="M6222" s="529" t="s">
        <v>1047</v>
      </c>
    </row>
    <row r="6223" spans="12:13" x14ac:dyDescent="0.35">
      <c r="L6223" s="535" t="s">
        <v>7287</v>
      </c>
      <c r="M6223" s="529" t="s">
        <v>1047</v>
      </c>
    </row>
    <row r="6224" spans="12:13" x14ac:dyDescent="0.35">
      <c r="L6224" s="535" t="s">
        <v>7288</v>
      </c>
      <c r="M6224" s="529" t="s">
        <v>1047</v>
      </c>
    </row>
    <row r="6225" spans="12:13" x14ac:dyDescent="0.35">
      <c r="L6225" s="535" t="s">
        <v>7289</v>
      </c>
      <c r="M6225" s="529" t="s">
        <v>1047</v>
      </c>
    </row>
    <row r="6226" spans="12:13" x14ac:dyDescent="0.35">
      <c r="L6226" s="535" t="s">
        <v>7290</v>
      </c>
      <c r="M6226" s="529" t="s">
        <v>1047</v>
      </c>
    </row>
    <row r="6227" spans="12:13" x14ac:dyDescent="0.35">
      <c r="L6227" s="535" t="s">
        <v>7291</v>
      </c>
      <c r="M6227" s="529" t="s">
        <v>1047</v>
      </c>
    </row>
    <row r="6228" spans="12:13" x14ac:dyDescent="0.35">
      <c r="L6228" s="535" t="s">
        <v>7292</v>
      </c>
      <c r="M6228" s="529" t="s">
        <v>1047</v>
      </c>
    </row>
    <row r="6229" spans="12:13" x14ac:dyDescent="0.35">
      <c r="L6229" s="535" t="s">
        <v>7293</v>
      </c>
      <c r="M6229" s="529" t="s">
        <v>1047</v>
      </c>
    </row>
    <row r="6230" spans="12:13" x14ac:dyDescent="0.35">
      <c r="L6230" s="535" t="s">
        <v>7294</v>
      </c>
      <c r="M6230" s="529" t="s">
        <v>1047</v>
      </c>
    </row>
    <row r="6231" spans="12:13" x14ac:dyDescent="0.35">
      <c r="L6231" s="535" t="s">
        <v>7295</v>
      </c>
      <c r="M6231" s="529" t="s">
        <v>1047</v>
      </c>
    </row>
    <row r="6232" spans="12:13" x14ac:dyDescent="0.35">
      <c r="L6232" s="535" t="s">
        <v>7296</v>
      </c>
      <c r="M6232" s="529" t="s">
        <v>1047</v>
      </c>
    </row>
    <row r="6233" spans="12:13" x14ac:dyDescent="0.35">
      <c r="L6233" s="535" t="s">
        <v>7297</v>
      </c>
      <c r="M6233" s="529" t="s">
        <v>1047</v>
      </c>
    </row>
    <row r="6234" spans="12:13" x14ac:dyDescent="0.35">
      <c r="L6234" s="535" t="s">
        <v>7298</v>
      </c>
      <c r="M6234" s="529" t="s">
        <v>1047</v>
      </c>
    </row>
    <row r="6235" spans="12:13" x14ac:dyDescent="0.35">
      <c r="L6235" s="535" t="s">
        <v>7299</v>
      </c>
      <c r="M6235" s="529" t="s">
        <v>1047</v>
      </c>
    </row>
    <row r="6236" spans="12:13" x14ac:dyDescent="0.35">
      <c r="L6236" s="535" t="s">
        <v>7300</v>
      </c>
      <c r="M6236" s="529" t="s">
        <v>1047</v>
      </c>
    </row>
    <row r="6237" spans="12:13" x14ac:dyDescent="0.35">
      <c r="L6237" s="535" t="s">
        <v>7301</v>
      </c>
      <c r="M6237" s="529" t="s">
        <v>1047</v>
      </c>
    </row>
    <row r="6238" spans="12:13" x14ac:dyDescent="0.35">
      <c r="L6238" s="535" t="s">
        <v>7302</v>
      </c>
      <c r="M6238" s="529" t="s">
        <v>1047</v>
      </c>
    </row>
    <row r="6239" spans="12:13" x14ac:dyDescent="0.35">
      <c r="L6239" s="535" t="s">
        <v>7303</v>
      </c>
      <c r="M6239" s="529" t="s">
        <v>1047</v>
      </c>
    </row>
    <row r="6240" spans="12:13" x14ac:dyDescent="0.35">
      <c r="L6240" s="535" t="s">
        <v>7304</v>
      </c>
      <c r="M6240" s="529" t="s">
        <v>1047</v>
      </c>
    </row>
    <row r="6241" spans="12:13" x14ac:dyDescent="0.35">
      <c r="L6241" s="535" t="s">
        <v>7305</v>
      </c>
      <c r="M6241" s="529" t="s">
        <v>1047</v>
      </c>
    </row>
    <row r="6242" spans="12:13" x14ac:dyDescent="0.35">
      <c r="L6242" s="535" t="s">
        <v>7306</v>
      </c>
      <c r="M6242" s="529" t="s">
        <v>1047</v>
      </c>
    </row>
    <row r="6243" spans="12:13" x14ac:dyDescent="0.35">
      <c r="L6243" s="535" t="s">
        <v>7307</v>
      </c>
      <c r="M6243" s="529" t="s">
        <v>1047</v>
      </c>
    </row>
    <row r="6244" spans="12:13" x14ac:dyDescent="0.35">
      <c r="L6244" s="535" t="s">
        <v>7308</v>
      </c>
      <c r="M6244" s="529" t="s">
        <v>1047</v>
      </c>
    </row>
    <row r="6245" spans="12:13" x14ac:dyDescent="0.35">
      <c r="L6245" s="535" t="s">
        <v>7309</v>
      </c>
      <c r="M6245" s="529" t="s">
        <v>1047</v>
      </c>
    </row>
    <row r="6246" spans="12:13" x14ac:dyDescent="0.35">
      <c r="L6246" s="535" t="s">
        <v>7310</v>
      </c>
      <c r="M6246" s="529" t="s">
        <v>1047</v>
      </c>
    </row>
    <row r="6247" spans="12:13" x14ac:dyDescent="0.35">
      <c r="L6247" s="535" t="s">
        <v>7311</v>
      </c>
      <c r="M6247" s="529" t="s">
        <v>1047</v>
      </c>
    </row>
    <row r="6248" spans="12:13" x14ac:dyDescent="0.35">
      <c r="L6248" s="535" t="s">
        <v>7312</v>
      </c>
      <c r="M6248" s="529" t="s">
        <v>1047</v>
      </c>
    </row>
    <row r="6249" spans="12:13" x14ac:dyDescent="0.35">
      <c r="L6249" s="535" t="s">
        <v>7313</v>
      </c>
      <c r="M6249" s="529" t="s">
        <v>1047</v>
      </c>
    </row>
    <row r="6250" spans="12:13" x14ac:dyDescent="0.35">
      <c r="L6250" s="535" t="s">
        <v>7314</v>
      </c>
      <c r="M6250" s="529" t="s">
        <v>1047</v>
      </c>
    </row>
    <row r="6251" spans="12:13" x14ac:dyDescent="0.35">
      <c r="L6251" s="535" t="s">
        <v>7315</v>
      </c>
      <c r="M6251" s="529" t="s">
        <v>1047</v>
      </c>
    </row>
    <row r="6252" spans="12:13" x14ac:dyDescent="0.35">
      <c r="L6252" s="535" t="s">
        <v>7316</v>
      </c>
      <c r="M6252" s="529" t="s">
        <v>1047</v>
      </c>
    </row>
    <row r="6253" spans="12:13" x14ac:dyDescent="0.35">
      <c r="L6253" s="535" t="s">
        <v>7317</v>
      </c>
      <c r="M6253" s="529" t="s">
        <v>1047</v>
      </c>
    </row>
    <row r="6254" spans="12:13" x14ac:dyDescent="0.35">
      <c r="L6254" s="535" t="s">
        <v>7318</v>
      </c>
      <c r="M6254" s="529" t="s">
        <v>1047</v>
      </c>
    </row>
    <row r="6255" spans="12:13" x14ac:dyDescent="0.35">
      <c r="L6255" s="535" t="s">
        <v>7319</v>
      </c>
      <c r="M6255" s="529" t="s">
        <v>1047</v>
      </c>
    </row>
    <row r="6256" spans="12:13" x14ac:dyDescent="0.35">
      <c r="L6256" s="535" t="s">
        <v>7320</v>
      </c>
      <c r="M6256" s="529" t="s">
        <v>1047</v>
      </c>
    </row>
    <row r="6257" spans="12:13" x14ac:dyDescent="0.35">
      <c r="L6257" s="535" t="s">
        <v>7321</v>
      </c>
      <c r="M6257" s="529" t="s">
        <v>1047</v>
      </c>
    </row>
    <row r="6258" spans="12:13" x14ac:dyDescent="0.35">
      <c r="L6258" s="535" t="s">
        <v>7322</v>
      </c>
      <c r="M6258" s="529" t="s">
        <v>1047</v>
      </c>
    </row>
    <row r="6259" spans="12:13" x14ac:dyDescent="0.35">
      <c r="L6259" s="535" t="s">
        <v>7323</v>
      </c>
      <c r="M6259" s="529" t="s">
        <v>1047</v>
      </c>
    </row>
    <row r="6260" spans="12:13" x14ac:dyDescent="0.35">
      <c r="L6260" s="535" t="s">
        <v>7324</v>
      </c>
      <c r="M6260" s="529" t="s">
        <v>1047</v>
      </c>
    </row>
    <row r="6261" spans="12:13" x14ac:dyDescent="0.35">
      <c r="L6261" s="535" t="s">
        <v>7325</v>
      </c>
      <c r="M6261" s="529" t="s">
        <v>1047</v>
      </c>
    </row>
    <row r="6262" spans="12:13" x14ac:dyDescent="0.35">
      <c r="L6262" s="535" t="s">
        <v>7326</v>
      </c>
      <c r="M6262" s="529" t="s">
        <v>1047</v>
      </c>
    </row>
    <row r="6263" spans="12:13" x14ac:dyDescent="0.35">
      <c r="L6263" s="535" t="s">
        <v>7327</v>
      </c>
      <c r="M6263" s="529" t="s">
        <v>1047</v>
      </c>
    </row>
    <row r="6264" spans="12:13" x14ac:dyDescent="0.35">
      <c r="L6264" s="535" t="s">
        <v>7328</v>
      </c>
      <c r="M6264" s="529" t="s">
        <v>1047</v>
      </c>
    </row>
    <row r="6265" spans="12:13" x14ac:dyDescent="0.35">
      <c r="L6265" s="535" t="s">
        <v>7329</v>
      </c>
      <c r="M6265" s="529" t="s">
        <v>1047</v>
      </c>
    </row>
    <row r="6266" spans="12:13" x14ac:dyDescent="0.35">
      <c r="L6266" s="535" t="s">
        <v>7330</v>
      </c>
      <c r="M6266" s="529" t="s">
        <v>1047</v>
      </c>
    </row>
    <row r="6267" spans="12:13" x14ac:dyDescent="0.35">
      <c r="L6267" s="535" t="s">
        <v>7331</v>
      </c>
      <c r="M6267" s="529" t="s">
        <v>1047</v>
      </c>
    </row>
    <row r="6268" spans="12:13" x14ac:dyDescent="0.35">
      <c r="L6268" s="535" t="s">
        <v>7332</v>
      </c>
      <c r="M6268" s="529" t="s">
        <v>1047</v>
      </c>
    </row>
    <row r="6269" spans="12:13" x14ac:dyDescent="0.35">
      <c r="L6269" s="535" t="s">
        <v>7333</v>
      </c>
      <c r="M6269" s="529" t="s">
        <v>1047</v>
      </c>
    </row>
    <row r="6270" spans="12:13" x14ac:dyDescent="0.35">
      <c r="L6270" s="535" t="s">
        <v>7334</v>
      </c>
      <c r="M6270" s="529" t="s">
        <v>1047</v>
      </c>
    </row>
    <row r="6271" spans="12:13" x14ac:dyDescent="0.35">
      <c r="L6271" s="535" t="s">
        <v>7335</v>
      </c>
      <c r="M6271" s="529" t="s">
        <v>1047</v>
      </c>
    </row>
    <row r="6272" spans="12:13" x14ac:dyDescent="0.35">
      <c r="L6272" s="535" t="s">
        <v>7336</v>
      </c>
      <c r="M6272" s="529" t="s">
        <v>1047</v>
      </c>
    </row>
    <row r="6273" spans="12:13" x14ac:dyDescent="0.35">
      <c r="L6273" s="535" t="s">
        <v>7337</v>
      </c>
      <c r="M6273" s="529" t="s">
        <v>1047</v>
      </c>
    </row>
    <row r="6274" spans="12:13" x14ac:dyDescent="0.35">
      <c r="L6274" s="535" t="s">
        <v>7338</v>
      </c>
      <c r="M6274" s="529" t="s">
        <v>1047</v>
      </c>
    </row>
    <row r="6275" spans="12:13" x14ac:dyDescent="0.35">
      <c r="L6275" s="535" t="s">
        <v>7339</v>
      </c>
      <c r="M6275" s="529" t="s">
        <v>1047</v>
      </c>
    </row>
    <row r="6276" spans="12:13" x14ac:dyDescent="0.35">
      <c r="L6276" s="535" t="s">
        <v>7340</v>
      </c>
      <c r="M6276" s="529" t="s">
        <v>1047</v>
      </c>
    </row>
    <row r="6277" spans="12:13" x14ac:dyDescent="0.35">
      <c r="L6277" s="535" t="s">
        <v>7341</v>
      </c>
      <c r="M6277" s="529" t="s">
        <v>1047</v>
      </c>
    </row>
    <row r="6278" spans="12:13" x14ac:dyDescent="0.35">
      <c r="L6278" s="535" t="s">
        <v>7342</v>
      </c>
      <c r="M6278" s="529" t="s">
        <v>1047</v>
      </c>
    </row>
    <row r="6279" spans="12:13" x14ac:dyDescent="0.35">
      <c r="L6279" s="535" t="s">
        <v>7343</v>
      </c>
      <c r="M6279" s="529" t="s">
        <v>1047</v>
      </c>
    </row>
    <row r="6280" spans="12:13" x14ac:dyDescent="0.35">
      <c r="L6280" s="535" t="s">
        <v>7344</v>
      </c>
      <c r="M6280" s="529" t="s">
        <v>1047</v>
      </c>
    </row>
    <row r="6281" spans="12:13" x14ac:dyDescent="0.35">
      <c r="L6281" s="535" t="s">
        <v>7345</v>
      </c>
      <c r="M6281" s="529" t="s">
        <v>1047</v>
      </c>
    </row>
    <row r="6282" spans="12:13" x14ac:dyDescent="0.35">
      <c r="L6282" s="535" t="s">
        <v>7346</v>
      </c>
      <c r="M6282" s="529" t="s">
        <v>1047</v>
      </c>
    </row>
    <row r="6283" spans="12:13" x14ac:dyDescent="0.35">
      <c r="L6283" s="535" t="s">
        <v>7347</v>
      </c>
      <c r="M6283" s="529" t="s">
        <v>1047</v>
      </c>
    </row>
    <row r="6284" spans="12:13" x14ac:dyDescent="0.35">
      <c r="L6284" s="535" t="s">
        <v>7348</v>
      </c>
      <c r="M6284" s="529" t="s">
        <v>1047</v>
      </c>
    </row>
    <row r="6285" spans="12:13" x14ac:dyDescent="0.35">
      <c r="L6285" s="535" t="s">
        <v>7349</v>
      </c>
      <c r="M6285" s="529" t="s">
        <v>1047</v>
      </c>
    </row>
    <row r="6286" spans="12:13" x14ac:dyDescent="0.35">
      <c r="L6286" s="535" t="s">
        <v>7350</v>
      </c>
      <c r="M6286" s="529" t="s">
        <v>1047</v>
      </c>
    </row>
    <row r="6287" spans="12:13" x14ac:dyDescent="0.35">
      <c r="L6287" s="535" t="s">
        <v>7351</v>
      </c>
      <c r="M6287" s="529" t="s">
        <v>1047</v>
      </c>
    </row>
    <row r="6288" spans="12:13" x14ac:dyDescent="0.35">
      <c r="L6288" s="535" t="s">
        <v>7352</v>
      </c>
      <c r="M6288" s="529" t="s">
        <v>1047</v>
      </c>
    </row>
    <row r="6289" spans="12:13" x14ac:dyDescent="0.35">
      <c r="L6289" s="535" t="s">
        <v>7353</v>
      </c>
      <c r="M6289" s="529" t="s">
        <v>1047</v>
      </c>
    </row>
    <row r="6290" spans="12:13" x14ac:dyDescent="0.35">
      <c r="L6290" s="535" t="s">
        <v>7354</v>
      </c>
      <c r="M6290" s="529" t="s">
        <v>1047</v>
      </c>
    </row>
    <row r="6291" spans="12:13" x14ac:dyDescent="0.35">
      <c r="L6291" s="535" t="s">
        <v>7355</v>
      </c>
      <c r="M6291" s="529" t="s">
        <v>1047</v>
      </c>
    </row>
    <row r="6292" spans="12:13" x14ac:dyDescent="0.35">
      <c r="L6292" s="535" t="s">
        <v>7356</v>
      </c>
      <c r="M6292" s="529" t="s">
        <v>1047</v>
      </c>
    </row>
    <row r="6293" spans="12:13" x14ac:dyDescent="0.35">
      <c r="L6293" s="535" t="s">
        <v>7357</v>
      </c>
      <c r="M6293" s="529" t="s">
        <v>1047</v>
      </c>
    </row>
    <row r="6294" spans="12:13" x14ac:dyDescent="0.35">
      <c r="L6294" s="535" t="s">
        <v>7358</v>
      </c>
      <c r="M6294" s="529" t="s">
        <v>1047</v>
      </c>
    </row>
    <row r="6295" spans="12:13" x14ac:dyDescent="0.35">
      <c r="L6295" s="535" t="s">
        <v>7359</v>
      </c>
      <c r="M6295" s="529" t="s">
        <v>1047</v>
      </c>
    </row>
    <row r="6296" spans="12:13" x14ac:dyDescent="0.35">
      <c r="L6296" s="535" t="s">
        <v>7360</v>
      </c>
      <c r="M6296" s="529" t="s">
        <v>1047</v>
      </c>
    </row>
    <row r="6297" spans="12:13" x14ac:dyDescent="0.35">
      <c r="L6297" s="535" t="s">
        <v>7361</v>
      </c>
      <c r="M6297" s="529" t="s">
        <v>1047</v>
      </c>
    </row>
    <row r="6298" spans="12:13" x14ac:dyDescent="0.35">
      <c r="L6298" s="535" t="s">
        <v>7362</v>
      </c>
      <c r="M6298" s="529" t="s">
        <v>1047</v>
      </c>
    </row>
    <row r="6299" spans="12:13" x14ac:dyDescent="0.35">
      <c r="L6299" s="535" t="s">
        <v>7363</v>
      </c>
      <c r="M6299" s="529" t="s">
        <v>1047</v>
      </c>
    </row>
    <row r="6300" spans="12:13" x14ac:dyDescent="0.35">
      <c r="L6300" s="535" t="s">
        <v>7364</v>
      </c>
      <c r="M6300" s="529" t="s">
        <v>1047</v>
      </c>
    </row>
    <row r="6301" spans="12:13" x14ac:dyDescent="0.35">
      <c r="L6301" s="535" t="s">
        <v>7365</v>
      </c>
      <c r="M6301" s="529" t="s">
        <v>1047</v>
      </c>
    </row>
    <row r="6302" spans="12:13" x14ac:dyDescent="0.35">
      <c r="L6302" s="535" t="s">
        <v>7366</v>
      </c>
      <c r="M6302" s="529" t="s">
        <v>1047</v>
      </c>
    </row>
    <row r="6303" spans="12:13" x14ac:dyDescent="0.35">
      <c r="L6303" s="535" t="s">
        <v>7367</v>
      </c>
      <c r="M6303" s="529" t="s">
        <v>1047</v>
      </c>
    </row>
    <row r="6304" spans="12:13" x14ac:dyDescent="0.35">
      <c r="L6304" s="535" t="s">
        <v>7368</v>
      </c>
      <c r="M6304" s="529" t="s">
        <v>1047</v>
      </c>
    </row>
    <row r="6305" spans="12:13" x14ac:dyDescent="0.35">
      <c r="L6305" s="535" t="s">
        <v>7369</v>
      </c>
      <c r="M6305" s="529" t="s">
        <v>1047</v>
      </c>
    </row>
    <row r="6306" spans="12:13" x14ac:dyDescent="0.35">
      <c r="L6306" s="535" t="s">
        <v>7370</v>
      </c>
      <c r="M6306" s="529" t="s">
        <v>1047</v>
      </c>
    </row>
    <row r="6307" spans="12:13" x14ac:dyDescent="0.35">
      <c r="L6307" s="535" t="s">
        <v>7371</v>
      </c>
      <c r="M6307" s="529" t="s">
        <v>1047</v>
      </c>
    </row>
    <row r="6308" spans="12:13" x14ac:dyDescent="0.35">
      <c r="L6308" s="535" t="s">
        <v>7372</v>
      </c>
      <c r="M6308" s="529" t="s">
        <v>1047</v>
      </c>
    </row>
    <row r="6309" spans="12:13" x14ac:dyDescent="0.35">
      <c r="L6309" s="535" t="s">
        <v>7373</v>
      </c>
      <c r="M6309" s="529" t="s">
        <v>1047</v>
      </c>
    </row>
    <row r="6310" spans="12:13" x14ac:dyDescent="0.35">
      <c r="L6310" s="535" t="s">
        <v>7374</v>
      </c>
      <c r="M6310" s="529" t="s">
        <v>1047</v>
      </c>
    </row>
    <row r="6311" spans="12:13" x14ac:dyDescent="0.35">
      <c r="L6311" s="535" t="s">
        <v>7375</v>
      </c>
      <c r="M6311" s="529" t="s">
        <v>1047</v>
      </c>
    </row>
    <row r="6312" spans="12:13" x14ac:dyDescent="0.35">
      <c r="L6312" s="535" t="s">
        <v>7376</v>
      </c>
      <c r="M6312" s="529" t="s">
        <v>1047</v>
      </c>
    </row>
    <row r="6313" spans="12:13" x14ac:dyDescent="0.35">
      <c r="L6313" s="535" t="s">
        <v>7377</v>
      </c>
      <c r="M6313" s="529" t="s">
        <v>1047</v>
      </c>
    </row>
    <row r="6314" spans="12:13" x14ac:dyDescent="0.35">
      <c r="L6314" s="535" t="s">
        <v>7378</v>
      </c>
      <c r="M6314" s="529" t="s">
        <v>1047</v>
      </c>
    </row>
    <row r="6315" spans="12:13" x14ac:dyDescent="0.35">
      <c r="L6315" s="535" t="s">
        <v>7379</v>
      </c>
      <c r="M6315" s="529" t="s">
        <v>1047</v>
      </c>
    </row>
    <row r="6316" spans="12:13" x14ac:dyDescent="0.35">
      <c r="L6316" s="535" t="s">
        <v>7380</v>
      </c>
      <c r="M6316" s="529" t="s">
        <v>1047</v>
      </c>
    </row>
    <row r="6317" spans="12:13" x14ac:dyDescent="0.35">
      <c r="L6317" s="535" t="s">
        <v>7381</v>
      </c>
      <c r="M6317" s="529" t="s">
        <v>1047</v>
      </c>
    </row>
    <row r="6318" spans="12:13" x14ac:dyDescent="0.35">
      <c r="L6318" s="535" t="s">
        <v>7382</v>
      </c>
      <c r="M6318" s="529" t="s">
        <v>1047</v>
      </c>
    </row>
    <row r="6319" spans="12:13" x14ac:dyDescent="0.35">
      <c r="L6319" s="535" t="s">
        <v>7383</v>
      </c>
      <c r="M6319" s="529" t="s">
        <v>1047</v>
      </c>
    </row>
    <row r="6320" spans="12:13" x14ac:dyDescent="0.35">
      <c r="L6320" s="535" t="s">
        <v>7384</v>
      </c>
      <c r="M6320" s="529" t="s">
        <v>1047</v>
      </c>
    </row>
    <row r="6321" spans="12:13" x14ac:dyDescent="0.35">
      <c r="L6321" s="535" t="s">
        <v>7385</v>
      </c>
      <c r="M6321" s="529" t="s">
        <v>1047</v>
      </c>
    </row>
    <row r="6322" spans="12:13" x14ac:dyDescent="0.35">
      <c r="L6322" s="535" t="s">
        <v>7386</v>
      </c>
      <c r="M6322" s="529" t="s">
        <v>1047</v>
      </c>
    </row>
    <row r="6323" spans="12:13" x14ac:dyDescent="0.35">
      <c r="L6323" s="535" t="s">
        <v>7387</v>
      </c>
      <c r="M6323" s="529" t="s">
        <v>1047</v>
      </c>
    </row>
    <row r="6324" spans="12:13" x14ac:dyDescent="0.35">
      <c r="L6324" s="535" t="s">
        <v>7388</v>
      </c>
      <c r="M6324" s="529" t="s">
        <v>1047</v>
      </c>
    </row>
    <row r="6325" spans="12:13" x14ac:dyDescent="0.35">
      <c r="L6325" s="535" t="s">
        <v>7389</v>
      </c>
      <c r="M6325" s="529" t="s">
        <v>1047</v>
      </c>
    </row>
    <row r="6326" spans="12:13" x14ac:dyDescent="0.35">
      <c r="L6326" s="535" t="s">
        <v>7390</v>
      </c>
      <c r="M6326" s="529" t="s">
        <v>1047</v>
      </c>
    </row>
    <row r="6327" spans="12:13" x14ac:dyDescent="0.35">
      <c r="L6327" s="535" t="s">
        <v>7391</v>
      </c>
      <c r="M6327" s="529" t="s">
        <v>1047</v>
      </c>
    </row>
    <row r="6328" spans="12:13" x14ac:dyDescent="0.35">
      <c r="L6328" s="535" t="s">
        <v>7392</v>
      </c>
      <c r="M6328" s="529" t="s">
        <v>1047</v>
      </c>
    </row>
    <row r="6329" spans="12:13" x14ac:dyDescent="0.35">
      <c r="L6329" s="535" t="s">
        <v>7393</v>
      </c>
      <c r="M6329" s="529" t="s">
        <v>1047</v>
      </c>
    </row>
    <row r="6330" spans="12:13" x14ac:dyDescent="0.35">
      <c r="L6330" s="535" t="s">
        <v>7394</v>
      </c>
      <c r="M6330" s="529" t="s">
        <v>1047</v>
      </c>
    </row>
    <row r="6331" spans="12:13" x14ac:dyDescent="0.35">
      <c r="L6331" s="535" t="s">
        <v>7395</v>
      </c>
      <c r="M6331" s="529" t="s">
        <v>1047</v>
      </c>
    </row>
    <row r="6332" spans="12:13" x14ac:dyDescent="0.35">
      <c r="L6332" s="535" t="s">
        <v>7396</v>
      </c>
      <c r="M6332" s="529" t="s">
        <v>1047</v>
      </c>
    </row>
    <row r="6333" spans="12:13" x14ac:dyDescent="0.35">
      <c r="L6333" s="535" t="s">
        <v>7397</v>
      </c>
      <c r="M6333" s="529" t="s">
        <v>1047</v>
      </c>
    </row>
    <row r="6334" spans="12:13" x14ac:dyDescent="0.35">
      <c r="L6334" s="535" t="s">
        <v>7398</v>
      </c>
      <c r="M6334" s="529" t="s">
        <v>1047</v>
      </c>
    </row>
    <row r="6335" spans="12:13" x14ac:dyDescent="0.35">
      <c r="L6335" s="535" t="s">
        <v>7399</v>
      </c>
      <c r="M6335" s="529" t="s">
        <v>1047</v>
      </c>
    </row>
    <row r="6336" spans="12:13" x14ac:dyDescent="0.35">
      <c r="L6336" s="535" t="s">
        <v>7400</v>
      </c>
      <c r="M6336" s="529" t="s">
        <v>1047</v>
      </c>
    </row>
    <row r="6337" spans="12:13" x14ac:dyDescent="0.35">
      <c r="L6337" s="535" t="s">
        <v>7401</v>
      </c>
      <c r="M6337" s="529" t="s">
        <v>1047</v>
      </c>
    </row>
    <row r="6338" spans="12:13" x14ac:dyDescent="0.35">
      <c r="L6338" s="535" t="s">
        <v>7402</v>
      </c>
      <c r="M6338" s="529" t="s">
        <v>1047</v>
      </c>
    </row>
    <row r="6339" spans="12:13" x14ac:dyDescent="0.35">
      <c r="L6339" s="535" t="s">
        <v>7403</v>
      </c>
      <c r="M6339" s="529" t="s">
        <v>1047</v>
      </c>
    </row>
    <row r="6340" spans="12:13" x14ac:dyDescent="0.35">
      <c r="L6340" s="535" t="s">
        <v>7404</v>
      </c>
      <c r="M6340" s="529" t="s">
        <v>1047</v>
      </c>
    </row>
    <row r="6341" spans="12:13" x14ac:dyDescent="0.35">
      <c r="L6341" s="535" t="s">
        <v>7405</v>
      </c>
      <c r="M6341" s="529" t="s">
        <v>1047</v>
      </c>
    </row>
    <row r="6342" spans="12:13" x14ac:dyDescent="0.35">
      <c r="L6342" s="535" t="s">
        <v>7406</v>
      </c>
      <c r="M6342" s="529" t="s">
        <v>1047</v>
      </c>
    </row>
    <row r="6343" spans="12:13" x14ac:dyDescent="0.35">
      <c r="L6343" s="535" t="s">
        <v>7407</v>
      </c>
      <c r="M6343" s="529" t="s">
        <v>1047</v>
      </c>
    </row>
    <row r="6344" spans="12:13" x14ac:dyDescent="0.35">
      <c r="L6344" s="535" t="s">
        <v>7408</v>
      </c>
      <c r="M6344" s="529" t="s">
        <v>1047</v>
      </c>
    </row>
    <row r="6345" spans="12:13" x14ac:dyDescent="0.35">
      <c r="L6345" s="535" t="s">
        <v>7409</v>
      </c>
      <c r="M6345" s="529" t="s">
        <v>1047</v>
      </c>
    </row>
    <row r="6346" spans="12:13" x14ac:dyDescent="0.35">
      <c r="L6346" s="535" t="s">
        <v>7410</v>
      </c>
      <c r="M6346" s="529" t="s">
        <v>1047</v>
      </c>
    </row>
    <row r="6347" spans="12:13" x14ac:dyDescent="0.35">
      <c r="L6347" s="535" t="s">
        <v>7411</v>
      </c>
      <c r="M6347" s="529" t="s">
        <v>1047</v>
      </c>
    </row>
    <row r="6348" spans="12:13" x14ac:dyDescent="0.35">
      <c r="L6348" s="535" t="s">
        <v>7412</v>
      </c>
      <c r="M6348" s="529" t="s">
        <v>1047</v>
      </c>
    </row>
    <row r="6349" spans="12:13" x14ac:dyDescent="0.35">
      <c r="L6349" s="535" t="s">
        <v>7413</v>
      </c>
      <c r="M6349" s="529" t="s">
        <v>1047</v>
      </c>
    </row>
    <row r="6350" spans="12:13" x14ac:dyDescent="0.35">
      <c r="L6350" s="535" t="s">
        <v>7414</v>
      </c>
      <c r="M6350" s="529" t="s">
        <v>1047</v>
      </c>
    </row>
    <row r="6351" spans="12:13" x14ac:dyDescent="0.35">
      <c r="L6351" s="535" t="s">
        <v>7415</v>
      </c>
      <c r="M6351" s="529" t="s">
        <v>1047</v>
      </c>
    </row>
    <row r="6352" spans="12:13" x14ac:dyDescent="0.35">
      <c r="L6352" s="535" t="s">
        <v>7416</v>
      </c>
      <c r="M6352" s="529" t="s">
        <v>1047</v>
      </c>
    </row>
    <row r="6353" spans="12:13" x14ac:dyDescent="0.35">
      <c r="L6353" s="535" t="s">
        <v>7417</v>
      </c>
      <c r="M6353" s="529" t="s">
        <v>1047</v>
      </c>
    </row>
    <row r="6354" spans="12:13" x14ac:dyDescent="0.35">
      <c r="L6354" s="535" t="s">
        <v>7418</v>
      </c>
      <c r="M6354" s="529" t="s">
        <v>1047</v>
      </c>
    </row>
    <row r="6355" spans="12:13" x14ac:dyDescent="0.35">
      <c r="L6355" s="535" t="s">
        <v>7419</v>
      </c>
      <c r="M6355" s="529" t="s">
        <v>1047</v>
      </c>
    </row>
    <row r="6356" spans="12:13" x14ac:dyDescent="0.35">
      <c r="L6356" s="535" t="s">
        <v>7420</v>
      </c>
      <c r="M6356" s="529" t="s">
        <v>1047</v>
      </c>
    </row>
    <row r="6357" spans="12:13" x14ac:dyDescent="0.35">
      <c r="L6357" s="535" t="s">
        <v>7421</v>
      </c>
      <c r="M6357" s="529" t="s">
        <v>1047</v>
      </c>
    </row>
    <row r="6358" spans="12:13" x14ac:dyDescent="0.35">
      <c r="L6358" s="535" t="s">
        <v>7422</v>
      </c>
      <c r="M6358" s="529" t="s">
        <v>1047</v>
      </c>
    </row>
    <row r="6359" spans="12:13" x14ac:dyDescent="0.35">
      <c r="L6359" s="535" t="s">
        <v>7423</v>
      </c>
      <c r="M6359" s="529" t="s">
        <v>1047</v>
      </c>
    </row>
    <row r="6360" spans="12:13" x14ac:dyDescent="0.35">
      <c r="L6360" s="535" t="s">
        <v>7424</v>
      </c>
      <c r="M6360" s="529" t="s">
        <v>1047</v>
      </c>
    </row>
    <row r="6361" spans="12:13" x14ac:dyDescent="0.35">
      <c r="L6361" s="535" t="s">
        <v>7425</v>
      </c>
      <c r="M6361" s="529" t="s">
        <v>1047</v>
      </c>
    </row>
    <row r="6362" spans="12:13" x14ac:dyDescent="0.35">
      <c r="L6362" s="535" t="s">
        <v>7426</v>
      </c>
      <c r="M6362" s="529" t="s">
        <v>1047</v>
      </c>
    </row>
    <row r="6363" spans="12:13" x14ac:dyDescent="0.35">
      <c r="L6363" s="535" t="s">
        <v>7427</v>
      </c>
      <c r="M6363" s="529" t="s">
        <v>1047</v>
      </c>
    </row>
    <row r="6364" spans="12:13" x14ac:dyDescent="0.35">
      <c r="L6364" s="535" t="s">
        <v>7428</v>
      </c>
      <c r="M6364" s="529" t="s">
        <v>1047</v>
      </c>
    </row>
    <row r="6365" spans="12:13" x14ac:dyDescent="0.35">
      <c r="L6365" s="535" t="s">
        <v>7429</v>
      </c>
      <c r="M6365" s="529" t="s">
        <v>1047</v>
      </c>
    </row>
    <row r="6366" spans="12:13" x14ac:dyDescent="0.35">
      <c r="L6366" s="535" t="s">
        <v>7430</v>
      </c>
      <c r="M6366" s="529" t="s">
        <v>1047</v>
      </c>
    </row>
    <row r="6367" spans="12:13" x14ac:dyDescent="0.35">
      <c r="L6367" s="535" t="s">
        <v>7431</v>
      </c>
      <c r="M6367" s="529" t="s">
        <v>1047</v>
      </c>
    </row>
    <row r="6368" spans="12:13" x14ac:dyDescent="0.35">
      <c r="L6368" s="535" t="s">
        <v>7432</v>
      </c>
      <c r="M6368" s="529" t="s">
        <v>1047</v>
      </c>
    </row>
    <row r="6369" spans="12:13" x14ac:dyDescent="0.35">
      <c r="L6369" s="535" t="s">
        <v>7433</v>
      </c>
      <c r="M6369" s="529" t="s">
        <v>1047</v>
      </c>
    </row>
    <row r="6370" spans="12:13" x14ac:dyDescent="0.35">
      <c r="L6370" s="535" t="s">
        <v>7434</v>
      </c>
      <c r="M6370" s="529" t="s">
        <v>1047</v>
      </c>
    </row>
    <row r="6371" spans="12:13" x14ac:dyDescent="0.35">
      <c r="L6371" s="535" t="s">
        <v>7435</v>
      </c>
      <c r="M6371" s="529" t="s">
        <v>1047</v>
      </c>
    </row>
    <row r="6372" spans="12:13" x14ac:dyDescent="0.35">
      <c r="L6372" s="535" t="s">
        <v>7436</v>
      </c>
      <c r="M6372" s="529" t="s">
        <v>1047</v>
      </c>
    </row>
    <row r="6373" spans="12:13" x14ac:dyDescent="0.35">
      <c r="L6373" s="535" t="s">
        <v>7437</v>
      </c>
      <c r="M6373" s="529" t="s">
        <v>1047</v>
      </c>
    </row>
    <row r="6374" spans="12:13" x14ac:dyDescent="0.35">
      <c r="L6374" s="535" t="s">
        <v>7438</v>
      </c>
      <c r="M6374" s="529" t="s">
        <v>1047</v>
      </c>
    </row>
    <row r="6375" spans="12:13" x14ac:dyDescent="0.35">
      <c r="L6375" s="535" t="s">
        <v>7439</v>
      </c>
      <c r="M6375" s="529" t="s">
        <v>1047</v>
      </c>
    </row>
    <row r="6376" spans="12:13" x14ac:dyDescent="0.35">
      <c r="L6376" s="535" t="s">
        <v>7440</v>
      </c>
      <c r="M6376" s="529" t="s">
        <v>1047</v>
      </c>
    </row>
    <row r="6377" spans="12:13" x14ac:dyDescent="0.35">
      <c r="L6377" s="535" t="s">
        <v>7441</v>
      </c>
      <c r="M6377" s="529" t="s">
        <v>1047</v>
      </c>
    </row>
    <row r="6378" spans="12:13" x14ac:dyDescent="0.35">
      <c r="L6378" s="535" t="s">
        <v>7442</v>
      </c>
      <c r="M6378" s="529" t="s">
        <v>1047</v>
      </c>
    </row>
    <row r="6379" spans="12:13" x14ac:dyDescent="0.35">
      <c r="L6379" s="535" t="s">
        <v>7443</v>
      </c>
      <c r="M6379" s="529" t="s">
        <v>1047</v>
      </c>
    </row>
    <row r="6380" spans="12:13" x14ac:dyDescent="0.35">
      <c r="L6380" s="535" t="s">
        <v>7444</v>
      </c>
      <c r="M6380" s="529" t="s">
        <v>1047</v>
      </c>
    </row>
    <row r="6381" spans="12:13" x14ac:dyDescent="0.35">
      <c r="L6381" s="535" t="s">
        <v>7445</v>
      </c>
      <c r="M6381" s="529" t="s">
        <v>1047</v>
      </c>
    </row>
    <row r="6382" spans="12:13" x14ac:dyDescent="0.35">
      <c r="L6382" s="535" t="s">
        <v>7446</v>
      </c>
      <c r="M6382" s="529" t="s">
        <v>1047</v>
      </c>
    </row>
    <row r="6383" spans="12:13" x14ac:dyDescent="0.35">
      <c r="L6383" s="535" t="s">
        <v>7447</v>
      </c>
      <c r="M6383" s="529" t="s">
        <v>1047</v>
      </c>
    </row>
    <row r="6384" spans="12:13" x14ac:dyDescent="0.35">
      <c r="L6384" s="535" t="s">
        <v>7448</v>
      </c>
      <c r="M6384" s="529" t="s">
        <v>1047</v>
      </c>
    </row>
    <row r="6385" spans="12:13" x14ac:dyDescent="0.35">
      <c r="L6385" s="535" t="s">
        <v>7449</v>
      </c>
      <c r="M6385" s="529" t="s">
        <v>1047</v>
      </c>
    </row>
    <row r="6386" spans="12:13" x14ac:dyDescent="0.35">
      <c r="L6386" s="535" t="s">
        <v>7450</v>
      </c>
      <c r="M6386" s="529" t="s">
        <v>1047</v>
      </c>
    </row>
    <row r="6387" spans="12:13" x14ac:dyDescent="0.35">
      <c r="L6387" s="535" t="s">
        <v>7451</v>
      </c>
      <c r="M6387" s="529" t="s">
        <v>1047</v>
      </c>
    </row>
    <row r="6388" spans="12:13" x14ac:dyDescent="0.35">
      <c r="L6388" s="535" t="s">
        <v>7452</v>
      </c>
      <c r="M6388" s="529" t="s">
        <v>1047</v>
      </c>
    </row>
    <row r="6389" spans="12:13" x14ac:dyDescent="0.35">
      <c r="L6389" s="535" t="s">
        <v>7453</v>
      </c>
      <c r="M6389" s="529" t="s">
        <v>1047</v>
      </c>
    </row>
    <row r="6390" spans="12:13" x14ac:dyDescent="0.35">
      <c r="L6390" s="535" t="s">
        <v>7454</v>
      </c>
      <c r="M6390" s="529" t="s">
        <v>1047</v>
      </c>
    </row>
    <row r="6391" spans="12:13" x14ac:dyDescent="0.35">
      <c r="L6391" s="535" t="s">
        <v>7455</v>
      </c>
      <c r="M6391" s="529" t="s">
        <v>1047</v>
      </c>
    </row>
    <row r="6392" spans="12:13" x14ac:dyDescent="0.35">
      <c r="L6392" s="535" t="s">
        <v>7456</v>
      </c>
      <c r="M6392" s="529" t="s">
        <v>1047</v>
      </c>
    </row>
    <row r="6393" spans="12:13" x14ac:dyDescent="0.35">
      <c r="L6393" s="535" t="s">
        <v>7457</v>
      </c>
      <c r="M6393" s="529" t="s">
        <v>1047</v>
      </c>
    </row>
    <row r="6394" spans="12:13" x14ac:dyDescent="0.35">
      <c r="L6394" s="535" t="s">
        <v>7458</v>
      </c>
      <c r="M6394" s="529" t="s">
        <v>1047</v>
      </c>
    </row>
    <row r="6395" spans="12:13" x14ac:dyDescent="0.35">
      <c r="L6395" s="535" t="s">
        <v>7459</v>
      </c>
      <c r="M6395" s="529" t="s">
        <v>1047</v>
      </c>
    </row>
    <row r="6396" spans="12:13" x14ac:dyDescent="0.35">
      <c r="L6396" s="535" t="s">
        <v>7460</v>
      </c>
      <c r="M6396" s="529" t="s">
        <v>1047</v>
      </c>
    </row>
    <row r="6397" spans="12:13" x14ac:dyDescent="0.35">
      <c r="L6397" s="535" t="s">
        <v>7461</v>
      </c>
      <c r="M6397" s="529" t="s">
        <v>1047</v>
      </c>
    </row>
    <row r="6398" spans="12:13" x14ac:dyDescent="0.35">
      <c r="L6398" s="535" t="s">
        <v>7462</v>
      </c>
      <c r="M6398" s="529" t="s">
        <v>1047</v>
      </c>
    </row>
    <row r="6399" spans="12:13" x14ac:dyDescent="0.35">
      <c r="L6399" s="535" t="s">
        <v>7463</v>
      </c>
      <c r="M6399" s="529" t="s">
        <v>1047</v>
      </c>
    </row>
    <row r="6400" spans="12:13" x14ac:dyDescent="0.35">
      <c r="L6400" s="535" t="s">
        <v>7464</v>
      </c>
      <c r="M6400" s="529" t="s">
        <v>1047</v>
      </c>
    </row>
    <row r="6401" spans="12:13" x14ac:dyDescent="0.35">
      <c r="L6401" s="535" t="s">
        <v>7465</v>
      </c>
      <c r="M6401" s="529" t="s">
        <v>1047</v>
      </c>
    </row>
    <row r="6402" spans="12:13" x14ac:dyDescent="0.35">
      <c r="L6402" s="535" t="s">
        <v>7466</v>
      </c>
      <c r="M6402" s="529" t="s">
        <v>1047</v>
      </c>
    </row>
    <row r="6403" spans="12:13" x14ac:dyDescent="0.35">
      <c r="L6403" s="535" t="s">
        <v>7467</v>
      </c>
      <c r="M6403" s="529" t="s">
        <v>1047</v>
      </c>
    </row>
    <row r="6404" spans="12:13" x14ac:dyDescent="0.35">
      <c r="L6404" s="535" t="s">
        <v>7468</v>
      </c>
      <c r="M6404" s="529" t="s">
        <v>1047</v>
      </c>
    </row>
    <row r="6405" spans="12:13" x14ac:dyDescent="0.35">
      <c r="L6405" s="535" t="s">
        <v>7469</v>
      </c>
      <c r="M6405" s="529" t="s">
        <v>1047</v>
      </c>
    </row>
    <row r="6406" spans="12:13" x14ac:dyDescent="0.35">
      <c r="L6406" s="535" t="s">
        <v>7470</v>
      </c>
      <c r="M6406" s="529" t="s">
        <v>1047</v>
      </c>
    </row>
    <row r="6407" spans="12:13" x14ac:dyDescent="0.35">
      <c r="L6407" s="535" t="s">
        <v>7471</v>
      </c>
      <c r="M6407" s="529" t="s">
        <v>1047</v>
      </c>
    </row>
    <row r="6408" spans="12:13" x14ac:dyDescent="0.35">
      <c r="L6408" s="535" t="s">
        <v>7472</v>
      </c>
      <c r="M6408" s="529" t="s">
        <v>1047</v>
      </c>
    </row>
    <row r="6409" spans="12:13" x14ac:dyDescent="0.35">
      <c r="L6409" s="535" t="s">
        <v>7473</v>
      </c>
      <c r="M6409" s="529" t="s">
        <v>1047</v>
      </c>
    </row>
    <row r="6410" spans="12:13" x14ac:dyDescent="0.35">
      <c r="L6410" s="535" t="s">
        <v>7474</v>
      </c>
      <c r="M6410" s="529" t="s">
        <v>1047</v>
      </c>
    </row>
    <row r="6411" spans="12:13" x14ac:dyDescent="0.35">
      <c r="L6411" s="535" t="s">
        <v>7475</v>
      </c>
      <c r="M6411" s="529" t="s">
        <v>1047</v>
      </c>
    </row>
    <row r="6412" spans="12:13" x14ac:dyDescent="0.35">
      <c r="L6412" s="535" t="s">
        <v>7476</v>
      </c>
      <c r="M6412" s="529" t="s">
        <v>1047</v>
      </c>
    </row>
    <row r="6413" spans="12:13" x14ac:dyDescent="0.35">
      <c r="L6413" s="535" t="s">
        <v>7477</v>
      </c>
      <c r="M6413" s="529" t="s">
        <v>1047</v>
      </c>
    </row>
    <row r="6414" spans="12:13" x14ac:dyDescent="0.35">
      <c r="L6414" s="535" t="s">
        <v>7478</v>
      </c>
      <c r="M6414" s="529" t="s">
        <v>1047</v>
      </c>
    </row>
    <row r="6415" spans="12:13" x14ac:dyDescent="0.35">
      <c r="L6415" s="535" t="s">
        <v>7479</v>
      </c>
      <c r="M6415" s="529" t="s">
        <v>1047</v>
      </c>
    </row>
    <row r="6416" spans="12:13" x14ac:dyDescent="0.35">
      <c r="L6416" s="535" t="s">
        <v>7480</v>
      </c>
      <c r="M6416" s="529" t="s">
        <v>1047</v>
      </c>
    </row>
    <row r="6417" spans="12:13" x14ac:dyDescent="0.35">
      <c r="L6417" s="535" t="s">
        <v>7481</v>
      </c>
      <c r="M6417" s="529" t="s">
        <v>1047</v>
      </c>
    </row>
    <row r="6418" spans="12:13" x14ac:dyDescent="0.35">
      <c r="L6418" s="535" t="s">
        <v>7482</v>
      </c>
      <c r="M6418" s="529" t="s">
        <v>1047</v>
      </c>
    </row>
    <row r="6419" spans="12:13" x14ac:dyDescent="0.35">
      <c r="L6419" s="535" t="s">
        <v>7483</v>
      </c>
      <c r="M6419" s="529" t="s">
        <v>1047</v>
      </c>
    </row>
    <row r="6420" spans="12:13" x14ac:dyDescent="0.35">
      <c r="L6420" s="535" t="s">
        <v>7484</v>
      </c>
      <c r="M6420" s="529" t="s">
        <v>1047</v>
      </c>
    </row>
    <row r="6421" spans="12:13" x14ac:dyDescent="0.35">
      <c r="L6421" s="535" t="s">
        <v>7485</v>
      </c>
      <c r="M6421" s="529" t="s">
        <v>1047</v>
      </c>
    </row>
    <row r="6422" spans="12:13" x14ac:dyDescent="0.35">
      <c r="L6422" s="535" t="s">
        <v>7486</v>
      </c>
      <c r="M6422" s="529" t="s">
        <v>1047</v>
      </c>
    </row>
    <row r="6423" spans="12:13" x14ac:dyDescent="0.35">
      <c r="L6423" s="535" t="s">
        <v>7487</v>
      </c>
      <c r="M6423" s="529" t="s">
        <v>1047</v>
      </c>
    </row>
    <row r="6424" spans="12:13" x14ac:dyDescent="0.35">
      <c r="L6424" s="535" t="s">
        <v>7488</v>
      </c>
      <c r="M6424" s="529" t="s">
        <v>1047</v>
      </c>
    </row>
    <row r="6425" spans="12:13" x14ac:dyDescent="0.35">
      <c r="L6425" s="535" t="s">
        <v>7489</v>
      </c>
      <c r="M6425" s="529" t="s">
        <v>1047</v>
      </c>
    </row>
    <row r="6426" spans="12:13" x14ac:dyDescent="0.35">
      <c r="L6426" s="535" t="s">
        <v>7490</v>
      </c>
      <c r="M6426" s="529" t="s">
        <v>1047</v>
      </c>
    </row>
    <row r="6427" spans="12:13" x14ac:dyDescent="0.35">
      <c r="L6427" s="535" t="s">
        <v>7491</v>
      </c>
      <c r="M6427" s="529" t="s">
        <v>1047</v>
      </c>
    </row>
    <row r="6428" spans="12:13" x14ac:dyDescent="0.35">
      <c r="L6428" s="535" t="s">
        <v>7492</v>
      </c>
      <c r="M6428" s="529" t="s">
        <v>1047</v>
      </c>
    </row>
    <row r="6429" spans="12:13" x14ac:dyDescent="0.35">
      <c r="L6429" s="535" t="s">
        <v>7493</v>
      </c>
      <c r="M6429" s="529" t="s">
        <v>1047</v>
      </c>
    </row>
    <row r="6430" spans="12:13" x14ac:dyDescent="0.35">
      <c r="L6430" s="535" t="s">
        <v>7494</v>
      </c>
      <c r="M6430" s="529" t="s">
        <v>1047</v>
      </c>
    </row>
    <row r="6431" spans="12:13" x14ac:dyDescent="0.35">
      <c r="L6431" s="535" t="s">
        <v>7495</v>
      </c>
      <c r="M6431" s="529" t="s">
        <v>1047</v>
      </c>
    </row>
    <row r="6432" spans="12:13" x14ac:dyDescent="0.35">
      <c r="L6432" s="535" t="s">
        <v>7496</v>
      </c>
      <c r="M6432" s="529" t="s">
        <v>1047</v>
      </c>
    </row>
    <row r="6433" spans="12:13" x14ac:dyDescent="0.35">
      <c r="L6433" s="535" t="s">
        <v>7497</v>
      </c>
      <c r="M6433" s="529" t="s">
        <v>1047</v>
      </c>
    </row>
    <row r="6434" spans="12:13" x14ac:dyDescent="0.35">
      <c r="L6434" s="535" t="s">
        <v>7498</v>
      </c>
      <c r="M6434" s="529" t="s">
        <v>1047</v>
      </c>
    </row>
    <row r="6435" spans="12:13" x14ac:dyDescent="0.35">
      <c r="L6435" s="535" t="s">
        <v>7499</v>
      </c>
      <c r="M6435" s="529" t="s">
        <v>1047</v>
      </c>
    </row>
    <row r="6436" spans="12:13" x14ac:dyDescent="0.35">
      <c r="L6436" s="535" t="s">
        <v>7500</v>
      </c>
      <c r="M6436" s="529" t="s">
        <v>1047</v>
      </c>
    </row>
    <row r="6437" spans="12:13" x14ac:dyDescent="0.35">
      <c r="L6437" s="535" t="s">
        <v>7501</v>
      </c>
      <c r="M6437" s="529" t="s">
        <v>1047</v>
      </c>
    </row>
    <row r="6438" spans="12:13" x14ac:dyDescent="0.35">
      <c r="L6438" s="535" t="s">
        <v>7502</v>
      </c>
      <c r="M6438" s="529" t="s">
        <v>1047</v>
      </c>
    </row>
    <row r="6439" spans="12:13" x14ac:dyDescent="0.35">
      <c r="L6439" s="535" t="s">
        <v>7503</v>
      </c>
      <c r="M6439" s="529" t="s">
        <v>1047</v>
      </c>
    </row>
    <row r="6440" spans="12:13" x14ac:dyDescent="0.35">
      <c r="L6440" s="535" t="s">
        <v>7504</v>
      </c>
      <c r="M6440" s="529" t="s">
        <v>1047</v>
      </c>
    </row>
    <row r="6441" spans="12:13" x14ac:dyDescent="0.35">
      <c r="L6441" s="535" t="s">
        <v>7505</v>
      </c>
      <c r="M6441" s="529" t="s">
        <v>1047</v>
      </c>
    </row>
    <row r="6442" spans="12:13" x14ac:dyDescent="0.35">
      <c r="L6442" s="535" t="s">
        <v>7506</v>
      </c>
      <c r="M6442" s="529" t="s">
        <v>1047</v>
      </c>
    </row>
    <row r="6443" spans="12:13" x14ac:dyDescent="0.35">
      <c r="L6443" s="535" t="s">
        <v>7507</v>
      </c>
      <c r="M6443" s="529" t="s">
        <v>1047</v>
      </c>
    </row>
    <row r="6444" spans="12:13" x14ac:dyDescent="0.35">
      <c r="L6444" s="535" t="s">
        <v>7508</v>
      </c>
      <c r="M6444" s="529" t="s">
        <v>1047</v>
      </c>
    </row>
    <row r="6445" spans="12:13" x14ac:dyDescent="0.35">
      <c r="L6445" s="535" t="s">
        <v>7509</v>
      </c>
      <c r="M6445" s="529" t="s">
        <v>1047</v>
      </c>
    </row>
    <row r="6446" spans="12:13" x14ac:dyDescent="0.35">
      <c r="L6446" s="535" t="s">
        <v>7510</v>
      </c>
      <c r="M6446" s="529" t="s">
        <v>1047</v>
      </c>
    </row>
    <row r="6447" spans="12:13" x14ac:dyDescent="0.35">
      <c r="L6447" s="535" t="s">
        <v>7511</v>
      </c>
      <c r="M6447" s="529" t="s">
        <v>1047</v>
      </c>
    </row>
    <row r="6448" spans="12:13" x14ac:dyDescent="0.35">
      <c r="L6448" s="535" t="s">
        <v>7512</v>
      </c>
      <c r="M6448" s="529" t="s">
        <v>1047</v>
      </c>
    </row>
    <row r="6449" spans="12:13" x14ac:dyDescent="0.35">
      <c r="L6449" s="535" t="s">
        <v>7513</v>
      </c>
      <c r="M6449" s="529" t="s">
        <v>1047</v>
      </c>
    </row>
    <row r="6450" spans="12:13" x14ac:dyDescent="0.35">
      <c r="L6450" s="535" t="s">
        <v>7514</v>
      </c>
      <c r="M6450" s="529" t="s">
        <v>1047</v>
      </c>
    </row>
    <row r="6451" spans="12:13" x14ac:dyDescent="0.35">
      <c r="L6451" s="535" t="s">
        <v>7515</v>
      </c>
      <c r="M6451" s="529" t="s">
        <v>1047</v>
      </c>
    </row>
    <row r="6452" spans="12:13" x14ac:dyDescent="0.35">
      <c r="L6452" s="535" t="s">
        <v>7516</v>
      </c>
      <c r="M6452" s="529" t="s">
        <v>1047</v>
      </c>
    </row>
    <row r="6453" spans="12:13" x14ac:dyDescent="0.35">
      <c r="L6453" s="535" t="s">
        <v>7517</v>
      </c>
      <c r="M6453" s="529" t="s">
        <v>1047</v>
      </c>
    </row>
    <row r="6454" spans="12:13" x14ac:dyDescent="0.35">
      <c r="L6454" s="535" t="s">
        <v>7518</v>
      </c>
      <c r="M6454" s="529" t="s">
        <v>1047</v>
      </c>
    </row>
    <row r="6455" spans="12:13" x14ac:dyDescent="0.35">
      <c r="L6455" s="535" t="s">
        <v>7519</v>
      </c>
      <c r="M6455" s="529" t="s">
        <v>1047</v>
      </c>
    </row>
    <row r="6456" spans="12:13" x14ac:dyDescent="0.35">
      <c r="L6456" s="535" t="s">
        <v>7520</v>
      </c>
      <c r="M6456" s="529" t="s">
        <v>1047</v>
      </c>
    </row>
    <row r="6457" spans="12:13" x14ac:dyDescent="0.35">
      <c r="L6457" s="535" t="s">
        <v>7521</v>
      </c>
      <c r="M6457" s="529" t="s">
        <v>1047</v>
      </c>
    </row>
    <row r="6458" spans="12:13" x14ac:dyDescent="0.35">
      <c r="L6458" s="535" t="s">
        <v>7522</v>
      </c>
      <c r="M6458" s="529" t="s">
        <v>1047</v>
      </c>
    </row>
    <row r="6459" spans="12:13" x14ac:dyDescent="0.35">
      <c r="L6459" s="535" t="s">
        <v>7523</v>
      </c>
      <c r="M6459" s="529" t="s">
        <v>1047</v>
      </c>
    </row>
    <row r="6460" spans="12:13" x14ac:dyDescent="0.35">
      <c r="L6460" s="535" t="s">
        <v>7524</v>
      </c>
      <c r="M6460" s="529" t="s">
        <v>1047</v>
      </c>
    </row>
    <row r="6461" spans="12:13" x14ac:dyDescent="0.35">
      <c r="L6461" s="535" t="s">
        <v>7525</v>
      </c>
      <c r="M6461" s="529" t="s">
        <v>1047</v>
      </c>
    </row>
    <row r="6462" spans="12:13" x14ac:dyDescent="0.35">
      <c r="L6462" s="535" t="s">
        <v>7526</v>
      </c>
      <c r="M6462" s="529" t="s">
        <v>1047</v>
      </c>
    </row>
    <row r="6463" spans="12:13" x14ac:dyDescent="0.35">
      <c r="L6463" s="535" t="s">
        <v>7527</v>
      </c>
      <c r="M6463" s="529" t="s">
        <v>1047</v>
      </c>
    </row>
    <row r="6464" spans="12:13" x14ac:dyDescent="0.35">
      <c r="L6464" s="535" t="s">
        <v>7528</v>
      </c>
      <c r="M6464" s="529" t="s">
        <v>1047</v>
      </c>
    </row>
    <row r="6465" spans="12:13" x14ac:dyDescent="0.35">
      <c r="L6465" s="535" t="s">
        <v>7529</v>
      </c>
      <c r="M6465" s="529" t="s">
        <v>1047</v>
      </c>
    </row>
    <row r="6466" spans="12:13" x14ac:dyDescent="0.35">
      <c r="L6466" s="535" t="s">
        <v>7530</v>
      </c>
      <c r="M6466" s="529" t="s">
        <v>1047</v>
      </c>
    </row>
    <row r="6467" spans="12:13" x14ac:dyDescent="0.35">
      <c r="L6467" s="535" t="s">
        <v>7531</v>
      </c>
      <c r="M6467" s="529" t="s">
        <v>1047</v>
      </c>
    </row>
    <row r="6468" spans="12:13" x14ac:dyDescent="0.35">
      <c r="L6468" s="535" t="s">
        <v>7532</v>
      </c>
      <c r="M6468" s="529" t="s">
        <v>1047</v>
      </c>
    </row>
    <row r="6469" spans="12:13" x14ac:dyDescent="0.35">
      <c r="L6469" s="535" t="s">
        <v>7533</v>
      </c>
      <c r="M6469" s="529" t="s">
        <v>1047</v>
      </c>
    </row>
    <row r="6470" spans="12:13" x14ac:dyDescent="0.35">
      <c r="L6470" s="535" t="s">
        <v>7534</v>
      </c>
      <c r="M6470" s="529" t="s">
        <v>1047</v>
      </c>
    </row>
    <row r="6471" spans="12:13" x14ac:dyDescent="0.35">
      <c r="L6471" s="535" t="s">
        <v>7535</v>
      </c>
      <c r="M6471" s="529" t="s">
        <v>1047</v>
      </c>
    </row>
    <row r="6472" spans="12:13" x14ac:dyDescent="0.35">
      <c r="L6472" s="535" t="s">
        <v>7536</v>
      </c>
      <c r="M6472" s="529" t="s">
        <v>1047</v>
      </c>
    </row>
    <row r="6473" spans="12:13" x14ac:dyDescent="0.35">
      <c r="L6473" s="535" t="s">
        <v>7537</v>
      </c>
      <c r="M6473" s="529" t="s">
        <v>1047</v>
      </c>
    </row>
    <row r="6474" spans="12:13" x14ac:dyDescent="0.35">
      <c r="L6474" s="535" t="s">
        <v>7538</v>
      </c>
      <c r="M6474" s="529" t="s">
        <v>1047</v>
      </c>
    </row>
    <row r="6475" spans="12:13" x14ac:dyDescent="0.35">
      <c r="L6475" s="535" t="s">
        <v>7539</v>
      </c>
      <c r="M6475" s="529" t="s">
        <v>1047</v>
      </c>
    </row>
    <row r="6476" spans="12:13" x14ac:dyDescent="0.35">
      <c r="L6476" s="535" t="s">
        <v>7540</v>
      </c>
      <c r="M6476" s="529" t="s">
        <v>1047</v>
      </c>
    </row>
    <row r="6477" spans="12:13" x14ac:dyDescent="0.35">
      <c r="L6477" s="535" t="s">
        <v>7541</v>
      </c>
      <c r="M6477" s="529" t="s">
        <v>1047</v>
      </c>
    </row>
    <row r="6478" spans="12:13" x14ac:dyDescent="0.35">
      <c r="L6478" s="535" t="s">
        <v>7542</v>
      </c>
      <c r="M6478" s="529" t="s">
        <v>1047</v>
      </c>
    </row>
    <row r="6479" spans="12:13" x14ac:dyDescent="0.35">
      <c r="L6479" s="535" t="s">
        <v>7543</v>
      </c>
      <c r="M6479" s="529" t="s">
        <v>1047</v>
      </c>
    </row>
    <row r="6480" spans="12:13" x14ac:dyDescent="0.35">
      <c r="L6480" s="535" t="s">
        <v>7544</v>
      </c>
      <c r="M6480" s="529" t="s">
        <v>1047</v>
      </c>
    </row>
    <row r="6481" spans="12:13" x14ac:dyDescent="0.35">
      <c r="L6481" s="535" t="s">
        <v>7545</v>
      </c>
      <c r="M6481" s="529" t="s">
        <v>1047</v>
      </c>
    </row>
    <row r="6482" spans="12:13" x14ac:dyDescent="0.35">
      <c r="L6482" s="535" t="s">
        <v>7546</v>
      </c>
      <c r="M6482" s="529" t="s">
        <v>1047</v>
      </c>
    </row>
    <row r="6483" spans="12:13" x14ac:dyDescent="0.35">
      <c r="L6483" s="535" t="s">
        <v>7547</v>
      </c>
      <c r="M6483" s="529" t="s">
        <v>1047</v>
      </c>
    </row>
    <row r="6484" spans="12:13" x14ac:dyDescent="0.35">
      <c r="L6484" s="535" t="s">
        <v>7548</v>
      </c>
      <c r="M6484" s="529" t="s">
        <v>1047</v>
      </c>
    </row>
    <row r="6485" spans="12:13" x14ac:dyDescent="0.35">
      <c r="L6485" s="535" t="s">
        <v>7549</v>
      </c>
      <c r="M6485" s="529" t="s">
        <v>1047</v>
      </c>
    </row>
    <row r="6486" spans="12:13" x14ac:dyDescent="0.35">
      <c r="L6486" s="535" t="s">
        <v>7550</v>
      </c>
      <c r="M6486" s="529" t="s">
        <v>1047</v>
      </c>
    </row>
    <row r="6487" spans="12:13" x14ac:dyDescent="0.35">
      <c r="L6487" s="535" t="s">
        <v>7551</v>
      </c>
      <c r="M6487" s="529" t="s">
        <v>1047</v>
      </c>
    </row>
    <row r="6488" spans="12:13" x14ac:dyDescent="0.35">
      <c r="L6488" s="535" t="s">
        <v>7552</v>
      </c>
      <c r="M6488" s="529" t="s">
        <v>1047</v>
      </c>
    </row>
    <row r="6489" spans="12:13" x14ac:dyDescent="0.35">
      <c r="L6489" s="535" t="s">
        <v>7553</v>
      </c>
      <c r="M6489" s="529" t="s">
        <v>1047</v>
      </c>
    </row>
    <row r="6490" spans="12:13" x14ac:dyDescent="0.35">
      <c r="L6490" s="535" t="s">
        <v>7554</v>
      </c>
      <c r="M6490" s="529" t="s">
        <v>1047</v>
      </c>
    </row>
    <row r="6491" spans="12:13" x14ac:dyDescent="0.35">
      <c r="L6491" s="535" t="s">
        <v>7555</v>
      </c>
      <c r="M6491" s="529" t="s">
        <v>1047</v>
      </c>
    </row>
    <row r="6492" spans="12:13" x14ac:dyDescent="0.35">
      <c r="L6492" s="535" t="s">
        <v>7556</v>
      </c>
      <c r="M6492" s="529" t="s">
        <v>1047</v>
      </c>
    </row>
    <row r="6493" spans="12:13" x14ac:dyDescent="0.35">
      <c r="L6493" s="535" t="s">
        <v>7557</v>
      </c>
      <c r="M6493" s="529" t="s">
        <v>1047</v>
      </c>
    </row>
    <row r="6494" spans="12:13" x14ac:dyDescent="0.35">
      <c r="L6494" s="535" t="s">
        <v>7558</v>
      </c>
      <c r="M6494" s="529" t="s">
        <v>1047</v>
      </c>
    </row>
    <row r="6495" spans="12:13" x14ac:dyDescent="0.35">
      <c r="L6495" s="535" t="s">
        <v>7559</v>
      </c>
      <c r="M6495" s="529" t="s">
        <v>1047</v>
      </c>
    </row>
    <row r="6496" spans="12:13" x14ac:dyDescent="0.35">
      <c r="L6496" s="535" t="s">
        <v>7560</v>
      </c>
      <c r="M6496" s="529" t="s">
        <v>1047</v>
      </c>
    </row>
    <row r="6497" spans="12:13" x14ac:dyDescent="0.35">
      <c r="L6497" s="535" t="s">
        <v>7561</v>
      </c>
      <c r="M6497" s="529" t="s">
        <v>1047</v>
      </c>
    </row>
    <row r="6498" spans="12:13" x14ac:dyDescent="0.35">
      <c r="L6498" s="535" t="s">
        <v>7562</v>
      </c>
      <c r="M6498" s="529" t="s">
        <v>1047</v>
      </c>
    </row>
    <row r="6499" spans="12:13" x14ac:dyDescent="0.35">
      <c r="L6499" s="535" t="s">
        <v>7563</v>
      </c>
      <c r="M6499" s="529" t="s">
        <v>1047</v>
      </c>
    </row>
    <row r="6500" spans="12:13" x14ac:dyDescent="0.35">
      <c r="L6500" s="535" t="s">
        <v>7564</v>
      </c>
      <c r="M6500" s="529" t="s">
        <v>1047</v>
      </c>
    </row>
    <row r="6501" spans="12:13" x14ac:dyDescent="0.35">
      <c r="L6501" s="535" t="s">
        <v>7565</v>
      </c>
      <c r="M6501" s="529" t="s">
        <v>1047</v>
      </c>
    </row>
    <row r="6502" spans="12:13" x14ac:dyDescent="0.35">
      <c r="L6502" s="535" t="s">
        <v>7566</v>
      </c>
      <c r="M6502" s="529" t="s">
        <v>1047</v>
      </c>
    </row>
    <row r="6503" spans="12:13" x14ac:dyDescent="0.35">
      <c r="L6503" s="535" t="s">
        <v>7567</v>
      </c>
      <c r="M6503" s="529" t="s">
        <v>1047</v>
      </c>
    </row>
    <row r="6504" spans="12:13" x14ac:dyDescent="0.35">
      <c r="L6504" s="535" t="s">
        <v>7568</v>
      </c>
      <c r="M6504" s="529" t="s">
        <v>1047</v>
      </c>
    </row>
    <row r="6505" spans="12:13" x14ac:dyDescent="0.35">
      <c r="L6505" s="535" t="s">
        <v>7569</v>
      </c>
      <c r="M6505" s="529" t="s">
        <v>1047</v>
      </c>
    </row>
    <row r="6506" spans="12:13" x14ac:dyDescent="0.35">
      <c r="L6506" s="535" t="s">
        <v>7570</v>
      </c>
      <c r="M6506" s="529" t="s">
        <v>1047</v>
      </c>
    </row>
    <row r="6507" spans="12:13" x14ac:dyDescent="0.35">
      <c r="L6507" s="535" t="s">
        <v>7571</v>
      </c>
      <c r="M6507" s="529" t="s">
        <v>1047</v>
      </c>
    </row>
    <row r="6508" spans="12:13" x14ac:dyDescent="0.35">
      <c r="L6508" s="535" t="s">
        <v>7572</v>
      </c>
      <c r="M6508" s="529" t="s">
        <v>1047</v>
      </c>
    </row>
    <row r="6509" spans="12:13" x14ac:dyDescent="0.35">
      <c r="L6509" s="535" t="s">
        <v>7573</v>
      </c>
      <c r="M6509" s="529" t="s">
        <v>1047</v>
      </c>
    </row>
    <row r="6510" spans="12:13" x14ac:dyDescent="0.35">
      <c r="L6510" s="535" t="s">
        <v>7574</v>
      </c>
      <c r="M6510" s="529" t="s">
        <v>1047</v>
      </c>
    </row>
    <row r="6511" spans="12:13" x14ac:dyDescent="0.35">
      <c r="L6511" s="535" t="s">
        <v>7575</v>
      </c>
      <c r="M6511" s="529" t="s">
        <v>1047</v>
      </c>
    </row>
    <row r="6512" spans="12:13" x14ac:dyDescent="0.35">
      <c r="L6512" s="535" t="s">
        <v>7576</v>
      </c>
      <c r="M6512" s="529" t="s">
        <v>1047</v>
      </c>
    </row>
    <row r="6513" spans="12:13" x14ac:dyDescent="0.35">
      <c r="L6513" s="535" t="s">
        <v>7577</v>
      </c>
      <c r="M6513" s="529" t="s">
        <v>1047</v>
      </c>
    </row>
    <row r="6514" spans="12:13" x14ac:dyDescent="0.35">
      <c r="L6514" s="535" t="s">
        <v>7578</v>
      </c>
      <c r="M6514" s="529" t="s">
        <v>1047</v>
      </c>
    </row>
    <row r="6515" spans="12:13" x14ac:dyDescent="0.35">
      <c r="L6515" s="535" t="s">
        <v>7579</v>
      </c>
      <c r="M6515" s="529" t="s">
        <v>1047</v>
      </c>
    </row>
    <row r="6516" spans="12:13" x14ac:dyDescent="0.35">
      <c r="L6516" s="535" t="s">
        <v>7580</v>
      </c>
      <c r="M6516" s="529" t="s">
        <v>1047</v>
      </c>
    </row>
    <row r="6517" spans="12:13" x14ac:dyDescent="0.35">
      <c r="L6517" s="535" t="s">
        <v>7581</v>
      </c>
      <c r="M6517" s="529" t="s">
        <v>1047</v>
      </c>
    </row>
    <row r="6518" spans="12:13" x14ac:dyDescent="0.35">
      <c r="L6518" s="535" t="s">
        <v>7582</v>
      </c>
      <c r="M6518" s="529" t="s">
        <v>1047</v>
      </c>
    </row>
    <row r="6519" spans="12:13" x14ac:dyDescent="0.35">
      <c r="L6519" s="535" t="s">
        <v>7583</v>
      </c>
      <c r="M6519" s="529" t="s">
        <v>1047</v>
      </c>
    </row>
    <row r="6520" spans="12:13" x14ac:dyDescent="0.35">
      <c r="L6520" s="535" t="s">
        <v>7584</v>
      </c>
      <c r="M6520" s="529" t="s">
        <v>1047</v>
      </c>
    </row>
    <row r="6521" spans="12:13" x14ac:dyDescent="0.35">
      <c r="L6521" s="535" t="s">
        <v>7585</v>
      </c>
      <c r="M6521" s="529" t="s">
        <v>1047</v>
      </c>
    </row>
    <row r="6522" spans="12:13" x14ac:dyDescent="0.35">
      <c r="L6522" s="535" t="s">
        <v>7586</v>
      </c>
      <c r="M6522" s="529" t="s">
        <v>1047</v>
      </c>
    </row>
    <row r="6523" spans="12:13" x14ac:dyDescent="0.35">
      <c r="L6523" s="535" t="s">
        <v>7587</v>
      </c>
      <c r="M6523" s="529" t="s">
        <v>1047</v>
      </c>
    </row>
    <row r="6524" spans="12:13" x14ac:dyDescent="0.35">
      <c r="L6524" s="535" t="s">
        <v>7588</v>
      </c>
      <c r="M6524" s="529" t="s">
        <v>1047</v>
      </c>
    </row>
    <row r="6525" spans="12:13" x14ac:dyDescent="0.35">
      <c r="L6525" s="535" t="s">
        <v>7589</v>
      </c>
      <c r="M6525" s="529" t="s">
        <v>1047</v>
      </c>
    </row>
    <row r="6526" spans="12:13" x14ac:dyDescent="0.35">
      <c r="L6526" s="535" t="s">
        <v>7590</v>
      </c>
      <c r="M6526" s="529" t="s">
        <v>1047</v>
      </c>
    </row>
    <row r="6527" spans="12:13" x14ac:dyDescent="0.35">
      <c r="L6527" s="535" t="s">
        <v>7591</v>
      </c>
      <c r="M6527" s="529" t="s">
        <v>1047</v>
      </c>
    </row>
    <row r="6528" spans="12:13" x14ac:dyDescent="0.35">
      <c r="L6528" s="535" t="s">
        <v>7592</v>
      </c>
      <c r="M6528" s="529" t="s">
        <v>1047</v>
      </c>
    </row>
    <row r="6529" spans="12:13" x14ac:dyDescent="0.35">
      <c r="L6529" s="535" t="s">
        <v>7593</v>
      </c>
      <c r="M6529" s="529" t="s">
        <v>1047</v>
      </c>
    </row>
    <row r="6530" spans="12:13" x14ac:dyDescent="0.35">
      <c r="L6530" s="535" t="s">
        <v>7594</v>
      </c>
      <c r="M6530" s="529" t="s">
        <v>1047</v>
      </c>
    </row>
    <row r="6531" spans="12:13" x14ac:dyDescent="0.35">
      <c r="L6531" s="535" t="s">
        <v>7595</v>
      </c>
      <c r="M6531" s="529" t="s">
        <v>1047</v>
      </c>
    </row>
    <row r="6532" spans="12:13" x14ac:dyDescent="0.35">
      <c r="L6532" s="535" t="s">
        <v>7596</v>
      </c>
      <c r="M6532" s="529" t="s">
        <v>1047</v>
      </c>
    </row>
    <row r="6533" spans="12:13" x14ac:dyDescent="0.35">
      <c r="L6533" s="535" t="s">
        <v>7597</v>
      </c>
      <c r="M6533" s="529" t="s">
        <v>1047</v>
      </c>
    </row>
    <row r="6534" spans="12:13" x14ac:dyDescent="0.35">
      <c r="L6534" s="535" t="s">
        <v>7598</v>
      </c>
      <c r="M6534" s="529" t="s">
        <v>1047</v>
      </c>
    </row>
    <row r="6535" spans="12:13" x14ac:dyDescent="0.35">
      <c r="L6535" s="535" t="s">
        <v>7599</v>
      </c>
      <c r="M6535" s="529" t="s">
        <v>1047</v>
      </c>
    </row>
    <row r="6536" spans="12:13" x14ac:dyDescent="0.35">
      <c r="L6536" s="535" t="s">
        <v>7600</v>
      </c>
      <c r="M6536" s="529" t="s">
        <v>1047</v>
      </c>
    </row>
    <row r="6537" spans="12:13" x14ac:dyDescent="0.35">
      <c r="L6537" s="535" t="s">
        <v>7601</v>
      </c>
      <c r="M6537" s="529" t="s">
        <v>1047</v>
      </c>
    </row>
    <row r="6538" spans="12:13" x14ac:dyDescent="0.35">
      <c r="L6538" s="535" t="s">
        <v>7602</v>
      </c>
      <c r="M6538" s="529" t="s">
        <v>1047</v>
      </c>
    </row>
    <row r="6539" spans="12:13" x14ac:dyDescent="0.35">
      <c r="L6539" s="535" t="s">
        <v>7603</v>
      </c>
      <c r="M6539" s="529" t="s">
        <v>1047</v>
      </c>
    </row>
    <row r="6540" spans="12:13" x14ac:dyDescent="0.35">
      <c r="L6540" s="535" t="s">
        <v>7604</v>
      </c>
      <c r="M6540" s="529" t="s">
        <v>1047</v>
      </c>
    </row>
    <row r="6541" spans="12:13" x14ac:dyDescent="0.35">
      <c r="L6541" s="535" t="s">
        <v>7605</v>
      </c>
      <c r="M6541" s="529" t="s">
        <v>1047</v>
      </c>
    </row>
    <row r="6542" spans="12:13" x14ac:dyDescent="0.35">
      <c r="L6542" s="535" t="s">
        <v>7606</v>
      </c>
      <c r="M6542" s="529" t="s">
        <v>1047</v>
      </c>
    </row>
    <row r="6543" spans="12:13" x14ac:dyDescent="0.35">
      <c r="L6543" s="535" t="s">
        <v>7607</v>
      </c>
      <c r="M6543" s="529" t="s">
        <v>1047</v>
      </c>
    </row>
    <row r="6544" spans="12:13" x14ac:dyDescent="0.35">
      <c r="L6544" s="535" t="s">
        <v>7608</v>
      </c>
      <c r="M6544" s="529" t="s">
        <v>1047</v>
      </c>
    </row>
    <row r="6545" spans="12:13" x14ac:dyDescent="0.35">
      <c r="L6545" s="535" t="s">
        <v>7609</v>
      </c>
      <c r="M6545" s="529" t="s">
        <v>1047</v>
      </c>
    </row>
    <row r="6546" spans="12:13" x14ac:dyDescent="0.35">
      <c r="L6546" s="535" t="s">
        <v>7610</v>
      </c>
      <c r="M6546" s="529" t="s">
        <v>1047</v>
      </c>
    </row>
    <row r="6547" spans="12:13" x14ac:dyDescent="0.35">
      <c r="L6547" s="535" t="s">
        <v>7611</v>
      </c>
      <c r="M6547" s="529" t="s">
        <v>1047</v>
      </c>
    </row>
    <row r="6548" spans="12:13" x14ac:dyDescent="0.35">
      <c r="L6548" s="535" t="s">
        <v>7612</v>
      </c>
      <c r="M6548" s="529" t="s">
        <v>1047</v>
      </c>
    </row>
    <row r="6549" spans="12:13" x14ac:dyDescent="0.35">
      <c r="L6549" s="535" t="s">
        <v>7613</v>
      </c>
      <c r="M6549" s="529" t="s">
        <v>1047</v>
      </c>
    </row>
    <row r="6550" spans="12:13" x14ac:dyDescent="0.35">
      <c r="L6550" s="535" t="s">
        <v>7614</v>
      </c>
      <c r="M6550" s="529" t="s">
        <v>1047</v>
      </c>
    </row>
    <row r="6551" spans="12:13" x14ac:dyDescent="0.35">
      <c r="L6551" s="535" t="s">
        <v>7615</v>
      </c>
      <c r="M6551" s="529" t="s">
        <v>1047</v>
      </c>
    </row>
    <row r="6552" spans="12:13" x14ac:dyDescent="0.35">
      <c r="L6552" s="535" t="s">
        <v>7616</v>
      </c>
      <c r="M6552" s="529" t="s">
        <v>1047</v>
      </c>
    </row>
    <row r="6553" spans="12:13" x14ac:dyDescent="0.35">
      <c r="L6553" s="535" t="s">
        <v>7617</v>
      </c>
      <c r="M6553" s="529" t="s">
        <v>1047</v>
      </c>
    </row>
    <row r="6554" spans="12:13" x14ac:dyDescent="0.35">
      <c r="L6554" s="535" t="s">
        <v>7618</v>
      </c>
      <c r="M6554" s="529" t="s">
        <v>1047</v>
      </c>
    </row>
    <row r="6555" spans="12:13" x14ac:dyDescent="0.35">
      <c r="L6555" s="535" t="s">
        <v>7619</v>
      </c>
      <c r="M6555" s="529" t="s">
        <v>1047</v>
      </c>
    </row>
    <row r="6556" spans="12:13" x14ac:dyDescent="0.35">
      <c r="L6556" s="535" t="s">
        <v>7620</v>
      </c>
      <c r="M6556" s="529" t="s">
        <v>1047</v>
      </c>
    </row>
    <row r="6557" spans="12:13" x14ac:dyDescent="0.35">
      <c r="L6557" s="535" t="s">
        <v>7621</v>
      </c>
      <c r="M6557" s="529" t="s">
        <v>1047</v>
      </c>
    </row>
    <row r="6558" spans="12:13" x14ac:dyDescent="0.35">
      <c r="L6558" s="535" t="s">
        <v>7622</v>
      </c>
      <c r="M6558" s="529" t="s">
        <v>1047</v>
      </c>
    </row>
    <row r="6559" spans="12:13" x14ac:dyDescent="0.35">
      <c r="L6559" s="535" t="s">
        <v>7623</v>
      </c>
      <c r="M6559" s="529" t="s">
        <v>1047</v>
      </c>
    </row>
    <row r="6560" spans="12:13" x14ac:dyDescent="0.35">
      <c r="L6560" s="535" t="s">
        <v>7624</v>
      </c>
      <c r="M6560" s="529" t="s">
        <v>1047</v>
      </c>
    </row>
    <row r="6561" spans="12:13" x14ac:dyDescent="0.35">
      <c r="L6561" s="535" t="s">
        <v>7625</v>
      </c>
      <c r="M6561" s="529" t="s">
        <v>1047</v>
      </c>
    </row>
    <row r="6562" spans="12:13" x14ac:dyDescent="0.35">
      <c r="L6562" s="535" t="s">
        <v>7626</v>
      </c>
      <c r="M6562" s="529" t="s">
        <v>1047</v>
      </c>
    </row>
    <row r="6563" spans="12:13" x14ac:dyDescent="0.35">
      <c r="L6563" s="535" t="s">
        <v>7627</v>
      </c>
      <c r="M6563" s="529" t="s">
        <v>1047</v>
      </c>
    </row>
    <row r="6564" spans="12:13" x14ac:dyDescent="0.35">
      <c r="L6564" s="535" t="s">
        <v>7628</v>
      </c>
      <c r="M6564" s="529" t="s">
        <v>1047</v>
      </c>
    </row>
    <row r="6565" spans="12:13" x14ac:dyDescent="0.35">
      <c r="L6565" s="535" t="s">
        <v>7629</v>
      </c>
      <c r="M6565" s="529" t="s">
        <v>1047</v>
      </c>
    </row>
    <row r="6566" spans="12:13" x14ac:dyDescent="0.35">
      <c r="L6566" s="535" t="s">
        <v>7630</v>
      </c>
      <c r="M6566" s="529" t="s">
        <v>1047</v>
      </c>
    </row>
    <row r="6567" spans="12:13" x14ac:dyDescent="0.35">
      <c r="L6567" s="535" t="s">
        <v>7631</v>
      </c>
      <c r="M6567" s="529" t="s">
        <v>1047</v>
      </c>
    </row>
    <row r="6568" spans="12:13" x14ac:dyDescent="0.35">
      <c r="L6568" s="535" t="s">
        <v>7632</v>
      </c>
      <c r="M6568" s="529" t="s">
        <v>1047</v>
      </c>
    </row>
    <row r="6569" spans="12:13" x14ac:dyDescent="0.35">
      <c r="L6569" s="535" t="s">
        <v>7633</v>
      </c>
      <c r="M6569" s="529" t="s">
        <v>1047</v>
      </c>
    </row>
    <row r="6570" spans="12:13" x14ac:dyDescent="0.35">
      <c r="L6570" s="535" t="s">
        <v>7634</v>
      </c>
      <c r="M6570" s="529" t="s">
        <v>1047</v>
      </c>
    </row>
    <row r="6571" spans="12:13" x14ac:dyDescent="0.35">
      <c r="L6571" s="535" t="s">
        <v>7635</v>
      </c>
      <c r="M6571" s="529" t="s">
        <v>1047</v>
      </c>
    </row>
    <row r="6572" spans="12:13" x14ac:dyDescent="0.35">
      <c r="L6572" s="535" t="s">
        <v>7636</v>
      </c>
      <c r="M6572" s="529" t="s">
        <v>1047</v>
      </c>
    </row>
    <row r="6573" spans="12:13" x14ac:dyDescent="0.35">
      <c r="L6573" s="535" t="s">
        <v>7637</v>
      </c>
      <c r="M6573" s="529" t="s">
        <v>1047</v>
      </c>
    </row>
    <row r="6574" spans="12:13" x14ac:dyDescent="0.35">
      <c r="L6574" s="535" t="s">
        <v>7638</v>
      </c>
      <c r="M6574" s="529" t="s">
        <v>1047</v>
      </c>
    </row>
    <row r="6575" spans="12:13" x14ac:dyDescent="0.35">
      <c r="L6575" s="535" t="s">
        <v>7639</v>
      </c>
      <c r="M6575" s="529" t="s">
        <v>1047</v>
      </c>
    </row>
    <row r="6576" spans="12:13" x14ac:dyDescent="0.35">
      <c r="L6576" s="535" t="s">
        <v>7640</v>
      </c>
      <c r="M6576" s="529" t="s">
        <v>1047</v>
      </c>
    </row>
    <row r="6577" spans="12:13" x14ac:dyDescent="0.35">
      <c r="L6577" s="535" t="s">
        <v>7641</v>
      </c>
      <c r="M6577" s="529" t="s">
        <v>1047</v>
      </c>
    </row>
    <row r="6578" spans="12:13" x14ac:dyDescent="0.35">
      <c r="L6578" s="535" t="s">
        <v>7642</v>
      </c>
      <c r="M6578" s="529" t="s">
        <v>1047</v>
      </c>
    </row>
    <row r="6579" spans="12:13" x14ac:dyDescent="0.35">
      <c r="L6579" s="535" t="s">
        <v>7643</v>
      </c>
      <c r="M6579" s="529" t="s">
        <v>1047</v>
      </c>
    </row>
    <row r="6580" spans="12:13" x14ac:dyDescent="0.35">
      <c r="L6580" s="535" t="s">
        <v>7644</v>
      </c>
      <c r="M6580" s="529" t="s">
        <v>1047</v>
      </c>
    </row>
    <row r="6581" spans="12:13" x14ac:dyDescent="0.35">
      <c r="L6581" s="535" t="s">
        <v>7645</v>
      </c>
      <c r="M6581" s="529" t="s">
        <v>1047</v>
      </c>
    </row>
    <row r="6582" spans="12:13" x14ac:dyDescent="0.35">
      <c r="L6582" s="535" t="s">
        <v>7646</v>
      </c>
      <c r="M6582" s="529" t="s">
        <v>1047</v>
      </c>
    </row>
    <row r="6583" spans="12:13" x14ac:dyDescent="0.35">
      <c r="L6583" s="535" t="s">
        <v>7647</v>
      </c>
      <c r="M6583" s="529" t="s">
        <v>1047</v>
      </c>
    </row>
    <row r="6584" spans="12:13" x14ac:dyDescent="0.35">
      <c r="L6584" s="535" t="s">
        <v>7648</v>
      </c>
      <c r="M6584" s="529" t="s">
        <v>1047</v>
      </c>
    </row>
    <row r="6585" spans="12:13" x14ac:dyDescent="0.35">
      <c r="L6585" s="535" t="s">
        <v>7649</v>
      </c>
      <c r="M6585" s="529" t="s">
        <v>1047</v>
      </c>
    </row>
    <row r="6586" spans="12:13" x14ac:dyDescent="0.35">
      <c r="L6586" s="535" t="s">
        <v>7650</v>
      </c>
      <c r="M6586" s="529" t="s">
        <v>1047</v>
      </c>
    </row>
    <row r="6587" spans="12:13" x14ac:dyDescent="0.35">
      <c r="L6587" s="535" t="s">
        <v>7651</v>
      </c>
      <c r="M6587" s="529" t="s">
        <v>1047</v>
      </c>
    </row>
    <row r="6588" spans="12:13" x14ac:dyDescent="0.35">
      <c r="L6588" s="535" t="s">
        <v>7652</v>
      </c>
      <c r="M6588" s="529" t="s">
        <v>1047</v>
      </c>
    </row>
    <row r="6589" spans="12:13" x14ac:dyDescent="0.35">
      <c r="L6589" s="535" t="s">
        <v>7653</v>
      </c>
      <c r="M6589" s="529" t="s">
        <v>1047</v>
      </c>
    </row>
    <row r="6590" spans="12:13" x14ac:dyDescent="0.35">
      <c r="L6590" s="535" t="s">
        <v>7654</v>
      </c>
      <c r="M6590" s="529" t="s">
        <v>1047</v>
      </c>
    </row>
    <row r="6591" spans="12:13" x14ac:dyDescent="0.35">
      <c r="L6591" s="535" t="s">
        <v>7655</v>
      </c>
      <c r="M6591" s="529" t="s">
        <v>1047</v>
      </c>
    </row>
    <row r="6592" spans="12:13" x14ac:dyDescent="0.35">
      <c r="L6592" s="535" t="s">
        <v>7656</v>
      </c>
      <c r="M6592" s="529" t="s">
        <v>1047</v>
      </c>
    </row>
    <row r="6593" spans="12:13" x14ac:dyDescent="0.35">
      <c r="L6593" s="535" t="s">
        <v>7657</v>
      </c>
      <c r="M6593" s="529" t="s">
        <v>1047</v>
      </c>
    </row>
    <row r="6594" spans="12:13" x14ac:dyDescent="0.35">
      <c r="L6594" s="535" t="s">
        <v>7658</v>
      </c>
      <c r="M6594" s="529" t="s">
        <v>1047</v>
      </c>
    </row>
    <row r="6595" spans="12:13" x14ac:dyDescent="0.35">
      <c r="L6595" s="535" t="s">
        <v>7659</v>
      </c>
      <c r="M6595" s="529" t="s">
        <v>1047</v>
      </c>
    </row>
    <row r="6596" spans="12:13" x14ac:dyDescent="0.35">
      <c r="L6596" s="535" t="s">
        <v>7660</v>
      </c>
      <c r="M6596" s="529" t="s">
        <v>1047</v>
      </c>
    </row>
    <row r="6597" spans="12:13" x14ac:dyDescent="0.35">
      <c r="L6597" s="535" t="s">
        <v>7661</v>
      </c>
      <c r="M6597" s="529" t="s">
        <v>1047</v>
      </c>
    </row>
    <row r="6598" spans="12:13" x14ac:dyDescent="0.35">
      <c r="L6598" s="535" t="s">
        <v>7662</v>
      </c>
      <c r="M6598" s="529" t="s">
        <v>1047</v>
      </c>
    </row>
    <row r="6599" spans="12:13" x14ac:dyDescent="0.35">
      <c r="L6599" s="535" t="s">
        <v>7663</v>
      </c>
      <c r="M6599" s="529" t="s">
        <v>1047</v>
      </c>
    </row>
    <row r="6600" spans="12:13" x14ac:dyDescent="0.35">
      <c r="L6600" s="535" t="s">
        <v>7664</v>
      </c>
      <c r="M6600" s="529" t="s">
        <v>1047</v>
      </c>
    </row>
    <row r="6601" spans="12:13" x14ac:dyDescent="0.35">
      <c r="L6601" s="535" t="s">
        <v>7665</v>
      </c>
      <c r="M6601" s="529" t="s">
        <v>1047</v>
      </c>
    </row>
    <row r="6602" spans="12:13" x14ac:dyDescent="0.35">
      <c r="L6602" s="535" t="s">
        <v>7666</v>
      </c>
      <c r="M6602" s="529" t="s">
        <v>1047</v>
      </c>
    </row>
    <row r="6603" spans="12:13" x14ac:dyDescent="0.35">
      <c r="L6603" s="535" t="s">
        <v>7667</v>
      </c>
      <c r="M6603" s="529" t="s">
        <v>1047</v>
      </c>
    </row>
    <row r="6604" spans="12:13" x14ac:dyDescent="0.35">
      <c r="L6604" s="535" t="s">
        <v>7668</v>
      </c>
      <c r="M6604" s="529" t="s">
        <v>1047</v>
      </c>
    </row>
    <row r="6605" spans="12:13" x14ac:dyDescent="0.35">
      <c r="L6605" s="535" t="s">
        <v>7669</v>
      </c>
      <c r="M6605" s="529" t="s">
        <v>1047</v>
      </c>
    </row>
    <row r="6606" spans="12:13" x14ac:dyDescent="0.35">
      <c r="L6606" s="535" t="s">
        <v>7670</v>
      </c>
      <c r="M6606" s="529" t="s">
        <v>1047</v>
      </c>
    </row>
    <row r="6607" spans="12:13" x14ac:dyDescent="0.35">
      <c r="L6607" s="535" t="s">
        <v>7671</v>
      </c>
      <c r="M6607" s="529" t="s">
        <v>1047</v>
      </c>
    </row>
    <row r="6608" spans="12:13" x14ac:dyDescent="0.35">
      <c r="L6608" s="535" t="s">
        <v>7672</v>
      </c>
      <c r="M6608" s="529" t="s">
        <v>1047</v>
      </c>
    </row>
    <row r="6609" spans="12:13" x14ac:dyDescent="0.35">
      <c r="L6609" s="535" t="s">
        <v>7673</v>
      </c>
      <c r="M6609" s="529" t="s">
        <v>1047</v>
      </c>
    </row>
    <row r="6610" spans="12:13" x14ac:dyDescent="0.35">
      <c r="L6610" s="535" t="s">
        <v>7674</v>
      </c>
      <c r="M6610" s="529" t="s">
        <v>1047</v>
      </c>
    </row>
    <row r="6611" spans="12:13" x14ac:dyDescent="0.35">
      <c r="L6611" s="535" t="s">
        <v>7675</v>
      </c>
      <c r="M6611" s="529" t="s">
        <v>1047</v>
      </c>
    </row>
    <row r="6612" spans="12:13" x14ac:dyDescent="0.35">
      <c r="L6612" s="535" t="s">
        <v>7676</v>
      </c>
      <c r="M6612" s="529" t="s">
        <v>1047</v>
      </c>
    </row>
    <row r="6613" spans="12:13" x14ac:dyDescent="0.35">
      <c r="L6613" s="535" t="s">
        <v>7677</v>
      </c>
      <c r="M6613" s="529" t="s">
        <v>1047</v>
      </c>
    </row>
    <row r="6614" spans="12:13" x14ac:dyDescent="0.35">
      <c r="L6614" s="535" t="s">
        <v>7678</v>
      </c>
      <c r="M6614" s="529" t="s">
        <v>1047</v>
      </c>
    </row>
    <row r="6615" spans="12:13" x14ac:dyDescent="0.35">
      <c r="L6615" s="535" t="s">
        <v>7679</v>
      </c>
      <c r="M6615" s="529" t="s">
        <v>1047</v>
      </c>
    </row>
    <row r="6616" spans="12:13" x14ac:dyDescent="0.35">
      <c r="L6616" s="535" t="s">
        <v>7680</v>
      </c>
      <c r="M6616" s="529" t="s">
        <v>1047</v>
      </c>
    </row>
    <row r="6617" spans="12:13" x14ac:dyDescent="0.35">
      <c r="L6617" s="535" t="s">
        <v>7681</v>
      </c>
      <c r="M6617" s="529" t="s">
        <v>1047</v>
      </c>
    </row>
    <row r="6618" spans="12:13" x14ac:dyDescent="0.35">
      <c r="L6618" s="535" t="s">
        <v>7682</v>
      </c>
      <c r="M6618" s="529" t="s">
        <v>1047</v>
      </c>
    </row>
    <row r="6619" spans="12:13" x14ac:dyDescent="0.35">
      <c r="L6619" s="535" t="s">
        <v>7683</v>
      </c>
      <c r="M6619" s="529" t="s">
        <v>1047</v>
      </c>
    </row>
    <row r="6620" spans="12:13" x14ac:dyDescent="0.35">
      <c r="L6620" s="535" t="s">
        <v>7684</v>
      </c>
      <c r="M6620" s="529" t="s">
        <v>1047</v>
      </c>
    </row>
    <row r="6621" spans="12:13" x14ac:dyDescent="0.35">
      <c r="L6621" s="535" t="s">
        <v>7685</v>
      </c>
      <c r="M6621" s="529" t="s">
        <v>1047</v>
      </c>
    </row>
    <row r="6622" spans="12:13" x14ac:dyDescent="0.35">
      <c r="L6622" s="535" t="s">
        <v>7686</v>
      </c>
      <c r="M6622" s="529" t="s">
        <v>1047</v>
      </c>
    </row>
    <row r="6623" spans="12:13" x14ac:dyDescent="0.35">
      <c r="L6623" s="535" t="s">
        <v>7687</v>
      </c>
      <c r="M6623" s="529" t="s">
        <v>1047</v>
      </c>
    </row>
    <row r="6624" spans="12:13" x14ac:dyDescent="0.35">
      <c r="L6624" s="535" t="s">
        <v>7688</v>
      </c>
      <c r="M6624" s="529" t="s">
        <v>1047</v>
      </c>
    </row>
    <row r="6625" spans="12:13" x14ac:dyDescent="0.35">
      <c r="L6625" s="535" t="s">
        <v>7689</v>
      </c>
      <c r="M6625" s="529" t="s">
        <v>1047</v>
      </c>
    </row>
    <row r="6626" spans="12:13" x14ac:dyDescent="0.35">
      <c r="L6626" s="535" t="s">
        <v>7690</v>
      </c>
      <c r="M6626" s="529" t="s">
        <v>1047</v>
      </c>
    </row>
    <row r="6627" spans="12:13" x14ac:dyDescent="0.35">
      <c r="L6627" s="535" t="s">
        <v>7691</v>
      </c>
      <c r="M6627" s="529" t="s">
        <v>1047</v>
      </c>
    </row>
    <row r="6628" spans="12:13" x14ac:dyDescent="0.35">
      <c r="L6628" s="535" t="s">
        <v>7692</v>
      </c>
      <c r="M6628" s="529" t="s">
        <v>1047</v>
      </c>
    </row>
    <row r="6629" spans="12:13" x14ac:dyDescent="0.35">
      <c r="L6629" s="535" t="s">
        <v>7693</v>
      </c>
      <c r="M6629" s="529" t="s">
        <v>1047</v>
      </c>
    </row>
    <row r="6630" spans="12:13" x14ac:dyDescent="0.35">
      <c r="L6630" s="535" t="s">
        <v>7694</v>
      </c>
      <c r="M6630" s="529" t="s">
        <v>1047</v>
      </c>
    </row>
    <row r="6631" spans="12:13" x14ac:dyDescent="0.35">
      <c r="L6631" s="535" t="s">
        <v>7695</v>
      </c>
      <c r="M6631" s="529" t="s">
        <v>1047</v>
      </c>
    </row>
    <row r="6632" spans="12:13" x14ac:dyDescent="0.35">
      <c r="L6632" s="535" t="s">
        <v>7696</v>
      </c>
      <c r="M6632" s="529" t="s">
        <v>1047</v>
      </c>
    </row>
    <row r="6633" spans="12:13" x14ac:dyDescent="0.35">
      <c r="L6633" s="535" t="s">
        <v>7697</v>
      </c>
      <c r="M6633" s="529" t="s">
        <v>1047</v>
      </c>
    </row>
    <row r="6634" spans="12:13" x14ac:dyDescent="0.35">
      <c r="L6634" s="535" t="s">
        <v>7698</v>
      </c>
      <c r="M6634" s="529" t="s">
        <v>1047</v>
      </c>
    </row>
    <row r="6635" spans="12:13" x14ac:dyDescent="0.35">
      <c r="L6635" s="535" t="s">
        <v>7699</v>
      </c>
      <c r="M6635" s="529" t="s">
        <v>1047</v>
      </c>
    </row>
    <row r="6636" spans="12:13" x14ac:dyDescent="0.35">
      <c r="L6636" s="535" t="s">
        <v>7700</v>
      </c>
      <c r="M6636" s="529" t="s">
        <v>1047</v>
      </c>
    </row>
    <row r="6637" spans="12:13" x14ac:dyDescent="0.35">
      <c r="L6637" s="535" t="s">
        <v>7701</v>
      </c>
      <c r="M6637" s="529" t="s">
        <v>1047</v>
      </c>
    </row>
    <row r="6638" spans="12:13" x14ac:dyDescent="0.35">
      <c r="L6638" s="535" t="s">
        <v>7702</v>
      </c>
      <c r="M6638" s="529" t="s">
        <v>1047</v>
      </c>
    </row>
    <row r="6639" spans="12:13" x14ac:dyDescent="0.35">
      <c r="L6639" s="535" t="s">
        <v>7703</v>
      </c>
      <c r="M6639" s="529" t="s">
        <v>1047</v>
      </c>
    </row>
    <row r="6640" spans="12:13" x14ac:dyDescent="0.35">
      <c r="L6640" s="535" t="s">
        <v>7704</v>
      </c>
      <c r="M6640" s="529" t="s">
        <v>1047</v>
      </c>
    </row>
    <row r="6641" spans="12:13" x14ac:dyDescent="0.35">
      <c r="L6641" s="535" t="s">
        <v>7705</v>
      </c>
      <c r="M6641" s="529" t="s">
        <v>1047</v>
      </c>
    </row>
    <row r="6642" spans="12:13" x14ac:dyDescent="0.35">
      <c r="L6642" s="535" t="s">
        <v>7706</v>
      </c>
      <c r="M6642" s="529" t="s">
        <v>1047</v>
      </c>
    </row>
    <row r="6643" spans="12:13" x14ac:dyDescent="0.35">
      <c r="L6643" s="535" t="s">
        <v>7707</v>
      </c>
      <c r="M6643" s="529" t="s">
        <v>1047</v>
      </c>
    </row>
    <row r="6644" spans="12:13" x14ac:dyDescent="0.35">
      <c r="L6644" s="535" t="s">
        <v>7708</v>
      </c>
      <c r="M6644" s="529" t="s">
        <v>1047</v>
      </c>
    </row>
    <row r="6645" spans="12:13" x14ac:dyDescent="0.35">
      <c r="L6645" s="535" t="s">
        <v>7709</v>
      </c>
      <c r="M6645" s="529" t="s">
        <v>1047</v>
      </c>
    </row>
    <row r="6646" spans="12:13" x14ac:dyDescent="0.35">
      <c r="L6646" s="535" t="s">
        <v>7710</v>
      </c>
      <c r="M6646" s="529" t="s">
        <v>1047</v>
      </c>
    </row>
    <row r="6647" spans="12:13" x14ac:dyDescent="0.35">
      <c r="L6647" s="535" t="s">
        <v>7711</v>
      </c>
      <c r="M6647" s="529" t="s">
        <v>1047</v>
      </c>
    </row>
    <row r="6648" spans="12:13" x14ac:dyDescent="0.35">
      <c r="L6648" s="535" t="s">
        <v>7712</v>
      </c>
      <c r="M6648" s="529" t="s">
        <v>1047</v>
      </c>
    </row>
    <row r="6649" spans="12:13" x14ac:dyDescent="0.35">
      <c r="L6649" s="535" t="s">
        <v>7713</v>
      </c>
      <c r="M6649" s="529" t="s">
        <v>1047</v>
      </c>
    </row>
    <row r="6650" spans="12:13" x14ac:dyDescent="0.35">
      <c r="L6650" s="535" t="s">
        <v>7714</v>
      </c>
      <c r="M6650" s="529" t="s">
        <v>1047</v>
      </c>
    </row>
    <row r="6651" spans="12:13" x14ac:dyDescent="0.35">
      <c r="L6651" s="535" t="s">
        <v>7715</v>
      </c>
      <c r="M6651" s="529" t="s">
        <v>1047</v>
      </c>
    </row>
    <row r="6652" spans="12:13" x14ac:dyDescent="0.35">
      <c r="L6652" s="535" t="s">
        <v>7716</v>
      </c>
      <c r="M6652" s="529" t="s">
        <v>1047</v>
      </c>
    </row>
    <row r="6653" spans="12:13" x14ac:dyDescent="0.35">
      <c r="L6653" s="535" t="s">
        <v>7717</v>
      </c>
      <c r="M6653" s="529" t="s">
        <v>1047</v>
      </c>
    </row>
    <row r="6654" spans="12:13" x14ac:dyDescent="0.35">
      <c r="L6654" s="535" t="s">
        <v>7718</v>
      </c>
      <c r="M6654" s="529" t="s">
        <v>1047</v>
      </c>
    </row>
    <row r="6655" spans="12:13" x14ac:dyDescent="0.35">
      <c r="L6655" s="535" t="s">
        <v>7719</v>
      </c>
      <c r="M6655" s="529" t="s">
        <v>1047</v>
      </c>
    </row>
    <row r="6656" spans="12:13" x14ac:dyDescent="0.35">
      <c r="L6656" s="535" t="s">
        <v>7720</v>
      </c>
      <c r="M6656" s="529" t="s">
        <v>1047</v>
      </c>
    </row>
    <row r="6657" spans="12:13" x14ac:dyDescent="0.35">
      <c r="L6657" s="535" t="s">
        <v>7721</v>
      </c>
      <c r="M6657" s="529" t="s">
        <v>1047</v>
      </c>
    </row>
    <row r="6658" spans="12:13" x14ac:dyDescent="0.35">
      <c r="L6658" s="535" t="s">
        <v>7722</v>
      </c>
      <c r="M6658" s="529" t="s">
        <v>1047</v>
      </c>
    </row>
    <row r="6659" spans="12:13" x14ac:dyDescent="0.35">
      <c r="L6659" s="535" t="s">
        <v>7723</v>
      </c>
      <c r="M6659" s="529" t="s">
        <v>1047</v>
      </c>
    </row>
    <row r="6660" spans="12:13" x14ac:dyDescent="0.35">
      <c r="L6660" s="535" t="s">
        <v>7724</v>
      </c>
      <c r="M6660" s="529" t="s">
        <v>1047</v>
      </c>
    </row>
    <row r="6661" spans="12:13" x14ac:dyDescent="0.35">
      <c r="L6661" s="535" t="s">
        <v>7725</v>
      </c>
      <c r="M6661" s="529" t="s">
        <v>1047</v>
      </c>
    </row>
    <row r="6662" spans="12:13" x14ac:dyDescent="0.35">
      <c r="L6662" s="535" t="s">
        <v>7726</v>
      </c>
      <c r="M6662" s="529" t="s">
        <v>1047</v>
      </c>
    </row>
    <row r="6663" spans="12:13" x14ac:dyDescent="0.35">
      <c r="L6663" s="535" t="s">
        <v>7727</v>
      </c>
      <c r="M6663" s="529" t="s">
        <v>1047</v>
      </c>
    </row>
    <row r="6664" spans="12:13" x14ac:dyDescent="0.35">
      <c r="L6664" s="535" t="s">
        <v>7728</v>
      </c>
      <c r="M6664" s="529" t="s">
        <v>1047</v>
      </c>
    </row>
    <row r="6665" spans="12:13" x14ac:dyDescent="0.35">
      <c r="L6665" s="535" t="s">
        <v>7729</v>
      </c>
      <c r="M6665" s="529" t="s">
        <v>1047</v>
      </c>
    </row>
    <row r="6666" spans="12:13" x14ac:dyDescent="0.35">
      <c r="L6666" s="535" t="s">
        <v>7730</v>
      </c>
      <c r="M6666" s="529" t="s">
        <v>1047</v>
      </c>
    </row>
    <row r="6667" spans="12:13" x14ac:dyDescent="0.35">
      <c r="L6667" s="535" t="s">
        <v>7731</v>
      </c>
      <c r="M6667" s="529" t="s">
        <v>1047</v>
      </c>
    </row>
    <row r="6668" spans="12:13" x14ac:dyDescent="0.35">
      <c r="L6668" s="535" t="s">
        <v>7732</v>
      </c>
      <c r="M6668" s="529" t="s">
        <v>1047</v>
      </c>
    </row>
    <row r="6669" spans="12:13" x14ac:dyDescent="0.35">
      <c r="L6669" s="535" t="s">
        <v>7733</v>
      </c>
      <c r="M6669" s="529" t="s">
        <v>1047</v>
      </c>
    </row>
    <row r="6670" spans="12:13" x14ac:dyDescent="0.35">
      <c r="L6670" s="535" t="s">
        <v>7734</v>
      </c>
      <c r="M6670" s="529" t="s">
        <v>1047</v>
      </c>
    </row>
    <row r="6671" spans="12:13" x14ac:dyDescent="0.35">
      <c r="L6671" s="535" t="s">
        <v>7735</v>
      </c>
      <c r="M6671" s="529" t="s">
        <v>1047</v>
      </c>
    </row>
    <row r="6672" spans="12:13" x14ac:dyDescent="0.35">
      <c r="L6672" s="535" t="s">
        <v>7736</v>
      </c>
      <c r="M6672" s="529" t="s">
        <v>1047</v>
      </c>
    </row>
    <row r="6673" spans="12:13" x14ac:dyDescent="0.35">
      <c r="L6673" s="535" t="s">
        <v>7737</v>
      </c>
      <c r="M6673" s="529" t="s">
        <v>1047</v>
      </c>
    </row>
    <row r="6674" spans="12:13" x14ac:dyDescent="0.35">
      <c r="L6674" s="535" t="s">
        <v>7738</v>
      </c>
      <c r="M6674" s="529" t="s">
        <v>1047</v>
      </c>
    </row>
    <row r="6675" spans="12:13" x14ac:dyDescent="0.35">
      <c r="L6675" s="535" t="s">
        <v>7739</v>
      </c>
      <c r="M6675" s="529" t="s">
        <v>1047</v>
      </c>
    </row>
    <row r="6676" spans="12:13" x14ac:dyDescent="0.35">
      <c r="L6676" s="535" t="s">
        <v>7740</v>
      </c>
      <c r="M6676" s="529" t="s">
        <v>1047</v>
      </c>
    </row>
    <row r="6677" spans="12:13" x14ac:dyDescent="0.35">
      <c r="L6677" s="535" t="s">
        <v>7741</v>
      </c>
      <c r="M6677" s="529" t="s">
        <v>1047</v>
      </c>
    </row>
    <row r="6678" spans="12:13" x14ac:dyDescent="0.35">
      <c r="L6678" s="535" t="s">
        <v>7742</v>
      </c>
      <c r="M6678" s="529" t="s">
        <v>1047</v>
      </c>
    </row>
    <row r="6679" spans="12:13" x14ac:dyDescent="0.35">
      <c r="L6679" s="535" t="s">
        <v>7743</v>
      </c>
      <c r="M6679" s="529" t="s">
        <v>1047</v>
      </c>
    </row>
    <row r="6680" spans="12:13" x14ac:dyDescent="0.35">
      <c r="L6680" s="535" t="s">
        <v>7744</v>
      </c>
      <c r="M6680" s="529" t="s">
        <v>1047</v>
      </c>
    </row>
    <row r="6681" spans="12:13" x14ac:dyDescent="0.35">
      <c r="L6681" s="535" t="s">
        <v>7745</v>
      </c>
      <c r="M6681" s="529" t="s">
        <v>1047</v>
      </c>
    </row>
    <row r="6682" spans="12:13" x14ac:dyDescent="0.35">
      <c r="L6682" s="535" t="s">
        <v>7746</v>
      </c>
      <c r="M6682" s="529" t="s">
        <v>1047</v>
      </c>
    </row>
    <row r="6683" spans="12:13" x14ac:dyDescent="0.35">
      <c r="L6683" s="535" t="s">
        <v>7747</v>
      </c>
      <c r="M6683" s="529" t="s">
        <v>1047</v>
      </c>
    </row>
    <row r="6684" spans="12:13" x14ac:dyDescent="0.35">
      <c r="L6684" s="535" t="s">
        <v>7748</v>
      </c>
      <c r="M6684" s="529" t="s">
        <v>1047</v>
      </c>
    </row>
    <row r="6685" spans="12:13" x14ac:dyDescent="0.35">
      <c r="L6685" s="535" t="s">
        <v>7749</v>
      </c>
      <c r="M6685" s="529" t="s">
        <v>1047</v>
      </c>
    </row>
    <row r="6686" spans="12:13" x14ac:dyDescent="0.35">
      <c r="L6686" s="535" t="s">
        <v>7750</v>
      </c>
      <c r="M6686" s="529" t="s">
        <v>1047</v>
      </c>
    </row>
    <row r="6687" spans="12:13" x14ac:dyDescent="0.35">
      <c r="L6687" s="535" t="s">
        <v>7751</v>
      </c>
      <c r="M6687" s="529" t="s">
        <v>1047</v>
      </c>
    </row>
    <row r="6688" spans="12:13" x14ac:dyDescent="0.35">
      <c r="L6688" s="535" t="s">
        <v>7752</v>
      </c>
      <c r="M6688" s="529" t="s">
        <v>1047</v>
      </c>
    </row>
    <row r="6689" spans="12:13" x14ac:dyDescent="0.35">
      <c r="L6689" s="535" t="s">
        <v>7753</v>
      </c>
      <c r="M6689" s="529" t="s">
        <v>1047</v>
      </c>
    </row>
    <row r="6690" spans="12:13" x14ac:dyDescent="0.35">
      <c r="L6690" s="535" t="s">
        <v>7754</v>
      </c>
      <c r="M6690" s="529" t="s">
        <v>1047</v>
      </c>
    </row>
    <row r="6691" spans="12:13" x14ac:dyDescent="0.35">
      <c r="L6691" s="535" t="s">
        <v>7755</v>
      </c>
      <c r="M6691" s="529" t="s">
        <v>1047</v>
      </c>
    </row>
    <row r="6692" spans="12:13" x14ac:dyDescent="0.35">
      <c r="L6692" s="535" t="s">
        <v>7756</v>
      </c>
      <c r="M6692" s="529" t="s">
        <v>1047</v>
      </c>
    </row>
    <row r="6693" spans="12:13" x14ac:dyDescent="0.35">
      <c r="L6693" s="535" t="s">
        <v>7757</v>
      </c>
      <c r="M6693" s="529" t="s">
        <v>1047</v>
      </c>
    </row>
    <row r="6694" spans="12:13" x14ac:dyDescent="0.35">
      <c r="L6694" s="535" t="s">
        <v>7758</v>
      </c>
      <c r="M6694" s="529" t="s">
        <v>1047</v>
      </c>
    </row>
    <row r="6695" spans="12:13" x14ac:dyDescent="0.35">
      <c r="L6695" s="535" t="s">
        <v>7759</v>
      </c>
      <c r="M6695" s="529" t="s">
        <v>1047</v>
      </c>
    </row>
    <row r="6696" spans="12:13" x14ac:dyDescent="0.35">
      <c r="L6696" s="535" t="s">
        <v>7760</v>
      </c>
      <c r="M6696" s="529" t="s">
        <v>1047</v>
      </c>
    </row>
    <row r="6697" spans="12:13" x14ac:dyDescent="0.35">
      <c r="L6697" s="535" t="s">
        <v>7761</v>
      </c>
      <c r="M6697" s="529" t="s">
        <v>1047</v>
      </c>
    </row>
    <row r="6698" spans="12:13" x14ac:dyDescent="0.35">
      <c r="L6698" s="535" t="s">
        <v>7762</v>
      </c>
      <c r="M6698" s="529" t="s">
        <v>1047</v>
      </c>
    </row>
    <row r="6699" spans="12:13" x14ac:dyDescent="0.35">
      <c r="L6699" s="535" t="s">
        <v>7763</v>
      </c>
      <c r="M6699" s="529" t="s">
        <v>1047</v>
      </c>
    </row>
    <row r="6700" spans="12:13" x14ac:dyDescent="0.35">
      <c r="L6700" s="535" t="s">
        <v>7764</v>
      </c>
      <c r="M6700" s="529" t="s">
        <v>1047</v>
      </c>
    </row>
    <row r="6701" spans="12:13" x14ac:dyDescent="0.35">
      <c r="L6701" s="535" t="s">
        <v>7765</v>
      </c>
      <c r="M6701" s="529" t="s">
        <v>1047</v>
      </c>
    </row>
    <row r="6702" spans="12:13" x14ac:dyDescent="0.35">
      <c r="L6702" s="535" t="s">
        <v>7766</v>
      </c>
      <c r="M6702" s="529" t="s">
        <v>1047</v>
      </c>
    </row>
    <row r="6703" spans="12:13" x14ac:dyDescent="0.35">
      <c r="L6703" s="535" t="s">
        <v>7767</v>
      </c>
      <c r="M6703" s="529" t="s">
        <v>1047</v>
      </c>
    </row>
    <row r="6704" spans="12:13" x14ac:dyDescent="0.35">
      <c r="L6704" s="535" t="s">
        <v>7768</v>
      </c>
      <c r="M6704" s="529" t="s">
        <v>1047</v>
      </c>
    </row>
    <row r="6705" spans="12:13" x14ac:dyDescent="0.35">
      <c r="L6705" s="535" t="s">
        <v>7769</v>
      </c>
      <c r="M6705" s="529" t="s">
        <v>1047</v>
      </c>
    </row>
    <row r="6706" spans="12:13" x14ac:dyDescent="0.35">
      <c r="L6706" s="535" t="s">
        <v>7770</v>
      </c>
      <c r="M6706" s="529" t="s">
        <v>1047</v>
      </c>
    </row>
    <row r="6707" spans="12:13" x14ac:dyDescent="0.35">
      <c r="L6707" s="535" t="s">
        <v>7771</v>
      </c>
      <c r="M6707" s="529" t="s">
        <v>1047</v>
      </c>
    </row>
    <row r="6708" spans="12:13" x14ac:dyDescent="0.35">
      <c r="L6708" s="535" t="s">
        <v>7772</v>
      </c>
      <c r="M6708" s="529" t="s">
        <v>1047</v>
      </c>
    </row>
    <row r="6709" spans="12:13" x14ac:dyDescent="0.35">
      <c r="L6709" s="535" t="s">
        <v>7773</v>
      </c>
      <c r="M6709" s="529" t="s">
        <v>1047</v>
      </c>
    </row>
    <row r="6710" spans="12:13" x14ac:dyDescent="0.35">
      <c r="L6710" s="535" t="s">
        <v>7774</v>
      </c>
      <c r="M6710" s="529" t="s">
        <v>1047</v>
      </c>
    </row>
    <row r="6711" spans="12:13" x14ac:dyDescent="0.35">
      <c r="L6711" s="535" t="s">
        <v>7775</v>
      </c>
      <c r="M6711" s="529" t="s">
        <v>1047</v>
      </c>
    </row>
    <row r="6712" spans="12:13" x14ac:dyDescent="0.35">
      <c r="L6712" s="535" t="s">
        <v>7776</v>
      </c>
      <c r="M6712" s="529" t="s">
        <v>1047</v>
      </c>
    </row>
    <row r="6713" spans="12:13" x14ac:dyDescent="0.35">
      <c r="L6713" s="535" t="s">
        <v>7777</v>
      </c>
      <c r="M6713" s="529" t="s">
        <v>1047</v>
      </c>
    </row>
    <row r="6714" spans="12:13" x14ac:dyDescent="0.35">
      <c r="L6714" s="535" t="s">
        <v>7778</v>
      </c>
      <c r="M6714" s="529" t="s">
        <v>1047</v>
      </c>
    </row>
    <row r="6715" spans="12:13" x14ac:dyDescent="0.35">
      <c r="L6715" s="535" t="s">
        <v>7779</v>
      </c>
      <c r="M6715" s="529" t="s">
        <v>1047</v>
      </c>
    </row>
    <row r="6716" spans="12:13" x14ac:dyDescent="0.35">
      <c r="L6716" s="535" t="s">
        <v>7780</v>
      </c>
      <c r="M6716" s="529" t="s">
        <v>1047</v>
      </c>
    </row>
    <row r="6717" spans="12:13" x14ac:dyDescent="0.35">
      <c r="L6717" s="535" t="s">
        <v>7781</v>
      </c>
      <c r="M6717" s="529" t="s">
        <v>1047</v>
      </c>
    </row>
    <row r="6718" spans="12:13" x14ac:dyDescent="0.35">
      <c r="L6718" s="535" t="s">
        <v>7782</v>
      </c>
      <c r="M6718" s="529" t="s">
        <v>1047</v>
      </c>
    </row>
    <row r="6719" spans="12:13" x14ac:dyDescent="0.35">
      <c r="L6719" s="535" t="s">
        <v>7783</v>
      </c>
      <c r="M6719" s="529" t="s">
        <v>1047</v>
      </c>
    </row>
    <row r="6720" spans="12:13" x14ac:dyDescent="0.35">
      <c r="L6720" s="535" t="s">
        <v>7784</v>
      </c>
      <c r="M6720" s="529" t="s">
        <v>1047</v>
      </c>
    </row>
    <row r="6721" spans="12:13" x14ac:dyDescent="0.35">
      <c r="L6721" s="535" t="s">
        <v>7785</v>
      </c>
      <c r="M6721" s="529" t="s">
        <v>1047</v>
      </c>
    </row>
    <row r="6722" spans="12:13" x14ac:dyDescent="0.35">
      <c r="L6722" s="535" t="s">
        <v>7786</v>
      </c>
      <c r="M6722" s="529" t="s">
        <v>1047</v>
      </c>
    </row>
    <row r="6723" spans="12:13" x14ac:dyDescent="0.35">
      <c r="L6723" s="535" t="s">
        <v>7787</v>
      </c>
      <c r="M6723" s="529" t="s">
        <v>1047</v>
      </c>
    </row>
    <row r="6724" spans="12:13" x14ac:dyDescent="0.35">
      <c r="L6724" s="535" t="s">
        <v>7788</v>
      </c>
      <c r="M6724" s="529" t="s">
        <v>1047</v>
      </c>
    </row>
    <row r="6725" spans="12:13" x14ac:dyDescent="0.35">
      <c r="L6725" s="535" t="s">
        <v>7789</v>
      </c>
      <c r="M6725" s="529" t="s">
        <v>1047</v>
      </c>
    </row>
    <row r="6726" spans="12:13" x14ac:dyDescent="0.35">
      <c r="L6726" s="535" t="s">
        <v>7790</v>
      </c>
      <c r="M6726" s="529" t="s">
        <v>1047</v>
      </c>
    </row>
    <row r="6727" spans="12:13" x14ac:dyDescent="0.35">
      <c r="L6727" s="535" t="s">
        <v>7791</v>
      </c>
      <c r="M6727" s="529" t="s">
        <v>1075</v>
      </c>
    </row>
    <row r="6728" spans="12:13" x14ac:dyDescent="0.35">
      <c r="L6728" s="535" t="s">
        <v>7792</v>
      </c>
      <c r="M6728" s="529" t="s">
        <v>1047</v>
      </c>
    </row>
    <row r="6729" spans="12:13" x14ac:dyDescent="0.35">
      <c r="L6729" s="535" t="s">
        <v>7793</v>
      </c>
      <c r="M6729" s="529" t="s">
        <v>1075</v>
      </c>
    </row>
    <row r="6730" spans="12:13" x14ac:dyDescent="0.35">
      <c r="L6730" s="535" t="s">
        <v>7794</v>
      </c>
      <c r="M6730" s="529" t="s">
        <v>1075</v>
      </c>
    </row>
    <row r="6731" spans="12:13" x14ac:dyDescent="0.35">
      <c r="L6731" s="535" t="s">
        <v>7795</v>
      </c>
      <c r="M6731" s="529" t="s">
        <v>1047</v>
      </c>
    </row>
    <row r="6732" spans="12:13" x14ac:dyDescent="0.35">
      <c r="L6732" s="535" t="s">
        <v>7796</v>
      </c>
      <c r="M6732" s="529" t="s">
        <v>1075</v>
      </c>
    </row>
    <row r="6733" spans="12:13" x14ac:dyDescent="0.35">
      <c r="L6733" s="535" t="s">
        <v>7797</v>
      </c>
      <c r="M6733" s="529" t="s">
        <v>1047</v>
      </c>
    </row>
    <row r="6734" spans="12:13" x14ac:dyDescent="0.35">
      <c r="L6734" s="535" t="s">
        <v>7798</v>
      </c>
      <c r="M6734" s="529" t="s">
        <v>1075</v>
      </c>
    </row>
    <row r="6735" spans="12:13" x14ac:dyDescent="0.35">
      <c r="L6735" s="535" t="s">
        <v>7799</v>
      </c>
      <c r="M6735" s="529" t="s">
        <v>1075</v>
      </c>
    </row>
    <row r="6736" spans="12:13" x14ac:dyDescent="0.35">
      <c r="L6736" s="535" t="s">
        <v>7800</v>
      </c>
      <c r="M6736" s="529" t="s">
        <v>1047</v>
      </c>
    </row>
    <row r="6737" spans="12:13" x14ac:dyDescent="0.35">
      <c r="L6737" s="535" t="s">
        <v>7801</v>
      </c>
      <c r="M6737" s="529" t="s">
        <v>1047</v>
      </c>
    </row>
    <row r="6738" spans="12:13" x14ac:dyDescent="0.35">
      <c r="L6738" s="535" t="s">
        <v>7802</v>
      </c>
      <c r="M6738" s="529" t="s">
        <v>1075</v>
      </c>
    </row>
    <row r="6739" spans="12:13" x14ac:dyDescent="0.35">
      <c r="L6739" s="535" t="s">
        <v>7803</v>
      </c>
      <c r="M6739" s="529" t="s">
        <v>1047</v>
      </c>
    </row>
    <row r="6740" spans="12:13" x14ac:dyDescent="0.35">
      <c r="L6740" s="535" t="s">
        <v>7804</v>
      </c>
      <c r="M6740" s="529" t="s">
        <v>1075</v>
      </c>
    </row>
    <row r="6741" spans="12:13" x14ac:dyDescent="0.35">
      <c r="L6741" s="535" t="s">
        <v>7805</v>
      </c>
      <c r="M6741" s="529" t="s">
        <v>1047</v>
      </c>
    </row>
    <row r="6742" spans="12:13" x14ac:dyDescent="0.35">
      <c r="L6742" s="535" t="s">
        <v>7806</v>
      </c>
      <c r="M6742" s="529" t="s">
        <v>1047</v>
      </c>
    </row>
    <row r="6743" spans="12:13" x14ac:dyDescent="0.35">
      <c r="L6743" s="535" t="s">
        <v>7807</v>
      </c>
      <c r="M6743" s="529" t="s">
        <v>1075</v>
      </c>
    </row>
    <row r="6744" spans="12:13" x14ac:dyDescent="0.35">
      <c r="L6744" s="535" t="s">
        <v>7808</v>
      </c>
      <c r="M6744" s="529" t="s">
        <v>1047</v>
      </c>
    </row>
    <row r="6745" spans="12:13" x14ac:dyDescent="0.35">
      <c r="L6745" s="535" t="s">
        <v>7809</v>
      </c>
      <c r="M6745" s="529" t="s">
        <v>1047</v>
      </c>
    </row>
    <row r="6746" spans="12:13" x14ac:dyDescent="0.35">
      <c r="L6746" s="535" t="s">
        <v>7810</v>
      </c>
      <c r="M6746" s="529" t="s">
        <v>1047</v>
      </c>
    </row>
    <row r="6747" spans="12:13" x14ac:dyDescent="0.35">
      <c r="L6747" s="535" t="s">
        <v>7811</v>
      </c>
      <c r="M6747" s="529" t="s">
        <v>1047</v>
      </c>
    </row>
    <row r="6748" spans="12:13" x14ac:dyDescent="0.35">
      <c r="L6748" s="535" t="s">
        <v>7812</v>
      </c>
      <c r="M6748" s="529" t="s">
        <v>1047</v>
      </c>
    </row>
    <row r="6749" spans="12:13" x14ac:dyDescent="0.35">
      <c r="L6749" s="535" t="s">
        <v>7813</v>
      </c>
      <c r="M6749" s="529" t="s">
        <v>1047</v>
      </c>
    </row>
    <row r="6750" spans="12:13" x14ac:dyDescent="0.35">
      <c r="L6750" s="535" t="s">
        <v>7814</v>
      </c>
      <c r="M6750" s="529" t="s">
        <v>1047</v>
      </c>
    </row>
    <row r="6751" spans="12:13" x14ac:dyDescent="0.35">
      <c r="L6751" s="535" t="s">
        <v>7815</v>
      </c>
      <c r="M6751" s="529" t="s">
        <v>1047</v>
      </c>
    </row>
    <row r="6752" spans="12:13" x14ac:dyDescent="0.35">
      <c r="L6752" s="535" t="s">
        <v>7816</v>
      </c>
      <c r="M6752" s="529" t="s">
        <v>1047</v>
      </c>
    </row>
    <row r="6753" spans="12:13" x14ac:dyDescent="0.35">
      <c r="L6753" s="535" t="s">
        <v>7817</v>
      </c>
      <c r="M6753" s="529" t="s">
        <v>1047</v>
      </c>
    </row>
    <row r="6754" spans="12:13" x14ac:dyDescent="0.35">
      <c r="L6754" s="535" t="s">
        <v>7818</v>
      </c>
      <c r="M6754" s="529" t="s">
        <v>1047</v>
      </c>
    </row>
    <row r="6755" spans="12:13" x14ac:dyDescent="0.35">
      <c r="L6755" s="535" t="s">
        <v>7819</v>
      </c>
      <c r="M6755" s="529" t="s">
        <v>1047</v>
      </c>
    </row>
    <row r="6756" spans="12:13" x14ac:dyDescent="0.35">
      <c r="L6756" s="535" t="s">
        <v>7820</v>
      </c>
      <c r="M6756" s="529" t="s">
        <v>1047</v>
      </c>
    </row>
    <row r="6757" spans="12:13" x14ac:dyDescent="0.35">
      <c r="L6757" s="535" t="s">
        <v>7821</v>
      </c>
      <c r="M6757" s="529" t="s">
        <v>1047</v>
      </c>
    </row>
    <row r="6758" spans="12:13" x14ac:dyDescent="0.35">
      <c r="L6758" s="535" t="s">
        <v>7822</v>
      </c>
      <c r="M6758" s="529" t="s">
        <v>1047</v>
      </c>
    </row>
    <row r="6759" spans="12:13" x14ac:dyDescent="0.35">
      <c r="L6759" s="535" t="s">
        <v>7823</v>
      </c>
      <c r="M6759" s="529" t="s">
        <v>1047</v>
      </c>
    </row>
    <row r="6760" spans="12:13" x14ac:dyDescent="0.35">
      <c r="L6760" s="535" t="s">
        <v>7824</v>
      </c>
      <c r="M6760" s="529" t="s">
        <v>1047</v>
      </c>
    </row>
    <row r="6761" spans="12:13" x14ac:dyDescent="0.35">
      <c r="L6761" s="535" t="s">
        <v>7825</v>
      </c>
      <c r="M6761" s="529" t="s">
        <v>1047</v>
      </c>
    </row>
    <row r="6762" spans="12:13" x14ac:dyDescent="0.35">
      <c r="L6762" s="535" t="s">
        <v>7826</v>
      </c>
      <c r="M6762" s="529" t="s">
        <v>1047</v>
      </c>
    </row>
    <row r="6763" spans="12:13" x14ac:dyDescent="0.35">
      <c r="L6763" s="535" t="s">
        <v>7827</v>
      </c>
      <c r="M6763" s="529" t="s">
        <v>1047</v>
      </c>
    </row>
    <row r="6764" spans="12:13" x14ac:dyDescent="0.35">
      <c r="L6764" s="535" t="s">
        <v>7828</v>
      </c>
      <c r="M6764" s="529" t="s">
        <v>1047</v>
      </c>
    </row>
    <row r="6765" spans="12:13" x14ac:dyDescent="0.35">
      <c r="L6765" s="535" t="s">
        <v>7829</v>
      </c>
      <c r="M6765" s="529" t="s">
        <v>1047</v>
      </c>
    </row>
    <row r="6766" spans="12:13" x14ac:dyDescent="0.35">
      <c r="L6766" s="535" t="s">
        <v>7830</v>
      </c>
      <c r="M6766" s="529" t="s">
        <v>1047</v>
      </c>
    </row>
    <row r="6767" spans="12:13" x14ac:dyDescent="0.35">
      <c r="L6767" s="535" t="s">
        <v>7831</v>
      </c>
      <c r="M6767" s="529" t="s">
        <v>1047</v>
      </c>
    </row>
    <row r="6768" spans="12:13" x14ac:dyDescent="0.35">
      <c r="L6768" s="535" t="s">
        <v>7832</v>
      </c>
      <c r="M6768" s="529" t="s">
        <v>1047</v>
      </c>
    </row>
    <row r="6769" spans="12:13" x14ac:dyDescent="0.35">
      <c r="L6769" s="535" t="s">
        <v>7833</v>
      </c>
      <c r="M6769" s="529" t="s">
        <v>1047</v>
      </c>
    </row>
    <row r="6770" spans="12:13" x14ac:dyDescent="0.35">
      <c r="L6770" s="535" t="s">
        <v>7834</v>
      </c>
      <c r="M6770" s="529" t="s">
        <v>1047</v>
      </c>
    </row>
    <row r="6771" spans="12:13" x14ac:dyDescent="0.35">
      <c r="L6771" s="535" t="s">
        <v>7835</v>
      </c>
      <c r="M6771" s="529" t="s">
        <v>1047</v>
      </c>
    </row>
    <row r="6772" spans="12:13" x14ac:dyDescent="0.35">
      <c r="L6772" s="535" t="s">
        <v>7836</v>
      </c>
      <c r="M6772" s="529" t="s">
        <v>1047</v>
      </c>
    </row>
    <row r="6773" spans="12:13" x14ac:dyDescent="0.35">
      <c r="L6773" s="535" t="s">
        <v>7837</v>
      </c>
      <c r="M6773" s="529" t="s">
        <v>1047</v>
      </c>
    </row>
    <row r="6774" spans="12:13" x14ac:dyDescent="0.35">
      <c r="L6774" s="535" t="s">
        <v>7838</v>
      </c>
      <c r="M6774" s="529" t="s">
        <v>1047</v>
      </c>
    </row>
    <row r="6775" spans="12:13" x14ac:dyDescent="0.35">
      <c r="L6775" s="535" t="s">
        <v>7839</v>
      </c>
      <c r="M6775" s="529" t="s">
        <v>1047</v>
      </c>
    </row>
    <row r="6776" spans="12:13" x14ac:dyDescent="0.35">
      <c r="L6776" s="535" t="s">
        <v>7840</v>
      </c>
      <c r="M6776" s="529" t="s">
        <v>1047</v>
      </c>
    </row>
    <row r="6777" spans="12:13" x14ac:dyDescent="0.35">
      <c r="L6777" s="535" t="s">
        <v>7841</v>
      </c>
      <c r="M6777" s="529" t="s">
        <v>1047</v>
      </c>
    </row>
    <row r="6778" spans="12:13" x14ac:dyDescent="0.35">
      <c r="L6778" s="535" t="s">
        <v>7842</v>
      </c>
      <c r="M6778" s="529" t="s">
        <v>1047</v>
      </c>
    </row>
    <row r="6779" spans="12:13" x14ac:dyDescent="0.35">
      <c r="L6779" s="535" t="s">
        <v>7843</v>
      </c>
      <c r="M6779" s="529" t="s">
        <v>1047</v>
      </c>
    </row>
    <row r="6780" spans="12:13" x14ac:dyDescent="0.35">
      <c r="L6780" s="535" t="s">
        <v>7844</v>
      </c>
      <c r="M6780" s="529" t="s">
        <v>1047</v>
      </c>
    </row>
    <row r="6781" spans="12:13" x14ac:dyDescent="0.35">
      <c r="L6781" s="535" t="s">
        <v>7845</v>
      </c>
      <c r="M6781" s="529" t="s">
        <v>1047</v>
      </c>
    </row>
    <row r="6782" spans="12:13" x14ac:dyDescent="0.35">
      <c r="L6782" s="535" t="s">
        <v>7846</v>
      </c>
      <c r="M6782" s="529" t="s">
        <v>1047</v>
      </c>
    </row>
    <row r="6783" spans="12:13" x14ac:dyDescent="0.35">
      <c r="L6783" s="535" t="s">
        <v>7847</v>
      </c>
      <c r="M6783" s="529" t="s">
        <v>1047</v>
      </c>
    </row>
    <row r="6784" spans="12:13" x14ac:dyDescent="0.35">
      <c r="L6784" s="535" t="s">
        <v>7848</v>
      </c>
      <c r="M6784" s="529" t="s">
        <v>1047</v>
      </c>
    </row>
    <row r="6785" spans="12:13" x14ac:dyDescent="0.35">
      <c r="L6785" s="535" t="s">
        <v>7849</v>
      </c>
      <c r="M6785" s="529" t="s">
        <v>1047</v>
      </c>
    </row>
    <row r="6786" spans="12:13" x14ac:dyDescent="0.35">
      <c r="L6786" s="535" t="s">
        <v>7850</v>
      </c>
      <c r="M6786" s="529" t="s">
        <v>1047</v>
      </c>
    </row>
    <row r="6787" spans="12:13" x14ac:dyDescent="0.35">
      <c r="L6787" s="535" t="s">
        <v>7851</v>
      </c>
      <c r="M6787" s="529" t="s">
        <v>1047</v>
      </c>
    </row>
    <row r="6788" spans="12:13" x14ac:dyDescent="0.35">
      <c r="L6788" s="535" t="s">
        <v>7852</v>
      </c>
      <c r="M6788" s="529" t="s">
        <v>1047</v>
      </c>
    </row>
    <row r="6789" spans="12:13" x14ac:dyDescent="0.35">
      <c r="L6789" s="535" t="s">
        <v>7853</v>
      </c>
      <c r="M6789" s="529" t="s">
        <v>1047</v>
      </c>
    </row>
    <row r="6790" spans="12:13" x14ac:dyDescent="0.35">
      <c r="L6790" s="535" t="s">
        <v>7854</v>
      </c>
      <c r="M6790" s="529" t="s">
        <v>1047</v>
      </c>
    </row>
    <row r="6791" spans="12:13" x14ac:dyDescent="0.35">
      <c r="L6791" s="535" t="s">
        <v>7855</v>
      </c>
      <c r="M6791" s="529" t="s">
        <v>1047</v>
      </c>
    </row>
    <row r="6792" spans="12:13" x14ac:dyDescent="0.35">
      <c r="L6792" s="535" t="s">
        <v>7856</v>
      </c>
      <c r="M6792" s="529" t="s">
        <v>1047</v>
      </c>
    </row>
    <row r="6793" spans="12:13" x14ac:dyDescent="0.35">
      <c r="L6793" s="535" t="s">
        <v>7857</v>
      </c>
      <c r="M6793" s="529" t="s">
        <v>1047</v>
      </c>
    </row>
    <row r="6794" spans="12:13" x14ac:dyDescent="0.35">
      <c r="L6794" s="535" t="s">
        <v>7858</v>
      </c>
      <c r="M6794" s="529" t="s">
        <v>1047</v>
      </c>
    </row>
    <row r="6795" spans="12:13" x14ac:dyDescent="0.35">
      <c r="L6795" s="535" t="s">
        <v>7859</v>
      </c>
      <c r="M6795" s="529" t="s">
        <v>1047</v>
      </c>
    </row>
    <row r="6796" spans="12:13" x14ac:dyDescent="0.35">
      <c r="L6796" s="535" t="s">
        <v>7860</v>
      </c>
      <c r="M6796" s="529" t="s">
        <v>1047</v>
      </c>
    </row>
    <row r="6797" spans="12:13" x14ac:dyDescent="0.35">
      <c r="L6797" s="535" t="s">
        <v>7861</v>
      </c>
      <c r="M6797" s="529" t="s">
        <v>1047</v>
      </c>
    </row>
    <row r="6798" spans="12:13" x14ac:dyDescent="0.35">
      <c r="L6798" s="535" t="s">
        <v>7862</v>
      </c>
      <c r="M6798" s="529" t="s">
        <v>1047</v>
      </c>
    </row>
    <row r="6799" spans="12:13" x14ac:dyDescent="0.35">
      <c r="L6799" s="535" t="s">
        <v>7863</v>
      </c>
      <c r="M6799" s="529" t="s">
        <v>1047</v>
      </c>
    </row>
    <row r="6800" spans="12:13" x14ac:dyDescent="0.35">
      <c r="L6800" s="535" t="s">
        <v>7864</v>
      </c>
      <c r="M6800" s="529" t="s">
        <v>1047</v>
      </c>
    </row>
    <row r="6801" spans="12:13" x14ac:dyDescent="0.35">
      <c r="L6801" s="535" t="s">
        <v>7865</v>
      </c>
      <c r="M6801" s="529" t="s">
        <v>1047</v>
      </c>
    </row>
    <row r="6802" spans="12:13" x14ac:dyDescent="0.35">
      <c r="L6802" s="535" t="s">
        <v>7866</v>
      </c>
      <c r="M6802" s="529" t="s">
        <v>1047</v>
      </c>
    </row>
    <row r="6803" spans="12:13" x14ac:dyDescent="0.35">
      <c r="L6803" s="535" t="s">
        <v>7867</v>
      </c>
      <c r="M6803" s="529" t="s">
        <v>1047</v>
      </c>
    </row>
    <row r="6804" spans="12:13" x14ac:dyDescent="0.35">
      <c r="L6804" s="535" t="s">
        <v>7868</v>
      </c>
      <c r="M6804" s="529" t="s">
        <v>1047</v>
      </c>
    </row>
    <row r="6805" spans="12:13" x14ac:dyDescent="0.35">
      <c r="L6805" s="535" t="s">
        <v>7869</v>
      </c>
      <c r="M6805" s="529" t="s">
        <v>1047</v>
      </c>
    </row>
    <row r="6806" spans="12:13" x14ac:dyDescent="0.35">
      <c r="L6806" s="535" t="s">
        <v>7870</v>
      </c>
      <c r="M6806" s="529" t="s">
        <v>1047</v>
      </c>
    </row>
    <row r="6807" spans="12:13" x14ac:dyDescent="0.35">
      <c r="L6807" s="535" t="s">
        <v>7871</v>
      </c>
      <c r="M6807" s="529" t="s">
        <v>1047</v>
      </c>
    </row>
    <row r="6808" spans="12:13" x14ac:dyDescent="0.35">
      <c r="L6808" s="535" t="s">
        <v>7872</v>
      </c>
      <c r="M6808" s="529" t="s">
        <v>1047</v>
      </c>
    </row>
    <row r="6809" spans="12:13" x14ac:dyDescent="0.35">
      <c r="L6809" s="535" t="s">
        <v>7873</v>
      </c>
      <c r="M6809" s="529" t="s">
        <v>1047</v>
      </c>
    </row>
    <row r="6810" spans="12:13" x14ac:dyDescent="0.35">
      <c r="L6810" s="535" t="s">
        <v>7874</v>
      </c>
      <c r="M6810" s="529" t="s">
        <v>1047</v>
      </c>
    </row>
    <row r="6811" spans="12:13" x14ac:dyDescent="0.35">
      <c r="L6811" s="535" t="s">
        <v>7875</v>
      </c>
      <c r="M6811" s="529" t="s">
        <v>1047</v>
      </c>
    </row>
    <row r="6812" spans="12:13" x14ac:dyDescent="0.35">
      <c r="L6812" s="535" t="s">
        <v>7876</v>
      </c>
      <c r="M6812" s="529" t="s">
        <v>1047</v>
      </c>
    </row>
    <row r="6813" spans="12:13" x14ac:dyDescent="0.35">
      <c r="L6813" s="535" t="s">
        <v>7877</v>
      </c>
      <c r="M6813" s="529" t="s">
        <v>1047</v>
      </c>
    </row>
    <row r="6814" spans="12:13" x14ac:dyDescent="0.35">
      <c r="L6814" s="535" t="s">
        <v>7878</v>
      </c>
      <c r="M6814" s="529" t="s">
        <v>1047</v>
      </c>
    </row>
    <row r="6815" spans="12:13" x14ac:dyDescent="0.35">
      <c r="L6815" s="535" t="s">
        <v>7879</v>
      </c>
      <c r="M6815" s="529" t="s">
        <v>1047</v>
      </c>
    </row>
    <row r="6816" spans="12:13" x14ac:dyDescent="0.35">
      <c r="L6816" s="535" t="s">
        <v>7880</v>
      </c>
      <c r="M6816" s="529" t="s">
        <v>1047</v>
      </c>
    </row>
    <row r="6817" spans="12:13" x14ac:dyDescent="0.35">
      <c r="L6817" s="535" t="s">
        <v>7881</v>
      </c>
      <c r="M6817" s="529" t="s">
        <v>1047</v>
      </c>
    </row>
    <row r="6818" spans="12:13" x14ac:dyDescent="0.35">
      <c r="L6818" s="535" t="s">
        <v>7882</v>
      </c>
      <c r="M6818" s="529" t="s">
        <v>1047</v>
      </c>
    </row>
    <row r="6819" spans="12:13" x14ac:dyDescent="0.35">
      <c r="L6819" s="535" t="s">
        <v>7883</v>
      </c>
      <c r="M6819" s="529" t="s">
        <v>1047</v>
      </c>
    </row>
    <row r="6820" spans="12:13" x14ac:dyDescent="0.35">
      <c r="L6820" s="535" t="s">
        <v>7884</v>
      </c>
      <c r="M6820" s="529" t="s">
        <v>1047</v>
      </c>
    </row>
    <row r="6821" spans="12:13" x14ac:dyDescent="0.35">
      <c r="L6821" s="535" t="s">
        <v>7885</v>
      </c>
      <c r="M6821" s="529" t="s">
        <v>1047</v>
      </c>
    </row>
    <row r="6822" spans="12:13" x14ac:dyDescent="0.35">
      <c r="L6822" s="535" t="s">
        <v>7886</v>
      </c>
      <c r="M6822" s="529" t="s">
        <v>1047</v>
      </c>
    </row>
    <row r="6823" spans="12:13" x14ac:dyDescent="0.35">
      <c r="L6823" s="535" t="s">
        <v>7887</v>
      </c>
      <c r="M6823" s="529" t="s">
        <v>1047</v>
      </c>
    </row>
    <row r="6824" spans="12:13" x14ac:dyDescent="0.35">
      <c r="L6824" s="535" t="s">
        <v>7888</v>
      </c>
      <c r="M6824" s="529" t="s">
        <v>1047</v>
      </c>
    </row>
    <row r="6825" spans="12:13" x14ac:dyDescent="0.35">
      <c r="L6825" s="535" t="s">
        <v>7889</v>
      </c>
      <c r="M6825" s="529" t="s">
        <v>1047</v>
      </c>
    </row>
    <row r="6826" spans="12:13" x14ac:dyDescent="0.35">
      <c r="L6826" s="535" t="s">
        <v>7890</v>
      </c>
      <c r="M6826" s="529" t="s">
        <v>1047</v>
      </c>
    </row>
    <row r="6827" spans="12:13" x14ac:dyDescent="0.35">
      <c r="L6827" s="535" t="s">
        <v>7891</v>
      </c>
      <c r="M6827" s="529" t="s">
        <v>1047</v>
      </c>
    </row>
    <row r="6828" spans="12:13" x14ac:dyDescent="0.35">
      <c r="L6828" s="535" t="s">
        <v>7892</v>
      </c>
      <c r="M6828" s="529" t="s">
        <v>1047</v>
      </c>
    </row>
    <row r="6829" spans="12:13" x14ac:dyDescent="0.35">
      <c r="L6829" s="535" t="s">
        <v>7893</v>
      </c>
      <c r="M6829" s="529" t="s">
        <v>1047</v>
      </c>
    </row>
    <row r="6830" spans="12:13" x14ac:dyDescent="0.35">
      <c r="L6830" s="535" t="s">
        <v>7894</v>
      </c>
      <c r="M6830" s="529" t="s">
        <v>1047</v>
      </c>
    </row>
    <row r="6831" spans="12:13" x14ac:dyDescent="0.35">
      <c r="L6831" s="535" t="s">
        <v>7895</v>
      </c>
      <c r="M6831" s="529" t="s">
        <v>1047</v>
      </c>
    </row>
    <row r="6832" spans="12:13" x14ac:dyDescent="0.35">
      <c r="L6832" s="535" t="s">
        <v>7896</v>
      </c>
      <c r="M6832" s="529" t="s">
        <v>1047</v>
      </c>
    </row>
    <row r="6833" spans="12:13" x14ac:dyDescent="0.35">
      <c r="L6833" s="535" t="s">
        <v>7897</v>
      </c>
      <c r="M6833" s="529" t="s">
        <v>1047</v>
      </c>
    </row>
    <row r="6834" spans="12:13" x14ac:dyDescent="0.35">
      <c r="L6834" s="535" t="s">
        <v>7898</v>
      </c>
      <c r="M6834" s="529" t="s">
        <v>1047</v>
      </c>
    </row>
    <row r="6835" spans="12:13" x14ac:dyDescent="0.35">
      <c r="L6835" s="535" t="s">
        <v>7899</v>
      </c>
      <c r="M6835" s="529" t="s">
        <v>1047</v>
      </c>
    </row>
    <row r="6836" spans="12:13" x14ac:dyDescent="0.35">
      <c r="L6836" s="535" t="s">
        <v>7900</v>
      </c>
      <c r="M6836" s="529" t="s">
        <v>1047</v>
      </c>
    </row>
    <row r="6837" spans="12:13" x14ac:dyDescent="0.35">
      <c r="L6837" s="535" t="s">
        <v>7901</v>
      </c>
      <c r="M6837" s="529" t="s">
        <v>1047</v>
      </c>
    </row>
    <row r="6838" spans="12:13" x14ac:dyDescent="0.35">
      <c r="L6838" s="535" t="s">
        <v>7902</v>
      </c>
      <c r="M6838" s="529" t="s">
        <v>1047</v>
      </c>
    </row>
    <row r="6839" spans="12:13" x14ac:dyDescent="0.35">
      <c r="L6839" s="535" t="s">
        <v>7903</v>
      </c>
      <c r="M6839" s="529" t="s">
        <v>1047</v>
      </c>
    </row>
    <row r="6840" spans="12:13" x14ac:dyDescent="0.35">
      <c r="L6840" s="535" t="s">
        <v>7904</v>
      </c>
      <c r="M6840" s="529" t="s">
        <v>1047</v>
      </c>
    </row>
    <row r="6841" spans="12:13" x14ac:dyDescent="0.35">
      <c r="L6841" s="535" t="s">
        <v>7905</v>
      </c>
      <c r="M6841" s="529" t="s">
        <v>1047</v>
      </c>
    </row>
    <row r="6842" spans="12:13" x14ac:dyDescent="0.35">
      <c r="L6842" s="535" t="s">
        <v>7906</v>
      </c>
      <c r="M6842" s="529" t="s">
        <v>1047</v>
      </c>
    </row>
    <row r="6843" spans="12:13" x14ac:dyDescent="0.35">
      <c r="L6843" s="535" t="s">
        <v>7907</v>
      </c>
      <c r="M6843" s="529" t="s">
        <v>1047</v>
      </c>
    </row>
    <row r="6844" spans="12:13" x14ac:dyDescent="0.35">
      <c r="L6844" s="535" t="s">
        <v>7908</v>
      </c>
      <c r="M6844" s="529" t="s">
        <v>1047</v>
      </c>
    </row>
    <row r="6845" spans="12:13" x14ac:dyDescent="0.35">
      <c r="L6845" s="535" t="s">
        <v>7909</v>
      </c>
      <c r="M6845" s="529" t="s">
        <v>1047</v>
      </c>
    </row>
    <row r="6846" spans="12:13" x14ac:dyDescent="0.35">
      <c r="L6846" s="535" t="s">
        <v>7910</v>
      </c>
      <c r="M6846" s="529" t="s">
        <v>1047</v>
      </c>
    </row>
    <row r="6847" spans="12:13" x14ac:dyDescent="0.35">
      <c r="L6847" s="535" t="s">
        <v>7911</v>
      </c>
      <c r="M6847" s="529" t="s">
        <v>1047</v>
      </c>
    </row>
    <row r="6848" spans="12:13" x14ac:dyDescent="0.35">
      <c r="L6848" s="535" t="s">
        <v>7912</v>
      </c>
      <c r="M6848" s="529" t="s">
        <v>1047</v>
      </c>
    </row>
    <row r="6849" spans="12:13" x14ac:dyDescent="0.35">
      <c r="L6849" s="535" t="s">
        <v>7913</v>
      </c>
      <c r="M6849" s="529" t="s">
        <v>1047</v>
      </c>
    </row>
    <row r="6850" spans="12:13" x14ac:dyDescent="0.35">
      <c r="L6850" s="535" t="s">
        <v>7914</v>
      </c>
      <c r="M6850" s="529" t="s">
        <v>1047</v>
      </c>
    </row>
    <row r="6851" spans="12:13" x14ac:dyDescent="0.35">
      <c r="L6851" s="535" t="s">
        <v>7915</v>
      </c>
      <c r="M6851" s="529" t="s">
        <v>1047</v>
      </c>
    </row>
    <row r="6852" spans="12:13" x14ac:dyDescent="0.35">
      <c r="L6852" s="535" t="s">
        <v>7916</v>
      </c>
      <c r="M6852" s="529" t="s">
        <v>1047</v>
      </c>
    </row>
    <row r="6853" spans="12:13" x14ac:dyDescent="0.35">
      <c r="L6853" s="535" t="s">
        <v>7917</v>
      </c>
      <c r="M6853" s="529" t="s">
        <v>1047</v>
      </c>
    </row>
    <row r="6854" spans="12:13" x14ac:dyDescent="0.35">
      <c r="L6854" s="535" t="s">
        <v>7918</v>
      </c>
      <c r="M6854" s="529" t="s">
        <v>1047</v>
      </c>
    </row>
    <row r="6855" spans="12:13" x14ac:dyDescent="0.35">
      <c r="L6855" s="535" t="s">
        <v>7919</v>
      </c>
      <c r="M6855" s="529" t="s">
        <v>1047</v>
      </c>
    </row>
    <row r="6856" spans="12:13" x14ac:dyDescent="0.35">
      <c r="L6856" s="535" t="s">
        <v>7920</v>
      </c>
      <c r="M6856" s="529" t="s">
        <v>1047</v>
      </c>
    </row>
    <row r="6857" spans="12:13" x14ac:dyDescent="0.35">
      <c r="L6857" s="535" t="s">
        <v>7921</v>
      </c>
      <c r="M6857" s="529" t="s">
        <v>1047</v>
      </c>
    </row>
    <row r="6858" spans="12:13" x14ac:dyDescent="0.35">
      <c r="L6858" s="535" t="s">
        <v>7922</v>
      </c>
      <c r="M6858" s="529" t="s">
        <v>1047</v>
      </c>
    </row>
    <row r="6859" spans="12:13" x14ac:dyDescent="0.35">
      <c r="L6859" s="535" t="s">
        <v>7923</v>
      </c>
      <c r="M6859" s="529" t="s">
        <v>1047</v>
      </c>
    </row>
    <row r="6860" spans="12:13" x14ac:dyDescent="0.35">
      <c r="L6860" s="535" t="s">
        <v>7924</v>
      </c>
      <c r="M6860" s="529" t="s">
        <v>1047</v>
      </c>
    </row>
    <row r="6861" spans="12:13" x14ac:dyDescent="0.35">
      <c r="L6861" s="535" t="s">
        <v>7925</v>
      </c>
      <c r="M6861" s="529" t="s">
        <v>1047</v>
      </c>
    </row>
    <row r="6862" spans="12:13" x14ac:dyDescent="0.35">
      <c r="L6862" s="535" t="s">
        <v>7926</v>
      </c>
      <c r="M6862" s="529" t="s">
        <v>1047</v>
      </c>
    </row>
    <row r="6863" spans="12:13" x14ac:dyDescent="0.35">
      <c r="L6863" s="535" t="s">
        <v>7927</v>
      </c>
      <c r="M6863" s="529" t="s">
        <v>1047</v>
      </c>
    </row>
    <row r="6864" spans="12:13" x14ac:dyDescent="0.35">
      <c r="L6864" s="535" t="s">
        <v>7928</v>
      </c>
      <c r="M6864" s="529" t="s">
        <v>1047</v>
      </c>
    </row>
    <row r="6865" spans="12:13" x14ac:dyDescent="0.35">
      <c r="L6865" s="535" t="s">
        <v>7929</v>
      </c>
      <c r="M6865" s="529" t="s">
        <v>1047</v>
      </c>
    </row>
    <row r="6866" spans="12:13" x14ac:dyDescent="0.35">
      <c r="L6866" s="535" t="s">
        <v>7930</v>
      </c>
      <c r="M6866" s="529" t="s">
        <v>1047</v>
      </c>
    </row>
    <row r="6867" spans="12:13" x14ac:dyDescent="0.35">
      <c r="L6867" s="535" t="s">
        <v>7931</v>
      </c>
      <c r="M6867" s="529" t="s">
        <v>1047</v>
      </c>
    </row>
    <row r="6868" spans="12:13" x14ac:dyDescent="0.35">
      <c r="L6868" s="535" t="s">
        <v>7932</v>
      </c>
      <c r="M6868" s="529" t="s">
        <v>1047</v>
      </c>
    </row>
    <row r="6869" spans="12:13" x14ac:dyDescent="0.35">
      <c r="L6869" s="535" t="s">
        <v>7933</v>
      </c>
      <c r="M6869" s="529" t="s">
        <v>1047</v>
      </c>
    </row>
    <row r="6870" spans="12:13" x14ac:dyDescent="0.35">
      <c r="L6870" s="535" t="s">
        <v>7934</v>
      </c>
      <c r="M6870" s="529" t="s">
        <v>1047</v>
      </c>
    </row>
    <row r="6871" spans="12:13" x14ac:dyDescent="0.35">
      <c r="L6871" s="535" t="s">
        <v>7935</v>
      </c>
      <c r="M6871" s="529" t="s">
        <v>1047</v>
      </c>
    </row>
    <row r="6872" spans="12:13" x14ac:dyDescent="0.35">
      <c r="L6872" s="535" t="s">
        <v>7936</v>
      </c>
      <c r="M6872" s="529" t="s">
        <v>1047</v>
      </c>
    </row>
    <row r="6873" spans="12:13" x14ac:dyDescent="0.35">
      <c r="L6873" s="535" t="s">
        <v>7937</v>
      </c>
      <c r="M6873" s="529" t="s">
        <v>1047</v>
      </c>
    </row>
    <row r="6874" spans="12:13" x14ac:dyDescent="0.35">
      <c r="L6874" s="535" t="s">
        <v>7938</v>
      </c>
      <c r="M6874" s="529" t="s">
        <v>1047</v>
      </c>
    </row>
    <row r="6875" spans="12:13" x14ac:dyDescent="0.35">
      <c r="L6875" s="535" t="s">
        <v>7939</v>
      </c>
      <c r="M6875" s="529" t="s">
        <v>1047</v>
      </c>
    </row>
    <row r="6876" spans="12:13" x14ac:dyDescent="0.35">
      <c r="L6876" s="535" t="s">
        <v>7940</v>
      </c>
      <c r="M6876" s="529" t="s">
        <v>1047</v>
      </c>
    </row>
    <row r="6877" spans="12:13" x14ac:dyDescent="0.35">
      <c r="L6877" s="535" t="s">
        <v>7941</v>
      </c>
      <c r="M6877" s="529" t="s">
        <v>1047</v>
      </c>
    </row>
    <row r="6878" spans="12:13" x14ac:dyDescent="0.35">
      <c r="L6878" s="535" t="s">
        <v>7942</v>
      </c>
      <c r="M6878" s="529" t="s">
        <v>1047</v>
      </c>
    </row>
    <row r="6879" spans="12:13" x14ac:dyDescent="0.35">
      <c r="L6879" s="535" t="s">
        <v>7943</v>
      </c>
      <c r="M6879" s="529" t="s">
        <v>1047</v>
      </c>
    </row>
    <row r="6880" spans="12:13" x14ac:dyDescent="0.35">
      <c r="L6880" s="535" t="s">
        <v>7944</v>
      </c>
      <c r="M6880" s="529" t="s">
        <v>1047</v>
      </c>
    </row>
    <row r="6881" spans="12:13" x14ac:dyDescent="0.35">
      <c r="L6881" s="535" t="s">
        <v>7945</v>
      </c>
      <c r="M6881" s="529" t="s">
        <v>1047</v>
      </c>
    </row>
    <row r="6882" spans="12:13" x14ac:dyDescent="0.35">
      <c r="L6882" s="535" t="s">
        <v>7946</v>
      </c>
      <c r="M6882" s="529" t="s">
        <v>1047</v>
      </c>
    </row>
    <row r="6883" spans="12:13" x14ac:dyDescent="0.35">
      <c r="L6883" s="535" t="s">
        <v>7947</v>
      </c>
      <c r="M6883" s="529" t="s">
        <v>1047</v>
      </c>
    </row>
    <row r="6884" spans="12:13" x14ac:dyDescent="0.35">
      <c r="L6884" s="535" t="s">
        <v>7948</v>
      </c>
      <c r="M6884" s="529" t="s">
        <v>1047</v>
      </c>
    </row>
    <row r="6885" spans="12:13" x14ac:dyDescent="0.35">
      <c r="L6885" s="535" t="s">
        <v>7949</v>
      </c>
      <c r="M6885" s="529" t="s">
        <v>1047</v>
      </c>
    </row>
    <row r="6886" spans="12:13" x14ac:dyDescent="0.35">
      <c r="L6886" s="535" t="s">
        <v>7950</v>
      </c>
      <c r="M6886" s="529" t="s">
        <v>1047</v>
      </c>
    </row>
    <row r="6887" spans="12:13" x14ac:dyDescent="0.35">
      <c r="L6887" s="535" t="s">
        <v>7951</v>
      </c>
      <c r="M6887" s="529" t="s">
        <v>1047</v>
      </c>
    </row>
    <row r="6888" spans="12:13" x14ac:dyDescent="0.35">
      <c r="L6888" s="535" t="s">
        <v>7952</v>
      </c>
      <c r="M6888" s="529" t="s">
        <v>1047</v>
      </c>
    </row>
    <row r="6889" spans="12:13" x14ac:dyDescent="0.35">
      <c r="L6889" s="535" t="s">
        <v>7953</v>
      </c>
      <c r="M6889" s="529" t="s">
        <v>1047</v>
      </c>
    </row>
    <row r="6890" spans="12:13" x14ac:dyDescent="0.35">
      <c r="L6890" s="535" t="s">
        <v>7954</v>
      </c>
      <c r="M6890" s="529" t="s">
        <v>1047</v>
      </c>
    </row>
    <row r="6891" spans="12:13" x14ac:dyDescent="0.35">
      <c r="L6891" s="535" t="s">
        <v>7955</v>
      </c>
      <c r="M6891" s="529" t="s">
        <v>1047</v>
      </c>
    </row>
    <row r="6892" spans="12:13" x14ac:dyDescent="0.35">
      <c r="L6892" s="535" t="s">
        <v>7956</v>
      </c>
      <c r="M6892" s="529" t="s">
        <v>1047</v>
      </c>
    </row>
    <row r="6893" spans="12:13" x14ac:dyDescent="0.35">
      <c r="L6893" s="535" t="s">
        <v>7957</v>
      </c>
      <c r="M6893" s="529" t="s">
        <v>1047</v>
      </c>
    </row>
    <row r="6894" spans="12:13" x14ac:dyDescent="0.35">
      <c r="L6894" s="535" t="s">
        <v>7958</v>
      </c>
      <c r="M6894" s="529" t="s">
        <v>1047</v>
      </c>
    </row>
    <row r="6895" spans="12:13" x14ac:dyDescent="0.35">
      <c r="L6895" s="535" t="s">
        <v>7959</v>
      </c>
      <c r="M6895" s="529" t="s">
        <v>1047</v>
      </c>
    </row>
    <row r="6896" spans="12:13" x14ac:dyDescent="0.35">
      <c r="L6896" s="535" t="s">
        <v>7960</v>
      </c>
      <c r="M6896" s="529" t="s">
        <v>1047</v>
      </c>
    </row>
    <row r="6897" spans="12:13" x14ac:dyDescent="0.35">
      <c r="L6897" s="535" t="s">
        <v>7961</v>
      </c>
      <c r="M6897" s="529" t="s">
        <v>1047</v>
      </c>
    </row>
    <row r="6898" spans="12:13" x14ac:dyDescent="0.35">
      <c r="L6898" s="535" t="s">
        <v>7962</v>
      </c>
      <c r="M6898" s="529" t="s">
        <v>1047</v>
      </c>
    </row>
    <row r="6899" spans="12:13" x14ac:dyDescent="0.35">
      <c r="L6899" s="535" t="s">
        <v>7963</v>
      </c>
      <c r="M6899" s="529" t="s">
        <v>1047</v>
      </c>
    </row>
    <row r="6900" spans="12:13" x14ac:dyDescent="0.35">
      <c r="L6900" s="535" t="s">
        <v>7964</v>
      </c>
      <c r="M6900" s="529" t="s">
        <v>1047</v>
      </c>
    </row>
    <row r="6901" spans="12:13" x14ac:dyDescent="0.35">
      <c r="L6901" s="535" t="s">
        <v>7965</v>
      </c>
      <c r="M6901" s="529" t="s">
        <v>1047</v>
      </c>
    </row>
    <row r="6902" spans="12:13" x14ac:dyDescent="0.35">
      <c r="L6902" s="535" t="s">
        <v>7966</v>
      </c>
      <c r="M6902" s="529" t="s">
        <v>1047</v>
      </c>
    </row>
    <row r="6903" spans="12:13" x14ac:dyDescent="0.35">
      <c r="L6903" s="535" t="s">
        <v>7967</v>
      </c>
      <c r="M6903" s="529" t="s">
        <v>1047</v>
      </c>
    </row>
    <row r="6904" spans="12:13" x14ac:dyDescent="0.35">
      <c r="L6904" s="535" t="s">
        <v>7968</v>
      </c>
      <c r="M6904" s="529" t="s">
        <v>1047</v>
      </c>
    </row>
    <row r="6905" spans="12:13" x14ac:dyDescent="0.35">
      <c r="L6905" s="535" t="s">
        <v>7969</v>
      </c>
      <c r="M6905" s="529" t="s">
        <v>1047</v>
      </c>
    </row>
    <row r="6906" spans="12:13" x14ac:dyDescent="0.35">
      <c r="L6906" s="535" t="s">
        <v>7970</v>
      </c>
      <c r="M6906" s="529" t="s">
        <v>1047</v>
      </c>
    </row>
    <row r="6907" spans="12:13" x14ac:dyDescent="0.35">
      <c r="L6907" s="535" t="s">
        <v>7971</v>
      </c>
      <c r="M6907" s="529" t="s">
        <v>1047</v>
      </c>
    </row>
    <row r="6908" spans="12:13" x14ac:dyDescent="0.35">
      <c r="L6908" s="535" t="s">
        <v>7972</v>
      </c>
      <c r="M6908" s="529" t="s">
        <v>1047</v>
      </c>
    </row>
    <row r="6909" spans="12:13" x14ac:dyDescent="0.35">
      <c r="L6909" s="535" t="s">
        <v>7973</v>
      </c>
      <c r="M6909" s="529" t="s">
        <v>1047</v>
      </c>
    </row>
    <row r="6910" spans="12:13" x14ac:dyDescent="0.35">
      <c r="L6910" s="535" t="s">
        <v>7974</v>
      </c>
      <c r="M6910" s="529" t="s">
        <v>1047</v>
      </c>
    </row>
    <row r="6911" spans="12:13" x14ac:dyDescent="0.35">
      <c r="L6911" s="535" t="s">
        <v>7975</v>
      </c>
      <c r="M6911" s="529" t="s">
        <v>1047</v>
      </c>
    </row>
    <row r="6912" spans="12:13" x14ac:dyDescent="0.35">
      <c r="L6912" s="535" t="s">
        <v>7976</v>
      </c>
      <c r="M6912" s="529" t="s">
        <v>1047</v>
      </c>
    </row>
    <row r="6913" spans="12:13" x14ac:dyDescent="0.35">
      <c r="L6913" s="535" t="s">
        <v>7977</v>
      </c>
      <c r="M6913" s="529" t="s">
        <v>1047</v>
      </c>
    </row>
    <row r="6914" spans="12:13" x14ac:dyDescent="0.35">
      <c r="L6914" s="535" t="s">
        <v>7978</v>
      </c>
      <c r="M6914" s="529" t="s">
        <v>1047</v>
      </c>
    </row>
    <row r="6915" spans="12:13" x14ac:dyDescent="0.35">
      <c r="L6915" s="535" t="s">
        <v>7979</v>
      </c>
      <c r="M6915" s="529" t="s">
        <v>1047</v>
      </c>
    </row>
    <row r="6916" spans="12:13" x14ac:dyDescent="0.35">
      <c r="L6916" s="535" t="s">
        <v>7980</v>
      </c>
      <c r="M6916" s="529" t="s">
        <v>1047</v>
      </c>
    </row>
    <row r="6917" spans="12:13" x14ac:dyDescent="0.35">
      <c r="L6917" s="535" t="s">
        <v>7981</v>
      </c>
      <c r="M6917" s="529" t="s">
        <v>1047</v>
      </c>
    </row>
    <row r="6918" spans="12:13" x14ac:dyDescent="0.35">
      <c r="L6918" s="535" t="s">
        <v>7982</v>
      </c>
      <c r="M6918" s="529" t="s">
        <v>1047</v>
      </c>
    </row>
    <row r="6919" spans="12:13" x14ac:dyDescent="0.35">
      <c r="L6919" s="535" t="s">
        <v>7983</v>
      </c>
      <c r="M6919" s="529" t="s">
        <v>1047</v>
      </c>
    </row>
    <row r="6920" spans="12:13" x14ac:dyDescent="0.35">
      <c r="L6920" s="535" t="s">
        <v>7984</v>
      </c>
      <c r="M6920" s="529" t="s">
        <v>1047</v>
      </c>
    </row>
    <row r="6921" spans="12:13" x14ac:dyDescent="0.35">
      <c r="L6921" s="535" t="s">
        <v>7985</v>
      </c>
      <c r="M6921" s="529" t="s">
        <v>1047</v>
      </c>
    </row>
    <row r="6922" spans="12:13" x14ac:dyDescent="0.35">
      <c r="L6922" s="535" t="s">
        <v>7986</v>
      </c>
      <c r="M6922" s="529" t="s">
        <v>1047</v>
      </c>
    </row>
    <row r="6923" spans="12:13" x14ac:dyDescent="0.35">
      <c r="L6923" s="535" t="s">
        <v>7987</v>
      </c>
      <c r="M6923" s="529" t="s">
        <v>1047</v>
      </c>
    </row>
    <row r="6924" spans="12:13" x14ac:dyDescent="0.35">
      <c r="L6924" s="535" t="s">
        <v>7988</v>
      </c>
      <c r="M6924" s="529" t="s">
        <v>1047</v>
      </c>
    </row>
    <row r="6925" spans="12:13" x14ac:dyDescent="0.35">
      <c r="L6925" s="535" t="s">
        <v>7989</v>
      </c>
      <c r="M6925" s="529" t="s">
        <v>1047</v>
      </c>
    </row>
    <row r="6926" spans="12:13" x14ac:dyDescent="0.35">
      <c r="L6926" s="535" t="s">
        <v>7990</v>
      </c>
      <c r="M6926" s="529" t="s">
        <v>1047</v>
      </c>
    </row>
    <row r="6927" spans="12:13" x14ac:dyDescent="0.35">
      <c r="L6927" s="535" t="s">
        <v>7991</v>
      </c>
      <c r="M6927" s="529" t="s">
        <v>1047</v>
      </c>
    </row>
    <row r="6928" spans="12:13" x14ac:dyDescent="0.35">
      <c r="L6928" s="535" t="s">
        <v>7992</v>
      </c>
      <c r="M6928" s="529" t="s">
        <v>1047</v>
      </c>
    </row>
    <row r="6929" spans="12:13" x14ac:dyDescent="0.35">
      <c r="L6929" s="535" t="s">
        <v>7993</v>
      </c>
      <c r="M6929" s="529" t="s">
        <v>1047</v>
      </c>
    </row>
    <row r="6930" spans="12:13" x14ac:dyDescent="0.35">
      <c r="L6930" s="535" t="s">
        <v>7994</v>
      </c>
      <c r="M6930" s="529" t="s">
        <v>1047</v>
      </c>
    </row>
    <row r="6931" spans="12:13" x14ac:dyDescent="0.35">
      <c r="L6931" s="535" t="s">
        <v>7995</v>
      </c>
      <c r="M6931" s="529" t="s">
        <v>1047</v>
      </c>
    </row>
    <row r="6932" spans="12:13" x14ac:dyDescent="0.35">
      <c r="L6932" s="535" t="s">
        <v>7996</v>
      </c>
      <c r="M6932" s="529" t="s">
        <v>1047</v>
      </c>
    </row>
    <row r="6933" spans="12:13" x14ac:dyDescent="0.35">
      <c r="L6933" s="535" t="s">
        <v>7997</v>
      </c>
      <c r="M6933" s="529" t="s">
        <v>1047</v>
      </c>
    </row>
    <row r="6934" spans="12:13" x14ac:dyDescent="0.35">
      <c r="L6934" s="535" t="s">
        <v>7998</v>
      </c>
      <c r="M6934" s="529" t="s">
        <v>1047</v>
      </c>
    </row>
    <row r="6935" spans="12:13" x14ac:dyDescent="0.35">
      <c r="L6935" s="535" t="s">
        <v>7999</v>
      </c>
      <c r="M6935" s="529" t="s">
        <v>1047</v>
      </c>
    </row>
    <row r="6936" spans="12:13" x14ac:dyDescent="0.35">
      <c r="L6936" s="535" t="s">
        <v>8000</v>
      </c>
      <c r="M6936" s="529" t="s">
        <v>1047</v>
      </c>
    </row>
    <row r="6937" spans="12:13" x14ac:dyDescent="0.35">
      <c r="L6937" s="535" t="s">
        <v>8001</v>
      </c>
      <c r="M6937" s="529" t="s">
        <v>1047</v>
      </c>
    </row>
    <row r="6938" spans="12:13" x14ac:dyDescent="0.35">
      <c r="L6938" s="535" t="s">
        <v>8002</v>
      </c>
      <c r="M6938" s="529" t="s">
        <v>1047</v>
      </c>
    </row>
    <row r="6939" spans="12:13" x14ac:dyDescent="0.35">
      <c r="L6939" s="535" t="s">
        <v>8003</v>
      </c>
      <c r="M6939" s="529" t="s">
        <v>1047</v>
      </c>
    </row>
    <row r="6940" spans="12:13" x14ac:dyDescent="0.35">
      <c r="L6940" s="535" t="s">
        <v>8004</v>
      </c>
      <c r="M6940" s="529" t="s">
        <v>1047</v>
      </c>
    </row>
    <row r="6941" spans="12:13" x14ac:dyDescent="0.35">
      <c r="L6941" s="535" t="s">
        <v>8005</v>
      </c>
      <c r="M6941" s="529" t="s">
        <v>1047</v>
      </c>
    </row>
    <row r="6942" spans="12:13" x14ac:dyDescent="0.35">
      <c r="L6942" s="535" t="s">
        <v>8006</v>
      </c>
      <c r="M6942" s="529" t="s">
        <v>1047</v>
      </c>
    </row>
    <row r="6943" spans="12:13" x14ac:dyDescent="0.35">
      <c r="L6943" s="535" t="s">
        <v>8007</v>
      </c>
      <c r="M6943" s="529" t="s">
        <v>1047</v>
      </c>
    </row>
    <row r="6944" spans="12:13" x14ac:dyDescent="0.35">
      <c r="L6944" s="535" t="s">
        <v>8008</v>
      </c>
      <c r="M6944" s="529" t="s">
        <v>1047</v>
      </c>
    </row>
    <row r="6945" spans="12:13" x14ac:dyDescent="0.35">
      <c r="L6945" s="535" t="s">
        <v>8009</v>
      </c>
      <c r="M6945" s="529" t="s">
        <v>1047</v>
      </c>
    </row>
    <row r="6946" spans="12:13" x14ac:dyDescent="0.35">
      <c r="L6946" s="535" t="s">
        <v>8010</v>
      </c>
      <c r="M6946" s="529" t="s">
        <v>1047</v>
      </c>
    </row>
    <row r="6947" spans="12:13" x14ac:dyDescent="0.35">
      <c r="L6947" s="535" t="s">
        <v>8011</v>
      </c>
      <c r="M6947" s="529" t="s">
        <v>1047</v>
      </c>
    </row>
    <row r="6948" spans="12:13" x14ac:dyDescent="0.35">
      <c r="L6948" s="535" t="s">
        <v>8012</v>
      </c>
      <c r="M6948" s="529" t="s">
        <v>1047</v>
      </c>
    </row>
    <row r="6949" spans="12:13" x14ac:dyDescent="0.35">
      <c r="L6949" s="535" t="s">
        <v>8013</v>
      </c>
      <c r="M6949" s="529" t="s">
        <v>1047</v>
      </c>
    </row>
    <row r="6950" spans="12:13" x14ac:dyDescent="0.35">
      <c r="L6950" s="535" t="s">
        <v>8014</v>
      </c>
      <c r="M6950" s="529" t="s">
        <v>1047</v>
      </c>
    </row>
    <row r="6951" spans="12:13" x14ac:dyDescent="0.35">
      <c r="L6951" s="535" t="s">
        <v>8015</v>
      </c>
      <c r="M6951" s="529" t="s">
        <v>1047</v>
      </c>
    </row>
    <row r="6952" spans="12:13" x14ac:dyDescent="0.35">
      <c r="L6952" s="535" t="s">
        <v>8016</v>
      </c>
      <c r="M6952" s="529" t="s">
        <v>1047</v>
      </c>
    </row>
    <row r="6953" spans="12:13" x14ac:dyDescent="0.35">
      <c r="L6953" s="535" t="s">
        <v>8017</v>
      </c>
      <c r="M6953" s="529" t="s">
        <v>1047</v>
      </c>
    </row>
    <row r="6954" spans="12:13" x14ac:dyDescent="0.35">
      <c r="L6954" s="535" t="s">
        <v>8018</v>
      </c>
      <c r="M6954" s="529" t="s">
        <v>1047</v>
      </c>
    </row>
    <row r="6955" spans="12:13" x14ac:dyDescent="0.35">
      <c r="L6955" s="535" t="s">
        <v>8019</v>
      </c>
      <c r="M6955" s="529" t="s">
        <v>1047</v>
      </c>
    </row>
    <row r="6956" spans="12:13" x14ac:dyDescent="0.35">
      <c r="L6956" s="535" t="s">
        <v>8020</v>
      </c>
      <c r="M6956" s="529" t="s">
        <v>1047</v>
      </c>
    </row>
    <row r="6957" spans="12:13" x14ac:dyDescent="0.35">
      <c r="L6957" s="535" t="s">
        <v>8021</v>
      </c>
      <c r="M6957" s="529" t="s">
        <v>1047</v>
      </c>
    </row>
    <row r="6958" spans="12:13" x14ac:dyDescent="0.35">
      <c r="L6958" s="535" t="s">
        <v>8022</v>
      </c>
      <c r="M6958" s="529" t="s">
        <v>1047</v>
      </c>
    </row>
    <row r="6959" spans="12:13" x14ac:dyDescent="0.35">
      <c r="L6959" s="535" t="s">
        <v>8023</v>
      </c>
      <c r="M6959" s="529" t="s">
        <v>1047</v>
      </c>
    </row>
    <row r="6960" spans="12:13" x14ac:dyDescent="0.35">
      <c r="L6960" s="535" t="s">
        <v>8024</v>
      </c>
      <c r="M6960" s="529" t="s">
        <v>1047</v>
      </c>
    </row>
    <row r="6961" spans="12:13" x14ac:dyDescent="0.35">
      <c r="L6961" s="535" t="s">
        <v>8025</v>
      </c>
      <c r="M6961" s="529" t="s">
        <v>1047</v>
      </c>
    </row>
    <row r="6962" spans="12:13" x14ac:dyDescent="0.35">
      <c r="L6962" s="535" t="s">
        <v>8026</v>
      </c>
      <c r="M6962" s="529" t="s">
        <v>1047</v>
      </c>
    </row>
    <row r="6963" spans="12:13" x14ac:dyDescent="0.35">
      <c r="L6963" s="535" t="s">
        <v>8027</v>
      </c>
      <c r="M6963" s="529" t="s">
        <v>1047</v>
      </c>
    </row>
    <row r="6964" spans="12:13" x14ac:dyDescent="0.35">
      <c r="L6964" s="535" t="s">
        <v>8028</v>
      </c>
      <c r="M6964" s="529" t="s">
        <v>1047</v>
      </c>
    </row>
    <row r="6965" spans="12:13" x14ac:dyDescent="0.35">
      <c r="L6965" s="535" t="s">
        <v>8029</v>
      </c>
      <c r="M6965" s="529" t="s">
        <v>1047</v>
      </c>
    </row>
    <row r="6966" spans="12:13" x14ac:dyDescent="0.35">
      <c r="L6966" s="535" t="s">
        <v>8030</v>
      </c>
      <c r="M6966" s="529" t="s">
        <v>1047</v>
      </c>
    </row>
    <row r="6967" spans="12:13" x14ac:dyDescent="0.35">
      <c r="L6967" s="535" t="s">
        <v>8031</v>
      </c>
      <c r="M6967" s="529" t="s">
        <v>1047</v>
      </c>
    </row>
    <row r="6968" spans="12:13" x14ac:dyDescent="0.35">
      <c r="L6968" s="535" t="s">
        <v>8032</v>
      </c>
      <c r="M6968" s="529" t="s">
        <v>1047</v>
      </c>
    </row>
    <row r="6969" spans="12:13" x14ac:dyDescent="0.35">
      <c r="L6969" s="535" t="s">
        <v>8033</v>
      </c>
      <c r="M6969" s="529" t="s">
        <v>1047</v>
      </c>
    </row>
    <row r="6970" spans="12:13" x14ac:dyDescent="0.35">
      <c r="L6970" s="535" t="s">
        <v>8034</v>
      </c>
      <c r="M6970" s="529" t="s">
        <v>1047</v>
      </c>
    </row>
    <row r="6971" spans="12:13" x14ac:dyDescent="0.35">
      <c r="L6971" s="535" t="s">
        <v>8035</v>
      </c>
      <c r="M6971" s="529" t="s">
        <v>1047</v>
      </c>
    </row>
    <row r="6972" spans="12:13" x14ac:dyDescent="0.35">
      <c r="L6972" s="535" t="s">
        <v>8036</v>
      </c>
      <c r="M6972" s="529" t="s">
        <v>1047</v>
      </c>
    </row>
    <row r="6973" spans="12:13" x14ac:dyDescent="0.35">
      <c r="L6973" s="535" t="s">
        <v>8037</v>
      </c>
      <c r="M6973" s="529" t="s">
        <v>1047</v>
      </c>
    </row>
    <row r="6974" spans="12:13" x14ac:dyDescent="0.35">
      <c r="L6974" s="535" t="s">
        <v>8038</v>
      </c>
      <c r="M6974" s="529" t="s">
        <v>1047</v>
      </c>
    </row>
    <row r="6975" spans="12:13" x14ac:dyDescent="0.35">
      <c r="L6975" s="535" t="s">
        <v>8039</v>
      </c>
      <c r="M6975" s="529" t="s">
        <v>1047</v>
      </c>
    </row>
    <row r="6976" spans="12:13" x14ac:dyDescent="0.35">
      <c r="L6976" s="535" t="s">
        <v>8040</v>
      </c>
      <c r="M6976" s="529" t="s">
        <v>1047</v>
      </c>
    </row>
    <row r="6977" spans="12:13" x14ac:dyDescent="0.35">
      <c r="L6977" s="535" t="s">
        <v>8041</v>
      </c>
      <c r="M6977" s="529" t="s">
        <v>1047</v>
      </c>
    </row>
    <row r="6978" spans="12:13" x14ac:dyDescent="0.35">
      <c r="L6978" s="535" t="s">
        <v>8042</v>
      </c>
      <c r="M6978" s="529" t="s">
        <v>1047</v>
      </c>
    </row>
    <row r="6979" spans="12:13" x14ac:dyDescent="0.35">
      <c r="L6979" s="535" t="s">
        <v>8043</v>
      </c>
      <c r="M6979" s="529" t="s">
        <v>1047</v>
      </c>
    </row>
    <row r="6980" spans="12:13" x14ac:dyDescent="0.35">
      <c r="L6980" s="535" t="s">
        <v>8044</v>
      </c>
      <c r="M6980" s="529" t="s">
        <v>1047</v>
      </c>
    </row>
    <row r="6981" spans="12:13" x14ac:dyDescent="0.35">
      <c r="L6981" s="535" t="s">
        <v>8045</v>
      </c>
      <c r="M6981" s="529" t="s">
        <v>1047</v>
      </c>
    </row>
    <row r="6982" spans="12:13" x14ac:dyDescent="0.35">
      <c r="L6982" s="535" t="s">
        <v>8046</v>
      </c>
      <c r="M6982" s="529" t="s">
        <v>1047</v>
      </c>
    </row>
    <row r="6983" spans="12:13" x14ac:dyDescent="0.35">
      <c r="L6983" s="535" t="s">
        <v>8047</v>
      </c>
      <c r="M6983" s="529" t="s">
        <v>1047</v>
      </c>
    </row>
    <row r="6984" spans="12:13" x14ac:dyDescent="0.35">
      <c r="L6984" s="535" t="s">
        <v>8048</v>
      </c>
      <c r="M6984" s="529" t="s">
        <v>1047</v>
      </c>
    </row>
    <row r="6985" spans="12:13" x14ac:dyDescent="0.35">
      <c r="L6985" s="535" t="s">
        <v>8049</v>
      </c>
      <c r="M6985" s="529" t="s">
        <v>1047</v>
      </c>
    </row>
    <row r="6986" spans="12:13" x14ac:dyDescent="0.35">
      <c r="L6986" s="535" t="s">
        <v>8050</v>
      </c>
      <c r="M6986" s="529" t="s">
        <v>1047</v>
      </c>
    </row>
    <row r="6987" spans="12:13" x14ac:dyDescent="0.35">
      <c r="L6987" s="535" t="s">
        <v>8051</v>
      </c>
      <c r="M6987" s="529" t="s">
        <v>1047</v>
      </c>
    </row>
    <row r="6988" spans="12:13" x14ac:dyDescent="0.35">
      <c r="L6988" s="535" t="s">
        <v>8052</v>
      </c>
      <c r="M6988" s="529" t="s">
        <v>1047</v>
      </c>
    </row>
    <row r="6989" spans="12:13" x14ac:dyDescent="0.35">
      <c r="L6989" s="535" t="s">
        <v>8053</v>
      </c>
      <c r="M6989" s="529" t="s">
        <v>1047</v>
      </c>
    </row>
    <row r="6990" spans="12:13" x14ac:dyDescent="0.35">
      <c r="L6990" s="535" t="s">
        <v>8054</v>
      </c>
      <c r="M6990" s="529" t="s">
        <v>1047</v>
      </c>
    </row>
    <row r="6991" spans="12:13" x14ac:dyDescent="0.35">
      <c r="L6991" s="535" t="s">
        <v>8055</v>
      </c>
      <c r="M6991" s="529" t="s">
        <v>1047</v>
      </c>
    </row>
    <row r="6992" spans="12:13" x14ac:dyDescent="0.35">
      <c r="L6992" s="535" t="s">
        <v>8056</v>
      </c>
      <c r="M6992" s="529" t="s">
        <v>1047</v>
      </c>
    </row>
    <row r="6993" spans="12:13" x14ac:dyDescent="0.35">
      <c r="L6993" s="535" t="s">
        <v>8057</v>
      </c>
      <c r="M6993" s="529" t="s">
        <v>1047</v>
      </c>
    </row>
    <row r="6994" spans="12:13" x14ac:dyDescent="0.35">
      <c r="L6994" s="535" t="s">
        <v>8058</v>
      </c>
      <c r="M6994" s="529" t="s">
        <v>1047</v>
      </c>
    </row>
    <row r="6995" spans="12:13" x14ac:dyDescent="0.35">
      <c r="L6995" s="535" t="s">
        <v>8059</v>
      </c>
      <c r="M6995" s="529" t="s">
        <v>1047</v>
      </c>
    </row>
    <row r="6996" spans="12:13" x14ac:dyDescent="0.35">
      <c r="L6996" s="535" t="s">
        <v>8060</v>
      </c>
      <c r="M6996" s="529" t="s">
        <v>1047</v>
      </c>
    </row>
    <row r="6997" spans="12:13" x14ac:dyDescent="0.35">
      <c r="L6997" s="535" t="s">
        <v>8061</v>
      </c>
      <c r="M6997" s="529" t="s">
        <v>1047</v>
      </c>
    </row>
    <row r="6998" spans="12:13" x14ac:dyDescent="0.35">
      <c r="L6998" s="535" t="s">
        <v>8062</v>
      </c>
      <c r="M6998" s="529" t="s">
        <v>1047</v>
      </c>
    </row>
    <row r="6999" spans="12:13" x14ac:dyDescent="0.35">
      <c r="L6999" s="535" t="s">
        <v>8063</v>
      </c>
      <c r="M6999" s="529" t="s">
        <v>1047</v>
      </c>
    </row>
    <row r="7000" spans="12:13" x14ac:dyDescent="0.35">
      <c r="L7000" s="535" t="s">
        <v>8064</v>
      </c>
      <c r="M7000" s="529" t="s">
        <v>1047</v>
      </c>
    </row>
    <row r="7001" spans="12:13" x14ac:dyDescent="0.35">
      <c r="L7001" s="535" t="s">
        <v>8065</v>
      </c>
      <c r="M7001" s="529" t="s">
        <v>1047</v>
      </c>
    </row>
    <row r="7002" spans="12:13" x14ac:dyDescent="0.35">
      <c r="L7002" s="535" t="s">
        <v>8066</v>
      </c>
      <c r="M7002" s="529" t="s">
        <v>1047</v>
      </c>
    </row>
    <row r="7003" spans="12:13" x14ac:dyDescent="0.35">
      <c r="L7003" s="535" t="s">
        <v>8067</v>
      </c>
      <c r="M7003" s="529" t="s">
        <v>1047</v>
      </c>
    </row>
    <row r="7004" spans="12:13" x14ac:dyDescent="0.35">
      <c r="L7004" s="535" t="s">
        <v>8068</v>
      </c>
      <c r="M7004" s="529" t="s">
        <v>1047</v>
      </c>
    </row>
    <row r="7005" spans="12:13" x14ac:dyDescent="0.35">
      <c r="L7005" s="535" t="s">
        <v>8069</v>
      </c>
      <c r="M7005" s="529" t="s">
        <v>1047</v>
      </c>
    </row>
    <row r="7006" spans="12:13" x14ac:dyDescent="0.35">
      <c r="L7006" s="535" t="s">
        <v>8070</v>
      </c>
      <c r="M7006" s="529" t="s">
        <v>1047</v>
      </c>
    </row>
    <row r="7007" spans="12:13" x14ac:dyDescent="0.35">
      <c r="L7007" s="535" t="s">
        <v>8071</v>
      </c>
      <c r="M7007" s="529" t="s">
        <v>1047</v>
      </c>
    </row>
    <row r="7008" spans="12:13" x14ac:dyDescent="0.35">
      <c r="L7008" s="535" t="s">
        <v>8072</v>
      </c>
      <c r="M7008" s="529" t="s">
        <v>1047</v>
      </c>
    </row>
    <row r="7009" spans="12:13" x14ac:dyDescent="0.35">
      <c r="L7009" s="535" t="s">
        <v>8073</v>
      </c>
      <c r="M7009" s="529" t="s">
        <v>1047</v>
      </c>
    </row>
    <row r="7010" spans="12:13" x14ac:dyDescent="0.35">
      <c r="L7010" s="535" t="s">
        <v>8074</v>
      </c>
      <c r="M7010" s="529" t="s">
        <v>1047</v>
      </c>
    </row>
    <row r="7011" spans="12:13" x14ac:dyDescent="0.35">
      <c r="L7011" s="535" t="s">
        <v>8075</v>
      </c>
      <c r="M7011" s="529" t="s">
        <v>1047</v>
      </c>
    </row>
    <row r="7012" spans="12:13" x14ac:dyDescent="0.35">
      <c r="L7012" s="535" t="s">
        <v>8076</v>
      </c>
      <c r="M7012" s="529" t="s">
        <v>1047</v>
      </c>
    </row>
    <row r="7013" spans="12:13" x14ac:dyDescent="0.35">
      <c r="L7013" s="535" t="s">
        <v>8077</v>
      </c>
      <c r="M7013" s="529" t="s">
        <v>1047</v>
      </c>
    </row>
    <row r="7014" spans="12:13" x14ac:dyDescent="0.35">
      <c r="L7014" s="535" t="s">
        <v>8078</v>
      </c>
      <c r="M7014" s="529" t="s">
        <v>1047</v>
      </c>
    </row>
    <row r="7015" spans="12:13" x14ac:dyDescent="0.35">
      <c r="L7015" s="535" t="s">
        <v>8079</v>
      </c>
      <c r="M7015" s="529" t="s">
        <v>1047</v>
      </c>
    </row>
    <row r="7016" spans="12:13" x14ac:dyDescent="0.35">
      <c r="L7016" s="535" t="s">
        <v>8080</v>
      </c>
      <c r="M7016" s="529" t="s">
        <v>1047</v>
      </c>
    </row>
    <row r="7017" spans="12:13" x14ac:dyDescent="0.35">
      <c r="L7017" s="535" t="s">
        <v>8081</v>
      </c>
      <c r="M7017" s="529" t="s">
        <v>1047</v>
      </c>
    </row>
    <row r="7018" spans="12:13" x14ac:dyDescent="0.35">
      <c r="L7018" s="535" t="s">
        <v>8082</v>
      </c>
      <c r="M7018" s="529" t="s">
        <v>1047</v>
      </c>
    </row>
    <row r="7019" spans="12:13" x14ac:dyDescent="0.35">
      <c r="L7019" s="535" t="s">
        <v>8083</v>
      </c>
      <c r="M7019" s="529" t="s">
        <v>1047</v>
      </c>
    </row>
    <row r="7020" spans="12:13" x14ac:dyDescent="0.35">
      <c r="L7020" s="535" t="s">
        <v>8084</v>
      </c>
      <c r="M7020" s="529" t="s">
        <v>1047</v>
      </c>
    </row>
    <row r="7021" spans="12:13" x14ac:dyDescent="0.35">
      <c r="L7021" s="535" t="s">
        <v>8085</v>
      </c>
      <c r="M7021" s="529" t="s">
        <v>1047</v>
      </c>
    </row>
    <row r="7022" spans="12:13" x14ac:dyDescent="0.35">
      <c r="L7022" s="535" t="s">
        <v>8086</v>
      </c>
      <c r="M7022" s="529" t="s">
        <v>1047</v>
      </c>
    </row>
    <row r="7023" spans="12:13" x14ac:dyDescent="0.35">
      <c r="L7023" s="535" t="s">
        <v>8087</v>
      </c>
      <c r="M7023" s="529" t="s">
        <v>1047</v>
      </c>
    </row>
    <row r="7024" spans="12:13" x14ac:dyDescent="0.35">
      <c r="L7024" s="535" t="s">
        <v>8088</v>
      </c>
      <c r="M7024" s="529" t="s">
        <v>1047</v>
      </c>
    </row>
    <row r="7025" spans="12:13" x14ac:dyDescent="0.35">
      <c r="L7025" s="535" t="s">
        <v>8089</v>
      </c>
      <c r="M7025" s="529" t="s">
        <v>1047</v>
      </c>
    </row>
    <row r="7026" spans="12:13" x14ac:dyDescent="0.35">
      <c r="L7026" s="535" t="s">
        <v>8090</v>
      </c>
      <c r="M7026" s="529" t="s">
        <v>1047</v>
      </c>
    </row>
    <row r="7027" spans="12:13" x14ac:dyDescent="0.35">
      <c r="L7027" s="535" t="s">
        <v>8091</v>
      </c>
      <c r="M7027" s="529" t="s">
        <v>1047</v>
      </c>
    </row>
    <row r="7028" spans="12:13" x14ac:dyDescent="0.35">
      <c r="L7028" s="535" t="s">
        <v>8092</v>
      </c>
      <c r="M7028" s="529" t="s">
        <v>1047</v>
      </c>
    </row>
    <row r="7029" spans="12:13" x14ac:dyDescent="0.35">
      <c r="L7029" s="535" t="s">
        <v>8093</v>
      </c>
      <c r="M7029" s="529" t="s">
        <v>1047</v>
      </c>
    </row>
    <row r="7030" spans="12:13" x14ac:dyDescent="0.35">
      <c r="L7030" s="535" t="s">
        <v>8094</v>
      </c>
      <c r="M7030" s="529" t="s">
        <v>1047</v>
      </c>
    </row>
    <row r="7031" spans="12:13" x14ac:dyDescent="0.35">
      <c r="L7031" s="535" t="s">
        <v>8095</v>
      </c>
      <c r="M7031" s="529" t="s">
        <v>1047</v>
      </c>
    </row>
    <row r="7032" spans="12:13" x14ac:dyDescent="0.35">
      <c r="L7032" s="535" t="s">
        <v>8096</v>
      </c>
      <c r="M7032" s="529" t="s">
        <v>1047</v>
      </c>
    </row>
    <row r="7033" spans="12:13" x14ac:dyDescent="0.35">
      <c r="L7033" s="535" t="s">
        <v>8097</v>
      </c>
      <c r="M7033" s="529" t="s">
        <v>1047</v>
      </c>
    </row>
    <row r="7034" spans="12:13" x14ac:dyDescent="0.35">
      <c r="L7034" s="535" t="s">
        <v>8098</v>
      </c>
      <c r="M7034" s="529" t="s">
        <v>1047</v>
      </c>
    </row>
    <row r="7035" spans="12:13" x14ac:dyDescent="0.35">
      <c r="L7035" s="535" t="s">
        <v>8099</v>
      </c>
      <c r="M7035" s="529" t="s">
        <v>1047</v>
      </c>
    </row>
    <row r="7036" spans="12:13" x14ac:dyDescent="0.35">
      <c r="L7036" s="535" t="s">
        <v>8100</v>
      </c>
      <c r="M7036" s="529" t="s">
        <v>1047</v>
      </c>
    </row>
    <row r="7037" spans="12:13" x14ac:dyDescent="0.35">
      <c r="L7037" s="535" t="s">
        <v>8101</v>
      </c>
      <c r="M7037" s="529" t="s">
        <v>1047</v>
      </c>
    </row>
    <row r="7038" spans="12:13" x14ac:dyDescent="0.35">
      <c r="L7038" s="535" t="s">
        <v>8102</v>
      </c>
      <c r="M7038" s="529" t="s">
        <v>1047</v>
      </c>
    </row>
    <row r="7039" spans="12:13" x14ac:dyDescent="0.35">
      <c r="L7039" s="535" t="s">
        <v>8103</v>
      </c>
      <c r="M7039" s="529" t="s">
        <v>1047</v>
      </c>
    </row>
    <row r="7040" spans="12:13" x14ac:dyDescent="0.35">
      <c r="L7040" s="535" t="s">
        <v>8104</v>
      </c>
      <c r="M7040" s="529" t="s">
        <v>1047</v>
      </c>
    </row>
    <row r="7041" spans="12:13" x14ac:dyDescent="0.35">
      <c r="L7041" s="535" t="s">
        <v>8105</v>
      </c>
      <c r="M7041" s="529" t="s">
        <v>1047</v>
      </c>
    </row>
    <row r="7042" spans="12:13" x14ac:dyDescent="0.35">
      <c r="L7042" s="535" t="s">
        <v>8106</v>
      </c>
      <c r="M7042" s="529" t="s">
        <v>1047</v>
      </c>
    </row>
    <row r="7043" spans="12:13" x14ac:dyDescent="0.35">
      <c r="L7043" s="535" t="s">
        <v>8107</v>
      </c>
      <c r="M7043" s="529" t="s">
        <v>1047</v>
      </c>
    </row>
    <row r="7044" spans="12:13" x14ac:dyDescent="0.35">
      <c r="L7044" s="535" t="s">
        <v>8108</v>
      </c>
      <c r="M7044" s="529" t="s">
        <v>1047</v>
      </c>
    </row>
    <row r="7045" spans="12:13" x14ac:dyDescent="0.35">
      <c r="L7045" s="535" t="s">
        <v>8109</v>
      </c>
      <c r="M7045" s="529" t="s">
        <v>1047</v>
      </c>
    </row>
    <row r="7046" spans="12:13" x14ac:dyDescent="0.35">
      <c r="L7046" s="535" t="s">
        <v>8110</v>
      </c>
      <c r="M7046" s="529" t="s">
        <v>1047</v>
      </c>
    </row>
    <row r="7047" spans="12:13" x14ac:dyDescent="0.35">
      <c r="L7047" s="535" t="s">
        <v>8111</v>
      </c>
      <c r="M7047" s="529" t="s">
        <v>1047</v>
      </c>
    </row>
    <row r="7048" spans="12:13" x14ac:dyDescent="0.35">
      <c r="L7048" s="535" t="s">
        <v>8112</v>
      </c>
      <c r="M7048" s="529" t="s">
        <v>1047</v>
      </c>
    </row>
    <row r="7049" spans="12:13" x14ac:dyDescent="0.35">
      <c r="L7049" s="535" t="s">
        <v>8113</v>
      </c>
      <c r="M7049" s="529" t="s">
        <v>1047</v>
      </c>
    </row>
    <row r="7050" spans="12:13" x14ac:dyDescent="0.35">
      <c r="L7050" s="535" t="s">
        <v>8114</v>
      </c>
      <c r="M7050" s="529" t="s">
        <v>1047</v>
      </c>
    </row>
    <row r="7051" spans="12:13" x14ac:dyDescent="0.35">
      <c r="L7051" s="535" t="s">
        <v>8115</v>
      </c>
      <c r="M7051" s="529" t="s">
        <v>1047</v>
      </c>
    </row>
    <row r="7052" spans="12:13" x14ac:dyDescent="0.35">
      <c r="L7052" s="535" t="s">
        <v>8116</v>
      </c>
      <c r="M7052" s="529" t="s">
        <v>1047</v>
      </c>
    </row>
    <row r="7053" spans="12:13" x14ac:dyDescent="0.35">
      <c r="L7053" s="535" t="s">
        <v>8117</v>
      </c>
      <c r="M7053" s="529" t="s">
        <v>1047</v>
      </c>
    </row>
    <row r="7054" spans="12:13" x14ac:dyDescent="0.35">
      <c r="L7054" s="535" t="s">
        <v>8118</v>
      </c>
      <c r="M7054" s="529" t="s">
        <v>1047</v>
      </c>
    </row>
    <row r="7055" spans="12:13" x14ac:dyDescent="0.35">
      <c r="L7055" s="535" t="s">
        <v>8119</v>
      </c>
      <c r="M7055" s="529" t="s">
        <v>1047</v>
      </c>
    </row>
    <row r="7056" spans="12:13" x14ac:dyDescent="0.35">
      <c r="L7056" s="535" t="s">
        <v>8120</v>
      </c>
      <c r="M7056" s="529" t="s">
        <v>1047</v>
      </c>
    </row>
    <row r="7057" spans="12:13" x14ac:dyDescent="0.35">
      <c r="L7057" s="535" t="s">
        <v>8121</v>
      </c>
      <c r="M7057" s="529" t="s">
        <v>1047</v>
      </c>
    </row>
    <row r="7058" spans="12:13" x14ac:dyDescent="0.35">
      <c r="L7058" s="535" t="s">
        <v>8122</v>
      </c>
      <c r="M7058" s="529" t="s">
        <v>1047</v>
      </c>
    </row>
    <row r="7059" spans="12:13" x14ac:dyDescent="0.35">
      <c r="L7059" s="535" t="s">
        <v>8123</v>
      </c>
      <c r="M7059" s="529" t="s">
        <v>1047</v>
      </c>
    </row>
    <row r="7060" spans="12:13" x14ac:dyDescent="0.35">
      <c r="L7060" s="535" t="s">
        <v>8124</v>
      </c>
      <c r="M7060" s="529" t="s">
        <v>1047</v>
      </c>
    </row>
    <row r="7061" spans="12:13" x14ac:dyDescent="0.35">
      <c r="L7061" s="535" t="s">
        <v>8125</v>
      </c>
      <c r="M7061" s="529" t="s">
        <v>1047</v>
      </c>
    </row>
    <row r="7062" spans="12:13" x14ac:dyDescent="0.35">
      <c r="L7062" s="535" t="s">
        <v>8126</v>
      </c>
      <c r="M7062" s="529" t="s">
        <v>1047</v>
      </c>
    </row>
    <row r="7063" spans="12:13" x14ac:dyDescent="0.35">
      <c r="L7063" s="535" t="s">
        <v>8127</v>
      </c>
      <c r="M7063" s="529" t="s">
        <v>1047</v>
      </c>
    </row>
    <row r="7064" spans="12:13" x14ac:dyDescent="0.35">
      <c r="L7064" s="535" t="s">
        <v>8128</v>
      </c>
      <c r="M7064" s="529" t="s">
        <v>1047</v>
      </c>
    </row>
    <row r="7065" spans="12:13" x14ac:dyDescent="0.35">
      <c r="L7065" s="535" t="s">
        <v>8129</v>
      </c>
      <c r="M7065" s="529" t="s">
        <v>1047</v>
      </c>
    </row>
    <row r="7066" spans="12:13" x14ac:dyDescent="0.35">
      <c r="L7066" s="535" t="s">
        <v>8130</v>
      </c>
      <c r="M7066" s="529" t="s">
        <v>1047</v>
      </c>
    </row>
    <row r="7067" spans="12:13" x14ac:dyDescent="0.35">
      <c r="L7067" s="535" t="s">
        <v>8131</v>
      </c>
      <c r="M7067" s="529" t="s">
        <v>1047</v>
      </c>
    </row>
    <row r="7068" spans="12:13" x14ac:dyDescent="0.35">
      <c r="L7068" s="535" t="s">
        <v>8132</v>
      </c>
      <c r="M7068" s="529" t="s">
        <v>1047</v>
      </c>
    </row>
    <row r="7069" spans="12:13" x14ac:dyDescent="0.35">
      <c r="L7069" s="535" t="s">
        <v>8133</v>
      </c>
      <c r="M7069" s="529" t="s">
        <v>1047</v>
      </c>
    </row>
    <row r="7070" spans="12:13" x14ac:dyDescent="0.35">
      <c r="L7070" s="535" t="s">
        <v>8134</v>
      </c>
      <c r="M7070" s="529" t="s">
        <v>1047</v>
      </c>
    </row>
    <row r="7071" spans="12:13" x14ac:dyDescent="0.35">
      <c r="L7071" s="535" t="s">
        <v>8135</v>
      </c>
      <c r="M7071" s="529" t="s">
        <v>1047</v>
      </c>
    </row>
    <row r="7072" spans="12:13" x14ac:dyDescent="0.35">
      <c r="L7072" s="535" t="s">
        <v>8136</v>
      </c>
      <c r="M7072" s="529" t="s">
        <v>1047</v>
      </c>
    </row>
    <row r="7073" spans="12:13" x14ac:dyDescent="0.35">
      <c r="L7073" s="535" t="s">
        <v>8137</v>
      </c>
      <c r="M7073" s="529" t="s">
        <v>1047</v>
      </c>
    </row>
    <row r="7074" spans="12:13" x14ac:dyDescent="0.35">
      <c r="L7074" s="535" t="s">
        <v>8138</v>
      </c>
      <c r="M7074" s="529" t="s">
        <v>1047</v>
      </c>
    </row>
    <row r="7075" spans="12:13" x14ac:dyDescent="0.35">
      <c r="L7075" s="535" t="s">
        <v>8139</v>
      </c>
      <c r="M7075" s="529" t="s">
        <v>1047</v>
      </c>
    </row>
    <row r="7076" spans="12:13" x14ac:dyDescent="0.35">
      <c r="L7076" s="535" t="s">
        <v>8140</v>
      </c>
      <c r="M7076" s="529" t="s">
        <v>1047</v>
      </c>
    </row>
    <row r="7077" spans="12:13" x14ac:dyDescent="0.35">
      <c r="L7077" s="535" t="s">
        <v>8141</v>
      </c>
      <c r="M7077" s="529" t="s">
        <v>1047</v>
      </c>
    </row>
    <row r="7078" spans="12:13" x14ac:dyDescent="0.35">
      <c r="L7078" s="535" t="s">
        <v>8142</v>
      </c>
      <c r="M7078" s="529" t="s">
        <v>1047</v>
      </c>
    </row>
    <row r="7079" spans="12:13" x14ac:dyDescent="0.35">
      <c r="L7079" s="535" t="s">
        <v>8143</v>
      </c>
      <c r="M7079" s="529" t="s">
        <v>1047</v>
      </c>
    </row>
    <row r="7080" spans="12:13" x14ac:dyDescent="0.35">
      <c r="L7080" s="535" t="s">
        <v>8144</v>
      </c>
      <c r="M7080" s="529" t="s">
        <v>1047</v>
      </c>
    </row>
    <row r="7081" spans="12:13" x14ac:dyDescent="0.35">
      <c r="L7081" s="535" t="s">
        <v>8145</v>
      </c>
      <c r="M7081" s="529" t="s">
        <v>1047</v>
      </c>
    </row>
    <row r="7082" spans="12:13" x14ac:dyDescent="0.35">
      <c r="L7082" s="535" t="s">
        <v>8146</v>
      </c>
      <c r="M7082" s="529" t="s">
        <v>1047</v>
      </c>
    </row>
    <row r="7083" spans="12:13" x14ac:dyDescent="0.35">
      <c r="L7083" s="535" t="s">
        <v>8147</v>
      </c>
      <c r="M7083" s="529" t="s">
        <v>1047</v>
      </c>
    </row>
    <row r="7084" spans="12:13" x14ac:dyDescent="0.35">
      <c r="L7084" s="535" t="s">
        <v>8148</v>
      </c>
      <c r="M7084" s="529" t="s">
        <v>1047</v>
      </c>
    </row>
    <row r="7085" spans="12:13" x14ac:dyDescent="0.35">
      <c r="L7085" s="535" t="s">
        <v>8149</v>
      </c>
      <c r="M7085" s="529" t="s">
        <v>1047</v>
      </c>
    </row>
    <row r="7086" spans="12:13" x14ac:dyDescent="0.35">
      <c r="L7086" s="535" t="s">
        <v>8150</v>
      </c>
      <c r="M7086" s="529" t="s">
        <v>1047</v>
      </c>
    </row>
    <row r="7087" spans="12:13" x14ac:dyDescent="0.35">
      <c r="L7087" s="535" t="s">
        <v>8151</v>
      </c>
      <c r="M7087" s="529" t="s">
        <v>1047</v>
      </c>
    </row>
    <row r="7088" spans="12:13" x14ac:dyDescent="0.35">
      <c r="L7088" s="535" t="s">
        <v>8152</v>
      </c>
      <c r="M7088" s="529" t="s">
        <v>1047</v>
      </c>
    </row>
    <row r="7089" spans="12:13" x14ac:dyDescent="0.35">
      <c r="L7089" s="535" t="s">
        <v>8153</v>
      </c>
      <c r="M7089" s="529" t="s">
        <v>1047</v>
      </c>
    </row>
    <row r="7090" spans="12:13" x14ac:dyDescent="0.35">
      <c r="L7090" s="535" t="s">
        <v>8154</v>
      </c>
      <c r="M7090" s="529" t="s">
        <v>1047</v>
      </c>
    </row>
    <row r="7091" spans="12:13" x14ac:dyDescent="0.35">
      <c r="L7091" s="535" t="s">
        <v>8155</v>
      </c>
      <c r="M7091" s="529" t="s">
        <v>1047</v>
      </c>
    </row>
    <row r="7092" spans="12:13" x14ac:dyDescent="0.35">
      <c r="L7092" s="535" t="s">
        <v>8156</v>
      </c>
      <c r="M7092" s="529" t="s">
        <v>1047</v>
      </c>
    </row>
    <row r="7093" spans="12:13" x14ac:dyDescent="0.35">
      <c r="L7093" s="535" t="s">
        <v>8157</v>
      </c>
      <c r="M7093" s="529" t="s">
        <v>1047</v>
      </c>
    </row>
    <row r="7094" spans="12:13" x14ac:dyDescent="0.35">
      <c r="L7094" s="535" t="s">
        <v>8158</v>
      </c>
      <c r="M7094" s="529" t="s">
        <v>1047</v>
      </c>
    </row>
    <row r="7095" spans="12:13" x14ac:dyDescent="0.35">
      <c r="L7095" s="535" t="s">
        <v>8159</v>
      </c>
      <c r="M7095" s="529" t="s">
        <v>1047</v>
      </c>
    </row>
    <row r="7096" spans="12:13" x14ac:dyDescent="0.35">
      <c r="L7096" s="535" t="s">
        <v>8160</v>
      </c>
      <c r="M7096" s="529" t="s">
        <v>1047</v>
      </c>
    </row>
    <row r="7097" spans="12:13" x14ac:dyDescent="0.35">
      <c r="L7097" s="535" t="s">
        <v>8161</v>
      </c>
      <c r="M7097" s="529" t="s">
        <v>1047</v>
      </c>
    </row>
    <row r="7098" spans="12:13" x14ac:dyDescent="0.35">
      <c r="L7098" s="535" t="s">
        <v>8162</v>
      </c>
      <c r="M7098" s="529" t="s">
        <v>1047</v>
      </c>
    </row>
    <row r="7099" spans="12:13" x14ac:dyDescent="0.35">
      <c r="L7099" s="535" t="s">
        <v>8163</v>
      </c>
      <c r="M7099" s="529" t="s">
        <v>1047</v>
      </c>
    </row>
    <row r="7100" spans="12:13" x14ac:dyDescent="0.35">
      <c r="L7100" s="535" t="s">
        <v>8164</v>
      </c>
      <c r="M7100" s="529" t="s">
        <v>1047</v>
      </c>
    </row>
    <row r="7101" spans="12:13" x14ac:dyDescent="0.35">
      <c r="L7101" s="535" t="s">
        <v>8165</v>
      </c>
      <c r="M7101" s="529" t="s">
        <v>1047</v>
      </c>
    </row>
    <row r="7102" spans="12:13" x14ac:dyDescent="0.35">
      <c r="L7102" s="535" t="s">
        <v>8166</v>
      </c>
      <c r="M7102" s="529" t="s">
        <v>1047</v>
      </c>
    </row>
    <row r="7103" spans="12:13" x14ac:dyDescent="0.35">
      <c r="L7103" s="535" t="s">
        <v>8167</v>
      </c>
      <c r="M7103" s="529" t="s">
        <v>1047</v>
      </c>
    </row>
    <row r="7104" spans="12:13" x14ac:dyDescent="0.35">
      <c r="L7104" s="535" t="s">
        <v>8168</v>
      </c>
      <c r="M7104" s="529" t="s">
        <v>1047</v>
      </c>
    </row>
    <row r="7105" spans="12:13" x14ac:dyDescent="0.35">
      <c r="L7105" s="535" t="s">
        <v>8169</v>
      </c>
      <c r="M7105" s="529" t="s">
        <v>1047</v>
      </c>
    </row>
    <row r="7106" spans="12:13" x14ac:dyDescent="0.35">
      <c r="L7106" s="535" t="s">
        <v>8170</v>
      </c>
      <c r="M7106" s="529" t="s">
        <v>1047</v>
      </c>
    </row>
    <row r="7107" spans="12:13" x14ac:dyDescent="0.35">
      <c r="L7107" s="535" t="s">
        <v>8171</v>
      </c>
      <c r="M7107" s="529" t="s">
        <v>1047</v>
      </c>
    </row>
    <row r="7108" spans="12:13" x14ac:dyDescent="0.35">
      <c r="L7108" s="535" t="s">
        <v>8172</v>
      </c>
      <c r="M7108" s="529" t="s">
        <v>1047</v>
      </c>
    </row>
    <row r="7109" spans="12:13" x14ac:dyDescent="0.35">
      <c r="L7109" s="535" t="s">
        <v>8173</v>
      </c>
      <c r="M7109" s="529" t="s">
        <v>1047</v>
      </c>
    </row>
    <row r="7110" spans="12:13" x14ac:dyDescent="0.35">
      <c r="L7110" s="535" t="s">
        <v>8174</v>
      </c>
      <c r="M7110" s="529" t="s">
        <v>1047</v>
      </c>
    </row>
    <row r="7111" spans="12:13" x14ac:dyDescent="0.35">
      <c r="L7111" s="535" t="s">
        <v>8175</v>
      </c>
      <c r="M7111" s="529" t="s">
        <v>1047</v>
      </c>
    </row>
    <row r="7112" spans="12:13" x14ac:dyDescent="0.35">
      <c r="L7112" s="535" t="s">
        <v>8176</v>
      </c>
      <c r="M7112" s="529" t="s">
        <v>1047</v>
      </c>
    </row>
    <row r="7113" spans="12:13" x14ac:dyDescent="0.35">
      <c r="L7113" s="535" t="s">
        <v>8177</v>
      </c>
      <c r="M7113" s="529" t="s">
        <v>1047</v>
      </c>
    </row>
    <row r="7114" spans="12:13" x14ac:dyDescent="0.35">
      <c r="L7114" s="535" t="s">
        <v>8178</v>
      </c>
      <c r="M7114" s="529" t="s">
        <v>1047</v>
      </c>
    </row>
    <row r="7115" spans="12:13" x14ac:dyDescent="0.35">
      <c r="L7115" s="535" t="s">
        <v>8179</v>
      </c>
      <c r="M7115" s="529" t="s">
        <v>1047</v>
      </c>
    </row>
    <row r="7116" spans="12:13" x14ac:dyDescent="0.35">
      <c r="L7116" s="535" t="s">
        <v>8180</v>
      </c>
      <c r="M7116" s="529" t="s">
        <v>1047</v>
      </c>
    </row>
    <row r="7117" spans="12:13" x14ac:dyDescent="0.35">
      <c r="L7117" s="535" t="s">
        <v>8181</v>
      </c>
      <c r="M7117" s="529" t="s">
        <v>1047</v>
      </c>
    </row>
    <row r="7118" spans="12:13" x14ac:dyDescent="0.35">
      <c r="L7118" s="535" t="s">
        <v>8182</v>
      </c>
      <c r="M7118" s="529" t="s">
        <v>1047</v>
      </c>
    </row>
    <row r="7119" spans="12:13" x14ac:dyDescent="0.35">
      <c r="L7119" s="535" t="s">
        <v>8183</v>
      </c>
      <c r="M7119" s="529" t="s">
        <v>1047</v>
      </c>
    </row>
    <row r="7120" spans="12:13" x14ac:dyDescent="0.35">
      <c r="L7120" s="535" t="s">
        <v>8184</v>
      </c>
      <c r="M7120" s="529" t="s">
        <v>1047</v>
      </c>
    </row>
    <row r="7121" spans="12:13" x14ac:dyDescent="0.35">
      <c r="L7121" s="535" t="s">
        <v>8185</v>
      </c>
      <c r="M7121" s="529" t="s">
        <v>1047</v>
      </c>
    </row>
    <row r="7122" spans="12:13" x14ac:dyDescent="0.35">
      <c r="L7122" s="535" t="s">
        <v>8186</v>
      </c>
      <c r="M7122" s="529" t="s">
        <v>1047</v>
      </c>
    </row>
    <row r="7123" spans="12:13" x14ac:dyDescent="0.35">
      <c r="L7123" s="535" t="s">
        <v>8187</v>
      </c>
      <c r="M7123" s="529" t="s">
        <v>1047</v>
      </c>
    </row>
    <row r="7124" spans="12:13" x14ac:dyDescent="0.35">
      <c r="L7124" s="535" t="s">
        <v>8188</v>
      </c>
      <c r="M7124" s="529" t="s">
        <v>1047</v>
      </c>
    </row>
    <row r="7125" spans="12:13" x14ac:dyDescent="0.35">
      <c r="L7125" s="535" t="s">
        <v>8189</v>
      </c>
      <c r="M7125" s="529" t="s">
        <v>1047</v>
      </c>
    </row>
    <row r="7126" spans="12:13" x14ac:dyDescent="0.35">
      <c r="L7126" s="535" t="s">
        <v>8190</v>
      </c>
      <c r="M7126" s="529" t="s">
        <v>1047</v>
      </c>
    </row>
    <row r="7127" spans="12:13" x14ac:dyDescent="0.35">
      <c r="L7127" s="535" t="s">
        <v>8191</v>
      </c>
      <c r="M7127" s="529" t="s">
        <v>1047</v>
      </c>
    </row>
    <row r="7128" spans="12:13" x14ac:dyDescent="0.35">
      <c r="L7128" s="535" t="s">
        <v>8192</v>
      </c>
      <c r="M7128" s="529" t="s">
        <v>1047</v>
      </c>
    </row>
    <row r="7129" spans="12:13" x14ac:dyDescent="0.35">
      <c r="L7129" s="535" t="s">
        <v>8193</v>
      </c>
      <c r="M7129" s="529" t="s">
        <v>1047</v>
      </c>
    </row>
    <row r="7130" spans="12:13" x14ac:dyDescent="0.35">
      <c r="L7130" s="535" t="s">
        <v>8194</v>
      </c>
      <c r="M7130" s="529" t="s">
        <v>1047</v>
      </c>
    </row>
    <row r="7131" spans="12:13" x14ac:dyDescent="0.35">
      <c r="L7131" s="535" t="s">
        <v>8195</v>
      </c>
      <c r="M7131" s="529" t="s">
        <v>1047</v>
      </c>
    </row>
    <row r="7132" spans="12:13" x14ac:dyDescent="0.35">
      <c r="L7132" s="535" t="s">
        <v>8196</v>
      </c>
      <c r="M7132" s="529" t="s">
        <v>1047</v>
      </c>
    </row>
    <row r="7133" spans="12:13" x14ac:dyDescent="0.35">
      <c r="L7133" s="535" t="s">
        <v>8197</v>
      </c>
      <c r="M7133" s="529" t="s">
        <v>1047</v>
      </c>
    </row>
    <row r="7134" spans="12:13" x14ac:dyDescent="0.35">
      <c r="L7134" s="535" t="s">
        <v>8198</v>
      </c>
      <c r="M7134" s="529" t="s">
        <v>1047</v>
      </c>
    </row>
    <row r="7135" spans="12:13" x14ac:dyDescent="0.35">
      <c r="L7135" s="535" t="s">
        <v>8199</v>
      </c>
      <c r="M7135" s="529" t="s">
        <v>1047</v>
      </c>
    </row>
    <row r="7136" spans="12:13" x14ac:dyDescent="0.35">
      <c r="L7136" s="535" t="s">
        <v>8200</v>
      </c>
      <c r="M7136" s="529" t="s">
        <v>1047</v>
      </c>
    </row>
    <row r="7137" spans="12:13" x14ac:dyDescent="0.35">
      <c r="L7137" s="535" t="s">
        <v>8201</v>
      </c>
      <c r="M7137" s="529" t="s">
        <v>1047</v>
      </c>
    </row>
    <row r="7138" spans="12:13" x14ac:dyDescent="0.35">
      <c r="L7138" s="535" t="s">
        <v>8202</v>
      </c>
      <c r="M7138" s="529" t="s">
        <v>1047</v>
      </c>
    </row>
    <row r="7139" spans="12:13" x14ac:dyDescent="0.35">
      <c r="L7139" s="535" t="s">
        <v>8203</v>
      </c>
      <c r="M7139" s="529" t="s">
        <v>1047</v>
      </c>
    </row>
    <row r="7140" spans="12:13" x14ac:dyDescent="0.35">
      <c r="L7140" s="535" t="s">
        <v>8204</v>
      </c>
      <c r="M7140" s="529" t="s">
        <v>1047</v>
      </c>
    </row>
    <row r="7141" spans="12:13" x14ac:dyDescent="0.35">
      <c r="L7141" s="535" t="s">
        <v>8205</v>
      </c>
      <c r="M7141" s="529" t="s">
        <v>1047</v>
      </c>
    </row>
    <row r="7142" spans="12:13" x14ac:dyDescent="0.35">
      <c r="L7142" s="535" t="s">
        <v>8206</v>
      </c>
      <c r="M7142" s="529" t="s">
        <v>1047</v>
      </c>
    </row>
    <row r="7143" spans="12:13" x14ac:dyDescent="0.35">
      <c r="L7143" s="535" t="s">
        <v>8207</v>
      </c>
      <c r="M7143" s="529" t="s">
        <v>1047</v>
      </c>
    </row>
    <row r="7144" spans="12:13" x14ac:dyDescent="0.35">
      <c r="L7144" s="535" t="s">
        <v>8208</v>
      </c>
      <c r="M7144" s="529" t="s">
        <v>1047</v>
      </c>
    </row>
    <row r="7145" spans="12:13" x14ac:dyDescent="0.35">
      <c r="L7145" s="535" t="s">
        <v>8209</v>
      </c>
      <c r="M7145" s="529" t="s">
        <v>1047</v>
      </c>
    </row>
    <row r="7146" spans="12:13" x14ac:dyDescent="0.35">
      <c r="L7146" s="535" t="s">
        <v>8210</v>
      </c>
      <c r="M7146" s="529" t="s">
        <v>1047</v>
      </c>
    </row>
    <row r="7147" spans="12:13" x14ac:dyDescent="0.35">
      <c r="L7147" s="535" t="s">
        <v>8211</v>
      </c>
      <c r="M7147" s="529" t="s">
        <v>1047</v>
      </c>
    </row>
    <row r="7148" spans="12:13" x14ac:dyDescent="0.35">
      <c r="L7148" s="535" t="s">
        <v>8212</v>
      </c>
      <c r="M7148" s="529" t="s">
        <v>1047</v>
      </c>
    </row>
    <row r="7149" spans="12:13" x14ac:dyDescent="0.35">
      <c r="L7149" s="535" t="s">
        <v>8213</v>
      </c>
      <c r="M7149" s="529" t="s">
        <v>1047</v>
      </c>
    </row>
    <row r="7150" spans="12:13" x14ac:dyDescent="0.35">
      <c r="L7150" s="535" t="s">
        <v>8214</v>
      </c>
      <c r="M7150" s="529" t="s">
        <v>1047</v>
      </c>
    </row>
    <row r="7151" spans="12:13" x14ac:dyDescent="0.35">
      <c r="L7151" s="535" t="s">
        <v>8215</v>
      </c>
      <c r="M7151" s="529" t="s">
        <v>1047</v>
      </c>
    </row>
    <row r="7152" spans="12:13" x14ac:dyDescent="0.35">
      <c r="L7152" s="535" t="s">
        <v>8216</v>
      </c>
      <c r="M7152" s="529" t="s">
        <v>1047</v>
      </c>
    </row>
    <row r="7153" spans="12:13" x14ac:dyDescent="0.35">
      <c r="L7153" s="535" t="s">
        <v>8217</v>
      </c>
      <c r="M7153" s="529" t="s">
        <v>1047</v>
      </c>
    </row>
    <row r="7154" spans="12:13" x14ac:dyDescent="0.35">
      <c r="L7154" s="535" t="s">
        <v>8218</v>
      </c>
      <c r="M7154" s="529" t="s">
        <v>1047</v>
      </c>
    </row>
    <row r="7155" spans="12:13" x14ac:dyDescent="0.35">
      <c r="L7155" s="535" t="s">
        <v>8219</v>
      </c>
      <c r="M7155" s="529" t="s">
        <v>1047</v>
      </c>
    </row>
    <row r="7156" spans="12:13" x14ac:dyDescent="0.35">
      <c r="L7156" s="535" t="s">
        <v>8220</v>
      </c>
      <c r="M7156" s="529" t="s">
        <v>1047</v>
      </c>
    </row>
    <row r="7157" spans="12:13" x14ac:dyDescent="0.35">
      <c r="L7157" s="535" t="s">
        <v>8221</v>
      </c>
      <c r="M7157" s="529" t="s">
        <v>1047</v>
      </c>
    </row>
    <row r="7158" spans="12:13" x14ac:dyDescent="0.35">
      <c r="L7158" s="535" t="s">
        <v>8222</v>
      </c>
      <c r="M7158" s="529" t="s">
        <v>1047</v>
      </c>
    </row>
    <row r="7159" spans="12:13" x14ac:dyDescent="0.35">
      <c r="L7159" s="535" t="s">
        <v>8223</v>
      </c>
      <c r="M7159" s="529" t="s">
        <v>1047</v>
      </c>
    </row>
    <row r="7160" spans="12:13" x14ac:dyDescent="0.35">
      <c r="L7160" s="535" t="s">
        <v>8224</v>
      </c>
      <c r="M7160" s="529" t="s">
        <v>1047</v>
      </c>
    </row>
    <row r="7161" spans="12:13" x14ac:dyDescent="0.35">
      <c r="L7161" s="535" t="s">
        <v>8225</v>
      </c>
      <c r="M7161" s="529" t="s">
        <v>1047</v>
      </c>
    </row>
    <row r="7162" spans="12:13" x14ac:dyDescent="0.35">
      <c r="L7162" s="535" t="s">
        <v>8226</v>
      </c>
      <c r="M7162" s="529" t="s">
        <v>1047</v>
      </c>
    </row>
    <row r="7163" spans="12:13" x14ac:dyDescent="0.35">
      <c r="L7163" s="535" t="s">
        <v>8227</v>
      </c>
      <c r="M7163" s="529" t="s">
        <v>1047</v>
      </c>
    </row>
    <row r="7164" spans="12:13" x14ac:dyDescent="0.35">
      <c r="L7164" s="535" t="s">
        <v>8228</v>
      </c>
      <c r="M7164" s="529" t="s">
        <v>1047</v>
      </c>
    </row>
    <row r="7165" spans="12:13" x14ac:dyDescent="0.35">
      <c r="L7165" s="535" t="s">
        <v>8229</v>
      </c>
      <c r="M7165" s="529" t="s">
        <v>1047</v>
      </c>
    </row>
    <row r="7166" spans="12:13" x14ac:dyDescent="0.35">
      <c r="L7166" s="535" t="s">
        <v>8230</v>
      </c>
      <c r="M7166" s="529" t="s">
        <v>1047</v>
      </c>
    </row>
    <row r="7167" spans="12:13" x14ac:dyDescent="0.35">
      <c r="L7167" s="535" t="s">
        <v>8231</v>
      </c>
      <c r="M7167" s="529" t="s">
        <v>1047</v>
      </c>
    </row>
    <row r="7168" spans="12:13" x14ac:dyDescent="0.35">
      <c r="L7168" s="535" t="s">
        <v>8232</v>
      </c>
      <c r="M7168" s="529" t="s">
        <v>1047</v>
      </c>
    </row>
    <row r="7169" spans="12:13" x14ac:dyDescent="0.35">
      <c r="L7169" s="535" t="s">
        <v>8233</v>
      </c>
      <c r="M7169" s="529" t="s">
        <v>1047</v>
      </c>
    </row>
    <row r="7170" spans="12:13" x14ac:dyDescent="0.35">
      <c r="L7170" s="535" t="s">
        <v>8234</v>
      </c>
      <c r="M7170" s="529" t="s">
        <v>1047</v>
      </c>
    </row>
    <row r="7171" spans="12:13" x14ac:dyDescent="0.35">
      <c r="L7171" s="535" t="s">
        <v>8235</v>
      </c>
      <c r="M7171" s="529" t="s">
        <v>1047</v>
      </c>
    </row>
    <row r="7172" spans="12:13" x14ac:dyDescent="0.35">
      <c r="L7172" s="535" t="s">
        <v>8236</v>
      </c>
      <c r="M7172" s="529" t="s">
        <v>1047</v>
      </c>
    </row>
    <row r="7173" spans="12:13" x14ac:dyDescent="0.35">
      <c r="L7173" s="535" t="s">
        <v>8237</v>
      </c>
      <c r="M7173" s="529" t="s">
        <v>1047</v>
      </c>
    </row>
    <row r="7174" spans="12:13" x14ac:dyDescent="0.35">
      <c r="L7174" s="535" t="s">
        <v>8238</v>
      </c>
      <c r="M7174" s="529" t="s">
        <v>1047</v>
      </c>
    </row>
    <row r="7175" spans="12:13" x14ac:dyDescent="0.35">
      <c r="L7175" s="535" t="s">
        <v>8239</v>
      </c>
      <c r="M7175" s="529" t="s">
        <v>1047</v>
      </c>
    </row>
    <row r="7176" spans="12:13" x14ac:dyDescent="0.35">
      <c r="L7176" s="535" t="s">
        <v>8240</v>
      </c>
      <c r="M7176" s="529" t="s">
        <v>1047</v>
      </c>
    </row>
    <row r="7177" spans="12:13" x14ac:dyDescent="0.35">
      <c r="L7177" s="535" t="s">
        <v>8241</v>
      </c>
      <c r="M7177" s="529" t="s">
        <v>1047</v>
      </c>
    </row>
    <row r="7178" spans="12:13" x14ac:dyDescent="0.35">
      <c r="L7178" s="535" t="s">
        <v>8242</v>
      </c>
      <c r="M7178" s="529" t="s">
        <v>1047</v>
      </c>
    </row>
    <row r="7179" spans="12:13" x14ac:dyDescent="0.35">
      <c r="L7179" s="535" t="s">
        <v>8243</v>
      </c>
      <c r="M7179" s="529" t="s">
        <v>1047</v>
      </c>
    </row>
    <row r="7180" spans="12:13" x14ac:dyDescent="0.35">
      <c r="L7180" s="535" t="s">
        <v>8244</v>
      </c>
      <c r="M7180" s="529" t="s">
        <v>1047</v>
      </c>
    </row>
    <row r="7181" spans="12:13" x14ac:dyDescent="0.35">
      <c r="L7181" s="535" t="s">
        <v>8245</v>
      </c>
      <c r="M7181" s="529" t="s">
        <v>1047</v>
      </c>
    </row>
    <row r="7182" spans="12:13" x14ac:dyDescent="0.35">
      <c r="L7182" s="535" t="s">
        <v>8246</v>
      </c>
      <c r="M7182" s="529" t="s">
        <v>1047</v>
      </c>
    </row>
    <row r="7183" spans="12:13" x14ac:dyDescent="0.35">
      <c r="L7183" s="535" t="s">
        <v>8247</v>
      </c>
      <c r="M7183" s="529" t="s">
        <v>1047</v>
      </c>
    </row>
    <row r="7184" spans="12:13" x14ac:dyDescent="0.35">
      <c r="L7184" s="535" t="s">
        <v>8248</v>
      </c>
      <c r="M7184" s="529" t="s">
        <v>1047</v>
      </c>
    </row>
    <row r="7185" spans="12:13" x14ac:dyDescent="0.35">
      <c r="L7185" s="535" t="s">
        <v>8249</v>
      </c>
      <c r="M7185" s="529" t="s">
        <v>1047</v>
      </c>
    </row>
    <row r="7186" spans="12:13" x14ac:dyDescent="0.35">
      <c r="L7186" s="535" t="s">
        <v>8250</v>
      </c>
      <c r="M7186" s="529" t="s">
        <v>1047</v>
      </c>
    </row>
    <row r="7187" spans="12:13" x14ac:dyDescent="0.35">
      <c r="L7187" s="535" t="s">
        <v>8251</v>
      </c>
      <c r="M7187" s="529" t="s">
        <v>1047</v>
      </c>
    </row>
    <row r="7188" spans="12:13" x14ac:dyDescent="0.35">
      <c r="L7188" s="535" t="s">
        <v>8252</v>
      </c>
      <c r="M7188" s="529" t="s">
        <v>1047</v>
      </c>
    </row>
    <row r="7189" spans="12:13" x14ac:dyDescent="0.35">
      <c r="L7189" s="535" t="s">
        <v>8253</v>
      </c>
      <c r="M7189" s="529" t="s">
        <v>1047</v>
      </c>
    </row>
    <row r="7190" spans="12:13" x14ac:dyDescent="0.35">
      <c r="L7190" s="535" t="s">
        <v>8254</v>
      </c>
      <c r="M7190" s="529" t="s">
        <v>1047</v>
      </c>
    </row>
    <row r="7191" spans="12:13" x14ac:dyDescent="0.35">
      <c r="L7191" s="535" t="s">
        <v>8255</v>
      </c>
      <c r="M7191" s="529" t="s">
        <v>1047</v>
      </c>
    </row>
    <row r="7192" spans="12:13" x14ac:dyDescent="0.35">
      <c r="L7192" s="535" t="s">
        <v>8256</v>
      </c>
      <c r="M7192" s="529" t="s">
        <v>1047</v>
      </c>
    </row>
    <row r="7193" spans="12:13" x14ac:dyDescent="0.35">
      <c r="L7193" s="535" t="s">
        <v>8257</v>
      </c>
      <c r="M7193" s="529" t="s">
        <v>1047</v>
      </c>
    </row>
    <row r="7194" spans="12:13" x14ac:dyDescent="0.35">
      <c r="L7194" s="535" t="s">
        <v>8258</v>
      </c>
      <c r="M7194" s="529" t="s">
        <v>1047</v>
      </c>
    </row>
    <row r="7195" spans="12:13" x14ac:dyDescent="0.35">
      <c r="L7195" s="535" t="s">
        <v>8259</v>
      </c>
      <c r="M7195" s="529" t="s">
        <v>1047</v>
      </c>
    </row>
    <row r="7196" spans="12:13" x14ac:dyDescent="0.35">
      <c r="L7196" s="535" t="s">
        <v>8260</v>
      </c>
      <c r="M7196" s="529" t="s">
        <v>1047</v>
      </c>
    </row>
    <row r="7197" spans="12:13" x14ac:dyDescent="0.35">
      <c r="L7197" s="535" t="s">
        <v>8261</v>
      </c>
      <c r="M7197" s="529" t="s">
        <v>1047</v>
      </c>
    </row>
    <row r="7198" spans="12:13" x14ac:dyDescent="0.35">
      <c r="L7198" s="535" t="s">
        <v>8262</v>
      </c>
      <c r="M7198" s="529" t="s">
        <v>1047</v>
      </c>
    </row>
    <row r="7199" spans="12:13" x14ac:dyDescent="0.35">
      <c r="L7199" s="535" t="s">
        <v>8263</v>
      </c>
      <c r="M7199" s="529" t="s">
        <v>1047</v>
      </c>
    </row>
    <row r="7200" spans="12:13" x14ac:dyDescent="0.35">
      <c r="L7200" s="535" t="s">
        <v>8264</v>
      </c>
      <c r="M7200" s="529" t="s">
        <v>1047</v>
      </c>
    </row>
    <row r="7201" spans="12:13" x14ac:dyDescent="0.35">
      <c r="L7201" s="535" t="s">
        <v>8265</v>
      </c>
      <c r="M7201" s="529" t="s">
        <v>1047</v>
      </c>
    </row>
    <row r="7202" spans="12:13" x14ac:dyDescent="0.35">
      <c r="L7202" s="535" t="s">
        <v>8266</v>
      </c>
      <c r="M7202" s="529" t="s">
        <v>1047</v>
      </c>
    </row>
    <row r="7203" spans="12:13" x14ac:dyDescent="0.35">
      <c r="L7203" s="535" t="s">
        <v>8267</v>
      </c>
      <c r="M7203" s="529" t="s">
        <v>1047</v>
      </c>
    </row>
    <row r="7204" spans="12:13" x14ac:dyDescent="0.35">
      <c r="L7204" s="535" t="s">
        <v>8268</v>
      </c>
      <c r="M7204" s="529" t="s">
        <v>1047</v>
      </c>
    </row>
    <row r="7205" spans="12:13" x14ac:dyDescent="0.35">
      <c r="L7205" s="535" t="s">
        <v>8269</v>
      </c>
      <c r="M7205" s="529" t="s">
        <v>1047</v>
      </c>
    </row>
    <row r="7206" spans="12:13" x14ac:dyDescent="0.35">
      <c r="L7206" s="535" t="s">
        <v>8270</v>
      </c>
      <c r="M7206" s="529" t="s">
        <v>1047</v>
      </c>
    </row>
    <row r="7207" spans="12:13" x14ac:dyDescent="0.35">
      <c r="L7207" s="535" t="s">
        <v>8271</v>
      </c>
      <c r="M7207" s="529" t="s">
        <v>1047</v>
      </c>
    </row>
    <row r="7208" spans="12:13" x14ac:dyDescent="0.35">
      <c r="L7208" s="535" t="s">
        <v>8272</v>
      </c>
      <c r="M7208" s="529" t="s">
        <v>1047</v>
      </c>
    </row>
    <row r="7209" spans="12:13" x14ac:dyDescent="0.35">
      <c r="L7209" s="535" t="s">
        <v>8273</v>
      </c>
      <c r="M7209" s="529" t="s">
        <v>1047</v>
      </c>
    </row>
    <row r="7210" spans="12:13" x14ac:dyDescent="0.35">
      <c r="L7210" s="535" t="s">
        <v>8274</v>
      </c>
      <c r="M7210" s="529" t="s">
        <v>1047</v>
      </c>
    </row>
    <row r="7211" spans="12:13" x14ac:dyDescent="0.35">
      <c r="L7211" s="535" t="s">
        <v>8275</v>
      </c>
      <c r="M7211" s="529" t="s">
        <v>1047</v>
      </c>
    </row>
    <row r="7212" spans="12:13" x14ac:dyDescent="0.35">
      <c r="L7212" s="535" t="s">
        <v>8276</v>
      </c>
      <c r="M7212" s="529" t="s">
        <v>1047</v>
      </c>
    </row>
    <row r="7213" spans="12:13" x14ac:dyDescent="0.35">
      <c r="L7213" s="535" t="s">
        <v>8277</v>
      </c>
      <c r="M7213" s="529" t="s">
        <v>1047</v>
      </c>
    </row>
    <row r="7214" spans="12:13" x14ac:dyDescent="0.35">
      <c r="L7214" s="535" t="s">
        <v>8278</v>
      </c>
      <c r="M7214" s="529" t="s">
        <v>1047</v>
      </c>
    </row>
    <row r="7215" spans="12:13" x14ac:dyDescent="0.35">
      <c r="L7215" s="535" t="s">
        <v>8279</v>
      </c>
      <c r="M7215" s="529" t="s">
        <v>1047</v>
      </c>
    </row>
    <row r="7216" spans="12:13" x14ac:dyDescent="0.35">
      <c r="L7216" s="535" t="s">
        <v>8280</v>
      </c>
      <c r="M7216" s="529" t="s">
        <v>1047</v>
      </c>
    </row>
    <row r="7217" spans="12:13" x14ac:dyDescent="0.35">
      <c r="L7217" s="535" t="s">
        <v>8281</v>
      </c>
      <c r="M7217" s="529" t="s">
        <v>1047</v>
      </c>
    </row>
    <row r="7218" spans="12:13" x14ac:dyDescent="0.35">
      <c r="L7218" s="535" t="s">
        <v>8282</v>
      </c>
      <c r="M7218" s="529" t="s">
        <v>1047</v>
      </c>
    </row>
    <row r="7219" spans="12:13" x14ac:dyDescent="0.35">
      <c r="L7219" s="535" t="s">
        <v>8283</v>
      </c>
      <c r="M7219" s="529" t="s">
        <v>1047</v>
      </c>
    </row>
    <row r="7220" spans="12:13" x14ac:dyDescent="0.35">
      <c r="L7220" s="535" t="s">
        <v>8284</v>
      </c>
      <c r="M7220" s="529" t="s">
        <v>1047</v>
      </c>
    </row>
    <row r="7221" spans="12:13" x14ac:dyDescent="0.35">
      <c r="L7221" s="535" t="s">
        <v>8285</v>
      </c>
      <c r="M7221" s="529" t="s">
        <v>1047</v>
      </c>
    </row>
    <row r="7222" spans="12:13" x14ac:dyDescent="0.35">
      <c r="L7222" s="535" t="s">
        <v>8286</v>
      </c>
      <c r="M7222" s="529" t="s">
        <v>1047</v>
      </c>
    </row>
    <row r="7223" spans="12:13" x14ac:dyDescent="0.35">
      <c r="L7223" s="535" t="s">
        <v>8287</v>
      </c>
      <c r="M7223" s="529" t="s">
        <v>1047</v>
      </c>
    </row>
    <row r="7224" spans="12:13" x14ac:dyDescent="0.35">
      <c r="L7224" s="535" t="s">
        <v>8288</v>
      </c>
      <c r="M7224" s="529" t="s">
        <v>1047</v>
      </c>
    </row>
    <row r="7225" spans="12:13" x14ac:dyDescent="0.35">
      <c r="L7225" s="535" t="s">
        <v>8289</v>
      </c>
      <c r="M7225" s="529" t="s">
        <v>1047</v>
      </c>
    </row>
    <row r="7226" spans="12:13" x14ac:dyDescent="0.35">
      <c r="L7226" s="535" t="s">
        <v>8290</v>
      </c>
      <c r="M7226" s="529" t="s">
        <v>1047</v>
      </c>
    </row>
    <row r="7227" spans="12:13" x14ac:dyDescent="0.35">
      <c r="L7227" s="535" t="s">
        <v>8291</v>
      </c>
      <c r="M7227" s="529" t="s">
        <v>1047</v>
      </c>
    </row>
    <row r="7228" spans="12:13" x14ac:dyDescent="0.35">
      <c r="L7228" s="535" t="s">
        <v>8292</v>
      </c>
      <c r="M7228" s="529" t="s">
        <v>1047</v>
      </c>
    </row>
    <row r="7229" spans="12:13" x14ac:dyDescent="0.35">
      <c r="L7229" s="535" t="s">
        <v>8293</v>
      </c>
      <c r="M7229" s="529" t="s">
        <v>1047</v>
      </c>
    </row>
    <row r="7230" spans="12:13" x14ac:dyDescent="0.35">
      <c r="L7230" s="535" t="s">
        <v>8294</v>
      </c>
      <c r="M7230" s="529" t="s">
        <v>1047</v>
      </c>
    </row>
    <row r="7231" spans="12:13" x14ac:dyDescent="0.35">
      <c r="L7231" s="535" t="s">
        <v>8295</v>
      </c>
      <c r="M7231" s="529" t="s">
        <v>1047</v>
      </c>
    </row>
    <row r="7232" spans="12:13" x14ac:dyDescent="0.35">
      <c r="L7232" s="535" t="s">
        <v>8296</v>
      </c>
      <c r="M7232" s="529" t="s">
        <v>1047</v>
      </c>
    </row>
    <row r="7233" spans="12:13" x14ac:dyDescent="0.35">
      <c r="L7233" s="535" t="s">
        <v>8297</v>
      </c>
      <c r="M7233" s="529" t="s">
        <v>1047</v>
      </c>
    </row>
    <row r="7234" spans="12:13" x14ac:dyDescent="0.35">
      <c r="L7234" s="535" t="s">
        <v>8298</v>
      </c>
      <c r="M7234" s="529" t="s">
        <v>1047</v>
      </c>
    </row>
    <row r="7235" spans="12:13" x14ac:dyDescent="0.35">
      <c r="L7235" s="535" t="s">
        <v>8299</v>
      </c>
      <c r="M7235" s="529" t="s">
        <v>1047</v>
      </c>
    </row>
    <row r="7236" spans="12:13" x14ac:dyDescent="0.35">
      <c r="L7236" s="535" t="s">
        <v>8300</v>
      </c>
      <c r="M7236" s="529" t="s">
        <v>1047</v>
      </c>
    </row>
    <row r="7237" spans="12:13" x14ac:dyDescent="0.35">
      <c r="L7237" s="535" t="s">
        <v>8301</v>
      </c>
      <c r="M7237" s="529" t="s">
        <v>1047</v>
      </c>
    </row>
    <row r="7238" spans="12:13" x14ac:dyDescent="0.35">
      <c r="L7238" s="535" t="s">
        <v>8302</v>
      </c>
      <c r="M7238" s="529" t="s">
        <v>1047</v>
      </c>
    </row>
    <row r="7239" spans="12:13" x14ac:dyDescent="0.35">
      <c r="L7239" s="535" t="s">
        <v>8303</v>
      </c>
      <c r="M7239" s="529" t="s">
        <v>1047</v>
      </c>
    </row>
    <row r="7240" spans="12:13" x14ac:dyDescent="0.35">
      <c r="L7240" s="535" t="s">
        <v>8304</v>
      </c>
      <c r="M7240" s="529" t="s">
        <v>1047</v>
      </c>
    </row>
    <row r="7241" spans="12:13" x14ac:dyDescent="0.35">
      <c r="L7241" s="535" t="s">
        <v>8305</v>
      </c>
      <c r="M7241" s="529" t="s">
        <v>1047</v>
      </c>
    </row>
    <row r="7242" spans="12:13" x14ac:dyDescent="0.35">
      <c r="L7242" s="535" t="s">
        <v>8306</v>
      </c>
      <c r="M7242" s="529" t="s">
        <v>1047</v>
      </c>
    </row>
    <row r="7243" spans="12:13" x14ac:dyDescent="0.35">
      <c r="L7243" s="535" t="s">
        <v>8307</v>
      </c>
      <c r="M7243" s="529" t="s">
        <v>1047</v>
      </c>
    </row>
    <row r="7244" spans="12:13" x14ac:dyDescent="0.35">
      <c r="L7244" s="535" t="s">
        <v>8308</v>
      </c>
      <c r="M7244" s="529" t="s">
        <v>1047</v>
      </c>
    </row>
    <row r="7245" spans="12:13" x14ac:dyDescent="0.35">
      <c r="L7245" s="535" t="s">
        <v>8309</v>
      </c>
      <c r="M7245" s="529" t="s">
        <v>1047</v>
      </c>
    </row>
    <row r="7246" spans="12:13" x14ac:dyDescent="0.35">
      <c r="L7246" s="535" t="s">
        <v>8310</v>
      </c>
      <c r="M7246" s="529" t="s">
        <v>1047</v>
      </c>
    </row>
    <row r="7247" spans="12:13" x14ac:dyDescent="0.35">
      <c r="L7247" s="535" t="s">
        <v>8311</v>
      </c>
      <c r="M7247" s="529" t="s">
        <v>1047</v>
      </c>
    </row>
    <row r="7248" spans="12:13" x14ac:dyDescent="0.35">
      <c r="L7248" s="535" t="s">
        <v>8312</v>
      </c>
      <c r="M7248" s="529" t="s">
        <v>1047</v>
      </c>
    </row>
    <row r="7249" spans="12:13" x14ac:dyDescent="0.35">
      <c r="L7249" s="535" t="s">
        <v>8313</v>
      </c>
      <c r="M7249" s="529" t="s">
        <v>1047</v>
      </c>
    </row>
    <row r="7250" spans="12:13" x14ac:dyDescent="0.35">
      <c r="L7250" s="535" t="s">
        <v>8314</v>
      </c>
      <c r="M7250" s="529" t="s">
        <v>1047</v>
      </c>
    </row>
    <row r="7251" spans="12:13" x14ac:dyDescent="0.35">
      <c r="L7251" s="535" t="s">
        <v>8315</v>
      </c>
      <c r="M7251" s="529" t="s">
        <v>1047</v>
      </c>
    </row>
    <row r="7252" spans="12:13" x14ac:dyDescent="0.35">
      <c r="L7252" s="535" t="s">
        <v>8316</v>
      </c>
      <c r="M7252" s="529" t="s">
        <v>1047</v>
      </c>
    </row>
    <row r="7253" spans="12:13" x14ac:dyDescent="0.35">
      <c r="L7253" s="535" t="s">
        <v>8317</v>
      </c>
      <c r="M7253" s="529" t="s">
        <v>1047</v>
      </c>
    </row>
    <row r="7254" spans="12:13" x14ac:dyDescent="0.35">
      <c r="L7254" s="535" t="s">
        <v>8318</v>
      </c>
      <c r="M7254" s="529" t="s">
        <v>1047</v>
      </c>
    </row>
    <row r="7255" spans="12:13" x14ac:dyDescent="0.35">
      <c r="L7255" s="535" t="s">
        <v>8319</v>
      </c>
      <c r="M7255" s="529" t="s">
        <v>1047</v>
      </c>
    </row>
    <row r="7256" spans="12:13" x14ac:dyDescent="0.35">
      <c r="L7256" s="535" t="s">
        <v>8320</v>
      </c>
      <c r="M7256" s="529" t="s">
        <v>1047</v>
      </c>
    </row>
    <row r="7257" spans="12:13" x14ac:dyDescent="0.35">
      <c r="L7257" s="535" t="s">
        <v>8321</v>
      </c>
      <c r="M7257" s="529" t="s">
        <v>1047</v>
      </c>
    </row>
    <row r="7258" spans="12:13" x14ac:dyDescent="0.35">
      <c r="L7258" s="535" t="s">
        <v>8322</v>
      </c>
      <c r="M7258" s="529" t="s">
        <v>1047</v>
      </c>
    </row>
    <row r="7259" spans="12:13" x14ac:dyDescent="0.35">
      <c r="L7259" s="535" t="s">
        <v>8323</v>
      </c>
      <c r="M7259" s="529" t="s">
        <v>1047</v>
      </c>
    </row>
    <row r="7260" spans="12:13" x14ac:dyDescent="0.35">
      <c r="L7260" s="535" t="s">
        <v>8324</v>
      </c>
      <c r="M7260" s="529" t="s">
        <v>1047</v>
      </c>
    </row>
    <row r="7261" spans="12:13" x14ac:dyDescent="0.35">
      <c r="L7261" s="535" t="s">
        <v>8325</v>
      </c>
      <c r="M7261" s="529" t="s">
        <v>1047</v>
      </c>
    </row>
    <row r="7262" spans="12:13" x14ac:dyDescent="0.35">
      <c r="L7262" s="535" t="s">
        <v>8326</v>
      </c>
      <c r="M7262" s="529" t="s">
        <v>1047</v>
      </c>
    </row>
    <row r="7263" spans="12:13" x14ac:dyDescent="0.35">
      <c r="L7263" s="535" t="s">
        <v>8327</v>
      </c>
      <c r="M7263" s="529" t="s">
        <v>1047</v>
      </c>
    </row>
    <row r="7264" spans="12:13" x14ac:dyDescent="0.35">
      <c r="L7264" s="535" t="s">
        <v>8328</v>
      </c>
      <c r="M7264" s="529" t="s">
        <v>1047</v>
      </c>
    </row>
    <row r="7265" spans="12:13" x14ac:dyDescent="0.35">
      <c r="L7265" s="535" t="s">
        <v>8329</v>
      </c>
      <c r="M7265" s="529" t="s">
        <v>1047</v>
      </c>
    </row>
    <row r="7266" spans="12:13" x14ac:dyDescent="0.35">
      <c r="L7266" s="535" t="s">
        <v>8330</v>
      </c>
      <c r="M7266" s="529" t="s">
        <v>1047</v>
      </c>
    </row>
    <row r="7267" spans="12:13" x14ac:dyDescent="0.35">
      <c r="L7267" s="535" t="s">
        <v>8331</v>
      </c>
      <c r="M7267" s="529" t="s">
        <v>1047</v>
      </c>
    </row>
    <row r="7268" spans="12:13" x14ac:dyDescent="0.35">
      <c r="L7268" s="535" t="s">
        <v>8332</v>
      </c>
      <c r="M7268" s="529" t="s">
        <v>1047</v>
      </c>
    </row>
    <row r="7269" spans="12:13" x14ac:dyDescent="0.35">
      <c r="L7269" s="535" t="s">
        <v>8333</v>
      </c>
      <c r="M7269" s="529" t="s">
        <v>1047</v>
      </c>
    </row>
    <row r="7270" spans="12:13" x14ac:dyDescent="0.35">
      <c r="L7270" s="535" t="s">
        <v>8334</v>
      </c>
      <c r="M7270" s="529" t="s">
        <v>1047</v>
      </c>
    </row>
    <row r="7271" spans="12:13" x14ac:dyDescent="0.35">
      <c r="L7271" s="535" t="s">
        <v>8335</v>
      </c>
      <c r="M7271" s="529" t="s">
        <v>1047</v>
      </c>
    </row>
    <row r="7272" spans="12:13" x14ac:dyDescent="0.35">
      <c r="L7272" s="535" t="s">
        <v>8336</v>
      </c>
      <c r="M7272" s="529" t="s">
        <v>1047</v>
      </c>
    </row>
    <row r="7273" spans="12:13" x14ac:dyDescent="0.35">
      <c r="L7273" s="535" t="s">
        <v>8337</v>
      </c>
      <c r="M7273" s="529" t="s">
        <v>1047</v>
      </c>
    </row>
    <row r="7274" spans="12:13" x14ac:dyDescent="0.35">
      <c r="L7274" s="535" t="s">
        <v>8338</v>
      </c>
      <c r="M7274" s="529" t="s">
        <v>1047</v>
      </c>
    </row>
    <row r="7275" spans="12:13" x14ac:dyDescent="0.35">
      <c r="L7275" s="535" t="s">
        <v>8339</v>
      </c>
      <c r="M7275" s="529" t="s">
        <v>1047</v>
      </c>
    </row>
    <row r="7276" spans="12:13" x14ac:dyDescent="0.35">
      <c r="L7276" s="535" t="s">
        <v>8340</v>
      </c>
      <c r="M7276" s="529" t="s">
        <v>1047</v>
      </c>
    </row>
    <row r="7277" spans="12:13" x14ac:dyDescent="0.35">
      <c r="L7277" s="535" t="s">
        <v>8341</v>
      </c>
      <c r="M7277" s="529" t="s">
        <v>1047</v>
      </c>
    </row>
    <row r="7278" spans="12:13" x14ac:dyDescent="0.35">
      <c r="L7278" s="535" t="s">
        <v>8342</v>
      </c>
      <c r="M7278" s="529" t="s">
        <v>1047</v>
      </c>
    </row>
    <row r="7279" spans="12:13" x14ac:dyDescent="0.35">
      <c r="L7279" s="535" t="s">
        <v>8343</v>
      </c>
      <c r="M7279" s="529" t="s">
        <v>1047</v>
      </c>
    </row>
    <row r="7280" spans="12:13" x14ac:dyDescent="0.35">
      <c r="L7280" s="535" t="s">
        <v>8344</v>
      </c>
      <c r="M7280" s="529" t="s">
        <v>1047</v>
      </c>
    </row>
    <row r="7281" spans="12:13" x14ac:dyDescent="0.35">
      <c r="L7281" s="535" t="s">
        <v>8345</v>
      </c>
      <c r="M7281" s="529" t="s">
        <v>1047</v>
      </c>
    </row>
    <row r="7282" spans="12:13" x14ac:dyDescent="0.35">
      <c r="L7282" s="535" t="s">
        <v>8346</v>
      </c>
      <c r="M7282" s="529" t="s">
        <v>1047</v>
      </c>
    </row>
    <row r="7283" spans="12:13" x14ac:dyDescent="0.35">
      <c r="L7283" s="535" t="s">
        <v>8347</v>
      </c>
      <c r="M7283" s="529" t="s">
        <v>1047</v>
      </c>
    </row>
    <row r="7284" spans="12:13" x14ac:dyDescent="0.35">
      <c r="L7284" s="535" t="s">
        <v>8348</v>
      </c>
      <c r="M7284" s="529" t="s">
        <v>1047</v>
      </c>
    </row>
    <row r="7285" spans="12:13" x14ac:dyDescent="0.35">
      <c r="L7285" s="535" t="s">
        <v>8349</v>
      </c>
      <c r="M7285" s="529" t="s">
        <v>1047</v>
      </c>
    </row>
    <row r="7286" spans="12:13" x14ac:dyDescent="0.35">
      <c r="L7286" s="535" t="s">
        <v>8350</v>
      </c>
      <c r="M7286" s="529" t="s">
        <v>1047</v>
      </c>
    </row>
    <row r="7287" spans="12:13" x14ac:dyDescent="0.35">
      <c r="L7287" s="535" t="s">
        <v>8351</v>
      </c>
      <c r="M7287" s="529" t="s">
        <v>1047</v>
      </c>
    </row>
    <row r="7288" spans="12:13" x14ac:dyDescent="0.35">
      <c r="L7288" s="535" t="s">
        <v>8352</v>
      </c>
      <c r="M7288" s="529" t="s">
        <v>1047</v>
      </c>
    </row>
    <row r="7289" spans="12:13" x14ac:dyDescent="0.35">
      <c r="L7289" s="535" t="s">
        <v>8353</v>
      </c>
      <c r="M7289" s="529" t="s">
        <v>1047</v>
      </c>
    </row>
    <row r="7290" spans="12:13" x14ac:dyDescent="0.35">
      <c r="L7290" s="535" t="s">
        <v>8354</v>
      </c>
      <c r="M7290" s="529" t="s">
        <v>1047</v>
      </c>
    </row>
    <row r="7291" spans="12:13" x14ac:dyDescent="0.35">
      <c r="L7291" s="535" t="s">
        <v>8355</v>
      </c>
      <c r="M7291" s="529" t="s">
        <v>1047</v>
      </c>
    </row>
    <row r="7292" spans="12:13" x14ac:dyDescent="0.35">
      <c r="L7292" s="535" t="s">
        <v>8356</v>
      </c>
      <c r="M7292" s="529" t="s">
        <v>1047</v>
      </c>
    </row>
    <row r="7293" spans="12:13" x14ac:dyDescent="0.35">
      <c r="L7293" s="535" t="s">
        <v>8357</v>
      </c>
      <c r="M7293" s="529" t="s">
        <v>1047</v>
      </c>
    </row>
    <row r="7294" spans="12:13" x14ac:dyDescent="0.35">
      <c r="L7294" s="535" t="s">
        <v>8358</v>
      </c>
      <c r="M7294" s="529" t="s">
        <v>1047</v>
      </c>
    </row>
    <row r="7295" spans="12:13" x14ac:dyDescent="0.35">
      <c r="L7295" s="535" t="s">
        <v>8359</v>
      </c>
      <c r="M7295" s="529" t="s">
        <v>1047</v>
      </c>
    </row>
    <row r="7296" spans="12:13" x14ac:dyDescent="0.35">
      <c r="L7296" s="535" t="s">
        <v>8360</v>
      </c>
      <c r="M7296" s="529" t="s">
        <v>1047</v>
      </c>
    </row>
    <row r="7297" spans="12:13" x14ac:dyDescent="0.35">
      <c r="L7297" s="535" t="s">
        <v>8361</v>
      </c>
      <c r="M7297" s="529" t="s">
        <v>1047</v>
      </c>
    </row>
    <row r="7298" spans="12:13" x14ac:dyDescent="0.35">
      <c r="L7298" s="535" t="s">
        <v>8362</v>
      </c>
      <c r="M7298" s="529" t="s">
        <v>1047</v>
      </c>
    </row>
    <row r="7299" spans="12:13" x14ac:dyDescent="0.35">
      <c r="L7299" s="535" t="s">
        <v>8363</v>
      </c>
      <c r="M7299" s="529" t="s">
        <v>1047</v>
      </c>
    </row>
    <row r="7300" spans="12:13" x14ac:dyDescent="0.35">
      <c r="L7300" s="535" t="s">
        <v>8364</v>
      </c>
      <c r="M7300" s="529" t="s">
        <v>1047</v>
      </c>
    </row>
    <row r="7301" spans="12:13" x14ac:dyDescent="0.35">
      <c r="L7301" s="535" t="s">
        <v>8365</v>
      </c>
      <c r="M7301" s="529" t="s">
        <v>1047</v>
      </c>
    </row>
    <row r="7302" spans="12:13" x14ac:dyDescent="0.35">
      <c r="L7302" s="535" t="s">
        <v>8366</v>
      </c>
      <c r="M7302" s="529" t="s">
        <v>1047</v>
      </c>
    </row>
    <row r="7303" spans="12:13" x14ac:dyDescent="0.35">
      <c r="L7303" s="535" t="s">
        <v>8367</v>
      </c>
      <c r="M7303" s="529" t="s">
        <v>1047</v>
      </c>
    </row>
    <row r="7304" spans="12:13" x14ac:dyDescent="0.35">
      <c r="L7304" s="535" t="s">
        <v>8368</v>
      </c>
      <c r="M7304" s="529" t="s">
        <v>1047</v>
      </c>
    </row>
    <row r="7305" spans="12:13" x14ac:dyDescent="0.35">
      <c r="L7305" s="535" t="s">
        <v>8369</v>
      </c>
      <c r="M7305" s="529" t="s">
        <v>1047</v>
      </c>
    </row>
    <row r="7306" spans="12:13" x14ac:dyDescent="0.35">
      <c r="L7306" s="535" t="s">
        <v>8370</v>
      </c>
      <c r="M7306" s="529" t="s">
        <v>1047</v>
      </c>
    </row>
    <row r="7307" spans="12:13" x14ac:dyDescent="0.35">
      <c r="L7307" s="535" t="s">
        <v>8371</v>
      </c>
      <c r="M7307" s="529" t="s">
        <v>1047</v>
      </c>
    </row>
    <row r="7308" spans="12:13" x14ac:dyDescent="0.35">
      <c r="L7308" s="535" t="s">
        <v>8372</v>
      </c>
      <c r="M7308" s="529" t="s">
        <v>1047</v>
      </c>
    </row>
    <row r="7309" spans="12:13" x14ac:dyDescent="0.35">
      <c r="L7309" s="535" t="s">
        <v>8373</v>
      </c>
      <c r="M7309" s="529" t="s">
        <v>1047</v>
      </c>
    </row>
    <row r="7310" spans="12:13" x14ac:dyDescent="0.35">
      <c r="L7310" s="535" t="s">
        <v>8374</v>
      </c>
      <c r="M7310" s="529" t="s">
        <v>1047</v>
      </c>
    </row>
    <row r="7311" spans="12:13" x14ac:dyDescent="0.35">
      <c r="L7311" s="535" t="s">
        <v>8375</v>
      </c>
      <c r="M7311" s="529" t="s">
        <v>1047</v>
      </c>
    </row>
    <row r="7312" spans="12:13" x14ac:dyDescent="0.35">
      <c r="L7312" s="535" t="s">
        <v>8376</v>
      </c>
      <c r="M7312" s="529" t="s">
        <v>1047</v>
      </c>
    </row>
    <row r="7313" spans="12:13" x14ac:dyDescent="0.35">
      <c r="L7313" s="535" t="s">
        <v>8377</v>
      </c>
      <c r="M7313" s="529" t="s">
        <v>1047</v>
      </c>
    </row>
    <row r="7314" spans="12:13" x14ac:dyDescent="0.35">
      <c r="L7314" s="535" t="s">
        <v>8378</v>
      </c>
      <c r="M7314" s="529" t="s">
        <v>1047</v>
      </c>
    </row>
    <row r="7315" spans="12:13" x14ac:dyDescent="0.35">
      <c r="L7315" s="535" t="s">
        <v>8379</v>
      </c>
      <c r="M7315" s="529" t="s">
        <v>1047</v>
      </c>
    </row>
    <row r="7316" spans="12:13" x14ac:dyDescent="0.35">
      <c r="L7316" s="535" t="s">
        <v>8380</v>
      </c>
      <c r="M7316" s="529" t="s">
        <v>1047</v>
      </c>
    </row>
    <row r="7317" spans="12:13" x14ac:dyDescent="0.35">
      <c r="L7317" s="535" t="s">
        <v>8381</v>
      </c>
      <c r="M7317" s="529" t="s">
        <v>1047</v>
      </c>
    </row>
    <row r="7318" spans="12:13" x14ac:dyDescent="0.35">
      <c r="L7318" s="535" t="s">
        <v>8382</v>
      </c>
      <c r="M7318" s="529" t="s">
        <v>1047</v>
      </c>
    </row>
    <row r="7319" spans="12:13" x14ac:dyDescent="0.35">
      <c r="L7319" s="535" t="s">
        <v>8383</v>
      </c>
      <c r="M7319" s="529" t="s">
        <v>1047</v>
      </c>
    </row>
    <row r="7320" spans="12:13" x14ac:dyDescent="0.35">
      <c r="L7320" s="535" t="s">
        <v>8384</v>
      </c>
      <c r="M7320" s="529" t="s">
        <v>1047</v>
      </c>
    </row>
    <row r="7321" spans="12:13" x14ac:dyDescent="0.35">
      <c r="L7321" s="535" t="s">
        <v>8385</v>
      </c>
      <c r="M7321" s="529" t="s">
        <v>1047</v>
      </c>
    </row>
    <row r="7322" spans="12:13" x14ac:dyDescent="0.35">
      <c r="L7322" s="535" t="s">
        <v>8386</v>
      </c>
      <c r="M7322" s="529" t="s">
        <v>1047</v>
      </c>
    </row>
    <row r="7323" spans="12:13" x14ac:dyDescent="0.35">
      <c r="L7323" s="535" t="s">
        <v>8387</v>
      </c>
      <c r="M7323" s="529" t="s">
        <v>1047</v>
      </c>
    </row>
    <row r="7324" spans="12:13" x14ac:dyDescent="0.35">
      <c r="L7324" s="535" t="s">
        <v>8388</v>
      </c>
      <c r="M7324" s="529" t="s">
        <v>1047</v>
      </c>
    </row>
    <row r="7325" spans="12:13" x14ac:dyDescent="0.35">
      <c r="L7325" s="535" t="s">
        <v>8389</v>
      </c>
      <c r="M7325" s="529" t="s">
        <v>1047</v>
      </c>
    </row>
    <row r="7326" spans="12:13" x14ac:dyDescent="0.35">
      <c r="L7326" s="535" t="s">
        <v>8390</v>
      </c>
      <c r="M7326" s="529" t="s">
        <v>1047</v>
      </c>
    </row>
    <row r="7327" spans="12:13" x14ac:dyDescent="0.35">
      <c r="L7327" s="535" t="s">
        <v>8391</v>
      </c>
      <c r="M7327" s="529" t="s">
        <v>1047</v>
      </c>
    </row>
    <row r="7328" spans="12:13" x14ac:dyDescent="0.35">
      <c r="L7328" s="535" t="s">
        <v>8392</v>
      </c>
      <c r="M7328" s="529" t="s">
        <v>1047</v>
      </c>
    </row>
    <row r="7329" spans="12:13" x14ac:dyDescent="0.35">
      <c r="L7329" s="535" t="s">
        <v>8393</v>
      </c>
      <c r="M7329" s="529" t="s">
        <v>1047</v>
      </c>
    </row>
    <row r="7330" spans="12:13" x14ac:dyDescent="0.35">
      <c r="L7330" s="535" t="s">
        <v>8394</v>
      </c>
      <c r="M7330" s="529" t="s">
        <v>1047</v>
      </c>
    </row>
    <row r="7331" spans="12:13" x14ac:dyDescent="0.35">
      <c r="L7331" s="535" t="s">
        <v>8395</v>
      </c>
      <c r="M7331" s="529" t="s">
        <v>1047</v>
      </c>
    </row>
    <row r="7332" spans="12:13" x14ac:dyDescent="0.35">
      <c r="L7332" s="535" t="s">
        <v>8396</v>
      </c>
      <c r="M7332" s="529" t="s">
        <v>1047</v>
      </c>
    </row>
    <row r="7333" spans="12:13" x14ac:dyDescent="0.35">
      <c r="L7333" s="535" t="s">
        <v>8397</v>
      </c>
      <c r="M7333" s="529" t="s">
        <v>1047</v>
      </c>
    </row>
    <row r="7334" spans="12:13" x14ac:dyDescent="0.35">
      <c r="L7334" s="535" t="s">
        <v>8398</v>
      </c>
      <c r="M7334" s="529" t="s">
        <v>1047</v>
      </c>
    </row>
    <row r="7335" spans="12:13" x14ac:dyDescent="0.35">
      <c r="L7335" s="535" t="s">
        <v>8399</v>
      </c>
      <c r="M7335" s="529" t="s">
        <v>1047</v>
      </c>
    </row>
    <row r="7336" spans="12:13" x14ac:dyDescent="0.35">
      <c r="L7336" s="535" t="s">
        <v>8400</v>
      </c>
      <c r="M7336" s="529" t="s">
        <v>1047</v>
      </c>
    </row>
    <row r="7337" spans="12:13" x14ac:dyDescent="0.35">
      <c r="L7337" s="535" t="s">
        <v>8401</v>
      </c>
      <c r="M7337" s="529" t="s">
        <v>1047</v>
      </c>
    </row>
    <row r="7338" spans="12:13" x14ac:dyDescent="0.35">
      <c r="L7338" s="535" t="s">
        <v>8402</v>
      </c>
      <c r="M7338" s="529" t="s">
        <v>1047</v>
      </c>
    </row>
    <row r="7339" spans="12:13" x14ac:dyDescent="0.35">
      <c r="L7339" s="535" t="s">
        <v>8403</v>
      </c>
      <c r="M7339" s="529" t="s">
        <v>1047</v>
      </c>
    </row>
    <row r="7340" spans="12:13" x14ac:dyDescent="0.35">
      <c r="L7340" s="535" t="s">
        <v>8404</v>
      </c>
      <c r="M7340" s="529" t="s">
        <v>1047</v>
      </c>
    </row>
    <row r="7341" spans="12:13" x14ac:dyDescent="0.35">
      <c r="L7341" s="535" t="s">
        <v>8405</v>
      </c>
      <c r="M7341" s="529" t="s">
        <v>1047</v>
      </c>
    </row>
    <row r="7342" spans="12:13" x14ac:dyDescent="0.35">
      <c r="L7342" s="535" t="s">
        <v>8406</v>
      </c>
      <c r="M7342" s="529" t="s">
        <v>1047</v>
      </c>
    </row>
    <row r="7343" spans="12:13" x14ac:dyDescent="0.35">
      <c r="L7343" s="535" t="s">
        <v>8407</v>
      </c>
      <c r="M7343" s="529" t="s">
        <v>1047</v>
      </c>
    </row>
    <row r="7344" spans="12:13" x14ac:dyDescent="0.35">
      <c r="L7344" s="535" t="s">
        <v>8408</v>
      </c>
      <c r="M7344" s="529" t="s">
        <v>1047</v>
      </c>
    </row>
    <row r="7345" spans="12:13" x14ac:dyDescent="0.35">
      <c r="L7345" s="535" t="s">
        <v>8409</v>
      </c>
      <c r="M7345" s="529" t="s">
        <v>1047</v>
      </c>
    </row>
    <row r="7346" spans="12:13" x14ac:dyDescent="0.35">
      <c r="L7346" s="535" t="s">
        <v>8410</v>
      </c>
      <c r="M7346" s="529" t="s">
        <v>1047</v>
      </c>
    </row>
    <row r="7347" spans="12:13" x14ac:dyDescent="0.35">
      <c r="L7347" s="535" t="s">
        <v>8411</v>
      </c>
      <c r="M7347" s="529" t="s">
        <v>1047</v>
      </c>
    </row>
    <row r="7348" spans="12:13" x14ac:dyDescent="0.35">
      <c r="L7348" s="535" t="s">
        <v>8412</v>
      </c>
      <c r="M7348" s="529" t="s">
        <v>1047</v>
      </c>
    </row>
    <row r="7349" spans="12:13" x14ac:dyDescent="0.35">
      <c r="L7349" s="535" t="s">
        <v>8413</v>
      </c>
      <c r="M7349" s="529" t="s">
        <v>1047</v>
      </c>
    </row>
    <row r="7350" spans="12:13" x14ac:dyDescent="0.35">
      <c r="L7350" s="535" t="s">
        <v>8414</v>
      </c>
      <c r="M7350" s="529" t="s">
        <v>1047</v>
      </c>
    </row>
    <row r="7351" spans="12:13" x14ac:dyDescent="0.35">
      <c r="L7351" s="535" t="s">
        <v>8415</v>
      </c>
      <c r="M7351" s="529" t="s">
        <v>1047</v>
      </c>
    </row>
    <row r="7352" spans="12:13" x14ac:dyDescent="0.35">
      <c r="L7352" s="535" t="s">
        <v>8416</v>
      </c>
      <c r="M7352" s="529" t="s">
        <v>1047</v>
      </c>
    </row>
    <row r="7353" spans="12:13" x14ac:dyDescent="0.35">
      <c r="L7353" s="535" t="s">
        <v>8417</v>
      </c>
      <c r="M7353" s="529" t="s">
        <v>1047</v>
      </c>
    </row>
    <row r="7354" spans="12:13" x14ac:dyDescent="0.35">
      <c r="L7354" s="535" t="s">
        <v>8418</v>
      </c>
      <c r="M7354" s="529" t="s">
        <v>1047</v>
      </c>
    </row>
    <row r="7355" spans="12:13" x14ac:dyDescent="0.35">
      <c r="L7355" s="535" t="s">
        <v>8419</v>
      </c>
      <c r="M7355" s="529" t="s">
        <v>1047</v>
      </c>
    </row>
    <row r="7356" spans="12:13" x14ac:dyDescent="0.35">
      <c r="L7356" s="535" t="s">
        <v>8420</v>
      </c>
      <c r="M7356" s="529" t="s">
        <v>1047</v>
      </c>
    </row>
    <row r="7357" spans="12:13" x14ac:dyDescent="0.35">
      <c r="L7357" s="535" t="s">
        <v>8421</v>
      </c>
      <c r="M7357" s="529" t="s">
        <v>1047</v>
      </c>
    </row>
    <row r="7358" spans="12:13" x14ac:dyDescent="0.35">
      <c r="L7358" s="535" t="s">
        <v>8422</v>
      </c>
      <c r="M7358" s="529" t="s">
        <v>1047</v>
      </c>
    </row>
    <row r="7359" spans="12:13" x14ac:dyDescent="0.35">
      <c r="L7359" s="535" t="s">
        <v>8423</v>
      </c>
      <c r="M7359" s="529" t="s">
        <v>1047</v>
      </c>
    </row>
    <row r="7360" spans="12:13" x14ac:dyDescent="0.35">
      <c r="L7360" s="535" t="s">
        <v>8424</v>
      </c>
      <c r="M7360" s="529" t="s">
        <v>1047</v>
      </c>
    </row>
    <row r="7361" spans="12:13" x14ac:dyDescent="0.35">
      <c r="L7361" s="535" t="s">
        <v>8425</v>
      </c>
      <c r="M7361" s="529" t="s">
        <v>1047</v>
      </c>
    </row>
    <row r="7362" spans="12:13" x14ac:dyDescent="0.35">
      <c r="L7362" s="535" t="s">
        <v>8426</v>
      </c>
      <c r="M7362" s="529" t="s">
        <v>1047</v>
      </c>
    </row>
    <row r="7363" spans="12:13" x14ac:dyDescent="0.35">
      <c r="L7363" s="535" t="s">
        <v>8427</v>
      </c>
      <c r="M7363" s="529" t="s">
        <v>1047</v>
      </c>
    </row>
    <row r="7364" spans="12:13" x14ac:dyDescent="0.35">
      <c r="L7364" s="535" t="s">
        <v>8428</v>
      </c>
      <c r="M7364" s="529" t="s">
        <v>1047</v>
      </c>
    </row>
    <row r="7365" spans="12:13" x14ac:dyDescent="0.35">
      <c r="L7365" s="535" t="s">
        <v>8429</v>
      </c>
      <c r="M7365" s="529" t="s">
        <v>1047</v>
      </c>
    </row>
    <row r="7366" spans="12:13" x14ac:dyDescent="0.35">
      <c r="L7366" s="535" t="s">
        <v>8430</v>
      </c>
      <c r="M7366" s="529" t="s">
        <v>1047</v>
      </c>
    </row>
    <row r="7367" spans="12:13" x14ac:dyDescent="0.35">
      <c r="L7367" s="535" t="s">
        <v>8431</v>
      </c>
      <c r="M7367" s="529" t="s">
        <v>1047</v>
      </c>
    </row>
    <row r="7368" spans="12:13" x14ac:dyDescent="0.35">
      <c r="L7368" s="535" t="s">
        <v>8432</v>
      </c>
      <c r="M7368" s="529" t="s">
        <v>1047</v>
      </c>
    </row>
    <row r="7369" spans="12:13" x14ac:dyDescent="0.35">
      <c r="L7369" s="535" t="s">
        <v>8433</v>
      </c>
      <c r="M7369" s="529" t="s">
        <v>1047</v>
      </c>
    </row>
    <row r="7370" spans="12:13" x14ac:dyDescent="0.35">
      <c r="L7370" s="535" t="s">
        <v>8434</v>
      </c>
      <c r="M7370" s="529" t="s">
        <v>1047</v>
      </c>
    </row>
    <row r="7371" spans="12:13" x14ac:dyDescent="0.35">
      <c r="L7371" s="535" t="s">
        <v>8435</v>
      </c>
      <c r="M7371" s="529" t="s">
        <v>1047</v>
      </c>
    </row>
    <row r="7372" spans="12:13" x14ac:dyDescent="0.35">
      <c r="L7372" s="535" t="s">
        <v>8436</v>
      </c>
      <c r="M7372" s="529" t="s">
        <v>1047</v>
      </c>
    </row>
    <row r="7373" spans="12:13" x14ac:dyDescent="0.35">
      <c r="L7373" s="535" t="s">
        <v>8437</v>
      </c>
      <c r="M7373" s="529" t="s">
        <v>1047</v>
      </c>
    </row>
    <row r="7374" spans="12:13" x14ac:dyDescent="0.35">
      <c r="L7374" s="535" t="s">
        <v>8438</v>
      </c>
      <c r="M7374" s="529" t="s">
        <v>1047</v>
      </c>
    </row>
    <row r="7375" spans="12:13" x14ac:dyDescent="0.35">
      <c r="L7375" s="535" t="s">
        <v>8439</v>
      </c>
      <c r="M7375" s="529" t="s">
        <v>1047</v>
      </c>
    </row>
    <row r="7376" spans="12:13" x14ac:dyDescent="0.35">
      <c r="L7376" s="535" t="s">
        <v>8440</v>
      </c>
      <c r="M7376" s="529" t="s">
        <v>1047</v>
      </c>
    </row>
    <row r="7377" spans="12:13" x14ac:dyDescent="0.35">
      <c r="L7377" s="535" t="s">
        <v>8441</v>
      </c>
      <c r="M7377" s="529" t="s">
        <v>1047</v>
      </c>
    </row>
    <row r="7378" spans="12:13" x14ac:dyDescent="0.35">
      <c r="L7378" s="535" t="s">
        <v>8442</v>
      </c>
      <c r="M7378" s="529" t="s">
        <v>1047</v>
      </c>
    </row>
    <row r="7379" spans="12:13" x14ac:dyDescent="0.35">
      <c r="L7379" s="535" t="s">
        <v>8443</v>
      </c>
      <c r="M7379" s="529" t="s">
        <v>1047</v>
      </c>
    </row>
    <row r="7380" spans="12:13" x14ac:dyDescent="0.35">
      <c r="L7380" s="535" t="s">
        <v>8444</v>
      </c>
      <c r="M7380" s="529" t="s">
        <v>1047</v>
      </c>
    </row>
    <row r="7381" spans="12:13" x14ac:dyDescent="0.35">
      <c r="L7381" s="535" t="s">
        <v>8445</v>
      </c>
      <c r="M7381" s="529" t="s">
        <v>1047</v>
      </c>
    </row>
    <row r="7382" spans="12:13" x14ac:dyDescent="0.35">
      <c r="L7382" s="535" t="s">
        <v>8446</v>
      </c>
      <c r="M7382" s="529" t="s">
        <v>1047</v>
      </c>
    </row>
    <row r="7383" spans="12:13" x14ac:dyDescent="0.35">
      <c r="L7383" s="535" t="s">
        <v>8447</v>
      </c>
      <c r="M7383" s="529" t="s">
        <v>1047</v>
      </c>
    </row>
    <row r="7384" spans="12:13" x14ac:dyDescent="0.35">
      <c r="L7384" s="535" t="s">
        <v>8448</v>
      </c>
      <c r="M7384" s="529" t="s">
        <v>1047</v>
      </c>
    </row>
    <row r="7385" spans="12:13" x14ac:dyDescent="0.35">
      <c r="L7385" s="535" t="s">
        <v>8449</v>
      </c>
      <c r="M7385" s="529" t="s">
        <v>1047</v>
      </c>
    </row>
    <row r="7386" spans="12:13" x14ac:dyDescent="0.35">
      <c r="L7386" s="535" t="s">
        <v>8450</v>
      </c>
      <c r="M7386" s="529" t="s">
        <v>1047</v>
      </c>
    </row>
    <row r="7387" spans="12:13" x14ac:dyDescent="0.35">
      <c r="L7387" s="535" t="s">
        <v>8451</v>
      </c>
      <c r="M7387" s="529" t="s">
        <v>1047</v>
      </c>
    </row>
    <row r="7388" spans="12:13" x14ac:dyDescent="0.35">
      <c r="L7388" s="535" t="s">
        <v>8452</v>
      </c>
      <c r="M7388" s="529" t="s">
        <v>1047</v>
      </c>
    </row>
    <row r="7389" spans="12:13" x14ac:dyDescent="0.35">
      <c r="L7389" s="535" t="s">
        <v>8453</v>
      </c>
      <c r="M7389" s="529" t="s">
        <v>1047</v>
      </c>
    </row>
    <row r="7390" spans="12:13" x14ac:dyDescent="0.35">
      <c r="L7390" s="535" t="s">
        <v>8454</v>
      </c>
      <c r="M7390" s="529" t="s">
        <v>1047</v>
      </c>
    </row>
    <row r="7391" spans="12:13" x14ac:dyDescent="0.35">
      <c r="L7391" s="535" t="s">
        <v>8455</v>
      </c>
      <c r="M7391" s="529" t="s">
        <v>1047</v>
      </c>
    </row>
    <row r="7392" spans="12:13" x14ac:dyDescent="0.35">
      <c r="L7392" s="535" t="s">
        <v>8456</v>
      </c>
      <c r="M7392" s="529" t="s">
        <v>1047</v>
      </c>
    </row>
    <row r="7393" spans="12:13" x14ac:dyDescent="0.35">
      <c r="L7393" s="535" t="s">
        <v>8457</v>
      </c>
      <c r="M7393" s="529" t="s">
        <v>1047</v>
      </c>
    </row>
    <row r="7394" spans="12:13" x14ac:dyDescent="0.35">
      <c r="L7394" s="535" t="s">
        <v>8458</v>
      </c>
      <c r="M7394" s="529" t="s">
        <v>1047</v>
      </c>
    </row>
    <row r="7395" spans="12:13" x14ac:dyDescent="0.35">
      <c r="L7395" s="535" t="s">
        <v>8459</v>
      </c>
      <c r="M7395" s="529" t="s">
        <v>1047</v>
      </c>
    </row>
    <row r="7396" spans="12:13" x14ac:dyDescent="0.35">
      <c r="L7396" s="535" t="s">
        <v>8460</v>
      </c>
      <c r="M7396" s="529" t="s">
        <v>1047</v>
      </c>
    </row>
    <row r="7397" spans="12:13" x14ac:dyDescent="0.35">
      <c r="L7397" s="535" t="s">
        <v>8461</v>
      </c>
      <c r="M7397" s="529" t="s">
        <v>1047</v>
      </c>
    </row>
    <row r="7398" spans="12:13" x14ac:dyDescent="0.35">
      <c r="L7398" s="535" t="s">
        <v>8462</v>
      </c>
      <c r="M7398" s="529" t="s">
        <v>1047</v>
      </c>
    </row>
    <row r="7399" spans="12:13" x14ac:dyDescent="0.35">
      <c r="L7399" s="535" t="s">
        <v>8463</v>
      </c>
      <c r="M7399" s="529" t="s">
        <v>1047</v>
      </c>
    </row>
    <row r="7400" spans="12:13" x14ac:dyDescent="0.35">
      <c r="L7400" s="535" t="s">
        <v>8464</v>
      </c>
      <c r="M7400" s="529" t="s">
        <v>1047</v>
      </c>
    </row>
    <row r="7401" spans="12:13" x14ac:dyDescent="0.35">
      <c r="L7401" s="535" t="s">
        <v>8465</v>
      </c>
      <c r="M7401" s="529" t="s">
        <v>1047</v>
      </c>
    </row>
    <row r="7402" spans="12:13" x14ac:dyDescent="0.35">
      <c r="L7402" s="535" t="s">
        <v>8466</v>
      </c>
      <c r="M7402" s="529" t="s">
        <v>1047</v>
      </c>
    </row>
    <row r="7403" spans="12:13" x14ac:dyDescent="0.35">
      <c r="L7403" s="535" t="s">
        <v>8467</v>
      </c>
      <c r="M7403" s="529" t="s">
        <v>1047</v>
      </c>
    </row>
    <row r="7404" spans="12:13" x14ac:dyDescent="0.35">
      <c r="L7404" s="535" t="s">
        <v>8468</v>
      </c>
      <c r="M7404" s="529" t="s">
        <v>1047</v>
      </c>
    </row>
    <row r="7405" spans="12:13" x14ac:dyDescent="0.35">
      <c r="L7405" s="535" t="s">
        <v>8469</v>
      </c>
      <c r="M7405" s="529" t="s">
        <v>1047</v>
      </c>
    </row>
    <row r="7406" spans="12:13" x14ac:dyDescent="0.35">
      <c r="L7406" s="535" t="s">
        <v>8470</v>
      </c>
      <c r="M7406" s="529" t="s">
        <v>1047</v>
      </c>
    </row>
    <row r="7407" spans="12:13" x14ac:dyDescent="0.35">
      <c r="L7407" s="535" t="s">
        <v>8471</v>
      </c>
      <c r="M7407" s="529" t="s">
        <v>1047</v>
      </c>
    </row>
    <row r="7408" spans="12:13" x14ac:dyDescent="0.35">
      <c r="L7408" s="535" t="s">
        <v>8472</v>
      </c>
      <c r="M7408" s="529" t="s">
        <v>1047</v>
      </c>
    </row>
    <row r="7409" spans="12:13" x14ac:dyDescent="0.35">
      <c r="L7409" s="535" t="s">
        <v>8473</v>
      </c>
      <c r="M7409" s="529" t="s">
        <v>1047</v>
      </c>
    </row>
    <row r="7410" spans="12:13" x14ac:dyDescent="0.35">
      <c r="L7410" s="535" t="s">
        <v>8474</v>
      </c>
      <c r="M7410" s="529" t="s">
        <v>1047</v>
      </c>
    </row>
    <row r="7411" spans="12:13" x14ac:dyDescent="0.35">
      <c r="L7411" s="535" t="s">
        <v>8475</v>
      </c>
      <c r="M7411" s="529" t="s">
        <v>1047</v>
      </c>
    </row>
    <row r="7412" spans="12:13" x14ac:dyDescent="0.35">
      <c r="L7412" s="535" t="s">
        <v>8476</v>
      </c>
      <c r="M7412" s="529" t="s">
        <v>1047</v>
      </c>
    </row>
    <row r="7413" spans="12:13" x14ac:dyDescent="0.35">
      <c r="L7413" s="535" t="s">
        <v>8477</v>
      </c>
      <c r="M7413" s="529" t="s">
        <v>1047</v>
      </c>
    </row>
    <row r="7414" spans="12:13" x14ac:dyDescent="0.35">
      <c r="L7414" s="535" t="s">
        <v>8478</v>
      </c>
      <c r="M7414" s="529" t="s">
        <v>1047</v>
      </c>
    </row>
    <row r="7415" spans="12:13" x14ac:dyDescent="0.35">
      <c r="L7415" s="535" t="s">
        <v>8479</v>
      </c>
      <c r="M7415" s="529" t="s">
        <v>1047</v>
      </c>
    </row>
    <row r="7416" spans="12:13" x14ac:dyDescent="0.35">
      <c r="L7416" s="535" t="s">
        <v>8480</v>
      </c>
      <c r="M7416" s="529" t="s">
        <v>1047</v>
      </c>
    </row>
    <row r="7417" spans="12:13" x14ac:dyDescent="0.35">
      <c r="L7417" s="535" t="s">
        <v>8481</v>
      </c>
      <c r="M7417" s="529" t="s">
        <v>1047</v>
      </c>
    </row>
    <row r="7418" spans="12:13" x14ac:dyDescent="0.35">
      <c r="L7418" s="535" t="s">
        <v>8482</v>
      </c>
      <c r="M7418" s="529" t="s">
        <v>1047</v>
      </c>
    </row>
    <row r="7419" spans="12:13" x14ac:dyDescent="0.35">
      <c r="L7419" s="535" t="s">
        <v>8483</v>
      </c>
      <c r="M7419" s="529" t="s">
        <v>1047</v>
      </c>
    </row>
    <row r="7420" spans="12:13" x14ac:dyDescent="0.35">
      <c r="L7420" s="535" t="s">
        <v>8484</v>
      </c>
      <c r="M7420" s="529" t="s">
        <v>1047</v>
      </c>
    </row>
    <row r="7421" spans="12:13" x14ac:dyDescent="0.35">
      <c r="L7421" s="535" t="s">
        <v>8485</v>
      </c>
      <c r="M7421" s="529" t="s">
        <v>1047</v>
      </c>
    </row>
    <row r="7422" spans="12:13" x14ac:dyDescent="0.35">
      <c r="L7422" s="535" t="s">
        <v>8486</v>
      </c>
      <c r="M7422" s="529" t="s">
        <v>1047</v>
      </c>
    </row>
    <row r="7423" spans="12:13" x14ac:dyDescent="0.35">
      <c r="L7423" s="535" t="s">
        <v>8487</v>
      </c>
      <c r="M7423" s="529" t="s">
        <v>1047</v>
      </c>
    </row>
    <row r="7424" spans="12:13" x14ac:dyDescent="0.35">
      <c r="L7424" s="535" t="s">
        <v>8488</v>
      </c>
      <c r="M7424" s="529" t="s">
        <v>1047</v>
      </c>
    </row>
    <row r="7425" spans="12:13" x14ac:dyDescent="0.35">
      <c r="L7425" s="535" t="s">
        <v>8489</v>
      </c>
      <c r="M7425" s="529" t="s">
        <v>1047</v>
      </c>
    </row>
    <row r="7426" spans="12:13" x14ac:dyDescent="0.35">
      <c r="L7426" s="535" t="s">
        <v>8490</v>
      </c>
      <c r="M7426" s="529" t="s">
        <v>1047</v>
      </c>
    </row>
    <row r="7427" spans="12:13" x14ac:dyDescent="0.35">
      <c r="L7427" s="535" t="s">
        <v>8491</v>
      </c>
      <c r="M7427" s="529" t="s">
        <v>1047</v>
      </c>
    </row>
    <row r="7428" spans="12:13" x14ac:dyDescent="0.35">
      <c r="L7428" s="535" t="s">
        <v>8492</v>
      </c>
      <c r="M7428" s="529" t="s">
        <v>1047</v>
      </c>
    </row>
    <row r="7429" spans="12:13" x14ac:dyDescent="0.35">
      <c r="L7429" s="535" t="s">
        <v>8493</v>
      </c>
      <c r="M7429" s="529" t="s">
        <v>1047</v>
      </c>
    </row>
    <row r="7430" spans="12:13" x14ac:dyDescent="0.35">
      <c r="L7430" s="535" t="s">
        <v>8494</v>
      </c>
      <c r="M7430" s="529" t="s">
        <v>1047</v>
      </c>
    </row>
    <row r="7431" spans="12:13" x14ac:dyDescent="0.35">
      <c r="L7431" s="535" t="s">
        <v>8495</v>
      </c>
      <c r="M7431" s="529" t="s">
        <v>1047</v>
      </c>
    </row>
    <row r="7432" spans="12:13" x14ac:dyDescent="0.35">
      <c r="L7432" s="535" t="s">
        <v>8496</v>
      </c>
      <c r="M7432" s="529" t="s">
        <v>1047</v>
      </c>
    </row>
    <row r="7433" spans="12:13" x14ac:dyDescent="0.35">
      <c r="L7433" s="535" t="s">
        <v>8497</v>
      </c>
      <c r="M7433" s="529" t="s">
        <v>1047</v>
      </c>
    </row>
    <row r="7434" spans="12:13" x14ac:dyDescent="0.35">
      <c r="L7434" s="535" t="s">
        <v>8498</v>
      </c>
      <c r="M7434" s="529" t="s">
        <v>1047</v>
      </c>
    </row>
    <row r="7435" spans="12:13" x14ac:dyDescent="0.35">
      <c r="L7435" s="535" t="s">
        <v>8499</v>
      </c>
      <c r="M7435" s="529" t="s">
        <v>1047</v>
      </c>
    </row>
    <row r="7436" spans="12:13" x14ac:dyDescent="0.35">
      <c r="L7436" s="535" t="s">
        <v>8500</v>
      </c>
      <c r="M7436" s="529" t="s">
        <v>1047</v>
      </c>
    </row>
    <row r="7437" spans="12:13" x14ac:dyDescent="0.35">
      <c r="L7437" s="535" t="s">
        <v>8501</v>
      </c>
      <c r="M7437" s="529" t="s">
        <v>1047</v>
      </c>
    </row>
    <row r="7438" spans="12:13" x14ac:dyDescent="0.35">
      <c r="L7438" s="535" t="s">
        <v>8502</v>
      </c>
      <c r="M7438" s="529" t="s">
        <v>1047</v>
      </c>
    </row>
    <row r="7439" spans="12:13" x14ac:dyDescent="0.35">
      <c r="L7439" s="535" t="s">
        <v>8503</v>
      </c>
      <c r="M7439" s="529" t="s">
        <v>1047</v>
      </c>
    </row>
    <row r="7440" spans="12:13" x14ac:dyDescent="0.35">
      <c r="L7440" s="535" t="s">
        <v>8504</v>
      </c>
      <c r="M7440" s="529" t="s">
        <v>1047</v>
      </c>
    </row>
    <row r="7441" spans="12:13" x14ac:dyDescent="0.35">
      <c r="L7441" s="535" t="s">
        <v>8505</v>
      </c>
      <c r="M7441" s="529" t="s">
        <v>1047</v>
      </c>
    </row>
    <row r="7442" spans="12:13" x14ac:dyDescent="0.35">
      <c r="L7442" s="535" t="s">
        <v>8506</v>
      </c>
      <c r="M7442" s="529" t="s">
        <v>1047</v>
      </c>
    </row>
    <row r="7443" spans="12:13" x14ac:dyDescent="0.35">
      <c r="L7443" s="535" t="s">
        <v>8507</v>
      </c>
      <c r="M7443" s="529" t="s">
        <v>1047</v>
      </c>
    </row>
    <row r="7444" spans="12:13" x14ac:dyDescent="0.35">
      <c r="L7444" s="535" t="s">
        <v>8508</v>
      </c>
      <c r="M7444" s="529" t="s">
        <v>1047</v>
      </c>
    </row>
    <row r="7445" spans="12:13" x14ac:dyDescent="0.35">
      <c r="L7445" s="535" t="s">
        <v>8509</v>
      </c>
      <c r="M7445" s="529" t="s">
        <v>1047</v>
      </c>
    </row>
    <row r="7446" spans="12:13" x14ac:dyDescent="0.35">
      <c r="L7446" s="535" t="s">
        <v>8510</v>
      </c>
      <c r="M7446" s="529" t="s">
        <v>1047</v>
      </c>
    </row>
    <row r="7447" spans="12:13" x14ac:dyDescent="0.35">
      <c r="L7447" s="535" t="s">
        <v>8511</v>
      </c>
      <c r="M7447" s="529" t="s">
        <v>1047</v>
      </c>
    </row>
    <row r="7448" spans="12:13" x14ac:dyDescent="0.35">
      <c r="L7448" s="535" t="s">
        <v>8512</v>
      </c>
      <c r="M7448" s="529" t="s">
        <v>1047</v>
      </c>
    </row>
    <row r="7449" spans="12:13" x14ac:dyDescent="0.35">
      <c r="L7449" s="535" t="s">
        <v>8513</v>
      </c>
      <c r="M7449" s="529" t="s">
        <v>1047</v>
      </c>
    </row>
    <row r="7450" spans="12:13" x14ac:dyDescent="0.35">
      <c r="L7450" s="535" t="s">
        <v>8514</v>
      </c>
      <c r="M7450" s="529" t="s">
        <v>1047</v>
      </c>
    </row>
    <row r="7451" spans="12:13" x14ac:dyDescent="0.35">
      <c r="L7451" s="535" t="s">
        <v>8515</v>
      </c>
      <c r="M7451" s="529" t="s">
        <v>1047</v>
      </c>
    </row>
    <row r="7452" spans="12:13" x14ac:dyDescent="0.35">
      <c r="L7452" s="535" t="s">
        <v>8516</v>
      </c>
      <c r="M7452" s="529" t="s">
        <v>1047</v>
      </c>
    </row>
    <row r="7453" spans="12:13" x14ac:dyDescent="0.35">
      <c r="L7453" s="535" t="s">
        <v>8517</v>
      </c>
      <c r="M7453" s="529" t="s">
        <v>1047</v>
      </c>
    </row>
    <row r="7454" spans="12:13" x14ac:dyDescent="0.35">
      <c r="L7454" s="535" t="s">
        <v>8518</v>
      </c>
      <c r="M7454" s="529" t="s">
        <v>1047</v>
      </c>
    </row>
    <row r="7455" spans="12:13" x14ac:dyDescent="0.35">
      <c r="L7455" s="535" t="s">
        <v>8519</v>
      </c>
      <c r="M7455" s="529" t="s">
        <v>1047</v>
      </c>
    </row>
    <row r="7456" spans="12:13" x14ac:dyDescent="0.35">
      <c r="L7456" s="535" t="s">
        <v>8520</v>
      </c>
      <c r="M7456" s="529" t="s">
        <v>1047</v>
      </c>
    </row>
    <row r="7457" spans="12:13" x14ac:dyDescent="0.35">
      <c r="L7457" s="535" t="s">
        <v>8521</v>
      </c>
      <c r="M7457" s="529" t="s">
        <v>1047</v>
      </c>
    </row>
    <row r="7458" spans="12:13" x14ac:dyDescent="0.35">
      <c r="L7458" s="535" t="s">
        <v>8522</v>
      </c>
      <c r="M7458" s="529" t="s">
        <v>1047</v>
      </c>
    </row>
    <row r="7459" spans="12:13" x14ac:dyDescent="0.35">
      <c r="L7459" s="535" t="s">
        <v>8523</v>
      </c>
      <c r="M7459" s="529" t="s">
        <v>1047</v>
      </c>
    </row>
    <row r="7460" spans="12:13" x14ac:dyDescent="0.35">
      <c r="L7460" s="535" t="s">
        <v>8524</v>
      </c>
      <c r="M7460" s="529" t="s">
        <v>1047</v>
      </c>
    </row>
    <row r="7461" spans="12:13" x14ac:dyDescent="0.35">
      <c r="L7461" s="535" t="s">
        <v>8525</v>
      </c>
      <c r="M7461" s="529" t="s">
        <v>1047</v>
      </c>
    </row>
    <row r="7462" spans="12:13" x14ac:dyDescent="0.35">
      <c r="L7462" s="535" t="s">
        <v>8526</v>
      </c>
      <c r="M7462" s="529" t="s">
        <v>1047</v>
      </c>
    </row>
    <row r="7463" spans="12:13" x14ac:dyDescent="0.35">
      <c r="L7463" s="535" t="s">
        <v>8527</v>
      </c>
      <c r="M7463" s="529" t="s">
        <v>1047</v>
      </c>
    </row>
    <row r="7464" spans="12:13" x14ac:dyDescent="0.35">
      <c r="L7464" s="535" t="s">
        <v>8528</v>
      </c>
      <c r="M7464" s="529" t="s">
        <v>1047</v>
      </c>
    </row>
    <row r="7465" spans="12:13" x14ac:dyDescent="0.35">
      <c r="L7465" s="535" t="s">
        <v>8529</v>
      </c>
      <c r="M7465" s="529" t="s">
        <v>1047</v>
      </c>
    </row>
    <row r="7466" spans="12:13" x14ac:dyDescent="0.35">
      <c r="L7466" s="535" t="s">
        <v>8530</v>
      </c>
      <c r="M7466" s="529" t="s">
        <v>1047</v>
      </c>
    </row>
    <row r="7467" spans="12:13" x14ac:dyDescent="0.35">
      <c r="L7467" s="535" t="s">
        <v>8531</v>
      </c>
      <c r="M7467" s="529" t="s">
        <v>1047</v>
      </c>
    </row>
    <row r="7468" spans="12:13" x14ac:dyDescent="0.35">
      <c r="L7468" s="535" t="s">
        <v>8532</v>
      </c>
      <c r="M7468" s="529" t="s">
        <v>1047</v>
      </c>
    </row>
    <row r="7469" spans="12:13" x14ac:dyDescent="0.35">
      <c r="L7469" s="535" t="s">
        <v>8533</v>
      </c>
      <c r="M7469" s="529" t="s">
        <v>1047</v>
      </c>
    </row>
    <row r="7470" spans="12:13" x14ac:dyDescent="0.35">
      <c r="L7470" s="535" t="s">
        <v>8534</v>
      </c>
      <c r="M7470" s="529" t="s">
        <v>1047</v>
      </c>
    </row>
    <row r="7471" spans="12:13" x14ac:dyDescent="0.35">
      <c r="L7471" s="535" t="s">
        <v>8535</v>
      </c>
      <c r="M7471" s="529" t="s">
        <v>1047</v>
      </c>
    </row>
    <row r="7472" spans="12:13" x14ac:dyDescent="0.35">
      <c r="L7472" s="535" t="s">
        <v>8536</v>
      </c>
      <c r="M7472" s="529" t="s">
        <v>1047</v>
      </c>
    </row>
    <row r="7473" spans="12:13" x14ac:dyDescent="0.35">
      <c r="L7473" s="535" t="s">
        <v>8537</v>
      </c>
      <c r="M7473" s="529" t="s">
        <v>1047</v>
      </c>
    </row>
    <row r="7474" spans="12:13" x14ac:dyDescent="0.35">
      <c r="L7474" s="535" t="s">
        <v>8538</v>
      </c>
      <c r="M7474" s="529" t="s">
        <v>1047</v>
      </c>
    </row>
    <row r="7475" spans="12:13" x14ac:dyDescent="0.35">
      <c r="L7475" s="535" t="s">
        <v>8539</v>
      </c>
      <c r="M7475" s="529" t="s">
        <v>1047</v>
      </c>
    </row>
    <row r="7476" spans="12:13" x14ac:dyDescent="0.35">
      <c r="L7476" s="535" t="s">
        <v>8540</v>
      </c>
      <c r="M7476" s="529" t="s">
        <v>1047</v>
      </c>
    </row>
    <row r="7477" spans="12:13" x14ac:dyDescent="0.35">
      <c r="L7477" s="535" t="s">
        <v>8541</v>
      </c>
      <c r="M7477" s="529" t="s">
        <v>1047</v>
      </c>
    </row>
    <row r="7478" spans="12:13" x14ac:dyDescent="0.35">
      <c r="L7478" s="535" t="s">
        <v>8542</v>
      </c>
      <c r="M7478" s="529" t="s">
        <v>1047</v>
      </c>
    </row>
    <row r="7479" spans="12:13" x14ac:dyDescent="0.35">
      <c r="L7479" s="535" t="s">
        <v>8543</v>
      </c>
      <c r="M7479" s="529" t="s">
        <v>1047</v>
      </c>
    </row>
    <row r="7480" spans="12:13" x14ac:dyDescent="0.35">
      <c r="L7480" s="535" t="s">
        <v>8544</v>
      </c>
      <c r="M7480" s="529" t="s">
        <v>1047</v>
      </c>
    </row>
    <row r="7481" spans="12:13" x14ac:dyDescent="0.35">
      <c r="L7481" s="535" t="s">
        <v>8545</v>
      </c>
      <c r="M7481" s="529" t="s">
        <v>1047</v>
      </c>
    </row>
    <row r="7482" spans="12:13" x14ac:dyDescent="0.35">
      <c r="L7482" s="535" t="s">
        <v>8546</v>
      </c>
      <c r="M7482" s="529" t="s">
        <v>1047</v>
      </c>
    </row>
    <row r="7483" spans="12:13" x14ac:dyDescent="0.35">
      <c r="L7483" s="535" t="s">
        <v>8547</v>
      </c>
      <c r="M7483" s="529" t="s">
        <v>1047</v>
      </c>
    </row>
    <row r="7484" spans="12:13" x14ac:dyDescent="0.35">
      <c r="L7484" s="535" t="s">
        <v>8548</v>
      </c>
      <c r="M7484" s="529" t="s">
        <v>1047</v>
      </c>
    </row>
    <row r="7485" spans="12:13" x14ac:dyDescent="0.35">
      <c r="L7485" s="535" t="s">
        <v>8549</v>
      </c>
      <c r="M7485" s="529" t="s">
        <v>1047</v>
      </c>
    </row>
    <row r="7486" spans="12:13" x14ac:dyDescent="0.35">
      <c r="L7486" s="535" t="s">
        <v>8550</v>
      </c>
      <c r="M7486" s="529" t="s">
        <v>1047</v>
      </c>
    </row>
    <row r="7487" spans="12:13" x14ac:dyDescent="0.35">
      <c r="L7487" s="535" t="s">
        <v>8551</v>
      </c>
      <c r="M7487" s="529" t="s">
        <v>1047</v>
      </c>
    </row>
    <row r="7488" spans="12:13" x14ac:dyDescent="0.35">
      <c r="L7488" s="535" t="s">
        <v>8552</v>
      </c>
      <c r="M7488" s="529" t="s">
        <v>1047</v>
      </c>
    </row>
    <row r="7489" spans="12:13" x14ac:dyDescent="0.35">
      <c r="L7489" s="535" t="s">
        <v>8553</v>
      </c>
      <c r="M7489" s="529" t="s">
        <v>1047</v>
      </c>
    </row>
    <row r="7490" spans="12:13" x14ac:dyDescent="0.35">
      <c r="L7490" s="535" t="s">
        <v>8554</v>
      </c>
      <c r="M7490" s="529" t="s">
        <v>1047</v>
      </c>
    </row>
    <row r="7491" spans="12:13" x14ac:dyDescent="0.35">
      <c r="L7491" s="535" t="s">
        <v>8555</v>
      </c>
      <c r="M7491" s="529" t="s">
        <v>1047</v>
      </c>
    </row>
    <row r="7492" spans="12:13" x14ac:dyDescent="0.35">
      <c r="L7492" s="535" t="s">
        <v>8556</v>
      </c>
      <c r="M7492" s="529" t="s">
        <v>1047</v>
      </c>
    </row>
    <row r="7493" spans="12:13" x14ac:dyDescent="0.35">
      <c r="L7493" s="535" t="s">
        <v>8557</v>
      </c>
      <c r="M7493" s="529" t="s">
        <v>1047</v>
      </c>
    </row>
    <row r="7494" spans="12:13" x14ac:dyDescent="0.35">
      <c r="L7494" s="535" t="s">
        <v>8558</v>
      </c>
      <c r="M7494" s="529" t="s">
        <v>1047</v>
      </c>
    </row>
    <row r="7495" spans="12:13" x14ac:dyDescent="0.35">
      <c r="L7495" s="535" t="s">
        <v>8559</v>
      </c>
      <c r="M7495" s="529" t="s">
        <v>1047</v>
      </c>
    </row>
    <row r="7496" spans="12:13" x14ac:dyDescent="0.35">
      <c r="L7496" s="535" t="s">
        <v>8560</v>
      </c>
      <c r="M7496" s="529" t="s">
        <v>1047</v>
      </c>
    </row>
    <row r="7497" spans="12:13" x14ac:dyDescent="0.35">
      <c r="L7497" s="535" t="s">
        <v>8561</v>
      </c>
      <c r="M7497" s="529" t="s">
        <v>1047</v>
      </c>
    </row>
    <row r="7498" spans="12:13" x14ac:dyDescent="0.35">
      <c r="L7498" s="535" t="s">
        <v>8562</v>
      </c>
      <c r="M7498" s="529" t="s">
        <v>1047</v>
      </c>
    </row>
    <row r="7499" spans="12:13" x14ac:dyDescent="0.35">
      <c r="L7499" s="535" t="s">
        <v>8563</v>
      </c>
      <c r="M7499" s="529" t="s">
        <v>1047</v>
      </c>
    </row>
    <row r="7500" spans="12:13" x14ac:dyDescent="0.35">
      <c r="L7500" s="535" t="s">
        <v>8564</v>
      </c>
      <c r="M7500" s="529" t="s">
        <v>1047</v>
      </c>
    </row>
    <row r="7501" spans="12:13" x14ac:dyDescent="0.35">
      <c r="L7501" s="535" t="s">
        <v>8565</v>
      </c>
      <c r="M7501" s="529" t="s">
        <v>1047</v>
      </c>
    </row>
    <row r="7502" spans="12:13" x14ac:dyDescent="0.35">
      <c r="L7502" s="535" t="s">
        <v>8566</v>
      </c>
      <c r="M7502" s="529" t="s">
        <v>1047</v>
      </c>
    </row>
    <row r="7503" spans="12:13" x14ac:dyDescent="0.35">
      <c r="L7503" s="535" t="s">
        <v>8567</v>
      </c>
      <c r="M7503" s="529" t="s">
        <v>1047</v>
      </c>
    </row>
    <row r="7504" spans="12:13" x14ac:dyDescent="0.35">
      <c r="L7504" s="535" t="s">
        <v>8568</v>
      </c>
      <c r="M7504" s="529" t="s">
        <v>1047</v>
      </c>
    </row>
    <row r="7505" spans="12:13" x14ac:dyDescent="0.35">
      <c r="L7505" s="535" t="s">
        <v>8569</v>
      </c>
      <c r="M7505" s="529" t="s">
        <v>1047</v>
      </c>
    </row>
    <row r="7506" spans="12:13" x14ac:dyDescent="0.35">
      <c r="L7506" s="535" t="s">
        <v>8570</v>
      </c>
      <c r="M7506" s="529" t="s">
        <v>1047</v>
      </c>
    </row>
    <row r="7507" spans="12:13" x14ac:dyDescent="0.35">
      <c r="L7507" s="535" t="s">
        <v>8571</v>
      </c>
      <c r="M7507" s="529" t="s">
        <v>1047</v>
      </c>
    </row>
    <row r="7508" spans="12:13" x14ac:dyDescent="0.35">
      <c r="L7508" s="535" t="s">
        <v>8572</v>
      </c>
      <c r="M7508" s="529" t="s">
        <v>1047</v>
      </c>
    </row>
    <row r="7509" spans="12:13" x14ac:dyDescent="0.35">
      <c r="L7509" s="535" t="s">
        <v>8573</v>
      </c>
      <c r="M7509" s="529" t="s">
        <v>1047</v>
      </c>
    </row>
    <row r="7510" spans="12:13" x14ac:dyDescent="0.35">
      <c r="L7510" s="535" t="s">
        <v>8574</v>
      </c>
      <c r="M7510" s="529" t="s">
        <v>1047</v>
      </c>
    </row>
    <row r="7511" spans="12:13" x14ac:dyDescent="0.35">
      <c r="L7511" s="535" t="s">
        <v>8575</v>
      </c>
      <c r="M7511" s="529" t="s">
        <v>1047</v>
      </c>
    </row>
    <row r="7512" spans="12:13" x14ac:dyDescent="0.35">
      <c r="L7512" s="535" t="s">
        <v>8576</v>
      </c>
      <c r="M7512" s="529" t="s">
        <v>1047</v>
      </c>
    </row>
    <row r="7513" spans="12:13" x14ac:dyDescent="0.35">
      <c r="L7513" s="535" t="s">
        <v>8577</v>
      </c>
      <c r="M7513" s="529" t="s">
        <v>1047</v>
      </c>
    </row>
    <row r="7514" spans="12:13" x14ac:dyDescent="0.35">
      <c r="L7514" s="535" t="s">
        <v>8578</v>
      </c>
      <c r="M7514" s="529" t="s">
        <v>1047</v>
      </c>
    </row>
    <row r="7515" spans="12:13" x14ac:dyDescent="0.35">
      <c r="L7515" s="535" t="s">
        <v>8579</v>
      </c>
      <c r="M7515" s="529" t="s">
        <v>1047</v>
      </c>
    </row>
    <row r="7516" spans="12:13" x14ac:dyDescent="0.35">
      <c r="L7516" s="535" t="s">
        <v>8580</v>
      </c>
      <c r="M7516" s="529" t="s">
        <v>1047</v>
      </c>
    </row>
    <row r="7517" spans="12:13" x14ac:dyDescent="0.35">
      <c r="L7517" s="535" t="s">
        <v>8581</v>
      </c>
      <c r="M7517" s="529" t="s">
        <v>1047</v>
      </c>
    </row>
    <row r="7518" spans="12:13" x14ac:dyDescent="0.35">
      <c r="L7518" s="535" t="s">
        <v>8582</v>
      </c>
      <c r="M7518" s="529" t="s">
        <v>1047</v>
      </c>
    </row>
    <row r="7519" spans="12:13" x14ac:dyDescent="0.35">
      <c r="L7519" s="535" t="s">
        <v>8583</v>
      </c>
      <c r="M7519" s="529" t="s">
        <v>1047</v>
      </c>
    </row>
    <row r="7520" spans="12:13" x14ac:dyDescent="0.35">
      <c r="L7520" s="535" t="s">
        <v>8584</v>
      </c>
      <c r="M7520" s="529" t="s">
        <v>1047</v>
      </c>
    </row>
    <row r="7521" spans="12:13" x14ac:dyDescent="0.35">
      <c r="L7521" s="535" t="s">
        <v>8585</v>
      </c>
      <c r="M7521" s="529" t="s">
        <v>1047</v>
      </c>
    </row>
    <row r="7522" spans="12:13" x14ac:dyDescent="0.35">
      <c r="L7522" s="535" t="s">
        <v>8586</v>
      </c>
      <c r="M7522" s="529" t="s">
        <v>1047</v>
      </c>
    </row>
    <row r="7523" spans="12:13" x14ac:dyDescent="0.35">
      <c r="L7523" s="535" t="s">
        <v>8587</v>
      </c>
      <c r="M7523" s="529" t="s">
        <v>1047</v>
      </c>
    </row>
    <row r="7524" spans="12:13" x14ac:dyDescent="0.35">
      <c r="L7524" s="535" t="s">
        <v>8588</v>
      </c>
      <c r="M7524" s="529" t="s">
        <v>1047</v>
      </c>
    </row>
    <row r="7525" spans="12:13" x14ac:dyDescent="0.35">
      <c r="L7525" s="535" t="s">
        <v>8589</v>
      </c>
      <c r="M7525" s="529" t="s">
        <v>1047</v>
      </c>
    </row>
    <row r="7526" spans="12:13" x14ac:dyDescent="0.35">
      <c r="L7526" s="535" t="s">
        <v>8590</v>
      </c>
      <c r="M7526" s="529" t="s">
        <v>1047</v>
      </c>
    </row>
    <row r="7527" spans="12:13" x14ac:dyDescent="0.35">
      <c r="L7527" s="535" t="s">
        <v>8591</v>
      </c>
      <c r="M7527" s="529" t="s">
        <v>1047</v>
      </c>
    </row>
    <row r="7528" spans="12:13" x14ac:dyDescent="0.35">
      <c r="L7528" s="535" t="s">
        <v>8592</v>
      </c>
      <c r="M7528" s="529" t="s">
        <v>1047</v>
      </c>
    </row>
    <row r="7529" spans="12:13" x14ac:dyDescent="0.35">
      <c r="L7529" s="535" t="s">
        <v>8593</v>
      </c>
      <c r="M7529" s="529" t="s">
        <v>1047</v>
      </c>
    </row>
    <row r="7530" spans="12:13" x14ac:dyDescent="0.35">
      <c r="L7530" s="535" t="s">
        <v>8594</v>
      </c>
      <c r="M7530" s="529" t="s">
        <v>1047</v>
      </c>
    </row>
    <row r="7531" spans="12:13" x14ac:dyDescent="0.35">
      <c r="L7531" s="535" t="s">
        <v>8595</v>
      </c>
      <c r="M7531" s="529" t="s">
        <v>1047</v>
      </c>
    </row>
    <row r="7532" spans="12:13" x14ac:dyDescent="0.35">
      <c r="L7532" s="535" t="s">
        <v>8596</v>
      </c>
      <c r="M7532" s="529" t="s">
        <v>1047</v>
      </c>
    </row>
    <row r="7533" spans="12:13" x14ac:dyDescent="0.35">
      <c r="L7533" s="535" t="s">
        <v>8597</v>
      </c>
      <c r="M7533" s="529" t="s">
        <v>1047</v>
      </c>
    </row>
    <row r="7534" spans="12:13" x14ac:dyDescent="0.35">
      <c r="L7534" s="535" t="s">
        <v>8598</v>
      </c>
      <c r="M7534" s="529" t="s">
        <v>1047</v>
      </c>
    </row>
    <row r="7535" spans="12:13" x14ac:dyDescent="0.35">
      <c r="L7535" s="535" t="s">
        <v>8599</v>
      </c>
      <c r="M7535" s="529" t="s">
        <v>1047</v>
      </c>
    </row>
    <row r="7536" spans="12:13" x14ac:dyDescent="0.35">
      <c r="L7536" s="535" t="s">
        <v>8600</v>
      </c>
      <c r="M7536" s="529" t="s">
        <v>1047</v>
      </c>
    </row>
    <row r="7537" spans="12:13" x14ac:dyDescent="0.35">
      <c r="L7537" s="535" t="s">
        <v>8601</v>
      </c>
      <c r="M7537" s="529" t="s">
        <v>1047</v>
      </c>
    </row>
    <row r="7538" spans="12:13" x14ac:dyDescent="0.35">
      <c r="L7538" s="535" t="s">
        <v>8602</v>
      </c>
      <c r="M7538" s="529" t="s">
        <v>1047</v>
      </c>
    </row>
    <row r="7539" spans="12:13" x14ac:dyDescent="0.35">
      <c r="L7539" s="535" t="s">
        <v>8603</v>
      </c>
      <c r="M7539" s="529" t="s">
        <v>1047</v>
      </c>
    </row>
    <row r="7540" spans="12:13" x14ac:dyDescent="0.35">
      <c r="L7540" s="535" t="s">
        <v>8604</v>
      </c>
      <c r="M7540" s="529" t="s">
        <v>1047</v>
      </c>
    </row>
    <row r="7541" spans="12:13" x14ac:dyDescent="0.35">
      <c r="L7541" s="535" t="s">
        <v>8605</v>
      </c>
      <c r="M7541" s="529" t="s">
        <v>1047</v>
      </c>
    </row>
    <row r="7542" spans="12:13" x14ac:dyDescent="0.35">
      <c r="L7542" s="535" t="s">
        <v>8606</v>
      </c>
      <c r="M7542" s="529" t="s">
        <v>1047</v>
      </c>
    </row>
    <row r="7543" spans="12:13" x14ac:dyDescent="0.35">
      <c r="L7543" s="535" t="s">
        <v>8607</v>
      </c>
      <c r="M7543" s="529" t="s">
        <v>1047</v>
      </c>
    </row>
    <row r="7544" spans="12:13" x14ac:dyDescent="0.35">
      <c r="L7544" s="535" t="s">
        <v>8608</v>
      </c>
      <c r="M7544" s="529" t="s">
        <v>1047</v>
      </c>
    </row>
    <row r="7545" spans="12:13" x14ac:dyDescent="0.35">
      <c r="L7545" s="535" t="s">
        <v>8609</v>
      </c>
      <c r="M7545" s="529" t="s">
        <v>1047</v>
      </c>
    </row>
    <row r="7546" spans="12:13" x14ac:dyDescent="0.35">
      <c r="L7546" s="535" t="s">
        <v>8610</v>
      </c>
      <c r="M7546" s="529" t="s">
        <v>1047</v>
      </c>
    </row>
    <row r="7547" spans="12:13" x14ac:dyDescent="0.35">
      <c r="L7547" s="535" t="s">
        <v>8611</v>
      </c>
      <c r="M7547" s="529" t="s">
        <v>1047</v>
      </c>
    </row>
    <row r="7548" spans="12:13" x14ac:dyDescent="0.35">
      <c r="L7548" s="535" t="s">
        <v>8612</v>
      </c>
      <c r="M7548" s="529" t="s">
        <v>1047</v>
      </c>
    </row>
    <row r="7549" spans="12:13" x14ac:dyDescent="0.35">
      <c r="L7549" s="535" t="s">
        <v>8613</v>
      </c>
      <c r="M7549" s="529" t="s">
        <v>1047</v>
      </c>
    </row>
    <row r="7550" spans="12:13" x14ac:dyDescent="0.35">
      <c r="L7550" s="535" t="s">
        <v>8614</v>
      </c>
      <c r="M7550" s="529" t="s">
        <v>1047</v>
      </c>
    </row>
    <row r="7551" spans="12:13" x14ac:dyDescent="0.35">
      <c r="L7551" s="535" t="s">
        <v>8615</v>
      </c>
      <c r="M7551" s="529" t="s">
        <v>1047</v>
      </c>
    </row>
    <row r="7552" spans="12:13" x14ac:dyDescent="0.35">
      <c r="L7552" s="535" t="s">
        <v>8616</v>
      </c>
      <c r="M7552" s="529" t="s">
        <v>1047</v>
      </c>
    </row>
    <row r="7553" spans="12:13" x14ac:dyDescent="0.35">
      <c r="L7553" s="535" t="s">
        <v>8617</v>
      </c>
      <c r="M7553" s="529" t="s">
        <v>1047</v>
      </c>
    </row>
    <row r="7554" spans="12:13" x14ac:dyDescent="0.35">
      <c r="L7554" s="535" t="s">
        <v>8618</v>
      </c>
      <c r="M7554" s="529" t="s">
        <v>1047</v>
      </c>
    </row>
    <row r="7555" spans="12:13" x14ac:dyDescent="0.35">
      <c r="L7555" s="535" t="s">
        <v>8619</v>
      </c>
      <c r="M7555" s="529" t="s">
        <v>1047</v>
      </c>
    </row>
    <row r="7556" spans="12:13" x14ac:dyDescent="0.35">
      <c r="L7556" s="535" t="s">
        <v>8620</v>
      </c>
      <c r="M7556" s="529" t="s">
        <v>1047</v>
      </c>
    </row>
    <row r="7557" spans="12:13" x14ac:dyDescent="0.35">
      <c r="L7557" s="535" t="s">
        <v>8621</v>
      </c>
      <c r="M7557" s="529" t="s">
        <v>1047</v>
      </c>
    </row>
    <row r="7558" spans="12:13" x14ac:dyDescent="0.35">
      <c r="L7558" s="535" t="s">
        <v>8622</v>
      </c>
      <c r="M7558" s="529" t="s">
        <v>1047</v>
      </c>
    </row>
    <row r="7559" spans="12:13" x14ac:dyDescent="0.35">
      <c r="L7559" s="535" t="s">
        <v>8623</v>
      </c>
      <c r="M7559" s="529" t="s">
        <v>1047</v>
      </c>
    </row>
    <row r="7560" spans="12:13" x14ac:dyDescent="0.35">
      <c r="L7560" s="535" t="s">
        <v>8624</v>
      </c>
      <c r="M7560" s="529" t="s">
        <v>1047</v>
      </c>
    </row>
    <row r="7561" spans="12:13" x14ac:dyDescent="0.35">
      <c r="L7561" s="535" t="s">
        <v>8625</v>
      </c>
      <c r="M7561" s="529" t="s">
        <v>1047</v>
      </c>
    </row>
    <row r="7562" spans="12:13" x14ac:dyDescent="0.35">
      <c r="L7562" s="535" t="s">
        <v>8626</v>
      </c>
      <c r="M7562" s="529" t="s">
        <v>1047</v>
      </c>
    </row>
    <row r="7563" spans="12:13" x14ac:dyDescent="0.35">
      <c r="L7563" s="535" t="s">
        <v>8627</v>
      </c>
      <c r="M7563" s="529" t="s">
        <v>1047</v>
      </c>
    </row>
    <row r="7564" spans="12:13" x14ac:dyDescent="0.35">
      <c r="L7564" s="535" t="s">
        <v>8628</v>
      </c>
      <c r="M7564" s="529" t="s">
        <v>1047</v>
      </c>
    </row>
    <row r="7565" spans="12:13" x14ac:dyDescent="0.35">
      <c r="L7565" s="535" t="s">
        <v>8629</v>
      </c>
      <c r="M7565" s="529" t="s">
        <v>1047</v>
      </c>
    </row>
    <row r="7566" spans="12:13" x14ac:dyDescent="0.35">
      <c r="L7566" s="535" t="s">
        <v>8630</v>
      </c>
      <c r="M7566" s="529" t="s">
        <v>1047</v>
      </c>
    </row>
    <row r="7567" spans="12:13" x14ac:dyDescent="0.35">
      <c r="L7567" s="535" t="s">
        <v>8631</v>
      </c>
      <c r="M7567" s="529" t="s">
        <v>1047</v>
      </c>
    </row>
    <row r="7568" spans="12:13" x14ac:dyDescent="0.35">
      <c r="L7568" s="535" t="s">
        <v>8632</v>
      </c>
      <c r="M7568" s="529" t="s">
        <v>1047</v>
      </c>
    </row>
    <row r="7569" spans="12:13" x14ac:dyDescent="0.35">
      <c r="L7569" s="535" t="s">
        <v>8633</v>
      </c>
      <c r="M7569" s="529" t="s">
        <v>1047</v>
      </c>
    </row>
    <row r="7570" spans="12:13" x14ac:dyDescent="0.35">
      <c r="L7570" s="535" t="s">
        <v>8634</v>
      </c>
      <c r="M7570" s="529" t="s">
        <v>1047</v>
      </c>
    </row>
    <row r="7571" spans="12:13" x14ac:dyDescent="0.35">
      <c r="L7571" s="535" t="s">
        <v>8635</v>
      </c>
      <c r="M7571" s="529" t="s">
        <v>1047</v>
      </c>
    </row>
    <row r="7572" spans="12:13" x14ac:dyDescent="0.35">
      <c r="L7572" s="535" t="s">
        <v>8636</v>
      </c>
      <c r="M7572" s="529" t="s">
        <v>1047</v>
      </c>
    </row>
    <row r="7573" spans="12:13" x14ac:dyDescent="0.35">
      <c r="L7573" s="535" t="s">
        <v>8637</v>
      </c>
      <c r="M7573" s="529" t="s">
        <v>1047</v>
      </c>
    </row>
    <row r="7574" spans="12:13" x14ac:dyDescent="0.35">
      <c r="L7574" s="535" t="s">
        <v>8638</v>
      </c>
      <c r="M7574" s="529" t="s">
        <v>1047</v>
      </c>
    </row>
    <row r="7575" spans="12:13" x14ac:dyDescent="0.35">
      <c r="L7575" s="535" t="s">
        <v>8639</v>
      </c>
      <c r="M7575" s="529" t="s">
        <v>1047</v>
      </c>
    </row>
    <row r="7576" spans="12:13" x14ac:dyDescent="0.35">
      <c r="L7576" s="535" t="s">
        <v>8640</v>
      </c>
      <c r="M7576" s="529" t="s">
        <v>1047</v>
      </c>
    </row>
    <row r="7577" spans="12:13" x14ac:dyDescent="0.35">
      <c r="L7577" s="535" t="s">
        <v>8641</v>
      </c>
      <c r="M7577" s="529" t="s">
        <v>1047</v>
      </c>
    </row>
    <row r="7578" spans="12:13" x14ac:dyDescent="0.35">
      <c r="L7578" s="535" t="s">
        <v>8642</v>
      </c>
      <c r="M7578" s="529" t="s">
        <v>1047</v>
      </c>
    </row>
    <row r="7579" spans="12:13" x14ac:dyDescent="0.35">
      <c r="L7579" s="535" t="s">
        <v>8643</v>
      </c>
      <c r="M7579" s="529" t="s">
        <v>1047</v>
      </c>
    </row>
    <row r="7580" spans="12:13" x14ac:dyDescent="0.35">
      <c r="L7580" s="535" t="s">
        <v>8644</v>
      </c>
      <c r="M7580" s="529" t="s">
        <v>1047</v>
      </c>
    </row>
    <row r="7581" spans="12:13" x14ac:dyDescent="0.35">
      <c r="L7581" s="535" t="s">
        <v>8645</v>
      </c>
      <c r="M7581" s="529" t="s">
        <v>1047</v>
      </c>
    </row>
    <row r="7582" spans="12:13" x14ac:dyDescent="0.35">
      <c r="L7582" s="535" t="s">
        <v>8646</v>
      </c>
      <c r="M7582" s="529" t="s">
        <v>1047</v>
      </c>
    </row>
    <row r="7583" spans="12:13" x14ac:dyDescent="0.35">
      <c r="L7583" s="535" t="s">
        <v>8647</v>
      </c>
      <c r="M7583" s="529" t="s">
        <v>1047</v>
      </c>
    </row>
    <row r="7584" spans="12:13" x14ac:dyDescent="0.35">
      <c r="L7584" s="535" t="s">
        <v>8648</v>
      </c>
      <c r="M7584" s="529" t="s">
        <v>1047</v>
      </c>
    </row>
    <row r="7585" spans="12:13" x14ac:dyDescent="0.35">
      <c r="L7585" s="535" t="s">
        <v>8649</v>
      </c>
      <c r="M7585" s="529" t="s">
        <v>1047</v>
      </c>
    </row>
    <row r="7586" spans="12:13" x14ac:dyDescent="0.35">
      <c r="L7586" s="535" t="s">
        <v>8650</v>
      </c>
      <c r="M7586" s="529" t="s">
        <v>1047</v>
      </c>
    </row>
    <row r="7587" spans="12:13" x14ac:dyDescent="0.35">
      <c r="L7587" s="535" t="s">
        <v>8651</v>
      </c>
      <c r="M7587" s="529" t="s">
        <v>1047</v>
      </c>
    </row>
    <row r="7588" spans="12:13" x14ac:dyDescent="0.35">
      <c r="L7588" s="535" t="s">
        <v>8652</v>
      </c>
      <c r="M7588" s="529" t="s">
        <v>1047</v>
      </c>
    </row>
    <row r="7589" spans="12:13" x14ac:dyDescent="0.35">
      <c r="L7589" s="535" t="s">
        <v>8653</v>
      </c>
      <c r="M7589" s="529" t="s">
        <v>1047</v>
      </c>
    </row>
    <row r="7590" spans="12:13" x14ac:dyDescent="0.35">
      <c r="L7590" s="535" t="s">
        <v>8654</v>
      </c>
      <c r="M7590" s="529" t="s">
        <v>1047</v>
      </c>
    </row>
    <row r="7591" spans="12:13" x14ac:dyDescent="0.35">
      <c r="L7591" s="535" t="s">
        <v>8655</v>
      </c>
      <c r="M7591" s="529" t="s">
        <v>1047</v>
      </c>
    </row>
    <row r="7592" spans="12:13" x14ac:dyDescent="0.35">
      <c r="L7592" s="535" t="s">
        <v>8656</v>
      </c>
      <c r="M7592" s="529" t="s">
        <v>1047</v>
      </c>
    </row>
    <row r="7593" spans="12:13" x14ac:dyDescent="0.35">
      <c r="L7593" s="535" t="s">
        <v>8657</v>
      </c>
      <c r="M7593" s="529" t="s">
        <v>1047</v>
      </c>
    </row>
    <row r="7594" spans="12:13" x14ac:dyDescent="0.35">
      <c r="L7594" s="535" t="s">
        <v>8658</v>
      </c>
      <c r="M7594" s="529" t="s">
        <v>1047</v>
      </c>
    </row>
    <row r="7595" spans="12:13" x14ac:dyDescent="0.35">
      <c r="L7595" s="535" t="s">
        <v>8659</v>
      </c>
      <c r="M7595" s="529" t="s">
        <v>1047</v>
      </c>
    </row>
    <row r="7596" spans="12:13" x14ac:dyDescent="0.35">
      <c r="L7596" s="535" t="s">
        <v>8660</v>
      </c>
      <c r="M7596" s="529" t="s">
        <v>1047</v>
      </c>
    </row>
    <row r="7597" spans="12:13" x14ac:dyDescent="0.35">
      <c r="L7597" s="535" t="s">
        <v>8661</v>
      </c>
      <c r="M7597" s="529" t="s">
        <v>1047</v>
      </c>
    </row>
    <row r="7598" spans="12:13" x14ac:dyDescent="0.35">
      <c r="L7598" s="535" t="s">
        <v>8662</v>
      </c>
      <c r="M7598" s="529" t="s">
        <v>1047</v>
      </c>
    </row>
    <row r="7599" spans="12:13" x14ac:dyDescent="0.35">
      <c r="L7599" s="535" t="s">
        <v>8663</v>
      </c>
      <c r="M7599" s="529" t="s">
        <v>1047</v>
      </c>
    </row>
    <row r="7600" spans="12:13" x14ac:dyDescent="0.35">
      <c r="L7600" s="535" t="s">
        <v>8664</v>
      </c>
      <c r="M7600" s="529" t="s">
        <v>1047</v>
      </c>
    </row>
    <row r="7601" spans="12:13" x14ac:dyDescent="0.35">
      <c r="L7601" s="535" t="s">
        <v>8665</v>
      </c>
      <c r="M7601" s="529" t="s">
        <v>1047</v>
      </c>
    </row>
    <row r="7602" spans="12:13" x14ac:dyDescent="0.35">
      <c r="L7602" s="535" t="s">
        <v>8666</v>
      </c>
      <c r="M7602" s="529" t="s">
        <v>1047</v>
      </c>
    </row>
    <row r="7603" spans="12:13" x14ac:dyDescent="0.35">
      <c r="L7603" s="535" t="s">
        <v>8667</v>
      </c>
      <c r="M7603" s="529" t="s">
        <v>1047</v>
      </c>
    </row>
    <row r="7604" spans="12:13" x14ac:dyDescent="0.35">
      <c r="L7604" s="535" t="s">
        <v>8668</v>
      </c>
      <c r="M7604" s="529" t="s">
        <v>1047</v>
      </c>
    </row>
    <row r="7605" spans="12:13" x14ac:dyDescent="0.35">
      <c r="L7605" s="535" t="s">
        <v>8669</v>
      </c>
      <c r="M7605" s="529" t="s">
        <v>1047</v>
      </c>
    </row>
    <row r="7606" spans="12:13" x14ac:dyDescent="0.35">
      <c r="L7606" s="535" t="s">
        <v>8670</v>
      </c>
      <c r="M7606" s="529" t="s">
        <v>1047</v>
      </c>
    </row>
    <row r="7607" spans="12:13" x14ac:dyDescent="0.35">
      <c r="L7607" s="535" t="s">
        <v>8671</v>
      </c>
      <c r="M7607" s="529" t="s">
        <v>1047</v>
      </c>
    </row>
    <row r="7608" spans="12:13" x14ac:dyDescent="0.35">
      <c r="L7608" s="535" t="s">
        <v>8672</v>
      </c>
      <c r="M7608" s="529" t="s">
        <v>1047</v>
      </c>
    </row>
    <row r="7609" spans="12:13" x14ac:dyDescent="0.35">
      <c r="L7609" s="535" t="s">
        <v>8673</v>
      </c>
      <c r="M7609" s="529" t="s">
        <v>1047</v>
      </c>
    </row>
    <row r="7610" spans="12:13" x14ac:dyDescent="0.35">
      <c r="L7610" s="535" t="s">
        <v>8674</v>
      </c>
      <c r="M7610" s="529" t="s">
        <v>1047</v>
      </c>
    </row>
    <row r="7611" spans="12:13" x14ac:dyDescent="0.35">
      <c r="L7611" s="535" t="s">
        <v>8675</v>
      </c>
      <c r="M7611" s="529" t="s">
        <v>1047</v>
      </c>
    </row>
    <row r="7612" spans="12:13" x14ac:dyDescent="0.35">
      <c r="L7612" s="535" t="s">
        <v>8676</v>
      </c>
      <c r="M7612" s="529" t="s">
        <v>1047</v>
      </c>
    </row>
    <row r="7613" spans="12:13" x14ac:dyDescent="0.35">
      <c r="L7613" s="535" t="s">
        <v>8677</v>
      </c>
      <c r="M7613" s="529" t="s">
        <v>1047</v>
      </c>
    </row>
    <row r="7614" spans="12:13" x14ac:dyDescent="0.35">
      <c r="L7614" s="535" t="s">
        <v>8678</v>
      </c>
      <c r="M7614" s="529" t="s">
        <v>1047</v>
      </c>
    </row>
    <row r="7615" spans="12:13" x14ac:dyDescent="0.35">
      <c r="L7615" s="535" t="s">
        <v>8679</v>
      </c>
      <c r="M7615" s="529" t="s">
        <v>1047</v>
      </c>
    </row>
    <row r="7616" spans="12:13" x14ac:dyDescent="0.35">
      <c r="L7616" s="535" t="s">
        <v>8680</v>
      </c>
      <c r="M7616" s="529" t="s">
        <v>1047</v>
      </c>
    </row>
    <row r="7617" spans="12:13" x14ac:dyDescent="0.35">
      <c r="L7617" s="535" t="s">
        <v>8681</v>
      </c>
      <c r="M7617" s="529" t="s">
        <v>1047</v>
      </c>
    </row>
    <row r="7618" spans="12:13" x14ac:dyDescent="0.35">
      <c r="L7618" s="535" t="s">
        <v>8682</v>
      </c>
      <c r="M7618" s="529" t="s">
        <v>1047</v>
      </c>
    </row>
    <row r="7619" spans="12:13" x14ac:dyDescent="0.35">
      <c r="L7619" s="535" t="s">
        <v>8683</v>
      </c>
      <c r="M7619" s="529" t="s">
        <v>1047</v>
      </c>
    </row>
    <row r="7620" spans="12:13" x14ac:dyDescent="0.35">
      <c r="L7620" s="535" t="s">
        <v>8684</v>
      </c>
      <c r="M7620" s="529" t="s">
        <v>1047</v>
      </c>
    </row>
    <row r="7621" spans="12:13" x14ac:dyDescent="0.35">
      <c r="L7621" s="535" t="s">
        <v>8685</v>
      </c>
      <c r="M7621" s="529" t="s">
        <v>1047</v>
      </c>
    </row>
    <row r="7622" spans="12:13" x14ac:dyDescent="0.35">
      <c r="L7622" s="535" t="s">
        <v>8686</v>
      </c>
      <c r="M7622" s="529" t="s">
        <v>1047</v>
      </c>
    </row>
    <row r="7623" spans="12:13" x14ac:dyDescent="0.35">
      <c r="L7623" s="535" t="s">
        <v>8687</v>
      </c>
      <c r="M7623" s="529" t="s">
        <v>1047</v>
      </c>
    </row>
    <row r="7624" spans="12:13" x14ac:dyDescent="0.35">
      <c r="L7624" s="535" t="s">
        <v>8688</v>
      </c>
      <c r="M7624" s="529" t="s">
        <v>1047</v>
      </c>
    </row>
    <row r="7625" spans="12:13" x14ac:dyDescent="0.35">
      <c r="L7625" s="535" t="s">
        <v>8689</v>
      </c>
      <c r="M7625" s="529" t="s">
        <v>1047</v>
      </c>
    </row>
    <row r="7626" spans="12:13" x14ac:dyDescent="0.35">
      <c r="L7626" s="535" t="s">
        <v>8690</v>
      </c>
      <c r="M7626" s="529" t="s">
        <v>1047</v>
      </c>
    </row>
    <row r="7627" spans="12:13" x14ac:dyDescent="0.35">
      <c r="L7627" s="535" t="s">
        <v>8691</v>
      </c>
      <c r="M7627" s="529" t="s">
        <v>1047</v>
      </c>
    </row>
    <row r="7628" spans="12:13" x14ac:dyDescent="0.35">
      <c r="L7628" s="535" t="s">
        <v>8692</v>
      </c>
      <c r="M7628" s="529" t="s">
        <v>1047</v>
      </c>
    </row>
    <row r="7629" spans="12:13" x14ac:dyDescent="0.35">
      <c r="L7629" s="535" t="s">
        <v>8693</v>
      </c>
      <c r="M7629" s="529" t="s">
        <v>1047</v>
      </c>
    </row>
    <row r="7630" spans="12:13" x14ac:dyDescent="0.35">
      <c r="L7630" s="535" t="s">
        <v>8694</v>
      </c>
      <c r="M7630" s="529" t="s">
        <v>1047</v>
      </c>
    </row>
    <row r="7631" spans="12:13" x14ac:dyDescent="0.35">
      <c r="L7631" s="535" t="s">
        <v>8695</v>
      </c>
      <c r="M7631" s="529" t="s">
        <v>1047</v>
      </c>
    </row>
    <row r="7632" spans="12:13" x14ac:dyDescent="0.35">
      <c r="L7632" s="535" t="s">
        <v>8696</v>
      </c>
      <c r="M7632" s="529" t="s">
        <v>1047</v>
      </c>
    </row>
    <row r="7633" spans="12:13" x14ac:dyDescent="0.35">
      <c r="L7633" s="535" t="s">
        <v>8697</v>
      </c>
      <c r="M7633" s="529" t="s">
        <v>1047</v>
      </c>
    </row>
    <row r="7634" spans="12:13" x14ac:dyDescent="0.35">
      <c r="L7634" s="535" t="s">
        <v>8698</v>
      </c>
      <c r="M7634" s="529" t="s">
        <v>1047</v>
      </c>
    </row>
    <row r="7635" spans="12:13" x14ac:dyDescent="0.35">
      <c r="L7635" s="535" t="s">
        <v>8699</v>
      </c>
      <c r="M7635" s="529" t="s">
        <v>1047</v>
      </c>
    </row>
    <row r="7636" spans="12:13" x14ac:dyDescent="0.35">
      <c r="L7636" s="535" t="s">
        <v>8700</v>
      </c>
      <c r="M7636" s="529" t="s">
        <v>1047</v>
      </c>
    </row>
    <row r="7637" spans="12:13" x14ac:dyDescent="0.35">
      <c r="L7637" s="535" t="s">
        <v>8701</v>
      </c>
      <c r="M7637" s="529" t="s">
        <v>1047</v>
      </c>
    </row>
    <row r="7638" spans="12:13" x14ac:dyDescent="0.35">
      <c r="L7638" s="535" t="s">
        <v>8702</v>
      </c>
      <c r="M7638" s="529" t="s">
        <v>1047</v>
      </c>
    </row>
    <row r="7639" spans="12:13" x14ac:dyDescent="0.35">
      <c r="L7639" s="535" t="s">
        <v>8703</v>
      </c>
      <c r="M7639" s="529" t="s">
        <v>1047</v>
      </c>
    </row>
    <row r="7640" spans="12:13" x14ac:dyDescent="0.35">
      <c r="L7640" s="535" t="s">
        <v>8704</v>
      </c>
      <c r="M7640" s="529" t="s">
        <v>1047</v>
      </c>
    </row>
    <row r="7641" spans="12:13" x14ac:dyDescent="0.35">
      <c r="L7641" s="535" t="s">
        <v>8705</v>
      </c>
      <c r="M7641" s="529" t="s">
        <v>1047</v>
      </c>
    </row>
    <row r="7642" spans="12:13" x14ac:dyDescent="0.35">
      <c r="L7642" s="535" t="s">
        <v>8706</v>
      </c>
      <c r="M7642" s="529" t="s">
        <v>1047</v>
      </c>
    </row>
    <row r="7643" spans="12:13" x14ac:dyDescent="0.35">
      <c r="L7643" s="535" t="s">
        <v>8707</v>
      </c>
      <c r="M7643" s="529" t="s">
        <v>1047</v>
      </c>
    </row>
    <row r="7644" spans="12:13" x14ac:dyDescent="0.35">
      <c r="L7644" s="535" t="s">
        <v>8708</v>
      </c>
      <c r="M7644" s="529" t="s">
        <v>1047</v>
      </c>
    </row>
    <row r="7645" spans="12:13" x14ac:dyDescent="0.35">
      <c r="L7645" s="535" t="s">
        <v>8709</v>
      </c>
      <c r="M7645" s="529" t="s">
        <v>1047</v>
      </c>
    </row>
    <row r="7646" spans="12:13" x14ac:dyDescent="0.35">
      <c r="L7646" s="535" t="s">
        <v>8710</v>
      </c>
      <c r="M7646" s="529" t="s">
        <v>1047</v>
      </c>
    </row>
    <row r="7647" spans="12:13" x14ac:dyDescent="0.35">
      <c r="L7647" s="535" t="s">
        <v>8711</v>
      </c>
      <c r="M7647" s="529" t="s">
        <v>1047</v>
      </c>
    </row>
    <row r="7648" spans="12:13" x14ac:dyDescent="0.35">
      <c r="L7648" s="535" t="s">
        <v>8712</v>
      </c>
      <c r="M7648" s="529" t="s">
        <v>1047</v>
      </c>
    </row>
    <row r="7649" spans="12:13" x14ac:dyDescent="0.35">
      <c r="L7649" s="535" t="s">
        <v>8713</v>
      </c>
      <c r="M7649" s="529" t="s">
        <v>1047</v>
      </c>
    </row>
    <row r="7650" spans="12:13" x14ac:dyDescent="0.35">
      <c r="L7650" s="535" t="s">
        <v>8714</v>
      </c>
      <c r="M7650" s="529" t="s">
        <v>1047</v>
      </c>
    </row>
    <row r="7651" spans="12:13" x14ac:dyDescent="0.35">
      <c r="L7651" s="535" t="s">
        <v>8715</v>
      </c>
      <c r="M7651" s="529" t="s">
        <v>1047</v>
      </c>
    </row>
    <row r="7652" spans="12:13" x14ac:dyDescent="0.35">
      <c r="L7652" s="535" t="s">
        <v>8716</v>
      </c>
      <c r="M7652" s="529" t="s">
        <v>1047</v>
      </c>
    </row>
    <row r="7653" spans="12:13" x14ac:dyDescent="0.35">
      <c r="L7653" s="535" t="s">
        <v>8717</v>
      </c>
      <c r="M7653" s="529" t="s">
        <v>1047</v>
      </c>
    </row>
    <row r="7654" spans="12:13" x14ac:dyDescent="0.35">
      <c r="L7654" s="535" t="s">
        <v>8718</v>
      </c>
      <c r="M7654" s="529" t="s">
        <v>1047</v>
      </c>
    </row>
    <row r="7655" spans="12:13" x14ac:dyDescent="0.35">
      <c r="L7655" s="535" t="s">
        <v>8719</v>
      </c>
      <c r="M7655" s="529" t="s">
        <v>1047</v>
      </c>
    </row>
    <row r="7656" spans="12:13" x14ac:dyDescent="0.35">
      <c r="L7656" s="535" t="s">
        <v>8720</v>
      </c>
      <c r="M7656" s="529" t="s">
        <v>1047</v>
      </c>
    </row>
    <row r="7657" spans="12:13" x14ac:dyDescent="0.35">
      <c r="L7657" s="535" t="s">
        <v>8721</v>
      </c>
      <c r="M7657" s="529" t="s">
        <v>1047</v>
      </c>
    </row>
    <row r="7658" spans="12:13" x14ac:dyDescent="0.35">
      <c r="L7658" s="535" t="s">
        <v>8722</v>
      </c>
      <c r="M7658" s="529" t="s">
        <v>1047</v>
      </c>
    </row>
    <row r="7659" spans="12:13" x14ac:dyDescent="0.35">
      <c r="L7659" s="535" t="s">
        <v>8723</v>
      </c>
      <c r="M7659" s="529" t="s">
        <v>1047</v>
      </c>
    </row>
    <row r="7660" spans="12:13" x14ac:dyDescent="0.35">
      <c r="L7660" s="535" t="s">
        <v>8724</v>
      </c>
      <c r="M7660" s="529" t="s">
        <v>1047</v>
      </c>
    </row>
    <row r="7661" spans="12:13" x14ac:dyDescent="0.35">
      <c r="L7661" s="535" t="s">
        <v>8725</v>
      </c>
      <c r="M7661" s="529" t="s">
        <v>1047</v>
      </c>
    </row>
    <row r="7662" spans="12:13" x14ac:dyDescent="0.35">
      <c r="L7662" s="535" t="s">
        <v>8726</v>
      </c>
      <c r="M7662" s="529" t="s">
        <v>1047</v>
      </c>
    </row>
    <row r="7663" spans="12:13" x14ac:dyDescent="0.35">
      <c r="L7663" s="535" t="s">
        <v>8727</v>
      </c>
      <c r="M7663" s="529" t="s">
        <v>1047</v>
      </c>
    </row>
    <row r="7664" spans="12:13" x14ac:dyDescent="0.35">
      <c r="L7664" s="535" t="s">
        <v>8728</v>
      </c>
      <c r="M7664" s="529" t="s">
        <v>1047</v>
      </c>
    </row>
    <row r="7665" spans="12:13" x14ac:dyDescent="0.35">
      <c r="L7665" s="535" t="s">
        <v>8729</v>
      </c>
      <c r="M7665" s="529" t="s">
        <v>1047</v>
      </c>
    </row>
    <row r="7666" spans="12:13" x14ac:dyDescent="0.35">
      <c r="L7666" s="535" t="s">
        <v>8730</v>
      </c>
      <c r="M7666" s="529" t="s">
        <v>1047</v>
      </c>
    </row>
    <row r="7667" spans="12:13" x14ac:dyDescent="0.35">
      <c r="L7667" s="535" t="s">
        <v>8731</v>
      </c>
      <c r="M7667" s="529" t="s">
        <v>1047</v>
      </c>
    </row>
    <row r="7668" spans="12:13" x14ac:dyDescent="0.35">
      <c r="L7668" s="535" t="s">
        <v>8732</v>
      </c>
      <c r="M7668" s="529" t="s">
        <v>1047</v>
      </c>
    </row>
    <row r="7669" spans="12:13" x14ac:dyDescent="0.35">
      <c r="L7669" s="535" t="s">
        <v>8733</v>
      </c>
      <c r="M7669" s="529" t="s">
        <v>1047</v>
      </c>
    </row>
    <row r="7670" spans="12:13" x14ac:dyDescent="0.35">
      <c r="L7670" s="535" t="s">
        <v>8734</v>
      </c>
      <c r="M7670" s="529" t="s">
        <v>1047</v>
      </c>
    </row>
    <row r="7671" spans="12:13" x14ac:dyDescent="0.35">
      <c r="L7671" s="535" t="s">
        <v>8735</v>
      </c>
      <c r="M7671" s="529" t="s">
        <v>1047</v>
      </c>
    </row>
    <row r="7672" spans="12:13" x14ac:dyDescent="0.35">
      <c r="L7672" s="535" t="s">
        <v>8736</v>
      </c>
      <c r="M7672" s="529" t="s">
        <v>1047</v>
      </c>
    </row>
    <row r="7673" spans="12:13" x14ac:dyDescent="0.35">
      <c r="L7673" s="535" t="s">
        <v>8737</v>
      </c>
      <c r="M7673" s="529" t="s">
        <v>1047</v>
      </c>
    </row>
    <row r="7674" spans="12:13" x14ac:dyDescent="0.35">
      <c r="L7674" s="535" t="s">
        <v>8738</v>
      </c>
      <c r="M7674" s="529" t="s">
        <v>1047</v>
      </c>
    </row>
    <row r="7675" spans="12:13" x14ac:dyDescent="0.35">
      <c r="L7675" s="535" t="s">
        <v>8739</v>
      </c>
      <c r="M7675" s="529" t="s">
        <v>1047</v>
      </c>
    </row>
    <row r="7676" spans="12:13" x14ac:dyDescent="0.35">
      <c r="L7676" s="535" t="s">
        <v>8740</v>
      </c>
      <c r="M7676" s="529" t="s">
        <v>1047</v>
      </c>
    </row>
    <row r="7677" spans="12:13" x14ac:dyDescent="0.35">
      <c r="L7677" s="535" t="s">
        <v>8741</v>
      </c>
      <c r="M7677" s="529" t="s">
        <v>1047</v>
      </c>
    </row>
    <row r="7678" spans="12:13" x14ac:dyDescent="0.35">
      <c r="L7678" s="535" t="s">
        <v>8742</v>
      </c>
      <c r="M7678" s="529" t="s">
        <v>1047</v>
      </c>
    </row>
    <row r="7679" spans="12:13" x14ac:dyDescent="0.35">
      <c r="L7679" s="535" t="s">
        <v>8743</v>
      </c>
      <c r="M7679" s="529" t="s">
        <v>1047</v>
      </c>
    </row>
    <row r="7680" spans="12:13" x14ac:dyDescent="0.35">
      <c r="L7680" s="535" t="s">
        <v>8744</v>
      </c>
      <c r="M7680" s="529" t="s">
        <v>1047</v>
      </c>
    </row>
    <row r="7681" spans="12:13" x14ac:dyDescent="0.35">
      <c r="L7681" s="535" t="s">
        <v>8745</v>
      </c>
      <c r="M7681" s="529" t="s">
        <v>1047</v>
      </c>
    </row>
    <row r="7682" spans="12:13" x14ac:dyDescent="0.35">
      <c r="L7682" s="535" t="s">
        <v>8746</v>
      </c>
      <c r="M7682" s="529" t="s">
        <v>1047</v>
      </c>
    </row>
    <row r="7683" spans="12:13" x14ac:dyDescent="0.35">
      <c r="L7683" s="535" t="s">
        <v>8747</v>
      </c>
      <c r="M7683" s="529" t="s">
        <v>1047</v>
      </c>
    </row>
    <row r="7684" spans="12:13" x14ac:dyDescent="0.35">
      <c r="L7684" s="535" t="s">
        <v>8748</v>
      </c>
      <c r="M7684" s="529" t="s">
        <v>1047</v>
      </c>
    </row>
    <row r="7685" spans="12:13" x14ac:dyDescent="0.35">
      <c r="L7685" s="535" t="s">
        <v>8749</v>
      </c>
      <c r="M7685" s="529" t="s">
        <v>1047</v>
      </c>
    </row>
    <row r="7686" spans="12:13" x14ac:dyDescent="0.35">
      <c r="L7686" s="535" t="s">
        <v>8750</v>
      </c>
      <c r="M7686" s="529" t="s">
        <v>1047</v>
      </c>
    </row>
    <row r="7687" spans="12:13" x14ac:dyDescent="0.35">
      <c r="L7687" s="535" t="s">
        <v>8751</v>
      </c>
      <c r="M7687" s="529" t="s">
        <v>1047</v>
      </c>
    </row>
    <row r="7688" spans="12:13" x14ac:dyDescent="0.35">
      <c r="L7688" s="535" t="s">
        <v>8752</v>
      </c>
      <c r="M7688" s="529" t="s">
        <v>1047</v>
      </c>
    </row>
    <row r="7689" spans="12:13" x14ac:dyDescent="0.35">
      <c r="L7689" s="535" t="s">
        <v>8753</v>
      </c>
      <c r="M7689" s="529" t="s">
        <v>1047</v>
      </c>
    </row>
    <row r="7690" spans="12:13" x14ac:dyDescent="0.35">
      <c r="L7690" s="535" t="s">
        <v>8754</v>
      </c>
      <c r="M7690" s="529" t="s">
        <v>1047</v>
      </c>
    </row>
    <row r="7691" spans="12:13" x14ac:dyDescent="0.35">
      <c r="L7691" s="535" t="s">
        <v>8755</v>
      </c>
      <c r="M7691" s="529" t="s">
        <v>1047</v>
      </c>
    </row>
    <row r="7692" spans="12:13" x14ac:dyDescent="0.35">
      <c r="L7692" s="535" t="s">
        <v>8756</v>
      </c>
      <c r="M7692" s="529" t="s">
        <v>1047</v>
      </c>
    </row>
    <row r="7693" spans="12:13" x14ac:dyDescent="0.35">
      <c r="L7693" s="535" t="s">
        <v>8757</v>
      </c>
      <c r="M7693" s="529" t="s">
        <v>1047</v>
      </c>
    </row>
    <row r="7694" spans="12:13" x14ac:dyDescent="0.35">
      <c r="L7694" s="535" t="s">
        <v>8758</v>
      </c>
      <c r="M7694" s="529" t="s">
        <v>1047</v>
      </c>
    </row>
    <row r="7695" spans="12:13" x14ac:dyDescent="0.35">
      <c r="L7695" s="535" t="s">
        <v>8759</v>
      </c>
      <c r="M7695" s="529" t="s">
        <v>1047</v>
      </c>
    </row>
    <row r="7696" spans="12:13" x14ac:dyDescent="0.35">
      <c r="L7696" s="535" t="s">
        <v>8760</v>
      </c>
      <c r="M7696" s="529" t="s">
        <v>1047</v>
      </c>
    </row>
    <row r="7697" spans="12:13" x14ac:dyDescent="0.35">
      <c r="L7697" s="535" t="s">
        <v>8761</v>
      </c>
      <c r="M7697" s="529" t="s">
        <v>1047</v>
      </c>
    </row>
    <row r="7698" spans="12:13" x14ac:dyDescent="0.35">
      <c r="L7698" s="535" t="s">
        <v>8762</v>
      </c>
      <c r="M7698" s="529" t="s">
        <v>1047</v>
      </c>
    </row>
    <row r="7699" spans="12:13" x14ac:dyDescent="0.35">
      <c r="L7699" s="535" t="s">
        <v>8763</v>
      </c>
      <c r="M7699" s="529" t="s">
        <v>1047</v>
      </c>
    </row>
    <row r="7700" spans="12:13" x14ac:dyDescent="0.35">
      <c r="L7700" s="535" t="s">
        <v>8764</v>
      </c>
      <c r="M7700" s="529" t="s">
        <v>1047</v>
      </c>
    </row>
    <row r="7701" spans="12:13" x14ac:dyDescent="0.35">
      <c r="L7701" s="535" t="s">
        <v>8765</v>
      </c>
      <c r="M7701" s="529" t="s">
        <v>1047</v>
      </c>
    </row>
    <row r="7702" spans="12:13" x14ac:dyDescent="0.35">
      <c r="L7702" s="535" t="s">
        <v>8766</v>
      </c>
      <c r="M7702" s="529" t="s">
        <v>1047</v>
      </c>
    </row>
    <row r="7703" spans="12:13" x14ac:dyDescent="0.35">
      <c r="L7703" s="535" t="s">
        <v>8767</v>
      </c>
      <c r="M7703" s="529" t="s">
        <v>1047</v>
      </c>
    </row>
    <row r="7704" spans="12:13" x14ac:dyDescent="0.35">
      <c r="L7704" s="535" t="s">
        <v>8768</v>
      </c>
      <c r="M7704" s="529" t="s">
        <v>1047</v>
      </c>
    </row>
    <row r="7705" spans="12:13" x14ac:dyDescent="0.35">
      <c r="L7705" s="535" t="s">
        <v>8769</v>
      </c>
      <c r="M7705" s="529" t="s">
        <v>1047</v>
      </c>
    </row>
    <row r="7706" spans="12:13" x14ac:dyDescent="0.35">
      <c r="L7706" s="535" t="s">
        <v>8770</v>
      </c>
      <c r="M7706" s="529" t="s">
        <v>1047</v>
      </c>
    </row>
    <row r="7707" spans="12:13" x14ac:dyDescent="0.35">
      <c r="L7707" s="535" t="s">
        <v>8771</v>
      </c>
      <c r="M7707" s="529" t="s">
        <v>1047</v>
      </c>
    </row>
    <row r="7708" spans="12:13" x14ac:dyDescent="0.35">
      <c r="L7708" s="535" t="s">
        <v>8772</v>
      </c>
      <c r="M7708" s="529" t="s">
        <v>1047</v>
      </c>
    </row>
    <row r="7709" spans="12:13" x14ac:dyDescent="0.35">
      <c r="L7709" s="535" t="s">
        <v>8773</v>
      </c>
      <c r="M7709" s="529" t="s">
        <v>1047</v>
      </c>
    </row>
    <row r="7710" spans="12:13" x14ac:dyDescent="0.35">
      <c r="L7710" s="535" t="s">
        <v>8774</v>
      </c>
      <c r="M7710" s="529" t="s">
        <v>1047</v>
      </c>
    </row>
    <row r="7711" spans="12:13" x14ac:dyDescent="0.35">
      <c r="L7711" s="535" t="s">
        <v>8775</v>
      </c>
      <c r="M7711" s="529" t="s">
        <v>1047</v>
      </c>
    </row>
    <row r="7712" spans="12:13" x14ac:dyDescent="0.35">
      <c r="L7712" s="535" t="s">
        <v>8776</v>
      </c>
      <c r="M7712" s="529" t="s">
        <v>1047</v>
      </c>
    </row>
    <row r="7713" spans="12:13" x14ac:dyDescent="0.35">
      <c r="L7713" s="535" t="s">
        <v>8777</v>
      </c>
      <c r="M7713" s="529" t="s">
        <v>1047</v>
      </c>
    </row>
    <row r="7714" spans="12:13" x14ac:dyDescent="0.35">
      <c r="L7714" s="535" t="s">
        <v>8778</v>
      </c>
      <c r="M7714" s="529" t="s">
        <v>1047</v>
      </c>
    </row>
    <row r="7715" spans="12:13" x14ac:dyDescent="0.35">
      <c r="L7715" s="535" t="s">
        <v>8779</v>
      </c>
      <c r="M7715" s="529" t="s">
        <v>1047</v>
      </c>
    </row>
    <row r="7716" spans="12:13" x14ac:dyDescent="0.35">
      <c r="L7716" s="535" t="s">
        <v>8780</v>
      </c>
      <c r="M7716" s="529" t="s">
        <v>1047</v>
      </c>
    </row>
    <row r="7717" spans="12:13" x14ac:dyDescent="0.35">
      <c r="L7717" s="535" t="s">
        <v>8781</v>
      </c>
      <c r="M7717" s="529" t="s">
        <v>1047</v>
      </c>
    </row>
    <row r="7718" spans="12:13" x14ac:dyDescent="0.35">
      <c r="L7718" s="535" t="s">
        <v>8782</v>
      </c>
      <c r="M7718" s="529" t="s">
        <v>1047</v>
      </c>
    </row>
    <row r="7719" spans="12:13" x14ac:dyDescent="0.35">
      <c r="L7719" s="535" t="s">
        <v>8783</v>
      </c>
      <c r="M7719" s="529" t="s">
        <v>1047</v>
      </c>
    </row>
    <row r="7720" spans="12:13" x14ac:dyDescent="0.35">
      <c r="L7720" s="535" t="s">
        <v>8784</v>
      </c>
      <c r="M7720" s="529" t="s">
        <v>1047</v>
      </c>
    </row>
    <row r="7721" spans="12:13" x14ac:dyDescent="0.35">
      <c r="L7721" s="535" t="s">
        <v>8785</v>
      </c>
      <c r="M7721" s="529" t="s">
        <v>1047</v>
      </c>
    </row>
    <row r="7722" spans="12:13" x14ac:dyDescent="0.35">
      <c r="L7722" s="535" t="s">
        <v>8786</v>
      </c>
      <c r="M7722" s="529" t="s">
        <v>1047</v>
      </c>
    </row>
    <row r="7723" spans="12:13" x14ac:dyDescent="0.35">
      <c r="L7723" s="535" t="s">
        <v>8787</v>
      </c>
      <c r="M7723" s="529" t="s">
        <v>1047</v>
      </c>
    </row>
    <row r="7724" spans="12:13" x14ac:dyDescent="0.35">
      <c r="L7724" s="535" t="s">
        <v>8788</v>
      </c>
      <c r="M7724" s="529" t="s">
        <v>1047</v>
      </c>
    </row>
    <row r="7725" spans="12:13" x14ac:dyDescent="0.35">
      <c r="L7725" s="535" t="s">
        <v>8789</v>
      </c>
      <c r="M7725" s="529" t="s">
        <v>1047</v>
      </c>
    </row>
    <row r="7726" spans="12:13" x14ac:dyDescent="0.35">
      <c r="L7726" s="535" t="s">
        <v>8790</v>
      </c>
      <c r="M7726" s="529" t="s">
        <v>1047</v>
      </c>
    </row>
    <row r="7727" spans="12:13" x14ac:dyDescent="0.35">
      <c r="L7727" s="535" t="s">
        <v>8791</v>
      </c>
      <c r="M7727" s="529" t="s">
        <v>1047</v>
      </c>
    </row>
    <row r="7728" spans="12:13" x14ac:dyDescent="0.35">
      <c r="L7728" s="535" t="s">
        <v>8792</v>
      </c>
      <c r="M7728" s="529" t="s">
        <v>1047</v>
      </c>
    </row>
    <row r="7729" spans="12:13" x14ac:dyDescent="0.35">
      <c r="L7729" s="535" t="s">
        <v>8793</v>
      </c>
      <c r="M7729" s="529" t="s">
        <v>1047</v>
      </c>
    </row>
    <row r="7730" spans="12:13" x14ac:dyDescent="0.35">
      <c r="L7730" s="535" t="s">
        <v>8794</v>
      </c>
      <c r="M7730" s="529" t="s">
        <v>1047</v>
      </c>
    </row>
    <row r="7731" spans="12:13" x14ac:dyDescent="0.35">
      <c r="L7731" s="535" t="s">
        <v>8795</v>
      </c>
      <c r="M7731" s="529" t="s">
        <v>1047</v>
      </c>
    </row>
    <row r="7732" spans="12:13" x14ac:dyDescent="0.35">
      <c r="L7732" s="535" t="s">
        <v>8796</v>
      </c>
      <c r="M7732" s="529" t="s">
        <v>1047</v>
      </c>
    </row>
    <row r="7733" spans="12:13" x14ac:dyDescent="0.35">
      <c r="L7733" s="535" t="s">
        <v>8797</v>
      </c>
      <c r="M7733" s="529" t="s">
        <v>1047</v>
      </c>
    </row>
    <row r="7734" spans="12:13" x14ac:dyDescent="0.35">
      <c r="L7734" s="535" t="s">
        <v>8798</v>
      </c>
      <c r="M7734" s="529" t="s">
        <v>1047</v>
      </c>
    </row>
    <row r="7735" spans="12:13" x14ac:dyDescent="0.35">
      <c r="L7735" s="535" t="s">
        <v>8799</v>
      </c>
      <c r="M7735" s="529" t="s">
        <v>1047</v>
      </c>
    </row>
    <row r="7736" spans="12:13" x14ac:dyDescent="0.35">
      <c r="L7736" s="535" t="s">
        <v>8800</v>
      </c>
      <c r="M7736" s="529" t="s">
        <v>1047</v>
      </c>
    </row>
    <row r="7737" spans="12:13" x14ac:dyDescent="0.35">
      <c r="L7737" s="535" t="s">
        <v>8801</v>
      </c>
      <c r="M7737" s="529" t="s">
        <v>1047</v>
      </c>
    </row>
    <row r="7738" spans="12:13" x14ac:dyDescent="0.35">
      <c r="L7738" s="535" t="s">
        <v>8802</v>
      </c>
      <c r="M7738" s="529" t="s">
        <v>1047</v>
      </c>
    </row>
    <row r="7739" spans="12:13" x14ac:dyDescent="0.35">
      <c r="L7739" s="535" t="s">
        <v>8803</v>
      </c>
      <c r="M7739" s="529" t="s">
        <v>1047</v>
      </c>
    </row>
    <row r="7740" spans="12:13" x14ac:dyDescent="0.35">
      <c r="L7740" s="535" t="s">
        <v>8804</v>
      </c>
      <c r="M7740" s="529" t="s">
        <v>1047</v>
      </c>
    </row>
    <row r="7741" spans="12:13" x14ac:dyDescent="0.35">
      <c r="L7741" s="535" t="s">
        <v>8805</v>
      </c>
      <c r="M7741" s="529" t="s">
        <v>1047</v>
      </c>
    </row>
    <row r="7742" spans="12:13" x14ac:dyDescent="0.35">
      <c r="L7742" s="535" t="s">
        <v>8806</v>
      </c>
      <c r="M7742" s="529" t="s">
        <v>1047</v>
      </c>
    </row>
    <row r="7743" spans="12:13" x14ac:dyDescent="0.35">
      <c r="L7743" s="535" t="s">
        <v>8807</v>
      </c>
      <c r="M7743" s="529" t="s">
        <v>1047</v>
      </c>
    </row>
    <row r="7744" spans="12:13" x14ac:dyDescent="0.35">
      <c r="L7744" s="535" t="s">
        <v>8808</v>
      </c>
      <c r="M7744" s="529" t="s">
        <v>1047</v>
      </c>
    </row>
    <row r="7745" spans="12:13" x14ac:dyDescent="0.35">
      <c r="L7745" s="535" t="s">
        <v>8809</v>
      </c>
      <c r="M7745" s="529" t="s">
        <v>1047</v>
      </c>
    </row>
    <row r="7746" spans="12:13" x14ac:dyDescent="0.35">
      <c r="L7746" s="535" t="s">
        <v>8810</v>
      </c>
      <c r="M7746" s="529" t="s">
        <v>1047</v>
      </c>
    </row>
    <row r="7747" spans="12:13" x14ac:dyDescent="0.35">
      <c r="L7747" s="535" t="s">
        <v>8811</v>
      </c>
      <c r="M7747" s="529" t="s">
        <v>1047</v>
      </c>
    </row>
    <row r="7748" spans="12:13" x14ac:dyDescent="0.35">
      <c r="L7748" s="535" t="s">
        <v>8812</v>
      </c>
      <c r="M7748" s="529" t="s">
        <v>1047</v>
      </c>
    </row>
    <row r="7749" spans="12:13" x14ac:dyDescent="0.35">
      <c r="L7749" s="535" t="s">
        <v>8813</v>
      </c>
      <c r="M7749" s="529" t="s">
        <v>1047</v>
      </c>
    </row>
    <row r="7750" spans="12:13" x14ac:dyDescent="0.35">
      <c r="L7750" s="535" t="s">
        <v>8814</v>
      </c>
      <c r="M7750" s="529" t="s">
        <v>1047</v>
      </c>
    </row>
    <row r="7751" spans="12:13" x14ac:dyDescent="0.35">
      <c r="L7751" s="535" t="s">
        <v>8815</v>
      </c>
      <c r="M7751" s="529" t="s">
        <v>1047</v>
      </c>
    </row>
    <row r="7752" spans="12:13" x14ac:dyDescent="0.35">
      <c r="L7752" s="535" t="s">
        <v>8816</v>
      </c>
      <c r="M7752" s="529" t="s">
        <v>1047</v>
      </c>
    </row>
    <row r="7753" spans="12:13" x14ac:dyDescent="0.35">
      <c r="L7753" s="535" t="s">
        <v>8817</v>
      </c>
      <c r="M7753" s="529" t="s">
        <v>1047</v>
      </c>
    </row>
    <row r="7754" spans="12:13" x14ac:dyDescent="0.35">
      <c r="L7754" s="535" t="s">
        <v>8818</v>
      </c>
      <c r="M7754" s="529" t="s">
        <v>1047</v>
      </c>
    </row>
    <row r="7755" spans="12:13" x14ac:dyDescent="0.35">
      <c r="L7755" s="535" t="s">
        <v>8819</v>
      </c>
      <c r="M7755" s="529" t="s">
        <v>1047</v>
      </c>
    </row>
    <row r="7756" spans="12:13" x14ac:dyDescent="0.35">
      <c r="L7756" s="535" t="s">
        <v>8820</v>
      </c>
      <c r="M7756" s="529" t="s">
        <v>1047</v>
      </c>
    </row>
    <row r="7757" spans="12:13" x14ac:dyDescent="0.35">
      <c r="L7757" s="535" t="s">
        <v>8821</v>
      </c>
      <c r="M7757" s="529" t="s">
        <v>1047</v>
      </c>
    </row>
    <row r="7758" spans="12:13" x14ac:dyDescent="0.35">
      <c r="L7758" s="535" t="s">
        <v>8822</v>
      </c>
      <c r="M7758" s="529" t="s">
        <v>1047</v>
      </c>
    </row>
    <row r="7759" spans="12:13" x14ac:dyDescent="0.35">
      <c r="L7759" s="535" t="s">
        <v>8823</v>
      </c>
      <c r="M7759" s="529" t="s">
        <v>1047</v>
      </c>
    </row>
    <row r="7760" spans="12:13" x14ac:dyDescent="0.35">
      <c r="L7760" s="535" t="s">
        <v>8824</v>
      </c>
      <c r="M7760" s="529" t="s">
        <v>1047</v>
      </c>
    </row>
    <row r="7761" spans="12:13" x14ac:dyDescent="0.35">
      <c r="L7761" s="535" t="s">
        <v>8825</v>
      </c>
      <c r="M7761" s="529" t="s">
        <v>1047</v>
      </c>
    </row>
    <row r="7762" spans="12:13" x14ac:dyDescent="0.35">
      <c r="L7762" s="535" t="s">
        <v>8826</v>
      </c>
      <c r="M7762" s="529" t="s">
        <v>1047</v>
      </c>
    </row>
    <row r="7763" spans="12:13" x14ac:dyDescent="0.35">
      <c r="L7763" s="535" t="s">
        <v>8827</v>
      </c>
      <c r="M7763" s="529" t="s">
        <v>1047</v>
      </c>
    </row>
    <row r="7764" spans="12:13" x14ac:dyDescent="0.35">
      <c r="L7764" s="535" t="s">
        <v>8828</v>
      </c>
      <c r="M7764" s="529" t="s">
        <v>1047</v>
      </c>
    </row>
    <row r="7765" spans="12:13" x14ac:dyDescent="0.35">
      <c r="L7765" s="535" t="s">
        <v>8829</v>
      </c>
      <c r="M7765" s="529" t="s">
        <v>1047</v>
      </c>
    </row>
    <row r="7766" spans="12:13" x14ac:dyDescent="0.35">
      <c r="L7766" s="535" t="s">
        <v>8830</v>
      </c>
      <c r="M7766" s="529" t="s">
        <v>1047</v>
      </c>
    </row>
    <row r="7767" spans="12:13" x14ac:dyDescent="0.35">
      <c r="L7767" s="535" t="s">
        <v>8831</v>
      </c>
      <c r="M7767" s="529" t="s">
        <v>1047</v>
      </c>
    </row>
    <row r="7768" spans="12:13" x14ac:dyDescent="0.35">
      <c r="L7768" s="535" t="s">
        <v>8832</v>
      </c>
      <c r="M7768" s="529" t="s">
        <v>1047</v>
      </c>
    </row>
    <row r="7769" spans="12:13" x14ac:dyDescent="0.35">
      <c r="L7769" s="535" t="s">
        <v>8833</v>
      </c>
      <c r="M7769" s="529" t="s">
        <v>1047</v>
      </c>
    </row>
    <row r="7770" spans="12:13" x14ac:dyDescent="0.35">
      <c r="L7770" s="535" t="s">
        <v>8834</v>
      </c>
      <c r="M7770" s="529" t="s">
        <v>1047</v>
      </c>
    </row>
    <row r="7771" spans="12:13" x14ac:dyDescent="0.35">
      <c r="L7771" s="535" t="s">
        <v>8835</v>
      </c>
      <c r="M7771" s="529" t="s">
        <v>1047</v>
      </c>
    </row>
    <row r="7772" spans="12:13" x14ac:dyDescent="0.35">
      <c r="L7772" s="535" t="s">
        <v>8836</v>
      </c>
      <c r="M7772" s="529" t="s">
        <v>1047</v>
      </c>
    </row>
    <row r="7773" spans="12:13" x14ac:dyDescent="0.35">
      <c r="L7773" s="535" t="s">
        <v>8837</v>
      </c>
      <c r="M7773" s="529" t="s">
        <v>1047</v>
      </c>
    </row>
    <row r="7774" spans="12:13" x14ac:dyDescent="0.35">
      <c r="L7774" s="535" t="s">
        <v>8838</v>
      </c>
      <c r="M7774" s="529" t="s">
        <v>1047</v>
      </c>
    </row>
    <row r="7775" spans="12:13" x14ac:dyDescent="0.35">
      <c r="L7775" s="535" t="s">
        <v>8839</v>
      </c>
      <c r="M7775" s="529" t="s">
        <v>1047</v>
      </c>
    </row>
    <row r="7776" spans="12:13" x14ac:dyDescent="0.35">
      <c r="L7776" s="535" t="s">
        <v>8840</v>
      </c>
      <c r="M7776" s="529" t="s">
        <v>1047</v>
      </c>
    </row>
    <row r="7777" spans="12:13" x14ac:dyDescent="0.35">
      <c r="L7777" s="535" t="s">
        <v>8841</v>
      </c>
      <c r="M7777" s="529" t="s">
        <v>1047</v>
      </c>
    </row>
    <row r="7778" spans="12:13" x14ac:dyDescent="0.35">
      <c r="L7778" s="535" t="s">
        <v>8842</v>
      </c>
      <c r="M7778" s="529" t="s">
        <v>1047</v>
      </c>
    </row>
    <row r="7779" spans="12:13" x14ac:dyDescent="0.35">
      <c r="L7779" s="535" t="s">
        <v>8843</v>
      </c>
      <c r="M7779" s="529" t="s">
        <v>1047</v>
      </c>
    </row>
    <row r="7780" spans="12:13" x14ac:dyDescent="0.35">
      <c r="L7780" s="535" t="s">
        <v>8844</v>
      </c>
      <c r="M7780" s="529" t="s">
        <v>1047</v>
      </c>
    </row>
    <row r="7781" spans="12:13" x14ac:dyDescent="0.35">
      <c r="L7781" s="535" t="s">
        <v>8845</v>
      </c>
      <c r="M7781" s="529" t="s">
        <v>1047</v>
      </c>
    </row>
    <row r="7782" spans="12:13" x14ac:dyDescent="0.35">
      <c r="L7782" s="535" t="s">
        <v>8846</v>
      </c>
      <c r="M7782" s="529" t="s">
        <v>1047</v>
      </c>
    </row>
    <row r="7783" spans="12:13" x14ac:dyDescent="0.35">
      <c r="L7783" s="535" t="s">
        <v>8847</v>
      </c>
      <c r="M7783" s="529" t="s">
        <v>1047</v>
      </c>
    </row>
    <row r="7784" spans="12:13" x14ac:dyDescent="0.35">
      <c r="L7784" s="535" t="s">
        <v>8848</v>
      </c>
      <c r="M7784" s="529" t="s">
        <v>1047</v>
      </c>
    </row>
    <row r="7785" spans="12:13" x14ac:dyDescent="0.35">
      <c r="L7785" s="535" t="s">
        <v>8849</v>
      </c>
      <c r="M7785" s="529" t="s">
        <v>1047</v>
      </c>
    </row>
    <row r="7786" spans="12:13" x14ac:dyDescent="0.35">
      <c r="L7786" s="535" t="s">
        <v>8850</v>
      </c>
      <c r="M7786" s="529" t="s">
        <v>1047</v>
      </c>
    </row>
    <row r="7787" spans="12:13" x14ac:dyDescent="0.35">
      <c r="L7787" s="535" t="s">
        <v>8851</v>
      </c>
      <c r="M7787" s="529" t="s">
        <v>1047</v>
      </c>
    </row>
    <row r="7788" spans="12:13" x14ac:dyDescent="0.35">
      <c r="L7788" s="535" t="s">
        <v>8852</v>
      </c>
      <c r="M7788" s="529" t="s">
        <v>1047</v>
      </c>
    </row>
    <row r="7789" spans="12:13" x14ac:dyDescent="0.35">
      <c r="L7789" s="535" t="s">
        <v>8853</v>
      </c>
      <c r="M7789" s="529" t="s">
        <v>1047</v>
      </c>
    </row>
    <row r="7790" spans="12:13" x14ac:dyDescent="0.35">
      <c r="L7790" s="535" t="s">
        <v>8854</v>
      </c>
      <c r="M7790" s="529" t="s">
        <v>1047</v>
      </c>
    </row>
    <row r="7791" spans="12:13" x14ac:dyDescent="0.35">
      <c r="L7791" s="535" t="s">
        <v>8855</v>
      </c>
      <c r="M7791" s="529" t="s">
        <v>1047</v>
      </c>
    </row>
    <row r="7792" spans="12:13" x14ac:dyDescent="0.35">
      <c r="L7792" s="535" t="s">
        <v>8856</v>
      </c>
      <c r="M7792" s="529" t="s">
        <v>1047</v>
      </c>
    </row>
    <row r="7793" spans="12:13" x14ac:dyDescent="0.35">
      <c r="L7793" s="535" t="s">
        <v>8857</v>
      </c>
      <c r="M7793" s="529" t="s">
        <v>1047</v>
      </c>
    </row>
    <row r="7794" spans="12:13" x14ac:dyDescent="0.35">
      <c r="L7794" s="535" t="s">
        <v>8858</v>
      </c>
      <c r="M7794" s="529" t="s">
        <v>1047</v>
      </c>
    </row>
    <row r="7795" spans="12:13" x14ac:dyDescent="0.35">
      <c r="L7795" s="535" t="s">
        <v>8859</v>
      </c>
      <c r="M7795" s="529" t="s">
        <v>1047</v>
      </c>
    </row>
    <row r="7796" spans="12:13" x14ac:dyDescent="0.35">
      <c r="L7796" s="535" t="s">
        <v>8860</v>
      </c>
      <c r="M7796" s="529" t="s">
        <v>1047</v>
      </c>
    </row>
    <row r="7797" spans="12:13" x14ac:dyDescent="0.35">
      <c r="L7797" s="535" t="s">
        <v>8861</v>
      </c>
      <c r="M7797" s="529" t="s">
        <v>1047</v>
      </c>
    </row>
    <row r="7798" spans="12:13" x14ac:dyDescent="0.35">
      <c r="L7798" s="535" t="s">
        <v>8862</v>
      </c>
      <c r="M7798" s="529" t="s">
        <v>1047</v>
      </c>
    </row>
    <row r="7799" spans="12:13" x14ac:dyDescent="0.35">
      <c r="L7799" s="535" t="s">
        <v>8863</v>
      </c>
      <c r="M7799" s="529" t="s">
        <v>1047</v>
      </c>
    </row>
    <row r="7800" spans="12:13" x14ac:dyDescent="0.35">
      <c r="L7800" s="535" t="s">
        <v>8864</v>
      </c>
      <c r="M7800" s="529" t="s">
        <v>1047</v>
      </c>
    </row>
    <row r="7801" spans="12:13" x14ac:dyDescent="0.35">
      <c r="L7801" s="535" t="s">
        <v>8865</v>
      </c>
      <c r="M7801" s="529" t="s">
        <v>1047</v>
      </c>
    </row>
    <row r="7802" spans="12:13" x14ac:dyDescent="0.35">
      <c r="L7802" s="535" t="s">
        <v>8866</v>
      </c>
      <c r="M7802" s="529" t="s">
        <v>1047</v>
      </c>
    </row>
    <row r="7803" spans="12:13" x14ac:dyDescent="0.35">
      <c r="L7803" s="535" t="s">
        <v>8867</v>
      </c>
      <c r="M7803" s="529" t="s">
        <v>1047</v>
      </c>
    </row>
    <row r="7804" spans="12:13" x14ac:dyDescent="0.35">
      <c r="L7804" s="535" t="s">
        <v>8868</v>
      </c>
      <c r="M7804" s="529" t="s">
        <v>1047</v>
      </c>
    </row>
    <row r="7805" spans="12:13" x14ac:dyDescent="0.35">
      <c r="L7805" s="535" t="s">
        <v>8869</v>
      </c>
      <c r="M7805" s="529" t="s">
        <v>1047</v>
      </c>
    </row>
    <row r="7806" spans="12:13" x14ac:dyDescent="0.35">
      <c r="L7806" s="535" t="s">
        <v>8870</v>
      </c>
      <c r="M7806" s="529" t="s">
        <v>1047</v>
      </c>
    </row>
    <row r="7807" spans="12:13" x14ac:dyDescent="0.35">
      <c r="L7807" s="535" t="s">
        <v>8871</v>
      </c>
      <c r="M7807" s="529" t="s">
        <v>1047</v>
      </c>
    </row>
    <row r="7808" spans="12:13" x14ac:dyDescent="0.35">
      <c r="L7808" s="535" t="s">
        <v>8872</v>
      </c>
      <c r="M7808" s="529" t="s">
        <v>1047</v>
      </c>
    </row>
    <row r="7809" spans="12:13" x14ac:dyDescent="0.35">
      <c r="L7809" s="535" t="s">
        <v>8873</v>
      </c>
      <c r="M7809" s="529" t="s">
        <v>1047</v>
      </c>
    </row>
    <row r="7810" spans="12:13" x14ac:dyDescent="0.35">
      <c r="L7810" s="535" t="s">
        <v>8874</v>
      </c>
      <c r="M7810" s="529" t="s">
        <v>1047</v>
      </c>
    </row>
    <row r="7811" spans="12:13" x14ac:dyDescent="0.35">
      <c r="L7811" s="535" t="s">
        <v>8875</v>
      </c>
      <c r="M7811" s="529" t="s">
        <v>1047</v>
      </c>
    </row>
    <row r="7812" spans="12:13" x14ac:dyDescent="0.35">
      <c r="L7812" s="535" t="s">
        <v>8876</v>
      </c>
      <c r="M7812" s="529" t="s">
        <v>1047</v>
      </c>
    </row>
    <row r="7813" spans="12:13" x14ac:dyDescent="0.35">
      <c r="L7813" s="535" t="s">
        <v>8877</v>
      </c>
      <c r="M7813" s="529" t="s">
        <v>1047</v>
      </c>
    </row>
    <row r="7814" spans="12:13" x14ac:dyDescent="0.35">
      <c r="L7814" s="535" t="s">
        <v>8878</v>
      </c>
      <c r="M7814" s="529" t="s">
        <v>1047</v>
      </c>
    </row>
    <row r="7815" spans="12:13" x14ac:dyDescent="0.35">
      <c r="L7815" s="535" t="s">
        <v>8879</v>
      </c>
      <c r="M7815" s="529" t="s">
        <v>1047</v>
      </c>
    </row>
    <row r="7816" spans="12:13" x14ac:dyDescent="0.35">
      <c r="L7816" s="535" t="s">
        <v>8880</v>
      </c>
      <c r="M7816" s="529" t="s">
        <v>1047</v>
      </c>
    </row>
    <row r="7817" spans="12:13" x14ac:dyDescent="0.35">
      <c r="L7817" s="535" t="s">
        <v>8881</v>
      </c>
      <c r="M7817" s="529" t="s">
        <v>1047</v>
      </c>
    </row>
    <row r="7818" spans="12:13" x14ac:dyDescent="0.35">
      <c r="L7818" s="535" t="s">
        <v>8882</v>
      </c>
      <c r="M7818" s="529" t="s">
        <v>1047</v>
      </c>
    </row>
    <row r="7819" spans="12:13" x14ac:dyDescent="0.35">
      <c r="L7819" s="535" t="s">
        <v>8883</v>
      </c>
      <c r="M7819" s="529" t="s">
        <v>1047</v>
      </c>
    </row>
    <row r="7820" spans="12:13" x14ac:dyDescent="0.35">
      <c r="L7820" s="535" t="s">
        <v>8884</v>
      </c>
      <c r="M7820" s="529" t="s">
        <v>1047</v>
      </c>
    </row>
    <row r="7821" spans="12:13" x14ac:dyDescent="0.35">
      <c r="L7821" s="535" t="s">
        <v>8885</v>
      </c>
      <c r="M7821" s="529" t="s">
        <v>1047</v>
      </c>
    </row>
    <row r="7822" spans="12:13" x14ac:dyDescent="0.35">
      <c r="L7822" s="535" t="s">
        <v>8886</v>
      </c>
      <c r="M7822" s="529" t="s">
        <v>1047</v>
      </c>
    </row>
    <row r="7823" spans="12:13" x14ac:dyDescent="0.35">
      <c r="L7823" s="535" t="s">
        <v>8887</v>
      </c>
      <c r="M7823" s="529" t="s">
        <v>1047</v>
      </c>
    </row>
    <row r="7824" spans="12:13" x14ac:dyDescent="0.35">
      <c r="L7824" s="535" t="s">
        <v>8888</v>
      </c>
      <c r="M7824" s="529" t="s">
        <v>1047</v>
      </c>
    </row>
    <row r="7825" spans="12:13" x14ac:dyDescent="0.35">
      <c r="L7825" s="535" t="s">
        <v>8889</v>
      </c>
      <c r="M7825" s="529" t="s">
        <v>1047</v>
      </c>
    </row>
    <row r="7826" spans="12:13" x14ac:dyDescent="0.35">
      <c r="L7826" s="535" t="s">
        <v>8890</v>
      </c>
      <c r="M7826" s="529" t="s">
        <v>1047</v>
      </c>
    </row>
    <row r="7827" spans="12:13" x14ac:dyDescent="0.35">
      <c r="L7827" s="535" t="s">
        <v>8891</v>
      </c>
      <c r="M7827" s="529" t="s">
        <v>1047</v>
      </c>
    </row>
    <row r="7828" spans="12:13" x14ac:dyDescent="0.35">
      <c r="L7828" s="535" t="s">
        <v>8892</v>
      </c>
      <c r="M7828" s="529" t="s">
        <v>1047</v>
      </c>
    </row>
    <row r="7829" spans="12:13" x14ac:dyDescent="0.35">
      <c r="L7829" s="535" t="s">
        <v>8893</v>
      </c>
      <c r="M7829" s="529" t="s">
        <v>1047</v>
      </c>
    </row>
    <row r="7830" spans="12:13" x14ac:dyDescent="0.35">
      <c r="L7830" s="535" t="s">
        <v>8894</v>
      </c>
      <c r="M7830" s="529" t="s">
        <v>1047</v>
      </c>
    </row>
    <row r="7831" spans="12:13" x14ac:dyDescent="0.35">
      <c r="L7831" s="535" t="s">
        <v>8895</v>
      </c>
      <c r="M7831" s="529" t="s">
        <v>1047</v>
      </c>
    </row>
    <row r="7832" spans="12:13" x14ac:dyDescent="0.35">
      <c r="L7832" s="535" t="s">
        <v>8896</v>
      </c>
      <c r="M7832" s="529" t="s">
        <v>1047</v>
      </c>
    </row>
    <row r="7833" spans="12:13" x14ac:dyDescent="0.35">
      <c r="L7833" s="535" t="s">
        <v>8897</v>
      </c>
      <c r="M7833" s="529" t="s">
        <v>1047</v>
      </c>
    </row>
    <row r="7834" spans="12:13" x14ac:dyDescent="0.35">
      <c r="L7834" s="535" t="s">
        <v>8898</v>
      </c>
      <c r="M7834" s="529" t="s">
        <v>1047</v>
      </c>
    </row>
    <row r="7835" spans="12:13" x14ac:dyDescent="0.35">
      <c r="L7835" s="535" t="s">
        <v>8899</v>
      </c>
      <c r="M7835" s="529" t="s">
        <v>1047</v>
      </c>
    </row>
    <row r="7836" spans="12:13" x14ac:dyDescent="0.35">
      <c r="L7836" s="535" t="s">
        <v>8900</v>
      </c>
      <c r="M7836" s="529" t="s">
        <v>1047</v>
      </c>
    </row>
    <row r="7837" spans="12:13" x14ac:dyDescent="0.35">
      <c r="L7837" s="535" t="s">
        <v>8901</v>
      </c>
      <c r="M7837" s="529" t="s">
        <v>1047</v>
      </c>
    </row>
    <row r="7838" spans="12:13" x14ac:dyDescent="0.35">
      <c r="L7838" s="535" t="s">
        <v>8902</v>
      </c>
      <c r="M7838" s="529" t="s">
        <v>1047</v>
      </c>
    </row>
    <row r="7839" spans="12:13" x14ac:dyDescent="0.35">
      <c r="L7839" s="535" t="s">
        <v>8903</v>
      </c>
      <c r="M7839" s="529" t="s">
        <v>1047</v>
      </c>
    </row>
    <row r="7840" spans="12:13" x14ac:dyDescent="0.35">
      <c r="L7840" s="535" t="s">
        <v>8904</v>
      </c>
      <c r="M7840" s="529" t="s">
        <v>1047</v>
      </c>
    </row>
    <row r="7841" spans="12:13" x14ac:dyDescent="0.35">
      <c r="L7841" s="535" t="s">
        <v>8905</v>
      </c>
      <c r="M7841" s="529" t="s">
        <v>1047</v>
      </c>
    </row>
    <row r="7842" spans="12:13" x14ac:dyDescent="0.35">
      <c r="L7842" s="535" t="s">
        <v>8906</v>
      </c>
      <c r="M7842" s="529" t="s">
        <v>1047</v>
      </c>
    </row>
    <row r="7843" spans="12:13" x14ac:dyDescent="0.35">
      <c r="L7843" s="535" t="s">
        <v>8907</v>
      </c>
      <c r="M7843" s="529" t="s">
        <v>1047</v>
      </c>
    </row>
    <row r="7844" spans="12:13" x14ac:dyDescent="0.35">
      <c r="L7844" s="535" t="s">
        <v>8908</v>
      </c>
      <c r="M7844" s="529" t="s">
        <v>1047</v>
      </c>
    </row>
    <row r="7845" spans="12:13" x14ac:dyDescent="0.35">
      <c r="L7845" s="535" t="s">
        <v>8909</v>
      </c>
      <c r="M7845" s="529" t="s">
        <v>1047</v>
      </c>
    </row>
    <row r="7846" spans="12:13" x14ac:dyDescent="0.35">
      <c r="L7846" s="535" t="s">
        <v>8910</v>
      </c>
      <c r="M7846" s="529" t="s">
        <v>1047</v>
      </c>
    </row>
    <row r="7847" spans="12:13" x14ac:dyDescent="0.35">
      <c r="L7847" s="535" t="s">
        <v>8911</v>
      </c>
      <c r="M7847" s="529" t="s">
        <v>1047</v>
      </c>
    </row>
    <row r="7848" spans="12:13" x14ac:dyDescent="0.35">
      <c r="L7848" s="535" t="s">
        <v>8912</v>
      </c>
      <c r="M7848" s="529" t="s">
        <v>1047</v>
      </c>
    </row>
    <row r="7849" spans="12:13" x14ac:dyDescent="0.35">
      <c r="L7849" s="535" t="s">
        <v>8913</v>
      </c>
      <c r="M7849" s="529" t="s">
        <v>1047</v>
      </c>
    </row>
    <row r="7850" spans="12:13" x14ac:dyDescent="0.35">
      <c r="L7850" s="535" t="s">
        <v>8914</v>
      </c>
      <c r="M7850" s="529" t="s">
        <v>1047</v>
      </c>
    </row>
    <row r="7851" spans="12:13" x14ac:dyDescent="0.35">
      <c r="L7851" s="535" t="s">
        <v>8915</v>
      </c>
      <c r="M7851" s="529" t="s">
        <v>1047</v>
      </c>
    </row>
    <row r="7852" spans="12:13" x14ac:dyDescent="0.35">
      <c r="L7852" s="535" t="s">
        <v>8916</v>
      </c>
      <c r="M7852" s="529" t="s">
        <v>1047</v>
      </c>
    </row>
    <row r="7853" spans="12:13" x14ac:dyDescent="0.35">
      <c r="L7853" s="535" t="s">
        <v>8917</v>
      </c>
      <c r="M7853" s="529" t="s">
        <v>1047</v>
      </c>
    </row>
    <row r="7854" spans="12:13" x14ac:dyDescent="0.35">
      <c r="L7854" s="535" t="s">
        <v>8918</v>
      </c>
      <c r="M7854" s="529" t="s">
        <v>1047</v>
      </c>
    </row>
    <row r="7855" spans="12:13" x14ac:dyDescent="0.35">
      <c r="L7855" s="535" t="s">
        <v>8919</v>
      </c>
      <c r="M7855" s="529" t="s">
        <v>1047</v>
      </c>
    </row>
    <row r="7856" spans="12:13" x14ac:dyDescent="0.35">
      <c r="L7856" s="535" t="s">
        <v>8920</v>
      </c>
      <c r="M7856" s="529" t="s">
        <v>1047</v>
      </c>
    </row>
    <row r="7857" spans="12:13" x14ac:dyDescent="0.35">
      <c r="L7857" s="535" t="s">
        <v>8921</v>
      </c>
      <c r="M7857" s="529" t="s">
        <v>1047</v>
      </c>
    </row>
    <row r="7858" spans="12:13" x14ac:dyDescent="0.35">
      <c r="L7858" s="535" t="s">
        <v>8922</v>
      </c>
      <c r="M7858" s="529" t="s">
        <v>1075</v>
      </c>
    </row>
    <row r="7859" spans="12:13" x14ac:dyDescent="0.35">
      <c r="L7859" s="535" t="s">
        <v>8923</v>
      </c>
      <c r="M7859" s="529" t="s">
        <v>1047</v>
      </c>
    </row>
    <row r="7860" spans="12:13" x14ac:dyDescent="0.35">
      <c r="L7860" s="535" t="s">
        <v>8924</v>
      </c>
      <c r="M7860" s="529" t="s">
        <v>1075</v>
      </c>
    </row>
    <row r="7861" spans="12:13" x14ac:dyDescent="0.35">
      <c r="L7861" s="535" t="s">
        <v>8925</v>
      </c>
      <c r="M7861" s="529" t="s">
        <v>1075</v>
      </c>
    </row>
    <row r="7862" spans="12:13" x14ac:dyDescent="0.35">
      <c r="L7862" s="535" t="s">
        <v>8926</v>
      </c>
      <c r="M7862" s="529" t="s">
        <v>1047</v>
      </c>
    </row>
    <row r="7863" spans="12:13" x14ac:dyDescent="0.35">
      <c r="L7863" s="535" t="s">
        <v>8927</v>
      </c>
      <c r="M7863" s="529" t="s">
        <v>1075</v>
      </c>
    </row>
    <row r="7864" spans="12:13" x14ac:dyDescent="0.35">
      <c r="L7864" s="535" t="s">
        <v>8928</v>
      </c>
      <c r="M7864" s="529" t="s">
        <v>1075</v>
      </c>
    </row>
    <row r="7865" spans="12:13" x14ac:dyDescent="0.35">
      <c r="L7865" s="535" t="s">
        <v>8929</v>
      </c>
      <c r="M7865" s="529" t="s">
        <v>1075</v>
      </c>
    </row>
    <row r="7866" spans="12:13" x14ac:dyDescent="0.35">
      <c r="L7866" s="535" t="s">
        <v>8930</v>
      </c>
      <c r="M7866" s="529" t="s">
        <v>1075</v>
      </c>
    </row>
    <row r="7867" spans="12:13" x14ac:dyDescent="0.35">
      <c r="L7867" s="535" t="s">
        <v>8931</v>
      </c>
      <c r="M7867" s="529" t="s">
        <v>1075</v>
      </c>
    </row>
    <row r="7868" spans="12:13" x14ac:dyDescent="0.35">
      <c r="L7868" s="535" t="s">
        <v>8932</v>
      </c>
      <c r="M7868" s="529" t="s">
        <v>1075</v>
      </c>
    </row>
    <row r="7869" spans="12:13" x14ac:dyDescent="0.35">
      <c r="L7869" s="535" t="s">
        <v>8933</v>
      </c>
      <c r="M7869" s="529" t="s">
        <v>1075</v>
      </c>
    </row>
    <row r="7870" spans="12:13" x14ac:dyDescent="0.35">
      <c r="L7870" s="535" t="s">
        <v>8934</v>
      </c>
      <c r="M7870" s="529" t="s">
        <v>1075</v>
      </c>
    </row>
    <row r="7871" spans="12:13" x14ac:dyDescent="0.35">
      <c r="L7871" s="535" t="s">
        <v>8935</v>
      </c>
      <c r="M7871" s="529" t="s">
        <v>1047</v>
      </c>
    </row>
    <row r="7872" spans="12:13" x14ac:dyDescent="0.35">
      <c r="L7872" s="535" t="s">
        <v>8936</v>
      </c>
      <c r="M7872" s="529" t="s">
        <v>1075</v>
      </c>
    </row>
    <row r="7873" spans="12:13" x14ac:dyDescent="0.35">
      <c r="L7873" s="535" t="s">
        <v>8937</v>
      </c>
      <c r="M7873" s="529" t="s">
        <v>1075</v>
      </c>
    </row>
    <row r="7874" spans="12:13" x14ac:dyDescent="0.35">
      <c r="L7874" s="535" t="s">
        <v>8938</v>
      </c>
      <c r="M7874" s="529" t="s">
        <v>1047</v>
      </c>
    </row>
    <row r="7875" spans="12:13" x14ac:dyDescent="0.35">
      <c r="L7875" s="535" t="s">
        <v>8939</v>
      </c>
      <c r="M7875" s="529" t="s">
        <v>1075</v>
      </c>
    </row>
    <row r="7876" spans="12:13" x14ac:dyDescent="0.35">
      <c r="L7876" s="535" t="s">
        <v>8940</v>
      </c>
      <c r="M7876" s="529" t="s">
        <v>1047</v>
      </c>
    </row>
    <row r="7877" spans="12:13" x14ac:dyDescent="0.35">
      <c r="L7877" s="535" t="s">
        <v>8941</v>
      </c>
      <c r="M7877" s="529" t="s">
        <v>1075</v>
      </c>
    </row>
    <row r="7878" spans="12:13" x14ac:dyDescent="0.35">
      <c r="L7878" s="535" t="s">
        <v>8942</v>
      </c>
      <c r="M7878" s="529" t="s">
        <v>1075</v>
      </c>
    </row>
    <row r="7879" spans="12:13" x14ac:dyDescent="0.35">
      <c r="L7879" s="535" t="s">
        <v>8943</v>
      </c>
      <c r="M7879" s="529" t="s">
        <v>1075</v>
      </c>
    </row>
    <row r="7880" spans="12:13" x14ac:dyDescent="0.35">
      <c r="L7880" s="535" t="s">
        <v>8944</v>
      </c>
      <c r="M7880" s="529" t="s">
        <v>1075</v>
      </c>
    </row>
    <row r="7881" spans="12:13" x14ac:dyDescent="0.35">
      <c r="L7881" s="535" t="s">
        <v>8945</v>
      </c>
      <c r="M7881" s="529" t="s">
        <v>1047</v>
      </c>
    </row>
    <row r="7882" spans="12:13" x14ac:dyDescent="0.35">
      <c r="L7882" s="535" t="s">
        <v>8946</v>
      </c>
      <c r="M7882" s="529" t="s">
        <v>1075</v>
      </c>
    </row>
    <row r="7883" spans="12:13" x14ac:dyDescent="0.35">
      <c r="L7883" s="535" t="s">
        <v>8947</v>
      </c>
      <c r="M7883" s="529" t="s">
        <v>1075</v>
      </c>
    </row>
    <row r="7884" spans="12:13" x14ac:dyDescent="0.35">
      <c r="L7884" s="535" t="s">
        <v>8948</v>
      </c>
      <c r="M7884" s="529" t="s">
        <v>1047</v>
      </c>
    </row>
    <row r="7885" spans="12:13" x14ac:dyDescent="0.35">
      <c r="L7885" s="535" t="s">
        <v>8949</v>
      </c>
      <c r="M7885" s="529" t="s">
        <v>1047</v>
      </c>
    </row>
    <row r="7886" spans="12:13" x14ac:dyDescent="0.35">
      <c r="L7886" s="535" t="s">
        <v>8950</v>
      </c>
      <c r="M7886" s="529" t="s">
        <v>1075</v>
      </c>
    </row>
    <row r="7887" spans="12:13" x14ac:dyDescent="0.35">
      <c r="L7887" s="535" t="s">
        <v>8951</v>
      </c>
      <c r="M7887" s="529" t="s">
        <v>1075</v>
      </c>
    </row>
    <row r="7888" spans="12:13" x14ac:dyDescent="0.35">
      <c r="L7888" s="535" t="s">
        <v>8952</v>
      </c>
      <c r="M7888" s="529" t="s">
        <v>1047</v>
      </c>
    </row>
    <row r="7889" spans="12:13" x14ac:dyDescent="0.35">
      <c r="L7889" s="535" t="s">
        <v>8953</v>
      </c>
      <c r="M7889" s="529" t="s">
        <v>1047</v>
      </c>
    </row>
    <row r="7890" spans="12:13" x14ac:dyDescent="0.35">
      <c r="L7890" s="535" t="s">
        <v>8954</v>
      </c>
      <c r="M7890" s="529" t="s">
        <v>1047</v>
      </c>
    </row>
    <row r="7891" spans="12:13" x14ac:dyDescent="0.35">
      <c r="L7891" s="535" t="s">
        <v>8955</v>
      </c>
      <c r="M7891" s="529" t="s">
        <v>1075</v>
      </c>
    </row>
    <row r="7892" spans="12:13" x14ac:dyDescent="0.35">
      <c r="L7892" s="535" t="s">
        <v>8956</v>
      </c>
      <c r="M7892" s="529" t="s">
        <v>1075</v>
      </c>
    </row>
    <row r="7893" spans="12:13" x14ac:dyDescent="0.35">
      <c r="L7893" s="535" t="s">
        <v>8957</v>
      </c>
      <c r="M7893" s="529" t="s">
        <v>1047</v>
      </c>
    </row>
    <row r="7894" spans="12:13" x14ac:dyDescent="0.35">
      <c r="L7894" s="535" t="s">
        <v>8958</v>
      </c>
      <c r="M7894" s="529" t="s">
        <v>1047</v>
      </c>
    </row>
    <row r="7895" spans="12:13" x14ac:dyDescent="0.35">
      <c r="L7895" s="535" t="s">
        <v>8959</v>
      </c>
      <c r="M7895" s="529" t="s">
        <v>1047</v>
      </c>
    </row>
    <row r="7896" spans="12:13" x14ac:dyDescent="0.35">
      <c r="L7896" s="535" t="s">
        <v>8960</v>
      </c>
      <c r="M7896" s="529" t="s">
        <v>1075</v>
      </c>
    </row>
    <row r="7897" spans="12:13" x14ac:dyDescent="0.35">
      <c r="L7897" s="535" t="s">
        <v>8961</v>
      </c>
      <c r="M7897" s="529" t="s">
        <v>1075</v>
      </c>
    </row>
    <row r="7898" spans="12:13" x14ac:dyDescent="0.35">
      <c r="L7898" s="535" t="s">
        <v>8962</v>
      </c>
      <c r="M7898" s="529" t="s">
        <v>1047</v>
      </c>
    </row>
    <row r="7899" spans="12:13" x14ac:dyDescent="0.35">
      <c r="L7899" s="535" t="s">
        <v>8963</v>
      </c>
      <c r="M7899" s="529" t="s">
        <v>1047</v>
      </c>
    </row>
    <row r="7900" spans="12:13" x14ac:dyDescent="0.35">
      <c r="L7900" s="535" t="s">
        <v>8964</v>
      </c>
      <c r="M7900" s="529" t="s">
        <v>1047</v>
      </c>
    </row>
    <row r="7901" spans="12:13" x14ac:dyDescent="0.35">
      <c r="L7901" s="535" t="s">
        <v>8965</v>
      </c>
      <c r="M7901" s="529" t="s">
        <v>1047</v>
      </c>
    </row>
    <row r="7902" spans="12:13" x14ac:dyDescent="0.35">
      <c r="L7902" s="535" t="s">
        <v>8966</v>
      </c>
      <c r="M7902" s="529" t="s">
        <v>1047</v>
      </c>
    </row>
    <row r="7903" spans="12:13" x14ac:dyDescent="0.35">
      <c r="L7903" s="535" t="s">
        <v>8967</v>
      </c>
      <c r="M7903" s="529" t="s">
        <v>1047</v>
      </c>
    </row>
    <row r="7904" spans="12:13" x14ac:dyDescent="0.35">
      <c r="L7904" s="535" t="s">
        <v>8968</v>
      </c>
      <c r="M7904" s="529" t="s">
        <v>1047</v>
      </c>
    </row>
    <row r="7905" spans="12:13" x14ac:dyDescent="0.35">
      <c r="L7905" s="535" t="s">
        <v>8969</v>
      </c>
      <c r="M7905" s="529" t="s">
        <v>1047</v>
      </c>
    </row>
    <row r="7906" spans="12:13" x14ac:dyDescent="0.35">
      <c r="L7906" s="535" t="s">
        <v>8970</v>
      </c>
      <c r="M7906" s="529" t="s">
        <v>1047</v>
      </c>
    </row>
    <row r="7907" spans="12:13" x14ac:dyDescent="0.35">
      <c r="L7907" s="535" t="s">
        <v>8971</v>
      </c>
      <c r="M7907" s="529" t="s">
        <v>1047</v>
      </c>
    </row>
    <row r="7908" spans="12:13" x14ac:dyDescent="0.35">
      <c r="L7908" s="535" t="s">
        <v>8972</v>
      </c>
      <c r="M7908" s="529" t="s">
        <v>1047</v>
      </c>
    </row>
    <row r="7909" spans="12:13" x14ac:dyDescent="0.35">
      <c r="L7909" s="535" t="s">
        <v>8973</v>
      </c>
      <c r="M7909" s="529" t="s">
        <v>1047</v>
      </c>
    </row>
    <row r="7910" spans="12:13" x14ac:dyDescent="0.35">
      <c r="L7910" s="535" t="s">
        <v>8974</v>
      </c>
      <c r="M7910" s="529" t="s">
        <v>1075</v>
      </c>
    </row>
    <row r="7911" spans="12:13" x14ac:dyDescent="0.35">
      <c r="L7911" s="535" t="s">
        <v>8975</v>
      </c>
      <c r="M7911" s="529" t="s">
        <v>1047</v>
      </c>
    </row>
    <row r="7912" spans="12:13" x14ac:dyDescent="0.35">
      <c r="L7912" s="535" t="s">
        <v>8976</v>
      </c>
      <c r="M7912" s="529" t="s">
        <v>1047</v>
      </c>
    </row>
    <row r="7913" spans="12:13" x14ac:dyDescent="0.35">
      <c r="L7913" s="535" t="s">
        <v>8977</v>
      </c>
      <c r="M7913" s="529" t="s">
        <v>1075</v>
      </c>
    </row>
    <row r="7914" spans="12:13" x14ac:dyDescent="0.35">
      <c r="L7914" s="535" t="s">
        <v>8978</v>
      </c>
      <c r="M7914" s="529" t="s">
        <v>1047</v>
      </c>
    </row>
    <row r="7915" spans="12:13" x14ac:dyDescent="0.35">
      <c r="L7915" s="535" t="s">
        <v>8979</v>
      </c>
      <c r="M7915" s="529" t="s">
        <v>1047</v>
      </c>
    </row>
    <row r="7916" spans="12:13" x14ac:dyDescent="0.35">
      <c r="L7916" s="535" t="s">
        <v>8980</v>
      </c>
      <c r="M7916" s="529" t="s">
        <v>1047</v>
      </c>
    </row>
    <row r="7917" spans="12:13" x14ac:dyDescent="0.35">
      <c r="L7917" s="535" t="s">
        <v>8981</v>
      </c>
      <c r="M7917" s="529" t="s">
        <v>1075</v>
      </c>
    </row>
    <row r="7918" spans="12:13" x14ac:dyDescent="0.35">
      <c r="L7918" s="535" t="s">
        <v>8982</v>
      </c>
      <c r="M7918" s="529" t="s">
        <v>1075</v>
      </c>
    </row>
    <row r="7919" spans="12:13" x14ac:dyDescent="0.35">
      <c r="L7919" s="535" t="s">
        <v>8983</v>
      </c>
      <c r="M7919" s="529" t="s">
        <v>1075</v>
      </c>
    </row>
    <row r="7920" spans="12:13" x14ac:dyDescent="0.35">
      <c r="L7920" s="535" t="s">
        <v>8984</v>
      </c>
      <c r="M7920" s="529" t="s">
        <v>1047</v>
      </c>
    </row>
    <row r="7921" spans="12:13" x14ac:dyDescent="0.35">
      <c r="L7921" s="535" t="s">
        <v>8985</v>
      </c>
      <c r="M7921" s="529" t="s">
        <v>1047</v>
      </c>
    </row>
    <row r="7922" spans="12:13" x14ac:dyDescent="0.35">
      <c r="L7922" s="535" t="s">
        <v>8986</v>
      </c>
      <c r="M7922" s="529" t="s">
        <v>1047</v>
      </c>
    </row>
    <row r="7923" spans="12:13" x14ac:dyDescent="0.35">
      <c r="L7923" s="535" t="s">
        <v>8987</v>
      </c>
      <c r="M7923" s="529" t="s">
        <v>1047</v>
      </c>
    </row>
    <row r="7924" spans="12:13" x14ac:dyDescent="0.35">
      <c r="L7924" s="535" t="s">
        <v>8988</v>
      </c>
      <c r="M7924" s="529" t="s">
        <v>1047</v>
      </c>
    </row>
    <row r="7925" spans="12:13" x14ac:dyDescent="0.35">
      <c r="L7925" s="535" t="s">
        <v>8989</v>
      </c>
      <c r="M7925" s="529" t="s">
        <v>1047</v>
      </c>
    </row>
    <row r="7926" spans="12:13" x14ac:dyDescent="0.35">
      <c r="L7926" s="535" t="s">
        <v>8990</v>
      </c>
      <c r="M7926" s="529" t="s">
        <v>1047</v>
      </c>
    </row>
    <row r="7927" spans="12:13" x14ac:dyDescent="0.35">
      <c r="L7927" s="535" t="s">
        <v>8991</v>
      </c>
      <c r="M7927" s="529" t="s">
        <v>1047</v>
      </c>
    </row>
    <row r="7928" spans="12:13" x14ac:dyDescent="0.35">
      <c r="L7928" s="535" t="s">
        <v>8992</v>
      </c>
      <c r="M7928" s="529" t="s">
        <v>1047</v>
      </c>
    </row>
    <row r="7929" spans="12:13" x14ac:dyDescent="0.35">
      <c r="L7929" s="535" t="s">
        <v>8993</v>
      </c>
      <c r="M7929" s="529" t="s">
        <v>1075</v>
      </c>
    </row>
    <row r="7930" spans="12:13" x14ac:dyDescent="0.35">
      <c r="L7930" s="535" t="s">
        <v>8994</v>
      </c>
      <c r="M7930" s="529" t="s">
        <v>1047</v>
      </c>
    </row>
    <row r="7931" spans="12:13" x14ac:dyDescent="0.35">
      <c r="L7931" s="535" t="s">
        <v>8995</v>
      </c>
      <c r="M7931" s="529" t="s">
        <v>1047</v>
      </c>
    </row>
    <row r="7932" spans="12:13" x14ac:dyDescent="0.35">
      <c r="L7932" s="535" t="s">
        <v>8996</v>
      </c>
      <c r="M7932" s="529" t="s">
        <v>1047</v>
      </c>
    </row>
    <row r="7933" spans="12:13" x14ac:dyDescent="0.35">
      <c r="L7933" s="535" t="s">
        <v>8997</v>
      </c>
      <c r="M7933" s="529" t="s">
        <v>1047</v>
      </c>
    </row>
    <row r="7934" spans="12:13" x14ac:dyDescent="0.35">
      <c r="L7934" s="535" t="s">
        <v>8998</v>
      </c>
      <c r="M7934" s="529" t="s">
        <v>1047</v>
      </c>
    </row>
    <row r="7935" spans="12:13" x14ac:dyDescent="0.35">
      <c r="L7935" s="535" t="s">
        <v>8999</v>
      </c>
      <c r="M7935" s="529" t="s">
        <v>1047</v>
      </c>
    </row>
    <row r="7936" spans="12:13" x14ac:dyDescent="0.35">
      <c r="L7936" s="535" t="s">
        <v>9000</v>
      </c>
      <c r="M7936" s="529" t="s">
        <v>1047</v>
      </c>
    </row>
    <row r="7937" spans="12:13" x14ac:dyDescent="0.35">
      <c r="L7937" s="535" t="s">
        <v>9001</v>
      </c>
      <c r="M7937" s="529" t="s">
        <v>1047</v>
      </c>
    </row>
    <row r="7938" spans="12:13" x14ac:dyDescent="0.35">
      <c r="L7938" s="535" t="s">
        <v>9002</v>
      </c>
      <c r="M7938" s="529" t="s">
        <v>1047</v>
      </c>
    </row>
    <row r="7939" spans="12:13" x14ac:dyDescent="0.35">
      <c r="L7939" s="535" t="s">
        <v>9003</v>
      </c>
      <c r="M7939" s="529" t="s">
        <v>1075</v>
      </c>
    </row>
    <row r="7940" spans="12:13" x14ac:dyDescent="0.35">
      <c r="L7940" s="535" t="s">
        <v>9004</v>
      </c>
      <c r="M7940" s="529" t="s">
        <v>1075</v>
      </c>
    </row>
    <row r="7941" spans="12:13" x14ac:dyDescent="0.35">
      <c r="L7941" s="535" t="s">
        <v>9005</v>
      </c>
      <c r="M7941" s="529" t="s">
        <v>1075</v>
      </c>
    </row>
    <row r="7942" spans="12:13" x14ac:dyDescent="0.35">
      <c r="L7942" s="535" t="s">
        <v>9006</v>
      </c>
      <c r="M7942" s="529" t="s">
        <v>1047</v>
      </c>
    </row>
    <row r="7943" spans="12:13" x14ac:dyDescent="0.35">
      <c r="L7943" s="535" t="s">
        <v>9007</v>
      </c>
      <c r="M7943" s="529" t="s">
        <v>1047</v>
      </c>
    </row>
    <row r="7944" spans="12:13" x14ac:dyDescent="0.35">
      <c r="L7944" s="535" t="s">
        <v>9008</v>
      </c>
      <c r="M7944" s="529" t="s">
        <v>1047</v>
      </c>
    </row>
    <row r="7945" spans="12:13" x14ac:dyDescent="0.35">
      <c r="L7945" s="535" t="s">
        <v>9009</v>
      </c>
      <c r="M7945" s="529" t="s">
        <v>1047</v>
      </c>
    </row>
    <row r="7946" spans="12:13" x14ac:dyDescent="0.35">
      <c r="L7946" s="535" t="s">
        <v>9010</v>
      </c>
      <c r="M7946" s="529" t="s">
        <v>1047</v>
      </c>
    </row>
    <row r="7947" spans="12:13" x14ac:dyDescent="0.35">
      <c r="L7947" s="535" t="s">
        <v>9011</v>
      </c>
      <c r="M7947" s="529" t="s">
        <v>1047</v>
      </c>
    </row>
    <row r="7948" spans="12:13" x14ac:dyDescent="0.35">
      <c r="L7948" s="535" t="s">
        <v>9012</v>
      </c>
      <c r="M7948" s="529" t="s">
        <v>1047</v>
      </c>
    </row>
    <row r="7949" spans="12:13" x14ac:dyDescent="0.35">
      <c r="L7949" s="535" t="s">
        <v>9013</v>
      </c>
      <c r="M7949" s="529" t="s">
        <v>1075</v>
      </c>
    </row>
    <row r="7950" spans="12:13" x14ac:dyDescent="0.35">
      <c r="L7950" s="535" t="s">
        <v>9014</v>
      </c>
      <c r="M7950" s="529" t="s">
        <v>1075</v>
      </c>
    </row>
    <row r="7951" spans="12:13" x14ac:dyDescent="0.35">
      <c r="L7951" s="535" t="s">
        <v>9015</v>
      </c>
      <c r="M7951" s="529" t="s">
        <v>1075</v>
      </c>
    </row>
    <row r="7952" spans="12:13" x14ac:dyDescent="0.35">
      <c r="L7952" s="535" t="s">
        <v>9016</v>
      </c>
      <c r="M7952" s="529" t="s">
        <v>1047</v>
      </c>
    </row>
    <row r="7953" spans="12:13" x14ac:dyDescent="0.35">
      <c r="L7953" s="535" t="s">
        <v>9017</v>
      </c>
      <c r="M7953" s="529" t="s">
        <v>1047</v>
      </c>
    </row>
    <row r="7954" spans="12:13" x14ac:dyDescent="0.35">
      <c r="L7954" s="535" t="s">
        <v>9018</v>
      </c>
      <c r="M7954" s="529" t="s">
        <v>1047</v>
      </c>
    </row>
    <row r="7955" spans="12:13" x14ac:dyDescent="0.35">
      <c r="L7955" s="535" t="s">
        <v>9019</v>
      </c>
      <c r="M7955" s="529" t="s">
        <v>1047</v>
      </c>
    </row>
    <row r="7956" spans="12:13" x14ac:dyDescent="0.35">
      <c r="L7956" s="535" t="s">
        <v>9020</v>
      </c>
      <c r="M7956" s="529" t="s">
        <v>1047</v>
      </c>
    </row>
    <row r="7957" spans="12:13" x14ac:dyDescent="0.35">
      <c r="L7957" s="535" t="s">
        <v>9021</v>
      </c>
      <c r="M7957" s="529" t="s">
        <v>1047</v>
      </c>
    </row>
    <row r="7958" spans="12:13" x14ac:dyDescent="0.35">
      <c r="L7958" s="535" t="s">
        <v>9022</v>
      </c>
      <c r="M7958" s="529" t="s">
        <v>1047</v>
      </c>
    </row>
    <row r="7959" spans="12:13" x14ac:dyDescent="0.35">
      <c r="L7959" s="535" t="s">
        <v>9023</v>
      </c>
      <c r="M7959" s="529" t="s">
        <v>1075</v>
      </c>
    </row>
    <row r="7960" spans="12:13" x14ac:dyDescent="0.35">
      <c r="L7960" s="535" t="s">
        <v>9024</v>
      </c>
      <c r="M7960" s="529" t="s">
        <v>1047</v>
      </c>
    </row>
    <row r="7961" spans="12:13" x14ac:dyDescent="0.35">
      <c r="L7961" s="535" t="s">
        <v>9025</v>
      </c>
      <c r="M7961" s="529" t="s">
        <v>1047</v>
      </c>
    </row>
    <row r="7962" spans="12:13" x14ac:dyDescent="0.35">
      <c r="L7962" s="535" t="s">
        <v>9026</v>
      </c>
      <c r="M7962" s="529" t="s">
        <v>1047</v>
      </c>
    </row>
    <row r="7963" spans="12:13" x14ac:dyDescent="0.35">
      <c r="L7963" s="535" t="s">
        <v>9027</v>
      </c>
      <c r="M7963" s="529" t="s">
        <v>1047</v>
      </c>
    </row>
    <row r="7964" spans="12:13" x14ac:dyDescent="0.35">
      <c r="L7964" s="535" t="s">
        <v>9028</v>
      </c>
      <c r="M7964" s="529" t="s">
        <v>1075</v>
      </c>
    </row>
    <row r="7965" spans="12:13" x14ac:dyDescent="0.35">
      <c r="L7965" s="535" t="s">
        <v>9029</v>
      </c>
      <c r="M7965" s="529" t="s">
        <v>1075</v>
      </c>
    </row>
    <row r="7966" spans="12:13" x14ac:dyDescent="0.35">
      <c r="L7966" s="535" t="s">
        <v>9030</v>
      </c>
      <c r="M7966" s="529" t="s">
        <v>1047</v>
      </c>
    </row>
    <row r="7967" spans="12:13" x14ac:dyDescent="0.35">
      <c r="L7967" s="535" t="s">
        <v>9031</v>
      </c>
      <c r="M7967" s="529" t="s">
        <v>1075</v>
      </c>
    </row>
    <row r="7968" spans="12:13" x14ac:dyDescent="0.35">
      <c r="L7968" s="535" t="s">
        <v>9032</v>
      </c>
      <c r="M7968" s="529" t="s">
        <v>1047</v>
      </c>
    </row>
    <row r="7969" spans="12:13" x14ac:dyDescent="0.35">
      <c r="L7969" s="535" t="s">
        <v>9033</v>
      </c>
      <c r="M7969" s="529" t="s">
        <v>1075</v>
      </c>
    </row>
    <row r="7970" spans="12:13" x14ac:dyDescent="0.35">
      <c r="L7970" s="535" t="s">
        <v>9034</v>
      </c>
      <c r="M7970" s="529" t="s">
        <v>1047</v>
      </c>
    </row>
    <row r="7971" spans="12:13" x14ac:dyDescent="0.35">
      <c r="L7971" s="535" t="s">
        <v>9035</v>
      </c>
      <c r="M7971" s="529" t="s">
        <v>1047</v>
      </c>
    </row>
    <row r="7972" spans="12:13" x14ac:dyDescent="0.35">
      <c r="L7972" s="535" t="s">
        <v>9036</v>
      </c>
      <c r="M7972" s="529" t="s">
        <v>1047</v>
      </c>
    </row>
    <row r="7973" spans="12:13" x14ac:dyDescent="0.35">
      <c r="L7973" s="535" t="s">
        <v>9037</v>
      </c>
      <c r="M7973" s="529" t="s">
        <v>1047</v>
      </c>
    </row>
    <row r="7974" spans="12:13" x14ac:dyDescent="0.35">
      <c r="L7974" s="535" t="s">
        <v>9038</v>
      </c>
      <c r="M7974" s="529" t="s">
        <v>1047</v>
      </c>
    </row>
    <row r="7975" spans="12:13" x14ac:dyDescent="0.35">
      <c r="L7975" s="535" t="s">
        <v>9039</v>
      </c>
      <c r="M7975" s="529" t="s">
        <v>1047</v>
      </c>
    </row>
    <row r="7976" spans="12:13" x14ac:dyDescent="0.35">
      <c r="L7976" s="535" t="s">
        <v>9040</v>
      </c>
      <c r="M7976" s="529" t="s">
        <v>1047</v>
      </c>
    </row>
    <row r="7977" spans="12:13" x14ac:dyDescent="0.35">
      <c r="L7977" s="535" t="s">
        <v>9041</v>
      </c>
      <c r="M7977" s="529" t="s">
        <v>1047</v>
      </c>
    </row>
    <row r="7978" spans="12:13" x14ac:dyDescent="0.35">
      <c r="L7978" s="535" t="s">
        <v>9042</v>
      </c>
      <c r="M7978" s="529" t="s">
        <v>1047</v>
      </c>
    </row>
    <row r="7979" spans="12:13" x14ac:dyDescent="0.35">
      <c r="L7979" s="535" t="s">
        <v>9043</v>
      </c>
      <c r="M7979" s="529" t="s">
        <v>1047</v>
      </c>
    </row>
    <row r="7980" spans="12:13" x14ac:dyDescent="0.35">
      <c r="L7980" s="535" t="s">
        <v>9044</v>
      </c>
      <c r="M7980" s="529" t="s">
        <v>1047</v>
      </c>
    </row>
    <row r="7981" spans="12:13" x14ac:dyDescent="0.35">
      <c r="L7981" s="535" t="s">
        <v>9045</v>
      </c>
      <c r="M7981" s="529" t="s">
        <v>1047</v>
      </c>
    </row>
    <row r="7982" spans="12:13" x14ac:dyDescent="0.35">
      <c r="L7982" s="535" t="s">
        <v>9046</v>
      </c>
      <c r="M7982" s="529" t="s">
        <v>1047</v>
      </c>
    </row>
    <row r="7983" spans="12:13" x14ac:dyDescent="0.35">
      <c r="L7983" s="535" t="s">
        <v>9047</v>
      </c>
      <c r="M7983" s="529" t="s">
        <v>1047</v>
      </c>
    </row>
    <row r="7984" spans="12:13" x14ac:dyDescent="0.35">
      <c r="L7984" s="535" t="s">
        <v>9048</v>
      </c>
      <c r="M7984" s="529" t="s">
        <v>1047</v>
      </c>
    </row>
    <row r="7985" spans="12:13" x14ac:dyDescent="0.35">
      <c r="L7985" s="535" t="s">
        <v>9049</v>
      </c>
      <c r="M7985" s="529" t="s">
        <v>1047</v>
      </c>
    </row>
    <row r="7986" spans="12:13" x14ac:dyDescent="0.35">
      <c r="L7986" s="535" t="s">
        <v>9050</v>
      </c>
      <c r="M7986" s="529" t="s">
        <v>1047</v>
      </c>
    </row>
    <row r="7987" spans="12:13" x14ac:dyDescent="0.35">
      <c r="L7987" s="535" t="s">
        <v>9051</v>
      </c>
      <c r="M7987" s="529" t="s">
        <v>1047</v>
      </c>
    </row>
    <row r="7988" spans="12:13" x14ac:dyDescent="0.35">
      <c r="L7988" s="535" t="s">
        <v>9052</v>
      </c>
      <c r="M7988" s="529" t="s">
        <v>1047</v>
      </c>
    </row>
    <row r="7989" spans="12:13" x14ac:dyDescent="0.35">
      <c r="L7989" s="535" t="s">
        <v>9053</v>
      </c>
      <c r="M7989" s="529" t="s">
        <v>1047</v>
      </c>
    </row>
    <row r="7990" spans="12:13" x14ac:dyDescent="0.35">
      <c r="L7990" s="535" t="s">
        <v>9054</v>
      </c>
      <c r="M7990" s="529" t="s">
        <v>1047</v>
      </c>
    </row>
    <row r="7991" spans="12:13" x14ac:dyDescent="0.35">
      <c r="L7991" s="535" t="s">
        <v>9055</v>
      </c>
      <c r="M7991" s="529" t="s">
        <v>1047</v>
      </c>
    </row>
    <row r="7992" spans="12:13" x14ac:dyDescent="0.35">
      <c r="L7992" s="535" t="s">
        <v>9056</v>
      </c>
      <c r="M7992" s="529" t="s">
        <v>1047</v>
      </c>
    </row>
    <row r="7993" spans="12:13" x14ac:dyDescent="0.35">
      <c r="L7993" s="535" t="s">
        <v>9057</v>
      </c>
      <c r="M7993" s="529" t="s">
        <v>1047</v>
      </c>
    </row>
    <row r="7994" spans="12:13" x14ac:dyDescent="0.35">
      <c r="L7994" s="535" t="s">
        <v>9058</v>
      </c>
      <c r="M7994" s="529" t="s">
        <v>1047</v>
      </c>
    </row>
    <row r="7995" spans="12:13" x14ac:dyDescent="0.35">
      <c r="L7995" s="535" t="s">
        <v>9059</v>
      </c>
      <c r="M7995" s="529" t="s">
        <v>1047</v>
      </c>
    </row>
    <row r="7996" spans="12:13" x14ac:dyDescent="0.35">
      <c r="L7996" s="535" t="s">
        <v>9060</v>
      </c>
      <c r="M7996" s="529" t="s">
        <v>1047</v>
      </c>
    </row>
    <row r="7997" spans="12:13" x14ac:dyDescent="0.35">
      <c r="L7997" s="535" t="s">
        <v>9061</v>
      </c>
      <c r="M7997" s="529" t="s">
        <v>1047</v>
      </c>
    </row>
    <row r="7998" spans="12:13" x14ac:dyDescent="0.35">
      <c r="L7998" s="535" t="s">
        <v>9062</v>
      </c>
      <c r="M7998" s="529" t="s">
        <v>1047</v>
      </c>
    </row>
    <row r="7999" spans="12:13" x14ac:dyDescent="0.35">
      <c r="L7999" s="535" t="s">
        <v>9063</v>
      </c>
      <c r="M7999" s="529" t="s">
        <v>1047</v>
      </c>
    </row>
    <row r="8000" spans="12:13" x14ac:dyDescent="0.35">
      <c r="L8000" s="535" t="s">
        <v>9064</v>
      </c>
      <c r="M8000" s="529" t="s">
        <v>1047</v>
      </c>
    </row>
    <row r="8001" spans="12:13" x14ac:dyDescent="0.35">
      <c r="L8001" s="535" t="s">
        <v>9065</v>
      </c>
      <c r="M8001" s="529" t="s">
        <v>1047</v>
      </c>
    </row>
    <row r="8002" spans="12:13" x14ac:dyDescent="0.35">
      <c r="L8002" s="535" t="s">
        <v>9066</v>
      </c>
      <c r="M8002" s="529" t="s">
        <v>1047</v>
      </c>
    </row>
    <row r="8003" spans="12:13" x14ac:dyDescent="0.35">
      <c r="L8003" s="535" t="s">
        <v>9067</v>
      </c>
      <c r="M8003" s="529" t="s">
        <v>1047</v>
      </c>
    </row>
    <row r="8004" spans="12:13" x14ac:dyDescent="0.35">
      <c r="L8004" s="535" t="s">
        <v>9068</v>
      </c>
      <c r="M8004" s="529" t="s">
        <v>1047</v>
      </c>
    </row>
    <row r="8005" spans="12:13" x14ac:dyDescent="0.35">
      <c r="L8005" s="535" t="s">
        <v>9069</v>
      </c>
      <c r="M8005" s="529" t="s">
        <v>1047</v>
      </c>
    </row>
    <row r="8006" spans="12:13" x14ac:dyDescent="0.35">
      <c r="L8006" s="535" t="s">
        <v>9070</v>
      </c>
      <c r="M8006" s="529" t="s">
        <v>1047</v>
      </c>
    </row>
    <row r="8007" spans="12:13" x14ac:dyDescent="0.35">
      <c r="L8007" s="535" t="s">
        <v>9071</v>
      </c>
      <c r="M8007" s="529" t="s">
        <v>1047</v>
      </c>
    </row>
    <row r="8008" spans="12:13" x14ac:dyDescent="0.35">
      <c r="L8008" s="535" t="s">
        <v>9072</v>
      </c>
      <c r="M8008" s="529" t="s">
        <v>1047</v>
      </c>
    </row>
    <row r="8009" spans="12:13" x14ac:dyDescent="0.35">
      <c r="L8009" s="535" t="s">
        <v>9073</v>
      </c>
      <c r="M8009" s="529" t="s">
        <v>1047</v>
      </c>
    </row>
    <row r="8010" spans="12:13" x14ac:dyDescent="0.35">
      <c r="L8010" s="535" t="s">
        <v>9074</v>
      </c>
      <c r="M8010" s="529" t="s">
        <v>1047</v>
      </c>
    </row>
    <row r="8011" spans="12:13" x14ac:dyDescent="0.35">
      <c r="L8011" s="535" t="s">
        <v>9075</v>
      </c>
      <c r="M8011" s="529" t="s">
        <v>1047</v>
      </c>
    </row>
    <row r="8012" spans="12:13" x14ac:dyDescent="0.35">
      <c r="L8012" s="535" t="s">
        <v>9076</v>
      </c>
      <c r="M8012" s="529" t="s">
        <v>1047</v>
      </c>
    </row>
    <row r="8013" spans="12:13" x14ac:dyDescent="0.35">
      <c r="L8013" s="535" t="s">
        <v>9077</v>
      </c>
      <c r="M8013" s="529" t="s">
        <v>1047</v>
      </c>
    </row>
    <row r="8014" spans="12:13" x14ac:dyDescent="0.35">
      <c r="L8014" s="535" t="s">
        <v>9078</v>
      </c>
      <c r="M8014" s="529" t="s">
        <v>1047</v>
      </c>
    </row>
    <row r="8015" spans="12:13" x14ac:dyDescent="0.35">
      <c r="L8015" s="535" t="s">
        <v>9079</v>
      </c>
      <c r="M8015" s="529" t="s">
        <v>1047</v>
      </c>
    </row>
    <row r="8016" spans="12:13" x14ac:dyDescent="0.35">
      <c r="L8016" s="535" t="s">
        <v>9080</v>
      </c>
      <c r="M8016" s="529" t="s">
        <v>1047</v>
      </c>
    </row>
    <row r="8017" spans="12:13" x14ac:dyDescent="0.35">
      <c r="L8017" s="535" t="s">
        <v>9081</v>
      </c>
      <c r="M8017" s="529" t="s">
        <v>1047</v>
      </c>
    </row>
    <row r="8018" spans="12:13" x14ac:dyDescent="0.35">
      <c r="L8018" s="535" t="s">
        <v>9082</v>
      </c>
      <c r="M8018" s="529" t="s">
        <v>1047</v>
      </c>
    </row>
    <row r="8019" spans="12:13" x14ac:dyDescent="0.35">
      <c r="L8019" s="535" t="s">
        <v>9083</v>
      </c>
      <c r="M8019" s="529" t="s">
        <v>1047</v>
      </c>
    </row>
    <row r="8020" spans="12:13" x14ac:dyDescent="0.35">
      <c r="L8020" s="535" t="s">
        <v>9084</v>
      </c>
      <c r="M8020" s="529" t="s">
        <v>1047</v>
      </c>
    </row>
    <row r="8021" spans="12:13" x14ac:dyDescent="0.35">
      <c r="L8021" s="535" t="s">
        <v>9085</v>
      </c>
      <c r="M8021" s="529" t="s">
        <v>1047</v>
      </c>
    </row>
    <row r="8022" spans="12:13" x14ac:dyDescent="0.35">
      <c r="L8022" s="535" t="s">
        <v>9086</v>
      </c>
      <c r="M8022" s="529" t="s">
        <v>1047</v>
      </c>
    </row>
    <row r="8023" spans="12:13" x14ac:dyDescent="0.35">
      <c r="L8023" s="535" t="s">
        <v>9087</v>
      </c>
      <c r="M8023" s="529" t="s">
        <v>1047</v>
      </c>
    </row>
    <row r="8024" spans="12:13" x14ac:dyDescent="0.35">
      <c r="L8024" s="535" t="s">
        <v>9088</v>
      </c>
      <c r="M8024" s="529" t="s">
        <v>1047</v>
      </c>
    </row>
    <row r="8025" spans="12:13" x14ac:dyDescent="0.35">
      <c r="L8025" s="535" t="s">
        <v>9089</v>
      </c>
      <c r="M8025" s="529" t="s">
        <v>1047</v>
      </c>
    </row>
    <row r="8026" spans="12:13" x14ac:dyDescent="0.35">
      <c r="L8026" s="535" t="s">
        <v>9090</v>
      </c>
      <c r="M8026" s="529" t="s">
        <v>1047</v>
      </c>
    </row>
    <row r="8027" spans="12:13" x14ac:dyDescent="0.35">
      <c r="L8027" s="535" t="s">
        <v>9091</v>
      </c>
      <c r="M8027" s="529" t="s">
        <v>1047</v>
      </c>
    </row>
    <row r="8028" spans="12:13" x14ac:dyDescent="0.35">
      <c r="L8028" s="535" t="s">
        <v>9092</v>
      </c>
      <c r="M8028" s="529" t="s">
        <v>1047</v>
      </c>
    </row>
    <row r="8029" spans="12:13" x14ac:dyDescent="0.35">
      <c r="L8029" s="535" t="s">
        <v>9093</v>
      </c>
      <c r="M8029" s="529" t="s">
        <v>1047</v>
      </c>
    </row>
    <row r="8030" spans="12:13" x14ac:dyDescent="0.35">
      <c r="L8030" s="535" t="s">
        <v>9094</v>
      </c>
      <c r="M8030" s="529" t="s">
        <v>1047</v>
      </c>
    </row>
    <row r="8031" spans="12:13" x14ac:dyDescent="0.35">
      <c r="L8031" s="535" t="s">
        <v>9095</v>
      </c>
      <c r="M8031" s="529" t="s">
        <v>1047</v>
      </c>
    </row>
    <row r="8032" spans="12:13" x14ac:dyDescent="0.35">
      <c r="L8032" s="535" t="s">
        <v>9096</v>
      </c>
      <c r="M8032" s="529" t="s">
        <v>1047</v>
      </c>
    </row>
    <row r="8033" spans="12:13" x14ac:dyDescent="0.35">
      <c r="L8033" s="535" t="s">
        <v>9097</v>
      </c>
      <c r="M8033" s="529" t="s">
        <v>1047</v>
      </c>
    </row>
    <row r="8034" spans="12:13" x14ac:dyDescent="0.35">
      <c r="L8034" s="535" t="s">
        <v>9098</v>
      </c>
      <c r="M8034" s="529" t="s">
        <v>1047</v>
      </c>
    </row>
    <row r="8035" spans="12:13" x14ac:dyDescent="0.35">
      <c r="L8035" s="535" t="s">
        <v>9099</v>
      </c>
      <c r="M8035" s="529" t="s">
        <v>1047</v>
      </c>
    </row>
    <row r="8036" spans="12:13" x14ac:dyDescent="0.35">
      <c r="L8036" s="535" t="s">
        <v>9100</v>
      </c>
      <c r="M8036" s="529" t="s">
        <v>1047</v>
      </c>
    </row>
    <row r="8037" spans="12:13" x14ac:dyDescent="0.35">
      <c r="L8037" s="535" t="s">
        <v>9101</v>
      </c>
      <c r="M8037" s="529" t="s">
        <v>1047</v>
      </c>
    </row>
    <row r="8038" spans="12:13" x14ac:dyDescent="0.35">
      <c r="L8038" s="535" t="s">
        <v>9102</v>
      </c>
      <c r="M8038" s="529" t="s">
        <v>1047</v>
      </c>
    </row>
    <row r="8039" spans="12:13" x14ac:dyDescent="0.35">
      <c r="L8039" s="535" t="s">
        <v>9103</v>
      </c>
      <c r="M8039" s="529" t="s">
        <v>1047</v>
      </c>
    </row>
    <row r="8040" spans="12:13" x14ac:dyDescent="0.35">
      <c r="L8040" s="535" t="s">
        <v>9104</v>
      </c>
      <c r="M8040" s="529" t="s">
        <v>1047</v>
      </c>
    </row>
    <row r="8041" spans="12:13" x14ac:dyDescent="0.35">
      <c r="L8041" s="535" t="s">
        <v>9105</v>
      </c>
      <c r="M8041" s="529" t="s">
        <v>1075</v>
      </c>
    </row>
    <row r="8042" spans="12:13" x14ac:dyDescent="0.35">
      <c r="L8042" s="535" t="s">
        <v>9106</v>
      </c>
      <c r="M8042" s="529" t="s">
        <v>1047</v>
      </c>
    </row>
    <row r="8043" spans="12:13" x14ac:dyDescent="0.35">
      <c r="L8043" s="535" t="s">
        <v>9107</v>
      </c>
      <c r="M8043" s="529" t="s">
        <v>1075</v>
      </c>
    </row>
    <row r="8044" spans="12:13" x14ac:dyDescent="0.35">
      <c r="L8044" s="535" t="s">
        <v>9108</v>
      </c>
      <c r="M8044" s="529" t="s">
        <v>1075</v>
      </c>
    </row>
    <row r="8045" spans="12:13" x14ac:dyDescent="0.35">
      <c r="L8045" s="535" t="s">
        <v>9109</v>
      </c>
      <c r="M8045" s="529" t="s">
        <v>1047</v>
      </c>
    </row>
    <row r="8046" spans="12:13" x14ac:dyDescent="0.35">
      <c r="L8046" s="535" t="s">
        <v>9110</v>
      </c>
      <c r="M8046" s="529" t="s">
        <v>1047</v>
      </c>
    </row>
    <row r="8047" spans="12:13" x14ac:dyDescent="0.35">
      <c r="L8047" s="535" t="s">
        <v>9111</v>
      </c>
      <c r="M8047" s="529" t="s">
        <v>1047</v>
      </c>
    </row>
    <row r="8048" spans="12:13" x14ac:dyDescent="0.35">
      <c r="L8048" s="535" t="s">
        <v>9112</v>
      </c>
      <c r="M8048" s="529" t="s">
        <v>1075</v>
      </c>
    </row>
    <row r="8049" spans="12:13" x14ac:dyDescent="0.35">
      <c r="L8049" s="535" t="s">
        <v>9113</v>
      </c>
      <c r="M8049" s="529" t="s">
        <v>1047</v>
      </c>
    </row>
    <row r="8050" spans="12:13" x14ac:dyDescent="0.35">
      <c r="L8050" s="535" t="s">
        <v>9114</v>
      </c>
      <c r="M8050" s="529" t="s">
        <v>1047</v>
      </c>
    </row>
    <row r="8051" spans="12:13" x14ac:dyDescent="0.35">
      <c r="L8051" s="535" t="s">
        <v>9115</v>
      </c>
      <c r="M8051" s="529" t="s">
        <v>1047</v>
      </c>
    </row>
    <row r="8052" spans="12:13" x14ac:dyDescent="0.35">
      <c r="L8052" s="535" t="s">
        <v>9116</v>
      </c>
      <c r="M8052" s="529" t="s">
        <v>1047</v>
      </c>
    </row>
    <row r="8053" spans="12:13" x14ac:dyDescent="0.35">
      <c r="L8053" s="535" t="s">
        <v>9117</v>
      </c>
      <c r="M8053" s="529" t="s">
        <v>1047</v>
      </c>
    </row>
    <row r="8054" spans="12:13" x14ac:dyDescent="0.35">
      <c r="L8054" s="535" t="s">
        <v>9118</v>
      </c>
      <c r="M8054" s="529" t="s">
        <v>1047</v>
      </c>
    </row>
    <row r="8055" spans="12:13" x14ac:dyDescent="0.35">
      <c r="L8055" s="535" t="s">
        <v>9119</v>
      </c>
      <c r="M8055" s="529" t="s">
        <v>1047</v>
      </c>
    </row>
    <row r="8056" spans="12:13" x14ac:dyDescent="0.35">
      <c r="L8056" s="535" t="s">
        <v>9120</v>
      </c>
      <c r="M8056" s="529" t="s">
        <v>1047</v>
      </c>
    </row>
    <row r="8057" spans="12:13" x14ac:dyDescent="0.35">
      <c r="L8057" s="535" t="s">
        <v>9121</v>
      </c>
      <c r="M8057" s="529" t="s">
        <v>1047</v>
      </c>
    </row>
    <row r="8058" spans="12:13" x14ac:dyDescent="0.35">
      <c r="L8058" s="535" t="s">
        <v>9122</v>
      </c>
      <c r="M8058" s="529" t="s">
        <v>1047</v>
      </c>
    </row>
    <row r="8059" spans="12:13" x14ac:dyDescent="0.35">
      <c r="L8059" s="535" t="s">
        <v>9123</v>
      </c>
      <c r="M8059" s="529" t="s">
        <v>1047</v>
      </c>
    </row>
    <row r="8060" spans="12:13" x14ac:dyDescent="0.35">
      <c r="L8060" s="535" t="s">
        <v>9124</v>
      </c>
      <c r="M8060" s="529" t="s">
        <v>1047</v>
      </c>
    </row>
    <row r="8061" spans="12:13" x14ac:dyDescent="0.35">
      <c r="L8061" s="535" t="s">
        <v>9125</v>
      </c>
      <c r="M8061" s="529" t="s">
        <v>1047</v>
      </c>
    </row>
    <row r="8062" spans="12:13" x14ac:dyDescent="0.35">
      <c r="L8062" s="535" t="s">
        <v>9126</v>
      </c>
      <c r="M8062" s="529" t="s">
        <v>1047</v>
      </c>
    </row>
    <row r="8063" spans="12:13" x14ac:dyDescent="0.35">
      <c r="L8063" s="535" t="s">
        <v>9127</v>
      </c>
      <c r="M8063" s="529" t="s">
        <v>1047</v>
      </c>
    </row>
    <row r="8064" spans="12:13" x14ac:dyDescent="0.35">
      <c r="L8064" s="535" t="s">
        <v>9128</v>
      </c>
      <c r="M8064" s="529" t="s">
        <v>1047</v>
      </c>
    </row>
    <row r="8065" spans="12:13" x14ac:dyDescent="0.35">
      <c r="L8065" s="535" t="s">
        <v>9129</v>
      </c>
      <c r="M8065" s="529" t="s">
        <v>1047</v>
      </c>
    </row>
    <row r="8066" spans="12:13" x14ac:dyDescent="0.35">
      <c r="L8066" s="535" t="s">
        <v>9130</v>
      </c>
      <c r="M8066" s="529" t="s">
        <v>1047</v>
      </c>
    </row>
    <row r="8067" spans="12:13" x14ac:dyDescent="0.35">
      <c r="L8067" s="535" t="s">
        <v>9131</v>
      </c>
      <c r="M8067" s="529" t="s">
        <v>1047</v>
      </c>
    </row>
    <row r="8068" spans="12:13" x14ac:dyDescent="0.35">
      <c r="L8068" s="535" t="s">
        <v>9132</v>
      </c>
      <c r="M8068" s="529" t="s">
        <v>1047</v>
      </c>
    </row>
    <row r="8069" spans="12:13" x14ac:dyDescent="0.35">
      <c r="L8069" s="535" t="s">
        <v>9133</v>
      </c>
      <c r="M8069" s="529" t="s">
        <v>1047</v>
      </c>
    </row>
    <row r="8070" spans="12:13" x14ac:dyDescent="0.35">
      <c r="L8070" s="535" t="s">
        <v>9134</v>
      </c>
      <c r="M8070" s="529" t="s">
        <v>1047</v>
      </c>
    </row>
    <row r="8071" spans="12:13" x14ac:dyDescent="0.35">
      <c r="L8071" s="535" t="s">
        <v>9135</v>
      </c>
      <c r="M8071" s="529" t="s">
        <v>1047</v>
      </c>
    </row>
    <row r="8072" spans="12:13" x14ac:dyDescent="0.35">
      <c r="L8072" s="535" t="s">
        <v>9136</v>
      </c>
      <c r="M8072" s="529" t="s">
        <v>1047</v>
      </c>
    </row>
    <row r="8073" spans="12:13" x14ac:dyDescent="0.35">
      <c r="L8073" s="535" t="s">
        <v>9137</v>
      </c>
      <c r="M8073" s="529" t="s">
        <v>1047</v>
      </c>
    </row>
    <row r="8074" spans="12:13" x14ac:dyDescent="0.35">
      <c r="L8074" s="535" t="s">
        <v>9138</v>
      </c>
      <c r="M8074" s="529" t="s">
        <v>1047</v>
      </c>
    </row>
    <row r="8075" spans="12:13" x14ac:dyDescent="0.35">
      <c r="L8075" s="535" t="s">
        <v>9139</v>
      </c>
      <c r="M8075" s="529" t="s">
        <v>1047</v>
      </c>
    </row>
    <row r="8076" spans="12:13" x14ac:dyDescent="0.35">
      <c r="L8076" s="535" t="s">
        <v>9140</v>
      </c>
      <c r="M8076" s="529" t="s">
        <v>1047</v>
      </c>
    </row>
    <row r="8077" spans="12:13" x14ac:dyDescent="0.35">
      <c r="L8077" s="535" t="s">
        <v>9141</v>
      </c>
      <c r="M8077" s="529" t="s">
        <v>1047</v>
      </c>
    </row>
    <row r="8078" spans="12:13" x14ac:dyDescent="0.35">
      <c r="L8078" s="535" t="s">
        <v>9142</v>
      </c>
      <c r="M8078" s="529" t="s">
        <v>1047</v>
      </c>
    </row>
    <row r="8079" spans="12:13" x14ac:dyDescent="0.35">
      <c r="L8079" s="535" t="s">
        <v>9143</v>
      </c>
      <c r="M8079" s="529" t="s">
        <v>1047</v>
      </c>
    </row>
    <row r="8080" spans="12:13" x14ac:dyDescent="0.35">
      <c r="L8080" s="535" t="s">
        <v>9144</v>
      </c>
      <c r="M8080" s="529" t="s">
        <v>1047</v>
      </c>
    </row>
    <row r="8081" spans="12:13" x14ac:dyDescent="0.35">
      <c r="L8081" s="535" t="s">
        <v>9145</v>
      </c>
      <c r="M8081" s="529" t="s">
        <v>1047</v>
      </c>
    </row>
    <row r="8082" spans="12:13" x14ac:dyDescent="0.35">
      <c r="L8082" s="535" t="s">
        <v>9146</v>
      </c>
      <c r="M8082" s="529" t="s">
        <v>1047</v>
      </c>
    </row>
    <row r="8083" spans="12:13" x14ac:dyDescent="0.35">
      <c r="L8083" s="535" t="s">
        <v>9147</v>
      </c>
      <c r="M8083" s="529" t="s">
        <v>1047</v>
      </c>
    </row>
    <row r="8084" spans="12:13" x14ac:dyDescent="0.35">
      <c r="L8084" s="535" t="s">
        <v>9148</v>
      </c>
      <c r="M8084" s="529" t="s">
        <v>1047</v>
      </c>
    </row>
    <row r="8085" spans="12:13" x14ac:dyDescent="0.35">
      <c r="L8085" s="535" t="s">
        <v>9149</v>
      </c>
      <c r="M8085" s="529" t="s">
        <v>1047</v>
      </c>
    </row>
    <row r="8086" spans="12:13" x14ac:dyDescent="0.35">
      <c r="L8086" s="535" t="s">
        <v>9150</v>
      </c>
      <c r="M8086" s="529" t="s">
        <v>1047</v>
      </c>
    </row>
    <row r="8087" spans="12:13" x14ac:dyDescent="0.35">
      <c r="L8087" s="535" t="s">
        <v>9151</v>
      </c>
      <c r="M8087" s="529" t="s">
        <v>1047</v>
      </c>
    </row>
    <row r="8088" spans="12:13" x14ac:dyDescent="0.35">
      <c r="L8088" s="535" t="s">
        <v>9152</v>
      </c>
      <c r="M8088" s="529" t="s">
        <v>1047</v>
      </c>
    </row>
    <row r="8089" spans="12:13" x14ac:dyDescent="0.35">
      <c r="L8089" s="535" t="s">
        <v>9153</v>
      </c>
      <c r="M8089" s="529" t="s">
        <v>1047</v>
      </c>
    </row>
    <row r="8090" spans="12:13" x14ac:dyDescent="0.35">
      <c r="L8090" s="535" t="s">
        <v>9154</v>
      </c>
      <c r="M8090" s="529" t="s">
        <v>1047</v>
      </c>
    </row>
    <row r="8091" spans="12:13" x14ac:dyDescent="0.35">
      <c r="L8091" s="535" t="s">
        <v>9155</v>
      </c>
      <c r="M8091" s="529" t="s">
        <v>1047</v>
      </c>
    </row>
    <row r="8092" spans="12:13" x14ac:dyDescent="0.35">
      <c r="L8092" s="535" t="s">
        <v>9156</v>
      </c>
      <c r="M8092" s="529" t="s">
        <v>1047</v>
      </c>
    </row>
    <row r="8093" spans="12:13" x14ac:dyDescent="0.35">
      <c r="L8093" s="535" t="s">
        <v>9157</v>
      </c>
      <c r="M8093" s="529" t="s">
        <v>1047</v>
      </c>
    </row>
    <row r="8094" spans="12:13" x14ac:dyDescent="0.35">
      <c r="L8094" s="535" t="s">
        <v>9158</v>
      </c>
      <c r="M8094" s="529" t="s">
        <v>1047</v>
      </c>
    </row>
    <row r="8095" spans="12:13" x14ac:dyDescent="0.35">
      <c r="L8095" s="535" t="s">
        <v>9159</v>
      </c>
      <c r="M8095" s="529" t="s">
        <v>1047</v>
      </c>
    </row>
    <row r="8096" spans="12:13" x14ac:dyDescent="0.35">
      <c r="L8096" s="535" t="s">
        <v>9160</v>
      </c>
      <c r="M8096" s="529" t="s">
        <v>1047</v>
      </c>
    </row>
    <row r="8097" spans="12:13" x14ac:dyDescent="0.35">
      <c r="L8097" s="535" t="s">
        <v>9161</v>
      </c>
      <c r="M8097" s="529" t="s">
        <v>1047</v>
      </c>
    </row>
    <row r="8098" spans="12:13" x14ac:dyDescent="0.35">
      <c r="L8098" s="535" t="s">
        <v>9162</v>
      </c>
      <c r="M8098" s="529" t="s">
        <v>1047</v>
      </c>
    </row>
    <row r="8099" spans="12:13" x14ac:dyDescent="0.35">
      <c r="L8099" s="535" t="s">
        <v>9163</v>
      </c>
      <c r="M8099" s="529" t="s">
        <v>1047</v>
      </c>
    </row>
    <row r="8100" spans="12:13" x14ac:dyDescent="0.35">
      <c r="L8100" s="535" t="s">
        <v>9164</v>
      </c>
      <c r="M8100" s="529" t="s">
        <v>1047</v>
      </c>
    </row>
    <row r="8101" spans="12:13" x14ac:dyDescent="0.35">
      <c r="L8101" s="535" t="s">
        <v>9165</v>
      </c>
      <c r="M8101" s="529" t="s">
        <v>1047</v>
      </c>
    </row>
    <row r="8102" spans="12:13" x14ac:dyDescent="0.35">
      <c r="L8102" s="535" t="s">
        <v>9166</v>
      </c>
      <c r="M8102" s="529" t="s">
        <v>1047</v>
      </c>
    </row>
    <row r="8103" spans="12:13" x14ac:dyDescent="0.35">
      <c r="L8103" s="535" t="s">
        <v>9167</v>
      </c>
      <c r="M8103" s="529" t="s">
        <v>1047</v>
      </c>
    </row>
    <row r="8104" spans="12:13" x14ac:dyDescent="0.35">
      <c r="L8104" s="535" t="s">
        <v>9168</v>
      </c>
      <c r="M8104" s="529" t="s">
        <v>1047</v>
      </c>
    </row>
    <row r="8105" spans="12:13" x14ac:dyDescent="0.35">
      <c r="L8105" s="535" t="s">
        <v>9169</v>
      </c>
      <c r="M8105" s="529" t="s">
        <v>1047</v>
      </c>
    </row>
    <row r="8106" spans="12:13" x14ac:dyDescent="0.35">
      <c r="L8106" s="535" t="s">
        <v>9170</v>
      </c>
      <c r="M8106" s="529" t="s">
        <v>1047</v>
      </c>
    </row>
    <row r="8107" spans="12:13" x14ac:dyDescent="0.35">
      <c r="L8107" s="535" t="s">
        <v>9171</v>
      </c>
      <c r="M8107" s="529" t="s">
        <v>1047</v>
      </c>
    </row>
    <row r="8108" spans="12:13" x14ac:dyDescent="0.35">
      <c r="L8108" s="535" t="s">
        <v>9172</v>
      </c>
      <c r="M8108" s="529" t="s">
        <v>1047</v>
      </c>
    </row>
    <row r="8109" spans="12:13" x14ac:dyDescent="0.35">
      <c r="L8109" s="535" t="s">
        <v>9173</v>
      </c>
      <c r="M8109" s="529" t="s">
        <v>1047</v>
      </c>
    </row>
    <row r="8110" spans="12:13" x14ac:dyDescent="0.35">
      <c r="L8110" s="535" t="s">
        <v>9174</v>
      </c>
      <c r="M8110" s="529" t="s">
        <v>1047</v>
      </c>
    </row>
    <row r="8111" spans="12:13" x14ac:dyDescent="0.35">
      <c r="L8111" s="535" t="s">
        <v>9175</v>
      </c>
      <c r="M8111" s="529" t="s">
        <v>1047</v>
      </c>
    </row>
    <row r="8112" spans="12:13" x14ac:dyDescent="0.35">
      <c r="L8112" s="535" t="s">
        <v>9176</v>
      </c>
      <c r="M8112" s="529" t="s">
        <v>1047</v>
      </c>
    </row>
    <row r="8113" spans="12:13" x14ac:dyDescent="0.35">
      <c r="L8113" s="535" t="s">
        <v>9177</v>
      </c>
      <c r="M8113" s="529" t="s">
        <v>1047</v>
      </c>
    </row>
    <row r="8114" spans="12:13" x14ac:dyDescent="0.35">
      <c r="L8114" s="535" t="s">
        <v>9178</v>
      </c>
      <c r="M8114" s="529" t="s">
        <v>1047</v>
      </c>
    </row>
    <row r="8115" spans="12:13" x14ac:dyDescent="0.35">
      <c r="L8115" s="535" t="s">
        <v>9179</v>
      </c>
      <c r="M8115" s="529" t="s">
        <v>1047</v>
      </c>
    </row>
    <row r="8116" spans="12:13" x14ac:dyDescent="0.35">
      <c r="L8116" s="535" t="s">
        <v>9180</v>
      </c>
      <c r="M8116" s="529" t="s">
        <v>1047</v>
      </c>
    </row>
    <row r="8117" spans="12:13" x14ac:dyDescent="0.35">
      <c r="L8117" s="535" t="s">
        <v>9181</v>
      </c>
      <c r="M8117" s="529" t="s">
        <v>1047</v>
      </c>
    </row>
    <row r="8118" spans="12:13" x14ac:dyDescent="0.35">
      <c r="L8118" s="535" t="s">
        <v>9182</v>
      </c>
      <c r="M8118" s="529" t="s">
        <v>1047</v>
      </c>
    </row>
    <row r="8119" spans="12:13" x14ac:dyDescent="0.35">
      <c r="L8119" s="535" t="s">
        <v>9183</v>
      </c>
      <c r="M8119" s="529" t="s">
        <v>1075</v>
      </c>
    </row>
    <row r="8120" spans="12:13" x14ac:dyDescent="0.35">
      <c r="L8120" s="535" t="s">
        <v>9184</v>
      </c>
      <c r="M8120" s="529" t="s">
        <v>1047</v>
      </c>
    </row>
    <row r="8121" spans="12:13" x14ac:dyDescent="0.35">
      <c r="L8121" s="535" t="s">
        <v>9185</v>
      </c>
      <c r="M8121" s="529" t="s">
        <v>1075</v>
      </c>
    </row>
    <row r="8122" spans="12:13" x14ac:dyDescent="0.35">
      <c r="L8122" s="535" t="s">
        <v>9186</v>
      </c>
      <c r="M8122" s="529" t="s">
        <v>1075</v>
      </c>
    </row>
    <row r="8123" spans="12:13" x14ac:dyDescent="0.35">
      <c r="L8123" s="535" t="s">
        <v>9187</v>
      </c>
      <c r="M8123" s="529" t="s">
        <v>1075</v>
      </c>
    </row>
    <row r="8124" spans="12:13" x14ac:dyDescent="0.35">
      <c r="L8124" s="535" t="s">
        <v>9188</v>
      </c>
      <c r="M8124" s="529" t="s">
        <v>1047</v>
      </c>
    </row>
    <row r="8125" spans="12:13" x14ac:dyDescent="0.35">
      <c r="L8125" s="535" t="s">
        <v>9189</v>
      </c>
      <c r="M8125" s="529" t="s">
        <v>1075</v>
      </c>
    </row>
    <row r="8126" spans="12:13" x14ac:dyDescent="0.35">
      <c r="L8126" s="535" t="s">
        <v>9190</v>
      </c>
      <c r="M8126" s="529" t="s">
        <v>1075</v>
      </c>
    </row>
    <row r="8127" spans="12:13" x14ac:dyDescent="0.35">
      <c r="L8127" s="535" t="s">
        <v>9191</v>
      </c>
      <c r="M8127" s="529" t="s">
        <v>1075</v>
      </c>
    </row>
    <row r="8128" spans="12:13" x14ac:dyDescent="0.35">
      <c r="L8128" s="535" t="s">
        <v>9192</v>
      </c>
      <c r="M8128" s="529" t="s">
        <v>1075</v>
      </c>
    </row>
    <row r="8129" spans="12:13" x14ac:dyDescent="0.35">
      <c r="L8129" s="535" t="s">
        <v>9193</v>
      </c>
      <c r="M8129" s="529" t="s">
        <v>1075</v>
      </c>
    </row>
    <row r="8130" spans="12:13" x14ac:dyDescent="0.35">
      <c r="L8130" s="535" t="s">
        <v>9194</v>
      </c>
      <c r="M8130" s="529" t="s">
        <v>1075</v>
      </c>
    </row>
    <row r="8131" spans="12:13" x14ac:dyDescent="0.35">
      <c r="L8131" s="535" t="s">
        <v>9195</v>
      </c>
      <c r="M8131" s="529" t="s">
        <v>1075</v>
      </c>
    </row>
    <row r="8132" spans="12:13" x14ac:dyDescent="0.35">
      <c r="L8132" s="535" t="s">
        <v>9196</v>
      </c>
      <c r="M8132" s="529" t="s">
        <v>1075</v>
      </c>
    </row>
    <row r="8133" spans="12:13" x14ac:dyDescent="0.35">
      <c r="L8133" s="535" t="s">
        <v>9197</v>
      </c>
      <c r="M8133" s="529" t="s">
        <v>1047</v>
      </c>
    </row>
    <row r="8134" spans="12:13" x14ac:dyDescent="0.35">
      <c r="L8134" s="535" t="s">
        <v>9198</v>
      </c>
      <c r="M8134" s="529" t="s">
        <v>1075</v>
      </c>
    </row>
    <row r="8135" spans="12:13" x14ac:dyDescent="0.35">
      <c r="L8135" s="535" t="s">
        <v>9199</v>
      </c>
      <c r="M8135" s="529" t="s">
        <v>1075</v>
      </c>
    </row>
    <row r="8136" spans="12:13" x14ac:dyDescent="0.35">
      <c r="L8136" s="535" t="s">
        <v>9200</v>
      </c>
      <c r="M8136" s="529" t="s">
        <v>1047</v>
      </c>
    </row>
    <row r="8137" spans="12:13" x14ac:dyDescent="0.35">
      <c r="L8137" s="535" t="s">
        <v>9201</v>
      </c>
      <c r="M8137" s="529" t="s">
        <v>1075</v>
      </c>
    </row>
    <row r="8138" spans="12:13" x14ac:dyDescent="0.35">
      <c r="L8138" s="535" t="s">
        <v>9202</v>
      </c>
      <c r="M8138" s="529" t="s">
        <v>1047</v>
      </c>
    </row>
    <row r="8139" spans="12:13" x14ac:dyDescent="0.35">
      <c r="L8139" s="535" t="s">
        <v>9203</v>
      </c>
      <c r="M8139" s="529" t="s">
        <v>1075</v>
      </c>
    </row>
    <row r="8140" spans="12:13" x14ac:dyDescent="0.35">
      <c r="L8140" s="535" t="s">
        <v>9204</v>
      </c>
      <c r="M8140" s="529" t="s">
        <v>1075</v>
      </c>
    </row>
    <row r="8141" spans="12:13" x14ac:dyDescent="0.35">
      <c r="L8141" s="535" t="s">
        <v>9205</v>
      </c>
      <c r="M8141" s="529" t="s">
        <v>1075</v>
      </c>
    </row>
    <row r="8142" spans="12:13" x14ac:dyDescent="0.35">
      <c r="L8142" s="535" t="s">
        <v>9206</v>
      </c>
      <c r="M8142" s="529" t="s">
        <v>1075</v>
      </c>
    </row>
    <row r="8143" spans="12:13" x14ac:dyDescent="0.35">
      <c r="L8143" s="535" t="s">
        <v>9207</v>
      </c>
      <c r="M8143" s="529" t="s">
        <v>1075</v>
      </c>
    </row>
    <row r="8144" spans="12:13" x14ac:dyDescent="0.35">
      <c r="L8144" s="535" t="s">
        <v>9208</v>
      </c>
      <c r="M8144" s="529" t="s">
        <v>1075</v>
      </c>
    </row>
    <row r="8145" spans="12:13" x14ac:dyDescent="0.35">
      <c r="L8145" s="535" t="s">
        <v>9209</v>
      </c>
      <c r="M8145" s="529" t="s">
        <v>1047</v>
      </c>
    </row>
    <row r="8146" spans="12:13" x14ac:dyDescent="0.35">
      <c r="L8146" s="535" t="s">
        <v>9210</v>
      </c>
      <c r="M8146" s="529" t="s">
        <v>1047</v>
      </c>
    </row>
    <row r="8147" spans="12:13" x14ac:dyDescent="0.35">
      <c r="L8147" s="535" t="s">
        <v>9211</v>
      </c>
      <c r="M8147" s="529" t="s">
        <v>1075</v>
      </c>
    </row>
    <row r="8148" spans="12:13" x14ac:dyDescent="0.35">
      <c r="L8148" s="535" t="s">
        <v>9212</v>
      </c>
      <c r="M8148" s="529" t="s">
        <v>1047</v>
      </c>
    </row>
    <row r="8149" spans="12:13" x14ac:dyDescent="0.35">
      <c r="L8149" s="535" t="s">
        <v>9213</v>
      </c>
      <c r="M8149" s="529" t="s">
        <v>1075</v>
      </c>
    </row>
    <row r="8150" spans="12:13" x14ac:dyDescent="0.35">
      <c r="L8150" s="535" t="s">
        <v>9214</v>
      </c>
      <c r="M8150" s="529" t="s">
        <v>1075</v>
      </c>
    </row>
    <row r="8151" spans="12:13" x14ac:dyDescent="0.35">
      <c r="L8151" s="535" t="s">
        <v>9215</v>
      </c>
      <c r="M8151" s="529" t="s">
        <v>1075</v>
      </c>
    </row>
    <row r="8152" spans="12:13" x14ac:dyDescent="0.35">
      <c r="L8152" s="535" t="s">
        <v>9216</v>
      </c>
      <c r="M8152" s="529" t="s">
        <v>1047</v>
      </c>
    </row>
    <row r="8153" spans="12:13" x14ac:dyDescent="0.35">
      <c r="L8153" s="535" t="s">
        <v>9217</v>
      </c>
      <c r="M8153" s="529" t="s">
        <v>1075</v>
      </c>
    </row>
    <row r="8154" spans="12:13" x14ac:dyDescent="0.35">
      <c r="L8154" s="535" t="s">
        <v>9218</v>
      </c>
      <c r="M8154" s="529" t="s">
        <v>1075</v>
      </c>
    </row>
    <row r="8155" spans="12:13" x14ac:dyDescent="0.35">
      <c r="L8155" s="535" t="s">
        <v>9219</v>
      </c>
      <c r="M8155" s="529" t="s">
        <v>1075</v>
      </c>
    </row>
    <row r="8156" spans="12:13" x14ac:dyDescent="0.35">
      <c r="L8156" s="535" t="s">
        <v>9220</v>
      </c>
      <c r="M8156" s="529" t="s">
        <v>1075</v>
      </c>
    </row>
    <row r="8157" spans="12:13" x14ac:dyDescent="0.35">
      <c r="L8157" s="535" t="s">
        <v>9221</v>
      </c>
      <c r="M8157" s="529" t="s">
        <v>1047</v>
      </c>
    </row>
    <row r="8158" spans="12:13" x14ac:dyDescent="0.35">
      <c r="L8158" s="535" t="s">
        <v>9222</v>
      </c>
      <c r="M8158" s="529" t="s">
        <v>1075</v>
      </c>
    </row>
    <row r="8159" spans="12:13" x14ac:dyDescent="0.35">
      <c r="L8159" s="535" t="s">
        <v>9223</v>
      </c>
      <c r="M8159" s="529" t="s">
        <v>1047</v>
      </c>
    </row>
    <row r="8160" spans="12:13" x14ac:dyDescent="0.35">
      <c r="L8160" s="535" t="s">
        <v>9224</v>
      </c>
      <c r="M8160" s="529" t="s">
        <v>1075</v>
      </c>
    </row>
    <row r="8161" spans="12:13" x14ac:dyDescent="0.35">
      <c r="L8161" s="535" t="s">
        <v>9225</v>
      </c>
      <c r="M8161" s="529" t="s">
        <v>1075</v>
      </c>
    </row>
    <row r="8162" spans="12:13" x14ac:dyDescent="0.35">
      <c r="L8162" s="535" t="s">
        <v>9226</v>
      </c>
      <c r="M8162" s="529" t="s">
        <v>1075</v>
      </c>
    </row>
    <row r="8163" spans="12:13" x14ac:dyDescent="0.35">
      <c r="L8163" s="535" t="s">
        <v>9227</v>
      </c>
      <c r="M8163" s="529" t="s">
        <v>1075</v>
      </c>
    </row>
    <row r="8164" spans="12:13" x14ac:dyDescent="0.35">
      <c r="L8164" s="535" t="s">
        <v>9228</v>
      </c>
      <c r="M8164" s="529" t="s">
        <v>1075</v>
      </c>
    </row>
    <row r="8165" spans="12:13" x14ac:dyDescent="0.35">
      <c r="L8165" s="535" t="s">
        <v>9229</v>
      </c>
      <c r="M8165" s="529" t="s">
        <v>1075</v>
      </c>
    </row>
    <row r="8166" spans="12:13" x14ac:dyDescent="0.35">
      <c r="L8166" s="535" t="s">
        <v>9230</v>
      </c>
      <c r="M8166" s="529" t="s">
        <v>1075</v>
      </c>
    </row>
    <row r="8167" spans="12:13" x14ac:dyDescent="0.35">
      <c r="L8167" s="535" t="s">
        <v>9231</v>
      </c>
      <c r="M8167" s="529" t="s">
        <v>1075</v>
      </c>
    </row>
    <row r="8168" spans="12:13" x14ac:dyDescent="0.35">
      <c r="L8168" s="535" t="s">
        <v>9232</v>
      </c>
      <c r="M8168" s="529" t="s">
        <v>1047</v>
      </c>
    </row>
    <row r="8169" spans="12:13" x14ac:dyDescent="0.35">
      <c r="L8169" s="535" t="s">
        <v>9233</v>
      </c>
      <c r="M8169" s="529" t="s">
        <v>1075</v>
      </c>
    </row>
    <row r="8170" spans="12:13" x14ac:dyDescent="0.35">
      <c r="L8170" s="535" t="s">
        <v>9234</v>
      </c>
      <c r="M8170" s="529" t="s">
        <v>1075</v>
      </c>
    </row>
    <row r="8171" spans="12:13" x14ac:dyDescent="0.35">
      <c r="L8171" s="535" t="s">
        <v>9235</v>
      </c>
      <c r="M8171" s="529" t="s">
        <v>1075</v>
      </c>
    </row>
    <row r="8172" spans="12:13" x14ac:dyDescent="0.35">
      <c r="L8172" s="535" t="s">
        <v>9236</v>
      </c>
      <c r="M8172" s="529" t="s">
        <v>1075</v>
      </c>
    </row>
    <row r="8173" spans="12:13" x14ac:dyDescent="0.35">
      <c r="L8173" s="535" t="s">
        <v>9237</v>
      </c>
      <c r="M8173" s="529" t="s">
        <v>1075</v>
      </c>
    </row>
    <row r="8174" spans="12:13" x14ac:dyDescent="0.35">
      <c r="L8174" s="535" t="s">
        <v>9238</v>
      </c>
      <c r="M8174" s="529" t="s">
        <v>1075</v>
      </c>
    </row>
    <row r="8175" spans="12:13" x14ac:dyDescent="0.35">
      <c r="L8175" s="535" t="s">
        <v>9239</v>
      </c>
      <c r="M8175" s="529" t="s">
        <v>1075</v>
      </c>
    </row>
    <row r="8176" spans="12:13" x14ac:dyDescent="0.35">
      <c r="L8176" s="535" t="s">
        <v>9240</v>
      </c>
      <c r="M8176" s="529" t="s">
        <v>1075</v>
      </c>
    </row>
    <row r="8177" spans="12:13" x14ac:dyDescent="0.35">
      <c r="L8177" s="535" t="s">
        <v>9241</v>
      </c>
      <c r="M8177" s="529" t="s">
        <v>1075</v>
      </c>
    </row>
    <row r="8178" spans="12:13" x14ac:dyDescent="0.35">
      <c r="L8178" s="535" t="s">
        <v>9242</v>
      </c>
      <c r="M8178" s="529" t="s">
        <v>1075</v>
      </c>
    </row>
    <row r="8179" spans="12:13" x14ac:dyDescent="0.35">
      <c r="L8179" s="535" t="s">
        <v>9243</v>
      </c>
      <c r="M8179" s="529" t="s">
        <v>1075</v>
      </c>
    </row>
    <row r="8180" spans="12:13" x14ac:dyDescent="0.35">
      <c r="L8180" s="535" t="s">
        <v>9244</v>
      </c>
      <c r="M8180" s="529" t="s">
        <v>1075</v>
      </c>
    </row>
    <row r="8181" spans="12:13" x14ac:dyDescent="0.35">
      <c r="L8181" s="535" t="s">
        <v>9245</v>
      </c>
      <c r="M8181" s="529" t="s">
        <v>1075</v>
      </c>
    </row>
    <row r="8182" spans="12:13" x14ac:dyDescent="0.35">
      <c r="L8182" s="535" t="s">
        <v>9246</v>
      </c>
      <c r="M8182" s="529" t="s">
        <v>1075</v>
      </c>
    </row>
    <row r="8183" spans="12:13" x14ac:dyDescent="0.35">
      <c r="L8183" s="535" t="s">
        <v>9247</v>
      </c>
      <c r="M8183" s="529" t="s">
        <v>1075</v>
      </c>
    </row>
    <row r="8184" spans="12:13" x14ac:dyDescent="0.35">
      <c r="L8184" s="535" t="s">
        <v>9248</v>
      </c>
      <c r="M8184" s="529" t="s">
        <v>1075</v>
      </c>
    </row>
    <row r="8185" spans="12:13" x14ac:dyDescent="0.35">
      <c r="L8185" s="535" t="s">
        <v>9249</v>
      </c>
      <c r="M8185" s="529" t="s">
        <v>1075</v>
      </c>
    </row>
    <row r="8186" spans="12:13" x14ac:dyDescent="0.35">
      <c r="L8186" s="535" t="s">
        <v>9250</v>
      </c>
      <c r="M8186" s="529" t="s">
        <v>1075</v>
      </c>
    </row>
    <row r="8187" spans="12:13" x14ac:dyDescent="0.35">
      <c r="L8187" s="535" t="s">
        <v>9251</v>
      </c>
      <c r="M8187" s="529" t="s">
        <v>1075</v>
      </c>
    </row>
    <row r="8188" spans="12:13" x14ac:dyDescent="0.35">
      <c r="L8188" s="535" t="s">
        <v>9252</v>
      </c>
      <c r="M8188" s="529" t="s">
        <v>1075</v>
      </c>
    </row>
    <row r="8189" spans="12:13" x14ac:dyDescent="0.35">
      <c r="L8189" s="535" t="s">
        <v>9253</v>
      </c>
      <c r="M8189" s="529" t="s">
        <v>1075</v>
      </c>
    </row>
    <row r="8190" spans="12:13" x14ac:dyDescent="0.35">
      <c r="L8190" s="535" t="s">
        <v>9254</v>
      </c>
      <c r="M8190" s="529" t="s">
        <v>1075</v>
      </c>
    </row>
    <row r="8191" spans="12:13" x14ac:dyDescent="0.35">
      <c r="L8191" s="535" t="s">
        <v>9255</v>
      </c>
      <c r="M8191" s="529" t="s">
        <v>1075</v>
      </c>
    </row>
    <row r="8192" spans="12:13" x14ac:dyDescent="0.35">
      <c r="L8192" s="535" t="s">
        <v>9256</v>
      </c>
      <c r="M8192" s="529" t="s">
        <v>1075</v>
      </c>
    </row>
    <row r="8193" spans="12:13" x14ac:dyDescent="0.35">
      <c r="L8193" s="535" t="s">
        <v>9257</v>
      </c>
      <c r="M8193" s="529" t="s">
        <v>1075</v>
      </c>
    </row>
    <row r="8194" spans="12:13" x14ac:dyDescent="0.35">
      <c r="L8194" s="535" t="s">
        <v>9258</v>
      </c>
      <c r="M8194" s="529" t="s">
        <v>1075</v>
      </c>
    </row>
    <row r="8195" spans="12:13" x14ac:dyDescent="0.35">
      <c r="L8195" s="535" t="s">
        <v>9259</v>
      </c>
      <c r="M8195" s="529" t="s">
        <v>1075</v>
      </c>
    </row>
    <row r="8196" spans="12:13" x14ac:dyDescent="0.35">
      <c r="L8196" s="535" t="s">
        <v>9260</v>
      </c>
      <c r="M8196" s="529" t="s">
        <v>1047</v>
      </c>
    </row>
    <row r="8197" spans="12:13" x14ac:dyDescent="0.35">
      <c r="L8197" s="535" t="s">
        <v>9261</v>
      </c>
      <c r="M8197" s="529" t="s">
        <v>1047</v>
      </c>
    </row>
    <row r="8198" spans="12:13" x14ac:dyDescent="0.35">
      <c r="L8198" s="535" t="s">
        <v>9262</v>
      </c>
      <c r="M8198" s="529" t="s">
        <v>1047</v>
      </c>
    </row>
    <row r="8199" spans="12:13" x14ac:dyDescent="0.35">
      <c r="L8199" s="535" t="s">
        <v>9263</v>
      </c>
      <c r="M8199" s="529" t="s">
        <v>1047</v>
      </c>
    </row>
    <row r="8200" spans="12:13" x14ac:dyDescent="0.35">
      <c r="L8200" s="535" t="s">
        <v>9264</v>
      </c>
      <c r="M8200" s="529" t="s">
        <v>1047</v>
      </c>
    </row>
    <row r="8201" spans="12:13" x14ac:dyDescent="0.35">
      <c r="L8201" s="535" t="s">
        <v>9265</v>
      </c>
      <c r="M8201" s="529" t="s">
        <v>1047</v>
      </c>
    </row>
    <row r="8202" spans="12:13" x14ac:dyDescent="0.35">
      <c r="L8202" s="535" t="s">
        <v>9266</v>
      </c>
      <c r="M8202" s="529" t="s">
        <v>1047</v>
      </c>
    </row>
    <row r="8203" spans="12:13" x14ac:dyDescent="0.35">
      <c r="L8203" s="535" t="s">
        <v>9267</v>
      </c>
      <c r="M8203" s="529" t="s">
        <v>1047</v>
      </c>
    </row>
    <row r="8204" spans="12:13" x14ac:dyDescent="0.35">
      <c r="L8204" s="535" t="s">
        <v>9268</v>
      </c>
      <c r="M8204" s="529" t="s">
        <v>1047</v>
      </c>
    </row>
    <row r="8205" spans="12:13" x14ac:dyDescent="0.35">
      <c r="L8205" s="535" t="s">
        <v>9269</v>
      </c>
      <c r="M8205" s="529" t="s">
        <v>1047</v>
      </c>
    </row>
    <row r="8206" spans="12:13" x14ac:dyDescent="0.35">
      <c r="L8206" s="535" t="s">
        <v>9270</v>
      </c>
      <c r="M8206" s="529" t="s">
        <v>1047</v>
      </c>
    </row>
    <row r="8207" spans="12:13" x14ac:dyDescent="0.35">
      <c r="L8207" s="535" t="s">
        <v>9271</v>
      </c>
      <c r="M8207" s="529" t="s">
        <v>1047</v>
      </c>
    </row>
    <row r="8208" spans="12:13" x14ac:dyDescent="0.35">
      <c r="L8208" s="535" t="s">
        <v>9272</v>
      </c>
      <c r="M8208" s="529" t="s">
        <v>1047</v>
      </c>
    </row>
    <row r="8209" spans="12:13" x14ac:dyDescent="0.35">
      <c r="L8209" s="535" t="s">
        <v>9273</v>
      </c>
      <c r="M8209" s="529" t="s">
        <v>1047</v>
      </c>
    </row>
    <row r="8210" spans="12:13" x14ac:dyDescent="0.35">
      <c r="L8210" s="535" t="s">
        <v>9274</v>
      </c>
      <c r="M8210" s="529" t="s">
        <v>1047</v>
      </c>
    </row>
    <row r="8211" spans="12:13" x14ac:dyDescent="0.35">
      <c r="L8211" s="535" t="s">
        <v>9275</v>
      </c>
      <c r="M8211" s="529" t="s">
        <v>1047</v>
      </c>
    </row>
    <row r="8212" spans="12:13" x14ac:dyDescent="0.35">
      <c r="L8212" s="535" t="s">
        <v>9276</v>
      </c>
      <c r="M8212" s="529" t="s">
        <v>1047</v>
      </c>
    </row>
    <row r="8213" spans="12:13" x14ac:dyDescent="0.35">
      <c r="L8213" s="535" t="s">
        <v>9277</v>
      </c>
      <c r="M8213" s="529" t="s">
        <v>1047</v>
      </c>
    </row>
    <row r="8214" spans="12:13" x14ac:dyDescent="0.35">
      <c r="L8214" s="535" t="s">
        <v>9278</v>
      </c>
      <c r="M8214" s="529" t="s">
        <v>1047</v>
      </c>
    </row>
    <row r="8215" spans="12:13" x14ac:dyDescent="0.35">
      <c r="L8215" s="535" t="s">
        <v>9279</v>
      </c>
      <c r="M8215" s="529" t="s">
        <v>1047</v>
      </c>
    </row>
    <row r="8216" spans="12:13" x14ac:dyDescent="0.35">
      <c r="L8216" s="535" t="s">
        <v>9280</v>
      </c>
      <c r="M8216" s="529" t="s">
        <v>1047</v>
      </c>
    </row>
    <row r="8217" spans="12:13" x14ac:dyDescent="0.35">
      <c r="L8217" s="535" t="s">
        <v>9281</v>
      </c>
      <c r="M8217" s="529" t="s">
        <v>1075</v>
      </c>
    </row>
    <row r="8218" spans="12:13" x14ac:dyDescent="0.35">
      <c r="L8218" s="535" t="s">
        <v>9282</v>
      </c>
      <c r="M8218" s="529" t="s">
        <v>1075</v>
      </c>
    </row>
    <row r="8219" spans="12:13" x14ac:dyDescent="0.35">
      <c r="L8219" s="535" t="s">
        <v>9283</v>
      </c>
      <c r="M8219" s="529" t="s">
        <v>1047</v>
      </c>
    </row>
    <row r="8220" spans="12:13" x14ac:dyDescent="0.35">
      <c r="L8220" s="535" t="s">
        <v>9284</v>
      </c>
      <c r="M8220" s="529" t="s">
        <v>1047</v>
      </c>
    </row>
    <row r="8221" spans="12:13" x14ac:dyDescent="0.35">
      <c r="L8221" s="535" t="s">
        <v>9285</v>
      </c>
      <c r="M8221" s="529" t="s">
        <v>1075</v>
      </c>
    </row>
    <row r="8222" spans="12:13" x14ac:dyDescent="0.35">
      <c r="L8222" s="535" t="s">
        <v>9286</v>
      </c>
      <c r="M8222" s="529" t="s">
        <v>1047</v>
      </c>
    </row>
    <row r="8223" spans="12:13" x14ac:dyDescent="0.35">
      <c r="L8223" s="535" t="s">
        <v>9287</v>
      </c>
      <c r="M8223" s="529" t="s">
        <v>1075</v>
      </c>
    </row>
    <row r="8224" spans="12:13" x14ac:dyDescent="0.35">
      <c r="L8224" s="535" t="s">
        <v>9288</v>
      </c>
      <c r="M8224" s="529" t="s">
        <v>1047</v>
      </c>
    </row>
    <row r="8225" spans="12:13" x14ac:dyDescent="0.35">
      <c r="L8225" s="535" t="s">
        <v>9289</v>
      </c>
      <c r="M8225" s="529" t="s">
        <v>1047</v>
      </c>
    </row>
    <row r="8226" spans="12:13" x14ac:dyDescent="0.35">
      <c r="L8226" s="535" t="s">
        <v>9290</v>
      </c>
      <c r="M8226" s="529" t="s">
        <v>1047</v>
      </c>
    </row>
    <row r="8227" spans="12:13" x14ac:dyDescent="0.35">
      <c r="L8227" s="535" t="s">
        <v>9291</v>
      </c>
      <c r="M8227" s="529" t="s">
        <v>1047</v>
      </c>
    </row>
    <row r="8228" spans="12:13" x14ac:dyDescent="0.35">
      <c r="L8228" s="535" t="s">
        <v>9292</v>
      </c>
      <c r="M8228" s="529" t="s">
        <v>1047</v>
      </c>
    </row>
    <row r="8229" spans="12:13" x14ac:dyDescent="0.35">
      <c r="L8229" s="535" t="s">
        <v>9293</v>
      </c>
      <c r="M8229" s="529" t="s">
        <v>1047</v>
      </c>
    </row>
    <row r="8230" spans="12:13" x14ac:dyDescent="0.35">
      <c r="L8230" s="535" t="s">
        <v>9294</v>
      </c>
      <c r="M8230" s="529" t="s">
        <v>1047</v>
      </c>
    </row>
    <row r="8231" spans="12:13" x14ac:dyDescent="0.35">
      <c r="L8231" s="535" t="s">
        <v>9295</v>
      </c>
      <c r="M8231" s="529" t="s">
        <v>1047</v>
      </c>
    </row>
    <row r="8232" spans="12:13" x14ac:dyDescent="0.35">
      <c r="L8232" s="535" t="s">
        <v>9296</v>
      </c>
      <c r="M8232" s="529" t="s">
        <v>1075</v>
      </c>
    </row>
    <row r="8233" spans="12:13" x14ac:dyDescent="0.35">
      <c r="L8233" s="535" t="s">
        <v>9297</v>
      </c>
      <c r="M8233" s="529" t="s">
        <v>1075</v>
      </c>
    </row>
    <row r="8234" spans="12:13" x14ac:dyDescent="0.35">
      <c r="L8234" s="535" t="s">
        <v>9298</v>
      </c>
      <c r="M8234" s="529" t="s">
        <v>1075</v>
      </c>
    </row>
    <row r="8235" spans="12:13" x14ac:dyDescent="0.35">
      <c r="L8235" s="535" t="s">
        <v>9299</v>
      </c>
      <c r="M8235" s="529" t="s">
        <v>1075</v>
      </c>
    </row>
    <row r="8236" spans="12:13" x14ac:dyDescent="0.35">
      <c r="L8236" s="535" t="s">
        <v>9300</v>
      </c>
      <c r="M8236" s="529" t="s">
        <v>1075</v>
      </c>
    </row>
    <row r="8237" spans="12:13" x14ac:dyDescent="0.35">
      <c r="L8237" s="535" t="s">
        <v>9301</v>
      </c>
      <c r="M8237" s="529" t="s">
        <v>1075</v>
      </c>
    </row>
    <row r="8238" spans="12:13" x14ac:dyDescent="0.35">
      <c r="L8238" s="535" t="s">
        <v>9302</v>
      </c>
      <c r="M8238" s="529" t="s">
        <v>1075</v>
      </c>
    </row>
    <row r="8239" spans="12:13" x14ac:dyDescent="0.35">
      <c r="L8239" s="535" t="s">
        <v>9303</v>
      </c>
      <c r="M8239" s="529" t="s">
        <v>1075</v>
      </c>
    </row>
    <row r="8240" spans="12:13" x14ac:dyDescent="0.35">
      <c r="L8240" s="535" t="s">
        <v>9304</v>
      </c>
      <c r="M8240" s="529" t="s">
        <v>1075</v>
      </c>
    </row>
    <row r="8241" spans="12:13" x14ac:dyDescent="0.35">
      <c r="L8241" s="535" t="s">
        <v>9305</v>
      </c>
      <c r="M8241" s="529" t="s">
        <v>1075</v>
      </c>
    </row>
    <row r="8242" spans="12:13" x14ac:dyDescent="0.35">
      <c r="L8242" s="535" t="s">
        <v>9306</v>
      </c>
      <c r="M8242" s="529" t="s">
        <v>1075</v>
      </c>
    </row>
    <row r="8243" spans="12:13" x14ac:dyDescent="0.35">
      <c r="L8243" s="535" t="s">
        <v>9307</v>
      </c>
      <c r="M8243" s="529" t="s">
        <v>1075</v>
      </c>
    </row>
    <row r="8244" spans="12:13" x14ac:dyDescent="0.35">
      <c r="L8244" s="535" t="s">
        <v>9308</v>
      </c>
      <c r="M8244" s="529" t="s">
        <v>1075</v>
      </c>
    </row>
    <row r="8245" spans="12:13" x14ac:dyDescent="0.35">
      <c r="L8245" s="535" t="s">
        <v>9309</v>
      </c>
      <c r="M8245" s="529" t="s">
        <v>1075</v>
      </c>
    </row>
    <row r="8246" spans="12:13" x14ac:dyDescent="0.35">
      <c r="L8246" s="535" t="s">
        <v>9310</v>
      </c>
      <c r="M8246" s="529" t="s">
        <v>1075</v>
      </c>
    </row>
    <row r="8247" spans="12:13" x14ac:dyDescent="0.35">
      <c r="L8247" s="535" t="s">
        <v>9311</v>
      </c>
      <c r="M8247" s="529" t="s">
        <v>1075</v>
      </c>
    </row>
    <row r="8248" spans="12:13" x14ac:dyDescent="0.35">
      <c r="L8248" s="535" t="s">
        <v>9312</v>
      </c>
      <c r="M8248" s="529" t="s">
        <v>1075</v>
      </c>
    </row>
    <row r="8249" spans="12:13" x14ac:dyDescent="0.35">
      <c r="L8249" s="535" t="s">
        <v>9313</v>
      </c>
      <c r="M8249" s="529" t="s">
        <v>1075</v>
      </c>
    </row>
    <row r="8250" spans="12:13" x14ac:dyDescent="0.35">
      <c r="L8250" s="535" t="s">
        <v>9314</v>
      </c>
      <c r="M8250" s="529" t="s">
        <v>1075</v>
      </c>
    </row>
    <row r="8251" spans="12:13" x14ac:dyDescent="0.35">
      <c r="L8251" s="535" t="s">
        <v>9315</v>
      </c>
      <c r="M8251" s="529" t="s">
        <v>1075</v>
      </c>
    </row>
    <row r="8252" spans="12:13" x14ac:dyDescent="0.35">
      <c r="L8252" s="535" t="s">
        <v>9316</v>
      </c>
      <c r="M8252" s="529" t="s">
        <v>1075</v>
      </c>
    </row>
    <row r="8253" spans="12:13" x14ac:dyDescent="0.35">
      <c r="L8253" s="535" t="s">
        <v>9317</v>
      </c>
      <c r="M8253" s="529" t="s">
        <v>1075</v>
      </c>
    </row>
    <row r="8254" spans="12:13" x14ac:dyDescent="0.35">
      <c r="L8254" s="535" t="s">
        <v>9318</v>
      </c>
      <c r="M8254" s="529" t="s">
        <v>1075</v>
      </c>
    </row>
    <row r="8255" spans="12:13" x14ac:dyDescent="0.35">
      <c r="L8255" s="535" t="s">
        <v>9319</v>
      </c>
      <c r="M8255" s="529" t="s">
        <v>1075</v>
      </c>
    </row>
    <row r="8256" spans="12:13" x14ac:dyDescent="0.35">
      <c r="L8256" s="535" t="s">
        <v>9320</v>
      </c>
      <c r="M8256" s="529" t="s">
        <v>1075</v>
      </c>
    </row>
    <row r="8257" spans="12:13" x14ac:dyDescent="0.35">
      <c r="L8257" s="535" t="s">
        <v>9321</v>
      </c>
      <c r="M8257" s="529" t="s">
        <v>1075</v>
      </c>
    </row>
    <row r="8258" spans="12:13" x14ac:dyDescent="0.35">
      <c r="L8258" s="535" t="s">
        <v>9322</v>
      </c>
      <c r="M8258" s="529" t="s">
        <v>1075</v>
      </c>
    </row>
    <row r="8259" spans="12:13" x14ac:dyDescent="0.35">
      <c r="L8259" s="535" t="s">
        <v>9323</v>
      </c>
      <c r="M8259" s="529" t="s">
        <v>1075</v>
      </c>
    </row>
    <row r="8260" spans="12:13" x14ac:dyDescent="0.35">
      <c r="L8260" s="535" t="s">
        <v>9324</v>
      </c>
      <c r="M8260" s="529" t="s">
        <v>1075</v>
      </c>
    </row>
    <row r="8261" spans="12:13" x14ac:dyDescent="0.35">
      <c r="L8261" s="535" t="s">
        <v>9325</v>
      </c>
      <c r="M8261" s="529" t="s">
        <v>1075</v>
      </c>
    </row>
    <row r="8262" spans="12:13" x14ac:dyDescent="0.35">
      <c r="L8262" s="535" t="s">
        <v>9326</v>
      </c>
      <c r="M8262" s="529" t="s">
        <v>1075</v>
      </c>
    </row>
    <row r="8263" spans="12:13" x14ac:dyDescent="0.35">
      <c r="L8263" s="535" t="s">
        <v>9327</v>
      </c>
      <c r="M8263" s="529" t="s">
        <v>1075</v>
      </c>
    </row>
    <row r="8264" spans="12:13" x14ac:dyDescent="0.35">
      <c r="L8264" s="535" t="s">
        <v>9328</v>
      </c>
      <c r="M8264" s="529" t="s">
        <v>1075</v>
      </c>
    </row>
    <row r="8265" spans="12:13" x14ac:dyDescent="0.35">
      <c r="L8265" s="535" t="s">
        <v>9329</v>
      </c>
      <c r="M8265" s="529" t="s">
        <v>1075</v>
      </c>
    </row>
    <row r="8266" spans="12:13" x14ac:dyDescent="0.35">
      <c r="L8266" s="535" t="s">
        <v>9330</v>
      </c>
      <c r="M8266" s="529" t="s">
        <v>1075</v>
      </c>
    </row>
    <row r="8267" spans="12:13" x14ac:dyDescent="0.35">
      <c r="L8267" s="535" t="s">
        <v>9331</v>
      </c>
      <c r="M8267" s="529" t="s">
        <v>1075</v>
      </c>
    </row>
    <row r="8268" spans="12:13" x14ac:dyDescent="0.35">
      <c r="L8268" s="535" t="s">
        <v>9332</v>
      </c>
      <c r="M8268" s="529" t="s">
        <v>1075</v>
      </c>
    </row>
    <row r="8269" spans="12:13" x14ac:dyDescent="0.35">
      <c r="L8269" s="535" t="s">
        <v>9333</v>
      </c>
      <c r="M8269" s="529" t="s">
        <v>1075</v>
      </c>
    </row>
    <row r="8270" spans="12:13" x14ac:dyDescent="0.35">
      <c r="L8270" s="535" t="s">
        <v>9334</v>
      </c>
      <c r="M8270" s="529" t="s">
        <v>1075</v>
      </c>
    </row>
    <row r="8271" spans="12:13" x14ac:dyDescent="0.35">
      <c r="L8271" s="535" t="s">
        <v>9335</v>
      </c>
      <c r="M8271" s="529" t="s">
        <v>1075</v>
      </c>
    </row>
    <row r="8272" spans="12:13" x14ac:dyDescent="0.35">
      <c r="L8272" s="535" t="s">
        <v>9336</v>
      </c>
      <c r="M8272" s="529" t="s">
        <v>1075</v>
      </c>
    </row>
    <row r="8273" spans="12:13" x14ac:dyDescent="0.35">
      <c r="L8273" s="535" t="s">
        <v>9337</v>
      </c>
      <c r="M8273" s="529" t="s">
        <v>1075</v>
      </c>
    </row>
    <row r="8274" spans="12:13" x14ac:dyDescent="0.35">
      <c r="L8274" s="535" t="s">
        <v>9338</v>
      </c>
      <c r="M8274" s="529" t="s">
        <v>1075</v>
      </c>
    </row>
    <row r="8275" spans="12:13" x14ac:dyDescent="0.35">
      <c r="L8275" s="535" t="s">
        <v>9339</v>
      </c>
      <c r="M8275" s="529" t="s">
        <v>1075</v>
      </c>
    </row>
    <row r="8276" spans="12:13" x14ac:dyDescent="0.35">
      <c r="L8276" s="535" t="s">
        <v>9340</v>
      </c>
      <c r="M8276" s="529" t="s">
        <v>1075</v>
      </c>
    </row>
    <row r="8277" spans="12:13" x14ac:dyDescent="0.35">
      <c r="L8277" s="535" t="s">
        <v>9341</v>
      </c>
      <c r="M8277" s="529" t="s">
        <v>1075</v>
      </c>
    </row>
    <row r="8278" spans="12:13" x14ac:dyDescent="0.35">
      <c r="L8278" s="535" t="s">
        <v>9342</v>
      </c>
      <c r="M8278" s="529" t="s">
        <v>1075</v>
      </c>
    </row>
    <row r="8279" spans="12:13" x14ac:dyDescent="0.35">
      <c r="L8279" s="535" t="s">
        <v>9343</v>
      </c>
      <c r="M8279" s="529" t="s">
        <v>1075</v>
      </c>
    </row>
    <row r="8280" spans="12:13" x14ac:dyDescent="0.35">
      <c r="L8280" s="535" t="s">
        <v>9344</v>
      </c>
      <c r="M8280" s="529" t="s">
        <v>1047</v>
      </c>
    </row>
    <row r="8281" spans="12:13" x14ac:dyDescent="0.35">
      <c r="L8281" s="535" t="s">
        <v>9345</v>
      </c>
      <c r="M8281" s="529" t="s">
        <v>1075</v>
      </c>
    </row>
    <row r="8282" spans="12:13" x14ac:dyDescent="0.35">
      <c r="L8282" s="535" t="s">
        <v>9346</v>
      </c>
      <c r="M8282" s="529" t="s">
        <v>1047</v>
      </c>
    </row>
    <row r="8283" spans="12:13" x14ac:dyDescent="0.35">
      <c r="L8283" s="535" t="s">
        <v>9347</v>
      </c>
      <c r="M8283" s="529" t="s">
        <v>1047</v>
      </c>
    </row>
    <row r="8284" spans="12:13" x14ac:dyDescent="0.35">
      <c r="L8284" s="535" t="s">
        <v>9348</v>
      </c>
      <c r="M8284" s="529" t="s">
        <v>1075</v>
      </c>
    </row>
    <row r="8285" spans="12:13" x14ac:dyDescent="0.35">
      <c r="L8285" s="535" t="s">
        <v>9349</v>
      </c>
      <c r="M8285" s="529" t="s">
        <v>1047</v>
      </c>
    </row>
    <row r="8286" spans="12:13" x14ac:dyDescent="0.35">
      <c r="L8286" s="535" t="s">
        <v>9350</v>
      </c>
      <c r="M8286" s="529" t="s">
        <v>1047</v>
      </c>
    </row>
    <row r="8287" spans="12:13" x14ac:dyDescent="0.35">
      <c r="L8287" s="535" t="s">
        <v>9351</v>
      </c>
      <c r="M8287" s="529" t="s">
        <v>1075</v>
      </c>
    </row>
    <row r="8288" spans="12:13" x14ac:dyDescent="0.35">
      <c r="L8288" s="535" t="s">
        <v>9352</v>
      </c>
      <c r="M8288" s="529" t="s">
        <v>1075</v>
      </c>
    </row>
    <row r="8289" spans="12:13" x14ac:dyDescent="0.35">
      <c r="L8289" s="535" t="s">
        <v>9353</v>
      </c>
      <c r="M8289" s="529" t="s">
        <v>1047</v>
      </c>
    </row>
    <row r="8290" spans="12:13" x14ac:dyDescent="0.35">
      <c r="L8290" s="535" t="s">
        <v>9354</v>
      </c>
      <c r="M8290" s="529" t="s">
        <v>1075</v>
      </c>
    </row>
    <row r="8291" spans="12:13" x14ac:dyDescent="0.35">
      <c r="L8291" s="535" t="s">
        <v>9355</v>
      </c>
      <c r="M8291" s="529" t="s">
        <v>1047</v>
      </c>
    </row>
    <row r="8292" spans="12:13" x14ac:dyDescent="0.35">
      <c r="L8292" s="535" t="s">
        <v>9356</v>
      </c>
      <c r="M8292" s="529" t="s">
        <v>1075</v>
      </c>
    </row>
    <row r="8293" spans="12:13" x14ac:dyDescent="0.35">
      <c r="L8293" s="535" t="s">
        <v>9357</v>
      </c>
      <c r="M8293" s="529" t="s">
        <v>1075</v>
      </c>
    </row>
    <row r="8294" spans="12:13" x14ac:dyDescent="0.35">
      <c r="L8294" s="535" t="s">
        <v>9358</v>
      </c>
      <c r="M8294" s="529" t="s">
        <v>1047</v>
      </c>
    </row>
    <row r="8295" spans="12:13" x14ac:dyDescent="0.35">
      <c r="L8295" s="535" t="s">
        <v>9359</v>
      </c>
      <c r="M8295" s="529" t="s">
        <v>1075</v>
      </c>
    </row>
    <row r="8296" spans="12:13" x14ac:dyDescent="0.35">
      <c r="L8296" s="535" t="s">
        <v>9360</v>
      </c>
      <c r="M8296" s="529" t="s">
        <v>1047</v>
      </c>
    </row>
    <row r="8297" spans="12:13" x14ac:dyDescent="0.35">
      <c r="L8297" s="535" t="s">
        <v>9361</v>
      </c>
      <c r="M8297" s="529" t="s">
        <v>1075</v>
      </c>
    </row>
    <row r="8298" spans="12:13" x14ac:dyDescent="0.35">
      <c r="L8298" s="535" t="s">
        <v>9362</v>
      </c>
      <c r="M8298" s="529" t="s">
        <v>1075</v>
      </c>
    </row>
    <row r="8299" spans="12:13" x14ac:dyDescent="0.35">
      <c r="L8299" s="535" t="s">
        <v>9363</v>
      </c>
      <c r="M8299" s="529" t="s">
        <v>1047</v>
      </c>
    </row>
    <row r="8300" spans="12:13" x14ac:dyDescent="0.35">
      <c r="L8300" s="535" t="s">
        <v>9364</v>
      </c>
      <c r="M8300" s="529" t="s">
        <v>1075</v>
      </c>
    </row>
    <row r="8301" spans="12:13" x14ac:dyDescent="0.35">
      <c r="L8301" s="535" t="s">
        <v>9365</v>
      </c>
      <c r="M8301" s="529" t="s">
        <v>1075</v>
      </c>
    </row>
    <row r="8302" spans="12:13" x14ac:dyDescent="0.35">
      <c r="L8302" s="535" t="s">
        <v>9366</v>
      </c>
      <c r="M8302" s="529" t="s">
        <v>1047</v>
      </c>
    </row>
    <row r="8303" spans="12:13" x14ac:dyDescent="0.35">
      <c r="L8303" s="535" t="s">
        <v>9367</v>
      </c>
      <c r="M8303" s="529" t="s">
        <v>1075</v>
      </c>
    </row>
    <row r="8304" spans="12:13" x14ac:dyDescent="0.35">
      <c r="L8304" s="535" t="s">
        <v>9368</v>
      </c>
      <c r="M8304" s="529" t="s">
        <v>1075</v>
      </c>
    </row>
    <row r="8305" spans="12:13" x14ac:dyDescent="0.35">
      <c r="L8305" s="535" t="s">
        <v>9369</v>
      </c>
      <c r="M8305" s="529" t="s">
        <v>1075</v>
      </c>
    </row>
    <row r="8306" spans="12:13" x14ac:dyDescent="0.35">
      <c r="L8306" s="535" t="s">
        <v>9370</v>
      </c>
      <c r="M8306" s="529" t="s">
        <v>1075</v>
      </c>
    </row>
    <row r="8307" spans="12:13" x14ac:dyDescent="0.35">
      <c r="L8307" s="535" t="s">
        <v>9371</v>
      </c>
      <c r="M8307" s="529" t="s">
        <v>1075</v>
      </c>
    </row>
    <row r="8308" spans="12:13" x14ac:dyDescent="0.35">
      <c r="L8308" s="535" t="s">
        <v>9372</v>
      </c>
      <c r="M8308" s="529" t="s">
        <v>1075</v>
      </c>
    </row>
    <row r="8309" spans="12:13" x14ac:dyDescent="0.35">
      <c r="L8309" s="535" t="s">
        <v>9373</v>
      </c>
      <c r="M8309" s="529" t="s">
        <v>1075</v>
      </c>
    </row>
    <row r="8310" spans="12:13" x14ac:dyDescent="0.35">
      <c r="L8310" s="535" t="s">
        <v>9374</v>
      </c>
      <c r="M8310" s="529" t="s">
        <v>1075</v>
      </c>
    </row>
    <row r="8311" spans="12:13" x14ac:dyDescent="0.35">
      <c r="L8311" s="535" t="s">
        <v>9375</v>
      </c>
      <c r="M8311" s="529" t="s">
        <v>1047</v>
      </c>
    </row>
    <row r="8312" spans="12:13" x14ac:dyDescent="0.35">
      <c r="L8312" s="535" t="s">
        <v>9376</v>
      </c>
      <c r="M8312" s="529" t="s">
        <v>1075</v>
      </c>
    </row>
    <row r="8313" spans="12:13" x14ac:dyDescent="0.35">
      <c r="L8313" s="535" t="s">
        <v>9377</v>
      </c>
      <c r="M8313" s="529" t="s">
        <v>1075</v>
      </c>
    </row>
    <row r="8314" spans="12:13" x14ac:dyDescent="0.35">
      <c r="L8314" s="535" t="s">
        <v>9378</v>
      </c>
      <c r="M8314" s="529" t="s">
        <v>1047</v>
      </c>
    </row>
    <row r="8315" spans="12:13" x14ac:dyDescent="0.35">
      <c r="L8315" s="535" t="s">
        <v>9379</v>
      </c>
      <c r="M8315" s="529" t="s">
        <v>1075</v>
      </c>
    </row>
    <row r="8316" spans="12:13" x14ac:dyDescent="0.35">
      <c r="L8316" s="535" t="s">
        <v>9380</v>
      </c>
      <c r="M8316" s="529" t="s">
        <v>1075</v>
      </c>
    </row>
    <row r="8317" spans="12:13" x14ac:dyDescent="0.35">
      <c r="L8317" s="535" t="s">
        <v>9381</v>
      </c>
      <c r="M8317" s="529" t="s">
        <v>1047</v>
      </c>
    </row>
    <row r="8318" spans="12:13" x14ac:dyDescent="0.35">
      <c r="L8318" s="535" t="s">
        <v>9382</v>
      </c>
      <c r="M8318" s="529" t="s">
        <v>1075</v>
      </c>
    </row>
    <row r="8319" spans="12:13" x14ac:dyDescent="0.35">
      <c r="L8319" s="535" t="s">
        <v>9383</v>
      </c>
      <c r="M8319" s="529" t="s">
        <v>1075</v>
      </c>
    </row>
    <row r="8320" spans="12:13" x14ac:dyDescent="0.35">
      <c r="L8320" s="535" t="s">
        <v>9384</v>
      </c>
      <c r="M8320" s="529" t="s">
        <v>1075</v>
      </c>
    </row>
    <row r="8321" spans="12:13" x14ac:dyDescent="0.35">
      <c r="L8321" s="535" t="s">
        <v>9385</v>
      </c>
      <c r="M8321" s="529" t="s">
        <v>1047</v>
      </c>
    </row>
    <row r="8322" spans="12:13" x14ac:dyDescent="0.35">
      <c r="L8322" s="535" t="s">
        <v>9386</v>
      </c>
      <c r="M8322" s="529" t="s">
        <v>1075</v>
      </c>
    </row>
    <row r="8323" spans="12:13" x14ac:dyDescent="0.35">
      <c r="L8323" s="535" t="s">
        <v>9387</v>
      </c>
      <c r="M8323" s="529" t="s">
        <v>1075</v>
      </c>
    </row>
    <row r="8324" spans="12:13" x14ac:dyDescent="0.35">
      <c r="L8324" s="535" t="s">
        <v>9388</v>
      </c>
      <c r="M8324" s="529" t="s">
        <v>1075</v>
      </c>
    </row>
    <row r="8325" spans="12:13" x14ac:dyDescent="0.35">
      <c r="L8325" s="535" t="s">
        <v>9389</v>
      </c>
      <c r="M8325" s="529" t="s">
        <v>1075</v>
      </c>
    </row>
    <row r="8326" spans="12:13" x14ac:dyDescent="0.35">
      <c r="L8326" s="535" t="s">
        <v>9390</v>
      </c>
      <c r="M8326" s="529" t="s">
        <v>1075</v>
      </c>
    </row>
    <row r="8327" spans="12:13" x14ac:dyDescent="0.35">
      <c r="L8327" s="535" t="s">
        <v>9391</v>
      </c>
      <c r="M8327" s="529" t="s">
        <v>1075</v>
      </c>
    </row>
    <row r="8328" spans="12:13" x14ac:dyDescent="0.35">
      <c r="L8328" s="535" t="s">
        <v>9392</v>
      </c>
      <c r="M8328" s="529" t="s">
        <v>1075</v>
      </c>
    </row>
    <row r="8329" spans="12:13" x14ac:dyDescent="0.35">
      <c r="L8329" s="535" t="s">
        <v>9393</v>
      </c>
      <c r="M8329" s="529" t="s">
        <v>1075</v>
      </c>
    </row>
    <row r="8330" spans="12:13" x14ac:dyDescent="0.35">
      <c r="L8330" s="535" t="s">
        <v>9394</v>
      </c>
      <c r="M8330" s="529" t="s">
        <v>1075</v>
      </c>
    </row>
    <row r="8331" spans="12:13" x14ac:dyDescent="0.35">
      <c r="L8331" s="535" t="s">
        <v>9395</v>
      </c>
      <c r="M8331" s="529" t="s">
        <v>1075</v>
      </c>
    </row>
    <row r="8332" spans="12:13" x14ac:dyDescent="0.35">
      <c r="L8332" s="535" t="s">
        <v>9396</v>
      </c>
      <c r="M8332" s="529" t="s">
        <v>1075</v>
      </c>
    </row>
    <row r="8333" spans="12:13" x14ac:dyDescent="0.35">
      <c r="L8333" s="535" t="s">
        <v>9397</v>
      </c>
      <c r="M8333" s="529" t="s">
        <v>1075</v>
      </c>
    </row>
    <row r="8334" spans="12:13" x14ac:dyDescent="0.35">
      <c r="L8334" s="535" t="s">
        <v>9398</v>
      </c>
      <c r="M8334" s="529" t="s">
        <v>1075</v>
      </c>
    </row>
    <row r="8335" spans="12:13" x14ac:dyDescent="0.35">
      <c r="L8335" s="535" t="s">
        <v>9399</v>
      </c>
      <c r="M8335" s="529" t="s">
        <v>1075</v>
      </c>
    </row>
    <row r="8336" spans="12:13" x14ac:dyDescent="0.35">
      <c r="L8336" s="535" t="s">
        <v>9400</v>
      </c>
      <c r="M8336" s="529" t="s">
        <v>1075</v>
      </c>
    </row>
    <row r="8337" spans="12:13" x14ac:dyDescent="0.35">
      <c r="L8337" s="535" t="s">
        <v>9401</v>
      </c>
      <c r="M8337" s="529" t="s">
        <v>1075</v>
      </c>
    </row>
    <row r="8338" spans="12:13" x14ac:dyDescent="0.35">
      <c r="L8338" s="535" t="s">
        <v>9402</v>
      </c>
      <c r="M8338" s="529" t="s">
        <v>1075</v>
      </c>
    </row>
    <row r="8339" spans="12:13" x14ac:dyDescent="0.35">
      <c r="L8339" s="535" t="s">
        <v>9403</v>
      </c>
      <c r="M8339" s="529" t="s">
        <v>1075</v>
      </c>
    </row>
    <row r="8340" spans="12:13" x14ac:dyDescent="0.35">
      <c r="L8340" s="535" t="s">
        <v>9404</v>
      </c>
      <c r="M8340" s="529" t="s">
        <v>1075</v>
      </c>
    </row>
    <row r="8341" spans="12:13" x14ac:dyDescent="0.35">
      <c r="L8341" s="535" t="s">
        <v>9405</v>
      </c>
      <c r="M8341" s="529" t="s">
        <v>1075</v>
      </c>
    </row>
    <row r="8342" spans="12:13" x14ac:dyDescent="0.35">
      <c r="L8342" s="535" t="s">
        <v>9406</v>
      </c>
      <c r="M8342" s="529" t="s">
        <v>1075</v>
      </c>
    </row>
    <row r="8343" spans="12:13" x14ac:dyDescent="0.35">
      <c r="L8343" s="535" t="s">
        <v>9407</v>
      </c>
      <c r="M8343" s="529" t="s">
        <v>1075</v>
      </c>
    </row>
    <row r="8344" spans="12:13" x14ac:dyDescent="0.35">
      <c r="L8344" s="535" t="s">
        <v>9408</v>
      </c>
      <c r="M8344" s="529" t="s">
        <v>1075</v>
      </c>
    </row>
    <row r="8345" spans="12:13" x14ac:dyDescent="0.35">
      <c r="L8345" s="535" t="s">
        <v>9409</v>
      </c>
      <c r="M8345" s="529" t="s">
        <v>1075</v>
      </c>
    </row>
    <row r="8346" spans="12:13" x14ac:dyDescent="0.35">
      <c r="L8346" s="535" t="s">
        <v>9410</v>
      </c>
      <c r="M8346" s="529" t="s">
        <v>1075</v>
      </c>
    </row>
    <row r="8347" spans="12:13" x14ac:dyDescent="0.35">
      <c r="L8347" s="535" t="s">
        <v>9411</v>
      </c>
      <c r="M8347" s="529" t="s">
        <v>1075</v>
      </c>
    </row>
    <row r="8348" spans="12:13" x14ac:dyDescent="0.35">
      <c r="L8348" s="535" t="s">
        <v>9412</v>
      </c>
      <c r="M8348" s="529" t="s">
        <v>1075</v>
      </c>
    </row>
    <row r="8349" spans="12:13" x14ac:dyDescent="0.35">
      <c r="L8349" s="535" t="s">
        <v>9413</v>
      </c>
      <c r="M8349" s="529" t="s">
        <v>1075</v>
      </c>
    </row>
    <row r="8350" spans="12:13" x14ac:dyDescent="0.35">
      <c r="L8350" s="535" t="s">
        <v>9414</v>
      </c>
      <c r="M8350" s="529" t="s">
        <v>1075</v>
      </c>
    </row>
    <row r="8351" spans="12:13" x14ac:dyDescent="0.35">
      <c r="L8351" s="535" t="s">
        <v>9415</v>
      </c>
      <c r="M8351" s="529" t="s">
        <v>1075</v>
      </c>
    </row>
    <row r="8352" spans="12:13" x14ac:dyDescent="0.35">
      <c r="L8352" s="535" t="s">
        <v>9416</v>
      </c>
      <c r="M8352" s="529" t="s">
        <v>1075</v>
      </c>
    </row>
    <row r="8353" spans="12:13" x14ac:dyDescent="0.35">
      <c r="L8353" s="535" t="s">
        <v>9417</v>
      </c>
      <c r="M8353" s="529" t="s">
        <v>1075</v>
      </c>
    </row>
    <row r="8354" spans="12:13" x14ac:dyDescent="0.35">
      <c r="L8354" s="535" t="s">
        <v>9418</v>
      </c>
      <c r="M8354" s="529" t="s">
        <v>1075</v>
      </c>
    </row>
    <row r="8355" spans="12:13" x14ac:dyDescent="0.35">
      <c r="L8355" s="535" t="s">
        <v>9419</v>
      </c>
      <c r="M8355" s="529" t="s">
        <v>1075</v>
      </c>
    </row>
    <row r="8356" spans="12:13" x14ac:dyDescent="0.35">
      <c r="L8356" s="535" t="s">
        <v>9420</v>
      </c>
      <c r="M8356" s="529" t="s">
        <v>1075</v>
      </c>
    </row>
    <row r="8357" spans="12:13" x14ac:dyDescent="0.35">
      <c r="L8357" s="535" t="s">
        <v>9421</v>
      </c>
      <c r="M8357" s="529" t="s">
        <v>1047</v>
      </c>
    </row>
    <row r="8358" spans="12:13" x14ac:dyDescent="0.35">
      <c r="L8358" s="535" t="s">
        <v>9422</v>
      </c>
      <c r="M8358" s="529" t="s">
        <v>1075</v>
      </c>
    </row>
    <row r="8359" spans="12:13" x14ac:dyDescent="0.35">
      <c r="L8359" s="535" t="s">
        <v>9423</v>
      </c>
      <c r="M8359" s="529" t="s">
        <v>1047</v>
      </c>
    </row>
    <row r="8360" spans="12:13" x14ac:dyDescent="0.35">
      <c r="L8360" s="535" t="s">
        <v>9424</v>
      </c>
      <c r="M8360" s="529" t="s">
        <v>1047</v>
      </c>
    </row>
    <row r="8361" spans="12:13" x14ac:dyDescent="0.35">
      <c r="L8361" s="535" t="s">
        <v>9425</v>
      </c>
      <c r="M8361" s="529" t="s">
        <v>1047</v>
      </c>
    </row>
    <row r="8362" spans="12:13" x14ac:dyDescent="0.35">
      <c r="L8362" s="535" t="s">
        <v>9426</v>
      </c>
      <c r="M8362" s="529" t="s">
        <v>1047</v>
      </c>
    </row>
    <row r="8363" spans="12:13" x14ac:dyDescent="0.35">
      <c r="L8363" s="535" t="s">
        <v>9427</v>
      </c>
      <c r="M8363" s="529" t="s">
        <v>1047</v>
      </c>
    </row>
    <row r="8364" spans="12:13" x14ac:dyDescent="0.35">
      <c r="L8364" s="535" t="s">
        <v>9428</v>
      </c>
      <c r="M8364" s="529" t="s">
        <v>1047</v>
      </c>
    </row>
    <row r="8365" spans="12:13" x14ac:dyDescent="0.35">
      <c r="L8365" s="535" t="s">
        <v>9429</v>
      </c>
      <c r="M8365" s="529" t="s">
        <v>1047</v>
      </c>
    </row>
    <row r="8366" spans="12:13" x14ac:dyDescent="0.35">
      <c r="L8366" s="535" t="s">
        <v>9430</v>
      </c>
      <c r="M8366" s="529" t="s">
        <v>1047</v>
      </c>
    </row>
    <row r="8367" spans="12:13" x14ac:dyDescent="0.35">
      <c r="L8367" s="535" t="s">
        <v>9431</v>
      </c>
      <c r="M8367" s="529" t="s">
        <v>1047</v>
      </c>
    </row>
    <row r="8368" spans="12:13" x14ac:dyDescent="0.35">
      <c r="L8368" s="535" t="s">
        <v>9432</v>
      </c>
      <c r="M8368" s="529" t="s">
        <v>1047</v>
      </c>
    </row>
    <row r="8369" spans="12:13" x14ac:dyDescent="0.35">
      <c r="L8369" s="535" t="s">
        <v>9433</v>
      </c>
      <c r="M8369" s="529" t="s">
        <v>1047</v>
      </c>
    </row>
    <row r="8370" spans="12:13" x14ac:dyDescent="0.35">
      <c r="L8370" s="535" t="s">
        <v>9434</v>
      </c>
      <c r="M8370" s="529" t="s">
        <v>1047</v>
      </c>
    </row>
    <row r="8371" spans="12:13" x14ac:dyDescent="0.35">
      <c r="L8371" s="535" t="s">
        <v>9435</v>
      </c>
      <c r="M8371" s="529" t="s">
        <v>1075</v>
      </c>
    </row>
    <row r="8372" spans="12:13" x14ac:dyDescent="0.35">
      <c r="L8372" s="535" t="s">
        <v>9436</v>
      </c>
      <c r="M8372" s="529" t="s">
        <v>1075</v>
      </c>
    </row>
    <row r="8373" spans="12:13" x14ac:dyDescent="0.35">
      <c r="L8373" s="535" t="s">
        <v>9437</v>
      </c>
      <c r="M8373" s="529" t="s">
        <v>1075</v>
      </c>
    </row>
    <row r="8374" spans="12:13" x14ac:dyDescent="0.35">
      <c r="L8374" s="535" t="s">
        <v>9438</v>
      </c>
      <c r="M8374" s="529" t="s">
        <v>1075</v>
      </c>
    </row>
    <row r="8375" spans="12:13" x14ac:dyDescent="0.35">
      <c r="L8375" s="535" t="s">
        <v>9439</v>
      </c>
      <c r="M8375" s="529" t="s">
        <v>1075</v>
      </c>
    </row>
    <row r="8376" spans="12:13" x14ac:dyDescent="0.35">
      <c r="L8376" s="535" t="s">
        <v>9440</v>
      </c>
      <c r="M8376" s="529" t="s">
        <v>1075</v>
      </c>
    </row>
    <row r="8377" spans="12:13" x14ac:dyDescent="0.35">
      <c r="L8377" s="535" t="s">
        <v>9441</v>
      </c>
      <c r="M8377" s="529" t="s">
        <v>1075</v>
      </c>
    </row>
    <row r="8378" spans="12:13" x14ac:dyDescent="0.35">
      <c r="L8378" s="535" t="s">
        <v>9442</v>
      </c>
      <c r="M8378" s="529" t="s">
        <v>1075</v>
      </c>
    </row>
    <row r="8379" spans="12:13" x14ac:dyDescent="0.35">
      <c r="L8379" s="535" t="s">
        <v>9443</v>
      </c>
      <c r="M8379" s="529" t="s">
        <v>1075</v>
      </c>
    </row>
    <row r="8380" spans="12:13" x14ac:dyDescent="0.35">
      <c r="L8380" s="535" t="s">
        <v>9444</v>
      </c>
      <c r="M8380" s="529" t="s">
        <v>1075</v>
      </c>
    </row>
    <row r="8381" spans="12:13" x14ac:dyDescent="0.35">
      <c r="L8381" s="535" t="s">
        <v>9445</v>
      </c>
      <c r="M8381" s="529" t="s">
        <v>1075</v>
      </c>
    </row>
    <row r="8382" spans="12:13" x14ac:dyDescent="0.35">
      <c r="L8382" s="535" t="s">
        <v>9446</v>
      </c>
      <c r="M8382" s="529" t="s">
        <v>1075</v>
      </c>
    </row>
    <row r="8383" spans="12:13" x14ac:dyDescent="0.35">
      <c r="L8383" s="535" t="s">
        <v>9447</v>
      </c>
      <c r="M8383" s="529" t="s">
        <v>1075</v>
      </c>
    </row>
    <row r="8384" spans="12:13" x14ac:dyDescent="0.35">
      <c r="L8384" s="535" t="s">
        <v>9448</v>
      </c>
      <c r="M8384" s="529" t="s">
        <v>1075</v>
      </c>
    </row>
    <row r="8385" spans="12:13" x14ac:dyDescent="0.35">
      <c r="L8385" s="535" t="s">
        <v>9449</v>
      </c>
      <c r="M8385" s="529" t="s">
        <v>1075</v>
      </c>
    </row>
    <row r="8386" spans="12:13" x14ac:dyDescent="0.35">
      <c r="L8386" s="535" t="s">
        <v>9450</v>
      </c>
      <c r="M8386" s="529" t="s">
        <v>1075</v>
      </c>
    </row>
    <row r="8387" spans="12:13" x14ac:dyDescent="0.35">
      <c r="L8387" s="535" t="s">
        <v>9451</v>
      </c>
      <c r="M8387" s="529" t="s">
        <v>1075</v>
      </c>
    </row>
    <row r="8388" spans="12:13" x14ac:dyDescent="0.35">
      <c r="L8388" s="535" t="s">
        <v>9452</v>
      </c>
      <c r="M8388" s="529" t="s">
        <v>1075</v>
      </c>
    </row>
    <row r="8389" spans="12:13" x14ac:dyDescent="0.35">
      <c r="L8389" s="535" t="s">
        <v>9453</v>
      </c>
      <c r="M8389" s="529" t="s">
        <v>1075</v>
      </c>
    </row>
    <row r="8390" spans="12:13" x14ac:dyDescent="0.35">
      <c r="L8390" s="535" t="s">
        <v>9454</v>
      </c>
      <c r="M8390" s="529" t="s">
        <v>1075</v>
      </c>
    </row>
    <row r="8391" spans="12:13" x14ac:dyDescent="0.35">
      <c r="L8391" s="535" t="s">
        <v>9455</v>
      </c>
      <c r="M8391" s="529" t="s">
        <v>1075</v>
      </c>
    </row>
    <row r="8392" spans="12:13" x14ac:dyDescent="0.35">
      <c r="L8392" s="535" t="s">
        <v>9456</v>
      </c>
      <c r="M8392" s="529" t="s">
        <v>1075</v>
      </c>
    </row>
    <row r="8393" spans="12:13" x14ac:dyDescent="0.35">
      <c r="L8393" s="535" t="s">
        <v>9457</v>
      </c>
      <c r="M8393" s="529" t="s">
        <v>1075</v>
      </c>
    </row>
    <row r="8394" spans="12:13" x14ac:dyDescent="0.35">
      <c r="L8394" s="535" t="s">
        <v>9458</v>
      </c>
      <c r="M8394" s="529" t="s">
        <v>1075</v>
      </c>
    </row>
    <row r="8395" spans="12:13" x14ac:dyDescent="0.35">
      <c r="L8395" s="535" t="s">
        <v>9459</v>
      </c>
      <c r="M8395" s="529" t="s">
        <v>1075</v>
      </c>
    </row>
    <row r="8396" spans="12:13" x14ac:dyDescent="0.35">
      <c r="L8396" s="535" t="s">
        <v>9460</v>
      </c>
      <c r="M8396" s="529" t="s">
        <v>1075</v>
      </c>
    </row>
    <row r="8397" spans="12:13" x14ac:dyDescent="0.35">
      <c r="L8397" s="535" t="s">
        <v>9461</v>
      </c>
      <c r="M8397" s="529" t="s">
        <v>1075</v>
      </c>
    </row>
    <row r="8398" spans="12:13" x14ac:dyDescent="0.35">
      <c r="L8398" s="535" t="s">
        <v>9462</v>
      </c>
      <c r="M8398" s="529" t="s">
        <v>1075</v>
      </c>
    </row>
    <row r="8399" spans="12:13" x14ac:dyDescent="0.35">
      <c r="L8399" s="535" t="s">
        <v>9463</v>
      </c>
      <c r="M8399" s="529" t="s">
        <v>1075</v>
      </c>
    </row>
    <row r="8400" spans="12:13" x14ac:dyDescent="0.35">
      <c r="L8400" s="535" t="s">
        <v>9464</v>
      </c>
      <c r="M8400" s="529" t="s">
        <v>1075</v>
      </c>
    </row>
    <row r="8401" spans="12:13" x14ac:dyDescent="0.35">
      <c r="L8401" s="535" t="s">
        <v>9465</v>
      </c>
      <c r="M8401" s="529" t="s">
        <v>1075</v>
      </c>
    </row>
    <row r="8402" spans="12:13" x14ac:dyDescent="0.35">
      <c r="L8402" s="535" t="s">
        <v>9466</v>
      </c>
      <c r="M8402" s="529" t="s">
        <v>1075</v>
      </c>
    </row>
    <row r="8403" spans="12:13" x14ac:dyDescent="0.35">
      <c r="L8403" s="535" t="s">
        <v>9467</v>
      </c>
      <c r="M8403" s="529" t="s">
        <v>1075</v>
      </c>
    </row>
    <row r="8404" spans="12:13" x14ac:dyDescent="0.35">
      <c r="L8404" s="535" t="s">
        <v>9468</v>
      </c>
      <c r="M8404" s="529" t="s">
        <v>1075</v>
      </c>
    </row>
    <row r="8405" spans="12:13" x14ac:dyDescent="0.35">
      <c r="L8405" s="535" t="s">
        <v>9469</v>
      </c>
      <c r="M8405" s="529" t="s">
        <v>1075</v>
      </c>
    </row>
    <row r="8406" spans="12:13" x14ac:dyDescent="0.35">
      <c r="L8406" s="535" t="s">
        <v>9470</v>
      </c>
      <c r="M8406" s="529" t="s">
        <v>1075</v>
      </c>
    </row>
    <row r="8407" spans="12:13" x14ac:dyDescent="0.35">
      <c r="L8407" s="535" t="s">
        <v>9471</v>
      </c>
      <c r="M8407" s="529" t="s">
        <v>1075</v>
      </c>
    </row>
    <row r="8408" spans="12:13" x14ac:dyDescent="0.35">
      <c r="L8408" s="535" t="s">
        <v>9472</v>
      </c>
      <c r="M8408" s="529" t="s">
        <v>1075</v>
      </c>
    </row>
    <row r="8409" spans="12:13" x14ac:dyDescent="0.35">
      <c r="L8409" s="535" t="s">
        <v>9473</v>
      </c>
      <c r="M8409" s="529" t="s">
        <v>1075</v>
      </c>
    </row>
    <row r="8410" spans="12:13" x14ac:dyDescent="0.35">
      <c r="L8410" s="535" t="s">
        <v>9474</v>
      </c>
      <c r="M8410" s="529" t="s">
        <v>1075</v>
      </c>
    </row>
    <row r="8411" spans="12:13" x14ac:dyDescent="0.35">
      <c r="L8411" s="535" t="s">
        <v>9475</v>
      </c>
      <c r="M8411" s="529" t="s">
        <v>1075</v>
      </c>
    </row>
    <row r="8412" spans="12:13" x14ac:dyDescent="0.35">
      <c r="L8412" s="535" t="s">
        <v>9476</v>
      </c>
      <c r="M8412" s="529" t="s">
        <v>1075</v>
      </c>
    </row>
    <row r="8413" spans="12:13" x14ac:dyDescent="0.35">
      <c r="L8413" s="535" t="s">
        <v>9477</v>
      </c>
      <c r="M8413" s="529" t="s">
        <v>1075</v>
      </c>
    </row>
    <row r="8414" spans="12:13" x14ac:dyDescent="0.35">
      <c r="L8414" s="535" t="s">
        <v>9478</v>
      </c>
      <c r="M8414" s="529" t="s">
        <v>1075</v>
      </c>
    </row>
    <row r="8415" spans="12:13" x14ac:dyDescent="0.35">
      <c r="L8415" s="535" t="s">
        <v>9479</v>
      </c>
      <c r="M8415" s="529" t="s">
        <v>1075</v>
      </c>
    </row>
    <row r="8416" spans="12:13" x14ac:dyDescent="0.35">
      <c r="L8416" s="535" t="s">
        <v>9480</v>
      </c>
      <c r="M8416" s="529" t="s">
        <v>1075</v>
      </c>
    </row>
    <row r="8417" spans="12:13" x14ac:dyDescent="0.35">
      <c r="L8417" s="535" t="s">
        <v>9481</v>
      </c>
      <c r="M8417" s="529" t="s">
        <v>1075</v>
      </c>
    </row>
    <row r="8418" spans="12:13" x14ac:dyDescent="0.35">
      <c r="L8418" s="535" t="s">
        <v>9482</v>
      </c>
      <c r="M8418" s="529" t="s">
        <v>1075</v>
      </c>
    </row>
    <row r="8419" spans="12:13" x14ac:dyDescent="0.35">
      <c r="L8419" s="535" t="s">
        <v>9483</v>
      </c>
      <c r="M8419" s="529" t="s">
        <v>1075</v>
      </c>
    </row>
    <row r="8420" spans="12:13" x14ac:dyDescent="0.35">
      <c r="L8420" s="535" t="s">
        <v>9484</v>
      </c>
      <c r="M8420" s="529" t="s">
        <v>1075</v>
      </c>
    </row>
    <row r="8421" spans="12:13" x14ac:dyDescent="0.35">
      <c r="L8421" s="535" t="s">
        <v>9485</v>
      </c>
      <c r="M8421" s="529" t="s">
        <v>1075</v>
      </c>
    </row>
    <row r="8422" spans="12:13" x14ac:dyDescent="0.35">
      <c r="L8422" s="535" t="s">
        <v>9486</v>
      </c>
      <c r="M8422" s="529" t="s">
        <v>1075</v>
      </c>
    </row>
    <row r="8423" spans="12:13" x14ac:dyDescent="0.35">
      <c r="L8423" s="535" t="s">
        <v>9487</v>
      </c>
      <c r="M8423" s="529" t="s">
        <v>1075</v>
      </c>
    </row>
    <row r="8424" spans="12:13" x14ac:dyDescent="0.35">
      <c r="L8424" s="535" t="s">
        <v>9488</v>
      </c>
      <c r="M8424" s="529" t="s">
        <v>1075</v>
      </c>
    </row>
    <row r="8425" spans="12:13" x14ac:dyDescent="0.35">
      <c r="L8425" s="535" t="s">
        <v>9489</v>
      </c>
      <c r="M8425" s="529" t="s">
        <v>1075</v>
      </c>
    </row>
    <row r="8426" spans="12:13" x14ac:dyDescent="0.35">
      <c r="L8426" s="535" t="s">
        <v>9490</v>
      </c>
      <c r="M8426" s="529" t="s">
        <v>1075</v>
      </c>
    </row>
    <row r="8427" spans="12:13" x14ac:dyDescent="0.35">
      <c r="L8427" s="535" t="s">
        <v>9491</v>
      </c>
      <c r="M8427" s="529" t="s">
        <v>1075</v>
      </c>
    </row>
    <row r="8428" spans="12:13" x14ac:dyDescent="0.35">
      <c r="L8428" s="535" t="s">
        <v>9492</v>
      </c>
      <c r="M8428" s="529" t="s">
        <v>1047</v>
      </c>
    </row>
    <row r="8429" spans="12:13" x14ac:dyDescent="0.35">
      <c r="L8429" s="535" t="s">
        <v>9493</v>
      </c>
      <c r="M8429" s="529" t="s">
        <v>1047</v>
      </c>
    </row>
    <row r="8430" spans="12:13" x14ac:dyDescent="0.35">
      <c r="L8430" s="535" t="s">
        <v>9494</v>
      </c>
      <c r="M8430" s="529" t="s">
        <v>1047</v>
      </c>
    </row>
    <row r="8431" spans="12:13" x14ac:dyDescent="0.35">
      <c r="L8431" s="535" t="s">
        <v>9495</v>
      </c>
      <c r="M8431" s="529" t="s">
        <v>1047</v>
      </c>
    </row>
    <row r="8432" spans="12:13" x14ac:dyDescent="0.35">
      <c r="L8432" s="535" t="s">
        <v>9496</v>
      </c>
      <c r="M8432" s="529" t="s">
        <v>1047</v>
      </c>
    </row>
    <row r="8433" spans="12:13" x14ac:dyDescent="0.35">
      <c r="L8433" s="535" t="s">
        <v>9497</v>
      </c>
      <c r="M8433" s="529" t="s">
        <v>1047</v>
      </c>
    </row>
    <row r="8434" spans="12:13" x14ac:dyDescent="0.35">
      <c r="L8434" s="535" t="s">
        <v>9498</v>
      </c>
      <c r="M8434" s="529" t="s">
        <v>1047</v>
      </c>
    </row>
    <row r="8435" spans="12:13" x14ac:dyDescent="0.35">
      <c r="L8435" s="535" t="s">
        <v>9499</v>
      </c>
      <c r="M8435" s="529" t="s">
        <v>1047</v>
      </c>
    </row>
    <row r="8436" spans="12:13" x14ac:dyDescent="0.35">
      <c r="L8436" s="535" t="s">
        <v>9500</v>
      </c>
      <c r="M8436" s="529" t="s">
        <v>1047</v>
      </c>
    </row>
    <row r="8437" spans="12:13" x14ac:dyDescent="0.35">
      <c r="L8437" s="535" t="s">
        <v>9501</v>
      </c>
      <c r="M8437" s="529" t="s">
        <v>1047</v>
      </c>
    </row>
    <row r="8438" spans="12:13" x14ac:dyDescent="0.35">
      <c r="L8438" s="535" t="s">
        <v>9502</v>
      </c>
      <c r="M8438" s="529" t="s">
        <v>1047</v>
      </c>
    </row>
    <row r="8439" spans="12:13" x14ac:dyDescent="0.35">
      <c r="L8439" s="535" t="s">
        <v>9503</v>
      </c>
      <c r="M8439" s="529" t="s">
        <v>1047</v>
      </c>
    </row>
    <row r="8440" spans="12:13" x14ac:dyDescent="0.35">
      <c r="L8440" s="535" t="s">
        <v>9504</v>
      </c>
      <c r="M8440" s="529" t="s">
        <v>1047</v>
      </c>
    </row>
    <row r="8441" spans="12:13" x14ac:dyDescent="0.35">
      <c r="L8441" s="535" t="s">
        <v>9505</v>
      </c>
      <c r="M8441" s="529" t="s">
        <v>1047</v>
      </c>
    </row>
    <row r="8442" spans="12:13" x14ac:dyDescent="0.35">
      <c r="L8442" s="535" t="s">
        <v>9506</v>
      </c>
      <c r="M8442" s="529" t="s">
        <v>1047</v>
      </c>
    </row>
    <row r="8443" spans="12:13" x14ac:dyDescent="0.35">
      <c r="L8443" s="535" t="s">
        <v>9507</v>
      </c>
      <c r="M8443" s="529" t="s">
        <v>1047</v>
      </c>
    </row>
    <row r="8444" spans="12:13" x14ac:dyDescent="0.35">
      <c r="L8444" s="535" t="s">
        <v>9508</v>
      </c>
      <c r="M8444" s="529" t="s">
        <v>1047</v>
      </c>
    </row>
    <row r="8445" spans="12:13" x14ac:dyDescent="0.35">
      <c r="L8445" s="535" t="s">
        <v>9509</v>
      </c>
      <c r="M8445" s="529" t="s">
        <v>1047</v>
      </c>
    </row>
    <row r="8446" spans="12:13" x14ac:dyDescent="0.35">
      <c r="L8446" s="535" t="s">
        <v>9510</v>
      </c>
      <c r="M8446" s="529" t="s">
        <v>1047</v>
      </c>
    </row>
    <row r="8447" spans="12:13" x14ac:dyDescent="0.35">
      <c r="L8447" s="535" t="s">
        <v>9511</v>
      </c>
      <c r="M8447" s="529" t="s">
        <v>1047</v>
      </c>
    </row>
    <row r="8448" spans="12:13" x14ac:dyDescent="0.35">
      <c r="L8448" s="535" t="s">
        <v>9512</v>
      </c>
      <c r="M8448" s="529" t="s">
        <v>1047</v>
      </c>
    </row>
    <row r="8449" spans="12:13" x14ac:dyDescent="0.35">
      <c r="L8449" s="535" t="s">
        <v>9513</v>
      </c>
      <c r="M8449" s="529" t="s">
        <v>1047</v>
      </c>
    </row>
    <row r="8450" spans="12:13" x14ac:dyDescent="0.35">
      <c r="L8450" s="535" t="s">
        <v>9514</v>
      </c>
      <c r="M8450" s="529" t="s">
        <v>1047</v>
      </c>
    </row>
    <row r="8451" spans="12:13" x14ac:dyDescent="0.35">
      <c r="L8451" s="535" t="s">
        <v>9515</v>
      </c>
      <c r="M8451" s="529" t="s">
        <v>1047</v>
      </c>
    </row>
    <row r="8452" spans="12:13" x14ac:dyDescent="0.35">
      <c r="L8452" s="535" t="s">
        <v>9516</v>
      </c>
      <c r="M8452" s="529" t="s">
        <v>1047</v>
      </c>
    </row>
    <row r="8453" spans="12:13" x14ac:dyDescent="0.35">
      <c r="L8453" s="535" t="s">
        <v>9517</v>
      </c>
      <c r="M8453" s="529" t="s">
        <v>1047</v>
      </c>
    </row>
    <row r="8454" spans="12:13" x14ac:dyDescent="0.35">
      <c r="L8454" s="535" t="s">
        <v>9518</v>
      </c>
      <c r="M8454" s="529" t="s">
        <v>1047</v>
      </c>
    </row>
    <row r="8455" spans="12:13" x14ac:dyDescent="0.35">
      <c r="L8455" s="535" t="s">
        <v>9519</v>
      </c>
      <c r="M8455" s="529" t="s">
        <v>1047</v>
      </c>
    </row>
    <row r="8456" spans="12:13" x14ac:dyDescent="0.35">
      <c r="L8456" s="535" t="s">
        <v>9520</v>
      </c>
      <c r="M8456" s="529" t="s">
        <v>1047</v>
      </c>
    </row>
    <row r="8457" spans="12:13" x14ac:dyDescent="0.35">
      <c r="L8457" s="535" t="s">
        <v>9521</v>
      </c>
      <c r="M8457" s="529" t="s">
        <v>1047</v>
      </c>
    </row>
    <row r="8458" spans="12:13" x14ac:dyDescent="0.35">
      <c r="L8458" s="535" t="s">
        <v>9522</v>
      </c>
      <c r="M8458" s="529" t="s">
        <v>1047</v>
      </c>
    </row>
    <row r="8459" spans="12:13" x14ac:dyDescent="0.35">
      <c r="L8459" s="535" t="s">
        <v>9523</v>
      </c>
      <c r="M8459" s="529" t="s">
        <v>1047</v>
      </c>
    </row>
    <row r="8460" spans="12:13" x14ac:dyDescent="0.35">
      <c r="L8460" s="535" t="s">
        <v>9524</v>
      </c>
      <c r="M8460" s="529" t="s">
        <v>1047</v>
      </c>
    </row>
    <row r="8461" spans="12:13" x14ac:dyDescent="0.35">
      <c r="L8461" s="535" t="s">
        <v>9525</v>
      </c>
      <c r="M8461" s="529" t="s">
        <v>1047</v>
      </c>
    </row>
    <row r="8462" spans="12:13" x14ac:dyDescent="0.35">
      <c r="L8462" s="535" t="s">
        <v>9526</v>
      </c>
      <c r="M8462" s="529" t="s">
        <v>1047</v>
      </c>
    </row>
    <row r="8463" spans="12:13" x14ac:dyDescent="0.35">
      <c r="L8463" s="535" t="s">
        <v>9527</v>
      </c>
      <c r="M8463" s="529" t="s">
        <v>1047</v>
      </c>
    </row>
    <row r="8464" spans="12:13" x14ac:dyDescent="0.35">
      <c r="L8464" s="535" t="s">
        <v>9528</v>
      </c>
      <c r="M8464" s="529" t="s">
        <v>1047</v>
      </c>
    </row>
    <row r="8465" spans="12:13" x14ac:dyDescent="0.35">
      <c r="L8465" s="535" t="s">
        <v>9529</v>
      </c>
      <c r="M8465" s="529" t="s">
        <v>1047</v>
      </c>
    </row>
    <row r="8466" spans="12:13" x14ac:dyDescent="0.35">
      <c r="L8466" s="535" t="s">
        <v>9530</v>
      </c>
      <c r="M8466" s="529" t="s">
        <v>1047</v>
      </c>
    </row>
    <row r="8467" spans="12:13" x14ac:dyDescent="0.35">
      <c r="L8467" s="535" t="s">
        <v>9531</v>
      </c>
      <c r="M8467" s="529" t="s">
        <v>1047</v>
      </c>
    </row>
    <row r="8468" spans="12:13" x14ac:dyDescent="0.35">
      <c r="L8468" s="535" t="s">
        <v>9532</v>
      </c>
      <c r="M8468" s="529" t="s">
        <v>1047</v>
      </c>
    </row>
    <row r="8469" spans="12:13" x14ac:dyDescent="0.35">
      <c r="L8469" s="535" t="s">
        <v>9533</v>
      </c>
      <c r="M8469" s="529" t="s">
        <v>1047</v>
      </c>
    </row>
    <row r="8470" spans="12:13" x14ac:dyDescent="0.35">
      <c r="L8470" s="535" t="s">
        <v>9534</v>
      </c>
      <c r="M8470" s="529" t="s">
        <v>1047</v>
      </c>
    </row>
    <row r="8471" spans="12:13" x14ac:dyDescent="0.35">
      <c r="L8471" s="535" t="s">
        <v>9535</v>
      </c>
      <c r="M8471" s="529" t="s">
        <v>1047</v>
      </c>
    </row>
    <row r="8472" spans="12:13" x14ac:dyDescent="0.35">
      <c r="L8472" s="535" t="s">
        <v>9536</v>
      </c>
      <c r="M8472" s="529" t="s">
        <v>1047</v>
      </c>
    </row>
    <row r="8473" spans="12:13" x14ac:dyDescent="0.35">
      <c r="L8473" s="535" t="s">
        <v>9537</v>
      </c>
      <c r="M8473" s="529" t="s">
        <v>1047</v>
      </c>
    </row>
    <row r="8474" spans="12:13" x14ac:dyDescent="0.35">
      <c r="L8474" s="535" t="s">
        <v>9538</v>
      </c>
      <c r="M8474" s="529" t="s">
        <v>1047</v>
      </c>
    </row>
    <row r="8475" spans="12:13" x14ac:dyDescent="0.35">
      <c r="L8475" s="535" t="s">
        <v>9539</v>
      </c>
      <c r="M8475" s="529" t="s">
        <v>1047</v>
      </c>
    </row>
    <row r="8476" spans="12:13" x14ac:dyDescent="0.35">
      <c r="L8476" s="535" t="s">
        <v>9540</v>
      </c>
      <c r="M8476" s="529" t="s">
        <v>1047</v>
      </c>
    </row>
    <row r="8477" spans="12:13" x14ac:dyDescent="0.35">
      <c r="L8477" s="535" t="s">
        <v>9541</v>
      </c>
      <c r="M8477" s="529" t="s">
        <v>1047</v>
      </c>
    </row>
    <row r="8478" spans="12:13" x14ac:dyDescent="0.35">
      <c r="L8478" s="535" t="s">
        <v>9542</v>
      </c>
      <c r="M8478" s="529" t="s">
        <v>1047</v>
      </c>
    </row>
    <row r="8479" spans="12:13" x14ac:dyDescent="0.35">
      <c r="L8479" s="535" t="s">
        <v>9543</v>
      </c>
      <c r="M8479" s="529" t="s">
        <v>1047</v>
      </c>
    </row>
    <row r="8480" spans="12:13" x14ac:dyDescent="0.35">
      <c r="L8480" s="535" t="s">
        <v>9544</v>
      </c>
      <c r="M8480" s="529" t="s">
        <v>1047</v>
      </c>
    </row>
    <row r="8481" spans="12:13" x14ac:dyDescent="0.35">
      <c r="L8481" s="535" t="s">
        <v>9545</v>
      </c>
      <c r="M8481" s="529" t="s">
        <v>1047</v>
      </c>
    </row>
    <row r="8482" spans="12:13" x14ac:dyDescent="0.35">
      <c r="L8482" s="535" t="s">
        <v>9546</v>
      </c>
      <c r="M8482" s="529" t="s">
        <v>1047</v>
      </c>
    </row>
    <row r="8483" spans="12:13" x14ac:dyDescent="0.35">
      <c r="L8483" s="535" t="s">
        <v>9547</v>
      </c>
      <c r="M8483" s="529" t="s">
        <v>1047</v>
      </c>
    </row>
    <row r="8484" spans="12:13" x14ac:dyDescent="0.35">
      <c r="L8484" s="535" t="s">
        <v>9548</v>
      </c>
      <c r="M8484" s="529" t="s">
        <v>1047</v>
      </c>
    </row>
    <row r="8485" spans="12:13" x14ac:dyDescent="0.35">
      <c r="L8485" s="535" t="s">
        <v>9549</v>
      </c>
      <c r="M8485" s="529" t="s">
        <v>1047</v>
      </c>
    </row>
    <row r="8486" spans="12:13" x14ac:dyDescent="0.35">
      <c r="L8486" s="535" t="s">
        <v>9550</v>
      </c>
      <c r="M8486" s="529" t="s">
        <v>1047</v>
      </c>
    </row>
    <row r="8487" spans="12:13" x14ac:dyDescent="0.35">
      <c r="L8487" s="535" t="s">
        <v>9551</v>
      </c>
      <c r="M8487" s="529" t="s">
        <v>1047</v>
      </c>
    </row>
    <row r="8488" spans="12:13" x14ac:dyDescent="0.35">
      <c r="L8488" s="535" t="s">
        <v>9552</v>
      </c>
      <c r="M8488" s="529" t="s">
        <v>1047</v>
      </c>
    </row>
    <row r="8489" spans="12:13" x14ac:dyDescent="0.35">
      <c r="L8489" s="535" t="s">
        <v>9553</v>
      </c>
      <c r="M8489" s="529" t="s">
        <v>1047</v>
      </c>
    </row>
    <row r="8490" spans="12:13" x14ac:dyDescent="0.35">
      <c r="L8490" s="535" t="s">
        <v>9554</v>
      </c>
      <c r="M8490" s="529" t="s">
        <v>1047</v>
      </c>
    </row>
    <row r="8491" spans="12:13" x14ac:dyDescent="0.35">
      <c r="L8491" s="535" t="s">
        <v>9555</v>
      </c>
      <c r="M8491" s="529" t="s">
        <v>1047</v>
      </c>
    </row>
    <row r="8492" spans="12:13" x14ac:dyDescent="0.35">
      <c r="L8492" s="535" t="s">
        <v>9556</v>
      </c>
      <c r="M8492" s="529" t="s">
        <v>1047</v>
      </c>
    </row>
    <row r="8493" spans="12:13" x14ac:dyDescent="0.35">
      <c r="L8493" s="535" t="s">
        <v>9557</v>
      </c>
      <c r="M8493" s="529" t="s">
        <v>1047</v>
      </c>
    </row>
    <row r="8494" spans="12:13" x14ac:dyDescent="0.35">
      <c r="L8494" s="535" t="s">
        <v>9558</v>
      </c>
      <c r="M8494" s="529" t="s">
        <v>1047</v>
      </c>
    </row>
    <row r="8495" spans="12:13" x14ac:dyDescent="0.35">
      <c r="L8495" s="535" t="s">
        <v>9559</v>
      </c>
      <c r="M8495" s="529" t="s">
        <v>1047</v>
      </c>
    </row>
    <row r="8496" spans="12:13" x14ac:dyDescent="0.35">
      <c r="L8496" s="535" t="s">
        <v>9560</v>
      </c>
      <c r="M8496" s="529" t="s">
        <v>1047</v>
      </c>
    </row>
    <row r="8497" spans="12:13" x14ac:dyDescent="0.35">
      <c r="L8497" s="535" t="s">
        <v>9561</v>
      </c>
      <c r="M8497" s="529" t="s">
        <v>1047</v>
      </c>
    </row>
    <row r="8498" spans="12:13" x14ac:dyDescent="0.35">
      <c r="L8498" s="535" t="s">
        <v>9562</v>
      </c>
      <c r="M8498" s="529" t="s">
        <v>1047</v>
      </c>
    </row>
    <row r="8499" spans="12:13" x14ac:dyDescent="0.35">
      <c r="L8499" s="535" t="s">
        <v>9563</v>
      </c>
      <c r="M8499" s="529" t="s">
        <v>1047</v>
      </c>
    </row>
    <row r="8500" spans="12:13" x14ac:dyDescent="0.35">
      <c r="L8500" s="535" t="s">
        <v>9564</v>
      </c>
      <c r="M8500" s="529" t="s">
        <v>1047</v>
      </c>
    </row>
    <row r="8501" spans="12:13" x14ac:dyDescent="0.35">
      <c r="L8501" s="535" t="s">
        <v>9565</v>
      </c>
      <c r="M8501" s="529" t="s">
        <v>1047</v>
      </c>
    </row>
    <row r="8502" spans="12:13" x14ac:dyDescent="0.35">
      <c r="L8502" s="535" t="s">
        <v>9566</v>
      </c>
      <c r="M8502" s="529" t="s">
        <v>1047</v>
      </c>
    </row>
    <row r="8503" spans="12:13" x14ac:dyDescent="0.35">
      <c r="L8503" s="535" t="s">
        <v>9567</v>
      </c>
      <c r="M8503" s="529" t="s">
        <v>1047</v>
      </c>
    </row>
    <row r="8504" spans="12:13" x14ac:dyDescent="0.35">
      <c r="L8504" s="535" t="s">
        <v>9568</v>
      </c>
      <c r="M8504" s="529" t="s">
        <v>1047</v>
      </c>
    </row>
    <row r="8505" spans="12:13" x14ac:dyDescent="0.35">
      <c r="L8505" s="535" t="s">
        <v>9569</v>
      </c>
      <c r="M8505" s="529" t="s">
        <v>1047</v>
      </c>
    </row>
    <row r="8506" spans="12:13" x14ac:dyDescent="0.35">
      <c r="L8506" s="535" t="s">
        <v>9570</v>
      </c>
      <c r="M8506" s="529" t="s">
        <v>1047</v>
      </c>
    </row>
    <row r="8507" spans="12:13" x14ac:dyDescent="0.35">
      <c r="L8507" s="535" t="s">
        <v>9571</v>
      </c>
      <c r="M8507" s="529" t="s">
        <v>1047</v>
      </c>
    </row>
    <row r="8508" spans="12:13" x14ac:dyDescent="0.35">
      <c r="L8508" s="535" t="s">
        <v>9572</v>
      </c>
      <c r="M8508" s="529" t="s">
        <v>1047</v>
      </c>
    </row>
    <row r="8509" spans="12:13" x14ac:dyDescent="0.35">
      <c r="L8509" s="535" t="s">
        <v>9573</v>
      </c>
      <c r="M8509" s="529" t="s">
        <v>1047</v>
      </c>
    </row>
    <row r="8510" spans="12:13" x14ac:dyDescent="0.35">
      <c r="L8510" s="535" t="s">
        <v>9574</v>
      </c>
      <c r="M8510" s="529" t="s">
        <v>1047</v>
      </c>
    </row>
    <row r="8511" spans="12:13" x14ac:dyDescent="0.35">
      <c r="L8511" s="535" t="s">
        <v>9575</v>
      </c>
      <c r="M8511" s="529" t="s">
        <v>1047</v>
      </c>
    </row>
    <row r="8512" spans="12:13" x14ac:dyDescent="0.35">
      <c r="L8512" s="535" t="s">
        <v>9576</v>
      </c>
      <c r="M8512" s="529" t="s">
        <v>1047</v>
      </c>
    </row>
    <row r="8513" spans="12:13" x14ac:dyDescent="0.35">
      <c r="L8513" s="535" t="s">
        <v>9577</v>
      </c>
      <c r="M8513" s="529" t="s">
        <v>1047</v>
      </c>
    </row>
    <row r="8514" spans="12:13" x14ac:dyDescent="0.35">
      <c r="L8514" s="535" t="s">
        <v>9578</v>
      </c>
      <c r="M8514" s="529" t="s">
        <v>1047</v>
      </c>
    </row>
    <row r="8515" spans="12:13" x14ac:dyDescent="0.35">
      <c r="L8515" s="535" t="s">
        <v>9579</v>
      </c>
      <c r="M8515" s="529" t="s">
        <v>1047</v>
      </c>
    </row>
    <row r="8516" spans="12:13" x14ac:dyDescent="0.35">
      <c r="L8516" s="535" t="s">
        <v>9580</v>
      </c>
      <c r="M8516" s="529" t="s">
        <v>1047</v>
      </c>
    </row>
    <row r="8517" spans="12:13" x14ac:dyDescent="0.35">
      <c r="L8517" s="535" t="s">
        <v>9581</v>
      </c>
      <c r="M8517" s="529" t="s">
        <v>1047</v>
      </c>
    </row>
    <row r="8518" spans="12:13" x14ac:dyDescent="0.35">
      <c r="L8518" s="535" t="s">
        <v>9582</v>
      </c>
      <c r="M8518" s="529" t="s">
        <v>1047</v>
      </c>
    </row>
    <row r="8519" spans="12:13" x14ac:dyDescent="0.35">
      <c r="L8519" s="535" t="s">
        <v>9583</v>
      </c>
      <c r="M8519" s="529" t="s">
        <v>1047</v>
      </c>
    </row>
    <row r="8520" spans="12:13" x14ac:dyDescent="0.35">
      <c r="L8520" s="535" t="s">
        <v>9584</v>
      </c>
      <c r="M8520" s="529" t="s">
        <v>1047</v>
      </c>
    </row>
    <row r="8521" spans="12:13" x14ac:dyDescent="0.35">
      <c r="L8521" s="535" t="s">
        <v>9585</v>
      </c>
      <c r="M8521" s="529" t="s">
        <v>1047</v>
      </c>
    </row>
    <row r="8522" spans="12:13" x14ac:dyDescent="0.35">
      <c r="L8522" s="535" t="s">
        <v>9586</v>
      </c>
      <c r="M8522" s="529" t="s">
        <v>1047</v>
      </c>
    </row>
    <row r="8523" spans="12:13" x14ac:dyDescent="0.35">
      <c r="L8523" s="535" t="s">
        <v>9587</v>
      </c>
      <c r="M8523" s="529" t="s">
        <v>1047</v>
      </c>
    </row>
    <row r="8524" spans="12:13" x14ac:dyDescent="0.35">
      <c r="L8524" s="535" t="s">
        <v>9588</v>
      </c>
      <c r="M8524" s="529" t="s">
        <v>1047</v>
      </c>
    </row>
    <row r="8525" spans="12:13" x14ac:dyDescent="0.35">
      <c r="L8525" s="535" t="s">
        <v>9589</v>
      </c>
      <c r="M8525" s="529" t="s">
        <v>1047</v>
      </c>
    </row>
    <row r="8526" spans="12:13" x14ac:dyDescent="0.35">
      <c r="L8526" s="535" t="s">
        <v>9590</v>
      </c>
      <c r="M8526" s="529" t="s">
        <v>1047</v>
      </c>
    </row>
    <row r="8527" spans="12:13" x14ac:dyDescent="0.35">
      <c r="L8527" s="535" t="s">
        <v>9591</v>
      </c>
      <c r="M8527" s="529" t="s">
        <v>1047</v>
      </c>
    </row>
    <row r="8528" spans="12:13" x14ac:dyDescent="0.35">
      <c r="L8528" s="535" t="s">
        <v>9592</v>
      </c>
      <c r="M8528" s="529" t="s">
        <v>1047</v>
      </c>
    </row>
    <row r="8529" spans="12:13" x14ac:dyDescent="0.35">
      <c r="L8529" s="535" t="s">
        <v>9593</v>
      </c>
      <c r="M8529" s="529" t="s">
        <v>1047</v>
      </c>
    </row>
    <row r="8530" spans="12:13" x14ac:dyDescent="0.35">
      <c r="L8530" s="535" t="s">
        <v>9594</v>
      </c>
      <c r="M8530" s="529" t="s">
        <v>1047</v>
      </c>
    </row>
    <row r="8531" spans="12:13" x14ac:dyDescent="0.35">
      <c r="L8531" s="535" t="s">
        <v>9595</v>
      </c>
      <c r="M8531" s="529" t="s">
        <v>1047</v>
      </c>
    </row>
    <row r="8532" spans="12:13" x14ac:dyDescent="0.35">
      <c r="L8532" s="535" t="s">
        <v>9596</v>
      </c>
      <c r="M8532" s="529" t="s">
        <v>1047</v>
      </c>
    </row>
    <row r="8533" spans="12:13" x14ac:dyDescent="0.35">
      <c r="L8533" s="535" t="s">
        <v>9597</v>
      </c>
      <c r="M8533" s="529" t="s">
        <v>1047</v>
      </c>
    </row>
    <row r="8534" spans="12:13" x14ac:dyDescent="0.35">
      <c r="L8534" s="535" t="s">
        <v>9598</v>
      </c>
      <c r="M8534" s="529" t="s">
        <v>1047</v>
      </c>
    </row>
    <row r="8535" spans="12:13" x14ac:dyDescent="0.35">
      <c r="L8535" s="535" t="s">
        <v>9599</v>
      </c>
      <c r="M8535" s="529" t="s">
        <v>1047</v>
      </c>
    </row>
    <row r="8536" spans="12:13" x14ac:dyDescent="0.35">
      <c r="L8536" s="535" t="s">
        <v>9600</v>
      </c>
      <c r="M8536" s="529" t="s">
        <v>1047</v>
      </c>
    </row>
    <row r="8537" spans="12:13" x14ac:dyDescent="0.35">
      <c r="L8537" s="535" t="s">
        <v>9601</v>
      </c>
      <c r="M8537" s="529" t="s">
        <v>1047</v>
      </c>
    </row>
    <row r="8538" spans="12:13" x14ac:dyDescent="0.35">
      <c r="L8538" s="535" t="s">
        <v>9602</v>
      </c>
      <c r="M8538" s="529" t="s">
        <v>1047</v>
      </c>
    </row>
    <row r="8539" spans="12:13" x14ac:dyDescent="0.35">
      <c r="L8539" s="535" t="s">
        <v>9603</v>
      </c>
      <c r="M8539" s="529" t="s">
        <v>1047</v>
      </c>
    </row>
    <row r="8540" spans="12:13" x14ac:dyDescent="0.35">
      <c r="L8540" s="535" t="s">
        <v>9604</v>
      </c>
      <c r="M8540" s="529" t="s">
        <v>1047</v>
      </c>
    </row>
    <row r="8541" spans="12:13" x14ac:dyDescent="0.35">
      <c r="L8541" s="535" t="s">
        <v>9605</v>
      </c>
      <c r="M8541" s="529" t="s">
        <v>1047</v>
      </c>
    </row>
    <row r="8542" spans="12:13" x14ac:dyDescent="0.35">
      <c r="L8542" s="535" t="s">
        <v>9606</v>
      </c>
      <c r="M8542" s="529" t="s">
        <v>1047</v>
      </c>
    </row>
    <row r="8543" spans="12:13" x14ac:dyDescent="0.35">
      <c r="L8543" s="535" t="s">
        <v>9607</v>
      </c>
      <c r="M8543" s="529" t="s">
        <v>1047</v>
      </c>
    </row>
    <row r="8544" spans="12:13" x14ac:dyDescent="0.35">
      <c r="L8544" s="535" t="s">
        <v>9608</v>
      </c>
      <c r="M8544" s="529" t="s">
        <v>1047</v>
      </c>
    </row>
    <row r="8545" spans="12:13" x14ac:dyDescent="0.35">
      <c r="L8545" s="535" t="s">
        <v>9609</v>
      </c>
      <c r="M8545" s="529" t="s">
        <v>1047</v>
      </c>
    </row>
    <row r="8546" spans="12:13" x14ac:dyDescent="0.35">
      <c r="L8546" s="535" t="s">
        <v>9610</v>
      </c>
      <c r="M8546" s="529" t="s">
        <v>1047</v>
      </c>
    </row>
    <row r="8547" spans="12:13" x14ac:dyDescent="0.35">
      <c r="L8547" s="535" t="s">
        <v>9611</v>
      </c>
      <c r="M8547" s="529" t="s">
        <v>1047</v>
      </c>
    </row>
    <row r="8548" spans="12:13" x14ac:dyDescent="0.35">
      <c r="L8548" s="535" t="s">
        <v>9612</v>
      </c>
      <c r="M8548" s="529" t="s">
        <v>1047</v>
      </c>
    </row>
    <row r="8549" spans="12:13" x14ac:dyDescent="0.35">
      <c r="L8549" s="535" t="s">
        <v>9613</v>
      </c>
      <c r="M8549" s="529" t="s">
        <v>1047</v>
      </c>
    </row>
    <row r="8550" spans="12:13" x14ac:dyDescent="0.35">
      <c r="L8550" s="535" t="s">
        <v>9614</v>
      </c>
      <c r="M8550" s="529" t="s">
        <v>1047</v>
      </c>
    </row>
    <row r="8551" spans="12:13" x14ac:dyDescent="0.35">
      <c r="L8551" s="535" t="s">
        <v>9615</v>
      </c>
      <c r="M8551" s="529" t="s">
        <v>1047</v>
      </c>
    </row>
    <row r="8552" spans="12:13" x14ac:dyDescent="0.35">
      <c r="L8552" s="535" t="s">
        <v>9616</v>
      </c>
      <c r="M8552" s="529" t="s">
        <v>1047</v>
      </c>
    </row>
    <row r="8553" spans="12:13" x14ac:dyDescent="0.35">
      <c r="L8553" s="535" t="s">
        <v>9617</v>
      </c>
      <c r="M8553" s="529" t="s">
        <v>1047</v>
      </c>
    </row>
    <row r="8554" spans="12:13" x14ac:dyDescent="0.35">
      <c r="L8554" s="535" t="s">
        <v>9618</v>
      </c>
      <c r="M8554" s="529" t="s">
        <v>1047</v>
      </c>
    </row>
    <row r="8555" spans="12:13" x14ac:dyDescent="0.35">
      <c r="L8555" s="535" t="s">
        <v>9619</v>
      </c>
      <c r="M8555" s="529" t="s">
        <v>1047</v>
      </c>
    </row>
    <row r="8556" spans="12:13" x14ac:dyDescent="0.35">
      <c r="L8556" s="535" t="s">
        <v>9620</v>
      </c>
      <c r="M8556" s="529" t="s">
        <v>1047</v>
      </c>
    </row>
    <row r="8557" spans="12:13" x14ac:dyDescent="0.35">
      <c r="L8557" s="535" t="s">
        <v>9621</v>
      </c>
      <c r="M8557" s="529" t="s">
        <v>1047</v>
      </c>
    </row>
    <row r="8558" spans="12:13" x14ac:dyDescent="0.35">
      <c r="L8558" s="535" t="s">
        <v>9622</v>
      </c>
      <c r="M8558" s="529" t="s">
        <v>1047</v>
      </c>
    </row>
    <row r="8559" spans="12:13" x14ac:dyDescent="0.35">
      <c r="L8559" s="535" t="s">
        <v>9623</v>
      </c>
      <c r="M8559" s="529" t="s">
        <v>1047</v>
      </c>
    </row>
    <row r="8560" spans="12:13" x14ac:dyDescent="0.35">
      <c r="L8560" s="535" t="s">
        <v>9624</v>
      </c>
      <c r="M8560" s="529" t="s">
        <v>1047</v>
      </c>
    </row>
    <row r="8561" spans="12:13" x14ac:dyDescent="0.35">
      <c r="L8561" s="535" t="s">
        <v>9625</v>
      </c>
      <c r="M8561" s="529" t="s">
        <v>1047</v>
      </c>
    </row>
    <row r="8562" spans="12:13" x14ac:dyDescent="0.35">
      <c r="L8562" s="535" t="s">
        <v>9626</v>
      </c>
      <c r="M8562" s="529" t="s">
        <v>1047</v>
      </c>
    </row>
    <row r="8563" spans="12:13" x14ac:dyDescent="0.35">
      <c r="L8563" s="535" t="s">
        <v>9627</v>
      </c>
      <c r="M8563" s="529" t="s">
        <v>1047</v>
      </c>
    </row>
    <row r="8564" spans="12:13" x14ac:dyDescent="0.35">
      <c r="L8564" s="535" t="s">
        <v>9628</v>
      </c>
      <c r="M8564" s="529" t="s">
        <v>1047</v>
      </c>
    </row>
    <row r="8565" spans="12:13" x14ac:dyDescent="0.35">
      <c r="L8565" s="535" t="s">
        <v>9629</v>
      </c>
      <c r="M8565" s="529" t="s">
        <v>1047</v>
      </c>
    </row>
    <row r="8566" spans="12:13" x14ac:dyDescent="0.35">
      <c r="L8566" s="535" t="s">
        <v>9630</v>
      </c>
      <c r="M8566" s="529" t="s">
        <v>1047</v>
      </c>
    </row>
    <row r="8567" spans="12:13" x14ac:dyDescent="0.35">
      <c r="L8567" s="535" t="s">
        <v>9631</v>
      </c>
      <c r="M8567" s="529" t="s">
        <v>1047</v>
      </c>
    </row>
    <row r="8568" spans="12:13" x14ac:dyDescent="0.35">
      <c r="L8568" s="535" t="s">
        <v>9632</v>
      </c>
      <c r="M8568" s="529" t="s">
        <v>1047</v>
      </c>
    </row>
    <row r="8569" spans="12:13" x14ac:dyDescent="0.35">
      <c r="L8569" s="535" t="s">
        <v>9633</v>
      </c>
      <c r="M8569" s="529" t="s">
        <v>1047</v>
      </c>
    </row>
    <row r="8570" spans="12:13" x14ac:dyDescent="0.35">
      <c r="L8570" s="535" t="s">
        <v>9634</v>
      </c>
      <c r="M8570" s="529" t="s">
        <v>1047</v>
      </c>
    </row>
    <row r="8571" spans="12:13" x14ac:dyDescent="0.35">
      <c r="L8571" s="535" t="s">
        <v>9635</v>
      </c>
      <c r="M8571" s="529" t="s">
        <v>1047</v>
      </c>
    </row>
    <row r="8572" spans="12:13" x14ac:dyDescent="0.35">
      <c r="L8572" s="535" t="s">
        <v>9636</v>
      </c>
      <c r="M8572" s="529" t="s">
        <v>1047</v>
      </c>
    </row>
    <row r="8573" spans="12:13" x14ac:dyDescent="0.35">
      <c r="L8573" s="535" t="s">
        <v>9637</v>
      </c>
      <c r="M8573" s="529" t="s">
        <v>1047</v>
      </c>
    </row>
    <row r="8574" spans="12:13" x14ac:dyDescent="0.35">
      <c r="L8574" s="535" t="s">
        <v>9638</v>
      </c>
      <c r="M8574" s="529" t="s">
        <v>1047</v>
      </c>
    </row>
    <row r="8575" spans="12:13" x14ac:dyDescent="0.35">
      <c r="L8575" s="535" t="s">
        <v>9639</v>
      </c>
      <c r="M8575" s="529" t="s">
        <v>1047</v>
      </c>
    </row>
    <row r="8576" spans="12:13" x14ac:dyDescent="0.35">
      <c r="L8576" s="535" t="s">
        <v>9640</v>
      </c>
      <c r="M8576" s="529" t="s">
        <v>1047</v>
      </c>
    </row>
    <row r="8577" spans="12:13" x14ac:dyDescent="0.35">
      <c r="L8577" s="535" t="s">
        <v>9641</v>
      </c>
      <c r="M8577" s="529" t="s">
        <v>1047</v>
      </c>
    </row>
    <row r="8578" spans="12:13" x14ac:dyDescent="0.35">
      <c r="L8578" s="535" t="s">
        <v>9642</v>
      </c>
      <c r="M8578" s="529" t="s">
        <v>1047</v>
      </c>
    </row>
    <row r="8579" spans="12:13" x14ac:dyDescent="0.35">
      <c r="L8579" s="535" t="s">
        <v>9643</v>
      </c>
      <c r="M8579" s="529" t="s">
        <v>1047</v>
      </c>
    </row>
    <row r="8580" spans="12:13" x14ac:dyDescent="0.35">
      <c r="L8580" s="535" t="s">
        <v>9644</v>
      </c>
      <c r="M8580" s="529" t="s">
        <v>1047</v>
      </c>
    </row>
    <row r="8581" spans="12:13" x14ac:dyDescent="0.35">
      <c r="L8581" s="535" t="s">
        <v>9645</v>
      </c>
      <c r="M8581" s="529" t="s">
        <v>1047</v>
      </c>
    </row>
    <row r="8582" spans="12:13" x14ac:dyDescent="0.35">
      <c r="L8582" s="535" t="s">
        <v>9646</v>
      </c>
      <c r="M8582" s="529" t="s">
        <v>1047</v>
      </c>
    </row>
    <row r="8583" spans="12:13" x14ac:dyDescent="0.35">
      <c r="L8583" s="535" t="s">
        <v>9647</v>
      </c>
      <c r="M8583" s="529" t="s">
        <v>1047</v>
      </c>
    </row>
    <row r="8584" spans="12:13" x14ac:dyDescent="0.35">
      <c r="L8584" s="535" t="s">
        <v>9648</v>
      </c>
      <c r="M8584" s="529" t="s">
        <v>1047</v>
      </c>
    </row>
    <row r="8585" spans="12:13" x14ac:dyDescent="0.35">
      <c r="L8585" s="535" t="s">
        <v>9649</v>
      </c>
      <c r="M8585" s="529" t="s">
        <v>1047</v>
      </c>
    </row>
    <row r="8586" spans="12:13" x14ac:dyDescent="0.35">
      <c r="L8586" s="535" t="s">
        <v>9650</v>
      </c>
      <c r="M8586" s="529" t="s">
        <v>1047</v>
      </c>
    </row>
    <row r="8587" spans="12:13" x14ac:dyDescent="0.35">
      <c r="L8587" s="535" t="s">
        <v>9651</v>
      </c>
      <c r="M8587" s="529" t="s">
        <v>1047</v>
      </c>
    </row>
    <row r="8588" spans="12:13" x14ac:dyDescent="0.35">
      <c r="L8588" s="535" t="s">
        <v>9652</v>
      </c>
      <c r="M8588" s="529" t="s">
        <v>1047</v>
      </c>
    </row>
    <row r="8589" spans="12:13" x14ac:dyDescent="0.35">
      <c r="L8589" s="535" t="s">
        <v>9653</v>
      </c>
      <c r="M8589" s="529" t="s">
        <v>1047</v>
      </c>
    </row>
    <row r="8590" spans="12:13" x14ac:dyDescent="0.35">
      <c r="L8590" s="535" t="s">
        <v>9654</v>
      </c>
      <c r="M8590" s="529" t="s">
        <v>1047</v>
      </c>
    </row>
    <row r="8591" spans="12:13" x14ac:dyDescent="0.35">
      <c r="L8591" s="535" t="s">
        <v>9655</v>
      </c>
      <c r="M8591" s="529" t="s">
        <v>1047</v>
      </c>
    </row>
    <row r="8592" spans="12:13" x14ac:dyDescent="0.35">
      <c r="L8592" s="535" t="s">
        <v>9656</v>
      </c>
      <c r="M8592" s="529" t="s">
        <v>1047</v>
      </c>
    </row>
    <row r="8593" spans="12:13" x14ac:dyDescent="0.35">
      <c r="L8593" s="535" t="s">
        <v>9657</v>
      </c>
      <c r="M8593" s="529" t="s">
        <v>1047</v>
      </c>
    </row>
    <row r="8594" spans="12:13" x14ac:dyDescent="0.35">
      <c r="L8594" s="535" t="s">
        <v>9658</v>
      </c>
      <c r="M8594" s="529" t="s">
        <v>1047</v>
      </c>
    </row>
    <row r="8595" spans="12:13" x14ac:dyDescent="0.35">
      <c r="L8595" s="535" t="s">
        <v>9659</v>
      </c>
      <c r="M8595" s="529" t="s">
        <v>1047</v>
      </c>
    </row>
    <row r="8596" spans="12:13" x14ac:dyDescent="0.35">
      <c r="L8596" s="535" t="s">
        <v>9660</v>
      </c>
      <c r="M8596" s="529" t="s">
        <v>1047</v>
      </c>
    </row>
    <row r="8597" spans="12:13" x14ac:dyDescent="0.35">
      <c r="L8597" s="535" t="s">
        <v>9661</v>
      </c>
      <c r="M8597" s="529" t="s">
        <v>1047</v>
      </c>
    </row>
    <row r="8598" spans="12:13" x14ac:dyDescent="0.35">
      <c r="L8598" s="535" t="s">
        <v>9662</v>
      </c>
      <c r="M8598" s="529" t="s">
        <v>1047</v>
      </c>
    </row>
    <row r="8599" spans="12:13" x14ac:dyDescent="0.35">
      <c r="L8599" s="535" t="s">
        <v>9663</v>
      </c>
      <c r="M8599" s="529" t="s">
        <v>1047</v>
      </c>
    </row>
    <row r="8600" spans="12:13" x14ac:dyDescent="0.35">
      <c r="L8600" s="535" t="s">
        <v>9664</v>
      </c>
      <c r="M8600" s="529" t="s">
        <v>1047</v>
      </c>
    </row>
    <row r="8601" spans="12:13" x14ac:dyDescent="0.35">
      <c r="L8601" s="535" t="s">
        <v>9665</v>
      </c>
      <c r="M8601" s="529" t="s">
        <v>1047</v>
      </c>
    </row>
    <row r="8602" spans="12:13" x14ac:dyDescent="0.35">
      <c r="L8602" s="535" t="s">
        <v>9666</v>
      </c>
      <c r="M8602" s="529" t="s">
        <v>1047</v>
      </c>
    </row>
    <row r="8603" spans="12:13" x14ac:dyDescent="0.35">
      <c r="L8603" s="535" t="s">
        <v>9667</v>
      </c>
      <c r="M8603" s="529" t="s">
        <v>1047</v>
      </c>
    </row>
    <row r="8604" spans="12:13" x14ac:dyDescent="0.35">
      <c r="L8604" s="535" t="s">
        <v>9668</v>
      </c>
      <c r="M8604" s="529" t="s">
        <v>1047</v>
      </c>
    </row>
    <row r="8605" spans="12:13" x14ac:dyDescent="0.35">
      <c r="L8605" s="535" t="s">
        <v>9669</v>
      </c>
      <c r="M8605" s="529" t="s">
        <v>1047</v>
      </c>
    </row>
    <row r="8606" spans="12:13" x14ac:dyDescent="0.35">
      <c r="L8606" s="535" t="s">
        <v>9670</v>
      </c>
      <c r="M8606" s="529" t="s">
        <v>1047</v>
      </c>
    </row>
    <row r="8607" spans="12:13" x14ac:dyDescent="0.35">
      <c r="L8607" s="535" t="s">
        <v>9671</v>
      </c>
      <c r="M8607" s="529" t="s">
        <v>1047</v>
      </c>
    </row>
    <row r="8608" spans="12:13" x14ac:dyDescent="0.35">
      <c r="L8608" s="535" t="s">
        <v>9672</v>
      </c>
      <c r="M8608" s="529" t="s">
        <v>1047</v>
      </c>
    </row>
    <row r="8609" spans="12:13" x14ac:dyDescent="0.35">
      <c r="L8609" s="535" t="s">
        <v>9673</v>
      </c>
      <c r="M8609" s="529" t="s">
        <v>1047</v>
      </c>
    </row>
    <row r="8610" spans="12:13" x14ac:dyDescent="0.35">
      <c r="L8610" s="535" t="s">
        <v>9674</v>
      </c>
      <c r="M8610" s="529" t="s">
        <v>1047</v>
      </c>
    </row>
    <row r="8611" spans="12:13" x14ac:dyDescent="0.35">
      <c r="L8611" s="535" t="s">
        <v>9675</v>
      </c>
      <c r="M8611" s="529" t="s">
        <v>1047</v>
      </c>
    </row>
    <row r="8612" spans="12:13" x14ac:dyDescent="0.35">
      <c r="L8612" s="535" t="s">
        <v>9676</v>
      </c>
      <c r="M8612" s="529" t="s">
        <v>1047</v>
      </c>
    </row>
    <row r="8613" spans="12:13" x14ac:dyDescent="0.35">
      <c r="L8613" s="535" t="s">
        <v>9677</v>
      </c>
      <c r="M8613" s="529" t="s">
        <v>1047</v>
      </c>
    </row>
    <row r="8614" spans="12:13" x14ac:dyDescent="0.35">
      <c r="L8614" s="535" t="s">
        <v>9678</v>
      </c>
      <c r="M8614" s="529" t="s">
        <v>1047</v>
      </c>
    </row>
    <row r="8615" spans="12:13" x14ac:dyDescent="0.35">
      <c r="L8615" s="535" t="s">
        <v>9679</v>
      </c>
      <c r="M8615" s="529" t="s">
        <v>1047</v>
      </c>
    </row>
    <row r="8616" spans="12:13" x14ac:dyDescent="0.35">
      <c r="L8616" s="535" t="s">
        <v>9680</v>
      </c>
      <c r="M8616" s="529" t="s">
        <v>1047</v>
      </c>
    </row>
    <row r="8617" spans="12:13" x14ac:dyDescent="0.35">
      <c r="L8617" s="535" t="s">
        <v>9681</v>
      </c>
      <c r="M8617" s="529" t="s">
        <v>1047</v>
      </c>
    </row>
    <row r="8618" spans="12:13" x14ac:dyDescent="0.35">
      <c r="L8618" s="535" t="s">
        <v>9682</v>
      </c>
      <c r="M8618" s="529" t="s">
        <v>1047</v>
      </c>
    </row>
    <row r="8619" spans="12:13" x14ac:dyDescent="0.35">
      <c r="L8619" s="535" t="s">
        <v>9683</v>
      </c>
      <c r="M8619" s="529" t="s">
        <v>1047</v>
      </c>
    </row>
    <row r="8620" spans="12:13" x14ac:dyDescent="0.35">
      <c r="L8620" s="535" t="s">
        <v>9684</v>
      </c>
      <c r="M8620" s="529" t="s">
        <v>1047</v>
      </c>
    </row>
    <row r="8621" spans="12:13" x14ac:dyDescent="0.35">
      <c r="L8621" s="535" t="s">
        <v>9685</v>
      </c>
      <c r="M8621" s="529" t="s">
        <v>1047</v>
      </c>
    </row>
    <row r="8622" spans="12:13" x14ac:dyDescent="0.35">
      <c r="L8622" s="535" t="s">
        <v>9686</v>
      </c>
      <c r="M8622" s="529" t="s">
        <v>1047</v>
      </c>
    </row>
    <row r="8623" spans="12:13" x14ac:dyDescent="0.35">
      <c r="L8623" s="535" t="s">
        <v>9687</v>
      </c>
      <c r="M8623" s="529" t="s">
        <v>1047</v>
      </c>
    </row>
    <row r="8624" spans="12:13" x14ac:dyDescent="0.35">
      <c r="L8624" s="535" t="s">
        <v>9688</v>
      </c>
      <c r="M8624" s="529" t="s">
        <v>1047</v>
      </c>
    </row>
    <row r="8625" spans="12:13" x14ac:dyDescent="0.35">
      <c r="L8625" s="535" t="s">
        <v>9689</v>
      </c>
      <c r="M8625" s="529" t="s">
        <v>1047</v>
      </c>
    </row>
    <row r="8626" spans="12:13" x14ac:dyDescent="0.35">
      <c r="L8626" s="535" t="s">
        <v>9690</v>
      </c>
      <c r="M8626" s="529" t="s">
        <v>1047</v>
      </c>
    </row>
    <row r="8627" spans="12:13" x14ac:dyDescent="0.35">
      <c r="L8627" s="535" t="s">
        <v>9691</v>
      </c>
      <c r="M8627" s="529" t="s">
        <v>1047</v>
      </c>
    </row>
    <row r="8628" spans="12:13" x14ac:dyDescent="0.35">
      <c r="L8628" s="535" t="s">
        <v>9692</v>
      </c>
      <c r="M8628" s="529" t="s">
        <v>1047</v>
      </c>
    </row>
    <row r="8629" spans="12:13" x14ac:dyDescent="0.35">
      <c r="L8629" s="535" t="s">
        <v>9693</v>
      </c>
      <c r="M8629" s="529" t="s">
        <v>1047</v>
      </c>
    </row>
    <row r="8630" spans="12:13" x14ac:dyDescent="0.35">
      <c r="L8630" s="535" t="s">
        <v>9694</v>
      </c>
      <c r="M8630" s="529" t="s">
        <v>1047</v>
      </c>
    </row>
    <row r="8631" spans="12:13" x14ac:dyDescent="0.35">
      <c r="L8631" s="535" t="s">
        <v>9695</v>
      </c>
      <c r="M8631" s="529" t="s">
        <v>1047</v>
      </c>
    </row>
    <row r="8632" spans="12:13" x14ac:dyDescent="0.35">
      <c r="L8632" s="535" t="s">
        <v>9696</v>
      </c>
      <c r="M8632" s="529" t="s">
        <v>1047</v>
      </c>
    </row>
    <row r="8633" spans="12:13" x14ac:dyDescent="0.35">
      <c r="L8633" s="535" t="s">
        <v>9697</v>
      </c>
      <c r="M8633" s="529" t="s">
        <v>1047</v>
      </c>
    </row>
    <row r="8634" spans="12:13" x14ac:dyDescent="0.35">
      <c r="L8634" s="535" t="s">
        <v>9698</v>
      </c>
      <c r="M8634" s="529" t="s">
        <v>1047</v>
      </c>
    </row>
    <row r="8635" spans="12:13" x14ac:dyDescent="0.35">
      <c r="L8635" s="535" t="s">
        <v>9699</v>
      </c>
      <c r="M8635" s="529" t="s">
        <v>1047</v>
      </c>
    </row>
    <row r="8636" spans="12:13" x14ac:dyDescent="0.35">
      <c r="L8636" s="535" t="s">
        <v>9700</v>
      </c>
      <c r="M8636" s="529" t="s">
        <v>1047</v>
      </c>
    </row>
    <row r="8637" spans="12:13" x14ac:dyDescent="0.35">
      <c r="L8637" s="535" t="s">
        <v>9701</v>
      </c>
      <c r="M8637" s="529" t="s">
        <v>1047</v>
      </c>
    </row>
    <row r="8638" spans="12:13" x14ac:dyDescent="0.35">
      <c r="L8638" s="535" t="s">
        <v>9702</v>
      </c>
      <c r="M8638" s="529" t="s">
        <v>1047</v>
      </c>
    </row>
    <row r="8639" spans="12:13" x14ac:dyDescent="0.35">
      <c r="L8639" s="535" t="s">
        <v>9703</v>
      </c>
      <c r="M8639" s="529" t="s">
        <v>1047</v>
      </c>
    </row>
    <row r="8640" spans="12:13" x14ac:dyDescent="0.35">
      <c r="L8640" s="535" t="s">
        <v>9704</v>
      </c>
      <c r="M8640" s="529" t="s">
        <v>1047</v>
      </c>
    </row>
    <row r="8641" spans="12:13" x14ac:dyDescent="0.35">
      <c r="L8641" s="535" t="s">
        <v>9705</v>
      </c>
      <c r="M8641" s="529" t="s">
        <v>1047</v>
      </c>
    </row>
    <row r="8642" spans="12:13" x14ac:dyDescent="0.35">
      <c r="L8642" s="535" t="s">
        <v>9706</v>
      </c>
      <c r="M8642" s="529" t="s">
        <v>1047</v>
      </c>
    </row>
    <row r="8643" spans="12:13" x14ac:dyDescent="0.35">
      <c r="L8643" s="535" t="s">
        <v>9707</v>
      </c>
      <c r="M8643" s="529" t="s">
        <v>1047</v>
      </c>
    </row>
    <row r="8644" spans="12:13" x14ac:dyDescent="0.35">
      <c r="L8644" s="535" t="s">
        <v>9708</v>
      </c>
      <c r="M8644" s="529" t="s">
        <v>1047</v>
      </c>
    </row>
    <row r="8645" spans="12:13" x14ac:dyDescent="0.35">
      <c r="L8645" s="535" t="s">
        <v>9709</v>
      </c>
      <c r="M8645" s="529" t="s">
        <v>1047</v>
      </c>
    </row>
    <row r="8646" spans="12:13" x14ac:dyDescent="0.35">
      <c r="L8646" s="535" t="s">
        <v>9710</v>
      </c>
      <c r="M8646" s="529" t="s">
        <v>1047</v>
      </c>
    </row>
    <row r="8647" spans="12:13" x14ac:dyDescent="0.35">
      <c r="L8647" s="535" t="s">
        <v>9711</v>
      </c>
      <c r="M8647" s="529" t="s">
        <v>1047</v>
      </c>
    </row>
    <row r="8648" spans="12:13" x14ac:dyDescent="0.35">
      <c r="L8648" s="535" t="s">
        <v>9712</v>
      </c>
      <c r="M8648" s="529" t="s">
        <v>1047</v>
      </c>
    </row>
    <row r="8649" spans="12:13" x14ac:dyDescent="0.35">
      <c r="L8649" s="535" t="s">
        <v>9713</v>
      </c>
      <c r="M8649" s="529" t="s">
        <v>1047</v>
      </c>
    </row>
    <row r="8650" spans="12:13" x14ac:dyDescent="0.35">
      <c r="L8650" s="535" t="s">
        <v>9714</v>
      </c>
      <c r="M8650" s="529" t="s">
        <v>1047</v>
      </c>
    </row>
    <row r="8651" spans="12:13" x14ac:dyDescent="0.35">
      <c r="L8651" s="535" t="s">
        <v>9715</v>
      </c>
      <c r="M8651" s="529" t="s">
        <v>1047</v>
      </c>
    </row>
    <row r="8652" spans="12:13" x14ac:dyDescent="0.35">
      <c r="L8652" s="535" t="s">
        <v>9716</v>
      </c>
      <c r="M8652" s="529" t="s">
        <v>1047</v>
      </c>
    </row>
    <row r="8653" spans="12:13" x14ac:dyDescent="0.35">
      <c r="L8653" s="535" t="s">
        <v>9717</v>
      </c>
      <c r="M8653" s="529" t="s">
        <v>1047</v>
      </c>
    </row>
    <row r="8654" spans="12:13" x14ac:dyDescent="0.35">
      <c r="L8654" s="535" t="s">
        <v>9718</v>
      </c>
      <c r="M8654" s="529" t="s">
        <v>1047</v>
      </c>
    </row>
    <row r="8655" spans="12:13" x14ac:dyDescent="0.35">
      <c r="L8655" s="535" t="s">
        <v>9719</v>
      </c>
      <c r="M8655" s="529" t="s">
        <v>1047</v>
      </c>
    </row>
    <row r="8656" spans="12:13" x14ac:dyDescent="0.35">
      <c r="L8656" s="535" t="s">
        <v>9720</v>
      </c>
      <c r="M8656" s="529" t="s">
        <v>1047</v>
      </c>
    </row>
    <row r="8657" spans="12:13" x14ac:dyDescent="0.35">
      <c r="L8657" s="535" t="s">
        <v>9721</v>
      </c>
      <c r="M8657" s="529" t="s">
        <v>1047</v>
      </c>
    </row>
    <row r="8658" spans="12:13" x14ac:dyDescent="0.35">
      <c r="L8658" s="535" t="s">
        <v>9722</v>
      </c>
      <c r="M8658" s="529" t="s">
        <v>1047</v>
      </c>
    </row>
    <row r="8659" spans="12:13" x14ac:dyDescent="0.35">
      <c r="L8659" s="535" t="s">
        <v>9723</v>
      </c>
      <c r="M8659" s="529" t="s">
        <v>1047</v>
      </c>
    </row>
    <row r="8660" spans="12:13" x14ac:dyDescent="0.35">
      <c r="L8660" s="535" t="s">
        <v>9724</v>
      </c>
      <c r="M8660" s="529" t="s">
        <v>1047</v>
      </c>
    </row>
    <row r="8661" spans="12:13" x14ac:dyDescent="0.35">
      <c r="L8661" s="535" t="s">
        <v>9725</v>
      </c>
      <c r="M8661" s="529" t="s">
        <v>1047</v>
      </c>
    </row>
    <row r="8662" spans="12:13" x14ac:dyDescent="0.35">
      <c r="L8662" s="535" t="s">
        <v>9726</v>
      </c>
      <c r="M8662" s="529" t="s">
        <v>1047</v>
      </c>
    </row>
    <row r="8663" spans="12:13" x14ac:dyDescent="0.35">
      <c r="L8663" s="535" t="s">
        <v>9727</v>
      </c>
      <c r="M8663" s="529" t="s">
        <v>1047</v>
      </c>
    </row>
    <row r="8664" spans="12:13" x14ac:dyDescent="0.35">
      <c r="L8664" s="535" t="s">
        <v>9728</v>
      </c>
      <c r="M8664" s="529" t="s">
        <v>1047</v>
      </c>
    </row>
    <row r="8665" spans="12:13" x14ac:dyDescent="0.35">
      <c r="L8665" s="535" t="s">
        <v>9729</v>
      </c>
      <c r="M8665" s="529" t="s">
        <v>1047</v>
      </c>
    </row>
    <row r="8666" spans="12:13" x14ac:dyDescent="0.35">
      <c r="L8666" s="535" t="s">
        <v>9730</v>
      </c>
      <c r="M8666" s="529" t="s">
        <v>1047</v>
      </c>
    </row>
    <row r="8667" spans="12:13" x14ac:dyDescent="0.35">
      <c r="L8667" s="535" t="s">
        <v>9731</v>
      </c>
      <c r="M8667" s="529" t="s">
        <v>1047</v>
      </c>
    </row>
    <row r="8668" spans="12:13" x14ac:dyDescent="0.35">
      <c r="L8668" s="535" t="s">
        <v>9732</v>
      </c>
      <c r="M8668" s="529" t="s">
        <v>1047</v>
      </c>
    </row>
    <row r="8669" spans="12:13" x14ac:dyDescent="0.35">
      <c r="L8669" s="535" t="s">
        <v>9733</v>
      </c>
      <c r="M8669" s="529" t="s">
        <v>1047</v>
      </c>
    </row>
    <row r="8670" spans="12:13" x14ac:dyDescent="0.35">
      <c r="L8670" s="535" t="s">
        <v>9734</v>
      </c>
      <c r="M8670" s="529" t="s">
        <v>1047</v>
      </c>
    </row>
    <row r="8671" spans="12:13" x14ac:dyDescent="0.35">
      <c r="L8671" s="535" t="s">
        <v>9735</v>
      </c>
      <c r="M8671" s="529" t="s">
        <v>1047</v>
      </c>
    </row>
    <row r="8672" spans="12:13" x14ac:dyDescent="0.35">
      <c r="L8672" s="535" t="s">
        <v>9736</v>
      </c>
      <c r="M8672" s="529" t="s">
        <v>1047</v>
      </c>
    </row>
    <row r="8673" spans="12:13" x14ac:dyDescent="0.35">
      <c r="L8673" s="535" t="s">
        <v>9737</v>
      </c>
      <c r="M8673" s="529" t="s">
        <v>1047</v>
      </c>
    </row>
    <row r="8674" spans="12:13" x14ac:dyDescent="0.35">
      <c r="L8674" s="535" t="s">
        <v>9738</v>
      </c>
      <c r="M8674" s="529" t="s">
        <v>1047</v>
      </c>
    </row>
    <row r="8675" spans="12:13" x14ac:dyDescent="0.35">
      <c r="L8675" s="535" t="s">
        <v>9739</v>
      </c>
      <c r="M8675" s="529" t="s">
        <v>1047</v>
      </c>
    </row>
    <row r="8676" spans="12:13" x14ac:dyDescent="0.35">
      <c r="L8676" s="535" t="s">
        <v>9740</v>
      </c>
      <c r="M8676" s="529" t="s">
        <v>1047</v>
      </c>
    </row>
    <row r="8677" spans="12:13" x14ac:dyDescent="0.35">
      <c r="L8677" s="535" t="s">
        <v>9741</v>
      </c>
      <c r="M8677" s="529" t="s">
        <v>1047</v>
      </c>
    </row>
    <row r="8678" spans="12:13" x14ac:dyDescent="0.35">
      <c r="L8678" s="535" t="s">
        <v>9742</v>
      </c>
      <c r="M8678" s="529" t="s">
        <v>1047</v>
      </c>
    </row>
    <row r="8679" spans="12:13" x14ac:dyDescent="0.35">
      <c r="L8679" s="535" t="s">
        <v>9743</v>
      </c>
      <c r="M8679" s="529" t="s">
        <v>1047</v>
      </c>
    </row>
    <row r="8680" spans="12:13" x14ac:dyDescent="0.35">
      <c r="L8680" s="535" t="s">
        <v>9744</v>
      </c>
      <c r="M8680" s="529" t="s">
        <v>1047</v>
      </c>
    </row>
    <row r="8681" spans="12:13" x14ac:dyDescent="0.35">
      <c r="L8681" s="535" t="s">
        <v>9745</v>
      </c>
      <c r="M8681" s="529" t="s">
        <v>1047</v>
      </c>
    </row>
    <row r="8682" spans="12:13" x14ac:dyDescent="0.35">
      <c r="L8682" s="535" t="s">
        <v>9746</v>
      </c>
      <c r="M8682" s="529" t="s">
        <v>1047</v>
      </c>
    </row>
    <row r="8683" spans="12:13" x14ac:dyDescent="0.35">
      <c r="L8683" s="535" t="s">
        <v>9747</v>
      </c>
      <c r="M8683" s="529" t="s">
        <v>1047</v>
      </c>
    </row>
    <row r="8684" spans="12:13" x14ac:dyDescent="0.35">
      <c r="L8684" s="535" t="s">
        <v>9748</v>
      </c>
      <c r="M8684" s="529" t="s">
        <v>1047</v>
      </c>
    </row>
    <row r="8685" spans="12:13" x14ac:dyDescent="0.35">
      <c r="L8685" s="535" t="s">
        <v>9749</v>
      </c>
      <c r="M8685" s="529" t="s">
        <v>1047</v>
      </c>
    </row>
    <row r="8686" spans="12:13" x14ac:dyDescent="0.35">
      <c r="L8686" s="535" t="s">
        <v>9750</v>
      </c>
      <c r="M8686" s="529" t="s">
        <v>1047</v>
      </c>
    </row>
    <row r="8687" spans="12:13" x14ac:dyDescent="0.35">
      <c r="L8687" s="535" t="s">
        <v>9751</v>
      </c>
      <c r="M8687" s="529" t="s">
        <v>1047</v>
      </c>
    </row>
    <row r="8688" spans="12:13" x14ac:dyDescent="0.35">
      <c r="L8688" s="535" t="s">
        <v>9752</v>
      </c>
      <c r="M8688" s="529" t="s">
        <v>1047</v>
      </c>
    </row>
    <row r="8689" spans="12:13" x14ac:dyDescent="0.35">
      <c r="L8689" s="535" t="s">
        <v>9753</v>
      </c>
      <c r="M8689" s="529" t="s">
        <v>1047</v>
      </c>
    </row>
    <row r="8690" spans="12:13" x14ac:dyDescent="0.35">
      <c r="L8690" s="535" t="s">
        <v>9754</v>
      </c>
      <c r="M8690" s="529" t="s">
        <v>1047</v>
      </c>
    </row>
    <row r="8691" spans="12:13" x14ac:dyDescent="0.35">
      <c r="L8691" s="535" t="s">
        <v>9755</v>
      </c>
      <c r="M8691" s="529" t="s">
        <v>1047</v>
      </c>
    </row>
    <row r="8692" spans="12:13" x14ac:dyDescent="0.35">
      <c r="L8692" s="535" t="s">
        <v>9756</v>
      </c>
      <c r="M8692" s="529" t="s">
        <v>1047</v>
      </c>
    </row>
    <row r="8693" spans="12:13" x14ac:dyDescent="0.35">
      <c r="L8693" s="535" t="s">
        <v>9757</v>
      </c>
      <c r="M8693" s="529" t="s">
        <v>1047</v>
      </c>
    </row>
    <row r="8694" spans="12:13" x14ac:dyDescent="0.35">
      <c r="L8694" s="535" t="s">
        <v>9758</v>
      </c>
      <c r="M8694" s="529" t="s">
        <v>1047</v>
      </c>
    </row>
    <row r="8695" spans="12:13" x14ac:dyDescent="0.35">
      <c r="L8695" s="535" t="s">
        <v>9759</v>
      </c>
      <c r="M8695" s="529" t="s">
        <v>1047</v>
      </c>
    </row>
    <row r="8696" spans="12:13" x14ac:dyDescent="0.35">
      <c r="L8696" s="535" t="s">
        <v>9760</v>
      </c>
      <c r="M8696" s="529" t="s">
        <v>1047</v>
      </c>
    </row>
    <row r="8697" spans="12:13" x14ac:dyDescent="0.35">
      <c r="L8697" s="535" t="s">
        <v>9761</v>
      </c>
      <c r="M8697" s="529" t="s">
        <v>1047</v>
      </c>
    </row>
    <row r="8698" spans="12:13" x14ac:dyDescent="0.35">
      <c r="L8698" s="535" t="s">
        <v>9762</v>
      </c>
      <c r="M8698" s="529" t="s">
        <v>1047</v>
      </c>
    </row>
    <row r="8699" spans="12:13" x14ac:dyDescent="0.35">
      <c r="L8699" s="535" t="s">
        <v>9763</v>
      </c>
      <c r="M8699" s="529" t="s">
        <v>1047</v>
      </c>
    </row>
    <row r="8700" spans="12:13" x14ac:dyDescent="0.35">
      <c r="L8700" s="535" t="s">
        <v>9764</v>
      </c>
      <c r="M8700" s="529" t="s">
        <v>1047</v>
      </c>
    </row>
    <row r="8701" spans="12:13" x14ac:dyDescent="0.35">
      <c r="L8701" s="535" t="s">
        <v>9765</v>
      </c>
      <c r="M8701" s="529" t="s">
        <v>1047</v>
      </c>
    </row>
    <row r="8702" spans="12:13" x14ac:dyDescent="0.35">
      <c r="L8702" s="535" t="s">
        <v>9766</v>
      </c>
      <c r="M8702" s="529" t="s">
        <v>1047</v>
      </c>
    </row>
    <row r="8703" spans="12:13" x14ac:dyDescent="0.35">
      <c r="L8703" s="535" t="s">
        <v>9767</v>
      </c>
      <c r="M8703" s="529" t="s">
        <v>1047</v>
      </c>
    </row>
    <row r="8704" spans="12:13" x14ac:dyDescent="0.35">
      <c r="L8704" s="535" t="s">
        <v>9768</v>
      </c>
      <c r="M8704" s="529" t="s">
        <v>1047</v>
      </c>
    </row>
    <row r="8705" spans="12:13" x14ac:dyDescent="0.35">
      <c r="L8705" s="535" t="s">
        <v>9769</v>
      </c>
      <c r="M8705" s="529" t="s">
        <v>1047</v>
      </c>
    </row>
    <row r="8706" spans="12:13" x14ac:dyDescent="0.35">
      <c r="L8706" s="535" t="s">
        <v>9770</v>
      </c>
      <c r="M8706" s="529" t="s">
        <v>1047</v>
      </c>
    </row>
    <row r="8707" spans="12:13" x14ac:dyDescent="0.35">
      <c r="L8707" s="535" t="s">
        <v>9771</v>
      </c>
      <c r="M8707" s="529" t="s">
        <v>1047</v>
      </c>
    </row>
    <row r="8708" spans="12:13" x14ac:dyDescent="0.35">
      <c r="L8708" s="535" t="s">
        <v>9772</v>
      </c>
      <c r="M8708" s="529" t="s">
        <v>1047</v>
      </c>
    </row>
    <row r="8709" spans="12:13" x14ac:dyDescent="0.35">
      <c r="L8709" s="535" t="s">
        <v>9773</v>
      </c>
      <c r="M8709" s="529" t="s">
        <v>1047</v>
      </c>
    </row>
    <row r="8710" spans="12:13" x14ac:dyDescent="0.35">
      <c r="L8710" s="535" t="s">
        <v>9774</v>
      </c>
      <c r="M8710" s="529" t="s">
        <v>1047</v>
      </c>
    </row>
    <row r="8711" spans="12:13" x14ac:dyDescent="0.35">
      <c r="L8711" s="535" t="s">
        <v>9775</v>
      </c>
      <c r="M8711" s="529" t="s">
        <v>1047</v>
      </c>
    </row>
    <row r="8712" spans="12:13" x14ac:dyDescent="0.35">
      <c r="L8712" s="535" t="s">
        <v>9776</v>
      </c>
      <c r="M8712" s="529" t="s">
        <v>1047</v>
      </c>
    </row>
    <row r="8713" spans="12:13" x14ac:dyDescent="0.35">
      <c r="L8713" s="535" t="s">
        <v>9777</v>
      </c>
      <c r="M8713" s="529" t="s">
        <v>1047</v>
      </c>
    </row>
    <row r="8714" spans="12:13" x14ac:dyDescent="0.35">
      <c r="L8714" s="535" t="s">
        <v>9778</v>
      </c>
      <c r="M8714" s="529" t="s">
        <v>1047</v>
      </c>
    </row>
    <row r="8715" spans="12:13" x14ac:dyDescent="0.35">
      <c r="L8715" s="535" t="s">
        <v>9779</v>
      </c>
      <c r="M8715" s="529" t="s">
        <v>1047</v>
      </c>
    </row>
    <row r="8716" spans="12:13" x14ac:dyDescent="0.35">
      <c r="L8716" s="535" t="s">
        <v>9780</v>
      </c>
      <c r="M8716" s="529" t="s">
        <v>1047</v>
      </c>
    </row>
    <row r="8717" spans="12:13" x14ac:dyDescent="0.35">
      <c r="L8717" s="535" t="s">
        <v>9781</v>
      </c>
      <c r="M8717" s="529" t="s">
        <v>1047</v>
      </c>
    </row>
    <row r="8718" spans="12:13" x14ac:dyDescent="0.35">
      <c r="L8718" s="535" t="s">
        <v>9782</v>
      </c>
      <c r="M8718" s="529" t="s">
        <v>1047</v>
      </c>
    </row>
    <row r="8719" spans="12:13" x14ac:dyDescent="0.35">
      <c r="L8719" s="535" t="s">
        <v>9783</v>
      </c>
      <c r="M8719" s="529" t="s">
        <v>1047</v>
      </c>
    </row>
    <row r="8720" spans="12:13" x14ac:dyDescent="0.35">
      <c r="L8720" s="535" t="s">
        <v>9784</v>
      </c>
      <c r="M8720" s="529" t="s">
        <v>1047</v>
      </c>
    </row>
    <row r="8721" spans="12:13" x14ac:dyDescent="0.35">
      <c r="L8721" s="535" t="s">
        <v>9785</v>
      </c>
      <c r="M8721" s="529" t="s">
        <v>1047</v>
      </c>
    </row>
    <row r="8722" spans="12:13" x14ac:dyDescent="0.35">
      <c r="L8722" s="535" t="s">
        <v>9786</v>
      </c>
      <c r="M8722" s="529" t="s">
        <v>1047</v>
      </c>
    </row>
    <row r="8723" spans="12:13" x14ac:dyDescent="0.35">
      <c r="L8723" s="535" t="s">
        <v>9787</v>
      </c>
      <c r="M8723" s="529" t="s">
        <v>1047</v>
      </c>
    </row>
    <row r="8724" spans="12:13" x14ac:dyDescent="0.35">
      <c r="L8724" s="535" t="s">
        <v>9788</v>
      </c>
      <c r="M8724" s="529" t="s">
        <v>1047</v>
      </c>
    </row>
    <row r="8725" spans="12:13" x14ac:dyDescent="0.35">
      <c r="L8725" s="535" t="s">
        <v>9789</v>
      </c>
      <c r="M8725" s="529" t="s">
        <v>1047</v>
      </c>
    </row>
    <row r="8726" spans="12:13" x14ac:dyDescent="0.35">
      <c r="L8726" s="535" t="s">
        <v>9790</v>
      </c>
      <c r="M8726" s="529" t="s">
        <v>1047</v>
      </c>
    </row>
    <row r="8727" spans="12:13" x14ac:dyDescent="0.35">
      <c r="L8727" s="535" t="s">
        <v>9791</v>
      </c>
      <c r="M8727" s="529" t="s">
        <v>1047</v>
      </c>
    </row>
    <row r="8728" spans="12:13" x14ac:dyDescent="0.35">
      <c r="L8728" s="535" t="s">
        <v>9792</v>
      </c>
      <c r="M8728" s="529" t="s">
        <v>1047</v>
      </c>
    </row>
    <row r="8729" spans="12:13" x14ac:dyDescent="0.35">
      <c r="L8729" s="535" t="s">
        <v>9793</v>
      </c>
      <c r="M8729" s="529" t="s">
        <v>1047</v>
      </c>
    </row>
    <row r="8730" spans="12:13" x14ac:dyDescent="0.35">
      <c r="L8730" s="535" t="s">
        <v>9794</v>
      </c>
      <c r="M8730" s="529" t="s">
        <v>1047</v>
      </c>
    </row>
    <row r="8731" spans="12:13" x14ac:dyDescent="0.35">
      <c r="L8731" s="535" t="s">
        <v>9795</v>
      </c>
      <c r="M8731" s="529" t="s">
        <v>1047</v>
      </c>
    </row>
    <row r="8732" spans="12:13" x14ac:dyDescent="0.35">
      <c r="L8732" s="535" t="s">
        <v>9796</v>
      </c>
      <c r="M8732" s="529" t="s">
        <v>1047</v>
      </c>
    </row>
    <row r="8733" spans="12:13" x14ac:dyDescent="0.35">
      <c r="L8733" s="535" t="s">
        <v>9797</v>
      </c>
      <c r="M8733" s="529" t="s">
        <v>1047</v>
      </c>
    </row>
    <row r="8734" spans="12:13" x14ac:dyDescent="0.35">
      <c r="L8734" s="535" t="s">
        <v>9798</v>
      </c>
      <c r="M8734" s="529" t="s">
        <v>1047</v>
      </c>
    </row>
    <row r="8735" spans="12:13" x14ac:dyDescent="0.35">
      <c r="L8735" s="535" t="s">
        <v>9799</v>
      </c>
      <c r="M8735" s="529" t="s">
        <v>1047</v>
      </c>
    </row>
    <row r="8736" spans="12:13" x14ac:dyDescent="0.35">
      <c r="L8736" s="535" t="s">
        <v>9800</v>
      </c>
      <c r="M8736" s="529" t="s">
        <v>1047</v>
      </c>
    </row>
    <row r="8737" spans="12:13" x14ac:dyDescent="0.35">
      <c r="L8737" s="535" t="s">
        <v>9801</v>
      </c>
      <c r="M8737" s="529" t="s">
        <v>1047</v>
      </c>
    </row>
    <row r="8738" spans="12:13" x14ac:dyDescent="0.35">
      <c r="L8738" s="535" t="s">
        <v>9802</v>
      </c>
      <c r="M8738" s="529" t="s">
        <v>1047</v>
      </c>
    </row>
    <row r="8739" spans="12:13" x14ac:dyDescent="0.35">
      <c r="L8739" s="535" t="s">
        <v>9803</v>
      </c>
      <c r="M8739" s="529" t="s">
        <v>1047</v>
      </c>
    </row>
    <row r="8740" spans="12:13" x14ac:dyDescent="0.35">
      <c r="L8740" s="535" t="s">
        <v>9804</v>
      </c>
      <c r="M8740" s="529" t="s">
        <v>1047</v>
      </c>
    </row>
    <row r="8741" spans="12:13" x14ac:dyDescent="0.35">
      <c r="L8741" s="535" t="s">
        <v>9805</v>
      </c>
      <c r="M8741" s="529" t="s">
        <v>1047</v>
      </c>
    </row>
    <row r="8742" spans="12:13" x14ac:dyDescent="0.35">
      <c r="L8742" s="535" t="s">
        <v>9806</v>
      </c>
      <c r="M8742" s="529" t="s">
        <v>1047</v>
      </c>
    </row>
    <row r="8743" spans="12:13" x14ac:dyDescent="0.35">
      <c r="L8743" s="535" t="s">
        <v>9807</v>
      </c>
      <c r="M8743" s="529" t="s">
        <v>1047</v>
      </c>
    </row>
    <row r="8744" spans="12:13" x14ac:dyDescent="0.35">
      <c r="L8744" s="535" t="s">
        <v>9808</v>
      </c>
      <c r="M8744" s="529" t="s">
        <v>1047</v>
      </c>
    </row>
    <row r="8745" spans="12:13" x14ac:dyDescent="0.35">
      <c r="L8745" s="535" t="s">
        <v>9809</v>
      </c>
      <c r="M8745" s="529" t="s">
        <v>1047</v>
      </c>
    </row>
    <row r="8746" spans="12:13" x14ac:dyDescent="0.35">
      <c r="L8746" s="535" t="s">
        <v>9810</v>
      </c>
      <c r="M8746" s="529" t="s">
        <v>1047</v>
      </c>
    </row>
    <row r="8747" spans="12:13" x14ac:dyDescent="0.35">
      <c r="L8747" s="535" t="s">
        <v>9811</v>
      </c>
      <c r="M8747" s="529" t="s">
        <v>1047</v>
      </c>
    </row>
    <row r="8748" spans="12:13" x14ac:dyDescent="0.35">
      <c r="L8748" s="535" t="s">
        <v>9812</v>
      </c>
      <c r="M8748" s="529" t="s">
        <v>1047</v>
      </c>
    </row>
    <row r="8749" spans="12:13" x14ac:dyDescent="0.35">
      <c r="L8749" s="535" t="s">
        <v>9813</v>
      </c>
      <c r="M8749" s="529" t="s">
        <v>1047</v>
      </c>
    </row>
    <row r="8750" spans="12:13" x14ac:dyDescent="0.35">
      <c r="L8750" s="535" t="s">
        <v>9814</v>
      </c>
      <c r="M8750" s="529" t="s">
        <v>1047</v>
      </c>
    </row>
    <row r="8751" spans="12:13" x14ac:dyDescent="0.35">
      <c r="L8751" s="535" t="s">
        <v>9815</v>
      </c>
      <c r="M8751" s="529" t="s">
        <v>1047</v>
      </c>
    </row>
    <row r="8752" spans="12:13" x14ac:dyDescent="0.35">
      <c r="L8752" s="535" t="s">
        <v>9816</v>
      </c>
      <c r="M8752" s="529" t="s">
        <v>1047</v>
      </c>
    </row>
    <row r="8753" spans="12:13" x14ac:dyDescent="0.35">
      <c r="L8753" s="535" t="s">
        <v>9817</v>
      </c>
      <c r="M8753" s="529" t="s">
        <v>1047</v>
      </c>
    </row>
    <row r="8754" spans="12:13" x14ac:dyDescent="0.35">
      <c r="L8754" s="535" t="s">
        <v>9818</v>
      </c>
      <c r="M8754" s="529" t="s">
        <v>1047</v>
      </c>
    </row>
    <row r="8755" spans="12:13" x14ac:dyDescent="0.35">
      <c r="L8755" s="535" t="s">
        <v>9819</v>
      </c>
      <c r="M8755" s="529" t="s">
        <v>1047</v>
      </c>
    </row>
    <row r="8756" spans="12:13" x14ac:dyDescent="0.35">
      <c r="L8756" s="535" t="s">
        <v>9820</v>
      </c>
      <c r="M8756" s="529" t="s">
        <v>1047</v>
      </c>
    </row>
    <row r="8757" spans="12:13" x14ac:dyDescent="0.35">
      <c r="L8757" s="535" t="s">
        <v>9821</v>
      </c>
      <c r="M8757" s="529" t="s">
        <v>1047</v>
      </c>
    </row>
    <row r="8758" spans="12:13" x14ac:dyDescent="0.35">
      <c r="L8758" s="535" t="s">
        <v>9822</v>
      </c>
      <c r="M8758" s="529" t="s">
        <v>1047</v>
      </c>
    </row>
    <row r="8759" spans="12:13" x14ac:dyDescent="0.35">
      <c r="L8759" s="535" t="s">
        <v>9823</v>
      </c>
      <c r="M8759" s="529" t="s">
        <v>1047</v>
      </c>
    </row>
    <row r="8760" spans="12:13" x14ac:dyDescent="0.35">
      <c r="L8760" s="535" t="s">
        <v>9824</v>
      </c>
      <c r="M8760" s="529" t="s">
        <v>1047</v>
      </c>
    </row>
    <row r="8761" spans="12:13" x14ac:dyDescent="0.35">
      <c r="L8761" s="535" t="s">
        <v>9825</v>
      </c>
      <c r="M8761" s="529" t="s">
        <v>1047</v>
      </c>
    </row>
    <row r="8762" spans="12:13" x14ac:dyDescent="0.35">
      <c r="L8762" s="535" t="s">
        <v>9826</v>
      </c>
      <c r="M8762" s="529" t="s">
        <v>1047</v>
      </c>
    </row>
    <row r="8763" spans="12:13" x14ac:dyDescent="0.35">
      <c r="L8763" s="535" t="s">
        <v>9827</v>
      </c>
      <c r="M8763" s="529" t="s">
        <v>1047</v>
      </c>
    </row>
    <row r="8764" spans="12:13" x14ac:dyDescent="0.35">
      <c r="L8764" s="535" t="s">
        <v>9828</v>
      </c>
      <c r="M8764" s="529" t="s">
        <v>1047</v>
      </c>
    </row>
    <row r="8765" spans="12:13" x14ac:dyDescent="0.35">
      <c r="L8765" s="535" t="s">
        <v>9829</v>
      </c>
      <c r="M8765" s="529" t="s">
        <v>1047</v>
      </c>
    </row>
    <row r="8766" spans="12:13" x14ac:dyDescent="0.35">
      <c r="L8766" s="535" t="s">
        <v>9830</v>
      </c>
      <c r="M8766" s="529" t="s">
        <v>1047</v>
      </c>
    </row>
    <row r="8767" spans="12:13" x14ac:dyDescent="0.35">
      <c r="L8767" s="535" t="s">
        <v>9831</v>
      </c>
      <c r="M8767" s="529" t="s">
        <v>1047</v>
      </c>
    </row>
    <row r="8768" spans="12:13" x14ac:dyDescent="0.35">
      <c r="L8768" s="535" t="s">
        <v>9832</v>
      </c>
      <c r="M8768" s="529" t="s">
        <v>1047</v>
      </c>
    </row>
    <row r="8769" spans="12:13" x14ac:dyDescent="0.35">
      <c r="L8769" s="535" t="s">
        <v>9833</v>
      </c>
      <c r="M8769" s="529" t="s">
        <v>1047</v>
      </c>
    </row>
    <row r="8770" spans="12:13" x14ac:dyDescent="0.35">
      <c r="L8770" s="535" t="s">
        <v>9834</v>
      </c>
      <c r="M8770" s="529" t="s">
        <v>1047</v>
      </c>
    </row>
    <row r="8771" spans="12:13" x14ac:dyDescent="0.35">
      <c r="L8771" s="535" t="s">
        <v>9835</v>
      </c>
      <c r="M8771" s="529" t="s">
        <v>1047</v>
      </c>
    </row>
    <row r="8772" spans="12:13" x14ac:dyDescent="0.35">
      <c r="L8772" s="535" t="s">
        <v>9836</v>
      </c>
      <c r="M8772" s="529" t="s">
        <v>1047</v>
      </c>
    </row>
    <row r="8773" spans="12:13" x14ac:dyDescent="0.35">
      <c r="L8773" s="535" t="s">
        <v>9837</v>
      </c>
      <c r="M8773" s="529" t="s">
        <v>1047</v>
      </c>
    </row>
    <row r="8774" spans="12:13" x14ac:dyDescent="0.35">
      <c r="L8774" s="535" t="s">
        <v>9838</v>
      </c>
      <c r="M8774" s="529" t="s">
        <v>1047</v>
      </c>
    </row>
    <row r="8775" spans="12:13" x14ac:dyDescent="0.35">
      <c r="L8775" s="535" t="s">
        <v>9839</v>
      </c>
      <c r="M8775" s="529" t="s">
        <v>1047</v>
      </c>
    </row>
    <row r="8776" spans="12:13" x14ac:dyDescent="0.35">
      <c r="L8776" s="535" t="s">
        <v>9840</v>
      </c>
      <c r="M8776" s="529" t="s">
        <v>1047</v>
      </c>
    </row>
    <row r="8777" spans="12:13" x14ac:dyDescent="0.35">
      <c r="L8777" s="535" t="s">
        <v>9841</v>
      </c>
      <c r="M8777" s="529" t="s">
        <v>1047</v>
      </c>
    </row>
    <row r="8778" spans="12:13" x14ac:dyDescent="0.35">
      <c r="L8778" s="535" t="s">
        <v>9842</v>
      </c>
      <c r="M8778" s="529" t="s">
        <v>1047</v>
      </c>
    </row>
    <row r="8779" spans="12:13" x14ac:dyDescent="0.35">
      <c r="L8779" s="535" t="s">
        <v>9843</v>
      </c>
      <c r="M8779" s="529" t="s">
        <v>1047</v>
      </c>
    </row>
    <row r="8780" spans="12:13" x14ac:dyDescent="0.35">
      <c r="L8780" s="535" t="s">
        <v>9844</v>
      </c>
      <c r="M8780" s="529" t="s">
        <v>1047</v>
      </c>
    </row>
    <row r="8781" spans="12:13" x14ac:dyDescent="0.35">
      <c r="L8781" s="535" t="s">
        <v>9845</v>
      </c>
      <c r="M8781" s="529" t="s">
        <v>1047</v>
      </c>
    </row>
    <row r="8782" spans="12:13" x14ac:dyDescent="0.35">
      <c r="L8782" s="535" t="s">
        <v>9846</v>
      </c>
      <c r="M8782" s="529" t="s">
        <v>1047</v>
      </c>
    </row>
    <row r="8783" spans="12:13" x14ac:dyDescent="0.35">
      <c r="L8783" s="535" t="s">
        <v>9847</v>
      </c>
      <c r="M8783" s="529" t="s">
        <v>1047</v>
      </c>
    </row>
    <row r="8784" spans="12:13" x14ac:dyDescent="0.35">
      <c r="L8784" s="535" t="s">
        <v>9848</v>
      </c>
      <c r="M8784" s="529" t="s">
        <v>1047</v>
      </c>
    </row>
    <row r="8785" spans="12:13" x14ac:dyDescent="0.35">
      <c r="L8785" s="535" t="s">
        <v>9849</v>
      </c>
      <c r="M8785" s="529" t="s">
        <v>1047</v>
      </c>
    </row>
    <row r="8786" spans="12:13" x14ac:dyDescent="0.35">
      <c r="L8786" s="535" t="s">
        <v>9850</v>
      </c>
      <c r="M8786" s="529" t="s">
        <v>1047</v>
      </c>
    </row>
    <row r="8787" spans="12:13" x14ac:dyDescent="0.35">
      <c r="L8787" s="535" t="s">
        <v>9851</v>
      </c>
      <c r="M8787" s="529" t="s">
        <v>1047</v>
      </c>
    </row>
    <row r="8788" spans="12:13" x14ac:dyDescent="0.35">
      <c r="L8788" s="535" t="s">
        <v>9852</v>
      </c>
      <c r="M8788" s="529" t="s">
        <v>1047</v>
      </c>
    </row>
    <row r="8789" spans="12:13" x14ac:dyDescent="0.35">
      <c r="L8789" s="535" t="s">
        <v>9853</v>
      </c>
      <c r="M8789" s="529" t="s">
        <v>1047</v>
      </c>
    </row>
    <row r="8790" spans="12:13" x14ac:dyDescent="0.35">
      <c r="L8790" s="535" t="s">
        <v>9854</v>
      </c>
      <c r="M8790" s="529" t="s">
        <v>1047</v>
      </c>
    </row>
    <row r="8791" spans="12:13" x14ac:dyDescent="0.35">
      <c r="L8791" s="535" t="s">
        <v>9855</v>
      </c>
      <c r="M8791" s="529" t="s">
        <v>1047</v>
      </c>
    </row>
    <row r="8792" spans="12:13" x14ac:dyDescent="0.35">
      <c r="L8792" s="535" t="s">
        <v>9856</v>
      </c>
      <c r="M8792" s="529" t="s">
        <v>1047</v>
      </c>
    </row>
    <row r="8793" spans="12:13" x14ac:dyDescent="0.35">
      <c r="L8793" s="535" t="s">
        <v>9857</v>
      </c>
      <c r="M8793" s="529" t="s">
        <v>1047</v>
      </c>
    </row>
    <row r="8794" spans="12:13" x14ac:dyDescent="0.35">
      <c r="L8794" s="535" t="s">
        <v>9858</v>
      </c>
      <c r="M8794" s="529" t="s">
        <v>1047</v>
      </c>
    </row>
    <row r="8795" spans="12:13" x14ac:dyDescent="0.35">
      <c r="L8795" s="535" t="s">
        <v>9859</v>
      </c>
      <c r="M8795" s="529" t="s">
        <v>1047</v>
      </c>
    </row>
    <row r="8796" spans="12:13" x14ac:dyDescent="0.35">
      <c r="L8796" s="535" t="s">
        <v>9860</v>
      </c>
      <c r="M8796" s="529" t="s">
        <v>1047</v>
      </c>
    </row>
    <row r="8797" spans="12:13" x14ac:dyDescent="0.35">
      <c r="L8797" s="535" t="s">
        <v>9861</v>
      </c>
      <c r="M8797" s="529" t="s">
        <v>1047</v>
      </c>
    </row>
    <row r="8798" spans="12:13" x14ac:dyDescent="0.35">
      <c r="L8798" s="535" t="s">
        <v>9862</v>
      </c>
      <c r="M8798" s="529" t="s">
        <v>1047</v>
      </c>
    </row>
    <row r="8799" spans="12:13" x14ac:dyDescent="0.35">
      <c r="L8799" s="535" t="s">
        <v>9863</v>
      </c>
      <c r="M8799" s="529" t="s">
        <v>1047</v>
      </c>
    </row>
    <row r="8800" spans="12:13" x14ac:dyDescent="0.35">
      <c r="L8800" s="535" t="s">
        <v>9864</v>
      </c>
      <c r="M8800" s="529" t="s">
        <v>1047</v>
      </c>
    </row>
    <row r="8801" spans="12:13" x14ac:dyDescent="0.35">
      <c r="L8801" s="535" t="s">
        <v>9865</v>
      </c>
      <c r="M8801" s="529" t="s">
        <v>1047</v>
      </c>
    </row>
    <row r="8802" spans="12:13" x14ac:dyDescent="0.35">
      <c r="L8802" s="535" t="s">
        <v>9866</v>
      </c>
      <c r="M8802" s="529" t="s">
        <v>1047</v>
      </c>
    </row>
    <row r="8803" spans="12:13" x14ac:dyDescent="0.35">
      <c r="L8803" s="535" t="s">
        <v>9867</v>
      </c>
      <c r="M8803" s="529" t="s">
        <v>1047</v>
      </c>
    </row>
    <row r="8804" spans="12:13" x14ac:dyDescent="0.35">
      <c r="L8804" s="535" t="s">
        <v>9868</v>
      </c>
      <c r="M8804" s="529" t="s">
        <v>1047</v>
      </c>
    </row>
    <row r="8805" spans="12:13" x14ac:dyDescent="0.35">
      <c r="L8805" s="535" t="s">
        <v>9869</v>
      </c>
      <c r="M8805" s="529" t="s">
        <v>1047</v>
      </c>
    </row>
    <row r="8806" spans="12:13" x14ac:dyDescent="0.35">
      <c r="L8806" s="535" t="s">
        <v>9870</v>
      </c>
      <c r="M8806" s="529" t="s">
        <v>1047</v>
      </c>
    </row>
    <row r="8807" spans="12:13" x14ac:dyDescent="0.35">
      <c r="L8807" s="535" t="s">
        <v>9871</v>
      </c>
      <c r="M8807" s="529" t="s">
        <v>1047</v>
      </c>
    </row>
    <row r="8808" spans="12:13" x14ac:dyDescent="0.35">
      <c r="L8808" s="535" t="s">
        <v>9872</v>
      </c>
      <c r="M8808" s="529" t="s">
        <v>1047</v>
      </c>
    </row>
    <row r="8809" spans="12:13" x14ac:dyDescent="0.35">
      <c r="L8809" s="535" t="s">
        <v>9873</v>
      </c>
      <c r="M8809" s="529" t="s">
        <v>1047</v>
      </c>
    </row>
    <row r="8810" spans="12:13" x14ac:dyDescent="0.35">
      <c r="L8810" s="535" t="s">
        <v>9874</v>
      </c>
      <c r="M8810" s="529" t="s">
        <v>1047</v>
      </c>
    </row>
    <row r="8811" spans="12:13" x14ac:dyDescent="0.35">
      <c r="L8811" s="535" t="s">
        <v>9875</v>
      </c>
      <c r="M8811" s="529" t="s">
        <v>1047</v>
      </c>
    </row>
    <row r="8812" spans="12:13" x14ac:dyDescent="0.35">
      <c r="L8812" s="535" t="s">
        <v>9876</v>
      </c>
      <c r="M8812" s="529" t="s">
        <v>1047</v>
      </c>
    </row>
    <row r="8813" spans="12:13" x14ac:dyDescent="0.35">
      <c r="L8813" s="535" t="s">
        <v>9877</v>
      </c>
      <c r="M8813" s="529" t="s">
        <v>1047</v>
      </c>
    </row>
    <row r="8814" spans="12:13" x14ac:dyDescent="0.35">
      <c r="L8814" s="535" t="s">
        <v>9878</v>
      </c>
      <c r="M8814" s="529" t="s">
        <v>1047</v>
      </c>
    </row>
    <row r="8815" spans="12:13" x14ac:dyDescent="0.35">
      <c r="L8815" s="535" t="s">
        <v>9879</v>
      </c>
      <c r="M8815" s="529" t="s">
        <v>1047</v>
      </c>
    </row>
    <row r="8816" spans="12:13" x14ac:dyDescent="0.35">
      <c r="L8816" s="535" t="s">
        <v>9880</v>
      </c>
      <c r="M8816" s="529" t="s">
        <v>1047</v>
      </c>
    </row>
    <row r="8817" spans="12:13" x14ac:dyDescent="0.35">
      <c r="L8817" s="535" t="s">
        <v>9881</v>
      </c>
      <c r="M8817" s="529" t="s">
        <v>1047</v>
      </c>
    </row>
    <row r="8818" spans="12:13" x14ac:dyDescent="0.35">
      <c r="L8818" s="535" t="s">
        <v>9882</v>
      </c>
      <c r="M8818" s="529" t="s">
        <v>1047</v>
      </c>
    </row>
    <row r="8819" spans="12:13" x14ac:dyDescent="0.35">
      <c r="L8819" s="535" t="s">
        <v>9883</v>
      </c>
      <c r="M8819" s="529" t="s">
        <v>1047</v>
      </c>
    </row>
    <row r="8820" spans="12:13" x14ac:dyDescent="0.35">
      <c r="L8820" s="535" t="s">
        <v>9884</v>
      </c>
      <c r="M8820" s="529" t="s">
        <v>1047</v>
      </c>
    </row>
    <row r="8821" spans="12:13" x14ac:dyDescent="0.35">
      <c r="L8821" s="535" t="s">
        <v>9885</v>
      </c>
      <c r="M8821" s="529" t="s">
        <v>1047</v>
      </c>
    </row>
    <row r="8822" spans="12:13" x14ac:dyDescent="0.35">
      <c r="L8822" s="535" t="s">
        <v>9886</v>
      </c>
      <c r="M8822" s="529" t="s">
        <v>1047</v>
      </c>
    </row>
    <row r="8823" spans="12:13" x14ac:dyDescent="0.35">
      <c r="L8823" s="535" t="s">
        <v>9887</v>
      </c>
      <c r="M8823" s="529" t="s">
        <v>1047</v>
      </c>
    </row>
    <row r="8824" spans="12:13" x14ac:dyDescent="0.35">
      <c r="L8824" s="535" t="s">
        <v>9888</v>
      </c>
      <c r="M8824" s="529" t="s">
        <v>1047</v>
      </c>
    </row>
    <row r="8825" spans="12:13" x14ac:dyDescent="0.35">
      <c r="L8825" s="535" t="s">
        <v>9889</v>
      </c>
      <c r="M8825" s="529" t="s">
        <v>1047</v>
      </c>
    </row>
    <row r="8826" spans="12:13" x14ac:dyDescent="0.35">
      <c r="L8826" s="535" t="s">
        <v>9890</v>
      </c>
      <c r="M8826" s="529" t="s">
        <v>1047</v>
      </c>
    </row>
    <row r="8827" spans="12:13" x14ac:dyDescent="0.35">
      <c r="L8827" s="535" t="s">
        <v>9891</v>
      </c>
      <c r="M8827" s="529" t="s">
        <v>1047</v>
      </c>
    </row>
    <row r="8828" spans="12:13" x14ac:dyDescent="0.35">
      <c r="L8828" s="535" t="s">
        <v>9892</v>
      </c>
      <c r="M8828" s="529" t="s">
        <v>1047</v>
      </c>
    </row>
    <row r="8829" spans="12:13" x14ac:dyDescent="0.35">
      <c r="L8829" s="535" t="s">
        <v>9893</v>
      </c>
      <c r="M8829" s="529" t="s">
        <v>1047</v>
      </c>
    </row>
    <row r="8830" spans="12:13" x14ac:dyDescent="0.35">
      <c r="L8830" s="535" t="s">
        <v>9894</v>
      </c>
      <c r="M8830" s="529" t="s">
        <v>1047</v>
      </c>
    </row>
    <row r="8831" spans="12:13" x14ac:dyDescent="0.35">
      <c r="L8831" s="535" t="s">
        <v>9895</v>
      </c>
      <c r="M8831" s="529" t="s">
        <v>1047</v>
      </c>
    </row>
    <row r="8832" spans="12:13" x14ac:dyDescent="0.35">
      <c r="L8832" s="535" t="s">
        <v>9896</v>
      </c>
      <c r="M8832" s="529" t="s">
        <v>1047</v>
      </c>
    </row>
    <row r="8833" spans="12:13" x14ac:dyDescent="0.35">
      <c r="L8833" s="535" t="s">
        <v>9897</v>
      </c>
      <c r="M8833" s="529" t="s">
        <v>1047</v>
      </c>
    </row>
    <row r="8834" spans="12:13" x14ac:dyDescent="0.35">
      <c r="L8834" s="535" t="s">
        <v>9898</v>
      </c>
      <c r="M8834" s="529" t="s">
        <v>1047</v>
      </c>
    </row>
    <row r="8835" spans="12:13" x14ac:dyDescent="0.35">
      <c r="L8835" s="535" t="s">
        <v>9899</v>
      </c>
      <c r="M8835" s="529" t="s">
        <v>1047</v>
      </c>
    </row>
    <row r="8836" spans="12:13" x14ac:dyDescent="0.35">
      <c r="L8836" s="535" t="s">
        <v>9900</v>
      </c>
      <c r="M8836" s="529" t="s">
        <v>1047</v>
      </c>
    </row>
    <row r="8837" spans="12:13" x14ac:dyDescent="0.35">
      <c r="L8837" s="535" t="s">
        <v>9901</v>
      </c>
      <c r="M8837" s="529" t="s">
        <v>1047</v>
      </c>
    </row>
    <row r="8838" spans="12:13" x14ac:dyDescent="0.35">
      <c r="L8838" s="535" t="s">
        <v>9902</v>
      </c>
      <c r="M8838" s="529" t="s">
        <v>1047</v>
      </c>
    </row>
    <row r="8839" spans="12:13" x14ac:dyDescent="0.35">
      <c r="L8839" s="535" t="s">
        <v>9903</v>
      </c>
      <c r="M8839" s="529" t="s">
        <v>1047</v>
      </c>
    </row>
    <row r="8840" spans="12:13" x14ac:dyDescent="0.35">
      <c r="L8840" s="535" t="s">
        <v>9904</v>
      </c>
      <c r="M8840" s="529" t="s">
        <v>1047</v>
      </c>
    </row>
    <row r="8841" spans="12:13" x14ac:dyDescent="0.35">
      <c r="L8841" s="535" t="s">
        <v>9905</v>
      </c>
      <c r="M8841" s="529" t="s">
        <v>1047</v>
      </c>
    </row>
    <row r="8842" spans="12:13" x14ac:dyDescent="0.35">
      <c r="L8842" s="535" t="s">
        <v>9906</v>
      </c>
      <c r="M8842" s="529" t="s">
        <v>1047</v>
      </c>
    </row>
    <row r="8843" spans="12:13" x14ac:dyDescent="0.35">
      <c r="L8843" s="535" t="s">
        <v>9907</v>
      </c>
      <c r="M8843" s="529" t="s">
        <v>1047</v>
      </c>
    </row>
    <row r="8844" spans="12:13" x14ac:dyDescent="0.35">
      <c r="L8844" s="535" t="s">
        <v>9908</v>
      </c>
      <c r="M8844" s="529" t="s">
        <v>1047</v>
      </c>
    </row>
    <row r="8845" spans="12:13" x14ac:dyDescent="0.35">
      <c r="L8845" s="535" t="s">
        <v>9909</v>
      </c>
      <c r="M8845" s="529" t="s">
        <v>1047</v>
      </c>
    </row>
    <row r="8846" spans="12:13" x14ac:dyDescent="0.35">
      <c r="L8846" s="535" t="s">
        <v>9910</v>
      </c>
      <c r="M8846" s="529" t="s">
        <v>1047</v>
      </c>
    </row>
    <row r="8847" spans="12:13" x14ac:dyDescent="0.35">
      <c r="L8847" s="535" t="s">
        <v>9911</v>
      </c>
      <c r="M8847" s="529" t="s">
        <v>1047</v>
      </c>
    </row>
    <row r="8848" spans="12:13" x14ac:dyDescent="0.35">
      <c r="L8848" s="535" t="s">
        <v>9912</v>
      </c>
      <c r="M8848" s="529" t="s">
        <v>1047</v>
      </c>
    </row>
    <row r="8849" spans="12:13" x14ac:dyDescent="0.35">
      <c r="L8849" s="535" t="s">
        <v>9913</v>
      </c>
      <c r="M8849" s="529" t="s">
        <v>1047</v>
      </c>
    </row>
    <row r="8850" spans="12:13" x14ac:dyDescent="0.35">
      <c r="L8850" s="535" t="s">
        <v>9914</v>
      </c>
      <c r="M8850" s="529" t="s">
        <v>1047</v>
      </c>
    </row>
    <row r="8851" spans="12:13" x14ac:dyDescent="0.35">
      <c r="L8851" s="535" t="s">
        <v>9915</v>
      </c>
      <c r="M8851" s="529" t="s">
        <v>1047</v>
      </c>
    </row>
    <row r="8852" spans="12:13" x14ac:dyDescent="0.35">
      <c r="L8852" s="535" t="s">
        <v>9916</v>
      </c>
      <c r="M8852" s="529" t="s">
        <v>1047</v>
      </c>
    </row>
    <row r="8853" spans="12:13" x14ac:dyDescent="0.35">
      <c r="L8853" s="535" t="s">
        <v>9917</v>
      </c>
      <c r="M8853" s="529" t="s">
        <v>1047</v>
      </c>
    </row>
    <row r="8854" spans="12:13" x14ac:dyDescent="0.35">
      <c r="L8854" s="535" t="s">
        <v>9918</v>
      </c>
      <c r="M8854" s="529" t="s">
        <v>1047</v>
      </c>
    </row>
    <row r="8855" spans="12:13" x14ac:dyDescent="0.35">
      <c r="L8855" s="535" t="s">
        <v>9919</v>
      </c>
      <c r="M8855" s="529" t="s">
        <v>1047</v>
      </c>
    </row>
    <row r="8856" spans="12:13" x14ac:dyDescent="0.35">
      <c r="L8856" s="535" t="s">
        <v>9920</v>
      </c>
      <c r="M8856" s="529" t="s">
        <v>1047</v>
      </c>
    </row>
    <row r="8857" spans="12:13" x14ac:dyDescent="0.35">
      <c r="L8857" s="535" t="s">
        <v>9921</v>
      </c>
      <c r="M8857" s="529" t="s">
        <v>1047</v>
      </c>
    </row>
    <row r="8858" spans="12:13" x14ac:dyDescent="0.35">
      <c r="L8858" s="535" t="s">
        <v>9922</v>
      </c>
      <c r="M8858" s="529" t="s">
        <v>1047</v>
      </c>
    </row>
    <row r="8859" spans="12:13" x14ac:dyDescent="0.35">
      <c r="L8859" s="535" t="s">
        <v>9923</v>
      </c>
      <c r="M8859" s="529" t="s">
        <v>1047</v>
      </c>
    </row>
    <row r="8860" spans="12:13" x14ac:dyDescent="0.35">
      <c r="L8860" s="535" t="s">
        <v>9924</v>
      </c>
      <c r="M8860" s="529" t="s">
        <v>1047</v>
      </c>
    </row>
    <row r="8861" spans="12:13" x14ac:dyDescent="0.35">
      <c r="L8861" s="535" t="s">
        <v>9925</v>
      </c>
      <c r="M8861" s="529" t="s">
        <v>1047</v>
      </c>
    </row>
    <row r="8862" spans="12:13" x14ac:dyDescent="0.35">
      <c r="L8862" s="535" t="s">
        <v>9926</v>
      </c>
      <c r="M8862" s="529" t="s">
        <v>1047</v>
      </c>
    </row>
    <row r="8863" spans="12:13" x14ac:dyDescent="0.35">
      <c r="L8863" s="535" t="s">
        <v>9927</v>
      </c>
      <c r="M8863" s="529" t="s">
        <v>1047</v>
      </c>
    </row>
    <row r="8864" spans="12:13" x14ac:dyDescent="0.35">
      <c r="L8864" s="535" t="s">
        <v>9928</v>
      </c>
      <c r="M8864" s="529" t="s">
        <v>1047</v>
      </c>
    </row>
    <row r="8865" spans="12:13" x14ac:dyDescent="0.35">
      <c r="L8865" s="535" t="s">
        <v>9929</v>
      </c>
      <c r="M8865" s="529" t="s">
        <v>1047</v>
      </c>
    </row>
    <row r="8866" spans="12:13" x14ac:dyDescent="0.35">
      <c r="L8866" s="535" t="s">
        <v>9930</v>
      </c>
      <c r="M8866" s="529" t="s">
        <v>1047</v>
      </c>
    </row>
    <row r="8867" spans="12:13" x14ac:dyDescent="0.35">
      <c r="L8867" s="535" t="s">
        <v>9931</v>
      </c>
      <c r="M8867" s="529" t="s">
        <v>1047</v>
      </c>
    </row>
    <row r="8868" spans="12:13" x14ac:dyDescent="0.35">
      <c r="L8868" s="535" t="s">
        <v>9932</v>
      </c>
      <c r="M8868" s="529" t="s">
        <v>1047</v>
      </c>
    </row>
    <row r="8869" spans="12:13" x14ac:dyDescent="0.35">
      <c r="L8869" s="535" t="s">
        <v>9933</v>
      </c>
      <c r="M8869" s="529" t="s">
        <v>1047</v>
      </c>
    </row>
    <row r="8870" spans="12:13" x14ac:dyDescent="0.35">
      <c r="L8870" s="535" t="s">
        <v>9934</v>
      </c>
      <c r="M8870" s="529" t="s">
        <v>1047</v>
      </c>
    </row>
    <row r="8871" spans="12:13" x14ac:dyDescent="0.35">
      <c r="L8871" s="535" t="s">
        <v>9935</v>
      </c>
      <c r="M8871" s="529" t="s">
        <v>1047</v>
      </c>
    </row>
    <row r="8872" spans="12:13" x14ac:dyDescent="0.35">
      <c r="L8872" s="535" t="s">
        <v>9936</v>
      </c>
      <c r="M8872" s="529" t="s">
        <v>1047</v>
      </c>
    </row>
    <row r="8873" spans="12:13" x14ac:dyDescent="0.35">
      <c r="L8873" s="535" t="s">
        <v>9937</v>
      </c>
      <c r="M8873" s="529" t="s">
        <v>1047</v>
      </c>
    </row>
    <row r="8874" spans="12:13" x14ac:dyDescent="0.35">
      <c r="L8874" s="535" t="s">
        <v>9938</v>
      </c>
      <c r="M8874" s="529" t="s">
        <v>1047</v>
      </c>
    </row>
    <row r="8875" spans="12:13" x14ac:dyDescent="0.35">
      <c r="L8875" s="535" t="s">
        <v>9939</v>
      </c>
      <c r="M8875" s="529" t="s">
        <v>1047</v>
      </c>
    </row>
    <row r="8876" spans="12:13" x14ac:dyDescent="0.35">
      <c r="L8876" s="535" t="s">
        <v>9940</v>
      </c>
      <c r="M8876" s="529" t="s">
        <v>1047</v>
      </c>
    </row>
    <row r="8877" spans="12:13" x14ac:dyDescent="0.35">
      <c r="L8877" s="535" t="s">
        <v>9941</v>
      </c>
      <c r="M8877" s="529" t="s">
        <v>1047</v>
      </c>
    </row>
    <row r="8878" spans="12:13" x14ac:dyDescent="0.35">
      <c r="L8878" s="535" t="s">
        <v>9942</v>
      </c>
      <c r="M8878" s="529" t="s">
        <v>1047</v>
      </c>
    </row>
    <row r="8879" spans="12:13" x14ac:dyDescent="0.35">
      <c r="L8879" s="535" t="s">
        <v>9943</v>
      </c>
      <c r="M8879" s="529" t="s">
        <v>1047</v>
      </c>
    </row>
    <row r="8880" spans="12:13" x14ac:dyDescent="0.35">
      <c r="L8880" s="535" t="s">
        <v>9944</v>
      </c>
      <c r="M8880" s="529" t="s">
        <v>1047</v>
      </c>
    </row>
    <row r="8881" spans="12:13" x14ac:dyDescent="0.35">
      <c r="L8881" s="535" t="s">
        <v>9945</v>
      </c>
      <c r="M8881" s="529" t="s">
        <v>1047</v>
      </c>
    </row>
    <row r="8882" spans="12:13" x14ac:dyDescent="0.35">
      <c r="L8882" s="535" t="s">
        <v>9946</v>
      </c>
      <c r="M8882" s="529" t="s">
        <v>1047</v>
      </c>
    </row>
    <row r="8883" spans="12:13" x14ac:dyDescent="0.35">
      <c r="L8883" s="535" t="s">
        <v>9947</v>
      </c>
      <c r="M8883" s="529" t="s">
        <v>1047</v>
      </c>
    </row>
    <row r="8884" spans="12:13" x14ac:dyDescent="0.35">
      <c r="L8884" s="535" t="s">
        <v>9948</v>
      </c>
      <c r="M8884" s="529" t="s">
        <v>1047</v>
      </c>
    </row>
    <row r="8885" spans="12:13" x14ac:dyDescent="0.35">
      <c r="L8885" s="535" t="s">
        <v>9949</v>
      </c>
      <c r="M8885" s="529" t="s">
        <v>1047</v>
      </c>
    </row>
    <row r="8886" spans="12:13" x14ac:dyDescent="0.35">
      <c r="L8886" s="535" t="s">
        <v>9950</v>
      </c>
      <c r="M8886" s="529" t="s">
        <v>1047</v>
      </c>
    </row>
    <row r="8887" spans="12:13" x14ac:dyDescent="0.35">
      <c r="L8887" s="535" t="s">
        <v>9951</v>
      </c>
      <c r="M8887" s="529" t="s">
        <v>1047</v>
      </c>
    </row>
    <row r="8888" spans="12:13" x14ac:dyDescent="0.35">
      <c r="L8888" s="535" t="s">
        <v>9952</v>
      </c>
      <c r="M8888" s="529" t="s">
        <v>1047</v>
      </c>
    </row>
    <row r="8889" spans="12:13" x14ac:dyDescent="0.35">
      <c r="L8889" s="535" t="s">
        <v>9953</v>
      </c>
      <c r="M8889" s="529" t="s">
        <v>1047</v>
      </c>
    </row>
    <row r="8890" spans="12:13" x14ac:dyDescent="0.35">
      <c r="L8890" s="535" t="s">
        <v>9954</v>
      </c>
      <c r="M8890" s="529" t="s">
        <v>1047</v>
      </c>
    </row>
    <row r="8891" spans="12:13" x14ac:dyDescent="0.35">
      <c r="L8891" s="535" t="s">
        <v>9955</v>
      </c>
      <c r="M8891" s="529" t="s">
        <v>1047</v>
      </c>
    </row>
    <row r="8892" spans="12:13" x14ac:dyDescent="0.35">
      <c r="L8892" s="535" t="s">
        <v>9956</v>
      </c>
      <c r="M8892" s="529" t="s">
        <v>1047</v>
      </c>
    </row>
    <row r="8893" spans="12:13" x14ac:dyDescent="0.35">
      <c r="L8893" s="535" t="s">
        <v>9957</v>
      </c>
      <c r="M8893" s="529" t="s">
        <v>1047</v>
      </c>
    </row>
    <row r="8894" spans="12:13" x14ac:dyDescent="0.35">
      <c r="L8894" s="535" t="s">
        <v>9958</v>
      </c>
      <c r="M8894" s="529" t="s">
        <v>1047</v>
      </c>
    </row>
    <row r="8895" spans="12:13" x14ac:dyDescent="0.35">
      <c r="L8895" s="535" t="s">
        <v>9959</v>
      </c>
      <c r="M8895" s="529" t="s">
        <v>1047</v>
      </c>
    </row>
    <row r="8896" spans="12:13" x14ac:dyDescent="0.35">
      <c r="L8896" s="535" t="s">
        <v>9960</v>
      </c>
      <c r="M8896" s="529" t="s">
        <v>1047</v>
      </c>
    </row>
    <row r="8897" spans="12:13" x14ac:dyDescent="0.35">
      <c r="L8897" s="535" t="s">
        <v>9961</v>
      </c>
      <c r="M8897" s="529" t="s">
        <v>1047</v>
      </c>
    </row>
    <row r="8898" spans="12:13" x14ac:dyDescent="0.35">
      <c r="L8898" s="535" t="s">
        <v>9962</v>
      </c>
      <c r="M8898" s="529" t="s">
        <v>1047</v>
      </c>
    </row>
    <row r="8899" spans="12:13" x14ac:dyDescent="0.35">
      <c r="L8899" s="535" t="s">
        <v>9963</v>
      </c>
      <c r="M8899" s="529" t="s">
        <v>1047</v>
      </c>
    </row>
    <row r="8900" spans="12:13" x14ac:dyDescent="0.35">
      <c r="L8900" s="535" t="s">
        <v>9964</v>
      </c>
      <c r="M8900" s="529" t="s">
        <v>1047</v>
      </c>
    </row>
    <row r="8901" spans="12:13" x14ac:dyDescent="0.35">
      <c r="L8901" s="535" t="s">
        <v>9965</v>
      </c>
      <c r="M8901" s="529" t="s">
        <v>1047</v>
      </c>
    </row>
    <row r="8902" spans="12:13" x14ac:dyDescent="0.35">
      <c r="L8902" s="535" t="s">
        <v>9966</v>
      </c>
      <c r="M8902" s="529" t="s">
        <v>1047</v>
      </c>
    </row>
    <row r="8903" spans="12:13" x14ac:dyDescent="0.35">
      <c r="L8903" s="535" t="s">
        <v>9967</v>
      </c>
      <c r="M8903" s="529" t="s">
        <v>1047</v>
      </c>
    </row>
    <row r="8904" spans="12:13" x14ac:dyDescent="0.35">
      <c r="L8904" s="535" t="s">
        <v>9968</v>
      </c>
      <c r="M8904" s="529" t="s">
        <v>1047</v>
      </c>
    </row>
    <row r="8905" spans="12:13" x14ac:dyDescent="0.35">
      <c r="L8905" s="535" t="s">
        <v>9969</v>
      </c>
      <c r="M8905" s="529" t="s">
        <v>1047</v>
      </c>
    </row>
    <row r="8906" spans="12:13" x14ac:dyDescent="0.35">
      <c r="L8906" s="535" t="s">
        <v>9970</v>
      </c>
      <c r="M8906" s="529" t="s">
        <v>1047</v>
      </c>
    </row>
    <row r="8907" spans="12:13" x14ac:dyDescent="0.35">
      <c r="L8907" s="535" t="s">
        <v>9971</v>
      </c>
      <c r="M8907" s="529" t="s">
        <v>1047</v>
      </c>
    </row>
    <row r="8908" spans="12:13" x14ac:dyDescent="0.35">
      <c r="L8908" s="535" t="s">
        <v>9972</v>
      </c>
      <c r="M8908" s="529" t="s">
        <v>1047</v>
      </c>
    </row>
    <row r="8909" spans="12:13" x14ac:dyDescent="0.35">
      <c r="L8909" s="535" t="s">
        <v>9973</v>
      </c>
      <c r="M8909" s="529" t="s">
        <v>1047</v>
      </c>
    </row>
    <row r="8910" spans="12:13" x14ac:dyDescent="0.35">
      <c r="L8910" s="535" t="s">
        <v>9974</v>
      </c>
      <c r="M8910" s="529" t="s">
        <v>1047</v>
      </c>
    </row>
    <row r="8911" spans="12:13" x14ac:dyDescent="0.35">
      <c r="L8911" s="535" t="s">
        <v>9975</v>
      </c>
      <c r="M8911" s="529" t="s">
        <v>1047</v>
      </c>
    </row>
    <row r="8912" spans="12:13" x14ac:dyDescent="0.35">
      <c r="L8912" s="535" t="s">
        <v>9976</v>
      </c>
      <c r="M8912" s="529" t="s">
        <v>1047</v>
      </c>
    </row>
    <row r="8913" spans="12:13" x14ac:dyDescent="0.35">
      <c r="L8913" s="535" t="s">
        <v>9977</v>
      </c>
      <c r="M8913" s="529" t="s">
        <v>1047</v>
      </c>
    </row>
    <row r="8914" spans="12:13" x14ac:dyDescent="0.35">
      <c r="L8914" s="535" t="s">
        <v>9978</v>
      </c>
      <c r="M8914" s="529" t="s">
        <v>1047</v>
      </c>
    </row>
    <row r="8915" spans="12:13" x14ac:dyDescent="0.35">
      <c r="L8915" s="535" t="s">
        <v>9979</v>
      </c>
      <c r="M8915" s="529" t="s">
        <v>1047</v>
      </c>
    </row>
    <row r="8916" spans="12:13" x14ac:dyDescent="0.35">
      <c r="L8916" s="535" t="s">
        <v>9980</v>
      </c>
      <c r="M8916" s="529" t="s">
        <v>1047</v>
      </c>
    </row>
    <row r="8917" spans="12:13" x14ac:dyDescent="0.35">
      <c r="L8917" s="535" t="s">
        <v>9981</v>
      </c>
      <c r="M8917" s="529" t="s">
        <v>1047</v>
      </c>
    </row>
    <row r="8918" spans="12:13" x14ac:dyDescent="0.35">
      <c r="L8918" s="535" t="s">
        <v>9982</v>
      </c>
      <c r="M8918" s="529" t="s">
        <v>1047</v>
      </c>
    </row>
    <row r="8919" spans="12:13" x14ac:dyDescent="0.35">
      <c r="L8919" s="535" t="s">
        <v>9983</v>
      </c>
      <c r="M8919" s="529" t="s">
        <v>1047</v>
      </c>
    </row>
    <row r="8920" spans="12:13" x14ac:dyDescent="0.35">
      <c r="L8920" s="535" t="s">
        <v>9984</v>
      </c>
      <c r="M8920" s="529" t="s">
        <v>1047</v>
      </c>
    </row>
    <row r="8921" spans="12:13" x14ac:dyDescent="0.35">
      <c r="L8921" s="535" t="s">
        <v>9985</v>
      </c>
      <c r="M8921" s="529" t="s">
        <v>1047</v>
      </c>
    </row>
    <row r="8922" spans="12:13" x14ac:dyDescent="0.35">
      <c r="L8922" s="535" t="s">
        <v>9986</v>
      </c>
      <c r="M8922" s="529" t="s">
        <v>1047</v>
      </c>
    </row>
    <row r="8923" spans="12:13" x14ac:dyDescent="0.35">
      <c r="L8923" s="535" t="s">
        <v>9987</v>
      </c>
      <c r="M8923" s="529" t="s">
        <v>1047</v>
      </c>
    </row>
    <row r="8924" spans="12:13" x14ac:dyDescent="0.35">
      <c r="L8924" s="535" t="s">
        <v>9988</v>
      </c>
      <c r="M8924" s="529" t="s">
        <v>1047</v>
      </c>
    </row>
    <row r="8925" spans="12:13" x14ac:dyDescent="0.35">
      <c r="L8925" s="535" t="s">
        <v>9989</v>
      </c>
      <c r="M8925" s="529" t="s">
        <v>1047</v>
      </c>
    </row>
    <row r="8926" spans="12:13" x14ac:dyDescent="0.35">
      <c r="L8926" s="535" t="s">
        <v>9990</v>
      </c>
      <c r="M8926" s="529" t="s">
        <v>1047</v>
      </c>
    </row>
    <row r="8927" spans="12:13" x14ac:dyDescent="0.35">
      <c r="L8927" s="535" t="s">
        <v>9991</v>
      </c>
      <c r="M8927" s="529" t="s">
        <v>1047</v>
      </c>
    </row>
    <row r="8928" spans="12:13" x14ac:dyDescent="0.35">
      <c r="L8928" s="535" t="s">
        <v>9992</v>
      </c>
      <c r="M8928" s="529" t="s">
        <v>1047</v>
      </c>
    </row>
    <row r="8929" spans="12:13" x14ac:dyDescent="0.35">
      <c r="L8929" s="535" t="s">
        <v>9993</v>
      </c>
      <c r="M8929" s="529" t="s">
        <v>1047</v>
      </c>
    </row>
    <row r="8930" spans="12:13" x14ac:dyDescent="0.35">
      <c r="L8930" s="535" t="s">
        <v>9994</v>
      </c>
      <c r="M8930" s="529" t="s">
        <v>1047</v>
      </c>
    </row>
    <row r="8931" spans="12:13" x14ac:dyDescent="0.35">
      <c r="L8931" s="535" t="s">
        <v>9995</v>
      </c>
      <c r="M8931" s="529" t="s">
        <v>1047</v>
      </c>
    </row>
    <row r="8932" spans="12:13" x14ac:dyDescent="0.35">
      <c r="L8932" s="535" t="s">
        <v>9996</v>
      </c>
      <c r="M8932" s="529" t="s">
        <v>1047</v>
      </c>
    </row>
    <row r="8933" spans="12:13" x14ac:dyDescent="0.35">
      <c r="L8933" s="535" t="s">
        <v>9997</v>
      </c>
      <c r="M8933" s="529" t="s">
        <v>1047</v>
      </c>
    </row>
    <row r="8934" spans="12:13" x14ac:dyDescent="0.35">
      <c r="L8934" s="535" t="s">
        <v>9998</v>
      </c>
      <c r="M8934" s="529" t="s">
        <v>1047</v>
      </c>
    </row>
    <row r="8935" spans="12:13" x14ac:dyDescent="0.35">
      <c r="L8935" s="535" t="s">
        <v>9999</v>
      </c>
      <c r="M8935" s="529" t="s">
        <v>1047</v>
      </c>
    </row>
    <row r="8936" spans="12:13" x14ac:dyDescent="0.35">
      <c r="L8936" s="535" t="s">
        <v>10000</v>
      </c>
      <c r="M8936" s="529" t="s">
        <v>1047</v>
      </c>
    </row>
    <row r="8937" spans="12:13" x14ac:dyDescent="0.35">
      <c r="L8937" s="535" t="s">
        <v>10001</v>
      </c>
      <c r="M8937" s="529" t="s">
        <v>1047</v>
      </c>
    </row>
    <row r="8938" spans="12:13" x14ac:dyDescent="0.35">
      <c r="L8938" s="535" t="s">
        <v>10002</v>
      </c>
      <c r="M8938" s="529" t="s">
        <v>1047</v>
      </c>
    </row>
    <row r="8939" spans="12:13" x14ac:dyDescent="0.35">
      <c r="L8939" s="535" t="s">
        <v>10003</v>
      </c>
      <c r="M8939" s="529" t="s">
        <v>1047</v>
      </c>
    </row>
    <row r="8940" spans="12:13" x14ac:dyDescent="0.35">
      <c r="L8940" s="535" t="s">
        <v>10004</v>
      </c>
      <c r="M8940" s="529" t="s">
        <v>1047</v>
      </c>
    </row>
    <row r="8941" spans="12:13" x14ac:dyDescent="0.35">
      <c r="L8941" s="535" t="s">
        <v>10005</v>
      </c>
      <c r="M8941" s="529" t="s">
        <v>1047</v>
      </c>
    </row>
    <row r="8942" spans="12:13" x14ac:dyDescent="0.35">
      <c r="L8942" s="535" t="s">
        <v>10006</v>
      </c>
      <c r="M8942" s="529" t="s">
        <v>1047</v>
      </c>
    </row>
    <row r="8943" spans="12:13" x14ac:dyDescent="0.35">
      <c r="L8943" s="535" t="s">
        <v>10007</v>
      </c>
      <c r="M8943" s="529" t="s">
        <v>1047</v>
      </c>
    </row>
    <row r="8944" spans="12:13" x14ac:dyDescent="0.35">
      <c r="L8944" s="535" t="s">
        <v>10008</v>
      </c>
      <c r="M8944" s="529" t="s">
        <v>1047</v>
      </c>
    </row>
    <row r="8945" spans="12:13" x14ac:dyDescent="0.35">
      <c r="L8945" s="535" t="s">
        <v>10009</v>
      </c>
      <c r="M8945" s="529" t="s">
        <v>1047</v>
      </c>
    </row>
    <row r="8946" spans="12:13" x14ac:dyDescent="0.35">
      <c r="L8946" s="535" t="s">
        <v>10010</v>
      </c>
      <c r="M8946" s="529" t="s">
        <v>1047</v>
      </c>
    </row>
    <row r="8947" spans="12:13" x14ac:dyDescent="0.35">
      <c r="L8947" s="535" t="s">
        <v>10011</v>
      </c>
      <c r="M8947" s="529" t="s">
        <v>1047</v>
      </c>
    </row>
    <row r="8948" spans="12:13" x14ac:dyDescent="0.35">
      <c r="L8948" s="535" t="s">
        <v>10012</v>
      </c>
      <c r="M8948" s="529" t="s">
        <v>1047</v>
      </c>
    </row>
    <row r="8949" spans="12:13" x14ac:dyDescent="0.35">
      <c r="L8949" s="535" t="s">
        <v>10013</v>
      </c>
      <c r="M8949" s="529" t="s">
        <v>1047</v>
      </c>
    </row>
    <row r="8950" spans="12:13" x14ac:dyDescent="0.35">
      <c r="L8950" s="535" t="s">
        <v>10014</v>
      </c>
      <c r="M8950" s="529" t="s">
        <v>1047</v>
      </c>
    </row>
    <row r="8951" spans="12:13" x14ac:dyDescent="0.35">
      <c r="L8951" s="535" t="s">
        <v>10015</v>
      </c>
      <c r="M8951" s="529" t="s">
        <v>1047</v>
      </c>
    </row>
    <row r="8952" spans="12:13" x14ac:dyDescent="0.35">
      <c r="L8952" s="535" t="s">
        <v>10016</v>
      </c>
      <c r="M8952" s="529" t="s">
        <v>1047</v>
      </c>
    </row>
    <row r="8953" spans="12:13" x14ac:dyDescent="0.35">
      <c r="L8953" s="535" t="s">
        <v>10017</v>
      </c>
      <c r="M8953" s="529" t="s">
        <v>1047</v>
      </c>
    </row>
    <row r="8954" spans="12:13" x14ac:dyDescent="0.35">
      <c r="L8954" s="535" t="s">
        <v>10018</v>
      </c>
      <c r="M8954" s="529" t="s">
        <v>1047</v>
      </c>
    </row>
    <row r="8955" spans="12:13" x14ac:dyDescent="0.35">
      <c r="L8955" s="535" t="s">
        <v>10019</v>
      </c>
      <c r="M8955" s="529" t="s">
        <v>1047</v>
      </c>
    </row>
    <row r="8956" spans="12:13" x14ac:dyDescent="0.35">
      <c r="L8956" s="535" t="s">
        <v>10020</v>
      </c>
      <c r="M8956" s="529" t="s">
        <v>1047</v>
      </c>
    </row>
    <row r="8957" spans="12:13" x14ac:dyDescent="0.35">
      <c r="L8957" s="535" t="s">
        <v>10021</v>
      </c>
      <c r="M8957" s="529" t="s">
        <v>1047</v>
      </c>
    </row>
    <row r="8958" spans="12:13" x14ac:dyDescent="0.35">
      <c r="L8958" s="535" t="s">
        <v>10022</v>
      </c>
      <c r="M8958" s="529" t="s">
        <v>1047</v>
      </c>
    </row>
    <row r="8959" spans="12:13" x14ac:dyDescent="0.35">
      <c r="L8959" s="535" t="s">
        <v>10023</v>
      </c>
      <c r="M8959" s="529" t="s">
        <v>1047</v>
      </c>
    </row>
    <row r="8960" spans="12:13" x14ac:dyDescent="0.35">
      <c r="L8960" s="535" t="s">
        <v>10024</v>
      </c>
      <c r="M8960" s="529" t="s">
        <v>1047</v>
      </c>
    </row>
    <row r="8961" spans="12:13" x14ac:dyDescent="0.35">
      <c r="L8961" s="535" t="s">
        <v>10025</v>
      </c>
      <c r="M8961" s="529" t="s">
        <v>1047</v>
      </c>
    </row>
    <row r="8962" spans="12:13" x14ac:dyDescent="0.35">
      <c r="L8962" s="535" t="s">
        <v>10026</v>
      </c>
      <c r="M8962" s="529" t="s">
        <v>1047</v>
      </c>
    </row>
    <row r="8963" spans="12:13" x14ac:dyDescent="0.35">
      <c r="L8963" s="535" t="s">
        <v>10027</v>
      </c>
      <c r="M8963" s="529" t="s">
        <v>1047</v>
      </c>
    </row>
    <row r="8964" spans="12:13" x14ac:dyDescent="0.35">
      <c r="L8964" s="535" t="s">
        <v>10028</v>
      </c>
      <c r="M8964" s="529" t="s">
        <v>1047</v>
      </c>
    </row>
    <row r="8965" spans="12:13" x14ac:dyDescent="0.35">
      <c r="L8965" s="535" t="s">
        <v>10029</v>
      </c>
      <c r="M8965" s="529" t="s">
        <v>1047</v>
      </c>
    </row>
    <row r="8966" spans="12:13" x14ac:dyDescent="0.35">
      <c r="L8966" s="535" t="s">
        <v>10030</v>
      </c>
      <c r="M8966" s="529" t="s">
        <v>1047</v>
      </c>
    </row>
    <row r="8967" spans="12:13" x14ac:dyDescent="0.35">
      <c r="L8967" s="535" t="s">
        <v>10031</v>
      </c>
      <c r="M8967" s="529" t="s">
        <v>1047</v>
      </c>
    </row>
    <row r="8968" spans="12:13" x14ac:dyDescent="0.35">
      <c r="L8968" s="535" t="s">
        <v>10032</v>
      </c>
      <c r="M8968" s="529" t="s">
        <v>1047</v>
      </c>
    </row>
    <row r="8969" spans="12:13" x14ac:dyDescent="0.35">
      <c r="L8969" s="535" t="s">
        <v>10033</v>
      </c>
      <c r="M8969" s="529" t="s">
        <v>1047</v>
      </c>
    </row>
    <row r="8970" spans="12:13" x14ac:dyDescent="0.35">
      <c r="L8970" s="535" t="s">
        <v>10034</v>
      </c>
      <c r="M8970" s="529" t="s">
        <v>1047</v>
      </c>
    </row>
    <row r="8971" spans="12:13" x14ac:dyDescent="0.35">
      <c r="L8971" s="535" t="s">
        <v>10035</v>
      </c>
      <c r="M8971" s="529" t="s">
        <v>1047</v>
      </c>
    </row>
    <row r="8972" spans="12:13" x14ac:dyDescent="0.35">
      <c r="L8972" s="535" t="s">
        <v>10036</v>
      </c>
      <c r="M8972" s="529" t="s">
        <v>1047</v>
      </c>
    </row>
    <row r="8973" spans="12:13" x14ac:dyDescent="0.35">
      <c r="L8973" s="535" t="s">
        <v>10037</v>
      </c>
      <c r="M8973" s="529" t="s">
        <v>1047</v>
      </c>
    </row>
    <row r="8974" spans="12:13" x14ac:dyDescent="0.35">
      <c r="L8974" s="535" t="s">
        <v>10038</v>
      </c>
      <c r="M8974" s="529" t="s">
        <v>1047</v>
      </c>
    </row>
    <row r="8975" spans="12:13" x14ac:dyDescent="0.35">
      <c r="L8975" s="535" t="s">
        <v>10039</v>
      </c>
      <c r="M8975" s="529" t="s">
        <v>1047</v>
      </c>
    </row>
    <row r="8976" spans="12:13" x14ac:dyDescent="0.35">
      <c r="L8976" s="535" t="s">
        <v>10040</v>
      </c>
      <c r="M8976" s="529" t="s">
        <v>1047</v>
      </c>
    </row>
    <row r="8977" spans="12:13" x14ac:dyDescent="0.35">
      <c r="L8977" s="535" t="s">
        <v>10041</v>
      </c>
      <c r="M8977" s="529" t="s">
        <v>1047</v>
      </c>
    </row>
    <row r="8978" spans="12:13" x14ac:dyDescent="0.35">
      <c r="L8978" s="535" t="s">
        <v>10042</v>
      </c>
      <c r="M8978" s="529" t="s">
        <v>1047</v>
      </c>
    </row>
    <row r="8979" spans="12:13" x14ac:dyDescent="0.35">
      <c r="L8979" s="535" t="s">
        <v>10043</v>
      </c>
      <c r="M8979" s="529" t="s">
        <v>1047</v>
      </c>
    </row>
    <row r="8980" spans="12:13" x14ac:dyDescent="0.35">
      <c r="L8980" s="535" t="s">
        <v>10044</v>
      </c>
      <c r="M8980" s="529" t="s">
        <v>1049</v>
      </c>
    </row>
    <row r="8981" spans="12:13" x14ac:dyDescent="0.35">
      <c r="L8981" s="535" t="s">
        <v>10045</v>
      </c>
      <c r="M8981" s="529" t="s">
        <v>1049</v>
      </c>
    </row>
    <row r="8982" spans="12:13" x14ac:dyDescent="0.35">
      <c r="L8982" s="535" t="s">
        <v>10046</v>
      </c>
      <c r="M8982" s="529" t="s">
        <v>1049</v>
      </c>
    </row>
    <row r="8983" spans="12:13" x14ac:dyDescent="0.35">
      <c r="L8983" s="535" t="s">
        <v>10047</v>
      </c>
      <c r="M8983" s="529" t="s">
        <v>1049</v>
      </c>
    </row>
    <row r="8984" spans="12:13" x14ac:dyDescent="0.35">
      <c r="L8984" s="535" t="s">
        <v>10048</v>
      </c>
      <c r="M8984" s="529" t="s">
        <v>1049</v>
      </c>
    </row>
    <row r="8985" spans="12:13" x14ac:dyDescent="0.35">
      <c r="L8985" s="535" t="s">
        <v>10049</v>
      </c>
      <c r="M8985" s="529" t="s">
        <v>1049</v>
      </c>
    </row>
    <row r="8986" spans="12:13" x14ac:dyDescent="0.35">
      <c r="L8986" s="535" t="s">
        <v>10050</v>
      </c>
      <c r="M8986" s="529" t="s">
        <v>1049</v>
      </c>
    </row>
    <row r="8987" spans="12:13" x14ac:dyDescent="0.35">
      <c r="L8987" s="535" t="s">
        <v>10051</v>
      </c>
      <c r="M8987" s="529" t="s">
        <v>1049</v>
      </c>
    </row>
    <row r="8988" spans="12:13" x14ac:dyDescent="0.35">
      <c r="L8988" s="535" t="s">
        <v>10052</v>
      </c>
      <c r="M8988" s="529" t="s">
        <v>1049</v>
      </c>
    </row>
    <row r="8989" spans="12:13" x14ac:dyDescent="0.35">
      <c r="L8989" s="535" t="s">
        <v>10053</v>
      </c>
      <c r="M8989" s="529" t="s">
        <v>1049</v>
      </c>
    </row>
    <row r="8990" spans="12:13" x14ac:dyDescent="0.35">
      <c r="L8990" s="535" t="s">
        <v>10054</v>
      </c>
      <c r="M8990" s="529" t="s">
        <v>1049</v>
      </c>
    </row>
    <row r="8991" spans="12:13" x14ac:dyDescent="0.35">
      <c r="L8991" s="535" t="s">
        <v>10055</v>
      </c>
      <c r="M8991" s="529" t="s">
        <v>1049</v>
      </c>
    </row>
    <row r="8992" spans="12:13" x14ac:dyDescent="0.35">
      <c r="L8992" s="535" t="s">
        <v>10056</v>
      </c>
      <c r="M8992" s="529" t="s">
        <v>1049</v>
      </c>
    </row>
    <row r="8993" spans="12:13" x14ac:dyDescent="0.35">
      <c r="L8993" s="535" t="s">
        <v>10057</v>
      </c>
      <c r="M8993" s="529" t="s">
        <v>1049</v>
      </c>
    </row>
    <row r="8994" spans="12:13" x14ac:dyDescent="0.35">
      <c r="L8994" s="535" t="s">
        <v>10058</v>
      </c>
      <c r="M8994" s="529" t="s">
        <v>1049</v>
      </c>
    </row>
    <row r="8995" spans="12:13" x14ac:dyDescent="0.35">
      <c r="L8995" s="535" t="s">
        <v>10059</v>
      </c>
      <c r="M8995" s="529" t="s">
        <v>1049</v>
      </c>
    </row>
    <row r="8996" spans="12:13" x14ac:dyDescent="0.35">
      <c r="L8996" s="535" t="s">
        <v>10060</v>
      </c>
      <c r="M8996" s="529" t="s">
        <v>1049</v>
      </c>
    </row>
    <row r="8997" spans="12:13" x14ac:dyDescent="0.35">
      <c r="L8997" s="535" t="s">
        <v>10061</v>
      </c>
      <c r="M8997" s="529" t="s">
        <v>1047</v>
      </c>
    </row>
    <row r="8998" spans="12:13" x14ac:dyDescent="0.35">
      <c r="L8998" s="535" t="s">
        <v>10062</v>
      </c>
      <c r="M8998" s="529" t="s">
        <v>1047</v>
      </c>
    </row>
    <row r="8999" spans="12:13" x14ac:dyDescent="0.35">
      <c r="L8999" s="535" t="s">
        <v>10063</v>
      </c>
      <c r="M8999" s="529" t="s">
        <v>1049</v>
      </c>
    </row>
    <row r="9000" spans="12:13" x14ac:dyDescent="0.35">
      <c r="L9000" s="535" t="s">
        <v>10064</v>
      </c>
      <c r="M9000" s="529" t="s">
        <v>1049</v>
      </c>
    </row>
    <row r="9001" spans="12:13" x14ac:dyDescent="0.35">
      <c r="L9001" s="535" t="s">
        <v>10065</v>
      </c>
      <c r="M9001" s="529" t="s">
        <v>1049</v>
      </c>
    </row>
    <row r="9002" spans="12:13" x14ac:dyDescent="0.35">
      <c r="L9002" s="535" t="s">
        <v>10066</v>
      </c>
      <c r="M9002" s="529" t="s">
        <v>1049</v>
      </c>
    </row>
    <row r="9003" spans="12:13" x14ac:dyDescent="0.35">
      <c r="L9003" s="535" t="s">
        <v>10067</v>
      </c>
      <c r="M9003" s="529" t="s">
        <v>1047</v>
      </c>
    </row>
    <row r="9004" spans="12:13" x14ac:dyDescent="0.35">
      <c r="L9004" s="535" t="s">
        <v>10068</v>
      </c>
      <c r="M9004" s="529" t="s">
        <v>1049</v>
      </c>
    </row>
    <row r="9005" spans="12:13" x14ac:dyDescent="0.35">
      <c r="L9005" s="535" t="s">
        <v>10069</v>
      </c>
      <c r="M9005" s="529" t="s">
        <v>1049</v>
      </c>
    </row>
    <row r="9006" spans="12:13" x14ac:dyDescent="0.35">
      <c r="L9006" s="535" t="s">
        <v>10070</v>
      </c>
      <c r="M9006" s="529" t="s">
        <v>1047</v>
      </c>
    </row>
    <row r="9007" spans="12:13" x14ac:dyDescent="0.35">
      <c r="L9007" s="535" t="s">
        <v>10071</v>
      </c>
      <c r="M9007" s="529" t="s">
        <v>1049</v>
      </c>
    </row>
    <row r="9008" spans="12:13" x14ac:dyDescent="0.35">
      <c r="L9008" s="535" t="s">
        <v>10072</v>
      </c>
      <c r="M9008" s="529" t="s">
        <v>1047</v>
      </c>
    </row>
    <row r="9009" spans="12:13" x14ac:dyDescent="0.35">
      <c r="L9009" s="535" t="s">
        <v>10073</v>
      </c>
      <c r="M9009" s="529" t="s">
        <v>1047</v>
      </c>
    </row>
    <row r="9010" spans="12:13" x14ac:dyDescent="0.35">
      <c r="L9010" s="535" t="s">
        <v>10074</v>
      </c>
      <c r="M9010" s="529" t="s">
        <v>1049</v>
      </c>
    </row>
    <row r="9011" spans="12:13" x14ac:dyDescent="0.35">
      <c r="L9011" s="535" t="s">
        <v>10075</v>
      </c>
      <c r="M9011" s="529" t="s">
        <v>1049</v>
      </c>
    </row>
    <row r="9012" spans="12:13" x14ac:dyDescent="0.35">
      <c r="L9012" s="535" t="s">
        <v>10076</v>
      </c>
      <c r="M9012" s="529" t="s">
        <v>1049</v>
      </c>
    </row>
    <row r="9013" spans="12:13" x14ac:dyDescent="0.35">
      <c r="L9013" s="535" t="s">
        <v>10077</v>
      </c>
      <c r="M9013" s="529" t="s">
        <v>1049</v>
      </c>
    </row>
    <row r="9014" spans="12:13" x14ac:dyDescent="0.35">
      <c r="L9014" s="535" t="s">
        <v>10078</v>
      </c>
      <c r="M9014" s="529" t="s">
        <v>1047</v>
      </c>
    </row>
    <row r="9015" spans="12:13" x14ac:dyDescent="0.35">
      <c r="L9015" s="535" t="s">
        <v>10079</v>
      </c>
      <c r="M9015" s="529" t="s">
        <v>1049</v>
      </c>
    </row>
    <row r="9016" spans="12:13" x14ac:dyDescent="0.35">
      <c r="L9016" s="535" t="s">
        <v>10080</v>
      </c>
      <c r="M9016" s="529" t="s">
        <v>1049</v>
      </c>
    </row>
    <row r="9017" spans="12:13" x14ac:dyDescent="0.35">
      <c r="L9017" s="535" t="s">
        <v>10081</v>
      </c>
      <c r="M9017" s="529" t="s">
        <v>1049</v>
      </c>
    </row>
    <row r="9018" spans="12:13" x14ac:dyDescent="0.35">
      <c r="L9018" s="535" t="s">
        <v>10082</v>
      </c>
      <c r="M9018" s="529" t="s">
        <v>1049</v>
      </c>
    </row>
    <row r="9019" spans="12:13" x14ac:dyDescent="0.35">
      <c r="L9019" s="535" t="s">
        <v>10083</v>
      </c>
      <c r="M9019" s="529" t="s">
        <v>1047</v>
      </c>
    </row>
    <row r="9020" spans="12:13" x14ac:dyDescent="0.35">
      <c r="L9020" s="535" t="s">
        <v>10084</v>
      </c>
      <c r="M9020" s="529" t="s">
        <v>1049</v>
      </c>
    </row>
    <row r="9021" spans="12:13" x14ac:dyDescent="0.35">
      <c r="L9021" s="535" t="s">
        <v>10085</v>
      </c>
      <c r="M9021" s="529" t="s">
        <v>1049</v>
      </c>
    </row>
    <row r="9022" spans="12:13" x14ac:dyDescent="0.35">
      <c r="L9022" s="535" t="s">
        <v>10086</v>
      </c>
      <c r="M9022" s="529" t="s">
        <v>1049</v>
      </c>
    </row>
    <row r="9023" spans="12:13" x14ac:dyDescent="0.35">
      <c r="L9023" s="535" t="s">
        <v>10087</v>
      </c>
      <c r="M9023" s="529" t="s">
        <v>1049</v>
      </c>
    </row>
    <row r="9024" spans="12:13" x14ac:dyDescent="0.35">
      <c r="L9024" s="535" t="s">
        <v>10088</v>
      </c>
      <c r="M9024" s="529" t="s">
        <v>1047</v>
      </c>
    </row>
    <row r="9025" spans="12:13" x14ac:dyDescent="0.35">
      <c r="L9025" s="535" t="s">
        <v>10089</v>
      </c>
      <c r="M9025" s="529" t="s">
        <v>1049</v>
      </c>
    </row>
    <row r="9026" spans="12:13" x14ac:dyDescent="0.35">
      <c r="L9026" s="535" t="s">
        <v>10090</v>
      </c>
      <c r="M9026" s="529" t="s">
        <v>1047</v>
      </c>
    </row>
    <row r="9027" spans="12:13" x14ac:dyDescent="0.35">
      <c r="L9027" s="535" t="s">
        <v>10091</v>
      </c>
      <c r="M9027" s="529" t="s">
        <v>1049</v>
      </c>
    </row>
    <row r="9028" spans="12:13" x14ac:dyDescent="0.35">
      <c r="L9028" s="535" t="s">
        <v>10092</v>
      </c>
      <c r="M9028" s="529" t="s">
        <v>1049</v>
      </c>
    </row>
    <row r="9029" spans="12:13" x14ac:dyDescent="0.35">
      <c r="L9029" s="535" t="s">
        <v>10093</v>
      </c>
      <c r="M9029" s="529" t="s">
        <v>1049</v>
      </c>
    </row>
    <row r="9030" spans="12:13" x14ac:dyDescent="0.35">
      <c r="L9030" s="535" t="s">
        <v>10094</v>
      </c>
      <c r="M9030" s="529" t="s">
        <v>1049</v>
      </c>
    </row>
    <row r="9031" spans="12:13" x14ac:dyDescent="0.35">
      <c r="L9031" s="535" t="s">
        <v>10095</v>
      </c>
      <c r="M9031" s="529" t="s">
        <v>1049</v>
      </c>
    </row>
    <row r="9032" spans="12:13" x14ac:dyDescent="0.35">
      <c r="L9032" s="535" t="s">
        <v>10096</v>
      </c>
      <c r="M9032" s="529" t="s">
        <v>1049</v>
      </c>
    </row>
    <row r="9033" spans="12:13" x14ac:dyDescent="0.35">
      <c r="L9033" s="535" t="s">
        <v>10097</v>
      </c>
      <c r="M9033" s="529" t="s">
        <v>1049</v>
      </c>
    </row>
    <row r="9034" spans="12:13" x14ac:dyDescent="0.35">
      <c r="L9034" s="535" t="s">
        <v>10098</v>
      </c>
      <c r="M9034" s="529" t="s">
        <v>1049</v>
      </c>
    </row>
    <row r="9035" spans="12:13" x14ac:dyDescent="0.35">
      <c r="L9035" s="535" t="s">
        <v>10099</v>
      </c>
      <c r="M9035" s="529" t="s">
        <v>1047</v>
      </c>
    </row>
    <row r="9036" spans="12:13" x14ac:dyDescent="0.35">
      <c r="L9036" s="535" t="s">
        <v>10100</v>
      </c>
      <c r="M9036" s="529" t="s">
        <v>1047</v>
      </c>
    </row>
    <row r="9037" spans="12:13" x14ac:dyDescent="0.35">
      <c r="L9037" s="535" t="s">
        <v>10101</v>
      </c>
      <c r="M9037" s="529" t="s">
        <v>1047</v>
      </c>
    </row>
    <row r="9038" spans="12:13" x14ac:dyDescent="0.35">
      <c r="L9038" s="535" t="s">
        <v>10102</v>
      </c>
      <c r="M9038" s="529" t="s">
        <v>1047</v>
      </c>
    </row>
    <row r="9039" spans="12:13" x14ac:dyDescent="0.35">
      <c r="L9039" s="535" t="s">
        <v>10103</v>
      </c>
      <c r="M9039" s="529" t="s">
        <v>1049</v>
      </c>
    </row>
    <row r="9040" spans="12:13" x14ac:dyDescent="0.35">
      <c r="L9040" s="535" t="s">
        <v>10104</v>
      </c>
      <c r="M9040" s="529" t="s">
        <v>1049</v>
      </c>
    </row>
    <row r="9041" spans="12:13" x14ac:dyDescent="0.35">
      <c r="L9041" s="535" t="s">
        <v>10105</v>
      </c>
      <c r="M9041" s="529" t="s">
        <v>1047</v>
      </c>
    </row>
    <row r="9042" spans="12:13" x14ac:dyDescent="0.35">
      <c r="L9042" s="535" t="s">
        <v>10106</v>
      </c>
      <c r="M9042" s="529" t="s">
        <v>1047</v>
      </c>
    </row>
    <row r="9043" spans="12:13" x14ac:dyDescent="0.35">
      <c r="L9043" s="535" t="s">
        <v>10107</v>
      </c>
      <c r="M9043" s="529" t="s">
        <v>1049</v>
      </c>
    </row>
    <row r="9044" spans="12:13" x14ac:dyDescent="0.35">
      <c r="L9044" s="535" t="s">
        <v>10108</v>
      </c>
      <c r="M9044" s="529" t="s">
        <v>1047</v>
      </c>
    </row>
    <row r="9045" spans="12:13" x14ac:dyDescent="0.35">
      <c r="L9045" s="535" t="s">
        <v>10109</v>
      </c>
      <c r="M9045" s="529" t="s">
        <v>1049</v>
      </c>
    </row>
    <row r="9046" spans="12:13" x14ac:dyDescent="0.35">
      <c r="L9046" s="535" t="s">
        <v>10110</v>
      </c>
      <c r="M9046" s="529" t="s">
        <v>1047</v>
      </c>
    </row>
    <row r="9047" spans="12:13" x14ac:dyDescent="0.35">
      <c r="L9047" s="535" t="s">
        <v>10111</v>
      </c>
      <c r="M9047" s="529" t="s">
        <v>1047</v>
      </c>
    </row>
    <row r="9048" spans="12:13" x14ac:dyDescent="0.35">
      <c r="L9048" s="535" t="s">
        <v>10112</v>
      </c>
      <c r="M9048" s="529" t="s">
        <v>1047</v>
      </c>
    </row>
    <row r="9049" spans="12:13" x14ac:dyDescent="0.35">
      <c r="L9049" s="535" t="s">
        <v>10113</v>
      </c>
      <c r="M9049" s="529" t="s">
        <v>1047</v>
      </c>
    </row>
    <row r="9050" spans="12:13" x14ac:dyDescent="0.35">
      <c r="L9050" s="535" t="s">
        <v>10114</v>
      </c>
      <c r="M9050" s="529" t="s">
        <v>1047</v>
      </c>
    </row>
    <row r="9051" spans="12:13" x14ac:dyDescent="0.35">
      <c r="L9051" s="535" t="s">
        <v>10115</v>
      </c>
      <c r="M9051" s="529" t="s">
        <v>1049</v>
      </c>
    </row>
    <row r="9052" spans="12:13" x14ac:dyDescent="0.35">
      <c r="L9052" s="535" t="s">
        <v>10116</v>
      </c>
      <c r="M9052" s="529" t="s">
        <v>1047</v>
      </c>
    </row>
    <row r="9053" spans="12:13" x14ac:dyDescent="0.35">
      <c r="L9053" s="535" t="s">
        <v>10117</v>
      </c>
      <c r="M9053" s="529" t="s">
        <v>1047</v>
      </c>
    </row>
    <row r="9054" spans="12:13" x14ac:dyDescent="0.35">
      <c r="L9054" s="535" t="s">
        <v>10118</v>
      </c>
      <c r="M9054" s="529" t="s">
        <v>1049</v>
      </c>
    </row>
    <row r="9055" spans="12:13" x14ac:dyDescent="0.35">
      <c r="L9055" s="535" t="s">
        <v>10119</v>
      </c>
      <c r="M9055" s="529" t="s">
        <v>1047</v>
      </c>
    </row>
    <row r="9056" spans="12:13" x14ac:dyDescent="0.35">
      <c r="L9056" s="535" t="s">
        <v>10120</v>
      </c>
      <c r="M9056" s="529" t="s">
        <v>1047</v>
      </c>
    </row>
    <row r="9057" spans="12:13" x14ac:dyDescent="0.35">
      <c r="L9057" s="535" t="s">
        <v>10121</v>
      </c>
      <c r="M9057" s="529" t="s">
        <v>1047</v>
      </c>
    </row>
    <row r="9058" spans="12:13" x14ac:dyDescent="0.35">
      <c r="L9058" s="535" t="s">
        <v>10122</v>
      </c>
      <c r="M9058" s="529" t="s">
        <v>1047</v>
      </c>
    </row>
    <row r="9059" spans="12:13" x14ac:dyDescent="0.35">
      <c r="L9059" s="535" t="s">
        <v>10123</v>
      </c>
      <c r="M9059" s="529" t="s">
        <v>1049</v>
      </c>
    </row>
    <row r="9060" spans="12:13" x14ac:dyDescent="0.35">
      <c r="L9060" s="535" t="s">
        <v>10124</v>
      </c>
      <c r="M9060" s="529" t="s">
        <v>1049</v>
      </c>
    </row>
    <row r="9061" spans="12:13" x14ac:dyDescent="0.35">
      <c r="L9061" s="535" t="s">
        <v>10125</v>
      </c>
      <c r="M9061" s="529" t="s">
        <v>1049</v>
      </c>
    </row>
    <row r="9062" spans="12:13" x14ac:dyDescent="0.35">
      <c r="L9062" s="535" t="s">
        <v>10126</v>
      </c>
      <c r="M9062" s="529" t="s">
        <v>1049</v>
      </c>
    </row>
    <row r="9063" spans="12:13" x14ac:dyDescent="0.35">
      <c r="L9063" s="535" t="s">
        <v>10127</v>
      </c>
      <c r="M9063" s="529" t="s">
        <v>1049</v>
      </c>
    </row>
    <row r="9064" spans="12:13" x14ac:dyDescent="0.35">
      <c r="L9064" s="535" t="s">
        <v>10128</v>
      </c>
      <c r="M9064" s="529" t="s">
        <v>1049</v>
      </c>
    </row>
    <row r="9065" spans="12:13" x14ac:dyDescent="0.35">
      <c r="L9065" s="535" t="s">
        <v>10129</v>
      </c>
      <c r="M9065" s="529" t="s">
        <v>1049</v>
      </c>
    </row>
    <row r="9066" spans="12:13" x14ac:dyDescent="0.35">
      <c r="L9066" s="535" t="s">
        <v>10130</v>
      </c>
      <c r="M9066" s="529" t="s">
        <v>1047</v>
      </c>
    </row>
    <row r="9067" spans="12:13" x14ac:dyDescent="0.35">
      <c r="L9067" s="535" t="s">
        <v>10131</v>
      </c>
      <c r="M9067" s="529" t="s">
        <v>1047</v>
      </c>
    </row>
    <row r="9068" spans="12:13" x14ac:dyDescent="0.35">
      <c r="L9068" s="535" t="s">
        <v>10132</v>
      </c>
      <c r="M9068" s="529" t="s">
        <v>1049</v>
      </c>
    </row>
    <row r="9069" spans="12:13" x14ac:dyDescent="0.35">
      <c r="L9069" s="535" t="s">
        <v>10133</v>
      </c>
      <c r="M9069" s="529" t="s">
        <v>1049</v>
      </c>
    </row>
    <row r="9070" spans="12:13" x14ac:dyDescent="0.35">
      <c r="L9070" s="535" t="s">
        <v>10134</v>
      </c>
      <c r="M9070" s="529" t="s">
        <v>1047</v>
      </c>
    </row>
    <row r="9071" spans="12:13" x14ac:dyDescent="0.35">
      <c r="L9071" s="535" t="s">
        <v>10135</v>
      </c>
      <c r="M9071" s="529" t="s">
        <v>1049</v>
      </c>
    </row>
    <row r="9072" spans="12:13" x14ac:dyDescent="0.35">
      <c r="L9072" s="535" t="s">
        <v>10136</v>
      </c>
      <c r="M9072" s="529" t="s">
        <v>1047</v>
      </c>
    </row>
    <row r="9073" spans="12:13" x14ac:dyDescent="0.35">
      <c r="L9073" s="535" t="s">
        <v>10137</v>
      </c>
      <c r="M9073" s="529" t="s">
        <v>1047</v>
      </c>
    </row>
    <row r="9074" spans="12:13" x14ac:dyDescent="0.35">
      <c r="L9074" s="535" t="s">
        <v>10138</v>
      </c>
      <c r="M9074" s="529" t="s">
        <v>1049</v>
      </c>
    </row>
    <row r="9075" spans="12:13" x14ac:dyDescent="0.35">
      <c r="L9075" s="535" t="s">
        <v>10139</v>
      </c>
      <c r="M9075" s="529" t="s">
        <v>1047</v>
      </c>
    </row>
    <row r="9076" spans="12:13" x14ac:dyDescent="0.35">
      <c r="L9076" s="535" t="s">
        <v>10140</v>
      </c>
      <c r="M9076" s="529" t="s">
        <v>1047</v>
      </c>
    </row>
    <row r="9077" spans="12:13" x14ac:dyDescent="0.35">
      <c r="L9077" s="535" t="s">
        <v>10141</v>
      </c>
      <c r="M9077" s="529" t="s">
        <v>1047</v>
      </c>
    </row>
    <row r="9078" spans="12:13" x14ac:dyDescent="0.35">
      <c r="L9078" s="535" t="s">
        <v>10142</v>
      </c>
      <c r="M9078" s="529" t="s">
        <v>1049</v>
      </c>
    </row>
    <row r="9079" spans="12:13" x14ac:dyDescent="0.35">
      <c r="L9079" s="535" t="s">
        <v>10143</v>
      </c>
      <c r="M9079" s="529" t="s">
        <v>1049</v>
      </c>
    </row>
    <row r="9080" spans="12:13" x14ac:dyDescent="0.35">
      <c r="L9080" s="535" t="s">
        <v>10144</v>
      </c>
      <c r="M9080" s="529" t="s">
        <v>1047</v>
      </c>
    </row>
    <row r="9081" spans="12:13" x14ac:dyDescent="0.35">
      <c r="L9081" s="535" t="s">
        <v>10145</v>
      </c>
      <c r="M9081" s="529" t="s">
        <v>1049</v>
      </c>
    </row>
    <row r="9082" spans="12:13" x14ac:dyDescent="0.35">
      <c r="L9082" s="535" t="s">
        <v>10146</v>
      </c>
      <c r="M9082" s="529" t="s">
        <v>1047</v>
      </c>
    </row>
    <row r="9083" spans="12:13" x14ac:dyDescent="0.35">
      <c r="L9083" s="535" t="s">
        <v>10147</v>
      </c>
      <c r="M9083" s="529" t="s">
        <v>1049</v>
      </c>
    </row>
    <row r="9084" spans="12:13" x14ac:dyDescent="0.35">
      <c r="L9084" s="535" t="s">
        <v>10148</v>
      </c>
      <c r="M9084" s="529" t="s">
        <v>1049</v>
      </c>
    </row>
    <row r="9085" spans="12:13" x14ac:dyDescent="0.35">
      <c r="L9085" s="535" t="s">
        <v>10149</v>
      </c>
      <c r="M9085" s="529" t="s">
        <v>1049</v>
      </c>
    </row>
    <row r="9086" spans="12:13" x14ac:dyDescent="0.35">
      <c r="L9086" s="535" t="s">
        <v>10150</v>
      </c>
      <c r="M9086" s="529" t="s">
        <v>1047</v>
      </c>
    </row>
    <row r="9087" spans="12:13" x14ac:dyDescent="0.35">
      <c r="L9087" s="535" t="s">
        <v>10151</v>
      </c>
      <c r="M9087" s="529" t="s">
        <v>1047</v>
      </c>
    </row>
    <row r="9088" spans="12:13" x14ac:dyDescent="0.35">
      <c r="L9088" s="535" t="s">
        <v>10152</v>
      </c>
      <c r="M9088" s="529" t="s">
        <v>1047</v>
      </c>
    </row>
    <row r="9089" spans="12:13" x14ac:dyDescent="0.35">
      <c r="L9089" s="535" t="s">
        <v>10153</v>
      </c>
      <c r="M9089" s="529" t="s">
        <v>1047</v>
      </c>
    </row>
    <row r="9090" spans="12:13" x14ac:dyDescent="0.35">
      <c r="L9090" s="535" t="s">
        <v>10154</v>
      </c>
      <c r="M9090" s="529" t="s">
        <v>1049</v>
      </c>
    </row>
    <row r="9091" spans="12:13" x14ac:dyDescent="0.35">
      <c r="L9091" s="535" t="s">
        <v>10155</v>
      </c>
      <c r="M9091" s="529" t="s">
        <v>1047</v>
      </c>
    </row>
    <row r="9092" spans="12:13" x14ac:dyDescent="0.35">
      <c r="L9092" s="535" t="s">
        <v>10156</v>
      </c>
      <c r="M9092" s="529" t="s">
        <v>1047</v>
      </c>
    </row>
    <row r="9093" spans="12:13" x14ac:dyDescent="0.35">
      <c r="L9093" s="535" t="s">
        <v>10157</v>
      </c>
      <c r="M9093" s="529" t="s">
        <v>1075</v>
      </c>
    </row>
    <row r="9094" spans="12:13" x14ac:dyDescent="0.35">
      <c r="L9094" s="535" t="s">
        <v>10158</v>
      </c>
      <c r="M9094" s="529" t="s">
        <v>1075</v>
      </c>
    </row>
    <row r="9095" spans="12:13" x14ac:dyDescent="0.35">
      <c r="L9095" s="535" t="s">
        <v>10159</v>
      </c>
      <c r="M9095" s="529" t="s">
        <v>1047</v>
      </c>
    </row>
    <row r="9096" spans="12:13" x14ac:dyDescent="0.35">
      <c r="L9096" s="535" t="s">
        <v>10160</v>
      </c>
      <c r="M9096" s="529" t="s">
        <v>1075</v>
      </c>
    </row>
    <row r="9097" spans="12:13" x14ac:dyDescent="0.35">
      <c r="L9097" s="535" t="s">
        <v>10161</v>
      </c>
      <c r="M9097" s="529" t="s">
        <v>1075</v>
      </c>
    </row>
    <row r="9098" spans="12:13" x14ac:dyDescent="0.35">
      <c r="L9098" s="535" t="s">
        <v>10162</v>
      </c>
      <c r="M9098" s="529" t="s">
        <v>1047</v>
      </c>
    </row>
    <row r="9099" spans="12:13" x14ac:dyDescent="0.35">
      <c r="L9099" s="535" t="s">
        <v>10163</v>
      </c>
      <c r="M9099" s="529" t="s">
        <v>1047</v>
      </c>
    </row>
    <row r="9100" spans="12:13" x14ac:dyDescent="0.35">
      <c r="L9100" s="535" t="s">
        <v>10164</v>
      </c>
      <c r="M9100" s="529" t="s">
        <v>1075</v>
      </c>
    </row>
    <row r="9101" spans="12:13" x14ac:dyDescent="0.35">
      <c r="L9101" s="535" t="s">
        <v>10165</v>
      </c>
      <c r="M9101" s="529" t="s">
        <v>1047</v>
      </c>
    </row>
    <row r="9102" spans="12:13" x14ac:dyDescent="0.35">
      <c r="L9102" s="535" t="s">
        <v>10166</v>
      </c>
      <c r="M9102" s="529" t="s">
        <v>1047</v>
      </c>
    </row>
    <row r="9103" spans="12:13" x14ac:dyDescent="0.35">
      <c r="L9103" s="535" t="s">
        <v>10167</v>
      </c>
      <c r="M9103" s="529" t="s">
        <v>1075</v>
      </c>
    </row>
    <row r="9104" spans="12:13" x14ac:dyDescent="0.35">
      <c r="L9104" s="535" t="s">
        <v>10168</v>
      </c>
      <c r="M9104" s="529" t="s">
        <v>1075</v>
      </c>
    </row>
    <row r="9105" spans="12:13" x14ac:dyDescent="0.35">
      <c r="L9105" s="535" t="s">
        <v>10169</v>
      </c>
      <c r="M9105" s="529" t="s">
        <v>1075</v>
      </c>
    </row>
    <row r="9106" spans="12:13" x14ac:dyDescent="0.35">
      <c r="L9106" s="535" t="s">
        <v>10170</v>
      </c>
      <c r="M9106" s="529" t="s">
        <v>1047</v>
      </c>
    </row>
    <row r="9107" spans="12:13" x14ac:dyDescent="0.35">
      <c r="L9107" s="535" t="s">
        <v>10171</v>
      </c>
      <c r="M9107" s="529" t="s">
        <v>1075</v>
      </c>
    </row>
    <row r="9108" spans="12:13" x14ac:dyDescent="0.35">
      <c r="L9108" s="535" t="s">
        <v>10172</v>
      </c>
      <c r="M9108" s="529" t="s">
        <v>1075</v>
      </c>
    </row>
    <row r="9109" spans="12:13" x14ac:dyDescent="0.35">
      <c r="L9109" s="535" t="s">
        <v>10173</v>
      </c>
      <c r="M9109" s="529" t="s">
        <v>1047</v>
      </c>
    </row>
    <row r="9110" spans="12:13" x14ac:dyDescent="0.35">
      <c r="L9110" s="535" t="s">
        <v>10174</v>
      </c>
      <c r="M9110" s="529" t="s">
        <v>1047</v>
      </c>
    </row>
    <row r="9111" spans="12:13" x14ac:dyDescent="0.35">
      <c r="L9111" s="535" t="s">
        <v>10175</v>
      </c>
      <c r="M9111" s="529" t="s">
        <v>1075</v>
      </c>
    </row>
    <row r="9112" spans="12:13" x14ac:dyDescent="0.35">
      <c r="L9112" s="535" t="s">
        <v>10176</v>
      </c>
      <c r="M9112" s="529" t="s">
        <v>1075</v>
      </c>
    </row>
    <row r="9113" spans="12:13" x14ac:dyDescent="0.35">
      <c r="L9113" s="535" t="s">
        <v>10177</v>
      </c>
      <c r="M9113" s="529" t="s">
        <v>1075</v>
      </c>
    </row>
    <row r="9114" spans="12:13" x14ac:dyDescent="0.35">
      <c r="L9114" s="535" t="s">
        <v>10178</v>
      </c>
      <c r="M9114" s="529" t="s">
        <v>1047</v>
      </c>
    </row>
    <row r="9115" spans="12:13" x14ac:dyDescent="0.35">
      <c r="L9115" s="535" t="s">
        <v>10179</v>
      </c>
      <c r="M9115" s="529" t="s">
        <v>1075</v>
      </c>
    </row>
    <row r="9116" spans="12:13" x14ac:dyDescent="0.35">
      <c r="L9116" s="535" t="s">
        <v>10180</v>
      </c>
      <c r="M9116" s="529" t="s">
        <v>1047</v>
      </c>
    </row>
    <row r="9117" spans="12:13" x14ac:dyDescent="0.35">
      <c r="L9117" s="535" t="s">
        <v>10181</v>
      </c>
      <c r="M9117" s="529" t="s">
        <v>1047</v>
      </c>
    </row>
    <row r="9118" spans="12:13" x14ac:dyDescent="0.35">
      <c r="L9118" s="535" t="s">
        <v>10182</v>
      </c>
      <c r="M9118" s="529" t="s">
        <v>1047</v>
      </c>
    </row>
    <row r="9119" spans="12:13" x14ac:dyDescent="0.35">
      <c r="L9119" s="535" t="s">
        <v>10183</v>
      </c>
      <c r="M9119" s="529" t="s">
        <v>1047</v>
      </c>
    </row>
    <row r="9120" spans="12:13" x14ac:dyDescent="0.35">
      <c r="L9120" s="535" t="s">
        <v>10184</v>
      </c>
      <c r="M9120" s="529" t="s">
        <v>1047</v>
      </c>
    </row>
    <row r="9121" spans="12:13" x14ac:dyDescent="0.35">
      <c r="L9121" s="535" t="s">
        <v>10185</v>
      </c>
      <c r="M9121" s="529" t="s">
        <v>1047</v>
      </c>
    </row>
    <row r="9122" spans="12:13" x14ac:dyDescent="0.35">
      <c r="L9122" s="535" t="s">
        <v>10186</v>
      </c>
      <c r="M9122" s="529" t="s">
        <v>1075</v>
      </c>
    </row>
    <row r="9123" spans="12:13" x14ac:dyDescent="0.35">
      <c r="L9123" s="535" t="s">
        <v>10187</v>
      </c>
      <c r="M9123" s="529" t="s">
        <v>1047</v>
      </c>
    </row>
    <row r="9124" spans="12:13" x14ac:dyDescent="0.35">
      <c r="L9124" s="535" t="s">
        <v>10188</v>
      </c>
      <c r="M9124" s="529" t="s">
        <v>1075</v>
      </c>
    </row>
    <row r="9125" spans="12:13" x14ac:dyDescent="0.35">
      <c r="L9125" s="535" t="s">
        <v>10189</v>
      </c>
      <c r="M9125" s="529" t="s">
        <v>1075</v>
      </c>
    </row>
    <row r="9126" spans="12:13" x14ac:dyDescent="0.35">
      <c r="L9126" s="535" t="s">
        <v>10190</v>
      </c>
      <c r="M9126" s="529" t="s">
        <v>1047</v>
      </c>
    </row>
    <row r="9127" spans="12:13" x14ac:dyDescent="0.35">
      <c r="L9127" s="535" t="s">
        <v>10191</v>
      </c>
      <c r="M9127" s="529" t="s">
        <v>1047</v>
      </c>
    </row>
    <row r="9128" spans="12:13" x14ac:dyDescent="0.35">
      <c r="L9128" s="535" t="s">
        <v>10192</v>
      </c>
      <c r="M9128" s="529" t="s">
        <v>1047</v>
      </c>
    </row>
    <row r="9129" spans="12:13" x14ac:dyDescent="0.35">
      <c r="L9129" s="535" t="s">
        <v>10193</v>
      </c>
      <c r="M9129" s="529" t="s">
        <v>1047</v>
      </c>
    </row>
    <row r="9130" spans="12:13" x14ac:dyDescent="0.35">
      <c r="L9130" s="535" t="s">
        <v>10194</v>
      </c>
      <c r="M9130" s="529" t="s">
        <v>1047</v>
      </c>
    </row>
    <row r="9131" spans="12:13" x14ac:dyDescent="0.35">
      <c r="L9131" s="535" t="s">
        <v>10195</v>
      </c>
      <c r="M9131" s="529" t="s">
        <v>1047</v>
      </c>
    </row>
    <row r="9132" spans="12:13" x14ac:dyDescent="0.35">
      <c r="L9132" s="535" t="s">
        <v>10196</v>
      </c>
      <c r="M9132" s="529" t="s">
        <v>1047</v>
      </c>
    </row>
    <row r="9133" spans="12:13" x14ac:dyDescent="0.35">
      <c r="L9133" s="535" t="s">
        <v>10197</v>
      </c>
      <c r="M9133" s="529" t="s">
        <v>1075</v>
      </c>
    </row>
    <row r="9134" spans="12:13" x14ac:dyDescent="0.35">
      <c r="L9134" s="535" t="s">
        <v>10198</v>
      </c>
      <c r="M9134" s="529" t="s">
        <v>1047</v>
      </c>
    </row>
    <row r="9135" spans="12:13" x14ac:dyDescent="0.35">
      <c r="L9135" s="535" t="s">
        <v>10199</v>
      </c>
      <c r="M9135" s="529" t="s">
        <v>1047</v>
      </c>
    </row>
    <row r="9136" spans="12:13" x14ac:dyDescent="0.35">
      <c r="L9136" s="535" t="s">
        <v>10200</v>
      </c>
      <c r="M9136" s="529" t="s">
        <v>1047</v>
      </c>
    </row>
    <row r="9137" spans="12:13" x14ac:dyDescent="0.35">
      <c r="L9137" s="535" t="s">
        <v>10201</v>
      </c>
      <c r="M9137" s="529" t="s">
        <v>1075</v>
      </c>
    </row>
    <row r="9138" spans="12:13" x14ac:dyDescent="0.35">
      <c r="L9138" s="535" t="s">
        <v>10202</v>
      </c>
      <c r="M9138" s="529" t="s">
        <v>1047</v>
      </c>
    </row>
    <row r="9139" spans="12:13" x14ac:dyDescent="0.35">
      <c r="L9139" s="535" t="s">
        <v>10203</v>
      </c>
      <c r="M9139" s="529" t="s">
        <v>1075</v>
      </c>
    </row>
    <row r="9140" spans="12:13" x14ac:dyDescent="0.35">
      <c r="L9140" s="535" t="s">
        <v>10204</v>
      </c>
      <c r="M9140" s="529" t="s">
        <v>1047</v>
      </c>
    </row>
    <row r="9141" spans="12:13" x14ac:dyDescent="0.35">
      <c r="L9141" s="535" t="s">
        <v>10205</v>
      </c>
      <c r="M9141" s="529" t="s">
        <v>1047</v>
      </c>
    </row>
    <row r="9142" spans="12:13" x14ac:dyDescent="0.35">
      <c r="L9142" s="535" t="s">
        <v>10206</v>
      </c>
      <c r="M9142" s="529" t="s">
        <v>1075</v>
      </c>
    </row>
    <row r="9143" spans="12:13" x14ac:dyDescent="0.35">
      <c r="L9143" s="535" t="s">
        <v>10207</v>
      </c>
      <c r="M9143" s="529" t="s">
        <v>1047</v>
      </c>
    </row>
    <row r="9144" spans="12:13" x14ac:dyDescent="0.35">
      <c r="L9144" s="535" t="s">
        <v>10208</v>
      </c>
      <c r="M9144" s="529" t="s">
        <v>1047</v>
      </c>
    </row>
    <row r="9145" spans="12:13" x14ac:dyDescent="0.35">
      <c r="L9145" s="535" t="s">
        <v>10209</v>
      </c>
      <c r="M9145" s="529" t="s">
        <v>1075</v>
      </c>
    </row>
    <row r="9146" spans="12:13" x14ac:dyDescent="0.35">
      <c r="L9146" s="535" t="s">
        <v>10210</v>
      </c>
      <c r="M9146" s="529" t="s">
        <v>1047</v>
      </c>
    </row>
    <row r="9147" spans="12:13" x14ac:dyDescent="0.35">
      <c r="L9147" s="535" t="s">
        <v>10211</v>
      </c>
      <c r="M9147" s="529" t="s">
        <v>1047</v>
      </c>
    </row>
    <row r="9148" spans="12:13" x14ac:dyDescent="0.35">
      <c r="L9148" s="535" t="s">
        <v>10212</v>
      </c>
      <c r="M9148" s="529" t="s">
        <v>1047</v>
      </c>
    </row>
    <row r="9149" spans="12:13" x14ac:dyDescent="0.35">
      <c r="L9149" s="535" t="s">
        <v>10213</v>
      </c>
      <c r="M9149" s="529" t="s">
        <v>1075</v>
      </c>
    </row>
    <row r="9150" spans="12:13" x14ac:dyDescent="0.35">
      <c r="L9150" s="535" t="s">
        <v>10214</v>
      </c>
      <c r="M9150" s="529" t="s">
        <v>1047</v>
      </c>
    </row>
    <row r="9151" spans="12:13" x14ac:dyDescent="0.35">
      <c r="L9151" s="535" t="s">
        <v>10215</v>
      </c>
      <c r="M9151" s="529" t="s">
        <v>1047</v>
      </c>
    </row>
    <row r="9152" spans="12:13" x14ac:dyDescent="0.35">
      <c r="L9152" s="535" t="s">
        <v>10216</v>
      </c>
      <c r="M9152" s="529" t="s">
        <v>1047</v>
      </c>
    </row>
    <row r="9153" spans="12:13" x14ac:dyDescent="0.35">
      <c r="L9153" s="535" t="s">
        <v>10217</v>
      </c>
      <c r="M9153" s="529" t="s">
        <v>1075</v>
      </c>
    </row>
    <row r="9154" spans="12:13" x14ac:dyDescent="0.35">
      <c r="L9154" s="535" t="s">
        <v>10218</v>
      </c>
      <c r="M9154" s="529" t="s">
        <v>1047</v>
      </c>
    </row>
    <row r="9155" spans="12:13" x14ac:dyDescent="0.35">
      <c r="L9155" s="535" t="s">
        <v>10219</v>
      </c>
      <c r="M9155" s="529" t="s">
        <v>1047</v>
      </c>
    </row>
    <row r="9156" spans="12:13" x14ac:dyDescent="0.35">
      <c r="L9156" s="535" t="s">
        <v>10220</v>
      </c>
      <c r="M9156" s="529" t="s">
        <v>1047</v>
      </c>
    </row>
    <row r="9157" spans="12:13" x14ac:dyDescent="0.35">
      <c r="L9157" s="535" t="s">
        <v>10221</v>
      </c>
      <c r="M9157" s="529" t="s">
        <v>1075</v>
      </c>
    </row>
    <row r="9158" spans="12:13" x14ac:dyDescent="0.35">
      <c r="L9158" s="535" t="s">
        <v>10222</v>
      </c>
      <c r="M9158" s="529" t="s">
        <v>1075</v>
      </c>
    </row>
    <row r="9159" spans="12:13" x14ac:dyDescent="0.35">
      <c r="L9159" s="535" t="s">
        <v>10223</v>
      </c>
      <c r="M9159" s="529" t="s">
        <v>1075</v>
      </c>
    </row>
    <row r="9160" spans="12:13" x14ac:dyDescent="0.35">
      <c r="L9160" s="535" t="s">
        <v>10224</v>
      </c>
      <c r="M9160" s="529" t="s">
        <v>1047</v>
      </c>
    </row>
    <row r="9161" spans="12:13" x14ac:dyDescent="0.35">
      <c r="L9161" s="535" t="s">
        <v>10225</v>
      </c>
      <c r="M9161" s="529" t="s">
        <v>1075</v>
      </c>
    </row>
    <row r="9162" spans="12:13" x14ac:dyDescent="0.35">
      <c r="L9162" s="535" t="s">
        <v>10226</v>
      </c>
      <c r="M9162" s="529" t="s">
        <v>1047</v>
      </c>
    </row>
    <row r="9163" spans="12:13" x14ac:dyDescent="0.35">
      <c r="L9163" s="535" t="s">
        <v>10227</v>
      </c>
      <c r="M9163" s="529" t="s">
        <v>1047</v>
      </c>
    </row>
    <row r="9164" spans="12:13" x14ac:dyDescent="0.35">
      <c r="L9164" s="535" t="s">
        <v>10228</v>
      </c>
      <c r="M9164" s="529" t="s">
        <v>1047</v>
      </c>
    </row>
    <row r="9165" spans="12:13" x14ac:dyDescent="0.35">
      <c r="L9165" s="535" t="s">
        <v>10229</v>
      </c>
      <c r="M9165" s="529" t="s">
        <v>1075</v>
      </c>
    </row>
    <row r="9166" spans="12:13" x14ac:dyDescent="0.35">
      <c r="L9166" s="535" t="s">
        <v>10230</v>
      </c>
      <c r="M9166" s="529" t="s">
        <v>1047</v>
      </c>
    </row>
    <row r="9167" spans="12:13" x14ac:dyDescent="0.35">
      <c r="L9167" s="535" t="s">
        <v>10231</v>
      </c>
      <c r="M9167" s="529" t="s">
        <v>1047</v>
      </c>
    </row>
    <row r="9168" spans="12:13" x14ac:dyDescent="0.35">
      <c r="L9168" s="535" t="s">
        <v>10232</v>
      </c>
      <c r="M9168" s="529" t="s">
        <v>1047</v>
      </c>
    </row>
    <row r="9169" spans="12:13" x14ac:dyDescent="0.35">
      <c r="L9169" s="535" t="s">
        <v>10233</v>
      </c>
      <c r="M9169" s="529" t="s">
        <v>1047</v>
      </c>
    </row>
    <row r="9170" spans="12:13" x14ac:dyDescent="0.35">
      <c r="L9170" s="535" t="s">
        <v>10234</v>
      </c>
      <c r="M9170" s="529" t="s">
        <v>1047</v>
      </c>
    </row>
    <row r="9171" spans="12:13" x14ac:dyDescent="0.35">
      <c r="L9171" s="535" t="s">
        <v>10235</v>
      </c>
      <c r="M9171" s="529" t="s">
        <v>1075</v>
      </c>
    </row>
    <row r="9172" spans="12:13" x14ac:dyDescent="0.35">
      <c r="L9172" s="535" t="s">
        <v>10236</v>
      </c>
      <c r="M9172" s="529" t="s">
        <v>1047</v>
      </c>
    </row>
    <row r="9173" spans="12:13" x14ac:dyDescent="0.35">
      <c r="L9173" s="535" t="s">
        <v>10237</v>
      </c>
      <c r="M9173" s="529" t="s">
        <v>1047</v>
      </c>
    </row>
    <row r="9174" spans="12:13" x14ac:dyDescent="0.35">
      <c r="L9174" s="535" t="s">
        <v>10238</v>
      </c>
      <c r="M9174" s="529" t="s">
        <v>1047</v>
      </c>
    </row>
    <row r="9175" spans="12:13" x14ac:dyDescent="0.35">
      <c r="L9175" s="535" t="s">
        <v>10239</v>
      </c>
      <c r="M9175" s="529" t="s">
        <v>1047</v>
      </c>
    </row>
    <row r="9176" spans="12:13" x14ac:dyDescent="0.35">
      <c r="L9176" s="535" t="s">
        <v>10240</v>
      </c>
      <c r="M9176" s="529" t="s">
        <v>1047</v>
      </c>
    </row>
    <row r="9177" spans="12:13" x14ac:dyDescent="0.35">
      <c r="L9177" s="535" t="s">
        <v>10241</v>
      </c>
      <c r="M9177" s="529" t="s">
        <v>1047</v>
      </c>
    </row>
    <row r="9178" spans="12:13" x14ac:dyDescent="0.35">
      <c r="L9178" s="535" t="s">
        <v>10242</v>
      </c>
      <c r="M9178" s="529" t="s">
        <v>1047</v>
      </c>
    </row>
    <row r="9179" spans="12:13" x14ac:dyDescent="0.35">
      <c r="L9179" s="535" t="s">
        <v>10243</v>
      </c>
      <c r="M9179" s="529" t="s">
        <v>1047</v>
      </c>
    </row>
    <row r="9180" spans="12:13" x14ac:dyDescent="0.35">
      <c r="L9180" s="535" t="s">
        <v>10244</v>
      </c>
      <c r="M9180" s="529" t="s">
        <v>1047</v>
      </c>
    </row>
    <row r="9181" spans="12:13" x14ac:dyDescent="0.35">
      <c r="L9181" s="535" t="s">
        <v>10245</v>
      </c>
      <c r="M9181" s="529" t="s">
        <v>1047</v>
      </c>
    </row>
    <row r="9182" spans="12:13" x14ac:dyDescent="0.35">
      <c r="L9182" s="535" t="s">
        <v>10246</v>
      </c>
      <c r="M9182" s="529" t="s">
        <v>1047</v>
      </c>
    </row>
    <row r="9183" spans="12:13" x14ac:dyDescent="0.35">
      <c r="L9183" s="535" t="s">
        <v>10247</v>
      </c>
      <c r="M9183" s="529" t="s">
        <v>1047</v>
      </c>
    </row>
    <row r="9184" spans="12:13" x14ac:dyDescent="0.35">
      <c r="L9184" s="535" t="s">
        <v>10248</v>
      </c>
      <c r="M9184" s="529" t="s">
        <v>1047</v>
      </c>
    </row>
    <row r="9185" spans="12:13" x14ac:dyDescent="0.35">
      <c r="L9185" s="535" t="s">
        <v>10249</v>
      </c>
      <c r="M9185" s="529" t="s">
        <v>1047</v>
      </c>
    </row>
    <row r="9186" spans="12:13" x14ac:dyDescent="0.35">
      <c r="L9186" s="535" t="s">
        <v>10250</v>
      </c>
      <c r="M9186" s="529" t="s">
        <v>1047</v>
      </c>
    </row>
    <row r="9187" spans="12:13" x14ac:dyDescent="0.35">
      <c r="L9187" s="535" t="s">
        <v>10251</v>
      </c>
      <c r="M9187" s="529" t="s">
        <v>1047</v>
      </c>
    </row>
    <row r="9188" spans="12:13" x14ac:dyDescent="0.35">
      <c r="L9188" s="535" t="s">
        <v>10252</v>
      </c>
      <c r="M9188" s="529" t="s">
        <v>1047</v>
      </c>
    </row>
    <row r="9189" spans="12:13" x14ac:dyDescent="0.35">
      <c r="L9189" s="535" t="s">
        <v>10253</v>
      </c>
      <c r="M9189" s="529" t="s">
        <v>1047</v>
      </c>
    </row>
    <row r="9190" spans="12:13" x14ac:dyDescent="0.35">
      <c r="L9190" s="535" t="s">
        <v>10254</v>
      </c>
      <c r="M9190" s="529" t="s">
        <v>1075</v>
      </c>
    </row>
    <row r="9191" spans="12:13" x14ac:dyDescent="0.35">
      <c r="L9191" s="535" t="s">
        <v>10255</v>
      </c>
      <c r="M9191" s="529" t="s">
        <v>1047</v>
      </c>
    </row>
    <row r="9192" spans="12:13" x14ac:dyDescent="0.35">
      <c r="L9192" s="535" t="s">
        <v>10256</v>
      </c>
      <c r="M9192" s="529" t="s">
        <v>1047</v>
      </c>
    </row>
    <row r="9193" spans="12:13" x14ac:dyDescent="0.35">
      <c r="L9193" s="535" t="s">
        <v>10257</v>
      </c>
      <c r="M9193" s="529" t="s">
        <v>1047</v>
      </c>
    </row>
    <row r="9194" spans="12:13" x14ac:dyDescent="0.35">
      <c r="L9194" s="535" t="s">
        <v>10258</v>
      </c>
      <c r="M9194" s="529" t="s">
        <v>1047</v>
      </c>
    </row>
    <row r="9195" spans="12:13" x14ac:dyDescent="0.35">
      <c r="L9195" s="535" t="s">
        <v>10259</v>
      </c>
      <c r="M9195" s="529" t="s">
        <v>1047</v>
      </c>
    </row>
    <row r="9196" spans="12:13" x14ac:dyDescent="0.35">
      <c r="L9196" s="535" t="s">
        <v>10260</v>
      </c>
      <c r="M9196" s="529" t="s">
        <v>1047</v>
      </c>
    </row>
    <row r="9197" spans="12:13" x14ac:dyDescent="0.35">
      <c r="L9197" s="535" t="s">
        <v>10261</v>
      </c>
      <c r="M9197" s="529" t="s">
        <v>1047</v>
      </c>
    </row>
    <row r="9198" spans="12:13" x14ac:dyDescent="0.35">
      <c r="L9198" s="535" t="s">
        <v>10262</v>
      </c>
      <c r="M9198" s="529" t="s">
        <v>1047</v>
      </c>
    </row>
    <row r="9199" spans="12:13" x14ac:dyDescent="0.35">
      <c r="L9199" s="535" t="s">
        <v>10263</v>
      </c>
      <c r="M9199" s="529" t="s">
        <v>1047</v>
      </c>
    </row>
    <row r="9200" spans="12:13" x14ac:dyDescent="0.35">
      <c r="L9200" s="535" t="s">
        <v>10264</v>
      </c>
      <c r="M9200" s="529" t="s">
        <v>1047</v>
      </c>
    </row>
    <row r="9201" spans="12:13" x14ac:dyDescent="0.35">
      <c r="L9201" s="535" t="s">
        <v>10265</v>
      </c>
      <c r="M9201" s="529" t="s">
        <v>1047</v>
      </c>
    </row>
    <row r="9202" spans="12:13" x14ac:dyDescent="0.35">
      <c r="L9202" s="535" t="s">
        <v>10266</v>
      </c>
      <c r="M9202" s="529" t="s">
        <v>1047</v>
      </c>
    </row>
    <row r="9203" spans="12:13" x14ac:dyDescent="0.35">
      <c r="L9203" s="535" t="s">
        <v>10267</v>
      </c>
      <c r="M9203" s="529" t="s">
        <v>1047</v>
      </c>
    </row>
    <row r="9204" spans="12:13" x14ac:dyDescent="0.35">
      <c r="L9204" s="535" t="s">
        <v>10268</v>
      </c>
      <c r="M9204" s="529" t="s">
        <v>1047</v>
      </c>
    </row>
    <row r="9205" spans="12:13" x14ac:dyDescent="0.35">
      <c r="L9205" s="535" t="s">
        <v>10269</v>
      </c>
      <c r="M9205" s="529" t="s">
        <v>1047</v>
      </c>
    </row>
    <row r="9206" spans="12:13" x14ac:dyDescent="0.35">
      <c r="L9206" s="535" t="s">
        <v>10270</v>
      </c>
      <c r="M9206" s="529" t="s">
        <v>1047</v>
      </c>
    </row>
    <row r="9207" spans="12:13" x14ac:dyDescent="0.35">
      <c r="L9207" s="535" t="s">
        <v>10271</v>
      </c>
      <c r="M9207" s="529" t="s">
        <v>1047</v>
      </c>
    </row>
    <row r="9208" spans="12:13" x14ac:dyDescent="0.35">
      <c r="L9208" s="535" t="s">
        <v>10272</v>
      </c>
      <c r="M9208" s="529" t="s">
        <v>1047</v>
      </c>
    </row>
    <row r="9209" spans="12:13" x14ac:dyDescent="0.35">
      <c r="L9209" s="535" t="s">
        <v>10273</v>
      </c>
      <c r="M9209" s="529" t="s">
        <v>1047</v>
      </c>
    </row>
    <row r="9210" spans="12:13" x14ac:dyDescent="0.35">
      <c r="L9210" s="535" t="s">
        <v>10274</v>
      </c>
      <c r="M9210" s="529" t="s">
        <v>1047</v>
      </c>
    </row>
    <row r="9211" spans="12:13" x14ac:dyDescent="0.35">
      <c r="L9211" s="535" t="s">
        <v>10275</v>
      </c>
      <c r="M9211" s="529" t="s">
        <v>1047</v>
      </c>
    </row>
    <row r="9212" spans="12:13" x14ac:dyDescent="0.35">
      <c r="L9212" s="535" t="s">
        <v>10276</v>
      </c>
      <c r="M9212" s="529" t="s">
        <v>1047</v>
      </c>
    </row>
    <row r="9213" spans="12:13" x14ac:dyDescent="0.35">
      <c r="L9213" s="535" t="s">
        <v>10277</v>
      </c>
      <c r="M9213" s="529" t="s">
        <v>1047</v>
      </c>
    </row>
    <row r="9214" spans="12:13" x14ac:dyDescent="0.35">
      <c r="L9214" s="535" t="s">
        <v>10278</v>
      </c>
      <c r="M9214" s="529" t="s">
        <v>1075</v>
      </c>
    </row>
    <row r="9215" spans="12:13" x14ac:dyDescent="0.35">
      <c r="L9215" s="535" t="s">
        <v>10279</v>
      </c>
      <c r="M9215" s="529" t="s">
        <v>1047</v>
      </c>
    </row>
    <row r="9216" spans="12:13" x14ac:dyDescent="0.35">
      <c r="L9216" s="535" t="s">
        <v>10280</v>
      </c>
      <c r="M9216" s="529" t="s">
        <v>1047</v>
      </c>
    </row>
    <row r="9217" spans="12:13" x14ac:dyDescent="0.35">
      <c r="L9217" s="535" t="s">
        <v>10281</v>
      </c>
      <c r="M9217" s="529" t="s">
        <v>1047</v>
      </c>
    </row>
    <row r="9218" spans="12:13" x14ac:dyDescent="0.35">
      <c r="L9218" s="535" t="s">
        <v>10282</v>
      </c>
      <c r="M9218" s="529" t="s">
        <v>1047</v>
      </c>
    </row>
    <row r="9219" spans="12:13" x14ac:dyDescent="0.35">
      <c r="L9219" s="535" t="s">
        <v>10283</v>
      </c>
      <c r="M9219" s="529" t="s">
        <v>1047</v>
      </c>
    </row>
    <row r="9220" spans="12:13" x14ac:dyDescent="0.35">
      <c r="L9220" s="535" t="s">
        <v>10284</v>
      </c>
      <c r="M9220" s="529" t="s">
        <v>1047</v>
      </c>
    </row>
    <row r="9221" spans="12:13" x14ac:dyDescent="0.35">
      <c r="L9221" s="535" t="s">
        <v>10285</v>
      </c>
      <c r="M9221" s="529" t="s">
        <v>1047</v>
      </c>
    </row>
    <row r="9222" spans="12:13" x14ac:dyDescent="0.35">
      <c r="L9222" s="535" t="s">
        <v>10286</v>
      </c>
      <c r="M9222" s="529" t="s">
        <v>1047</v>
      </c>
    </row>
    <row r="9223" spans="12:13" x14ac:dyDescent="0.35">
      <c r="L9223" s="535" t="s">
        <v>10287</v>
      </c>
      <c r="M9223" s="529" t="s">
        <v>1047</v>
      </c>
    </row>
    <row r="9224" spans="12:13" x14ac:dyDescent="0.35">
      <c r="L9224" s="535" t="s">
        <v>10288</v>
      </c>
      <c r="M9224" s="529" t="s">
        <v>1047</v>
      </c>
    </row>
    <row r="9225" spans="12:13" x14ac:dyDescent="0.35">
      <c r="L9225" s="535" t="s">
        <v>10289</v>
      </c>
      <c r="M9225" s="529" t="s">
        <v>1047</v>
      </c>
    </row>
    <row r="9226" spans="12:13" x14ac:dyDescent="0.35">
      <c r="L9226" s="535" t="s">
        <v>10290</v>
      </c>
      <c r="M9226" s="529" t="s">
        <v>1047</v>
      </c>
    </row>
    <row r="9227" spans="12:13" x14ac:dyDescent="0.35">
      <c r="L9227" s="535" t="s">
        <v>10291</v>
      </c>
      <c r="M9227" s="529" t="s">
        <v>1047</v>
      </c>
    </row>
    <row r="9228" spans="12:13" x14ac:dyDescent="0.35">
      <c r="L9228" s="535" t="s">
        <v>10292</v>
      </c>
      <c r="M9228" s="529" t="s">
        <v>1047</v>
      </c>
    </row>
    <row r="9229" spans="12:13" x14ac:dyDescent="0.35">
      <c r="L9229" s="535" t="s">
        <v>10293</v>
      </c>
      <c r="M9229" s="529" t="s">
        <v>1047</v>
      </c>
    </row>
    <row r="9230" spans="12:13" x14ac:dyDescent="0.35">
      <c r="L9230" s="535" t="s">
        <v>10294</v>
      </c>
      <c r="M9230" s="529" t="s">
        <v>1047</v>
      </c>
    </row>
    <row r="9231" spans="12:13" x14ac:dyDescent="0.35">
      <c r="L9231" s="535" t="s">
        <v>10295</v>
      </c>
      <c r="M9231" s="529" t="s">
        <v>1047</v>
      </c>
    </row>
    <row r="9232" spans="12:13" x14ac:dyDescent="0.35">
      <c r="L9232" s="535" t="s">
        <v>10296</v>
      </c>
      <c r="M9232" s="529" t="s">
        <v>1047</v>
      </c>
    </row>
    <row r="9233" spans="12:13" x14ac:dyDescent="0.35">
      <c r="L9233" s="535" t="s">
        <v>10297</v>
      </c>
      <c r="M9233" s="529" t="s">
        <v>1047</v>
      </c>
    </row>
    <row r="9234" spans="12:13" x14ac:dyDescent="0.35">
      <c r="L9234" s="535" t="s">
        <v>10298</v>
      </c>
      <c r="M9234" s="529" t="s">
        <v>1047</v>
      </c>
    </row>
    <row r="9235" spans="12:13" x14ac:dyDescent="0.35">
      <c r="L9235" s="535" t="s">
        <v>10299</v>
      </c>
      <c r="M9235" s="529" t="s">
        <v>1047</v>
      </c>
    </row>
    <row r="9236" spans="12:13" x14ac:dyDescent="0.35">
      <c r="L9236" s="535" t="s">
        <v>10300</v>
      </c>
      <c r="M9236" s="529" t="s">
        <v>1047</v>
      </c>
    </row>
    <row r="9237" spans="12:13" x14ac:dyDescent="0.35">
      <c r="L9237" s="535" t="s">
        <v>10301</v>
      </c>
      <c r="M9237" s="529" t="s">
        <v>1047</v>
      </c>
    </row>
    <row r="9238" spans="12:13" x14ac:dyDescent="0.35">
      <c r="L9238" s="535" t="s">
        <v>10302</v>
      </c>
      <c r="M9238" s="529" t="s">
        <v>1047</v>
      </c>
    </row>
    <row r="9239" spans="12:13" x14ac:dyDescent="0.35">
      <c r="L9239" s="535" t="s">
        <v>10303</v>
      </c>
      <c r="M9239" s="529" t="s">
        <v>1047</v>
      </c>
    </row>
    <row r="9240" spans="12:13" x14ac:dyDescent="0.35">
      <c r="L9240" s="535" t="s">
        <v>10304</v>
      </c>
      <c r="M9240" s="529" t="s">
        <v>1049</v>
      </c>
    </row>
    <row r="9241" spans="12:13" x14ac:dyDescent="0.35">
      <c r="L9241" s="535" t="s">
        <v>10305</v>
      </c>
      <c r="M9241" s="529" t="s">
        <v>1047</v>
      </c>
    </row>
    <row r="9242" spans="12:13" x14ac:dyDescent="0.35">
      <c r="L9242" s="535" t="s">
        <v>10306</v>
      </c>
      <c r="M9242" s="529" t="s">
        <v>1047</v>
      </c>
    </row>
    <row r="9243" spans="12:13" x14ac:dyDescent="0.35">
      <c r="L9243" s="535" t="s">
        <v>10307</v>
      </c>
      <c r="M9243" s="529" t="s">
        <v>1047</v>
      </c>
    </row>
    <row r="9244" spans="12:13" x14ac:dyDescent="0.35">
      <c r="L9244" s="535" t="s">
        <v>10308</v>
      </c>
      <c r="M9244" s="529" t="s">
        <v>1047</v>
      </c>
    </row>
    <row r="9245" spans="12:13" x14ac:dyDescent="0.35">
      <c r="L9245" s="535" t="s">
        <v>10309</v>
      </c>
      <c r="M9245" s="529" t="s">
        <v>1047</v>
      </c>
    </row>
    <row r="9246" spans="12:13" x14ac:dyDescent="0.35">
      <c r="L9246" s="535" t="s">
        <v>10310</v>
      </c>
      <c r="M9246" s="529" t="s">
        <v>1047</v>
      </c>
    </row>
    <row r="9247" spans="12:13" x14ac:dyDescent="0.35">
      <c r="L9247" s="535" t="s">
        <v>10311</v>
      </c>
      <c r="M9247" s="529" t="s">
        <v>1047</v>
      </c>
    </row>
    <row r="9248" spans="12:13" x14ac:dyDescent="0.35">
      <c r="L9248" s="535" t="s">
        <v>10312</v>
      </c>
      <c r="M9248" s="529" t="s">
        <v>1047</v>
      </c>
    </row>
    <row r="9249" spans="12:13" x14ac:dyDescent="0.35">
      <c r="L9249" s="535" t="s">
        <v>10313</v>
      </c>
      <c r="M9249" s="529" t="s">
        <v>1047</v>
      </c>
    </row>
    <row r="9250" spans="12:13" x14ac:dyDescent="0.35">
      <c r="L9250" s="535" t="s">
        <v>10314</v>
      </c>
      <c r="M9250" s="529" t="s">
        <v>1047</v>
      </c>
    </row>
    <row r="9251" spans="12:13" x14ac:dyDescent="0.35">
      <c r="L9251" s="535" t="s">
        <v>10315</v>
      </c>
      <c r="M9251" s="529" t="s">
        <v>1047</v>
      </c>
    </row>
    <row r="9252" spans="12:13" x14ac:dyDescent="0.35">
      <c r="L9252" s="535" t="s">
        <v>10316</v>
      </c>
      <c r="M9252" s="529" t="s">
        <v>1047</v>
      </c>
    </row>
    <row r="9253" spans="12:13" x14ac:dyDescent="0.35">
      <c r="L9253" s="535" t="s">
        <v>10317</v>
      </c>
      <c r="M9253" s="529" t="s">
        <v>1047</v>
      </c>
    </row>
    <row r="9254" spans="12:13" x14ac:dyDescent="0.35">
      <c r="L9254" s="535" t="s">
        <v>10318</v>
      </c>
      <c r="M9254" s="529" t="s">
        <v>1047</v>
      </c>
    </row>
    <row r="9255" spans="12:13" x14ac:dyDescent="0.35">
      <c r="L9255" s="535" t="s">
        <v>10319</v>
      </c>
      <c r="M9255" s="529" t="s">
        <v>1047</v>
      </c>
    </row>
    <row r="9256" spans="12:13" x14ac:dyDescent="0.35">
      <c r="L9256" s="535" t="s">
        <v>10320</v>
      </c>
      <c r="M9256" s="529" t="s">
        <v>1047</v>
      </c>
    </row>
    <row r="9257" spans="12:13" x14ac:dyDescent="0.35">
      <c r="L9257" s="535" t="s">
        <v>10321</v>
      </c>
      <c r="M9257" s="529" t="s">
        <v>1047</v>
      </c>
    </row>
    <row r="9258" spans="12:13" x14ac:dyDescent="0.35">
      <c r="L9258" s="535" t="s">
        <v>10322</v>
      </c>
      <c r="M9258" s="529" t="s">
        <v>1049</v>
      </c>
    </row>
    <row r="9259" spans="12:13" x14ac:dyDescent="0.35">
      <c r="L9259" s="535" t="s">
        <v>10323</v>
      </c>
      <c r="M9259" s="529" t="s">
        <v>1047</v>
      </c>
    </row>
    <row r="9260" spans="12:13" x14ac:dyDescent="0.35">
      <c r="L9260" s="535" t="s">
        <v>10324</v>
      </c>
      <c r="M9260" s="529" t="s">
        <v>1047</v>
      </c>
    </row>
    <row r="9261" spans="12:13" x14ac:dyDescent="0.35">
      <c r="L9261" s="535" t="s">
        <v>10325</v>
      </c>
      <c r="M9261" s="529" t="s">
        <v>1047</v>
      </c>
    </row>
    <row r="9262" spans="12:13" x14ac:dyDescent="0.35">
      <c r="L9262" s="535" t="s">
        <v>10326</v>
      </c>
      <c r="M9262" s="529" t="s">
        <v>1047</v>
      </c>
    </row>
    <row r="9263" spans="12:13" x14ac:dyDescent="0.35">
      <c r="L9263" s="535" t="s">
        <v>10327</v>
      </c>
      <c r="M9263" s="529" t="s">
        <v>1047</v>
      </c>
    </row>
    <row r="9264" spans="12:13" x14ac:dyDescent="0.35">
      <c r="L9264" s="535" t="s">
        <v>10328</v>
      </c>
      <c r="M9264" s="529" t="s">
        <v>1047</v>
      </c>
    </row>
    <row r="9265" spans="12:13" x14ac:dyDescent="0.35">
      <c r="L9265" s="535" t="s">
        <v>10329</v>
      </c>
      <c r="M9265" s="529" t="s">
        <v>1047</v>
      </c>
    </row>
    <row r="9266" spans="12:13" x14ac:dyDescent="0.35">
      <c r="L9266" s="535" t="s">
        <v>10330</v>
      </c>
      <c r="M9266" s="529" t="s">
        <v>1047</v>
      </c>
    </row>
    <row r="9267" spans="12:13" x14ac:dyDescent="0.35">
      <c r="L9267" s="535" t="s">
        <v>10331</v>
      </c>
      <c r="M9267" s="529" t="s">
        <v>1047</v>
      </c>
    </row>
    <row r="9268" spans="12:13" x14ac:dyDescent="0.35">
      <c r="L9268" s="535" t="s">
        <v>10332</v>
      </c>
      <c r="M9268" s="529" t="s">
        <v>1047</v>
      </c>
    </row>
    <row r="9269" spans="12:13" x14ac:dyDescent="0.35">
      <c r="L9269" s="535" t="s">
        <v>10333</v>
      </c>
      <c r="M9269" s="529" t="s">
        <v>1047</v>
      </c>
    </row>
    <row r="9270" spans="12:13" x14ac:dyDescent="0.35">
      <c r="L9270" s="535" t="s">
        <v>10334</v>
      </c>
      <c r="M9270" s="529" t="s">
        <v>1047</v>
      </c>
    </row>
    <row r="9271" spans="12:13" x14ac:dyDescent="0.35">
      <c r="L9271" s="535" t="s">
        <v>10335</v>
      </c>
      <c r="M9271" s="529" t="s">
        <v>1047</v>
      </c>
    </row>
    <row r="9272" spans="12:13" x14ac:dyDescent="0.35">
      <c r="L9272" s="535" t="s">
        <v>10336</v>
      </c>
      <c r="M9272" s="529" t="s">
        <v>1047</v>
      </c>
    </row>
    <row r="9273" spans="12:13" x14ac:dyDescent="0.35">
      <c r="L9273" s="535" t="s">
        <v>10337</v>
      </c>
      <c r="M9273" s="529" t="s">
        <v>1047</v>
      </c>
    </row>
    <row r="9274" spans="12:13" x14ac:dyDescent="0.35">
      <c r="L9274" s="535" t="s">
        <v>10338</v>
      </c>
      <c r="M9274" s="529" t="s">
        <v>1047</v>
      </c>
    </row>
    <row r="9275" spans="12:13" x14ac:dyDescent="0.35">
      <c r="L9275" s="535" t="s">
        <v>10339</v>
      </c>
      <c r="M9275" s="529" t="s">
        <v>1047</v>
      </c>
    </row>
    <row r="9276" spans="12:13" x14ac:dyDescent="0.35">
      <c r="L9276" s="535" t="s">
        <v>10340</v>
      </c>
      <c r="M9276" s="529" t="s">
        <v>1047</v>
      </c>
    </row>
    <row r="9277" spans="12:13" x14ac:dyDescent="0.35">
      <c r="L9277" s="535" t="s">
        <v>10341</v>
      </c>
      <c r="M9277" s="529" t="s">
        <v>1047</v>
      </c>
    </row>
    <row r="9278" spans="12:13" x14ac:dyDescent="0.35">
      <c r="L9278" s="535" t="s">
        <v>10342</v>
      </c>
      <c r="M9278" s="529" t="s">
        <v>1047</v>
      </c>
    </row>
    <row r="9279" spans="12:13" x14ac:dyDescent="0.35">
      <c r="L9279" s="535" t="s">
        <v>10343</v>
      </c>
      <c r="M9279" s="529" t="s">
        <v>1047</v>
      </c>
    </row>
    <row r="9280" spans="12:13" x14ac:dyDescent="0.35">
      <c r="L9280" s="535" t="s">
        <v>10344</v>
      </c>
      <c r="M9280" s="529" t="s">
        <v>1047</v>
      </c>
    </row>
    <row r="9281" spans="12:13" x14ac:dyDescent="0.35">
      <c r="L9281" s="535" t="s">
        <v>10345</v>
      </c>
      <c r="M9281" s="529" t="s">
        <v>1047</v>
      </c>
    </row>
    <row r="9282" spans="12:13" x14ac:dyDescent="0.35">
      <c r="L9282" s="535" t="s">
        <v>10346</v>
      </c>
      <c r="M9282" s="529" t="s">
        <v>1049</v>
      </c>
    </row>
    <row r="9283" spans="12:13" x14ac:dyDescent="0.35">
      <c r="L9283" s="535" t="s">
        <v>10347</v>
      </c>
      <c r="M9283" s="529" t="s">
        <v>1049</v>
      </c>
    </row>
    <row r="9284" spans="12:13" x14ac:dyDescent="0.35">
      <c r="L9284" s="535" t="s">
        <v>10348</v>
      </c>
      <c r="M9284" s="529" t="s">
        <v>1047</v>
      </c>
    </row>
    <row r="9285" spans="12:13" x14ac:dyDescent="0.35">
      <c r="L9285" s="535" t="s">
        <v>10349</v>
      </c>
      <c r="M9285" s="529" t="s">
        <v>1047</v>
      </c>
    </row>
    <row r="9286" spans="12:13" x14ac:dyDescent="0.35">
      <c r="L9286" s="535" t="s">
        <v>10350</v>
      </c>
      <c r="M9286" s="529" t="s">
        <v>1047</v>
      </c>
    </row>
    <row r="9287" spans="12:13" x14ac:dyDescent="0.35">
      <c r="L9287" s="535" t="s">
        <v>10351</v>
      </c>
      <c r="M9287" s="529" t="s">
        <v>1047</v>
      </c>
    </row>
    <row r="9288" spans="12:13" x14ac:dyDescent="0.35">
      <c r="L9288" s="535" t="s">
        <v>10352</v>
      </c>
      <c r="M9288" s="529" t="s">
        <v>1047</v>
      </c>
    </row>
    <row r="9289" spans="12:13" x14ac:dyDescent="0.35">
      <c r="L9289" s="535" t="s">
        <v>10353</v>
      </c>
      <c r="M9289" s="529" t="s">
        <v>1047</v>
      </c>
    </row>
    <row r="9290" spans="12:13" x14ac:dyDescent="0.35">
      <c r="L9290" s="535" t="s">
        <v>10354</v>
      </c>
      <c r="M9290" s="529" t="s">
        <v>1047</v>
      </c>
    </row>
    <row r="9291" spans="12:13" x14ac:dyDescent="0.35">
      <c r="L9291" s="535" t="s">
        <v>10355</v>
      </c>
      <c r="M9291" s="529" t="s">
        <v>1047</v>
      </c>
    </row>
    <row r="9292" spans="12:13" x14ac:dyDescent="0.35">
      <c r="L9292" s="535" t="s">
        <v>10356</v>
      </c>
      <c r="M9292" s="529" t="s">
        <v>1047</v>
      </c>
    </row>
    <row r="9293" spans="12:13" x14ac:dyDescent="0.35">
      <c r="L9293" s="535" t="s">
        <v>10357</v>
      </c>
      <c r="M9293" s="529" t="s">
        <v>1047</v>
      </c>
    </row>
    <row r="9294" spans="12:13" x14ac:dyDescent="0.35">
      <c r="L9294" s="535" t="s">
        <v>10358</v>
      </c>
      <c r="M9294" s="529" t="s">
        <v>1047</v>
      </c>
    </row>
    <row r="9295" spans="12:13" x14ac:dyDescent="0.35">
      <c r="L9295" s="535" t="s">
        <v>10359</v>
      </c>
      <c r="M9295" s="529" t="s">
        <v>1047</v>
      </c>
    </row>
    <row r="9296" spans="12:13" x14ac:dyDescent="0.35">
      <c r="L9296" s="535" t="s">
        <v>10360</v>
      </c>
      <c r="M9296" s="529" t="s">
        <v>1047</v>
      </c>
    </row>
    <row r="9297" spans="12:13" x14ac:dyDescent="0.35">
      <c r="L9297" s="535" t="s">
        <v>10361</v>
      </c>
      <c r="M9297" s="529" t="s">
        <v>1047</v>
      </c>
    </row>
    <row r="9298" spans="12:13" x14ac:dyDescent="0.35">
      <c r="L9298" s="535" t="s">
        <v>10362</v>
      </c>
      <c r="M9298" s="529" t="s">
        <v>1047</v>
      </c>
    </row>
    <row r="9299" spans="12:13" x14ac:dyDescent="0.35">
      <c r="L9299" s="535" t="s">
        <v>10363</v>
      </c>
      <c r="M9299" s="529" t="s">
        <v>1047</v>
      </c>
    </row>
    <row r="9300" spans="12:13" x14ac:dyDescent="0.35">
      <c r="L9300" s="535" t="s">
        <v>10364</v>
      </c>
      <c r="M9300" s="529" t="s">
        <v>1047</v>
      </c>
    </row>
    <row r="9301" spans="12:13" x14ac:dyDescent="0.35">
      <c r="L9301" s="535" t="s">
        <v>10365</v>
      </c>
      <c r="M9301" s="529" t="s">
        <v>1047</v>
      </c>
    </row>
    <row r="9302" spans="12:13" x14ac:dyDescent="0.35">
      <c r="L9302" s="535" t="s">
        <v>10366</v>
      </c>
      <c r="M9302" s="529" t="s">
        <v>1047</v>
      </c>
    </row>
    <row r="9303" spans="12:13" x14ac:dyDescent="0.35">
      <c r="L9303" s="535" t="s">
        <v>10367</v>
      </c>
      <c r="M9303" s="529" t="s">
        <v>1047</v>
      </c>
    </row>
    <row r="9304" spans="12:13" x14ac:dyDescent="0.35">
      <c r="L9304" s="535" t="s">
        <v>10368</v>
      </c>
      <c r="M9304" s="529" t="s">
        <v>1047</v>
      </c>
    </row>
    <row r="9305" spans="12:13" x14ac:dyDescent="0.35">
      <c r="L9305" s="535" t="s">
        <v>10369</v>
      </c>
      <c r="M9305" s="529" t="s">
        <v>1047</v>
      </c>
    </row>
    <row r="9306" spans="12:13" x14ac:dyDescent="0.35">
      <c r="L9306" s="535" t="s">
        <v>10370</v>
      </c>
      <c r="M9306" s="529" t="s">
        <v>1047</v>
      </c>
    </row>
    <row r="9307" spans="12:13" x14ac:dyDescent="0.35">
      <c r="L9307" s="535" t="s">
        <v>10371</v>
      </c>
      <c r="M9307" s="529" t="s">
        <v>1047</v>
      </c>
    </row>
    <row r="9308" spans="12:13" x14ac:dyDescent="0.35">
      <c r="L9308" s="535" t="s">
        <v>10372</v>
      </c>
      <c r="M9308" s="529" t="s">
        <v>1047</v>
      </c>
    </row>
    <row r="9309" spans="12:13" x14ac:dyDescent="0.35">
      <c r="L9309" s="535" t="s">
        <v>10373</v>
      </c>
      <c r="M9309" s="529" t="s">
        <v>1047</v>
      </c>
    </row>
    <row r="9310" spans="12:13" x14ac:dyDescent="0.35">
      <c r="L9310" s="535" t="s">
        <v>10374</v>
      </c>
      <c r="M9310" s="529" t="s">
        <v>1047</v>
      </c>
    </row>
    <row r="9311" spans="12:13" x14ac:dyDescent="0.35">
      <c r="L9311" s="535" t="s">
        <v>10375</v>
      </c>
      <c r="M9311" s="529" t="s">
        <v>1047</v>
      </c>
    </row>
    <row r="9312" spans="12:13" x14ac:dyDescent="0.35">
      <c r="L9312" s="535" t="s">
        <v>10376</v>
      </c>
      <c r="M9312" s="529" t="s">
        <v>1047</v>
      </c>
    </row>
    <row r="9313" spans="12:13" x14ac:dyDescent="0.35">
      <c r="L9313" s="535" t="s">
        <v>10377</v>
      </c>
      <c r="M9313" s="529" t="s">
        <v>1047</v>
      </c>
    </row>
    <row r="9314" spans="12:13" x14ac:dyDescent="0.35">
      <c r="L9314" s="535" t="s">
        <v>10378</v>
      </c>
      <c r="M9314" s="529" t="s">
        <v>1047</v>
      </c>
    </row>
    <row r="9315" spans="12:13" x14ac:dyDescent="0.35">
      <c r="L9315" s="535" t="s">
        <v>10379</v>
      </c>
      <c r="M9315" s="529" t="s">
        <v>1047</v>
      </c>
    </row>
    <row r="9316" spans="12:13" x14ac:dyDescent="0.35">
      <c r="L9316" s="535" t="s">
        <v>10380</v>
      </c>
      <c r="M9316" s="529" t="s">
        <v>1047</v>
      </c>
    </row>
    <row r="9317" spans="12:13" x14ac:dyDescent="0.35">
      <c r="L9317" s="535" t="s">
        <v>10381</v>
      </c>
      <c r="M9317" s="529" t="s">
        <v>1047</v>
      </c>
    </row>
    <row r="9318" spans="12:13" x14ac:dyDescent="0.35">
      <c r="L9318" s="535" t="s">
        <v>10382</v>
      </c>
      <c r="M9318" s="529" t="s">
        <v>1047</v>
      </c>
    </row>
    <row r="9319" spans="12:13" x14ac:dyDescent="0.35">
      <c r="L9319" s="535" t="s">
        <v>10383</v>
      </c>
      <c r="M9319" s="529" t="s">
        <v>1047</v>
      </c>
    </row>
    <row r="9320" spans="12:13" x14ac:dyDescent="0.35">
      <c r="L9320" s="535" t="s">
        <v>10384</v>
      </c>
      <c r="M9320" s="529" t="s">
        <v>1047</v>
      </c>
    </row>
    <row r="9321" spans="12:13" x14ac:dyDescent="0.35">
      <c r="L9321" s="535" t="s">
        <v>10385</v>
      </c>
      <c r="M9321" s="529" t="s">
        <v>1047</v>
      </c>
    </row>
    <row r="9322" spans="12:13" x14ac:dyDescent="0.35">
      <c r="L9322" s="535" t="s">
        <v>10386</v>
      </c>
      <c r="M9322" s="529" t="s">
        <v>1047</v>
      </c>
    </row>
    <row r="9323" spans="12:13" x14ac:dyDescent="0.35">
      <c r="L9323" s="535" t="s">
        <v>10387</v>
      </c>
      <c r="M9323" s="529" t="s">
        <v>1047</v>
      </c>
    </row>
    <row r="9324" spans="12:13" x14ac:dyDescent="0.35">
      <c r="L9324" s="535" t="s">
        <v>10388</v>
      </c>
      <c r="M9324" s="529" t="s">
        <v>1047</v>
      </c>
    </row>
    <row r="9325" spans="12:13" x14ac:dyDescent="0.35">
      <c r="L9325" s="535" t="s">
        <v>10389</v>
      </c>
      <c r="M9325" s="529" t="s">
        <v>1047</v>
      </c>
    </row>
    <row r="9326" spans="12:13" x14ac:dyDescent="0.35">
      <c r="L9326" s="535" t="s">
        <v>10390</v>
      </c>
      <c r="M9326" s="529" t="s">
        <v>1047</v>
      </c>
    </row>
    <row r="9327" spans="12:13" x14ac:dyDescent="0.35">
      <c r="L9327" s="535" t="s">
        <v>10391</v>
      </c>
      <c r="M9327" s="529" t="s">
        <v>1047</v>
      </c>
    </row>
    <row r="9328" spans="12:13" x14ac:dyDescent="0.35">
      <c r="L9328" s="535" t="s">
        <v>10392</v>
      </c>
      <c r="M9328" s="529" t="s">
        <v>1047</v>
      </c>
    </row>
    <row r="9329" spans="12:13" x14ac:dyDescent="0.35">
      <c r="L9329" s="535" t="s">
        <v>10393</v>
      </c>
      <c r="M9329" s="529" t="s">
        <v>1047</v>
      </c>
    </row>
    <row r="9330" spans="12:13" x14ac:dyDescent="0.35">
      <c r="L9330" s="535" t="s">
        <v>10394</v>
      </c>
      <c r="M9330" s="529" t="s">
        <v>1047</v>
      </c>
    </row>
    <row r="9331" spans="12:13" x14ac:dyDescent="0.35">
      <c r="L9331" s="535" t="s">
        <v>10395</v>
      </c>
      <c r="M9331" s="529" t="s">
        <v>1047</v>
      </c>
    </row>
    <row r="9332" spans="12:13" x14ac:dyDescent="0.35">
      <c r="L9332" s="535" t="s">
        <v>10396</v>
      </c>
      <c r="M9332" s="529" t="s">
        <v>1047</v>
      </c>
    </row>
    <row r="9333" spans="12:13" x14ac:dyDescent="0.35">
      <c r="L9333" s="535" t="s">
        <v>10397</v>
      </c>
      <c r="M9333" s="529" t="s">
        <v>1047</v>
      </c>
    </row>
    <row r="9334" spans="12:13" x14ac:dyDescent="0.35">
      <c r="L9334" s="535" t="s">
        <v>10398</v>
      </c>
      <c r="M9334" s="529" t="s">
        <v>1047</v>
      </c>
    </row>
    <row r="9335" spans="12:13" x14ac:dyDescent="0.35">
      <c r="L9335" s="535" t="s">
        <v>10399</v>
      </c>
      <c r="M9335" s="529" t="s">
        <v>1047</v>
      </c>
    </row>
    <row r="9336" spans="12:13" x14ac:dyDescent="0.35">
      <c r="L9336" s="535" t="s">
        <v>10400</v>
      </c>
      <c r="M9336" s="529" t="s">
        <v>1047</v>
      </c>
    </row>
    <row r="9337" spans="12:13" x14ac:dyDescent="0.35">
      <c r="L9337" s="535" t="s">
        <v>10401</v>
      </c>
      <c r="M9337" s="529" t="s">
        <v>1047</v>
      </c>
    </row>
    <row r="9338" spans="12:13" x14ac:dyDescent="0.35">
      <c r="L9338" s="535" t="s">
        <v>10402</v>
      </c>
      <c r="M9338" s="529" t="s">
        <v>1047</v>
      </c>
    </row>
    <row r="9339" spans="12:13" x14ac:dyDescent="0.35">
      <c r="L9339" s="535" t="s">
        <v>10403</v>
      </c>
      <c r="M9339" s="529" t="s">
        <v>1047</v>
      </c>
    </row>
    <row r="9340" spans="12:13" x14ac:dyDescent="0.35">
      <c r="L9340" s="535" t="s">
        <v>10404</v>
      </c>
      <c r="M9340" s="529" t="s">
        <v>1047</v>
      </c>
    </row>
    <row r="9341" spans="12:13" x14ac:dyDescent="0.35">
      <c r="L9341" s="535" t="s">
        <v>10405</v>
      </c>
      <c r="M9341" s="529" t="s">
        <v>1047</v>
      </c>
    </row>
    <row r="9342" spans="12:13" x14ac:dyDescent="0.35">
      <c r="L9342" s="535" t="s">
        <v>10406</v>
      </c>
      <c r="M9342" s="529" t="s">
        <v>1047</v>
      </c>
    </row>
    <row r="9343" spans="12:13" x14ac:dyDescent="0.35">
      <c r="L9343" s="535" t="s">
        <v>10407</v>
      </c>
      <c r="M9343" s="529" t="s">
        <v>1047</v>
      </c>
    </row>
    <row r="9344" spans="12:13" x14ac:dyDescent="0.35">
      <c r="L9344" s="535" t="s">
        <v>10408</v>
      </c>
      <c r="M9344" s="529" t="s">
        <v>1047</v>
      </c>
    </row>
    <row r="9345" spans="12:13" x14ac:dyDescent="0.35">
      <c r="L9345" s="535" t="s">
        <v>10409</v>
      </c>
      <c r="M9345" s="529" t="s">
        <v>1047</v>
      </c>
    </row>
    <row r="9346" spans="12:13" x14ac:dyDescent="0.35">
      <c r="L9346" s="535" t="s">
        <v>10410</v>
      </c>
      <c r="M9346" s="529" t="s">
        <v>1047</v>
      </c>
    </row>
    <row r="9347" spans="12:13" x14ac:dyDescent="0.35">
      <c r="L9347" s="535" t="s">
        <v>10411</v>
      </c>
      <c r="M9347" s="529" t="s">
        <v>1047</v>
      </c>
    </row>
    <row r="9348" spans="12:13" x14ac:dyDescent="0.35">
      <c r="L9348" s="535" t="s">
        <v>10412</v>
      </c>
      <c r="M9348" s="529" t="s">
        <v>1047</v>
      </c>
    </row>
    <row r="9349" spans="12:13" x14ac:dyDescent="0.35">
      <c r="L9349" s="535" t="s">
        <v>10413</v>
      </c>
      <c r="M9349" s="529" t="s">
        <v>1047</v>
      </c>
    </row>
    <row r="9350" spans="12:13" x14ac:dyDescent="0.35">
      <c r="L9350" s="535" t="s">
        <v>10414</v>
      </c>
      <c r="M9350" s="529" t="s">
        <v>1047</v>
      </c>
    </row>
    <row r="9351" spans="12:13" x14ac:dyDescent="0.35">
      <c r="L9351" s="535" t="s">
        <v>10415</v>
      </c>
      <c r="M9351" s="529" t="s">
        <v>1047</v>
      </c>
    </row>
    <row r="9352" spans="12:13" x14ac:dyDescent="0.35">
      <c r="L9352" s="535" t="s">
        <v>10416</v>
      </c>
      <c r="M9352" s="529" t="s">
        <v>1047</v>
      </c>
    </row>
    <row r="9353" spans="12:13" x14ac:dyDescent="0.35">
      <c r="L9353" s="535" t="s">
        <v>10417</v>
      </c>
      <c r="M9353" s="529" t="s">
        <v>1047</v>
      </c>
    </row>
    <row r="9354" spans="12:13" x14ac:dyDescent="0.35">
      <c r="L9354" s="535" t="s">
        <v>10418</v>
      </c>
      <c r="M9354" s="529" t="s">
        <v>1047</v>
      </c>
    </row>
    <row r="9355" spans="12:13" x14ac:dyDescent="0.35">
      <c r="L9355" s="535" t="s">
        <v>10419</v>
      </c>
      <c r="M9355" s="529" t="s">
        <v>1047</v>
      </c>
    </row>
    <row r="9356" spans="12:13" x14ac:dyDescent="0.35">
      <c r="L9356" s="535" t="s">
        <v>10420</v>
      </c>
      <c r="M9356" s="529" t="s">
        <v>1047</v>
      </c>
    </row>
    <row r="9357" spans="12:13" x14ac:dyDescent="0.35">
      <c r="L9357" s="535" t="s">
        <v>10421</v>
      </c>
      <c r="M9357" s="529" t="s">
        <v>1047</v>
      </c>
    </row>
    <row r="9358" spans="12:13" x14ac:dyDescent="0.35">
      <c r="L9358" s="535" t="s">
        <v>10422</v>
      </c>
      <c r="M9358" s="529" t="s">
        <v>1047</v>
      </c>
    </row>
    <row r="9359" spans="12:13" x14ac:dyDescent="0.35">
      <c r="L9359" s="535" t="s">
        <v>10423</v>
      </c>
      <c r="M9359" s="529" t="s">
        <v>1047</v>
      </c>
    </row>
    <row r="9360" spans="12:13" x14ac:dyDescent="0.35">
      <c r="L9360" s="535" t="s">
        <v>10424</v>
      </c>
      <c r="M9360" s="529" t="s">
        <v>1047</v>
      </c>
    </row>
    <row r="9361" spans="12:13" x14ac:dyDescent="0.35">
      <c r="L9361" s="535" t="s">
        <v>10425</v>
      </c>
      <c r="M9361" s="529" t="s">
        <v>1047</v>
      </c>
    </row>
    <row r="9362" spans="12:13" x14ac:dyDescent="0.35">
      <c r="L9362" s="535" t="s">
        <v>10426</v>
      </c>
      <c r="M9362" s="529" t="s">
        <v>1047</v>
      </c>
    </row>
    <row r="9363" spans="12:13" x14ac:dyDescent="0.35">
      <c r="L9363" s="535" t="s">
        <v>10427</v>
      </c>
      <c r="M9363" s="529" t="s">
        <v>1047</v>
      </c>
    </row>
    <row r="9364" spans="12:13" x14ac:dyDescent="0.35">
      <c r="L9364" s="535" t="s">
        <v>10428</v>
      </c>
      <c r="M9364" s="529" t="s">
        <v>1047</v>
      </c>
    </row>
    <row r="9365" spans="12:13" x14ac:dyDescent="0.35">
      <c r="L9365" s="535" t="s">
        <v>10429</v>
      </c>
      <c r="M9365" s="529" t="s">
        <v>1047</v>
      </c>
    </row>
    <row r="9366" spans="12:13" x14ac:dyDescent="0.35">
      <c r="L9366" s="535" t="s">
        <v>10430</v>
      </c>
      <c r="M9366" s="529" t="s">
        <v>1047</v>
      </c>
    </row>
    <row r="9367" spans="12:13" x14ac:dyDescent="0.35">
      <c r="L9367" s="535" t="s">
        <v>10431</v>
      </c>
      <c r="M9367" s="529" t="s">
        <v>1047</v>
      </c>
    </row>
    <row r="9368" spans="12:13" x14ac:dyDescent="0.35">
      <c r="L9368" s="535" t="s">
        <v>10432</v>
      </c>
      <c r="M9368" s="529" t="s">
        <v>1047</v>
      </c>
    </row>
    <row r="9369" spans="12:13" x14ac:dyDescent="0.35">
      <c r="L9369" s="535" t="s">
        <v>10433</v>
      </c>
      <c r="M9369" s="529" t="s">
        <v>1047</v>
      </c>
    </row>
    <row r="9370" spans="12:13" x14ac:dyDescent="0.35">
      <c r="L9370" s="535" t="s">
        <v>10434</v>
      </c>
      <c r="M9370" s="529" t="s">
        <v>1047</v>
      </c>
    </row>
    <row r="9371" spans="12:13" x14ac:dyDescent="0.35">
      <c r="L9371" s="535" t="s">
        <v>10435</v>
      </c>
      <c r="M9371" s="529" t="s">
        <v>1047</v>
      </c>
    </row>
    <row r="9372" spans="12:13" x14ac:dyDescent="0.35">
      <c r="L9372" s="535" t="s">
        <v>10436</v>
      </c>
      <c r="M9372" s="529" t="s">
        <v>1047</v>
      </c>
    </row>
    <row r="9373" spans="12:13" x14ac:dyDescent="0.35">
      <c r="L9373" s="535" t="s">
        <v>10437</v>
      </c>
      <c r="M9373" s="529" t="s">
        <v>1047</v>
      </c>
    </row>
    <row r="9374" spans="12:13" x14ac:dyDescent="0.35">
      <c r="L9374" s="535" t="s">
        <v>10438</v>
      </c>
      <c r="M9374" s="529" t="s">
        <v>1047</v>
      </c>
    </row>
    <row r="9375" spans="12:13" x14ac:dyDescent="0.35">
      <c r="L9375" s="535" t="s">
        <v>10439</v>
      </c>
      <c r="M9375" s="529" t="s">
        <v>1047</v>
      </c>
    </row>
    <row r="9376" spans="12:13" x14ac:dyDescent="0.35">
      <c r="L9376" s="535" t="s">
        <v>10440</v>
      </c>
      <c r="M9376" s="529" t="s">
        <v>1047</v>
      </c>
    </row>
    <row r="9377" spans="12:13" x14ac:dyDescent="0.35">
      <c r="L9377" s="535" t="s">
        <v>10441</v>
      </c>
      <c r="M9377" s="529" t="s">
        <v>1047</v>
      </c>
    </row>
    <row r="9378" spans="12:13" x14ac:dyDescent="0.35">
      <c r="L9378" s="535" t="s">
        <v>10442</v>
      </c>
      <c r="M9378" s="529" t="s">
        <v>1047</v>
      </c>
    </row>
    <row r="9379" spans="12:13" x14ac:dyDescent="0.35">
      <c r="L9379" s="535" t="s">
        <v>10443</v>
      </c>
      <c r="M9379" s="529" t="s">
        <v>1047</v>
      </c>
    </row>
    <row r="9380" spans="12:13" x14ac:dyDescent="0.35">
      <c r="L9380" s="535" t="s">
        <v>10444</v>
      </c>
      <c r="M9380" s="529" t="s">
        <v>1047</v>
      </c>
    </row>
    <row r="9381" spans="12:13" x14ac:dyDescent="0.35">
      <c r="L9381" s="535" t="s">
        <v>10445</v>
      </c>
      <c r="M9381" s="529" t="s">
        <v>1047</v>
      </c>
    </row>
    <row r="9382" spans="12:13" x14ac:dyDescent="0.35">
      <c r="L9382" s="535" t="s">
        <v>10446</v>
      </c>
      <c r="M9382" s="529" t="s">
        <v>1047</v>
      </c>
    </row>
    <row r="9383" spans="12:13" x14ac:dyDescent="0.35">
      <c r="L9383" s="535" t="s">
        <v>10447</v>
      </c>
      <c r="M9383" s="529" t="s">
        <v>1047</v>
      </c>
    </row>
    <row r="9384" spans="12:13" x14ac:dyDescent="0.35">
      <c r="L9384" s="535" t="s">
        <v>10448</v>
      </c>
      <c r="M9384" s="529" t="s">
        <v>1047</v>
      </c>
    </row>
    <row r="9385" spans="12:13" x14ac:dyDescent="0.35">
      <c r="L9385" s="535" t="s">
        <v>10449</v>
      </c>
      <c r="M9385" s="529" t="s">
        <v>1047</v>
      </c>
    </row>
    <row r="9386" spans="12:13" x14ac:dyDescent="0.35">
      <c r="L9386" s="535" t="s">
        <v>10450</v>
      </c>
      <c r="M9386" s="529" t="s">
        <v>1047</v>
      </c>
    </row>
    <row r="9387" spans="12:13" x14ac:dyDescent="0.35">
      <c r="L9387" s="535" t="s">
        <v>10451</v>
      </c>
      <c r="M9387" s="529" t="s">
        <v>1047</v>
      </c>
    </row>
    <row r="9388" spans="12:13" x14ac:dyDescent="0.35">
      <c r="L9388" s="535" t="s">
        <v>10452</v>
      </c>
      <c r="M9388" s="529" t="s">
        <v>1049</v>
      </c>
    </row>
    <row r="9389" spans="12:13" x14ac:dyDescent="0.35">
      <c r="L9389" s="535" t="s">
        <v>10453</v>
      </c>
      <c r="M9389" s="529" t="s">
        <v>1049</v>
      </c>
    </row>
    <row r="9390" spans="12:13" x14ac:dyDescent="0.35">
      <c r="L9390" s="535" t="s">
        <v>10454</v>
      </c>
      <c r="M9390" s="529" t="s">
        <v>1049</v>
      </c>
    </row>
    <row r="9391" spans="12:13" x14ac:dyDescent="0.35">
      <c r="L9391" s="535" t="s">
        <v>10455</v>
      </c>
      <c r="M9391" s="529" t="s">
        <v>1049</v>
      </c>
    </row>
    <row r="9392" spans="12:13" x14ac:dyDescent="0.35">
      <c r="L9392" s="535" t="s">
        <v>10456</v>
      </c>
      <c r="M9392" s="529" t="s">
        <v>1049</v>
      </c>
    </row>
    <row r="9393" spans="12:13" x14ac:dyDescent="0.35">
      <c r="L9393" s="535" t="s">
        <v>10457</v>
      </c>
      <c r="M9393" s="529" t="s">
        <v>1049</v>
      </c>
    </row>
    <row r="9394" spans="12:13" x14ac:dyDescent="0.35">
      <c r="L9394" s="535" t="s">
        <v>10458</v>
      </c>
      <c r="M9394" s="529" t="s">
        <v>1049</v>
      </c>
    </row>
    <row r="9395" spans="12:13" x14ac:dyDescent="0.35">
      <c r="L9395" s="535" t="s">
        <v>10459</v>
      </c>
      <c r="M9395" s="529" t="s">
        <v>1049</v>
      </c>
    </row>
    <row r="9396" spans="12:13" x14ac:dyDescent="0.35">
      <c r="L9396" s="535" t="s">
        <v>10460</v>
      </c>
      <c r="M9396" s="529" t="s">
        <v>1049</v>
      </c>
    </row>
    <row r="9397" spans="12:13" x14ac:dyDescent="0.35">
      <c r="L9397" s="535" t="s">
        <v>10461</v>
      </c>
      <c r="M9397" s="529" t="s">
        <v>1049</v>
      </c>
    </row>
    <row r="9398" spans="12:13" x14ac:dyDescent="0.35">
      <c r="L9398" s="535" t="s">
        <v>10462</v>
      </c>
      <c r="M9398" s="529" t="s">
        <v>1049</v>
      </c>
    </row>
    <row r="9399" spans="12:13" x14ac:dyDescent="0.35">
      <c r="L9399" s="535" t="s">
        <v>10463</v>
      </c>
      <c r="M9399" s="529" t="s">
        <v>1049</v>
      </c>
    </row>
    <row r="9400" spans="12:13" x14ac:dyDescent="0.35">
      <c r="L9400" s="535" t="s">
        <v>10464</v>
      </c>
      <c r="M9400" s="529" t="s">
        <v>1049</v>
      </c>
    </row>
    <row r="9401" spans="12:13" x14ac:dyDescent="0.35">
      <c r="L9401" s="535" t="s">
        <v>10465</v>
      </c>
      <c r="M9401" s="529" t="s">
        <v>1049</v>
      </c>
    </row>
    <row r="9402" spans="12:13" x14ac:dyDescent="0.35">
      <c r="L9402" s="535" t="s">
        <v>10466</v>
      </c>
      <c r="M9402" s="529" t="s">
        <v>1049</v>
      </c>
    </row>
    <row r="9403" spans="12:13" x14ac:dyDescent="0.35">
      <c r="L9403" s="535" t="s">
        <v>10467</v>
      </c>
      <c r="M9403" s="529" t="s">
        <v>1049</v>
      </c>
    </row>
    <row r="9404" spans="12:13" x14ac:dyDescent="0.35">
      <c r="L9404" s="535" t="s">
        <v>10468</v>
      </c>
      <c r="M9404" s="529" t="s">
        <v>1049</v>
      </c>
    </row>
    <row r="9405" spans="12:13" x14ac:dyDescent="0.35">
      <c r="L9405" s="535" t="s">
        <v>10469</v>
      </c>
      <c r="M9405" s="529" t="s">
        <v>1047</v>
      </c>
    </row>
    <row r="9406" spans="12:13" x14ac:dyDescent="0.35">
      <c r="L9406" s="535" t="s">
        <v>10470</v>
      </c>
      <c r="M9406" s="529" t="s">
        <v>1049</v>
      </c>
    </row>
    <row r="9407" spans="12:13" x14ac:dyDescent="0.35">
      <c r="L9407" s="535" t="s">
        <v>10471</v>
      </c>
      <c r="M9407" s="529" t="s">
        <v>1049</v>
      </c>
    </row>
    <row r="9408" spans="12:13" x14ac:dyDescent="0.35">
      <c r="L9408" s="535" t="s">
        <v>10472</v>
      </c>
      <c r="M9408" s="529" t="s">
        <v>1049</v>
      </c>
    </row>
    <row r="9409" spans="12:13" x14ac:dyDescent="0.35">
      <c r="L9409" s="535" t="s">
        <v>10473</v>
      </c>
      <c r="M9409" s="529" t="s">
        <v>1049</v>
      </c>
    </row>
    <row r="9410" spans="12:13" x14ac:dyDescent="0.35">
      <c r="L9410" s="535" t="s">
        <v>10474</v>
      </c>
      <c r="M9410" s="529" t="s">
        <v>1049</v>
      </c>
    </row>
    <row r="9411" spans="12:13" x14ac:dyDescent="0.35">
      <c r="L9411" s="535" t="s">
        <v>10475</v>
      </c>
      <c r="M9411" s="529" t="s">
        <v>1049</v>
      </c>
    </row>
    <row r="9412" spans="12:13" x14ac:dyDescent="0.35">
      <c r="L9412" s="535" t="s">
        <v>10476</v>
      </c>
      <c r="M9412" s="529" t="s">
        <v>1049</v>
      </c>
    </row>
    <row r="9413" spans="12:13" x14ac:dyDescent="0.35">
      <c r="L9413" s="535" t="s">
        <v>10477</v>
      </c>
      <c r="M9413" s="529" t="s">
        <v>1049</v>
      </c>
    </row>
    <row r="9414" spans="12:13" x14ac:dyDescent="0.35">
      <c r="L9414" s="535" t="s">
        <v>10478</v>
      </c>
      <c r="M9414" s="529" t="s">
        <v>1049</v>
      </c>
    </row>
    <row r="9415" spans="12:13" x14ac:dyDescent="0.35">
      <c r="L9415" s="535" t="s">
        <v>10479</v>
      </c>
      <c r="M9415" s="529" t="s">
        <v>1049</v>
      </c>
    </row>
    <row r="9416" spans="12:13" x14ac:dyDescent="0.35">
      <c r="L9416" s="535" t="s">
        <v>10480</v>
      </c>
      <c r="M9416" s="529" t="s">
        <v>1049</v>
      </c>
    </row>
    <row r="9417" spans="12:13" x14ac:dyDescent="0.35">
      <c r="L9417" s="535" t="s">
        <v>10481</v>
      </c>
      <c r="M9417" s="529" t="s">
        <v>1049</v>
      </c>
    </row>
    <row r="9418" spans="12:13" x14ac:dyDescent="0.35">
      <c r="L9418" s="535" t="s">
        <v>10482</v>
      </c>
      <c r="M9418" s="529" t="s">
        <v>1049</v>
      </c>
    </row>
    <row r="9419" spans="12:13" x14ac:dyDescent="0.35">
      <c r="L9419" s="535" t="s">
        <v>10483</v>
      </c>
      <c r="M9419" s="529" t="s">
        <v>1049</v>
      </c>
    </row>
    <row r="9420" spans="12:13" x14ac:dyDescent="0.35">
      <c r="L9420" s="535" t="s">
        <v>10484</v>
      </c>
      <c r="M9420" s="529" t="s">
        <v>1049</v>
      </c>
    </row>
    <row r="9421" spans="12:13" x14ac:dyDescent="0.35">
      <c r="L9421" s="535" t="s">
        <v>10485</v>
      </c>
      <c r="M9421" s="529" t="s">
        <v>1049</v>
      </c>
    </row>
    <row r="9422" spans="12:13" x14ac:dyDescent="0.35">
      <c r="L9422" s="535" t="s">
        <v>10486</v>
      </c>
      <c r="M9422" s="529" t="s">
        <v>1049</v>
      </c>
    </row>
    <row r="9423" spans="12:13" x14ac:dyDescent="0.35">
      <c r="L9423" s="535" t="s">
        <v>10487</v>
      </c>
      <c r="M9423" s="529" t="s">
        <v>1049</v>
      </c>
    </row>
    <row r="9424" spans="12:13" x14ac:dyDescent="0.35">
      <c r="L9424" s="535" t="s">
        <v>10488</v>
      </c>
      <c r="M9424" s="529" t="s">
        <v>1049</v>
      </c>
    </row>
    <row r="9425" spans="12:13" x14ac:dyDescent="0.35">
      <c r="L9425" s="535" t="s">
        <v>10489</v>
      </c>
      <c r="M9425" s="529" t="s">
        <v>1049</v>
      </c>
    </row>
    <row r="9426" spans="12:13" x14ac:dyDescent="0.35">
      <c r="L9426" s="535" t="s">
        <v>10490</v>
      </c>
      <c r="M9426" s="529" t="s">
        <v>1049</v>
      </c>
    </row>
    <row r="9427" spans="12:13" x14ac:dyDescent="0.35">
      <c r="L9427" s="535" t="s">
        <v>10491</v>
      </c>
      <c r="M9427" s="529" t="s">
        <v>1049</v>
      </c>
    </row>
    <row r="9428" spans="12:13" x14ac:dyDescent="0.35">
      <c r="L9428" s="535" t="s">
        <v>10492</v>
      </c>
      <c r="M9428" s="529" t="s">
        <v>1049</v>
      </c>
    </row>
    <row r="9429" spans="12:13" x14ac:dyDescent="0.35">
      <c r="L9429" s="535" t="s">
        <v>10493</v>
      </c>
      <c r="M9429" s="529" t="s">
        <v>1049</v>
      </c>
    </row>
    <row r="9430" spans="12:13" x14ac:dyDescent="0.35">
      <c r="L9430" s="535" t="s">
        <v>10494</v>
      </c>
      <c r="M9430" s="529" t="s">
        <v>1049</v>
      </c>
    </row>
    <row r="9431" spans="12:13" x14ac:dyDescent="0.35">
      <c r="L9431" s="535" t="s">
        <v>10495</v>
      </c>
      <c r="M9431" s="529" t="s">
        <v>1049</v>
      </c>
    </row>
    <row r="9432" spans="12:13" x14ac:dyDescent="0.35">
      <c r="L9432" s="535" t="s">
        <v>10496</v>
      </c>
      <c r="M9432" s="529" t="s">
        <v>1049</v>
      </c>
    </row>
    <row r="9433" spans="12:13" x14ac:dyDescent="0.35">
      <c r="L9433" s="535" t="s">
        <v>10497</v>
      </c>
      <c r="M9433" s="529" t="s">
        <v>1049</v>
      </c>
    </row>
    <row r="9434" spans="12:13" x14ac:dyDescent="0.35">
      <c r="L9434" s="535" t="s">
        <v>10498</v>
      </c>
      <c r="M9434" s="529" t="s">
        <v>1049</v>
      </c>
    </row>
    <row r="9435" spans="12:13" x14ac:dyDescent="0.35">
      <c r="L9435" s="535" t="s">
        <v>10499</v>
      </c>
      <c r="M9435" s="529" t="s">
        <v>1049</v>
      </c>
    </row>
    <row r="9436" spans="12:13" x14ac:dyDescent="0.35">
      <c r="L9436" s="535" t="s">
        <v>10500</v>
      </c>
      <c r="M9436" s="529" t="s">
        <v>1049</v>
      </c>
    </row>
    <row r="9437" spans="12:13" x14ac:dyDescent="0.35">
      <c r="L9437" s="535" t="s">
        <v>10501</v>
      </c>
      <c r="M9437" s="529" t="s">
        <v>1049</v>
      </c>
    </row>
    <row r="9438" spans="12:13" x14ac:dyDescent="0.35">
      <c r="L9438" s="535" t="s">
        <v>10502</v>
      </c>
      <c r="M9438" s="529" t="s">
        <v>1049</v>
      </c>
    </row>
    <row r="9439" spans="12:13" x14ac:dyDescent="0.35">
      <c r="L9439" s="535" t="s">
        <v>10503</v>
      </c>
      <c r="M9439" s="529" t="s">
        <v>1049</v>
      </c>
    </row>
    <row r="9440" spans="12:13" x14ac:dyDescent="0.35">
      <c r="L9440" s="535" t="s">
        <v>10504</v>
      </c>
      <c r="M9440" s="529" t="s">
        <v>1049</v>
      </c>
    </row>
    <row r="9441" spans="12:13" x14ac:dyDescent="0.35">
      <c r="L9441" s="535" t="s">
        <v>10505</v>
      </c>
      <c r="M9441" s="529" t="s">
        <v>1047</v>
      </c>
    </row>
    <row r="9442" spans="12:13" x14ac:dyDescent="0.35">
      <c r="L9442" s="535" t="s">
        <v>10506</v>
      </c>
      <c r="M9442" s="529" t="s">
        <v>1047</v>
      </c>
    </row>
    <row r="9443" spans="12:13" x14ac:dyDescent="0.35">
      <c r="L9443" s="535" t="s">
        <v>10507</v>
      </c>
      <c r="M9443" s="529" t="s">
        <v>1047</v>
      </c>
    </row>
    <row r="9444" spans="12:13" x14ac:dyDescent="0.35">
      <c r="L9444" s="535" t="s">
        <v>10508</v>
      </c>
      <c r="M9444" s="529" t="s">
        <v>1047</v>
      </c>
    </row>
    <row r="9445" spans="12:13" x14ac:dyDescent="0.35">
      <c r="L9445" s="535" t="s">
        <v>10509</v>
      </c>
      <c r="M9445" s="529" t="s">
        <v>1049</v>
      </c>
    </row>
    <row r="9446" spans="12:13" x14ac:dyDescent="0.35">
      <c r="L9446" s="535" t="s">
        <v>10510</v>
      </c>
      <c r="M9446" s="529" t="s">
        <v>1047</v>
      </c>
    </row>
    <row r="9447" spans="12:13" x14ac:dyDescent="0.35">
      <c r="L9447" s="535" t="s">
        <v>10511</v>
      </c>
      <c r="M9447" s="529" t="s">
        <v>1047</v>
      </c>
    </row>
    <row r="9448" spans="12:13" x14ac:dyDescent="0.35">
      <c r="L9448" s="535" t="s">
        <v>10512</v>
      </c>
      <c r="M9448" s="529" t="s">
        <v>1047</v>
      </c>
    </row>
    <row r="9449" spans="12:13" x14ac:dyDescent="0.35">
      <c r="L9449" s="535" t="s">
        <v>10513</v>
      </c>
      <c r="M9449" s="529" t="s">
        <v>1047</v>
      </c>
    </row>
    <row r="9450" spans="12:13" x14ac:dyDescent="0.35">
      <c r="L9450" s="535" t="s">
        <v>10514</v>
      </c>
      <c r="M9450" s="529" t="s">
        <v>1047</v>
      </c>
    </row>
    <row r="9451" spans="12:13" x14ac:dyDescent="0.35">
      <c r="L9451" s="535" t="s">
        <v>10515</v>
      </c>
      <c r="M9451" s="529" t="s">
        <v>1049</v>
      </c>
    </row>
    <row r="9452" spans="12:13" x14ac:dyDescent="0.35">
      <c r="L9452" s="535" t="s">
        <v>10516</v>
      </c>
      <c r="M9452" s="529" t="s">
        <v>1049</v>
      </c>
    </row>
    <row r="9453" spans="12:13" x14ac:dyDescent="0.35">
      <c r="L9453" s="535" t="s">
        <v>10517</v>
      </c>
      <c r="M9453" s="529" t="s">
        <v>1047</v>
      </c>
    </row>
    <row r="9454" spans="12:13" x14ac:dyDescent="0.35">
      <c r="L9454" s="535" t="s">
        <v>10518</v>
      </c>
      <c r="M9454" s="529" t="s">
        <v>1047</v>
      </c>
    </row>
    <row r="9455" spans="12:13" x14ac:dyDescent="0.35">
      <c r="L9455" s="535" t="s">
        <v>10519</v>
      </c>
      <c r="M9455" s="529" t="s">
        <v>1047</v>
      </c>
    </row>
    <row r="9456" spans="12:13" x14ac:dyDescent="0.35">
      <c r="L9456" s="535" t="s">
        <v>10520</v>
      </c>
      <c r="M9456" s="529" t="s">
        <v>1047</v>
      </c>
    </row>
    <row r="9457" spans="12:13" x14ac:dyDescent="0.35">
      <c r="L9457" s="535" t="s">
        <v>10521</v>
      </c>
      <c r="M9457" s="529" t="s">
        <v>1047</v>
      </c>
    </row>
    <row r="9458" spans="12:13" x14ac:dyDescent="0.35">
      <c r="L9458" s="535" t="s">
        <v>10522</v>
      </c>
      <c r="M9458" s="529" t="s">
        <v>1047</v>
      </c>
    </row>
    <row r="9459" spans="12:13" x14ac:dyDescent="0.35">
      <c r="L9459" s="535" t="s">
        <v>10523</v>
      </c>
      <c r="M9459" s="529" t="s">
        <v>1049</v>
      </c>
    </row>
    <row r="9460" spans="12:13" x14ac:dyDescent="0.35">
      <c r="L9460" s="535" t="s">
        <v>10524</v>
      </c>
      <c r="M9460" s="529" t="s">
        <v>1049</v>
      </c>
    </row>
    <row r="9461" spans="12:13" x14ac:dyDescent="0.35">
      <c r="L9461" s="535" t="s">
        <v>10525</v>
      </c>
      <c r="M9461" s="529" t="s">
        <v>1047</v>
      </c>
    </row>
    <row r="9462" spans="12:13" x14ac:dyDescent="0.35">
      <c r="L9462" s="535" t="s">
        <v>10526</v>
      </c>
      <c r="M9462" s="529" t="s">
        <v>1047</v>
      </c>
    </row>
    <row r="9463" spans="12:13" x14ac:dyDescent="0.35">
      <c r="L9463" s="535" t="s">
        <v>10527</v>
      </c>
      <c r="M9463" s="529" t="s">
        <v>1047</v>
      </c>
    </row>
    <row r="9464" spans="12:13" x14ac:dyDescent="0.35">
      <c r="L9464" s="535" t="s">
        <v>10528</v>
      </c>
      <c r="M9464" s="529" t="s">
        <v>1047</v>
      </c>
    </row>
    <row r="9465" spans="12:13" x14ac:dyDescent="0.35">
      <c r="L9465" s="535" t="s">
        <v>10529</v>
      </c>
      <c r="M9465" s="529" t="s">
        <v>1047</v>
      </c>
    </row>
    <row r="9466" spans="12:13" x14ac:dyDescent="0.35">
      <c r="L9466" s="535" t="s">
        <v>10530</v>
      </c>
      <c r="M9466" s="529" t="s">
        <v>1047</v>
      </c>
    </row>
    <row r="9467" spans="12:13" x14ac:dyDescent="0.35">
      <c r="L9467" s="535" t="s">
        <v>10531</v>
      </c>
      <c r="M9467" s="529" t="s">
        <v>1047</v>
      </c>
    </row>
    <row r="9468" spans="12:13" x14ac:dyDescent="0.35">
      <c r="L9468" s="535" t="s">
        <v>10532</v>
      </c>
      <c r="M9468" s="529" t="s">
        <v>1047</v>
      </c>
    </row>
    <row r="9469" spans="12:13" x14ac:dyDescent="0.35">
      <c r="L9469" s="535" t="s">
        <v>10533</v>
      </c>
      <c r="M9469" s="529" t="s">
        <v>1047</v>
      </c>
    </row>
    <row r="9470" spans="12:13" x14ac:dyDescent="0.35">
      <c r="L9470" s="535" t="s">
        <v>10534</v>
      </c>
      <c r="M9470" s="529" t="s">
        <v>1047</v>
      </c>
    </row>
    <row r="9471" spans="12:13" x14ac:dyDescent="0.35">
      <c r="L9471" s="535" t="s">
        <v>10535</v>
      </c>
      <c r="M9471" s="529" t="s">
        <v>1049</v>
      </c>
    </row>
    <row r="9472" spans="12:13" x14ac:dyDescent="0.35">
      <c r="L9472" s="535" t="s">
        <v>10536</v>
      </c>
      <c r="M9472" s="529" t="s">
        <v>1047</v>
      </c>
    </row>
    <row r="9473" spans="12:13" x14ac:dyDescent="0.35">
      <c r="L9473" s="535" t="s">
        <v>10537</v>
      </c>
      <c r="M9473" s="529" t="s">
        <v>1049</v>
      </c>
    </row>
    <row r="9474" spans="12:13" x14ac:dyDescent="0.35">
      <c r="L9474" s="535" t="s">
        <v>10538</v>
      </c>
      <c r="M9474" s="529" t="s">
        <v>1049</v>
      </c>
    </row>
    <row r="9475" spans="12:13" x14ac:dyDescent="0.35">
      <c r="L9475" s="535" t="s">
        <v>10539</v>
      </c>
      <c r="M9475" s="529" t="s">
        <v>1047</v>
      </c>
    </row>
    <row r="9476" spans="12:13" x14ac:dyDescent="0.35">
      <c r="L9476" s="535" t="s">
        <v>10540</v>
      </c>
      <c r="M9476" s="529" t="s">
        <v>1047</v>
      </c>
    </row>
    <row r="9477" spans="12:13" x14ac:dyDescent="0.35">
      <c r="L9477" s="535" t="s">
        <v>10541</v>
      </c>
      <c r="M9477" s="529" t="s">
        <v>1049</v>
      </c>
    </row>
    <row r="9478" spans="12:13" x14ac:dyDescent="0.35">
      <c r="L9478" s="535" t="s">
        <v>10542</v>
      </c>
      <c r="M9478" s="529" t="s">
        <v>1047</v>
      </c>
    </row>
    <row r="9479" spans="12:13" x14ac:dyDescent="0.35">
      <c r="L9479" s="535" t="s">
        <v>10543</v>
      </c>
      <c r="M9479" s="529" t="s">
        <v>1049</v>
      </c>
    </row>
    <row r="9480" spans="12:13" x14ac:dyDescent="0.35">
      <c r="L9480" s="535" t="s">
        <v>10544</v>
      </c>
      <c r="M9480" s="529" t="s">
        <v>1049</v>
      </c>
    </row>
    <row r="9481" spans="12:13" x14ac:dyDescent="0.35">
      <c r="L9481" s="535" t="s">
        <v>10545</v>
      </c>
      <c r="M9481" s="529" t="s">
        <v>1049</v>
      </c>
    </row>
    <row r="9482" spans="12:13" x14ac:dyDescent="0.35">
      <c r="L9482" s="535" t="s">
        <v>10546</v>
      </c>
      <c r="M9482" s="529" t="s">
        <v>1049</v>
      </c>
    </row>
    <row r="9483" spans="12:13" x14ac:dyDescent="0.35">
      <c r="L9483" s="535" t="s">
        <v>10547</v>
      </c>
      <c r="M9483" s="529" t="s">
        <v>1047</v>
      </c>
    </row>
    <row r="9484" spans="12:13" x14ac:dyDescent="0.35">
      <c r="L9484" s="535" t="s">
        <v>10548</v>
      </c>
      <c r="M9484" s="529" t="s">
        <v>1049</v>
      </c>
    </row>
    <row r="9485" spans="12:13" x14ac:dyDescent="0.35">
      <c r="L9485" s="535" t="s">
        <v>10549</v>
      </c>
      <c r="M9485" s="529" t="s">
        <v>1049</v>
      </c>
    </row>
    <row r="9486" spans="12:13" x14ac:dyDescent="0.35">
      <c r="L9486" s="535" t="s">
        <v>10550</v>
      </c>
      <c r="M9486" s="529" t="s">
        <v>1047</v>
      </c>
    </row>
    <row r="9487" spans="12:13" x14ac:dyDescent="0.35">
      <c r="L9487" s="535" t="s">
        <v>10551</v>
      </c>
      <c r="M9487" s="529" t="s">
        <v>1047</v>
      </c>
    </row>
    <row r="9488" spans="12:13" x14ac:dyDescent="0.35">
      <c r="L9488" s="535" t="s">
        <v>10552</v>
      </c>
      <c r="M9488" s="529" t="s">
        <v>1049</v>
      </c>
    </row>
    <row r="9489" spans="12:13" x14ac:dyDescent="0.35">
      <c r="L9489" s="535" t="s">
        <v>10553</v>
      </c>
      <c r="M9489" s="529" t="s">
        <v>1049</v>
      </c>
    </row>
    <row r="9490" spans="12:13" x14ac:dyDescent="0.35">
      <c r="L9490" s="535" t="s">
        <v>10554</v>
      </c>
      <c r="M9490" s="529" t="s">
        <v>1047</v>
      </c>
    </row>
    <row r="9491" spans="12:13" x14ac:dyDescent="0.35">
      <c r="L9491" s="535" t="s">
        <v>10555</v>
      </c>
      <c r="M9491" s="529" t="s">
        <v>1047</v>
      </c>
    </row>
    <row r="9492" spans="12:13" x14ac:dyDescent="0.35">
      <c r="L9492" s="535" t="s">
        <v>10556</v>
      </c>
      <c r="M9492" s="529" t="s">
        <v>1047</v>
      </c>
    </row>
    <row r="9493" spans="12:13" x14ac:dyDescent="0.35">
      <c r="L9493" s="535" t="s">
        <v>10557</v>
      </c>
      <c r="M9493" s="529" t="s">
        <v>1047</v>
      </c>
    </row>
    <row r="9494" spans="12:13" x14ac:dyDescent="0.35">
      <c r="L9494" s="535" t="s">
        <v>10558</v>
      </c>
      <c r="M9494" s="529" t="s">
        <v>1047</v>
      </c>
    </row>
    <row r="9495" spans="12:13" x14ac:dyDescent="0.35">
      <c r="L9495" s="535" t="s">
        <v>10559</v>
      </c>
      <c r="M9495" s="529" t="s">
        <v>1047</v>
      </c>
    </row>
    <row r="9496" spans="12:13" x14ac:dyDescent="0.35">
      <c r="L9496" s="535" t="s">
        <v>10560</v>
      </c>
      <c r="M9496" s="529" t="s">
        <v>1047</v>
      </c>
    </row>
    <row r="9497" spans="12:13" x14ac:dyDescent="0.35">
      <c r="L9497" s="535" t="s">
        <v>10561</v>
      </c>
      <c r="M9497" s="529" t="s">
        <v>1047</v>
      </c>
    </row>
    <row r="9498" spans="12:13" x14ac:dyDescent="0.35">
      <c r="L9498" s="535" t="s">
        <v>10562</v>
      </c>
      <c r="M9498" s="529" t="s">
        <v>1047</v>
      </c>
    </row>
    <row r="9499" spans="12:13" x14ac:dyDescent="0.35">
      <c r="L9499" s="535" t="s">
        <v>10563</v>
      </c>
      <c r="M9499" s="529" t="s">
        <v>1047</v>
      </c>
    </row>
    <row r="9500" spans="12:13" x14ac:dyDescent="0.35">
      <c r="L9500" s="535" t="s">
        <v>10564</v>
      </c>
      <c r="M9500" s="529" t="s">
        <v>1047</v>
      </c>
    </row>
    <row r="9501" spans="12:13" x14ac:dyDescent="0.35">
      <c r="L9501" s="535" t="s">
        <v>10565</v>
      </c>
      <c r="M9501" s="529" t="s">
        <v>1047</v>
      </c>
    </row>
    <row r="9502" spans="12:13" x14ac:dyDescent="0.35">
      <c r="L9502" s="535" t="s">
        <v>10566</v>
      </c>
      <c r="M9502" s="529" t="s">
        <v>1047</v>
      </c>
    </row>
    <row r="9503" spans="12:13" x14ac:dyDescent="0.35">
      <c r="L9503" s="535" t="s">
        <v>10567</v>
      </c>
      <c r="M9503" s="529" t="s">
        <v>1047</v>
      </c>
    </row>
    <row r="9504" spans="12:13" x14ac:dyDescent="0.35">
      <c r="L9504" s="535" t="s">
        <v>10568</v>
      </c>
      <c r="M9504" s="529" t="s">
        <v>1047</v>
      </c>
    </row>
    <row r="9505" spans="12:13" x14ac:dyDescent="0.35">
      <c r="L9505" s="535" t="s">
        <v>10569</v>
      </c>
      <c r="M9505" s="529" t="s">
        <v>1047</v>
      </c>
    </row>
    <row r="9506" spans="12:13" x14ac:dyDescent="0.35">
      <c r="L9506" s="535" t="s">
        <v>10570</v>
      </c>
      <c r="M9506" s="529" t="s">
        <v>1047</v>
      </c>
    </row>
    <row r="9507" spans="12:13" x14ac:dyDescent="0.35">
      <c r="L9507" s="535" t="s">
        <v>10571</v>
      </c>
      <c r="M9507" s="529" t="s">
        <v>1047</v>
      </c>
    </row>
    <row r="9508" spans="12:13" x14ac:dyDescent="0.35">
      <c r="L9508" s="535" t="s">
        <v>10572</v>
      </c>
      <c r="M9508" s="529" t="s">
        <v>1047</v>
      </c>
    </row>
    <row r="9509" spans="12:13" x14ac:dyDescent="0.35">
      <c r="L9509" s="535" t="s">
        <v>10573</v>
      </c>
      <c r="M9509" s="529" t="s">
        <v>1047</v>
      </c>
    </row>
    <row r="9510" spans="12:13" x14ac:dyDescent="0.35">
      <c r="L9510" s="535" t="s">
        <v>10574</v>
      </c>
      <c r="M9510" s="529" t="s">
        <v>1047</v>
      </c>
    </row>
    <row r="9511" spans="12:13" x14ac:dyDescent="0.35">
      <c r="L9511" s="535" t="s">
        <v>10575</v>
      </c>
      <c r="M9511" s="529" t="s">
        <v>1047</v>
      </c>
    </row>
    <row r="9512" spans="12:13" x14ac:dyDescent="0.35">
      <c r="L9512" s="535" t="s">
        <v>10576</v>
      </c>
      <c r="M9512" s="529" t="s">
        <v>1047</v>
      </c>
    </row>
    <row r="9513" spans="12:13" x14ac:dyDescent="0.35">
      <c r="L9513" s="535" t="s">
        <v>10577</v>
      </c>
      <c r="M9513" s="529" t="s">
        <v>1047</v>
      </c>
    </row>
    <row r="9514" spans="12:13" x14ac:dyDescent="0.35">
      <c r="L9514" s="535" t="s">
        <v>10578</v>
      </c>
      <c r="M9514" s="529" t="s">
        <v>1047</v>
      </c>
    </row>
    <row r="9515" spans="12:13" x14ac:dyDescent="0.35">
      <c r="L9515" s="535" t="s">
        <v>10579</v>
      </c>
      <c r="M9515" s="529" t="s">
        <v>1047</v>
      </c>
    </row>
    <row r="9516" spans="12:13" x14ac:dyDescent="0.35">
      <c r="L9516" s="535" t="s">
        <v>10580</v>
      </c>
      <c r="M9516" s="529" t="s">
        <v>1047</v>
      </c>
    </row>
    <row r="9517" spans="12:13" x14ac:dyDescent="0.35">
      <c r="L9517" s="535" t="s">
        <v>10581</v>
      </c>
      <c r="M9517" s="529" t="s">
        <v>1047</v>
      </c>
    </row>
    <row r="9518" spans="12:13" x14ac:dyDescent="0.35">
      <c r="L9518" s="535" t="s">
        <v>10582</v>
      </c>
      <c r="M9518" s="529" t="s">
        <v>1047</v>
      </c>
    </row>
    <row r="9519" spans="12:13" x14ac:dyDescent="0.35">
      <c r="L9519" s="535" t="s">
        <v>10583</v>
      </c>
      <c r="M9519" s="529" t="s">
        <v>1047</v>
      </c>
    </row>
    <row r="9520" spans="12:13" x14ac:dyDescent="0.35">
      <c r="L9520" s="535" t="s">
        <v>10584</v>
      </c>
      <c r="M9520" s="529" t="s">
        <v>1047</v>
      </c>
    </row>
    <row r="9521" spans="12:13" x14ac:dyDescent="0.35">
      <c r="L9521" s="535" t="s">
        <v>10585</v>
      </c>
      <c r="M9521" s="529" t="s">
        <v>1047</v>
      </c>
    </row>
    <row r="9522" spans="12:13" x14ac:dyDescent="0.35">
      <c r="L9522" s="535" t="s">
        <v>10586</v>
      </c>
      <c r="M9522" s="529" t="s">
        <v>1047</v>
      </c>
    </row>
    <row r="9523" spans="12:13" x14ac:dyDescent="0.35">
      <c r="L9523" s="535" t="s">
        <v>10587</v>
      </c>
      <c r="M9523" s="529" t="s">
        <v>1047</v>
      </c>
    </row>
    <row r="9524" spans="12:13" x14ac:dyDescent="0.35">
      <c r="L9524" s="535" t="s">
        <v>10588</v>
      </c>
      <c r="M9524" s="529" t="s">
        <v>1047</v>
      </c>
    </row>
    <row r="9525" spans="12:13" x14ac:dyDescent="0.35">
      <c r="L9525" s="535" t="s">
        <v>10589</v>
      </c>
      <c r="M9525" s="529" t="s">
        <v>1047</v>
      </c>
    </row>
    <row r="9526" spans="12:13" x14ac:dyDescent="0.35">
      <c r="L9526" s="535" t="s">
        <v>10590</v>
      </c>
      <c r="M9526" s="529" t="s">
        <v>1047</v>
      </c>
    </row>
    <row r="9527" spans="12:13" x14ac:dyDescent="0.35">
      <c r="L9527" s="535" t="s">
        <v>10591</v>
      </c>
      <c r="M9527" s="529" t="s">
        <v>1047</v>
      </c>
    </row>
    <row r="9528" spans="12:13" x14ac:dyDescent="0.35">
      <c r="L9528" s="535" t="s">
        <v>10592</v>
      </c>
      <c r="M9528" s="529" t="s">
        <v>1047</v>
      </c>
    </row>
    <row r="9529" spans="12:13" x14ac:dyDescent="0.35">
      <c r="L9529" s="535" t="s">
        <v>10593</v>
      </c>
      <c r="M9529" s="529" t="s">
        <v>1047</v>
      </c>
    </row>
    <row r="9530" spans="12:13" x14ac:dyDescent="0.35">
      <c r="L9530" s="535" t="s">
        <v>10594</v>
      </c>
      <c r="M9530" s="529" t="s">
        <v>1047</v>
      </c>
    </row>
    <row r="9531" spans="12:13" x14ac:dyDescent="0.35">
      <c r="L9531" s="535" t="s">
        <v>10595</v>
      </c>
      <c r="M9531" s="529" t="s">
        <v>1047</v>
      </c>
    </row>
    <row r="9532" spans="12:13" x14ac:dyDescent="0.35">
      <c r="L9532" s="535" t="s">
        <v>10596</v>
      </c>
      <c r="M9532" s="529" t="s">
        <v>1047</v>
      </c>
    </row>
    <row r="9533" spans="12:13" x14ac:dyDescent="0.35">
      <c r="L9533" s="535" t="s">
        <v>10597</v>
      </c>
      <c r="M9533" s="529" t="s">
        <v>1047</v>
      </c>
    </row>
    <row r="9534" spans="12:13" x14ac:dyDescent="0.35">
      <c r="L9534" s="535" t="s">
        <v>10598</v>
      </c>
      <c r="M9534" s="529" t="s">
        <v>1047</v>
      </c>
    </row>
    <row r="9535" spans="12:13" x14ac:dyDescent="0.35">
      <c r="L9535" s="535" t="s">
        <v>10599</v>
      </c>
      <c r="M9535" s="529" t="s">
        <v>1047</v>
      </c>
    </row>
    <row r="9536" spans="12:13" x14ac:dyDescent="0.35">
      <c r="L9536" s="535" t="s">
        <v>10600</v>
      </c>
      <c r="M9536" s="529" t="s">
        <v>1047</v>
      </c>
    </row>
    <row r="9537" spans="12:13" x14ac:dyDescent="0.35">
      <c r="L9537" s="535" t="s">
        <v>10601</v>
      </c>
      <c r="M9537" s="529" t="s">
        <v>1047</v>
      </c>
    </row>
    <row r="9538" spans="12:13" x14ac:dyDescent="0.35">
      <c r="L9538" s="535" t="s">
        <v>10602</v>
      </c>
      <c r="M9538" s="529" t="s">
        <v>1047</v>
      </c>
    </row>
    <row r="9539" spans="12:13" x14ac:dyDescent="0.35">
      <c r="L9539" s="535" t="s">
        <v>10603</v>
      </c>
      <c r="M9539" s="529" t="s">
        <v>1047</v>
      </c>
    </row>
    <row r="9540" spans="12:13" x14ac:dyDescent="0.35">
      <c r="L9540" s="535" t="s">
        <v>10604</v>
      </c>
      <c r="M9540" s="529" t="s">
        <v>1047</v>
      </c>
    </row>
    <row r="9541" spans="12:13" x14ac:dyDescent="0.35">
      <c r="L9541" s="535" t="s">
        <v>10605</v>
      </c>
      <c r="M9541" s="529" t="s">
        <v>1047</v>
      </c>
    </row>
    <row r="9542" spans="12:13" x14ac:dyDescent="0.35">
      <c r="L9542" s="535" t="s">
        <v>10606</v>
      </c>
      <c r="M9542" s="529" t="s">
        <v>1047</v>
      </c>
    </row>
    <row r="9543" spans="12:13" x14ac:dyDescent="0.35">
      <c r="L9543" s="535" t="s">
        <v>10607</v>
      </c>
      <c r="M9543" s="529" t="s">
        <v>1047</v>
      </c>
    </row>
    <row r="9544" spans="12:13" x14ac:dyDescent="0.35">
      <c r="L9544" s="535" t="s">
        <v>10608</v>
      </c>
      <c r="M9544" s="529" t="s">
        <v>1047</v>
      </c>
    </row>
    <row r="9545" spans="12:13" x14ac:dyDescent="0.35">
      <c r="L9545" s="535" t="s">
        <v>10609</v>
      </c>
      <c r="M9545" s="529" t="s">
        <v>1047</v>
      </c>
    </row>
    <row r="9546" spans="12:13" x14ac:dyDescent="0.35">
      <c r="L9546" s="535" t="s">
        <v>10610</v>
      </c>
      <c r="M9546" s="529" t="s">
        <v>1047</v>
      </c>
    </row>
    <row r="9547" spans="12:13" x14ac:dyDescent="0.35">
      <c r="L9547" s="535" t="s">
        <v>10611</v>
      </c>
      <c r="M9547" s="529" t="s">
        <v>1047</v>
      </c>
    </row>
    <row r="9548" spans="12:13" x14ac:dyDescent="0.35">
      <c r="L9548" s="535" t="s">
        <v>10612</v>
      </c>
      <c r="M9548" s="529" t="s">
        <v>1047</v>
      </c>
    </row>
    <row r="9549" spans="12:13" x14ac:dyDescent="0.35">
      <c r="L9549" s="535" t="s">
        <v>10613</v>
      </c>
      <c r="M9549" s="529" t="s">
        <v>1047</v>
      </c>
    </row>
    <row r="9550" spans="12:13" x14ac:dyDescent="0.35">
      <c r="L9550" s="535" t="s">
        <v>10614</v>
      </c>
      <c r="M9550" s="529" t="s">
        <v>1047</v>
      </c>
    </row>
    <row r="9551" spans="12:13" x14ac:dyDescent="0.35">
      <c r="L9551" s="535" t="s">
        <v>10615</v>
      </c>
      <c r="M9551" s="529" t="s">
        <v>1047</v>
      </c>
    </row>
    <row r="9552" spans="12:13" x14ac:dyDescent="0.35">
      <c r="L9552" s="535" t="s">
        <v>10616</v>
      </c>
      <c r="M9552" s="529" t="s">
        <v>1047</v>
      </c>
    </row>
    <row r="9553" spans="12:13" x14ac:dyDescent="0.35">
      <c r="L9553" s="535" t="s">
        <v>10617</v>
      </c>
      <c r="M9553" s="529" t="s">
        <v>1047</v>
      </c>
    </row>
    <row r="9554" spans="12:13" x14ac:dyDescent="0.35">
      <c r="L9554" s="535" t="s">
        <v>10618</v>
      </c>
      <c r="M9554" s="529" t="s">
        <v>1047</v>
      </c>
    </row>
    <row r="9555" spans="12:13" x14ac:dyDescent="0.35">
      <c r="L9555" s="535" t="s">
        <v>10619</v>
      </c>
      <c r="M9555" s="529" t="s">
        <v>1047</v>
      </c>
    </row>
    <row r="9556" spans="12:13" x14ac:dyDescent="0.35">
      <c r="L9556" s="535" t="s">
        <v>10620</v>
      </c>
      <c r="M9556" s="529" t="s">
        <v>1047</v>
      </c>
    </row>
    <row r="9557" spans="12:13" x14ac:dyDescent="0.35">
      <c r="L9557" s="535" t="s">
        <v>10621</v>
      </c>
      <c r="M9557" s="529" t="s">
        <v>1047</v>
      </c>
    </row>
    <row r="9558" spans="12:13" x14ac:dyDescent="0.35">
      <c r="L9558" s="535" t="s">
        <v>10622</v>
      </c>
      <c r="M9558" s="529" t="s">
        <v>1047</v>
      </c>
    </row>
    <row r="9559" spans="12:13" x14ac:dyDescent="0.35">
      <c r="L9559" s="535" t="s">
        <v>10623</v>
      </c>
      <c r="M9559" s="529" t="s">
        <v>1047</v>
      </c>
    </row>
    <row r="9560" spans="12:13" x14ac:dyDescent="0.35">
      <c r="L9560" s="535" t="s">
        <v>10624</v>
      </c>
      <c r="M9560" s="529" t="s">
        <v>1047</v>
      </c>
    </row>
    <row r="9561" spans="12:13" x14ac:dyDescent="0.35">
      <c r="L9561" s="535" t="s">
        <v>10625</v>
      </c>
      <c r="M9561" s="529" t="s">
        <v>1047</v>
      </c>
    </row>
    <row r="9562" spans="12:13" x14ac:dyDescent="0.35">
      <c r="L9562" s="535" t="s">
        <v>10626</v>
      </c>
      <c r="M9562" s="529" t="s">
        <v>1047</v>
      </c>
    </row>
    <row r="9563" spans="12:13" x14ac:dyDescent="0.35">
      <c r="L9563" s="535" t="s">
        <v>10627</v>
      </c>
      <c r="M9563" s="529" t="s">
        <v>1047</v>
      </c>
    </row>
    <row r="9564" spans="12:13" x14ac:dyDescent="0.35">
      <c r="L9564" s="535" t="s">
        <v>10628</v>
      </c>
      <c r="M9564" s="529" t="s">
        <v>1047</v>
      </c>
    </row>
    <row r="9565" spans="12:13" x14ac:dyDescent="0.35">
      <c r="L9565" s="535" t="s">
        <v>10629</v>
      </c>
      <c r="M9565" s="529" t="s">
        <v>1047</v>
      </c>
    </row>
    <row r="9566" spans="12:13" x14ac:dyDescent="0.35">
      <c r="L9566" s="535" t="s">
        <v>10630</v>
      </c>
      <c r="M9566" s="529" t="s">
        <v>1047</v>
      </c>
    </row>
    <row r="9567" spans="12:13" x14ac:dyDescent="0.35">
      <c r="L9567" s="535" t="s">
        <v>10631</v>
      </c>
      <c r="M9567" s="529" t="s">
        <v>1047</v>
      </c>
    </row>
    <row r="9568" spans="12:13" x14ac:dyDescent="0.35">
      <c r="L9568" s="535" t="s">
        <v>10632</v>
      </c>
      <c r="M9568" s="529" t="s">
        <v>1047</v>
      </c>
    </row>
    <row r="9569" spans="12:13" x14ac:dyDescent="0.35">
      <c r="L9569" s="535" t="s">
        <v>10633</v>
      </c>
      <c r="M9569" s="529" t="s">
        <v>1047</v>
      </c>
    </row>
    <row r="9570" spans="12:13" x14ac:dyDescent="0.35">
      <c r="L9570" s="535" t="s">
        <v>10634</v>
      </c>
      <c r="M9570" s="529" t="s">
        <v>1047</v>
      </c>
    </row>
    <row r="9571" spans="12:13" x14ac:dyDescent="0.35">
      <c r="L9571" s="535" t="s">
        <v>10635</v>
      </c>
      <c r="M9571" s="529" t="s">
        <v>1047</v>
      </c>
    </row>
    <row r="9572" spans="12:13" x14ac:dyDescent="0.35">
      <c r="L9572" s="535" t="s">
        <v>10636</v>
      </c>
      <c r="M9572" s="529" t="s">
        <v>1047</v>
      </c>
    </row>
    <row r="9573" spans="12:13" x14ac:dyDescent="0.35">
      <c r="L9573" s="535" t="s">
        <v>10637</v>
      </c>
      <c r="M9573" s="529" t="s">
        <v>1047</v>
      </c>
    </row>
    <row r="9574" spans="12:13" x14ac:dyDescent="0.35">
      <c r="L9574" s="535" t="s">
        <v>10638</v>
      </c>
      <c r="M9574" s="529" t="s">
        <v>1047</v>
      </c>
    </row>
    <row r="9575" spans="12:13" x14ac:dyDescent="0.35">
      <c r="L9575" s="535" t="s">
        <v>10639</v>
      </c>
      <c r="M9575" s="529" t="s">
        <v>1047</v>
      </c>
    </row>
    <row r="9576" spans="12:13" x14ac:dyDescent="0.35">
      <c r="L9576" s="535" t="s">
        <v>10640</v>
      </c>
      <c r="M9576" s="529" t="s">
        <v>1047</v>
      </c>
    </row>
    <row r="9577" spans="12:13" x14ac:dyDescent="0.35">
      <c r="L9577" s="535" t="s">
        <v>10641</v>
      </c>
      <c r="M9577" s="529" t="s">
        <v>1047</v>
      </c>
    </row>
    <row r="9578" spans="12:13" x14ac:dyDescent="0.35">
      <c r="L9578" s="535" t="s">
        <v>10642</v>
      </c>
      <c r="M9578" s="529" t="s">
        <v>1047</v>
      </c>
    </row>
    <row r="9579" spans="12:13" x14ac:dyDescent="0.35">
      <c r="L9579" s="535" t="s">
        <v>10643</v>
      </c>
      <c r="M9579" s="529" t="s">
        <v>1047</v>
      </c>
    </row>
    <row r="9580" spans="12:13" x14ac:dyDescent="0.35">
      <c r="L9580" s="535" t="s">
        <v>10644</v>
      </c>
      <c r="M9580" s="529" t="s">
        <v>1047</v>
      </c>
    </row>
    <row r="9581" spans="12:13" x14ac:dyDescent="0.35">
      <c r="L9581" s="535" t="s">
        <v>10645</v>
      </c>
      <c r="M9581" s="529" t="s">
        <v>1047</v>
      </c>
    </row>
    <row r="9582" spans="12:13" x14ac:dyDescent="0.35">
      <c r="L9582" s="535" t="s">
        <v>10646</v>
      </c>
      <c r="M9582" s="529" t="s">
        <v>1047</v>
      </c>
    </row>
    <row r="9583" spans="12:13" x14ac:dyDescent="0.35">
      <c r="L9583" s="535" t="s">
        <v>10647</v>
      </c>
      <c r="M9583" s="529" t="s">
        <v>1047</v>
      </c>
    </row>
    <row r="9584" spans="12:13" x14ac:dyDescent="0.35">
      <c r="L9584" s="535" t="s">
        <v>10648</v>
      </c>
      <c r="M9584" s="529" t="s">
        <v>1047</v>
      </c>
    </row>
    <row r="9585" spans="12:13" x14ac:dyDescent="0.35">
      <c r="L9585" s="535" t="s">
        <v>10649</v>
      </c>
      <c r="M9585" s="529" t="s">
        <v>1047</v>
      </c>
    </row>
    <row r="9586" spans="12:13" x14ac:dyDescent="0.35">
      <c r="L9586" s="535" t="s">
        <v>10650</v>
      </c>
      <c r="M9586" s="529" t="s">
        <v>1047</v>
      </c>
    </row>
    <row r="9587" spans="12:13" x14ac:dyDescent="0.35">
      <c r="L9587" s="535" t="s">
        <v>10651</v>
      </c>
      <c r="M9587" s="529" t="s">
        <v>1047</v>
      </c>
    </row>
    <row r="9588" spans="12:13" x14ac:dyDescent="0.35">
      <c r="L9588" s="535" t="s">
        <v>10652</v>
      </c>
      <c r="M9588" s="529" t="s">
        <v>1047</v>
      </c>
    </row>
    <row r="9589" spans="12:13" x14ac:dyDescent="0.35">
      <c r="L9589" s="535" t="s">
        <v>10653</v>
      </c>
      <c r="M9589" s="529" t="s">
        <v>1047</v>
      </c>
    </row>
    <row r="9590" spans="12:13" x14ac:dyDescent="0.35">
      <c r="L9590" s="535" t="s">
        <v>10654</v>
      </c>
      <c r="M9590" s="529" t="s">
        <v>1047</v>
      </c>
    </row>
    <row r="9591" spans="12:13" x14ac:dyDescent="0.35">
      <c r="L9591" s="535" t="s">
        <v>10655</v>
      </c>
      <c r="M9591" s="529" t="s">
        <v>1047</v>
      </c>
    </row>
    <row r="9592" spans="12:13" x14ac:dyDescent="0.35">
      <c r="L9592" s="535" t="s">
        <v>10656</v>
      </c>
      <c r="M9592" s="529" t="s">
        <v>1049</v>
      </c>
    </row>
    <row r="9593" spans="12:13" x14ac:dyDescent="0.35">
      <c r="L9593" s="535" t="s">
        <v>10657</v>
      </c>
      <c r="M9593" s="529" t="s">
        <v>1049</v>
      </c>
    </row>
    <row r="9594" spans="12:13" x14ac:dyDescent="0.35">
      <c r="L9594" s="535" t="s">
        <v>10658</v>
      </c>
      <c r="M9594" s="529" t="s">
        <v>1049</v>
      </c>
    </row>
    <row r="9595" spans="12:13" x14ac:dyDescent="0.35">
      <c r="L9595" s="535" t="s">
        <v>10659</v>
      </c>
      <c r="M9595" s="529" t="s">
        <v>1047</v>
      </c>
    </row>
    <row r="9596" spans="12:13" x14ac:dyDescent="0.35">
      <c r="L9596" s="535" t="s">
        <v>10660</v>
      </c>
      <c r="M9596" s="529" t="s">
        <v>1047</v>
      </c>
    </row>
    <row r="9597" spans="12:13" x14ac:dyDescent="0.35">
      <c r="L9597" s="535" t="s">
        <v>10661</v>
      </c>
      <c r="M9597" s="529" t="s">
        <v>1047</v>
      </c>
    </row>
    <row r="9598" spans="12:13" x14ac:dyDescent="0.35">
      <c r="L9598" s="535" t="s">
        <v>10662</v>
      </c>
      <c r="M9598" s="529" t="s">
        <v>1049</v>
      </c>
    </row>
    <row r="9599" spans="12:13" x14ac:dyDescent="0.35">
      <c r="L9599" s="535" t="s">
        <v>10663</v>
      </c>
      <c r="M9599" s="529" t="s">
        <v>1047</v>
      </c>
    </row>
    <row r="9600" spans="12:13" x14ac:dyDescent="0.35">
      <c r="L9600" s="535" t="s">
        <v>10664</v>
      </c>
      <c r="M9600" s="529" t="s">
        <v>1047</v>
      </c>
    </row>
    <row r="9601" spans="12:13" x14ac:dyDescent="0.35">
      <c r="L9601" s="535" t="s">
        <v>10665</v>
      </c>
      <c r="M9601" s="529" t="s">
        <v>1047</v>
      </c>
    </row>
    <row r="9602" spans="12:13" x14ac:dyDescent="0.35">
      <c r="L9602" s="535" t="s">
        <v>10666</v>
      </c>
      <c r="M9602" s="529" t="s">
        <v>1047</v>
      </c>
    </row>
    <row r="9603" spans="12:13" x14ac:dyDescent="0.35">
      <c r="L9603" s="535" t="s">
        <v>10667</v>
      </c>
      <c r="M9603" s="529" t="s">
        <v>1047</v>
      </c>
    </row>
    <row r="9604" spans="12:13" x14ac:dyDescent="0.35">
      <c r="L9604" s="535" t="s">
        <v>10668</v>
      </c>
      <c r="M9604" s="529" t="s">
        <v>1049</v>
      </c>
    </row>
    <row r="9605" spans="12:13" x14ac:dyDescent="0.35">
      <c r="L9605" s="535" t="s">
        <v>10669</v>
      </c>
      <c r="M9605" s="529" t="s">
        <v>1047</v>
      </c>
    </row>
    <row r="9606" spans="12:13" x14ac:dyDescent="0.35">
      <c r="L9606" s="535" t="s">
        <v>10670</v>
      </c>
      <c r="M9606" s="529" t="s">
        <v>1047</v>
      </c>
    </row>
    <row r="9607" spans="12:13" x14ac:dyDescent="0.35">
      <c r="L9607" s="535" t="s">
        <v>10671</v>
      </c>
      <c r="M9607" s="529" t="s">
        <v>1047</v>
      </c>
    </row>
    <row r="9608" spans="12:13" x14ac:dyDescent="0.35">
      <c r="L9608" s="535" t="s">
        <v>10672</v>
      </c>
      <c r="M9608" s="529" t="s">
        <v>1047</v>
      </c>
    </row>
    <row r="9609" spans="12:13" x14ac:dyDescent="0.35">
      <c r="L9609" s="535" t="s">
        <v>10673</v>
      </c>
      <c r="M9609" s="529" t="s">
        <v>1049</v>
      </c>
    </row>
    <row r="9610" spans="12:13" x14ac:dyDescent="0.35">
      <c r="L9610" s="535" t="s">
        <v>10674</v>
      </c>
      <c r="M9610" s="529" t="s">
        <v>1047</v>
      </c>
    </row>
    <row r="9611" spans="12:13" x14ac:dyDescent="0.35">
      <c r="L9611" s="535" t="s">
        <v>10675</v>
      </c>
      <c r="M9611" s="529" t="s">
        <v>1047</v>
      </c>
    </row>
    <row r="9612" spans="12:13" x14ac:dyDescent="0.35">
      <c r="L9612" s="535" t="s">
        <v>10676</v>
      </c>
      <c r="M9612" s="529" t="s">
        <v>1047</v>
      </c>
    </row>
    <row r="9613" spans="12:13" x14ac:dyDescent="0.35">
      <c r="L9613" s="535" t="s">
        <v>10677</v>
      </c>
      <c r="M9613" s="529" t="s">
        <v>1049</v>
      </c>
    </row>
    <row r="9614" spans="12:13" x14ac:dyDescent="0.35">
      <c r="L9614" s="535" t="s">
        <v>10678</v>
      </c>
      <c r="M9614" s="529" t="s">
        <v>1047</v>
      </c>
    </row>
    <row r="9615" spans="12:13" x14ac:dyDescent="0.35">
      <c r="L9615" s="535" t="s">
        <v>10679</v>
      </c>
      <c r="M9615" s="529" t="s">
        <v>1049</v>
      </c>
    </row>
    <row r="9616" spans="12:13" x14ac:dyDescent="0.35">
      <c r="L9616" s="535" t="s">
        <v>10680</v>
      </c>
      <c r="M9616" s="529" t="s">
        <v>1047</v>
      </c>
    </row>
    <row r="9617" spans="12:13" x14ac:dyDescent="0.35">
      <c r="L9617" s="535" t="s">
        <v>10681</v>
      </c>
      <c r="M9617" s="529" t="s">
        <v>1047</v>
      </c>
    </row>
    <row r="9618" spans="12:13" x14ac:dyDescent="0.35">
      <c r="L9618" s="535" t="s">
        <v>10682</v>
      </c>
      <c r="M9618" s="529" t="s">
        <v>1047</v>
      </c>
    </row>
    <row r="9619" spans="12:13" x14ac:dyDescent="0.35">
      <c r="L9619" s="535" t="s">
        <v>10683</v>
      </c>
      <c r="M9619" s="529" t="s">
        <v>1049</v>
      </c>
    </row>
    <row r="9620" spans="12:13" x14ac:dyDescent="0.35">
      <c r="L9620" s="535" t="s">
        <v>10684</v>
      </c>
      <c r="M9620" s="529" t="s">
        <v>1049</v>
      </c>
    </row>
    <row r="9621" spans="12:13" x14ac:dyDescent="0.35">
      <c r="L9621" s="535" t="s">
        <v>10685</v>
      </c>
      <c r="M9621" s="529" t="s">
        <v>1049</v>
      </c>
    </row>
    <row r="9622" spans="12:13" x14ac:dyDescent="0.35">
      <c r="L9622" s="535" t="s">
        <v>10686</v>
      </c>
      <c r="M9622" s="529" t="s">
        <v>1049</v>
      </c>
    </row>
    <row r="9623" spans="12:13" x14ac:dyDescent="0.35">
      <c r="L9623" s="535" t="s">
        <v>10687</v>
      </c>
      <c r="M9623" s="529" t="s">
        <v>1049</v>
      </c>
    </row>
    <row r="9624" spans="12:13" x14ac:dyDescent="0.35">
      <c r="L9624" s="535" t="s">
        <v>10688</v>
      </c>
      <c r="M9624" s="529" t="s">
        <v>1049</v>
      </c>
    </row>
    <row r="9625" spans="12:13" x14ac:dyDescent="0.35">
      <c r="L9625" s="535" t="s">
        <v>10689</v>
      </c>
      <c r="M9625" s="529" t="s">
        <v>1049</v>
      </c>
    </row>
    <row r="9626" spans="12:13" x14ac:dyDescent="0.35">
      <c r="L9626" s="535" t="s">
        <v>10690</v>
      </c>
      <c r="M9626" s="529" t="s">
        <v>1049</v>
      </c>
    </row>
    <row r="9627" spans="12:13" x14ac:dyDescent="0.35">
      <c r="L9627" s="535" t="s">
        <v>10691</v>
      </c>
      <c r="M9627" s="529" t="s">
        <v>1049</v>
      </c>
    </row>
    <row r="9628" spans="12:13" x14ac:dyDescent="0.35">
      <c r="L9628" s="535" t="s">
        <v>10692</v>
      </c>
      <c r="M9628" s="529" t="s">
        <v>1049</v>
      </c>
    </row>
    <row r="9629" spans="12:13" x14ac:dyDescent="0.35">
      <c r="L9629" s="535" t="s">
        <v>10693</v>
      </c>
      <c r="M9629" s="529" t="s">
        <v>1049</v>
      </c>
    </row>
    <row r="9630" spans="12:13" x14ac:dyDescent="0.35">
      <c r="L9630" s="535" t="s">
        <v>10694</v>
      </c>
      <c r="M9630" s="529" t="s">
        <v>1049</v>
      </c>
    </row>
    <row r="9631" spans="12:13" x14ac:dyDescent="0.35">
      <c r="L9631" s="535" t="s">
        <v>10695</v>
      </c>
      <c r="M9631" s="529" t="s">
        <v>1049</v>
      </c>
    </row>
    <row r="9632" spans="12:13" x14ac:dyDescent="0.35">
      <c r="L9632" s="535" t="s">
        <v>10696</v>
      </c>
      <c r="M9632" s="529" t="s">
        <v>1049</v>
      </c>
    </row>
    <row r="9633" spans="12:13" x14ac:dyDescent="0.35">
      <c r="L9633" s="535" t="s">
        <v>10697</v>
      </c>
      <c r="M9633" s="529" t="s">
        <v>1049</v>
      </c>
    </row>
    <row r="9634" spans="12:13" x14ac:dyDescent="0.35">
      <c r="L9634" s="535" t="s">
        <v>10698</v>
      </c>
      <c r="M9634" s="529" t="s">
        <v>1049</v>
      </c>
    </row>
    <row r="9635" spans="12:13" x14ac:dyDescent="0.35">
      <c r="L9635" s="535" t="s">
        <v>10699</v>
      </c>
      <c r="M9635" s="529" t="s">
        <v>1049</v>
      </c>
    </row>
    <row r="9636" spans="12:13" x14ac:dyDescent="0.35">
      <c r="L9636" s="535" t="s">
        <v>10700</v>
      </c>
      <c r="M9636" s="529" t="s">
        <v>1049</v>
      </c>
    </row>
    <row r="9637" spans="12:13" x14ac:dyDescent="0.35">
      <c r="L9637" s="535" t="s">
        <v>10701</v>
      </c>
      <c r="M9637" s="529" t="s">
        <v>1049</v>
      </c>
    </row>
    <row r="9638" spans="12:13" x14ac:dyDescent="0.35">
      <c r="L9638" s="535" t="s">
        <v>10702</v>
      </c>
      <c r="M9638" s="529" t="s">
        <v>1049</v>
      </c>
    </row>
    <row r="9639" spans="12:13" x14ac:dyDescent="0.35">
      <c r="L9639" s="535" t="s">
        <v>10703</v>
      </c>
      <c r="M9639" s="529" t="s">
        <v>1049</v>
      </c>
    </row>
    <row r="9640" spans="12:13" x14ac:dyDescent="0.35">
      <c r="L9640" s="535" t="s">
        <v>10704</v>
      </c>
      <c r="M9640" s="529" t="s">
        <v>1049</v>
      </c>
    </row>
    <row r="9641" spans="12:13" x14ac:dyDescent="0.35">
      <c r="L9641" s="535" t="s">
        <v>10705</v>
      </c>
      <c r="M9641" s="529" t="s">
        <v>1049</v>
      </c>
    </row>
    <row r="9642" spans="12:13" x14ac:dyDescent="0.35">
      <c r="L9642" s="535" t="s">
        <v>10706</v>
      </c>
      <c r="M9642" s="529" t="s">
        <v>1049</v>
      </c>
    </row>
    <row r="9643" spans="12:13" x14ac:dyDescent="0.35">
      <c r="L9643" s="535" t="s">
        <v>10707</v>
      </c>
      <c r="M9643" s="529" t="s">
        <v>1049</v>
      </c>
    </row>
    <row r="9644" spans="12:13" x14ac:dyDescent="0.35">
      <c r="L9644" s="535" t="s">
        <v>10708</v>
      </c>
      <c r="M9644" s="529" t="s">
        <v>1049</v>
      </c>
    </row>
    <row r="9645" spans="12:13" x14ac:dyDescent="0.35">
      <c r="L9645" s="535" t="s">
        <v>10709</v>
      </c>
      <c r="M9645" s="529" t="s">
        <v>1047</v>
      </c>
    </row>
    <row r="9646" spans="12:13" x14ac:dyDescent="0.35">
      <c r="L9646" s="535" t="s">
        <v>10710</v>
      </c>
      <c r="M9646" s="529" t="s">
        <v>1047</v>
      </c>
    </row>
    <row r="9647" spans="12:13" x14ac:dyDescent="0.35">
      <c r="L9647" s="535" t="s">
        <v>10711</v>
      </c>
      <c r="M9647" s="529" t="s">
        <v>1047</v>
      </c>
    </row>
    <row r="9648" spans="12:13" x14ac:dyDescent="0.35">
      <c r="L9648" s="535" t="s">
        <v>10712</v>
      </c>
      <c r="M9648" s="529" t="s">
        <v>1047</v>
      </c>
    </row>
    <row r="9649" spans="12:13" x14ac:dyDescent="0.35">
      <c r="L9649" s="535" t="s">
        <v>10713</v>
      </c>
      <c r="M9649" s="529" t="s">
        <v>1047</v>
      </c>
    </row>
    <row r="9650" spans="12:13" x14ac:dyDescent="0.35">
      <c r="L9650" s="535" t="s">
        <v>10714</v>
      </c>
      <c r="M9650" s="529" t="s">
        <v>1047</v>
      </c>
    </row>
    <row r="9651" spans="12:13" x14ac:dyDescent="0.35">
      <c r="L9651" s="535" t="s">
        <v>10715</v>
      </c>
      <c r="M9651" s="529" t="s">
        <v>1047</v>
      </c>
    </row>
    <row r="9652" spans="12:13" x14ac:dyDescent="0.35">
      <c r="L9652" s="535" t="s">
        <v>10716</v>
      </c>
      <c r="M9652" s="529" t="s">
        <v>1047</v>
      </c>
    </row>
    <row r="9653" spans="12:13" x14ac:dyDescent="0.35">
      <c r="L9653" s="535" t="s">
        <v>10717</v>
      </c>
      <c r="M9653" s="529" t="s">
        <v>1047</v>
      </c>
    </row>
    <row r="9654" spans="12:13" x14ac:dyDescent="0.35">
      <c r="L9654" s="535" t="s">
        <v>10718</v>
      </c>
      <c r="M9654" s="529" t="s">
        <v>1047</v>
      </c>
    </row>
    <row r="9655" spans="12:13" x14ac:dyDescent="0.35">
      <c r="L9655" s="535" t="s">
        <v>10719</v>
      </c>
      <c r="M9655" s="529" t="s">
        <v>1047</v>
      </c>
    </row>
    <row r="9656" spans="12:13" x14ac:dyDescent="0.35">
      <c r="L9656" s="535" t="s">
        <v>10720</v>
      </c>
      <c r="M9656" s="529" t="s">
        <v>1047</v>
      </c>
    </row>
    <row r="9657" spans="12:13" x14ac:dyDescent="0.35">
      <c r="L9657" s="535" t="s">
        <v>10721</v>
      </c>
      <c r="M9657" s="529" t="s">
        <v>1047</v>
      </c>
    </row>
    <row r="9658" spans="12:13" x14ac:dyDescent="0.35">
      <c r="L9658" s="535" t="s">
        <v>10722</v>
      </c>
      <c r="M9658" s="529" t="s">
        <v>1047</v>
      </c>
    </row>
    <row r="9659" spans="12:13" x14ac:dyDescent="0.35">
      <c r="L9659" s="535" t="s">
        <v>10723</v>
      </c>
      <c r="M9659" s="529" t="s">
        <v>1047</v>
      </c>
    </row>
    <row r="9660" spans="12:13" x14ac:dyDescent="0.35">
      <c r="L9660" s="535" t="s">
        <v>10724</v>
      </c>
      <c r="M9660" s="529" t="s">
        <v>1047</v>
      </c>
    </row>
    <row r="9661" spans="12:13" x14ac:dyDescent="0.35">
      <c r="L9661" s="535" t="s">
        <v>10725</v>
      </c>
      <c r="M9661" s="529" t="s">
        <v>1047</v>
      </c>
    </row>
    <row r="9662" spans="12:13" x14ac:dyDescent="0.35">
      <c r="L9662" s="535" t="s">
        <v>10726</v>
      </c>
      <c r="M9662" s="529" t="s">
        <v>1047</v>
      </c>
    </row>
    <row r="9663" spans="12:13" x14ac:dyDescent="0.35">
      <c r="L9663" s="535" t="s">
        <v>10727</v>
      </c>
      <c r="M9663" s="529" t="s">
        <v>1047</v>
      </c>
    </row>
    <row r="9664" spans="12:13" x14ac:dyDescent="0.35">
      <c r="L9664" s="535" t="s">
        <v>10728</v>
      </c>
      <c r="M9664" s="529" t="s">
        <v>1047</v>
      </c>
    </row>
    <row r="9665" spans="12:13" x14ac:dyDescent="0.35">
      <c r="L9665" s="535" t="s">
        <v>10729</v>
      </c>
      <c r="M9665" s="529" t="s">
        <v>1047</v>
      </c>
    </row>
    <row r="9666" spans="12:13" x14ac:dyDescent="0.35">
      <c r="L9666" s="535" t="s">
        <v>10730</v>
      </c>
      <c r="M9666" s="529" t="s">
        <v>1047</v>
      </c>
    </row>
    <row r="9667" spans="12:13" x14ac:dyDescent="0.35">
      <c r="L9667" s="535" t="s">
        <v>10731</v>
      </c>
      <c r="M9667" s="529" t="s">
        <v>1047</v>
      </c>
    </row>
    <row r="9668" spans="12:13" x14ac:dyDescent="0.35">
      <c r="L9668" s="535" t="s">
        <v>10732</v>
      </c>
      <c r="M9668" s="529" t="s">
        <v>1047</v>
      </c>
    </row>
    <row r="9669" spans="12:13" x14ac:dyDescent="0.35">
      <c r="L9669" s="535" t="s">
        <v>10733</v>
      </c>
      <c r="M9669" s="529" t="s">
        <v>1047</v>
      </c>
    </row>
    <row r="9670" spans="12:13" x14ac:dyDescent="0.35">
      <c r="L9670" s="535" t="s">
        <v>10734</v>
      </c>
      <c r="M9670" s="529" t="s">
        <v>1047</v>
      </c>
    </row>
    <row r="9671" spans="12:13" x14ac:dyDescent="0.35">
      <c r="L9671" s="535" t="s">
        <v>10735</v>
      </c>
      <c r="M9671" s="529" t="s">
        <v>1047</v>
      </c>
    </row>
    <row r="9672" spans="12:13" x14ac:dyDescent="0.35">
      <c r="L9672" s="535" t="s">
        <v>10736</v>
      </c>
      <c r="M9672" s="529" t="s">
        <v>1047</v>
      </c>
    </row>
    <row r="9673" spans="12:13" x14ac:dyDescent="0.35">
      <c r="L9673" s="535" t="s">
        <v>10737</v>
      </c>
      <c r="M9673" s="529" t="s">
        <v>1047</v>
      </c>
    </row>
    <row r="9674" spans="12:13" x14ac:dyDescent="0.35">
      <c r="L9674" s="535" t="s">
        <v>10738</v>
      </c>
      <c r="M9674" s="529" t="s">
        <v>1047</v>
      </c>
    </row>
    <row r="9675" spans="12:13" x14ac:dyDescent="0.35">
      <c r="L9675" s="535" t="s">
        <v>10739</v>
      </c>
      <c r="M9675" s="529" t="s">
        <v>1047</v>
      </c>
    </row>
    <row r="9676" spans="12:13" x14ac:dyDescent="0.35">
      <c r="L9676" s="535" t="s">
        <v>10740</v>
      </c>
      <c r="M9676" s="529" t="s">
        <v>1047</v>
      </c>
    </row>
    <row r="9677" spans="12:13" x14ac:dyDescent="0.35">
      <c r="L9677" s="535" t="s">
        <v>10741</v>
      </c>
      <c r="M9677" s="529" t="s">
        <v>1047</v>
      </c>
    </row>
    <row r="9678" spans="12:13" x14ac:dyDescent="0.35">
      <c r="L9678" s="535" t="s">
        <v>10742</v>
      </c>
      <c r="M9678" s="529" t="s">
        <v>1047</v>
      </c>
    </row>
    <row r="9679" spans="12:13" x14ac:dyDescent="0.35">
      <c r="L9679" s="535" t="s">
        <v>10743</v>
      </c>
      <c r="M9679" s="529" t="s">
        <v>1047</v>
      </c>
    </row>
    <row r="9680" spans="12:13" x14ac:dyDescent="0.35">
      <c r="L9680" s="535" t="s">
        <v>10744</v>
      </c>
      <c r="M9680" s="529" t="s">
        <v>1047</v>
      </c>
    </row>
    <row r="9681" spans="12:13" x14ac:dyDescent="0.35">
      <c r="L9681" s="535" t="s">
        <v>10745</v>
      </c>
      <c r="M9681" s="529" t="s">
        <v>1047</v>
      </c>
    </row>
    <row r="9682" spans="12:13" x14ac:dyDescent="0.35">
      <c r="L9682" s="535" t="s">
        <v>10746</v>
      </c>
      <c r="M9682" s="529" t="s">
        <v>1047</v>
      </c>
    </row>
    <row r="9683" spans="12:13" x14ac:dyDescent="0.35">
      <c r="L9683" s="535" t="s">
        <v>10747</v>
      </c>
      <c r="M9683" s="529" t="s">
        <v>1047</v>
      </c>
    </row>
    <row r="9684" spans="12:13" x14ac:dyDescent="0.35">
      <c r="L9684" s="535" t="s">
        <v>10748</v>
      </c>
      <c r="M9684" s="529" t="s">
        <v>1047</v>
      </c>
    </row>
    <row r="9685" spans="12:13" x14ac:dyDescent="0.35">
      <c r="L9685" s="535" t="s">
        <v>10749</v>
      </c>
      <c r="M9685" s="529" t="s">
        <v>1047</v>
      </c>
    </row>
    <row r="9686" spans="12:13" x14ac:dyDescent="0.35">
      <c r="L9686" s="535" t="s">
        <v>10750</v>
      </c>
      <c r="M9686" s="529" t="s">
        <v>1047</v>
      </c>
    </row>
    <row r="9687" spans="12:13" x14ac:dyDescent="0.35">
      <c r="L9687" s="535" t="s">
        <v>10751</v>
      </c>
      <c r="M9687" s="529" t="s">
        <v>1047</v>
      </c>
    </row>
    <row r="9688" spans="12:13" x14ac:dyDescent="0.35">
      <c r="L9688" s="535" t="s">
        <v>10752</v>
      </c>
      <c r="M9688" s="529" t="s">
        <v>1047</v>
      </c>
    </row>
    <row r="9689" spans="12:13" x14ac:dyDescent="0.35">
      <c r="L9689" s="535" t="s">
        <v>10753</v>
      </c>
      <c r="M9689" s="529" t="s">
        <v>1047</v>
      </c>
    </row>
    <row r="9690" spans="12:13" x14ac:dyDescent="0.35">
      <c r="L9690" s="535" t="s">
        <v>10754</v>
      </c>
      <c r="M9690" s="529" t="s">
        <v>1047</v>
      </c>
    </row>
    <row r="9691" spans="12:13" x14ac:dyDescent="0.35">
      <c r="L9691" s="535" t="s">
        <v>10755</v>
      </c>
      <c r="M9691" s="529" t="s">
        <v>1047</v>
      </c>
    </row>
    <row r="9692" spans="12:13" x14ac:dyDescent="0.35">
      <c r="L9692" s="535" t="s">
        <v>10756</v>
      </c>
      <c r="M9692" s="529" t="s">
        <v>1047</v>
      </c>
    </row>
    <row r="9693" spans="12:13" x14ac:dyDescent="0.35">
      <c r="L9693" s="535" t="s">
        <v>10757</v>
      </c>
      <c r="M9693" s="529" t="s">
        <v>1047</v>
      </c>
    </row>
    <row r="9694" spans="12:13" x14ac:dyDescent="0.35">
      <c r="L9694" s="535" t="s">
        <v>10758</v>
      </c>
      <c r="M9694" s="529" t="s">
        <v>1047</v>
      </c>
    </row>
    <row r="9695" spans="12:13" x14ac:dyDescent="0.35">
      <c r="L9695" s="535" t="s">
        <v>10759</v>
      </c>
      <c r="M9695" s="529" t="s">
        <v>1047</v>
      </c>
    </row>
    <row r="9696" spans="12:13" x14ac:dyDescent="0.35">
      <c r="L9696" s="535" t="s">
        <v>10760</v>
      </c>
      <c r="M9696" s="529" t="s">
        <v>1047</v>
      </c>
    </row>
    <row r="9697" spans="12:13" x14ac:dyDescent="0.35">
      <c r="L9697" s="535" t="s">
        <v>10761</v>
      </c>
      <c r="M9697" s="529" t="s">
        <v>1047</v>
      </c>
    </row>
    <row r="9698" spans="12:13" x14ac:dyDescent="0.35">
      <c r="L9698" s="535" t="s">
        <v>10762</v>
      </c>
      <c r="M9698" s="529" t="s">
        <v>1047</v>
      </c>
    </row>
    <row r="9699" spans="12:13" x14ac:dyDescent="0.35">
      <c r="L9699" s="535" t="s">
        <v>10763</v>
      </c>
      <c r="M9699" s="529" t="s">
        <v>1047</v>
      </c>
    </row>
    <row r="9700" spans="12:13" x14ac:dyDescent="0.35">
      <c r="L9700" s="535" t="s">
        <v>10764</v>
      </c>
      <c r="M9700" s="529" t="s">
        <v>1047</v>
      </c>
    </row>
    <row r="9701" spans="12:13" x14ac:dyDescent="0.35">
      <c r="L9701" s="535" t="s">
        <v>10765</v>
      </c>
      <c r="M9701" s="529" t="s">
        <v>1047</v>
      </c>
    </row>
    <row r="9702" spans="12:13" x14ac:dyDescent="0.35">
      <c r="L9702" s="535" t="s">
        <v>10766</v>
      </c>
      <c r="M9702" s="529" t="s">
        <v>1047</v>
      </c>
    </row>
    <row r="9703" spans="12:13" x14ac:dyDescent="0.35">
      <c r="L9703" s="535" t="s">
        <v>10767</v>
      </c>
      <c r="M9703" s="529" t="s">
        <v>1047</v>
      </c>
    </row>
    <row r="9704" spans="12:13" x14ac:dyDescent="0.35">
      <c r="L9704" s="535" t="s">
        <v>10768</v>
      </c>
      <c r="M9704" s="529" t="s">
        <v>1047</v>
      </c>
    </row>
    <row r="9705" spans="12:13" x14ac:dyDescent="0.35">
      <c r="L9705" s="535" t="s">
        <v>10769</v>
      </c>
      <c r="M9705" s="529" t="s">
        <v>1047</v>
      </c>
    </row>
    <row r="9706" spans="12:13" x14ac:dyDescent="0.35">
      <c r="L9706" s="535" t="s">
        <v>10770</v>
      </c>
      <c r="M9706" s="529" t="s">
        <v>1047</v>
      </c>
    </row>
    <row r="9707" spans="12:13" x14ac:dyDescent="0.35">
      <c r="L9707" s="535" t="s">
        <v>10771</v>
      </c>
      <c r="M9707" s="529" t="s">
        <v>1047</v>
      </c>
    </row>
    <row r="9708" spans="12:13" x14ac:dyDescent="0.35">
      <c r="L9708" s="535" t="s">
        <v>10772</v>
      </c>
      <c r="M9708" s="529" t="s">
        <v>1047</v>
      </c>
    </row>
    <row r="9709" spans="12:13" x14ac:dyDescent="0.35">
      <c r="L9709" s="535" t="s">
        <v>10773</v>
      </c>
      <c r="M9709" s="529" t="s">
        <v>1047</v>
      </c>
    </row>
    <row r="9710" spans="12:13" x14ac:dyDescent="0.35">
      <c r="L9710" s="535" t="s">
        <v>10774</v>
      </c>
      <c r="M9710" s="529" t="s">
        <v>1047</v>
      </c>
    </row>
    <row r="9711" spans="12:13" x14ac:dyDescent="0.35">
      <c r="L9711" s="535" t="s">
        <v>10775</v>
      </c>
      <c r="M9711" s="529" t="s">
        <v>1047</v>
      </c>
    </row>
    <row r="9712" spans="12:13" x14ac:dyDescent="0.35">
      <c r="L9712" s="535" t="s">
        <v>10776</v>
      </c>
      <c r="M9712" s="529" t="s">
        <v>1047</v>
      </c>
    </row>
    <row r="9713" spans="12:13" x14ac:dyDescent="0.35">
      <c r="L9713" s="535" t="s">
        <v>10777</v>
      </c>
      <c r="M9713" s="529" t="s">
        <v>1047</v>
      </c>
    </row>
    <row r="9714" spans="12:13" x14ac:dyDescent="0.35">
      <c r="L9714" s="535" t="s">
        <v>10778</v>
      </c>
      <c r="M9714" s="529" t="s">
        <v>1047</v>
      </c>
    </row>
    <row r="9715" spans="12:13" x14ac:dyDescent="0.35">
      <c r="L9715" s="535" t="s">
        <v>10779</v>
      </c>
      <c r="M9715" s="529" t="s">
        <v>1047</v>
      </c>
    </row>
    <row r="9716" spans="12:13" x14ac:dyDescent="0.35">
      <c r="L9716" s="535" t="s">
        <v>10780</v>
      </c>
      <c r="M9716" s="529" t="s">
        <v>1047</v>
      </c>
    </row>
    <row r="9717" spans="12:13" x14ac:dyDescent="0.35">
      <c r="L9717" s="535" t="s">
        <v>10781</v>
      </c>
      <c r="M9717" s="529" t="s">
        <v>1047</v>
      </c>
    </row>
    <row r="9718" spans="12:13" x14ac:dyDescent="0.35">
      <c r="L9718" s="535" t="s">
        <v>10782</v>
      </c>
      <c r="M9718" s="529" t="s">
        <v>1047</v>
      </c>
    </row>
    <row r="9719" spans="12:13" x14ac:dyDescent="0.35">
      <c r="L9719" s="535" t="s">
        <v>10783</v>
      </c>
      <c r="M9719" s="529" t="s">
        <v>1047</v>
      </c>
    </row>
    <row r="9720" spans="12:13" x14ac:dyDescent="0.35">
      <c r="L9720" s="535" t="s">
        <v>10784</v>
      </c>
      <c r="M9720" s="529" t="s">
        <v>1047</v>
      </c>
    </row>
    <row r="9721" spans="12:13" x14ac:dyDescent="0.35">
      <c r="L9721" s="535" t="s">
        <v>10785</v>
      </c>
      <c r="M9721" s="529" t="s">
        <v>1047</v>
      </c>
    </row>
    <row r="9722" spans="12:13" x14ac:dyDescent="0.35">
      <c r="L9722" s="535" t="s">
        <v>10786</v>
      </c>
      <c r="M9722" s="529" t="s">
        <v>1047</v>
      </c>
    </row>
    <row r="9723" spans="12:13" x14ac:dyDescent="0.35">
      <c r="L9723" s="535" t="s">
        <v>10787</v>
      </c>
      <c r="M9723" s="529" t="s">
        <v>1047</v>
      </c>
    </row>
    <row r="9724" spans="12:13" x14ac:dyDescent="0.35">
      <c r="L9724" s="535" t="s">
        <v>10788</v>
      </c>
      <c r="M9724" s="529" t="s">
        <v>1047</v>
      </c>
    </row>
    <row r="9725" spans="12:13" x14ac:dyDescent="0.35">
      <c r="L9725" s="535" t="s">
        <v>10789</v>
      </c>
      <c r="M9725" s="529" t="s">
        <v>1047</v>
      </c>
    </row>
    <row r="9726" spans="12:13" x14ac:dyDescent="0.35">
      <c r="L9726" s="535" t="s">
        <v>10790</v>
      </c>
      <c r="M9726" s="529" t="s">
        <v>1047</v>
      </c>
    </row>
    <row r="9727" spans="12:13" x14ac:dyDescent="0.35">
      <c r="L9727" s="535" t="s">
        <v>10791</v>
      </c>
      <c r="M9727" s="529" t="s">
        <v>1047</v>
      </c>
    </row>
    <row r="9728" spans="12:13" x14ac:dyDescent="0.35">
      <c r="L9728" s="535" t="s">
        <v>10792</v>
      </c>
      <c r="M9728" s="529" t="s">
        <v>1047</v>
      </c>
    </row>
    <row r="9729" spans="12:13" x14ac:dyDescent="0.35">
      <c r="L9729" s="535" t="s">
        <v>10793</v>
      </c>
      <c r="M9729" s="529" t="s">
        <v>1047</v>
      </c>
    </row>
    <row r="9730" spans="12:13" x14ac:dyDescent="0.35">
      <c r="L9730" s="535" t="s">
        <v>10794</v>
      </c>
      <c r="M9730" s="529" t="s">
        <v>1047</v>
      </c>
    </row>
    <row r="9731" spans="12:13" x14ac:dyDescent="0.35">
      <c r="L9731" s="535" t="s">
        <v>10795</v>
      </c>
      <c r="M9731" s="529" t="s">
        <v>1047</v>
      </c>
    </row>
    <row r="9732" spans="12:13" x14ac:dyDescent="0.35">
      <c r="L9732" s="535" t="s">
        <v>10796</v>
      </c>
      <c r="M9732" s="529" t="s">
        <v>1047</v>
      </c>
    </row>
    <row r="9733" spans="12:13" x14ac:dyDescent="0.35">
      <c r="L9733" s="535" t="s">
        <v>10797</v>
      </c>
      <c r="M9733" s="529" t="s">
        <v>1047</v>
      </c>
    </row>
    <row r="9734" spans="12:13" x14ac:dyDescent="0.35">
      <c r="L9734" s="535" t="s">
        <v>10798</v>
      </c>
      <c r="M9734" s="529" t="s">
        <v>1047</v>
      </c>
    </row>
    <row r="9735" spans="12:13" x14ac:dyDescent="0.35">
      <c r="L9735" s="535" t="s">
        <v>10799</v>
      </c>
      <c r="M9735" s="529" t="s">
        <v>1047</v>
      </c>
    </row>
    <row r="9736" spans="12:13" x14ac:dyDescent="0.35">
      <c r="L9736" s="535" t="s">
        <v>10800</v>
      </c>
      <c r="M9736" s="529" t="s">
        <v>1047</v>
      </c>
    </row>
    <row r="9737" spans="12:13" x14ac:dyDescent="0.35">
      <c r="L9737" s="535" t="s">
        <v>10801</v>
      </c>
      <c r="M9737" s="529" t="s">
        <v>1047</v>
      </c>
    </row>
    <row r="9738" spans="12:13" x14ac:dyDescent="0.35">
      <c r="L9738" s="535" t="s">
        <v>10802</v>
      </c>
      <c r="M9738" s="529" t="s">
        <v>1047</v>
      </c>
    </row>
    <row r="9739" spans="12:13" x14ac:dyDescent="0.35">
      <c r="L9739" s="535" t="s">
        <v>10803</v>
      </c>
      <c r="M9739" s="529" t="s">
        <v>1047</v>
      </c>
    </row>
    <row r="9740" spans="12:13" x14ac:dyDescent="0.35">
      <c r="L9740" s="535" t="s">
        <v>10804</v>
      </c>
      <c r="M9740" s="529" t="s">
        <v>1047</v>
      </c>
    </row>
    <row r="9741" spans="12:13" x14ac:dyDescent="0.35">
      <c r="L9741" s="535" t="s">
        <v>10805</v>
      </c>
      <c r="M9741" s="529" t="s">
        <v>1047</v>
      </c>
    </row>
    <row r="9742" spans="12:13" x14ac:dyDescent="0.35">
      <c r="L9742" s="535" t="s">
        <v>10806</v>
      </c>
      <c r="M9742" s="529" t="s">
        <v>1047</v>
      </c>
    </row>
    <row r="9743" spans="12:13" x14ac:dyDescent="0.35">
      <c r="L9743" s="535" t="s">
        <v>10807</v>
      </c>
      <c r="M9743" s="529" t="s">
        <v>1047</v>
      </c>
    </row>
    <row r="9744" spans="12:13" x14ac:dyDescent="0.35">
      <c r="L9744" s="535" t="s">
        <v>10808</v>
      </c>
      <c r="M9744" s="529" t="s">
        <v>1047</v>
      </c>
    </row>
    <row r="9745" spans="12:13" x14ac:dyDescent="0.35">
      <c r="L9745" s="535" t="s">
        <v>10809</v>
      </c>
      <c r="M9745" s="529" t="s">
        <v>1047</v>
      </c>
    </row>
    <row r="9746" spans="12:13" x14ac:dyDescent="0.35">
      <c r="L9746" s="535" t="s">
        <v>10810</v>
      </c>
      <c r="M9746" s="529" t="s">
        <v>1047</v>
      </c>
    </row>
    <row r="9747" spans="12:13" x14ac:dyDescent="0.35">
      <c r="L9747" s="535" t="s">
        <v>10811</v>
      </c>
      <c r="M9747" s="529" t="s">
        <v>1047</v>
      </c>
    </row>
    <row r="9748" spans="12:13" x14ac:dyDescent="0.35">
      <c r="L9748" s="535" t="s">
        <v>10812</v>
      </c>
      <c r="M9748" s="529" t="s">
        <v>1047</v>
      </c>
    </row>
    <row r="9749" spans="12:13" x14ac:dyDescent="0.35">
      <c r="L9749" s="535" t="s">
        <v>10813</v>
      </c>
      <c r="M9749" s="529" t="s">
        <v>1047</v>
      </c>
    </row>
    <row r="9750" spans="12:13" x14ac:dyDescent="0.35">
      <c r="L9750" s="535" t="s">
        <v>10814</v>
      </c>
      <c r="M9750" s="529" t="s">
        <v>1047</v>
      </c>
    </row>
    <row r="9751" spans="12:13" x14ac:dyDescent="0.35">
      <c r="L9751" s="535" t="s">
        <v>10815</v>
      </c>
      <c r="M9751" s="529" t="s">
        <v>1047</v>
      </c>
    </row>
    <row r="9752" spans="12:13" x14ac:dyDescent="0.35">
      <c r="L9752" s="535" t="s">
        <v>10816</v>
      </c>
      <c r="M9752" s="529" t="s">
        <v>1047</v>
      </c>
    </row>
    <row r="9753" spans="12:13" x14ac:dyDescent="0.35">
      <c r="L9753" s="535" t="s">
        <v>10817</v>
      </c>
      <c r="M9753" s="529" t="s">
        <v>1047</v>
      </c>
    </row>
    <row r="9754" spans="12:13" x14ac:dyDescent="0.35">
      <c r="L9754" s="535" t="s">
        <v>10818</v>
      </c>
      <c r="M9754" s="529" t="s">
        <v>1047</v>
      </c>
    </row>
    <row r="9755" spans="12:13" x14ac:dyDescent="0.35">
      <c r="L9755" s="535" t="s">
        <v>10819</v>
      </c>
      <c r="M9755" s="529" t="s">
        <v>1047</v>
      </c>
    </row>
    <row r="9756" spans="12:13" x14ac:dyDescent="0.35">
      <c r="L9756" s="535" t="s">
        <v>10820</v>
      </c>
      <c r="M9756" s="529" t="s">
        <v>1047</v>
      </c>
    </row>
    <row r="9757" spans="12:13" x14ac:dyDescent="0.35">
      <c r="L9757" s="535" t="s">
        <v>10821</v>
      </c>
      <c r="M9757" s="529" t="s">
        <v>1047</v>
      </c>
    </row>
    <row r="9758" spans="12:13" x14ac:dyDescent="0.35">
      <c r="L9758" s="535" t="s">
        <v>10822</v>
      </c>
      <c r="M9758" s="529" t="s">
        <v>1047</v>
      </c>
    </row>
    <row r="9759" spans="12:13" x14ac:dyDescent="0.35">
      <c r="L9759" s="535" t="s">
        <v>10823</v>
      </c>
      <c r="M9759" s="529" t="s">
        <v>1047</v>
      </c>
    </row>
    <row r="9760" spans="12:13" x14ac:dyDescent="0.35">
      <c r="L9760" s="535" t="s">
        <v>10824</v>
      </c>
      <c r="M9760" s="529" t="s">
        <v>1047</v>
      </c>
    </row>
    <row r="9761" spans="12:13" x14ac:dyDescent="0.35">
      <c r="L9761" s="535" t="s">
        <v>10825</v>
      </c>
      <c r="M9761" s="529" t="s">
        <v>1047</v>
      </c>
    </row>
    <row r="9762" spans="12:13" x14ac:dyDescent="0.35">
      <c r="L9762" s="535" t="s">
        <v>10826</v>
      </c>
      <c r="M9762" s="529" t="s">
        <v>1047</v>
      </c>
    </row>
    <row r="9763" spans="12:13" x14ac:dyDescent="0.35">
      <c r="L9763" s="535" t="s">
        <v>10827</v>
      </c>
      <c r="M9763" s="529" t="s">
        <v>1047</v>
      </c>
    </row>
    <row r="9764" spans="12:13" x14ac:dyDescent="0.35">
      <c r="L9764" s="535" t="s">
        <v>10828</v>
      </c>
      <c r="M9764" s="529" t="s">
        <v>1047</v>
      </c>
    </row>
    <row r="9765" spans="12:13" x14ac:dyDescent="0.35">
      <c r="L9765" s="535" t="s">
        <v>10829</v>
      </c>
      <c r="M9765" s="529" t="s">
        <v>1047</v>
      </c>
    </row>
    <row r="9766" spans="12:13" x14ac:dyDescent="0.35">
      <c r="L9766" s="535" t="s">
        <v>10830</v>
      </c>
      <c r="M9766" s="529" t="s">
        <v>1047</v>
      </c>
    </row>
    <row r="9767" spans="12:13" x14ac:dyDescent="0.35">
      <c r="L9767" s="535" t="s">
        <v>10831</v>
      </c>
      <c r="M9767" s="529" t="s">
        <v>1047</v>
      </c>
    </row>
    <row r="9768" spans="12:13" x14ac:dyDescent="0.35">
      <c r="L9768" s="535" t="s">
        <v>10832</v>
      </c>
      <c r="M9768" s="529" t="s">
        <v>1047</v>
      </c>
    </row>
    <row r="9769" spans="12:13" x14ac:dyDescent="0.35">
      <c r="L9769" s="535" t="s">
        <v>10833</v>
      </c>
      <c r="M9769" s="529" t="s">
        <v>1047</v>
      </c>
    </row>
    <row r="9770" spans="12:13" x14ac:dyDescent="0.35">
      <c r="L9770" s="535" t="s">
        <v>10834</v>
      </c>
      <c r="M9770" s="529" t="s">
        <v>1047</v>
      </c>
    </row>
    <row r="9771" spans="12:13" x14ac:dyDescent="0.35">
      <c r="L9771" s="535" t="s">
        <v>10835</v>
      </c>
      <c r="M9771" s="529" t="s">
        <v>1047</v>
      </c>
    </row>
    <row r="9772" spans="12:13" x14ac:dyDescent="0.35">
      <c r="L9772" s="535" t="s">
        <v>10836</v>
      </c>
      <c r="M9772" s="529" t="s">
        <v>1047</v>
      </c>
    </row>
    <row r="9773" spans="12:13" x14ac:dyDescent="0.35">
      <c r="L9773" s="535" t="s">
        <v>10837</v>
      </c>
      <c r="M9773" s="529" t="s">
        <v>1047</v>
      </c>
    </row>
    <row r="9774" spans="12:13" x14ac:dyDescent="0.35">
      <c r="L9774" s="535" t="s">
        <v>10838</v>
      </c>
      <c r="M9774" s="529" t="s">
        <v>1047</v>
      </c>
    </row>
    <row r="9775" spans="12:13" x14ac:dyDescent="0.35">
      <c r="L9775" s="535" t="s">
        <v>10839</v>
      </c>
      <c r="M9775" s="529" t="s">
        <v>1047</v>
      </c>
    </row>
    <row r="9776" spans="12:13" x14ac:dyDescent="0.35">
      <c r="L9776" s="535" t="s">
        <v>10840</v>
      </c>
      <c r="M9776" s="529" t="s">
        <v>1047</v>
      </c>
    </row>
    <row r="9777" spans="12:13" x14ac:dyDescent="0.35">
      <c r="L9777" s="535" t="s">
        <v>10841</v>
      </c>
      <c r="M9777" s="529" t="s">
        <v>1047</v>
      </c>
    </row>
    <row r="9778" spans="12:13" x14ac:dyDescent="0.35">
      <c r="L9778" s="535" t="s">
        <v>10842</v>
      </c>
      <c r="M9778" s="529" t="s">
        <v>1047</v>
      </c>
    </row>
    <row r="9779" spans="12:13" x14ac:dyDescent="0.35">
      <c r="L9779" s="535" t="s">
        <v>10843</v>
      </c>
      <c r="M9779" s="529" t="s">
        <v>1047</v>
      </c>
    </row>
    <row r="9780" spans="12:13" x14ac:dyDescent="0.35">
      <c r="L9780" s="535" t="s">
        <v>10844</v>
      </c>
      <c r="M9780" s="529" t="s">
        <v>1047</v>
      </c>
    </row>
    <row r="9781" spans="12:13" x14ac:dyDescent="0.35">
      <c r="L9781" s="535" t="s">
        <v>10845</v>
      </c>
      <c r="M9781" s="529" t="s">
        <v>1047</v>
      </c>
    </row>
    <row r="9782" spans="12:13" x14ac:dyDescent="0.35">
      <c r="L9782" s="535" t="s">
        <v>10846</v>
      </c>
      <c r="M9782" s="529" t="s">
        <v>1047</v>
      </c>
    </row>
    <row r="9783" spans="12:13" x14ac:dyDescent="0.35">
      <c r="L9783" s="535" t="s">
        <v>10847</v>
      </c>
      <c r="M9783" s="529" t="s">
        <v>1047</v>
      </c>
    </row>
    <row r="9784" spans="12:13" x14ac:dyDescent="0.35">
      <c r="L9784" s="535" t="s">
        <v>10848</v>
      </c>
      <c r="M9784" s="529" t="s">
        <v>1047</v>
      </c>
    </row>
    <row r="9785" spans="12:13" x14ac:dyDescent="0.35">
      <c r="L9785" s="535" t="s">
        <v>10849</v>
      </c>
      <c r="M9785" s="529" t="s">
        <v>1047</v>
      </c>
    </row>
    <row r="9786" spans="12:13" x14ac:dyDescent="0.35">
      <c r="L9786" s="535" t="s">
        <v>10850</v>
      </c>
      <c r="M9786" s="529" t="s">
        <v>1047</v>
      </c>
    </row>
    <row r="9787" spans="12:13" x14ac:dyDescent="0.35">
      <c r="L9787" s="535" t="s">
        <v>10851</v>
      </c>
      <c r="M9787" s="529" t="s">
        <v>1047</v>
      </c>
    </row>
    <row r="9788" spans="12:13" x14ac:dyDescent="0.35">
      <c r="L9788" s="535" t="s">
        <v>10852</v>
      </c>
      <c r="M9788" s="529" t="s">
        <v>1047</v>
      </c>
    </row>
    <row r="9789" spans="12:13" x14ac:dyDescent="0.35">
      <c r="L9789" s="535" t="s">
        <v>10853</v>
      </c>
      <c r="M9789" s="529" t="s">
        <v>1047</v>
      </c>
    </row>
    <row r="9790" spans="12:13" x14ac:dyDescent="0.35">
      <c r="L9790" s="535" t="s">
        <v>10854</v>
      </c>
      <c r="M9790" s="529" t="s">
        <v>1047</v>
      </c>
    </row>
    <row r="9791" spans="12:13" x14ac:dyDescent="0.35">
      <c r="L9791" s="535" t="s">
        <v>10855</v>
      </c>
      <c r="M9791" s="529" t="s">
        <v>1047</v>
      </c>
    </row>
    <row r="9792" spans="12:13" x14ac:dyDescent="0.35">
      <c r="L9792" s="535" t="s">
        <v>10856</v>
      </c>
      <c r="M9792" s="529" t="s">
        <v>1047</v>
      </c>
    </row>
    <row r="9793" spans="12:13" x14ac:dyDescent="0.35">
      <c r="L9793" s="535" t="s">
        <v>10857</v>
      </c>
      <c r="M9793" s="529" t="s">
        <v>1047</v>
      </c>
    </row>
    <row r="9794" spans="12:13" x14ac:dyDescent="0.35">
      <c r="L9794" s="535" t="s">
        <v>10858</v>
      </c>
      <c r="M9794" s="529" t="s">
        <v>1047</v>
      </c>
    </row>
    <row r="9795" spans="12:13" x14ac:dyDescent="0.35">
      <c r="L9795" s="535" t="s">
        <v>10859</v>
      </c>
      <c r="M9795" s="529" t="s">
        <v>1047</v>
      </c>
    </row>
    <row r="9796" spans="12:13" x14ac:dyDescent="0.35">
      <c r="L9796" s="535" t="s">
        <v>10860</v>
      </c>
      <c r="M9796" s="529" t="s">
        <v>1047</v>
      </c>
    </row>
    <row r="9797" spans="12:13" x14ac:dyDescent="0.35">
      <c r="L9797" s="535" t="s">
        <v>10861</v>
      </c>
      <c r="M9797" s="529" t="s">
        <v>1047</v>
      </c>
    </row>
    <row r="9798" spans="12:13" x14ac:dyDescent="0.35">
      <c r="L9798" s="535" t="s">
        <v>10862</v>
      </c>
      <c r="M9798" s="529" t="s">
        <v>1047</v>
      </c>
    </row>
    <row r="9799" spans="12:13" x14ac:dyDescent="0.35">
      <c r="L9799" s="535" t="s">
        <v>10863</v>
      </c>
      <c r="M9799" s="529" t="s">
        <v>1047</v>
      </c>
    </row>
    <row r="9800" spans="12:13" x14ac:dyDescent="0.35">
      <c r="L9800" s="535" t="s">
        <v>10864</v>
      </c>
      <c r="M9800" s="529" t="s">
        <v>1047</v>
      </c>
    </row>
    <row r="9801" spans="12:13" x14ac:dyDescent="0.35">
      <c r="L9801" s="535" t="s">
        <v>10865</v>
      </c>
      <c r="M9801" s="529" t="s">
        <v>1047</v>
      </c>
    </row>
    <row r="9802" spans="12:13" x14ac:dyDescent="0.35">
      <c r="L9802" s="535" t="s">
        <v>10866</v>
      </c>
      <c r="M9802" s="529" t="s">
        <v>1047</v>
      </c>
    </row>
    <row r="9803" spans="12:13" x14ac:dyDescent="0.35">
      <c r="L9803" s="535" t="s">
        <v>10867</v>
      </c>
      <c r="M9803" s="529" t="s">
        <v>1047</v>
      </c>
    </row>
    <row r="9804" spans="12:13" x14ac:dyDescent="0.35">
      <c r="L9804" s="535" t="s">
        <v>10868</v>
      </c>
      <c r="M9804" s="529" t="s">
        <v>1047</v>
      </c>
    </row>
    <row r="9805" spans="12:13" x14ac:dyDescent="0.35">
      <c r="L9805" s="535" t="s">
        <v>10869</v>
      </c>
      <c r="M9805" s="529" t="s">
        <v>1047</v>
      </c>
    </row>
    <row r="9806" spans="12:13" x14ac:dyDescent="0.35">
      <c r="L9806" s="535" t="s">
        <v>10870</v>
      </c>
      <c r="M9806" s="529" t="s">
        <v>1047</v>
      </c>
    </row>
    <row r="9807" spans="12:13" x14ac:dyDescent="0.35">
      <c r="L9807" s="535" t="s">
        <v>10871</v>
      </c>
      <c r="M9807" s="529" t="s">
        <v>1047</v>
      </c>
    </row>
    <row r="9808" spans="12:13" x14ac:dyDescent="0.35">
      <c r="L9808" s="535" t="s">
        <v>10872</v>
      </c>
      <c r="M9808" s="529" t="s">
        <v>1047</v>
      </c>
    </row>
    <row r="9809" spans="12:13" x14ac:dyDescent="0.35">
      <c r="L9809" s="535" t="s">
        <v>10873</v>
      </c>
      <c r="M9809" s="529" t="s">
        <v>1047</v>
      </c>
    </row>
    <row r="9810" spans="12:13" x14ac:dyDescent="0.35">
      <c r="L9810" s="535" t="s">
        <v>10874</v>
      </c>
      <c r="M9810" s="529" t="s">
        <v>1047</v>
      </c>
    </row>
    <row r="9811" spans="12:13" x14ac:dyDescent="0.35">
      <c r="L9811" s="535" t="s">
        <v>10875</v>
      </c>
      <c r="M9811" s="529" t="s">
        <v>1047</v>
      </c>
    </row>
    <row r="9812" spans="12:13" x14ac:dyDescent="0.35">
      <c r="L9812" s="535" t="s">
        <v>10876</v>
      </c>
      <c r="M9812" s="529" t="s">
        <v>1047</v>
      </c>
    </row>
    <row r="9813" spans="12:13" x14ac:dyDescent="0.35">
      <c r="L9813" s="535" t="s">
        <v>10877</v>
      </c>
      <c r="M9813" s="529" t="s">
        <v>1047</v>
      </c>
    </row>
    <row r="9814" spans="12:13" x14ac:dyDescent="0.35">
      <c r="L9814" s="535" t="s">
        <v>10878</v>
      </c>
      <c r="M9814" s="529" t="s">
        <v>1047</v>
      </c>
    </row>
    <row r="9815" spans="12:13" x14ac:dyDescent="0.35">
      <c r="L9815" s="535" t="s">
        <v>10879</v>
      </c>
      <c r="M9815" s="529" t="s">
        <v>1047</v>
      </c>
    </row>
    <row r="9816" spans="12:13" x14ac:dyDescent="0.35">
      <c r="L9816" s="535" t="s">
        <v>10880</v>
      </c>
      <c r="M9816" s="529" t="s">
        <v>1047</v>
      </c>
    </row>
    <row r="9817" spans="12:13" x14ac:dyDescent="0.35">
      <c r="L9817" s="535" t="s">
        <v>10881</v>
      </c>
      <c r="M9817" s="529" t="s">
        <v>1047</v>
      </c>
    </row>
    <row r="9818" spans="12:13" x14ac:dyDescent="0.35">
      <c r="L9818" s="535" t="s">
        <v>10882</v>
      </c>
      <c r="M9818" s="529" t="s">
        <v>1047</v>
      </c>
    </row>
    <row r="9819" spans="12:13" x14ac:dyDescent="0.35">
      <c r="L9819" s="535" t="s">
        <v>10883</v>
      </c>
      <c r="M9819" s="529" t="s">
        <v>1047</v>
      </c>
    </row>
    <row r="9820" spans="12:13" x14ac:dyDescent="0.35">
      <c r="L9820" s="535" t="s">
        <v>10884</v>
      </c>
      <c r="M9820" s="529" t="s">
        <v>1047</v>
      </c>
    </row>
    <row r="9821" spans="12:13" x14ac:dyDescent="0.35">
      <c r="L9821" s="535" t="s">
        <v>10885</v>
      </c>
      <c r="M9821" s="529" t="s">
        <v>1047</v>
      </c>
    </row>
    <row r="9822" spans="12:13" x14ac:dyDescent="0.35">
      <c r="L9822" s="535" t="s">
        <v>10886</v>
      </c>
      <c r="M9822" s="529" t="s">
        <v>1047</v>
      </c>
    </row>
    <row r="9823" spans="12:13" x14ac:dyDescent="0.35">
      <c r="L9823" s="535" t="s">
        <v>10887</v>
      </c>
      <c r="M9823" s="529" t="s">
        <v>1047</v>
      </c>
    </row>
    <row r="9824" spans="12:13" x14ac:dyDescent="0.35">
      <c r="L9824" s="535" t="s">
        <v>10888</v>
      </c>
      <c r="M9824" s="529" t="s">
        <v>1047</v>
      </c>
    </row>
    <row r="9825" spans="12:13" x14ac:dyDescent="0.35">
      <c r="L9825" s="535" t="s">
        <v>10889</v>
      </c>
      <c r="M9825" s="529" t="s">
        <v>1047</v>
      </c>
    </row>
    <row r="9826" spans="12:13" x14ac:dyDescent="0.35">
      <c r="L9826" s="535" t="s">
        <v>10890</v>
      </c>
      <c r="M9826" s="529" t="s">
        <v>1047</v>
      </c>
    </row>
    <row r="9827" spans="12:13" x14ac:dyDescent="0.35">
      <c r="L9827" s="535" t="s">
        <v>10891</v>
      </c>
      <c r="M9827" s="529" t="s">
        <v>1047</v>
      </c>
    </row>
    <row r="9828" spans="12:13" x14ac:dyDescent="0.35">
      <c r="L9828" s="535" t="s">
        <v>10892</v>
      </c>
      <c r="M9828" s="529" t="s">
        <v>1047</v>
      </c>
    </row>
    <row r="9829" spans="12:13" x14ac:dyDescent="0.35">
      <c r="L9829" s="535" t="s">
        <v>10893</v>
      </c>
      <c r="M9829" s="529" t="s">
        <v>1047</v>
      </c>
    </row>
    <row r="9830" spans="12:13" x14ac:dyDescent="0.35">
      <c r="L9830" s="535" t="s">
        <v>10894</v>
      </c>
      <c r="M9830" s="529" t="s">
        <v>1047</v>
      </c>
    </row>
    <row r="9831" spans="12:13" x14ac:dyDescent="0.35">
      <c r="L9831" s="535" t="s">
        <v>10895</v>
      </c>
      <c r="M9831" s="529" t="s">
        <v>1047</v>
      </c>
    </row>
    <row r="9832" spans="12:13" x14ac:dyDescent="0.35">
      <c r="L9832" s="535" t="s">
        <v>10896</v>
      </c>
      <c r="M9832" s="529" t="s">
        <v>1047</v>
      </c>
    </row>
    <row r="9833" spans="12:13" x14ac:dyDescent="0.35">
      <c r="L9833" s="535" t="s">
        <v>10897</v>
      </c>
      <c r="M9833" s="529" t="s">
        <v>1047</v>
      </c>
    </row>
    <row r="9834" spans="12:13" x14ac:dyDescent="0.35">
      <c r="L9834" s="535" t="s">
        <v>10898</v>
      </c>
      <c r="M9834" s="529" t="s">
        <v>1047</v>
      </c>
    </row>
    <row r="9835" spans="12:13" x14ac:dyDescent="0.35">
      <c r="L9835" s="535" t="s">
        <v>10899</v>
      </c>
      <c r="M9835" s="529" t="s">
        <v>1047</v>
      </c>
    </row>
    <row r="9836" spans="12:13" x14ac:dyDescent="0.35">
      <c r="L9836" s="535" t="s">
        <v>10900</v>
      </c>
      <c r="M9836" s="529" t="s">
        <v>1047</v>
      </c>
    </row>
    <row r="9837" spans="12:13" x14ac:dyDescent="0.35">
      <c r="L9837" s="535" t="s">
        <v>10901</v>
      </c>
      <c r="M9837" s="529" t="s">
        <v>1047</v>
      </c>
    </row>
    <row r="9838" spans="12:13" x14ac:dyDescent="0.35">
      <c r="L9838" s="535" t="s">
        <v>10902</v>
      </c>
      <c r="M9838" s="529" t="s">
        <v>1047</v>
      </c>
    </row>
    <row r="9839" spans="12:13" x14ac:dyDescent="0.35">
      <c r="L9839" s="535" t="s">
        <v>10903</v>
      </c>
      <c r="M9839" s="529" t="s">
        <v>1047</v>
      </c>
    </row>
    <row r="9840" spans="12:13" x14ac:dyDescent="0.35">
      <c r="L9840" s="535" t="s">
        <v>10904</v>
      </c>
      <c r="M9840" s="529" t="s">
        <v>1047</v>
      </c>
    </row>
    <row r="9841" spans="12:13" x14ac:dyDescent="0.35">
      <c r="L9841" s="535" t="s">
        <v>10905</v>
      </c>
      <c r="M9841" s="529" t="s">
        <v>1047</v>
      </c>
    </row>
    <row r="9842" spans="12:13" x14ac:dyDescent="0.35">
      <c r="L9842" s="535" t="s">
        <v>10906</v>
      </c>
      <c r="M9842" s="529" t="s">
        <v>1047</v>
      </c>
    </row>
    <row r="9843" spans="12:13" x14ac:dyDescent="0.35">
      <c r="L9843" s="535" t="s">
        <v>10907</v>
      </c>
      <c r="M9843" s="529" t="s">
        <v>1047</v>
      </c>
    </row>
    <row r="9844" spans="12:13" x14ac:dyDescent="0.35">
      <c r="L9844" s="535" t="s">
        <v>10908</v>
      </c>
      <c r="M9844" s="529" t="s">
        <v>1047</v>
      </c>
    </row>
    <row r="9845" spans="12:13" x14ac:dyDescent="0.35">
      <c r="L9845" s="535" t="s">
        <v>10909</v>
      </c>
      <c r="M9845" s="529" t="s">
        <v>1047</v>
      </c>
    </row>
    <row r="9846" spans="12:13" x14ac:dyDescent="0.35">
      <c r="L9846" s="535" t="s">
        <v>10910</v>
      </c>
      <c r="M9846" s="529" t="s">
        <v>1047</v>
      </c>
    </row>
    <row r="9847" spans="12:13" x14ac:dyDescent="0.35">
      <c r="L9847" s="535" t="s">
        <v>10911</v>
      </c>
      <c r="M9847" s="529" t="s">
        <v>1047</v>
      </c>
    </row>
    <row r="9848" spans="12:13" x14ac:dyDescent="0.35">
      <c r="L9848" s="535" t="s">
        <v>10912</v>
      </c>
      <c r="M9848" s="529" t="s">
        <v>1047</v>
      </c>
    </row>
    <row r="9849" spans="12:13" x14ac:dyDescent="0.35">
      <c r="L9849" s="535" t="s">
        <v>10913</v>
      </c>
      <c r="M9849" s="529" t="s">
        <v>1047</v>
      </c>
    </row>
    <row r="9850" spans="12:13" x14ac:dyDescent="0.35">
      <c r="L9850" s="535" t="s">
        <v>10914</v>
      </c>
      <c r="M9850" s="529" t="s">
        <v>1047</v>
      </c>
    </row>
    <row r="9851" spans="12:13" x14ac:dyDescent="0.35">
      <c r="L9851" s="535" t="s">
        <v>10915</v>
      </c>
      <c r="M9851" s="529" t="s">
        <v>1047</v>
      </c>
    </row>
    <row r="9852" spans="12:13" x14ac:dyDescent="0.35">
      <c r="L9852" s="535" t="s">
        <v>10916</v>
      </c>
      <c r="M9852" s="529" t="s">
        <v>1047</v>
      </c>
    </row>
    <row r="9853" spans="12:13" x14ac:dyDescent="0.35">
      <c r="L9853" s="535" t="s">
        <v>10917</v>
      </c>
      <c r="M9853" s="529" t="s">
        <v>1047</v>
      </c>
    </row>
    <row r="9854" spans="12:13" x14ac:dyDescent="0.35">
      <c r="L9854" s="535" t="s">
        <v>10918</v>
      </c>
      <c r="M9854" s="529" t="s">
        <v>1047</v>
      </c>
    </row>
    <row r="9855" spans="12:13" x14ac:dyDescent="0.35">
      <c r="L9855" s="535" t="s">
        <v>10919</v>
      </c>
      <c r="M9855" s="529" t="s">
        <v>1047</v>
      </c>
    </row>
    <row r="9856" spans="12:13" x14ac:dyDescent="0.35">
      <c r="L9856" s="535" t="s">
        <v>10920</v>
      </c>
      <c r="M9856" s="529" t="s">
        <v>1047</v>
      </c>
    </row>
    <row r="9857" spans="12:13" x14ac:dyDescent="0.35">
      <c r="L9857" s="535" t="s">
        <v>10921</v>
      </c>
      <c r="M9857" s="529" t="s">
        <v>1047</v>
      </c>
    </row>
    <row r="9858" spans="12:13" x14ac:dyDescent="0.35">
      <c r="L9858" s="535" t="s">
        <v>10922</v>
      </c>
      <c r="M9858" s="529" t="s">
        <v>1047</v>
      </c>
    </row>
    <row r="9859" spans="12:13" x14ac:dyDescent="0.35">
      <c r="L9859" s="535" t="s">
        <v>10923</v>
      </c>
      <c r="M9859" s="529" t="s">
        <v>1047</v>
      </c>
    </row>
    <row r="9860" spans="12:13" x14ac:dyDescent="0.35">
      <c r="L9860" s="535" t="s">
        <v>10924</v>
      </c>
      <c r="M9860" s="529" t="s">
        <v>1047</v>
      </c>
    </row>
    <row r="9861" spans="12:13" x14ac:dyDescent="0.35">
      <c r="L9861" s="535" t="s">
        <v>10925</v>
      </c>
      <c r="M9861" s="529" t="s">
        <v>1047</v>
      </c>
    </row>
    <row r="9862" spans="12:13" x14ac:dyDescent="0.35">
      <c r="L9862" s="535" t="s">
        <v>10926</v>
      </c>
      <c r="M9862" s="529" t="s">
        <v>1047</v>
      </c>
    </row>
    <row r="9863" spans="12:13" x14ac:dyDescent="0.35">
      <c r="L9863" s="535" t="s">
        <v>10927</v>
      </c>
      <c r="M9863" s="529" t="s">
        <v>1047</v>
      </c>
    </row>
    <row r="9864" spans="12:13" x14ac:dyDescent="0.35">
      <c r="L9864" s="535" t="s">
        <v>10928</v>
      </c>
      <c r="M9864" s="529" t="s">
        <v>1047</v>
      </c>
    </row>
    <row r="9865" spans="12:13" x14ac:dyDescent="0.35">
      <c r="L9865" s="535" t="s">
        <v>10929</v>
      </c>
      <c r="M9865" s="529" t="s">
        <v>1047</v>
      </c>
    </row>
    <row r="9866" spans="12:13" x14ac:dyDescent="0.35">
      <c r="L9866" s="535" t="s">
        <v>10930</v>
      </c>
      <c r="M9866" s="529" t="s">
        <v>1047</v>
      </c>
    </row>
    <row r="9867" spans="12:13" x14ac:dyDescent="0.35">
      <c r="L9867" s="535" t="s">
        <v>10931</v>
      </c>
      <c r="M9867" s="529" t="s">
        <v>1047</v>
      </c>
    </row>
    <row r="9868" spans="12:13" x14ac:dyDescent="0.35">
      <c r="L9868" s="535" t="s">
        <v>10932</v>
      </c>
      <c r="M9868" s="529" t="s">
        <v>1047</v>
      </c>
    </row>
    <row r="9869" spans="12:13" x14ac:dyDescent="0.35">
      <c r="L9869" s="535" t="s">
        <v>10933</v>
      </c>
      <c r="M9869" s="529" t="s">
        <v>1047</v>
      </c>
    </row>
    <row r="9870" spans="12:13" x14ac:dyDescent="0.35">
      <c r="L9870" s="535" t="s">
        <v>10934</v>
      </c>
      <c r="M9870" s="529" t="s">
        <v>1047</v>
      </c>
    </row>
    <row r="9871" spans="12:13" x14ac:dyDescent="0.35">
      <c r="L9871" s="535" t="s">
        <v>10935</v>
      </c>
      <c r="M9871" s="529" t="s">
        <v>1047</v>
      </c>
    </row>
    <row r="9872" spans="12:13" x14ac:dyDescent="0.35">
      <c r="L9872" s="535" t="s">
        <v>10936</v>
      </c>
      <c r="M9872" s="529" t="s">
        <v>1047</v>
      </c>
    </row>
    <row r="9873" spans="12:13" x14ac:dyDescent="0.35">
      <c r="L9873" s="535" t="s">
        <v>10937</v>
      </c>
      <c r="M9873" s="529" t="s">
        <v>1047</v>
      </c>
    </row>
    <row r="9874" spans="12:13" x14ac:dyDescent="0.35">
      <c r="L9874" s="535" t="s">
        <v>10938</v>
      </c>
      <c r="M9874" s="529" t="s">
        <v>1047</v>
      </c>
    </row>
    <row r="9875" spans="12:13" x14ac:dyDescent="0.35">
      <c r="L9875" s="535" t="s">
        <v>10939</v>
      </c>
      <c r="M9875" s="529" t="s">
        <v>1047</v>
      </c>
    </row>
    <row r="9876" spans="12:13" x14ac:dyDescent="0.35">
      <c r="L9876" s="535" t="s">
        <v>10940</v>
      </c>
      <c r="M9876" s="529" t="s">
        <v>1049</v>
      </c>
    </row>
    <row r="9877" spans="12:13" x14ac:dyDescent="0.35">
      <c r="L9877" s="535" t="s">
        <v>10941</v>
      </c>
      <c r="M9877" s="529" t="s">
        <v>1049</v>
      </c>
    </row>
    <row r="9878" spans="12:13" x14ac:dyDescent="0.35">
      <c r="L9878" s="535" t="s">
        <v>10942</v>
      </c>
      <c r="M9878" s="529" t="s">
        <v>1049</v>
      </c>
    </row>
    <row r="9879" spans="12:13" x14ac:dyDescent="0.35">
      <c r="L9879" s="535" t="s">
        <v>10943</v>
      </c>
      <c r="M9879" s="529" t="s">
        <v>1047</v>
      </c>
    </row>
    <row r="9880" spans="12:13" x14ac:dyDescent="0.35">
      <c r="L9880" s="535" t="s">
        <v>10944</v>
      </c>
      <c r="M9880" s="529" t="s">
        <v>1049</v>
      </c>
    </row>
    <row r="9881" spans="12:13" x14ac:dyDescent="0.35">
      <c r="L9881" s="535" t="s">
        <v>10945</v>
      </c>
      <c r="M9881" s="529" t="s">
        <v>1049</v>
      </c>
    </row>
    <row r="9882" spans="12:13" x14ac:dyDescent="0.35">
      <c r="L9882" s="535" t="s">
        <v>10946</v>
      </c>
      <c r="M9882" s="529" t="s">
        <v>1049</v>
      </c>
    </row>
    <row r="9883" spans="12:13" x14ac:dyDescent="0.35">
      <c r="L9883" s="535" t="s">
        <v>10947</v>
      </c>
      <c r="M9883" s="529" t="s">
        <v>1049</v>
      </c>
    </row>
    <row r="9884" spans="12:13" x14ac:dyDescent="0.35">
      <c r="L9884" s="535" t="s">
        <v>10948</v>
      </c>
      <c r="M9884" s="529" t="s">
        <v>1049</v>
      </c>
    </row>
    <row r="9885" spans="12:13" x14ac:dyDescent="0.35">
      <c r="L9885" s="535" t="s">
        <v>10949</v>
      </c>
      <c r="M9885" s="529" t="s">
        <v>1047</v>
      </c>
    </row>
    <row r="9886" spans="12:13" x14ac:dyDescent="0.35">
      <c r="L9886" s="535" t="s">
        <v>10950</v>
      </c>
      <c r="M9886" s="529" t="s">
        <v>1049</v>
      </c>
    </row>
    <row r="9887" spans="12:13" x14ac:dyDescent="0.35">
      <c r="L9887" s="535" t="s">
        <v>10951</v>
      </c>
      <c r="M9887" s="529" t="s">
        <v>1049</v>
      </c>
    </row>
    <row r="9888" spans="12:13" x14ac:dyDescent="0.35">
      <c r="L9888" s="535" t="s">
        <v>10952</v>
      </c>
      <c r="M9888" s="529" t="s">
        <v>1047</v>
      </c>
    </row>
    <row r="9889" spans="12:13" x14ac:dyDescent="0.35">
      <c r="L9889" s="535" t="s">
        <v>10953</v>
      </c>
      <c r="M9889" s="529" t="s">
        <v>1049</v>
      </c>
    </row>
    <row r="9890" spans="12:13" x14ac:dyDescent="0.35">
      <c r="L9890" s="535" t="s">
        <v>10954</v>
      </c>
      <c r="M9890" s="529" t="s">
        <v>1049</v>
      </c>
    </row>
    <row r="9891" spans="12:13" x14ac:dyDescent="0.35">
      <c r="L9891" s="535" t="s">
        <v>10955</v>
      </c>
      <c r="M9891" s="529" t="s">
        <v>1047</v>
      </c>
    </row>
    <row r="9892" spans="12:13" x14ac:dyDescent="0.35">
      <c r="L9892" s="535" t="s">
        <v>10956</v>
      </c>
      <c r="M9892" s="529" t="s">
        <v>1049</v>
      </c>
    </row>
    <row r="9893" spans="12:13" x14ac:dyDescent="0.35">
      <c r="L9893" s="535" t="s">
        <v>10957</v>
      </c>
      <c r="M9893" s="529" t="s">
        <v>1049</v>
      </c>
    </row>
    <row r="9894" spans="12:13" x14ac:dyDescent="0.35">
      <c r="L9894" s="535" t="s">
        <v>10958</v>
      </c>
      <c r="M9894" s="529" t="s">
        <v>1049</v>
      </c>
    </row>
    <row r="9895" spans="12:13" x14ac:dyDescent="0.35">
      <c r="L9895" s="535" t="s">
        <v>10959</v>
      </c>
      <c r="M9895" s="529" t="s">
        <v>1049</v>
      </c>
    </row>
    <row r="9896" spans="12:13" x14ac:dyDescent="0.35">
      <c r="L9896" s="535" t="s">
        <v>10960</v>
      </c>
      <c r="M9896" s="529" t="s">
        <v>1049</v>
      </c>
    </row>
    <row r="9897" spans="12:13" x14ac:dyDescent="0.35">
      <c r="L9897" s="535" t="s">
        <v>10961</v>
      </c>
      <c r="M9897" s="529" t="s">
        <v>1049</v>
      </c>
    </row>
    <row r="9898" spans="12:13" x14ac:dyDescent="0.35">
      <c r="L9898" s="535" t="s">
        <v>10962</v>
      </c>
      <c r="M9898" s="529" t="s">
        <v>1049</v>
      </c>
    </row>
    <row r="9899" spans="12:13" x14ac:dyDescent="0.35">
      <c r="L9899" s="535" t="s">
        <v>10963</v>
      </c>
      <c r="M9899" s="529" t="s">
        <v>1049</v>
      </c>
    </row>
    <row r="9900" spans="12:13" x14ac:dyDescent="0.35">
      <c r="L9900" s="535" t="s">
        <v>10964</v>
      </c>
      <c r="M9900" s="529" t="s">
        <v>1047</v>
      </c>
    </row>
    <row r="9901" spans="12:13" x14ac:dyDescent="0.35">
      <c r="L9901" s="535" t="s">
        <v>10965</v>
      </c>
      <c r="M9901" s="529" t="s">
        <v>1049</v>
      </c>
    </row>
    <row r="9902" spans="12:13" x14ac:dyDescent="0.35">
      <c r="L9902" s="535" t="s">
        <v>10966</v>
      </c>
      <c r="M9902" s="529" t="s">
        <v>1049</v>
      </c>
    </row>
    <row r="9903" spans="12:13" x14ac:dyDescent="0.35">
      <c r="L9903" s="535" t="s">
        <v>10967</v>
      </c>
      <c r="M9903" s="529" t="s">
        <v>1049</v>
      </c>
    </row>
    <row r="9904" spans="12:13" x14ac:dyDescent="0.35">
      <c r="L9904" s="535" t="s">
        <v>10968</v>
      </c>
      <c r="M9904" s="529" t="s">
        <v>1049</v>
      </c>
    </row>
    <row r="9905" spans="12:13" x14ac:dyDescent="0.35">
      <c r="L9905" s="535" t="s">
        <v>10969</v>
      </c>
      <c r="M9905" s="529" t="s">
        <v>1049</v>
      </c>
    </row>
    <row r="9906" spans="12:13" x14ac:dyDescent="0.35">
      <c r="L9906" s="535" t="s">
        <v>10970</v>
      </c>
      <c r="M9906" s="529" t="s">
        <v>1049</v>
      </c>
    </row>
    <row r="9907" spans="12:13" x14ac:dyDescent="0.35">
      <c r="L9907" s="535" t="s">
        <v>10971</v>
      </c>
      <c r="M9907" s="529" t="s">
        <v>1049</v>
      </c>
    </row>
    <row r="9908" spans="12:13" x14ac:dyDescent="0.35">
      <c r="L9908" s="535" t="s">
        <v>10972</v>
      </c>
      <c r="M9908" s="529" t="s">
        <v>1049</v>
      </c>
    </row>
    <row r="9909" spans="12:13" x14ac:dyDescent="0.35">
      <c r="L9909" s="535" t="s">
        <v>10973</v>
      </c>
      <c r="M9909" s="529" t="s">
        <v>1049</v>
      </c>
    </row>
    <row r="9910" spans="12:13" x14ac:dyDescent="0.35">
      <c r="L9910" s="535" t="s">
        <v>10974</v>
      </c>
      <c r="M9910" s="529" t="s">
        <v>1047</v>
      </c>
    </row>
    <row r="9911" spans="12:13" x14ac:dyDescent="0.35">
      <c r="L9911" s="535" t="s">
        <v>10975</v>
      </c>
      <c r="M9911" s="529" t="s">
        <v>1049</v>
      </c>
    </row>
    <row r="9912" spans="12:13" x14ac:dyDescent="0.35">
      <c r="L9912" s="535" t="s">
        <v>10976</v>
      </c>
      <c r="M9912" s="529" t="s">
        <v>1047</v>
      </c>
    </row>
    <row r="9913" spans="12:13" x14ac:dyDescent="0.35">
      <c r="L9913" s="535" t="s">
        <v>10977</v>
      </c>
      <c r="M9913" s="529" t="s">
        <v>1047</v>
      </c>
    </row>
    <row r="9914" spans="12:13" x14ac:dyDescent="0.35">
      <c r="L9914" s="535" t="s">
        <v>10978</v>
      </c>
      <c r="M9914" s="529" t="s">
        <v>1047</v>
      </c>
    </row>
    <row r="9915" spans="12:13" x14ac:dyDescent="0.35">
      <c r="L9915" s="535" t="s">
        <v>10979</v>
      </c>
      <c r="M9915" s="529" t="s">
        <v>1047</v>
      </c>
    </row>
    <row r="9916" spans="12:13" x14ac:dyDescent="0.35">
      <c r="L9916" s="535" t="s">
        <v>10980</v>
      </c>
      <c r="M9916" s="529" t="s">
        <v>1047</v>
      </c>
    </row>
    <row r="9917" spans="12:13" x14ac:dyDescent="0.35">
      <c r="L9917" s="535" t="s">
        <v>10981</v>
      </c>
      <c r="M9917" s="529" t="s">
        <v>1047</v>
      </c>
    </row>
    <row r="9918" spans="12:13" x14ac:dyDescent="0.35">
      <c r="L9918" s="535" t="s">
        <v>10982</v>
      </c>
      <c r="M9918" s="529" t="s">
        <v>1047</v>
      </c>
    </row>
    <row r="9919" spans="12:13" x14ac:dyDescent="0.35">
      <c r="L9919" s="535" t="s">
        <v>10983</v>
      </c>
      <c r="M9919" s="529" t="s">
        <v>1047</v>
      </c>
    </row>
    <row r="9920" spans="12:13" x14ac:dyDescent="0.35">
      <c r="L9920" s="535" t="s">
        <v>10984</v>
      </c>
      <c r="M9920" s="529" t="s">
        <v>1047</v>
      </c>
    </row>
    <row r="9921" spans="12:13" x14ac:dyDescent="0.35">
      <c r="L9921" s="535" t="s">
        <v>10985</v>
      </c>
      <c r="M9921" s="529" t="s">
        <v>1047</v>
      </c>
    </row>
    <row r="9922" spans="12:13" x14ac:dyDescent="0.35">
      <c r="L9922" s="535" t="s">
        <v>10986</v>
      </c>
      <c r="M9922" s="529" t="s">
        <v>1047</v>
      </c>
    </row>
    <row r="9923" spans="12:13" x14ac:dyDescent="0.35">
      <c r="L9923" s="535" t="s">
        <v>10987</v>
      </c>
      <c r="M9923" s="529" t="s">
        <v>1047</v>
      </c>
    </row>
    <row r="9924" spans="12:13" x14ac:dyDescent="0.35">
      <c r="L9924" s="535" t="s">
        <v>10988</v>
      </c>
      <c r="M9924" s="529" t="s">
        <v>1047</v>
      </c>
    </row>
    <row r="9925" spans="12:13" x14ac:dyDescent="0.35">
      <c r="L9925" s="535" t="s">
        <v>10989</v>
      </c>
      <c r="M9925" s="529" t="s">
        <v>1047</v>
      </c>
    </row>
    <row r="9926" spans="12:13" x14ac:dyDescent="0.35">
      <c r="L9926" s="535" t="s">
        <v>10990</v>
      </c>
      <c r="M9926" s="529" t="s">
        <v>1047</v>
      </c>
    </row>
    <row r="9927" spans="12:13" x14ac:dyDescent="0.35">
      <c r="L9927" s="535" t="s">
        <v>10991</v>
      </c>
      <c r="M9927" s="529" t="s">
        <v>1047</v>
      </c>
    </row>
    <row r="9928" spans="12:13" x14ac:dyDescent="0.35">
      <c r="L9928" s="535" t="s">
        <v>10992</v>
      </c>
      <c r="M9928" s="529" t="s">
        <v>1047</v>
      </c>
    </row>
    <row r="9929" spans="12:13" x14ac:dyDescent="0.35">
      <c r="L9929" s="535" t="s">
        <v>10993</v>
      </c>
      <c r="M9929" s="529" t="s">
        <v>1047</v>
      </c>
    </row>
    <row r="9930" spans="12:13" x14ac:dyDescent="0.35">
      <c r="L9930" s="535" t="s">
        <v>10994</v>
      </c>
      <c r="M9930" s="529" t="s">
        <v>1047</v>
      </c>
    </row>
    <row r="9931" spans="12:13" x14ac:dyDescent="0.35">
      <c r="L9931" s="535" t="s">
        <v>10995</v>
      </c>
      <c r="M9931" s="529" t="s">
        <v>1047</v>
      </c>
    </row>
    <row r="9932" spans="12:13" x14ac:dyDescent="0.35">
      <c r="L9932" s="535" t="s">
        <v>10996</v>
      </c>
      <c r="M9932" s="529" t="s">
        <v>1047</v>
      </c>
    </row>
    <row r="9933" spans="12:13" x14ac:dyDescent="0.35">
      <c r="L9933" s="535" t="s">
        <v>10997</v>
      </c>
      <c r="M9933" s="529" t="s">
        <v>1047</v>
      </c>
    </row>
    <row r="9934" spans="12:13" x14ac:dyDescent="0.35">
      <c r="L9934" s="535" t="s">
        <v>10998</v>
      </c>
      <c r="M9934" s="529" t="s">
        <v>1047</v>
      </c>
    </row>
    <row r="9935" spans="12:13" x14ac:dyDescent="0.35">
      <c r="L9935" s="535" t="s">
        <v>10999</v>
      </c>
      <c r="M9935" s="529" t="s">
        <v>1047</v>
      </c>
    </row>
    <row r="9936" spans="12:13" x14ac:dyDescent="0.35">
      <c r="L9936" s="535" t="s">
        <v>11000</v>
      </c>
      <c r="M9936" s="529" t="s">
        <v>1047</v>
      </c>
    </row>
    <row r="9937" spans="12:13" x14ac:dyDescent="0.35">
      <c r="L9937" s="535" t="s">
        <v>11001</v>
      </c>
      <c r="M9937" s="529" t="s">
        <v>1047</v>
      </c>
    </row>
    <row r="9938" spans="12:13" x14ac:dyDescent="0.35">
      <c r="L9938" s="535" t="s">
        <v>11002</v>
      </c>
      <c r="M9938" s="529" t="s">
        <v>1047</v>
      </c>
    </row>
    <row r="9939" spans="12:13" x14ac:dyDescent="0.35">
      <c r="L9939" s="535" t="s">
        <v>11003</v>
      </c>
      <c r="M9939" s="529" t="s">
        <v>1047</v>
      </c>
    </row>
    <row r="9940" spans="12:13" x14ac:dyDescent="0.35">
      <c r="L9940" s="535" t="s">
        <v>11004</v>
      </c>
      <c r="M9940" s="529" t="s">
        <v>1047</v>
      </c>
    </row>
    <row r="9941" spans="12:13" x14ac:dyDescent="0.35">
      <c r="L9941" s="535" t="s">
        <v>11005</v>
      </c>
      <c r="M9941" s="529" t="s">
        <v>1047</v>
      </c>
    </row>
    <row r="9942" spans="12:13" x14ac:dyDescent="0.35">
      <c r="L9942" s="535" t="s">
        <v>11006</v>
      </c>
      <c r="M9942" s="529" t="s">
        <v>1047</v>
      </c>
    </row>
    <row r="9943" spans="12:13" x14ac:dyDescent="0.35">
      <c r="L9943" s="535" t="s">
        <v>11007</v>
      </c>
      <c r="M9943" s="529" t="s">
        <v>1047</v>
      </c>
    </row>
    <row r="9944" spans="12:13" x14ac:dyDescent="0.35">
      <c r="L9944" s="535" t="s">
        <v>11008</v>
      </c>
      <c r="M9944" s="529" t="s">
        <v>1047</v>
      </c>
    </row>
    <row r="9945" spans="12:13" x14ac:dyDescent="0.35">
      <c r="L9945" s="535" t="s">
        <v>11009</v>
      </c>
      <c r="M9945" s="529" t="s">
        <v>1047</v>
      </c>
    </row>
    <row r="9946" spans="12:13" x14ac:dyDescent="0.35">
      <c r="L9946" s="535" t="s">
        <v>11010</v>
      </c>
      <c r="M9946" s="529" t="s">
        <v>1047</v>
      </c>
    </row>
    <row r="9947" spans="12:13" x14ac:dyDescent="0.35">
      <c r="L9947" s="535" t="s">
        <v>11011</v>
      </c>
      <c r="M9947" s="529" t="s">
        <v>1047</v>
      </c>
    </row>
    <row r="9948" spans="12:13" x14ac:dyDescent="0.35">
      <c r="L9948" s="535" t="s">
        <v>11012</v>
      </c>
      <c r="M9948" s="529" t="s">
        <v>1047</v>
      </c>
    </row>
    <row r="9949" spans="12:13" x14ac:dyDescent="0.35">
      <c r="L9949" s="535" t="s">
        <v>11013</v>
      </c>
      <c r="M9949" s="529" t="s">
        <v>1047</v>
      </c>
    </row>
    <row r="9950" spans="12:13" x14ac:dyDescent="0.35">
      <c r="L9950" s="535" t="s">
        <v>11014</v>
      </c>
      <c r="M9950" s="529" t="s">
        <v>1047</v>
      </c>
    </row>
    <row r="9951" spans="12:13" x14ac:dyDescent="0.35">
      <c r="L9951" s="535" t="s">
        <v>11015</v>
      </c>
      <c r="M9951" s="529" t="s">
        <v>1047</v>
      </c>
    </row>
    <row r="9952" spans="12:13" x14ac:dyDescent="0.35">
      <c r="L9952" s="535" t="s">
        <v>11016</v>
      </c>
      <c r="M9952" s="529" t="s">
        <v>1047</v>
      </c>
    </row>
    <row r="9953" spans="12:13" x14ac:dyDescent="0.35">
      <c r="L9953" s="535" t="s">
        <v>11017</v>
      </c>
      <c r="M9953" s="529" t="s">
        <v>1047</v>
      </c>
    </row>
    <row r="9954" spans="12:13" x14ac:dyDescent="0.35">
      <c r="L9954" s="535" t="s">
        <v>11018</v>
      </c>
      <c r="M9954" s="529" t="s">
        <v>1047</v>
      </c>
    </row>
    <row r="9955" spans="12:13" x14ac:dyDescent="0.35">
      <c r="L9955" s="535" t="s">
        <v>11019</v>
      </c>
      <c r="M9955" s="529" t="s">
        <v>1047</v>
      </c>
    </row>
    <row r="9956" spans="12:13" x14ac:dyDescent="0.35">
      <c r="L9956" s="535" t="s">
        <v>11020</v>
      </c>
      <c r="M9956" s="529" t="s">
        <v>1047</v>
      </c>
    </row>
    <row r="9957" spans="12:13" x14ac:dyDescent="0.35">
      <c r="L9957" s="535" t="s">
        <v>11021</v>
      </c>
      <c r="M9957" s="529" t="s">
        <v>1047</v>
      </c>
    </row>
    <row r="9958" spans="12:13" x14ac:dyDescent="0.35">
      <c r="L9958" s="535" t="s">
        <v>11022</v>
      </c>
      <c r="M9958" s="529" t="s">
        <v>1047</v>
      </c>
    </row>
    <row r="9959" spans="12:13" x14ac:dyDescent="0.35">
      <c r="L9959" s="535" t="s">
        <v>11023</v>
      </c>
      <c r="M9959" s="529" t="s">
        <v>1047</v>
      </c>
    </row>
    <row r="9960" spans="12:13" x14ac:dyDescent="0.35">
      <c r="L9960" s="535" t="s">
        <v>11024</v>
      </c>
      <c r="M9960" s="529" t="s">
        <v>1047</v>
      </c>
    </row>
    <row r="9961" spans="12:13" x14ac:dyDescent="0.35">
      <c r="L9961" s="535" t="s">
        <v>11025</v>
      </c>
      <c r="M9961" s="529" t="s">
        <v>1047</v>
      </c>
    </row>
    <row r="9962" spans="12:13" x14ac:dyDescent="0.35">
      <c r="L9962" s="535" t="s">
        <v>11026</v>
      </c>
      <c r="M9962" s="529" t="s">
        <v>1047</v>
      </c>
    </row>
    <row r="9963" spans="12:13" x14ac:dyDescent="0.35">
      <c r="L9963" s="535" t="s">
        <v>11027</v>
      </c>
      <c r="M9963" s="529" t="s">
        <v>1047</v>
      </c>
    </row>
    <row r="9964" spans="12:13" x14ac:dyDescent="0.35">
      <c r="L9964" s="535" t="s">
        <v>11028</v>
      </c>
      <c r="M9964" s="529" t="s">
        <v>1047</v>
      </c>
    </row>
    <row r="9965" spans="12:13" x14ac:dyDescent="0.35">
      <c r="L9965" s="535" t="s">
        <v>11029</v>
      </c>
      <c r="M9965" s="529" t="s">
        <v>1047</v>
      </c>
    </row>
    <row r="9966" spans="12:13" x14ac:dyDescent="0.35">
      <c r="L9966" s="535" t="s">
        <v>11030</v>
      </c>
      <c r="M9966" s="529" t="s">
        <v>1047</v>
      </c>
    </row>
    <row r="9967" spans="12:13" x14ac:dyDescent="0.35">
      <c r="L9967" s="535" t="s">
        <v>11031</v>
      </c>
      <c r="M9967" s="529" t="s">
        <v>1047</v>
      </c>
    </row>
    <row r="9968" spans="12:13" x14ac:dyDescent="0.35">
      <c r="L9968" s="535" t="s">
        <v>11032</v>
      </c>
      <c r="M9968" s="529" t="s">
        <v>1047</v>
      </c>
    </row>
    <row r="9969" spans="12:13" x14ac:dyDescent="0.35">
      <c r="L9969" s="535" t="s">
        <v>11033</v>
      </c>
      <c r="M9969" s="529" t="s">
        <v>1047</v>
      </c>
    </row>
    <row r="9970" spans="12:13" x14ac:dyDescent="0.35">
      <c r="L9970" s="535" t="s">
        <v>11034</v>
      </c>
      <c r="M9970" s="529" t="s">
        <v>1047</v>
      </c>
    </row>
    <row r="9971" spans="12:13" x14ac:dyDescent="0.35">
      <c r="L9971" s="535" t="s">
        <v>11035</v>
      </c>
      <c r="M9971" s="529" t="s">
        <v>1047</v>
      </c>
    </row>
    <row r="9972" spans="12:13" x14ac:dyDescent="0.35">
      <c r="L9972" s="535" t="s">
        <v>11036</v>
      </c>
      <c r="M9972" s="529" t="s">
        <v>1047</v>
      </c>
    </row>
    <row r="9973" spans="12:13" x14ac:dyDescent="0.35">
      <c r="L9973" s="535" t="s">
        <v>11037</v>
      </c>
      <c r="M9973" s="529" t="s">
        <v>1047</v>
      </c>
    </row>
    <row r="9974" spans="12:13" x14ac:dyDescent="0.35">
      <c r="L9974" s="535" t="s">
        <v>11038</v>
      </c>
      <c r="M9974" s="529" t="s">
        <v>1047</v>
      </c>
    </row>
    <row r="9975" spans="12:13" x14ac:dyDescent="0.35">
      <c r="L9975" s="535" t="s">
        <v>11039</v>
      </c>
      <c r="M9975" s="529" t="s">
        <v>1047</v>
      </c>
    </row>
    <row r="9976" spans="12:13" x14ac:dyDescent="0.35">
      <c r="L9976" s="535" t="s">
        <v>11040</v>
      </c>
      <c r="M9976" s="529" t="s">
        <v>1047</v>
      </c>
    </row>
    <row r="9977" spans="12:13" x14ac:dyDescent="0.35">
      <c r="L9977" s="535" t="s">
        <v>11041</v>
      </c>
      <c r="M9977" s="529" t="s">
        <v>1047</v>
      </c>
    </row>
    <row r="9978" spans="12:13" x14ac:dyDescent="0.35">
      <c r="L9978" s="535" t="s">
        <v>11042</v>
      </c>
      <c r="M9978" s="529" t="s">
        <v>1047</v>
      </c>
    </row>
    <row r="9979" spans="12:13" x14ac:dyDescent="0.35">
      <c r="L9979" s="535" t="s">
        <v>11043</v>
      </c>
      <c r="M9979" s="529" t="s">
        <v>1047</v>
      </c>
    </row>
    <row r="9980" spans="12:13" x14ac:dyDescent="0.35">
      <c r="L9980" s="535" t="s">
        <v>11044</v>
      </c>
      <c r="M9980" s="529" t="s">
        <v>1047</v>
      </c>
    </row>
    <row r="9981" spans="12:13" x14ac:dyDescent="0.35">
      <c r="L9981" s="535" t="s">
        <v>11045</v>
      </c>
      <c r="M9981" s="529" t="s">
        <v>1047</v>
      </c>
    </row>
    <row r="9982" spans="12:13" x14ac:dyDescent="0.35">
      <c r="L9982" s="535" t="s">
        <v>11046</v>
      </c>
      <c r="M9982" s="529" t="s">
        <v>1047</v>
      </c>
    </row>
    <row r="9983" spans="12:13" x14ac:dyDescent="0.35">
      <c r="L9983" s="535" t="s">
        <v>11047</v>
      </c>
      <c r="M9983" s="529" t="s">
        <v>1047</v>
      </c>
    </row>
    <row r="9984" spans="12:13" x14ac:dyDescent="0.35">
      <c r="L9984" s="535" t="s">
        <v>11048</v>
      </c>
      <c r="M9984" s="529" t="s">
        <v>1047</v>
      </c>
    </row>
    <row r="9985" spans="12:13" x14ac:dyDescent="0.35">
      <c r="L9985" s="535" t="s">
        <v>11049</v>
      </c>
      <c r="M9985" s="529" t="s">
        <v>1047</v>
      </c>
    </row>
    <row r="9986" spans="12:13" x14ac:dyDescent="0.35">
      <c r="L9986" s="535" t="s">
        <v>11050</v>
      </c>
      <c r="M9986" s="529" t="s">
        <v>1047</v>
      </c>
    </row>
    <row r="9987" spans="12:13" x14ac:dyDescent="0.35">
      <c r="L9987" s="535" t="s">
        <v>11051</v>
      </c>
      <c r="M9987" s="529" t="s">
        <v>1047</v>
      </c>
    </row>
    <row r="9988" spans="12:13" x14ac:dyDescent="0.35">
      <c r="L9988" s="535" t="s">
        <v>11052</v>
      </c>
      <c r="M9988" s="529" t="s">
        <v>1047</v>
      </c>
    </row>
    <row r="9989" spans="12:13" x14ac:dyDescent="0.35">
      <c r="L9989" s="535" t="s">
        <v>11053</v>
      </c>
      <c r="M9989" s="529" t="s">
        <v>1047</v>
      </c>
    </row>
    <row r="9990" spans="12:13" x14ac:dyDescent="0.35">
      <c r="L9990" s="535" t="s">
        <v>11054</v>
      </c>
      <c r="M9990" s="529" t="s">
        <v>1047</v>
      </c>
    </row>
    <row r="9991" spans="12:13" x14ac:dyDescent="0.35">
      <c r="L9991" s="535" t="s">
        <v>11055</v>
      </c>
      <c r="M9991" s="529" t="s">
        <v>1047</v>
      </c>
    </row>
    <row r="9992" spans="12:13" x14ac:dyDescent="0.35">
      <c r="L9992" s="535" t="s">
        <v>11056</v>
      </c>
      <c r="M9992" s="529" t="s">
        <v>1047</v>
      </c>
    </row>
    <row r="9993" spans="12:13" x14ac:dyDescent="0.35">
      <c r="L9993" s="535" t="s">
        <v>11057</v>
      </c>
      <c r="M9993" s="529" t="s">
        <v>1047</v>
      </c>
    </row>
    <row r="9994" spans="12:13" x14ac:dyDescent="0.35">
      <c r="L9994" s="535" t="s">
        <v>11058</v>
      </c>
      <c r="M9994" s="529" t="s">
        <v>1047</v>
      </c>
    </row>
    <row r="9995" spans="12:13" x14ac:dyDescent="0.35">
      <c r="L9995" s="535" t="s">
        <v>11059</v>
      </c>
      <c r="M9995" s="529" t="s">
        <v>1047</v>
      </c>
    </row>
    <row r="9996" spans="12:13" x14ac:dyDescent="0.35">
      <c r="L9996" s="535" t="s">
        <v>11060</v>
      </c>
      <c r="M9996" s="529" t="s">
        <v>1047</v>
      </c>
    </row>
    <row r="9997" spans="12:13" x14ac:dyDescent="0.35">
      <c r="L9997" s="535" t="s">
        <v>11061</v>
      </c>
      <c r="M9997" s="529" t="s">
        <v>1047</v>
      </c>
    </row>
    <row r="9998" spans="12:13" x14ac:dyDescent="0.35">
      <c r="L9998" s="535" t="s">
        <v>11062</v>
      </c>
      <c r="M9998" s="529" t="s">
        <v>1047</v>
      </c>
    </row>
    <row r="9999" spans="12:13" x14ac:dyDescent="0.35">
      <c r="L9999" s="535" t="s">
        <v>11063</v>
      </c>
      <c r="M9999" s="529" t="s">
        <v>1047</v>
      </c>
    </row>
    <row r="10000" spans="12:13" x14ac:dyDescent="0.35">
      <c r="L10000" s="535" t="s">
        <v>11064</v>
      </c>
      <c r="M10000" s="529" t="s">
        <v>1047</v>
      </c>
    </row>
    <row r="10001" spans="12:13" x14ac:dyDescent="0.35">
      <c r="L10001" s="535" t="s">
        <v>11065</v>
      </c>
      <c r="M10001" s="529" t="s">
        <v>1047</v>
      </c>
    </row>
    <row r="10002" spans="12:13" x14ac:dyDescent="0.35">
      <c r="L10002" s="535" t="s">
        <v>11066</v>
      </c>
      <c r="M10002" s="529" t="s">
        <v>1047</v>
      </c>
    </row>
    <row r="10003" spans="12:13" x14ac:dyDescent="0.35">
      <c r="L10003" s="535" t="s">
        <v>11067</v>
      </c>
      <c r="M10003" s="529" t="s">
        <v>1047</v>
      </c>
    </row>
    <row r="10004" spans="12:13" x14ac:dyDescent="0.35">
      <c r="L10004" s="535" t="s">
        <v>11068</v>
      </c>
      <c r="M10004" s="529" t="s">
        <v>1047</v>
      </c>
    </row>
    <row r="10005" spans="12:13" x14ac:dyDescent="0.35">
      <c r="L10005" s="535" t="s">
        <v>11069</v>
      </c>
      <c r="M10005" s="529" t="s">
        <v>1047</v>
      </c>
    </row>
    <row r="10006" spans="12:13" x14ac:dyDescent="0.35">
      <c r="L10006" s="535" t="s">
        <v>11070</v>
      </c>
      <c r="M10006" s="529" t="s">
        <v>1047</v>
      </c>
    </row>
    <row r="10007" spans="12:13" x14ac:dyDescent="0.35">
      <c r="L10007" s="535" t="s">
        <v>11071</v>
      </c>
      <c r="M10007" s="529" t="s">
        <v>1047</v>
      </c>
    </row>
    <row r="10008" spans="12:13" x14ac:dyDescent="0.35">
      <c r="L10008" s="535" t="s">
        <v>11072</v>
      </c>
      <c r="M10008" s="529" t="s">
        <v>1047</v>
      </c>
    </row>
    <row r="10009" spans="12:13" x14ac:dyDescent="0.35">
      <c r="L10009" s="535" t="s">
        <v>11073</v>
      </c>
      <c r="M10009" s="529" t="s">
        <v>1047</v>
      </c>
    </row>
    <row r="10010" spans="12:13" x14ac:dyDescent="0.35">
      <c r="L10010" s="535" t="s">
        <v>11074</v>
      </c>
      <c r="M10010" s="529" t="s">
        <v>1047</v>
      </c>
    </row>
    <row r="10011" spans="12:13" x14ac:dyDescent="0.35">
      <c r="L10011" s="535" t="s">
        <v>11075</v>
      </c>
      <c r="M10011" s="529" t="s">
        <v>1047</v>
      </c>
    </row>
    <row r="10012" spans="12:13" x14ac:dyDescent="0.35">
      <c r="L10012" s="535" t="s">
        <v>11076</v>
      </c>
      <c r="M10012" s="529" t="s">
        <v>1047</v>
      </c>
    </row>
    <row r="10013" spans="12:13" x14ac:dyDescent="0.35">
      <c r="L10013" s="535" t="s">
        <v>11077</v>
      </c>
      <c r="M10013" s="529" t="s">
        <v>1047</v>
      </c>
    </row>
    <row r="10014" spans="12:13" x14ac:dyDescent="0.35">
      <c r="L10014" s="535" t="s">
        <v>11078</v>
      </c>
      <c r="M10014" s="529" t="s">
        <v>1047</v>
      </c>
    </row>
    <row r="10015" spans="12:13" x14ac:dyDescent="0.35">
      <c r="L10015" s="535" t="s">
        <v>11079</v>
      </c>
      <c r="M10015" s="529" t="s">
        <v>1047</v>
      </c>
    </row>
    <row r="10016" spans="12:13" x14ac:dyDescent="0.35">
      <c r="L10016" s="535" t="s">
        <v>11080</v>
      </c>
      <c r="M10016" s="529" t="s">
        <v>1047</v>
      </c>
    </row>
    <row r="10017" spans="12:13" x14ac:dyDescent="0.35">
      <c r="L10017" s="535" t="s">
        <v>11081</v>
      </c>
      <c r="M10017" s="529" t="s">
        <v>1047</v>
      </c>
    </row>
    <row r="10018" spans="12:13" x14ac:dyDescent="0.35">
      <c r="L10018" s="535" t="s">
        <v>11082</v>
      </c>
      <c r="M10018" s="529" t="s">
        <v>1047</v>
      </c>
    </row>
    <row r="10019" spans="12:13" x14ac:dyDescent="0.35">
      <c r="L10019" s="535" t="s">
        <v>11083</v>
      </c>
      <c r="M10019" s="529" t="s">
        <v>1047</v>
      </c>
    </row>
    <row r="10020" spans="12:13" x14ac:dyDescent="0.35">
      <c r="L10020" s="535" t="s">
        <v>11084</v>
      </c>
      <c r="M10020" s="529" t="s">
        <v>1047</v>
      </c>
    </row>
    <row r="10021" spans="12:13" x14ac:dyDescent="0.35">
      <c r="L10021" s="535" t="s">
        <v>11085</v>
      </c>
      <c r="M10021" s="529" t="s">
        <v>1047</v>
      </c>
    </row>
    <row r="10022" spans="12:13" x14ac:dyDescent="0.35">
      <c r="L10022" s="535" t="s">
        <v>11086</v>
      </c>
      <c r="M10022" s="529" t="s">
        <v>1047</v>
      </c>
    </row>
    <row r="10023" spans="12:13" x14ac:dyDescent="0.35">
      <c r="L10023" s="535" t="s">
        <v>11087</v>
      </c>
      <c r="M10023" s="529" t="s">
        <v>1047</v>
      </c>
    </row>
    <row r="10024" spans="12:13" x14ac:dyDescent="0.35">
      <c r="L10024" s="535" t="s">
        <v>11088</v>
      </c>
      <c r="M10024" s="529" t="s">
        <v>1047</v>
      </c>
    </row>
    <row r="10025" spans="12:13" x14ac:dyDescent="0.35">
      <c r="L10025" s="535" t="s">
        <v>11089</v>
      </c>
      <c r="M10025" s="529" t="s">
        <v>1047</v>
      </c>
    </row>
    <row r="10026" spans="12:13" x14ac:dyDescent="0.35">
      <c r="L10026" s="535" t="s">
        <v>11090</v>
      </c>
      <c r="M10026" s="529" t="s">
        <v>1047</v>
      </c>
    </row>
    <row r="10027" spans="12:13" x14ac:dyDescent="0.35">
      <c r="L10027" s="535" t="s">
        <v>11091</v>
      </c>
      <c r="M10027" s="529" t="s">
        <v>1047</v>
      </c>
    </row>
    <row r="10028" spans="12:13" x14ac:dyDescent="0.35">
      <c r="L10028" s="535" t="s">
        <v>11092</v>
      </c>
      <c r="M10028" s="529" t="s">
        <v>1047</v>
      </c>
    </row>
    <row r="10029" spans="12:13" x14ac:dyDescent="0.35">
      <c r="L10029" s="535" t="s">
        <v>11093</v>
      </c>
      <c r="M10029" s="529" t="s">
        <v>1047</v>
      </c>
    </row>
    <row r="10030" spans="12:13" x14ac:dyDescent="0.35">
      <c r="L10030" s="535" t="s">
        <v>11094</v>
      </c>
      <c r="M10030" s="529" t="s">
        <v>1047</v>
      </c>
    </row>
    <row r="10031" spans="12:13" x14ac:dyDescent="0.35">
      <c r="L10031" s="535" t="s">
        <v>11095</v>
      </c>
      <c r="M10031" s="529" t="s">
        <v>1047</v>
      </c>
    </row>
    <row r="10032" spans="12:13" x14ac:dyDescent="0.35">
      <c r="L10032" s="535" t="s">
        <v>11096</v>
      </c>
      <c r="M10032" s="529" t="s">
        <v>1047</v>
      </c>
    </row>
    <row r="10033" spans="12:13" x14ac:dyDescent="0.35">
      <c r="L10033" s="535" t="s">
        <v>11097</v>
      </c>
      <c r="M10033" s="529" t="s">
        <v>1047</v>
      </c>
    </row>
    <row r="10034" spans="12:13" x14ac:dyDescent="0.35">
      <c r="L10034" s="535" t="s">
        <v>11098</v>
      </c>
      <c r="M10034" s="529" t="s">
        <v>1047</v>
      </c>
    </row>
    <row r="10035" spans="12:13" x14ac:dyDescent="0.35">
      <c r="L10035" s="535" t="s">
        <v>11099</v>
      </c>
      <c r="M10035" s="529" t="s">
        <v>1047</v>
      </c>
    </row>
    <row r="10036" spans="12:13" x14ac:dyDescent="0.35">
      <c r="L10036" s="535" t="s">
        <v>11100</v>
      </c>
      <c r="M10036" s="529" t="s">
        <v>1047</v>
      </c>
    </row>
    <row r="10037" spans="12:13" x14ac:dyDescent="0.35">
      <c r="L10037" s="535" t="s">
        <v>11101</v>
      </c>
      <c r="M10037" s="529" t="s">
        <v>1047</v>
      </c>
    </row>
    <row r="10038" spans="12:13" x14ac:dyDescent="0.35">
      <c r="L10038" s="535" t="s">
        <v>11102</v>
      </c>
      <c r="M10038" s="529" t="s">
        <v>1047</v>
      </c>
    </row>
    <row r="10039" spans="12:13" x14ac:dyDescent="0.35">
      <c r="L10039" s="535" t="s">
        <v>11103</v>
      </c>
      <c r="M10039" s="529" t="s">
        <v>1047</v>
      </c>
    </row>
    <row r="10040" spans="12:13" x14ac:dyDescent="0.35">
      <c r="L10040" s="535" t="s">
        <v>11104</v>
      </c>
      <c r="M10040" s="529" t="s">
        <v>1047</v>
      </c>
    </row>
    <row r="10041" spans="12:13" x14ac:dyDescent="0.35">
      <c r="L10041" s="535" t="s">
        <v>11105</v>
      </c>
      <c r="M10041" s="529" t="s">
        <v>1047</v>
      </c>
    </row>
    <row r="10042" spans="12:13" x14ac:dyDescent="0.35">
      <c r="L10042" s="535" t="s">
        <v>11106</v>
      </c>
      <c r="M10042" s="529" t="s">
        <v>1047</v>
      </c>
    </row>
    <row r="10043" spans="12:13" x14ac:dyDescent="0.35">
      <c r="L10043" s="535" t="s">
        <v>11107</v>
      </c>
      <c r="M10043" s="529" t="s">
        <v>1047</v>
      </c>
    </row>
    <row r="10044" spans="12:13" x14ac:dyDescent="0.35">
      <c r="L10044" s="535" t="s">
        <v>11108</v>
      </c>
      <c r="M10044" s="529" t="s">
        <v>1047</v>
      </c>
    </row>
    <row r="10045" spans="12:13" x14ac:dyDescent="0.35">
      <c r="L10045" s="535" t="s">
        <v>11109</v>
      </c>
      <c r="M10045" s="529" t="s">
        <v>1047</v>
      </c>
    </row>
    <row r="10046" spans="12:13" x14ac:dyDescent="0.35">
      <c r="L10046" s="535" t="s">
        <v>11110</v>
      </c>
      <c r="M10046" s="529" t="s">
        <v>1047</v>
      </c>
    </row>
    <row r="10047" spans="12:13" x14ac:dyDescent="0.35">
      <c r="L10047" s="535" t="s">
        <v>11111</v>
      </c>
      <c r="M10047" s="529" t="s">
        <v>1047</v>
      </c>
    </row>
    <row r="10048" spans="12:13" x14ac:dyDescent="0.35">
      <c r="L10048" s="535" t="s">
        <v>11112</v>
      </c>
      <c r="M10048" s="529" t="s">
        <v>1047</v>
      </c>
    </row>
    <row r="10049" spans="12:13" x14ac:dyDescent="0.35">
      <c r="L10049" s="535" t="s">
        <v>11113</v>
      </c>
      <c r="M10049" s="529" t="s">
        <v>1047</v>
      </c>
    </row>
    <row r="10050" spans="12:13" x14ac:dyDescent="0.35">
      <c r="L10050" s="535" t="s">
        <v>11114</v>
      </c>
      <c r="M10050" s="529" t="s">
        <v>1047</v>
      </c>
    </row>
    <row r="10051" spans="12:13" x14ac:dyDescent="0.35">
      <c r="L10051" s="535" t="s">
        <v>11115</v>
      </c>
      <c r="M10051" s="529" t="s">
        <v>1047</v>
      </c>
    </row>
    <row r="10052" spans="12:13" x14ac:dyDescent="0.35">
      <c r="L10052" s="535" t="s">
        <v>11116</v>
      </c>
      <c r="M10052" s="529" t="s">
        <v>1047</v>
      </c>
    </row>
    <row r="10053" spans="12:13" x14ac:dyDescent="0.35">
      <c r="L10053" s="535" t="s">
        <v>11117</v>
      </c>
      <c r="M10053" s="529" t="s">
        <v>1047</v>
      </c>
    </row>
    <row r="10054" spans="12:13" x14ac:dyDescent="0.35">
      <c r="L10054" s="535" t="s">
        <v>11118</v>
      </c>
      <c r="M10054" s="529" t="s">
        <v>1047</v>
      </c>
    </row>
    <row r="10055" spans="12:13" x14ac:dyDescent="0.35">
      <c r="L10055" s="535" t="s">
        <v>11119</v>
      </c>
      <c r="M10055" s="529" t="s">
        <v>1049</v>
      </c>
    </row>
    <row r="10056" spans="12:13" x14ac:dyDescent="0.35">
      <c r="L10056" s="535" t="s">
        <v>11120</v>
      </c>
      <c r="M10056" s="529" t="s">
        <v>1047</v>
      </c>
    </row>
    <row r="10057" spans="12:13" x14ac:dyDescent="0.35">
      <c r="L10057" s="535" t="s">
        <v>11121</v>
      </c>
      <c r="M10057" s="529" t="s">
        <v>1047</v>
      </c>
    </row>
    <row r="10058" spans="12:13" x14ac:dyDescent="0.35">
      <c r="L10058" s="535" t="s">
        <v>11122</v>
      </c>
      <c r="M10058" s="529" t="s">
        <v>1047</v>
      </c>
    </row>
    <row r="10059" spans="12:13" x14ac:dyDescent="0.35">
      <c r="L10059" s="535" t="s">
        <v>11123</v>
      </c>
      <c r="M10059" s="529" t="s">
        <v>1047</v>
      </c>
    </row>
    <row r="10060" spans="12:13" x14ac:dyDescent="0.35">
      <c r="L10060" s="535" t="s">
        <v>11124</v>
      </c>
      <c r="M10060" s="529" t="s">
        <v>1047</v>
      </c>
    </row>
    <row r="10061" spans="12:13" x14ac:dyDescent="0.35">
      <c r="L10061" s="535" t="s">
        <v>11125</v>
      </c>
      <c r="M10061" s="529" t="s">
        <v>1047</v>
      </c>
    </row>
    <row r="10062" spans="12:13" x14ac:dyDescent="0.35">
      <c r="L10062" s="535" t="s">
        <v>11126</v>
      </c>
      <c r="M10062" s="529" t="s">
        <v>1047</v>
      </c>
    </row>
    <row r="10063" spans="12:13" x14ac:dyDescent="0.35">
      <c r="L10063" s="535" t="s">
        <v>11127</v>
      </c>
      <c r="M10063" s="529" t="s">
        <v>1047</v>
      </c>
    </row>
    <row r="10064" spans="12:13" x14ac:dyDescent="0.35">
      <c r="L10064" s="535" t="s">
        <v>11128</v>
      </c>
      <c r="M10064" s="529" t="s">
        <v>1047</v>
      </c>
    </row>
    <row r="10065" spans="12:13" x14ac:dyDescent="0.35">
      <c r="L10065" s="535" t="s">
        <v>11129</v>
      </c>
      <c r="M10065" s="529" t="s">
        <v>1047</v>
      </c>
    </row>
    <row r="10066" spans="12:13" x14ac:dyDescent="0.35">
      <c r="L10066" s="535" t="s">
        <v>11130</v>
      </c>
      <c r="M10066" s="529" t="s">
        <v>1047</v>
      </c>
    </row>
    <row r="10067" spans="12:13" x14ac:dyDescent="0.35">
      <c r="L10067" s="535" t="s">
        <v>11131</v>
      </c>
      <c r="M10067" s="529" t="s">
        <v>1047</v>
      </c>
    </row>
    <row r="10068" spans="12:13" x14ac:dyDescent="0.35">
      <c r="L10068" s="535" t="s">
        <v>11132</v>
      </c>
      <c r="M10068" s="529" t="s">
        <v>1047</v>
      </c>
    </row>
    <row r="10069" spans="12:13" x14ac:dyDescent="0.35">
      <c r="L10069" s="535" t="s">
        <v>11133</v>
      </c>
      <c r="M10069" s="529" t="s">
        <v>1047</v>
      </c>
    </row>
    <row r="10070" spans="12:13" x14ac:dyDescent="0.35">
      <c r="L10070" s="535" t="s">
        <v>11134</v>
      </c>
      <c r="M10070" s="529" t="s">
        <v>1047</v>
      </c>
    </row>
    <row r="10071" spans="12:13" x14ac:dyDescent="0.35">
      <c r="L10071" s="535" t="s">
        <v>11135</v>
      </c>
      <c r="M10071" s="529" t="s">
        <v>1049</v>
      </c>
    </row>
    <row r="10072" spans="12:13" x14ac:dyDescent="0.35">
      <c r="L10072" s="535" t="s">
        <v>11136</v>
      </c>
      <c r="M10072" s="529" t="s">
        <v>1049</v>
      </c>
    </row>
    <row r="10073" spans="12:13" x14ac:dyDescent="0.35">
      <c r="L10073" s="535" t="s">
        <v>11137</v>
      </c>
      <c r="M10073" s="529" t="s">
        <v>1049</v>
      </c>
    </row>
    <row r="10074" spans="12:13" x14ac:dyDescent="0.35">
      <c r="L10074" s="535" t="s">
        <v>11138</v>
      </c>
      <c r="M10074" s="529" t="s">
        <v>1049</v>
      </c>
    </row>
    <row r="10075" spans="12:13" x14ac:dyDescent="0.35">
      <c r="L10075" s="535" t="s">
        <v>11139</v>
      </c>
      <c r="M10075" s="529" t="s">
        <v>1049</v>
      </c>
    </row>
    <row r="10076" spans="12:13" x14ac:dyDescent="0.35">
      <c r="L10076" s="535" t="s">
        <v>11140</v>
      </c>
      <c r="M10076" s="529" t="s">
        <v>1049</v>
      </c>
    </row>
    <row r="10077" spans="12:13" x14ac:dyDescent="0.35">
      <c r="L10077" s="535" t="s">
        <v>11141</v>
      </c>
      <c r="M10077" s="529" t="s">
        <v>1049</v>
      </c>
    </row>
    <row r="10078" spans="12:13" x14ac:dyDescent="0.35">
      <c r="L10078" s="535" t="s">
        <v>11142</v>
      </c>
      <c r="M10078" s="529" t="s">
        <v>1049</v>
      </c>
    </row>
    <row r="10079" spans="12:13" x14ac:dyDescent="0.35">
      <c r="L10079" s="535" t="s">
        <v>11143</v>
      </c>
      <c r="M10079" s="529" t="s">
        <v>1049</v>
      </c>
    </row>
    <row r="10080" spans="12:13" x14ac:dyDescent="0.35">
      <c r="L10080" s="535" t="s">
        <v>11144</v>
      </c>
      <c r="M10080" s="529" t="s">
        <v>1049</v>
      </c>
    </row>
    <row r="10081" spans="12:13" x14ac:dyDescent="0.35">
      <c r="L10081" s="535" t="s">
        <v>11145</v>
      </c>
      <c r="M10081" s="529" t="s">
        <v>1049</v>
      </c>
    </row>
    <row r="10082" spans="12:13" x14ac:dyDescent="0.35">
      <c r="L10082" s="535" t="s">
        <v>11146</v>
      </c>
      <c r="M10082" s="529" t="s">
        <v>1047</v>
      </c>
    </row>
    <row r="10083" spans="12:13" x14ac:dyDescent="0.35">
      <c r="L10083" s="535" t="s">
        <v>11147</v>
      </c>
      <c r="M10083" s="529" t="s">
        <v>1049</v>
      </c>
    </row>
    <row r="10084" spans="12:13" x14ac:dyDescent="0.35">
      <c r="L10084" s="535" t="s">
        <v>11148</v>
      </c>
      <c r="M10084" s="529" t="s">
        <v>1047</v>
      </c>
    </row>
    <row r="10085" spans="12:13" x14ac:dyDescent="0.35">
      <c r="L10085" s="535" t="s">
        <v>11149</v>
      </c>
      <c r="M10085" s="529" t="s">
        <v>1049</v>
      </c>
    </row>
    <row r="10086" spans="12:13" x14ac:dyDescent="0.35">
      <c r="L10086" s="535" t="s">
        <v>11150</v>
      </c>
      <c r="M10086" s="529" t="s">
        <v>1049</v>
      </c>
    </row>
    <row r="10087" spans="12:13" x14ac:dyDescent="0.35">
      <c r="L10087" s="535" t="s">
        <v>11151</v>
      </c>
      <c r="M10087" s="529" t="s">
        <v>1049</v>
      </c>
    </row>
    <row r="10088" spans="12:13" x14ac:dyDescent="0.35">
      <c r="L10088" s="535" t="s">
        <v>11152</v>
      </c>
      <c r="M10088" s="529" t="s">
        <v>1049</v>
      </c>
    </row>
    <row r="10089" spans="12:13" x14ac:dyDescent="0.35">
      <c r="L10089" s="535" t="s">
        <v>11153</v>
      </c>
      <c r="M10089" s="529" t="s">
        <v>1049</v>
      </c>
    </row>
    <row r="10090" spans="12:13" x14ac:dyDescent="0.35">
      <c r="L10090" s="535" t="s">
        <v>11154</v>
      </c>
      <c r="M10090" s="529" t="s">
        <v>1047</v>
      </c>
    </row>
    <row r="10091" spans="12:13" x14ac:dyDescent="0.35">
      <c r="L10091" s="535" t="s">
        <v>11155</v>
      </c>
      <c r="M10091" s="529" t="s">
        <v>1049</v>
      </c>
    </row>
    <row r="10092" spans="12:13" x14ac:dyDescent="0.35">
      <c r="L10092" s="535" t="s">
        <v>11156</v>
      </c>
      <c r="M10092" s="529" t="s">
        <v>1047</v>
      </c>
    </row>
    <row r="10093" spans="12:13" x14ac:dyDescent="0.35">
      <c r="L10093" s="535" t="s">
        <v>11157</v>
      </c>
      <c r="M10093" s="529" t="s">
        <v>1049</v>
      </c>
    </row>
    <row r="10094" spans="12:13" x14ac:dyDescent="0.35">
      <c r="L10094" s="535" t="s">
        <v>11158</v>
      </c>
      <c r="M10094" s="529" t="s">
        <v>1049</v>
      </c>
    </row>
    <row r="10095" spans="12:13" x14ac:dyDescent="0.35">
      <c r="L10095" s="535" t="s">
        <v>11159</v>
      </c>
      <c r="M10095" s="529" t="s">
        <v>1047</v>
      </c>
    </row>
    <row r="10096" spans="12:13" x14ac:dyDescent="0.35">
      <c r="L10096" s="535" t="s">
        <v>11160</v>
      </c>
      <c r="M10096" s="529" t="s">
        <v>1049</v>
      </c>
    </row>
    <row r="10097" spans="12:13" x14ac:dyDescent="0.35">
      <c r="L10097" s="535" t="s">
        <v>11161</v>
      </c>
      <c r="M10097" s="529" t="s">
        <v>1047</v>
      </c>
    </row>
    <row r="10098" spans="12:13" x14ac:dyDescent="0.35">
      <c r="L10098" s="535" t="s">
        <v>11162</v>
      </c>
      <c r="M10098" s="529" t="s">
        <v>1047</v>
      </c>
    </row>
    <row r="10099" spans="12:13" x14ac:dyDescent="0.35">
      <c r="L10099" s="535" t="s">
        <v>11163</v>
      </c>
      <c r="M10099" s="529" t="s">
        <v>1047</v>
      </c>
    </row>
    <row r="10100" spans="12:13" x14ac:dyDescent="0.35">
      <c r="L10100" s="535" t="s">
        <v>11164</v>
      </c>
      <c r="M10100" s="529" t="s">
        <v>1047</v>
      </c>
    </row>
    <row r="10101" spans="12:13" x14ac:dyDescent="0.35">
      <c r="L10101" s="535" t="s">
        <v>11165</v>
      </c>
      <c r="M10101" s="529" t="s">
        <v>1049</v>
      </c>
    </row>
    <row r="10102" spans="12:13" x14ac:dyDescent="0.35">
      <c r="L10102" s="535" t="s">
        <v>11166</v>
      </c>
      <c r="M10102" s="529" t="s">
        <v>1049</v>
      </c>
    </row>
    <row r="10103" spans="12:13" x14ac:dyDescent="0.35">
      <c r="L10103" s="535" t="s">
        <v>11167</v>
      </c>
      <c r="M10103" s="529" t="s">
        <v>1047</v>
      </c>
    </row>
    <row r="10104" spans="12:13" x14ac:dyDescent="0.35">
      <c r="L10104" s="535" t="s">
        <v>11168</v>
      </c>
      <c r="M10104" s="529" t="s">
        <v>1049</v>
      </c>
    </row>
    <row r="10105" spans="12:13" x14ac:dyDescent="0.35">
      <c r="L10105" s="535" t="s">
        <v>11169</v>
      </c>
      <c r="M10105" s="529" t="s">
        <v>1047</v>
      </c>
    </row>
    <row r="10106" spans="12:13" x14ac:dyDescent="0.35">
      <c r="L10106" s="535" t="s">
        <v>11170</v>
      </c>
      <c r="M10106" s="529" t="s">
        <v>1049</v>
      </c>
    </row>
    <row r="10107" spans="12:13" x14ac:dyDescent="0.35">
      <c r="L10107" s="535" t="s">
        <v>11171</v>
      </c>
      <c r="M10107" s="529" t="s">
        <v>1047</v>
      </c>
    </row>
    <row r="10108" spans="12:13" x14ac:dyDescent="0.35">
      <c r="L10108" s="535" t="s">
        <v>11172</v>
      </c>
      <c r="M10108" s="529" t="s">
        <v>1047</v>
      </c>
    </row>
    <row r="10109" spans="12:13" x14ac:dyDescent="0.35">
      <c r="L10109" s="535" t="s">
        <v>11173</v>
      </c>
      <c r="M10109" s="529" t="s">
        <v>1049</v>
      </c>
    </row>
    <row r="10110" spans="12:13" x14ac:dyDescent="0.35">
      <c r="L10110" s="535" t="s">
        <v>11174</v>
      </c>
      <c r="M10110" s="529" t="s">
        <v>1049</v>
      </c>
    </row>
    <row r="10111" spans="12:13" x14ac:dyDescent="0.35">
      <c r="L10111" s="535" t="s">
        <v>11175</v>
      </c>
      <c r="M10111" s="529" t="s">
        <v>1047</v>
      </c>
    </row>
    <row r="10112" spans="12:13" x14ac:dyDescent="0.35">
      <c r="L10112" s="535" t="s">
        <v>11176</v>
      </c>
      <c r="M10112" s="529" t="s">
        <v>1047</v>
      </c>
    </row>
    <row r="10113" spans="12:13" x14ac:dyDescent="0.35">
      <c r="L10113" s="535" t="s">
        <v>11177</v>
      </c>
      <c r="M10113" s="529" t="s">
        <v>1047</v>
      </c>
    </row>
    <row r="10114" spans="12:13" x14ac:dyDescent="0.35">
      <c r="L10114" s="535" t="s">
        <v>11178</v>
      </c>
      <c r="M10114" s="529" t="s">
        <v>1049</v>
      </c>
    </row>
    <row r="10115" spans="12:13" x14ac:dyDescent="0.35">
      <c r="L10115" s="535" t="s">
        <v>11179</v>
      </c>
      <c r="M10115" s="529" t="s">
        <v>1049</v>
      </c>
    </row>
    <row r="10116" spans="12:13" x14ac:dyDescent="0.35">
      <c r="L10116" s="535" t="s">
        <v>11180</v>
      </c>
      <c r="M10116" s="529" t="s">
        <v>1049</v>
      </c>
    </row>
    <row r="10117" spans="12:13" x14ac:dyDescent="0.35">
      <c r="L10117" s="535" t="s">
        <v>11181</v>
      </c>
      <c r="M10117" s="529" t="s">
        <v>1049</v>
      </c>
    </row>
    <row r="10118" spans="12:13" x14ac:dyDescent="0.35">
      <c r="L10118" s="535" t="s">
        <v>11182</v>
      </c>
      <c r="M10118" s="529" t="s">
        <v>1047</v>
      </c>
    </row>
    <row r="10119" spans="12:13" x14ac:dyDescent="0.35">
      <c r="L10119" s="535" t="s">
        <v>11183</v>
      </c>
      <c r="M10119" s="529" t="s">
        <v>1047</v>
      </c>
    </row>
    <row r="10120" spans="12:13" x14ac:dyDescent="0.35">
      <c r="L10120" s="535" t="s">
        <v>11184</v>
      </c>
      <c r="M10120" s="529" t="s">
        <v>1049</v>
      </c>
    </row>
    <row r="10121" spans="12:13" x14ac:dyDescent="0.35">
      <c r="L10121" s="535" t="s">
        <v>11185</v>
      </c>
      <c r="M10121" s="529" t="s">
        <v>1047</v>
      </c>
    </row>
    <row r="10122" spans="12:13" x14ac:dyDescent="0.35">
      <c r="L10122" s="535" t="s">
        <v>11186</v>
      </c>
      <c r="M10122" s="529" t="s">
        <v>1049</v>
      </c>
    </row>
    <row r="10123" spans="12:13" x14ac:dyDescent="0.35">
      <c r="L10123" s="535" t="s">
        <v>11187</v>
      </c>
      <c r="M10123" s="529" t="s">
        <v>1047</v>
      </c>
    </row>
    <row r="10124" spans="12:13" x14ac:dyDescent="0.35">
      <c r="L10124" s="535" t="s">
        <v>11188</v>
      </c>
      <c r="M10124" s="529" t="s">
        <v>1049</v>
      </c>
    </row>
    <row r="10125" spans="12:13" x14ac:dyDescent="0.35">
      <c r="L10125" s="535" t="s">
        <v>11189</v>
      </c>
      <c r="M10125" s="529" t="s">
        <v>1049</v>
      </c>
    </row>
    <row r="10126" spans="12:13" x14ac:dyDescent="0.35">
      <c r="L10126" s="535" t="s">
        <v>11190</v>
      </c>
      <c r="M10126" s="529" t="s">
        <v>1049</v>
      </c>
    </row>
    <row r="10127" spans="12:13" x14ac:dyDescent="0.35">
      <c r="L10127" s="535" t="s">
        <v>11191</v>
      </c>
      <c r="M10127" s="529" t="s">
        <v>1049</v>
      </c>
    </row>
    <row r="10128" spans="12:13" x14ac:dyDescent="0.35">
      <c r="L10128" s="535" t="s">
        <v>11192</v>
      </c>
      <c r="M10128" s="529" t="s">
        <v>1049</v>
      </c>
    </row>
    <row r="10129" spans="12:13" x14ac:dyDescent="0.35">
      <c r="L10129" s="535" t="s">
        <v>11193</v>
      </c>
      <c r="M10129" s="529" t="s">
        <v>1049</v>
      </c>
    </row>
    <row r="10130" spans="12:13" x14ac:dyDescent="0.35">
      <c r="L10130" s="535" t="s">
        <v>11194</v>
      </c>
      <c r="M10130" s="529" t="s">
        <v>1049</v>
      </c>
    </row>
    <row r="10131" spans="12:13" x14ac:dyDescent="0.35">
      <c r="L10131" s="535" t="s">
        <v>11195</v>
      </c>
      <c r="M10131" s="529" t="s">
        <v>1049</v>
      </c>
    </row>
    <row r="10132" spans="12:13" x14ac:dyDescent="0.35">
      <c r="L10132" s="535" t="s">
        <v>11196</v>
      </c>
      <c r="M10132" s="529" t="s">
        <v>1047</v>
      </c>
    </row>
    <row r="10133" spans="12:13" x14ac:dyDescent="0.35">
      <c r="L10133" s="535" t="s">
        <v>11197</v>
      </c>
      <c r="M10133" s="529" t="s">
        <v>1049</v>
      </c>
    </row>
    <row r="10134" spans="12:13" x14ac:dyDescent="0.35">
      <c r="L10134" s="535" t="s">
        <v>11198</v>
      </c>
      <c r="M10134" s="529" t="s">
        <v>1049</v>
      </c>
    </row>
    <row r="10135" spans="12:13" x14ac:dyDescent="0.35">
      <c r="L10135" s="535" t="s">
        <v>11199</v>
      </c>
      <c r="M10135" s="529" t="s">
        <v>1047</v>
      </c>
    </row>
    <row r="10136" spans="12:13" x14ac:dyDescent="0.35">
      <c r="L10136" s="535" t="s">
        <v>11200</v>
      </c>
      <c r="M10136" s="529" t="s">
        <v>1047</v>
      </c>
    </row>
    <row r="10137" spans="12:13" x14ac:dyDescent="0.35">
      <c r="L10137" s="535" t="s">
        <v>11201</v>
      </c>
      <c r="M10137" s="529" t="s">
        <v>1047</v>
      </c>
    </row>
    <row r="10138" spans="12:13" x14ac:dyDescent="0.35">
      <c r="L10138" s="535" t="s">
        <v>11202</v>
      </c>
      <c r="M10138" s="529" t="s">
        <v>1049</v>
      </c>
    </row>
    <row r="10139" spans="12:13" x14ac:dyDescent="0.35">
      <c r="L10139" s="535" t="s">
        <v>11203</v>
      </c>
      <c r="M10139" s="529" t="s">
        <v>1047</v>
      </c>
    </row>
    <row r="10140" spans="12:13" x14ac:dyDescent="0.35">
      <c r="L10140" s="535" t="s">
        <v>11204</v>
      </c>
      <c r="M10140" s="529" t="s">
        <v>1047</v>
      </c>
    </row>
    <row r="10141" spans="12:13" x14ac:dyDescent="0.35">
      <c r="L10141" s="535" t="s">
        <v>11205</v>
      </c>
      <c r="M10141" s="529" t="s">
        <v>1049</v>
      </c>
    </row>
    <row r="10142" spans="12:13" x14ac:dyDescent="0.35">
      <c r="L10142" s="535" t="s">
        <v>11206</v>
      </c>
      <c r="M10142" s="529" t="s">
        <v>1049</v>
      </c>
    </row>
    <row r="10143" spans="12:13" x14ac:dyDescent="0.35">
      <c r="L10143" s="535" t="s">
        <v>11207</v>
      </c>
      <c r="M10143" s="529" t="s">
        <v>1049</v>
      </c>
    </row>
    <row r="10144" spans="12:13" x14ac:dyDescent="0.35">
      <c r="L10144" s="535" t="s">
        <v>11208</v>
      </c>
      <c r="M10144" s="529" t="s">
        <v>1047</v>
      </c>
    </row>
    <row r="10145" spans="12:13" x14ac:dyDescent="0.35">
      <c r="L10145" s="535" t="s">
        <v>11209</v>
      </c>
      <c r="M10145" s="529" t="s">
        <v>1049</v>
      </c>
    </row>
    <row r="10146" spans="12:13" x14ac:dyDescent="0.35">
      <c r="L10146" s="535" t="s">
        <v>11210</v>
      </c>
      <c r="M10146" s="529" t="s">
        <v>1047</v>
      </c>
    </row>
    <row r="10147" spans="12:13" x14ac:dyDescent="0.35">
      <c r="L10147" s="535" t="s">
        <v>11211</v>
      </c>
      <c r="M10147" s="529" t="s">
        <v>1049</v>
      </c>
    </row>
    <row r="10148" spans="12:13" x14ac:dyDescent="0.35">
      <c r="L10148" s="535" t="s">
        <v>11212</v>
      </c>
      <c r="M10148" s="529" t="s">
        <v>1047</v>
      </c>
    </row>
    <row r="10149" spans="12:13" x14ac:dyDescent="0.35">
      <c r="L10149" s="535" t="s">
        <v>11213</v>
      </c>
      <c r="M10149" s="529" t="s">
        <v>1047</v>
      </c>
    </row>
    <row r="10150" spans="12:13" x14ac:dyDescent="0.35">
      <c r="L10150" s="535" t="s">
        <v>11214</v>
      </c>
      <c r="M10150" s="529" t="s">
        <v>1049</v>
      </c>
    </row>
    <row r="10151" spans="12:13" x14ac:dyDescent="0.35">
      <c r="L10151" s="535" t="s">
        <v>11215</v>
      </c>
      <c r="M10151" s="529" t="s">
        <v>1047</v>
      </c>
    </row>
    <row r="10152" spans="12:13" x14ac:dyDescent="0.35">
      <c r="L10152" s="535" t="s">
        <v>11216</v>
      </c>
      <c r="M10152" s="529" t="s">
        <v>1047</v>
      </c>
    </row>
    <row r="10153" spans="12:13" x14ac:dyDescent="0.35">
      <c r="L10153" s="535" t="s">
        <v>11217</v>
      </c>
      <c r="M10153" s="529" t="s">
        <v>1047</v>
      </c>
    </row>
    <row r="10154" spans="12:13" x14ac:dyDescent="0.35">
      <c r="L10154" s="535" t="s">
        <v>11218</v>
      </c>
      <c r="M10154" s="529" t="s">
        <v>1047</v>
      </c>
    </row>
    <row r="10155" spans="12:13" x14ac:dyDescent="0.35">
      <c r="L10155" s="535" t="s">
        <v>11219</v>
      </c>
      <c r="M10155" s="529" t="s">
        <v>1047</v>
      </c>
    </row>
    <row r="10156" spans="12:13" x14ac:dyDescent="0.35">
      <c r="L10156" s="535" t="s">
        <v>11220</v>
      </c>
      <c r="M10156" s="529" t="s">
        <v>1047</v>
      </c>
    </row>
    <row r="10157" spans="12:13" x14ac:dyDescent="0.35">
      <c r="L10157" s="535" t="s">
        <v>11221</v>
      </c>
      <c r="M10157" s="529" t="s">
        <v>1047</v>
      </c>
    </row>
    <row r="10158" spans="12:13" x14ac:dyDescent="0.35">
      <c r="L10158" s="535" t="s">
        <v>11222</v>
      </c>
      <c r="M10158" s="529" t="s">
        <v>1047</v>
      </c>
    </row>
    <row r="10159" spans="12:13" x14ac:dyDescent="0.35">
      <c r="L10159" s="535" t="s">
        <v>11223</v>
      </c>
      <c r="M10159" s="529" t="s">
        <v>1047</v>
      </c>
    </row>
    <row r="10160" spans="12:13" x14ac:dyDescent="0.35">
      <c r="L10160" s="535" t="s">
        <v>11224</v>
      </c>
      <c r="M10160" s="529" t="s">
        <v>1047</v>
      </c>
    </row>
    <row r="10161" spans="12:13" x14ac:dyDescent="0.35">
      <c r="L10161" s="535" t="s">
        <v>11225</v>
      </c>
      <c r="M10161" s="529" t="s">
        <v>1047</v>
      </c>
    </row>
    <row r="10162" spans="12:13" x14ac:dyDescent="0.35">
      <c r="L10162" s="535" t="s">
        <v>11226</v>
      </c>
      <c r="M10162" s="529" t="s">
        <v>1047</v>
      </c>
    </row>
    <row r="10163" spans="12:13" x14ac:dyDescent="0.35">
      <c r="L10163" s="535" t="s">
        <v>11227</v>
      </c>
      <c r="M10163" s="529" t="s">
        <v>1047</v>
      </c>
    </row>
    <row r="10164" spans="12:13" x14ac:dyDescent="0.35">
      <c r="L10164" s="535" t="s">
        <v>11228</v>
      </c>
      <c r="M10164" s="529" t="s">
        <v>1047</v>
      </c>
    </row>
    <row r="10165" spans="12:13" x14ac:dyDescent="0.35">
      <c r="L10165" s="535" t="s">
        <v>11229</v>
      </c>
      <c r="M10165" s="529" t="s">
        <v>1047</v>
      </c>
    </row>
    <row r="10166" spans="12:13" x14ac:dyDescent="0.35">
      <c r="L10166" s="535" t="s">
        <v>11230</v>
      </c>
      <c r="M10166" s="529" t="s">
        <v>1047</v>
      </c>
    </row>
    <row r="10167" spans="12:13" x14ac:dyDescent="0.35">
      <c r="L10167" s="535" t="s">
        <v>11231</v>
      </c>
      <c r="M10167" s="529" t="s">
        <v>1047</v>
      </c>
    </row>
    <row r="10168" spans="12:13" x14ac:dyDescent="0.35">
      <c r="L10168" s="535" t="s">
        <v>11232</v>
      </c>
      <c r="M10168" s="529" t="s">
        <v>1047</v>
      </c>
    </row>
    <row r="10169" spans="12:13" x14ac:dyDescent="0.35">
      <c r="L10169" s="535" t="s">
        <v>11233</v>
      </c>
      <c r="M10169" s="529" t="s">
        <v>1047</v>
      </c>
    </row>
    <row r="10170" spans="12:13" x14ac:dyDescent="0.35">
      <c r="L10170" s="535" t="s">
        <v>11234</v>
      </c>
      <c r="M10170" s="529" t="s">
        <v>1047</v>
      </c>
    </row>
    <row r="10171" spans="12:13" x14ac:dyDescent="0.35">
      <c r="L10171" s="535" t="s">
        <v>11235</v>
      </c>
      <c r="M10171" s="529" t="s">
        <v>1047</v>
      </c>
    </row>
    <row r="10172" spans="12:13" x14ac:dyDescent="0.35">
      <c r="L10172" s="535" t="s">
        <v>11236</v>
      </c>
      <c r="M10172" s="529" t="s">
        <v>1047</v>
      </c>
    </row>
    <row r="10173" spans="12:13" x14ac:dyDescent="0.35">
      <c r="L10173" s="535" t="s">
        <v>11237</v>
      </c>
      <c r="M10173" s="529" t="s">
        <v>1049</v>
      </c>
    </row>
    <row r="10174" spans="12:13" x14ac:dyDescent="0.35">
      <c r="L10174" s="535" t="s">
        <v>11238</v>
      </c>
      <c r="M10174" s="529" t="s">
        <v>1049</v>
      </c>
    </row>
    <row r="10175" spans="12:13" x14ac:dyDescent="0.35">
      <c r="L10175" s="535" t="s">
        <v>11239</v>
      </c>
      <c r="M10175" s="529" t="s">
        <v>1049</v>
      </c>
    </row>
    <row r="10176" spans="12:13" x14ac:dyDescent="0.35">
      <c r="L10176" s="535" t="s">
        <v>11240</v>
      </c>
      <c r="M10176" s="529" t="s">
        <v>1049</v>
      </c>
    </row>
    <row r="10177" spans="12:13" x14ac:dyDescent="0.35">
      <c r="L10177" s="535" t="s">
        <v>11241</v>
      </c>
      <c r="M10177" s="529" t="s">
        <v>1049</v>
      </c>
    </row>
    <row r="10178" spans="12:13" x14ac:dyDescent="0.35">
      <c r="L10178" s="535" t="s">
        <v>11242</v>
      </c>
      <c r="M10178" s="529" t="s">
        <v>1049</v>
      </c>
    </row>
    <row r="10179" spans="12:13" x14ac:dyDescent="0.35">
      <c r="L10179" s="535" t="s">
        <v>11243</v>
      </c>
      <c r="M10179" s="529" t="s">
        <v>1049</v>
      </c>
    </row>
    <row r="10180" spans="12:13" x14ac:dyDescent="0.35">
      <c r="L10180" s="535" t="s">
        <v>11244</v>
      </c>
      <c r="M10180" s="529" t="s">
        <v>1049</v>
      </c>
    </row>
    <row r="10181" spans="12:13" x14ac:dyDescent="0.35">
      <c r="L10181" s="535" t="s">
        <v>11245</v>
      </c>
      <c r="M10181" s="529" t="s">
        <v>1049</v>
      </c>
    </row>
    <row r="10182" spans="12:13" x14ac:dyDescent="0.35">
      <c r="L10182" s="535" t="s">
        <v>11246</v>
      </c>
      <c r="M10182" s="529" t="s">
        <v>1049</v>
      </c>
    </row>
    <row r="10183" spans="12:13" x14ac:dyDescent="0.35">
      <c r="L10183" s="535" t="s">
        <v>11247</v>
      </c>
      <c r="M10183" s="529" t="s">
        <v>1049</v>
      </c>
    </row>
    <row r="10184" spans="12:13" x14ac:dyDescent="0.35">
      <c r="L10184" s="535" t="s">
        <v>11248</v>
      </c>
      <c r="M10184" s="529" t="s">
        <v>1049</v>
      </c>
    </row>
    <row r="10185" spans="12:13" x14ac:dyDescent="0.35">
      <c r="L10185" s="535" t="s">
        <v>11249</v>
      </c>
      <c r="M10185" s="529" t="s">
        <v>1049</v>
      </c>
    </row>
    <row r="10186" spans="12:13" x14ac:dyDescent="0.35">
      <c r="L10186" s="535" t="s">
        <v>11250</v>
      </c>
      <c r="M10186" s="529" t="s">
        <v>1049</v>
      </c>
    </row>
    <row r="10187" spans="12:13" x14ac:dyDescent="0.35">
      <c r="L10187" s="535" t="s">
        <v>11251</v>
      </c>
      <c r="M10187" s="529" t="s">
        <v>1049</v>
      </c>
    </row>
    <row r="10188" spans="12:13" x14ac:dyDescent="0.35">
      <c r="L10188" s="535" t="s">
        <v>11252</v>
      </c>
      <c r="M10188" s="529" t="s">
        <v>1049</v>
      </c>
    </row>
    <row r="10189" spans="12:13" x14ac:dyDescent="0.35">
      <c r="L10189" s="535" t="s">
        <v>11253</v>
      </c>
      <c r="M10189" s="529" t="s">
        <v>1049</v>
      </c>
    </row>
    <row r="10190" spans="12:13" x14ac:dyDescent="0.35">
      <c r="L10190" s="535" t="s">
        <v>11254</v>
      </c>
      <c r="M10190" s="529" t="s">
        <v>1049</v>
      </c>
    </row>
    <row r="10191" spans="12:13" x14ac:dyDescent="0.35">
      <c r="L10191" s="535" t="s">
        <v>11255</v>
      </c>
      <c r="M10191" s="529" t="s">
        <v>1049</v>
      </c>
    </row>
    <row r="10192" spans="12:13" x14ac:dyDescent="0.35">
      <c r="L10192" s="535" t="s">
        <v>11256</v>
      </c>
      <c r="M10192" s="529" t="s">
        <v>1049</v>
      </c>
    </row>
    <row r="10193" spans="12:13" x14ac:dyDescent="0.35">
      <c r="L10193" s="535" t="s">
        <v>11257</v>
      </c>
      <c r="M10193" s="529" t="s">
        <v>1049</v>
      </c>
    </row>
    <row r="10194" spans="12:13" x14ac:dyDescent="0.35">
      <c r="L10194" s="535" t="s">
        <v>11258</v>
      </c>
      <c r="M10194" s="529" t="s">
        <v>1049</v>
      </c>
    </row>
    <row r="10195" spans="12:13" x14ac:dyDescent="0.35">
      <c r="L10195" s="535" t="s">
        <v>11259</v>
      </c>
      <c r="M10195" s="529" t="s">
        <v>1049</v>
      </c>
    </row>
    <row r="10196" spans="12:13" x14ac:dyDescent="0.35">
      <c r="L10196" s="535" t="s">
        <v>11260</v>
      </c>
      <c r="M10196" s="529" t="s">
        <v>1049</v>
      </c>
    </row>
    <row r="10197" spans="12:13" x14ac:dyDescent="0.35">
      <c r="L10197" s="535" t="s">
        <v>11261</v>
      </c>
      <c r="M10197" s="529" t="s">
        <v>1049</v>
      </c>
    </row>
    <row r="10198" spans="12:13" x14ac:dyDescent="0.35">
      <c r="L10198" s="535" t="s">
        <v>11262</v>
      </c>
      <c r="M10198" s="529" t="s">
        <v>1049</v>
      </c>
    </row>
    <row r="10199" spans="12:13" x14ac:dyDescent="0.35">
      <c r="L10199" s="535" t="s">
        <v>11263</v>
      </c>
      <c r="M10199" s="529" t="s">
        <v>1049</v>
      </c>
    </row>
    <row r="10200" spans="12:13" x14ac:dyDescent="0.35">
      <c r="L10200" s="535" t="s">
        <v>11264</v>
      </c>
      <c r="M10200" s="529" t="s">
        <v>1049</v>
      </c>
    </row>
    <row r="10201" spans="12:13" x14ac:dyDescent="0.35">
      <c r="L10201" s="535" t="s">
        <v>11265</v>
      </c>
      <c r="M10201" s="529" t="s">
        <v>1049</v>
      </c>
    </row>
    <row r="10202" spans="12:13" x14ac:dyDescent="0.35">
      <c r="L10202" s="535" t="s">
        <v>11266</v>
      </c>
      <c r="M10202" s="529" t="s">
        <v>1049</v>
      </c>
    </row>
    <row r="10203" spans="12:13" x14ac:dyDescent="0.35">
      <c r="L10203" s="535" t="s">
        <v>11267</v>
      </c>
      <c r="M10203" s="529" t="s">
        <v>1049</v>
      </c>
    </row>
    <row r="10204" spans="12:13" x14ac:dyDescent="0.35">
      <c r="L10204" s="535" t="s">
        <v>11268</v>
      </c>
      <c r="M10204" s="529" t="s">
        <v>1049</v>
      </c>
    </row>
    <row r="10205" spans="12:13" x14ac:dyDescent="0.35">
      <c r="L10205" s="535" t="s">
        <v>11269</v>
      </c>
      <c r="M10205" s="529" t="s">
        <v>1049</v>
      </c>
    </row>
    <row r="10206" spans="12:13" x14ac:dyDescent="0.35">
      <c r="L10206" s="535" t="s">
        <v>11270</v>
      </c>
      <c r="M10206" s="529" t="s">
        <v>1049</v>
      </c>
    </row>
    <row r="10207" spans="12:13" x14ac:dyDescent="0.35">
      <c r="L10207" s="535" t="s">
        <v>11271</v>
      </c>
      <c r="M10207" s="529" t="s">
        <v>1049</v>
      </c>
    </row>
    <row r="10208" spans="12:13" x14ac:dyDescent="0.35">
      <c r="L10208" s="535" t="s">
        <v>11272</v>
      </c>
      <c r="M10208" s="529" t="s">
        <v>1049</v>
      </c>
    </row>
    <row r="10209" spans="12:13" x14ac:dyDescent="0.35">
      <c r="L10209" s="535" t="s">
        <v>11273</v>
      </c>
      <c r="M10209" s="529" t="s">
        <v>1049</v>
      </c>
    </row>
    <row r="10210" spans="12:13" x14ac:dyDescent="0.35">
      <c r="L10210" s="535" t="s">
        <v>11274</v>
      </c>
      <c r="M10210" s="529" t="s">
        <v>1049</v>
      </c>
    </row>
    <row r="10211" spans="12:13" x14ac:dyDescent="0.35">
      <c r="L10211" s="535" t="s">
        <v>11275</v>
      </c>
      <c r="M10211" s="529" t="s">
        <v>1049</v>
      </c>
    </row>
    <row r="10212" spans="12:13" x14ac:dyDescent="0.35">
      <c r="L10212" s="535" t="s">
        <v>11276</v>
      </c>
      <c r="M10212" s="529" t="s">
        <v>1049</v>
      </c>
    </row>
    <row r="10213" spans="12:13" x14ac:dyDescent="0.35">
      <c r="L10213" s="535" t="s">
        <v>11277</v>
      </c>
      <c r="M10213" s="529" t="s">
        <v>1049</v>
      </c>
    </row>
    <row r="10214" spans="12:13" x14ac:dyDescent="0.35">
      <c r="L10214" s="535" t="s">
        <v>11278</v>
      </c>
      <c r="M10214" s="529" t="s">
        <v>1049</v>
      </c>
    </row>
    <row r="10215" spans="12:13" x14ac:dyDescent="0.35">
      <c r="L10215" s="535" t="s">
        <v>11279</v>
      </c>
      <c r="M10215" s="529" t="s">
        <v>1049</v>
      </c>
    </row>
    <row r="10216" spans="12:13" x14ac:dyDescent="0.35">
      <c r="L10216" s="535" t="s">
        <v>11280</v>
      </c>
      <c r="M10216" s="529" t="s">
        <v>1049</v>
      </c>
    </row>
    <row r="10217" spans="12:13" x14ac:dyDescent="0.35">
      <c r="L10217" s="535" t="s">
        <v>11281</v>
      </c>
      <c r="M10217" s="529" t="s">
        <v>1049</v>
      </c>
    </row>
    <row r="10218" spans="12:13" x14ac:dyDescent="0.35">
      <c r="L10218" s="535" t="s">
        <v>11282</v>
      </c>
      <c r="M10218" s="529" t="s">
        <v>1049</v>
      </c>
    </row>
    <row r="10219" spans="12:13" x14ac:dyDescent="0.35">
      <c r="L10219" s="535" t="s">
        <v>11283</v>
      </c>
      <c r="M10219" s="529" t="s">
        <v>1049</v>
      </c>
    </row>
    <row r="10220" spans="12:13" x14ac:dyDescent="0.35">
      <c r="L10220" s="535" t="s">
        <v>11284</v>
      </c>
      <c r="M10220" s="529" t="s">
        <v>1049</v>
      </c>
    </row>
    <row r="10221" spans="12:13" x14ac:dyDescent="0.35">
      <c r="L10221" s="535" t="s">
        <v>11285</v>
      </c>
      <c r="M10221" s="529" t="s">
        <v>1049</v>
      </c>
    </row>
    <row r="10222" spans="12:13" x14ac:dyDescent="0.35">
      <c r="L10222" s="535" t="s">
        <v>11286</v>
      </c>
      <c r="M10222" s="529" t="s">
        <v>1049</v>
      </c>
    </row>
    <row r="10223" spans="12:13" x14ac:dyDescent="0.35">
      <c r="L10223" s="535" t="s">
        <v>11287</v>
      </c>
      <c r="M10223" s="529" t="s">
        <v>1049</v>
      </c>
    </row>
    <row r="10224" spans="12:13" x14ac:dyDescent="0.35">
      <c r="L10224" s="535" t="s">
        <v>11288</v>
      </c>
      <c r="M10224" s="529" t="s">
        <v>1049</v>
      </c>
    </row>
    <row r="10225" spans="12:13" x14ac:dyDescent="0.35">
      <c r="L10225" s="535" t="s">
        <v>11289</v>
      </c>
      <c r="M10225" s="529" t="s">
        <v>1049</v>
      </c>
    </row>
    <row r="10226" spans="12:13" x14ac:dyDescent="0.35">
      <c r="L10226" s="535" t="s">
        <v>11290</v>
      </c>
      <c r="M10226" s="529" t="s">
        <v>1049</v>
      </c>
    </row>
    <row r="10227" spans="12:13" x14ac:dyDescent="0.35">
      <c r="L10227" s="535" t="s">
        <v>11291</v>
      </c>
      <c r="M10227" s="529" t="s">
        <v>1049</v>
      </c>
    </row>
    <row r="10228" spans="12:13" x14ac:dyDescent="0.35">
      <c r="L10228" s="535" t="s">
        <v>11292</v>
      </c>
      <c r="M10228" s="529" t="s">
        <v>1049</v>
      </c>
    </row>
    <row r="10229" spans="12:13" x14ac:dyDescent="0.35">
      <c r="L10229" s="535" t="s">
        <v>11293</v>
      </c>
      <c r="M10229" s="529" t="s">
        <v>1049</v>
      </c>
    </row>
    <row r="10230" spans="12:13" x14ac:dyDescent="0.35">
      <c r="L10230" s="535" t="s">
        <v>11294</v>
      </c>
      <c r="M10230" s="529" t="s">
        <v>1049</v>
      </c>
    </row>
    <row r="10231" spans="12:13" x14ac:dyDescent="0.35">
      <c r="L10231" s="535" t="s">
        <v>11295</v>
      </c>
      <c r="M10231" s="529" t="s">
        <v>1049</v>
      </c>
    </row>
    <row r="10232" spans="12:13" x14ac:dyDescent="0.35">
      <c r="L10232" s="535" t="s">
        <v>11296</v>
      </c>
      <c r="M10232" s="529" t="s">
        <v>1049</v>
      </c>
    </row>
    <row r="10233" spans="12:13" x14ac:dyDescent="0.35">
      <c r="L10233" s="535" t="s">
        <v>11297</v>
      </c>
      <c r="M10233" s="529" t="s">
        <v>1049</v>
      </c>
    </row>
    <row r="10234" spans="12:13" x14ac:dyDescent="0.35">
      <c r="L10234" s="535" t="s">
        <v>11298</v>
      </c>
      <c r="M10234" s="529" t="s">
        <v>1049</v>
      </c>
    </row>
    <row r="10235" spans="12:13" x14ac:dyDescent="0.35">
      <c r="L10235" s="535" t="s">
        <v>11299</v>
      </c>
      <c r="M10235" s="529" t="s">
        <v>1049</v>
      </c>
    </row>
    <row r="10236" spans="12:13" x14ac:dyDescent="0.35">
      <c r="L10236" s="535" t="s">
        <v>11300</v>
      </c>
      <c r="M10236" s="529" t="s">
        <v>1049</v>
      </c>
    </row>
    <row r="10237" spans="12:13" x14ac:dyDescent="0.35">
      <c r="L10237" s="535" t="s">
        <v>11301</v>
      </c>
      <c r="M10237" s="529" t="s">
        <v>1049</v>
      </c>
    </row>
    <row r="10238" spans="12:13" x14ac:dyDescent="0.35">
      <c r="L10238" s="535" t="s">
        <v>11302</v>
      </c>
      <c r="M10238" s="529" t="s">
        <v>1049</v>
      </c>
    </row>
    <row r="10239" spans="12:13" x14ac:dyDescent="0.35">
      <c r="L10239" s="535" t="s">
        <v>11303</v>
      </c>
      <c r="M10239" s="529" t="s">
        <v>1049</v>
      </c>
    </row>
    <row r="10240" spans="12:13" x14ac:dyDescent="0.35">
      <c r="L10240" s="535" t="s">
        <v>11304</v>
      </c>
      <c r="M10240" s="529" t="s">
        <v>1049</v>
      </c>
    </row>
    <row r="10241" spans="12:13" x14ac:dyDescent="0.35">
      <c r="L10241" s="535" t="s">
        <v>11305</v>
      </c>
      <c r="M10241" s="529" t="s">
        <v>1049</v>
      </c>
    </row>
    <row r="10242" spans="12:13" x14ac:dyDescent="0.35">
      <c r="L10242" s="535" t="s">
        <v>11306</v>
      </c>
      <c r="M10242" s="529" t="s">
        <v>1049</v>
      </c>
    </row>
    <row r="10243" spans="12:13" x14ac:dyDescent="0.35">
      <c r="L10243" s="535" t="s">
        <v>11307</v>
      </c>
      <c r="M10243" s="529" t="s">
        <v>1049</v>
      </c>
    </row>
    <row r="10244" spans="12:13" x14ac:dyDescent="0.35">
      <c r="L10244" s="535" t="s">
        <v>11308</v>
      </c>
      <c r="M10244" s="529" t="s">
        <v>1049</v>
      </c>
    </row>
    <row r="10245" spans="12:13" x14ac:dyDescent="0.35">
      <c r="L10245" s="535" t="s">
        <v>11309</v>
      </c>
      <c r="M10245" s="529" t="s">
        <v>1049</v>
      </c>
    </row>
    <row r="10246" spans="12:13" x14ac:dyDescent="0.35">
      <c r="L10246" s="535" t="s">
        <v>11310</v>
      </c>
      <c r="M10246" s="529" t="s">
        <v>1049</v>
      </c>
    </row>
    <row r="10247" spans="12:13" x14ac:dyDescent="0.35">
      <c r="L10247" s="535" t="s">
        <v>11311</v>
      </c>
      <c r="M10247" s="529" t="s">
        <v>1049</v>
      </c>
    </row>
    <row r="10248" spans="12:13" x14ac:dyDescent="0.35">
      <c r="L10248" s="535" t="s">
        <v>11312</v>
      </c>
      <c r="M10248" s="529" t="s">
        <v>1049</v>
      </c>
    </row>
    <row r="10249" spans="12:13" x14ac:dyDescent="0.35">
      <c r="L10249" s="535" t="s">
        <v>11313</v>
      </c>
      <c r="M10249" s="529" t="s">
        <v>1049</v>
      </c>
    </row>
    <row r="10250" spans="12:13" x14ac:dyDescent="0.35">
      <c r="L10250" s="535" t="s">
        <v>11314</v>
      </c>
      <c r="M10250" s="529" t="s">
        <v>1049</v>
      </c>
    </row>
    <row r="10251" spans="12:13" x14ac:dyDescent="0.35">
      <c r="L10251" s="535" t="s">
        <v>11315</v>
      </c>
      <c r="M10251" s="529" t="s">
        <v>1049</v>
      </c>
    </row>
    <row r="10252" spans="12:13" x14ac:dyDescent="0.35">
      <c r="L10252" s="535" t="s">
        <v>11316</v>
      </c>
      <c r="M10252" s="529" t="s">
        <v>1049</v>
      </c>
    </row>
    <row r="10253" spans="12:13" x14ac:dyDescent="0.35">
      <c r="L10253" s="535" t="s">
        <v>11317</v>
      </c>
      <c r="M10253" s="529" t="s">
        <v>1049</v>
      </c>
    </row>
    <row r="10254" spans="12:13" x14ac:dyDescent="0.35">
      <c r="L10254" s="535" t="s">
        <v>11318</v>
      </c>
      <c r="M10254" s="529" t="s">
        <v>1049</v>
      </c>
    </row>
    <row r="10255" spans="12:13" x14ac:dyDescent="0.35">
      <c r="L10255" s="535" t="s">
        <v>11319</v>
      </c>
      <c r="M10255" s="529" t="s">
        <v>1049</v>
      </c>
    </row>
    <row r="10256" spans="12:13" x14ac:dyDescent="0.35">
      <c r="L10256" s="535" t="s">
        <v>11320</v>
      </c>
      <c r="M10256" s="529" t="s">
        <v>1049</v>
      </c>
    </row>
    <row r="10257" spans="12:13" x14ac:dyDescent="0.35">
      <c r="L10257" s="535" t="s">
        <v>11321</v>
      </c>
      <c r="M10257" s="529" t="s">
        <v>1049</v>
      </c>
    </row>
    <row r="10258" spans="12:13" x14ac:dyDescent="0.35">
      <c r="L10258" s="535" t="s">
        <v>11322</v>
      </c>
      <c r="M10258" s="529" t="s">
        <v>1049</v>
      </c>
    </row>
    <row r="10259" spans="12:13" x14ac:dyDescent="0.35">
      <c r="L10259" s="535" t="s">
        <v>11323</v>
      </c>
      <c r="M10259" s="529" t="s">
        <v>1049</v>
      </c>
    </row>
    <row r="10260" spans="12:13" x14ac:dyDescent="0.35">
      <c r="L10260" s="535" t="s">
        <v>11324</v>
      </c>
      <c r="M10260" s="529" t="s">
        <v>1049</v>
      </c>
    </row>
    <row r="10261" spans="12:13" x14ac:dyDescent="0.35">
      <c r="L10261" s="535" t="s">
        <v>11325</v>
      </c>
      <c r="M10261" s="529" t="s">
        <v>1049</v>
      </c>
    </row>
    <row r="10262" spans="12:13" x14ac:dyDescent="0.35">
      <c r="L10262" s="535" t="s">
        <v>11326</v>
      </c>
      <c r="M10262" s="529" t="s">
        <v>1049</v>
      </c>
    </row>
    <row r="10263" spans="12:13" x14ac:dyDescent="0.35">
      <c r="L10263" s="535" t="s">
        <v>11327</v>
      </c>
      <c r="M10263" s="529" t="s">
        <v>1049</v>
      </c>
    </row>
    <row r="10264" spans="12:13" x14ac:dyDescent="0.35">
      <c r="L10264" s="535" t="s">
        <v>11328</v>
      </c>
      <c r="M10264" s="529" t="s">
        <v>1049</v>
      </c>
    </row>
    <row r="10265" spans="12:13" x14ac:dyDescent="0.35">
      <c r="L10265" s="535" t="s">
        <v>11329</v>
      </c>
      <c r="M10265" s="529" t="s">
        <v>1049</v>
      </c>
    </row>
    <row r="10266" spans="12:13" x14ac:dyDescent="0.35">
      <c r="L10266" s="535" t="s">
        <v>11330</v>
      </c>
      <c r="M10266" s="529" t="s">
        <v>1049</v>
      </c>
    </row>
    <row r="10267" spans="12:13" x14ac:dyDescent="0.35">
      <c r="L10267" s="535" t="s">
        <v>11331</v>
      </c>
      <c r="M10267" s="529" t="s">
        <v>1049</v>
      </c>
    </row>
    <row r="10268" spans="12:13" x14ac:dyDescent="0.35">
      <c r="L10268" s="535" t="s">
        <v>11332</v>
      </c>
      <c r="M10268" s="529" t="s">
        <v>1049</v>
      </c>
    </row>
    <row r="10269" spans="12:13" x14ac:dyDescent="0.35">
      <c r="L10269" s="535" t="s">
        <v>11333</v>
      </c>
      <c r="M10269" s="529" t="s">
        <v>1049</v>
      </c>
    </row>
    <row r="10270" spans="12:13" x14ac:dyDescent="0.35">
      <c r="L10270" s="535" t="s">
        <v>11334</v>
      </c>
      <c r="M10270" s="529" t="s">
        <v>1049</v>
      </c>
    </row>
    <row r="10271" spans="12:13" x14ac:dyDescent="0.35">
      <c r="L10271" s="535" t="s">
        <v>11335</v>
      </c>
      <c r="M10271" s="529" t="s">
        <v>1049</v>
      </c>
    </row>
    <row r="10272" spans="12:13" x14ac:dyDescent="0.35">
      <c r="L10272" s="535" t="s">
        <v>11336</v>
      </c>
      <c r="M10272" s="529" t="s">
        <v>1049</v>
      </c>
    </row>
    <row r="10273" spans="12:13" x14ac:dyDescent="0.35">
      <c r="L10273" s="535" t="s">
        <v>11337</v>
      </c>
      <c r="M10273" s="529" t="s">
        <v>1049</v>
      </c>
    </row>
    <row r="10274" spans="12:13" x14ac:dyDescent="0.35">
      <c r="L10274" s="535" t="s">
        <v>11338</v>
      </c>
      <c r="M10274" s="529" t="s">
        <v>1049</v>
      </c>
    </row>
    <row r="10275" spans="12:13" x14ac:dyDescent="0.35">
      <c r="L10275" s="535" t="s">
        <v>11339</v>
      </c>
      <c r="M10275" s="529" t="s">
        <v>1049</v>
      </c>
    </row>
    <row r="10276" spans="12:13" x14ac:dyDescent="0.35">
      <c r="L10276" s="535" t="s">
        <v>11340</v>
      </c>
      <c r="M10276" s="529" t="s">
        <v>1049</v>
      </c>
    </row>
    <row r="10277" spans="12:13" x14ac:dyDescent="0.35">
      <c r="L10277" s="535" t="s">
        <v>11341</v>
      </c>
      <c r="M10277" s="529" t="s">
        <v>1049</v>
      </c>
    </row>
    <row r="10278" spans="12:13" x14ac:dyDescent="0.35">
      <c r="L10278" s="535" t="s">
        <v>11342</v>
      </c>
      <c r="M10278" s="529" t="s">
        <v>1049</v>
      </c>
    </row>
    <row r="10279" spans="12:13" x14ac:dyDescent="0.35">
      <c r="L10279" s="535" t="s">
        <v>11343</v>
      </c>
      <c r="M10279" s="529" t="s">
        <v>1049</v>
      </c>
    </row>
    <row r="10280" spans="12:13" x14ac:dyDescent="0.35">
      <c r="L10280" s="535" t="s">
        <v>11344</v>
      </c>
      <c r="M10280" s="529" t="s">
        <v>1049</v>
      </c>
    </row>
    <row r="10281" spans="12:13" x14ac:dyDescent="0.35">
      <c r="L10281" s="535" t="s">
        <v>11345</v>
      </c>
      <c r="M10281" s="529" t="s">
        <v>1049</v>
      </c>
    </row>
    <row r="10282" spans="12:13" x14ac:dyDescent="0.35">
      <c r="L10282" s="535" t="s">
        <v>11346</v>
      </c>
      <c r="M10282" s="529" t="s">
        <v>1049</v>
      </c>
    </row>
    <row r="10283" spans="12:13" x14ac:dyDescent="0.35">
      <c r="L10283" s="535" t="s">
        <v>11347</v>
      </c>
      <c r="M10283" s="529" t="s">
        <v>1049</v>
      </c>
    </row>
    <row r="10284" spans="12:13" x14ac:dyDescent="0.35">
      <c r="L10284" s="535" t="s">
        <v>11348</v>
      </c>
      <c r="M10284" s="529" t="s">
        <v>1049</v>
      </c>
    </row>
    <row r="10285" spans="12:13" x14ac:dyDescent="0.35">
      <c r="L10285" s="535" t="s">
        <v>11349</v>
      </c>
      <c r="M10285" s="529" t="s">
        <v>1049</v>
      </c>
    </row>
    <row r="10286" spans="12:13" x14ac:dyDescent="0.35">
      <c r="L10286" s="535" t="s">
        <v>11350</v>
      </c>
      <c r="M10286" s="529" t="s">
        <v>1049</v>
      </c>
    </row>
    <row r="10287" spans="12:13" x14ac:dyDescent="0.35">
      <c r="L10287" s="535" t="s">
        <v>11351</v>
      </c>
      <c r="M10287" s="529" t="s">
        <v>1049</v>
      </c>
    </row>
    <row r="10288" spans="12:13" x14ac:dyDescent="0.35">
      <c r="L10288" s="535" t="s">
        <v>11352</v>
      </c>
      <c r="M10288" s="529" t="s">
        <v>1049</v>
      </c>
    </row>
    <row r="10289" spans="12:13" x14ac:dyDescent="0.35">
      <c r="L10289" s="535" t="s">
        <v>11353</v>
      </c>
      <c r="M10289" s="529" t="s">
        <v>1049</v>
      </c>
    </row>
    <row r="10290" spans="12:13" x14ac:dyDescent="0.35">
      <c r="L10290" s="535" t="s">
        <v>11354</v>
      </c>
      <c r="M10290" s="529" t="s">
        <v>1049</v>
      </c>
    </row>
    <row r="10291" spans="12:13" x14ac:dyDescent="0.35">
      <c r="L10291" s="535" t="s">
        <v>11355</v>
      </c>
      <c r="M10291" s="529" t="s">
        <v>1049</v>
      </c>
    </row>
    <row r="10292" spans="12:13" x14ac:dyDescent="0.35">
      <c r="L10292" s="535" t="s">
        <v>11356</v>
      </c>
      <c r="M10292" s="529" t="s">
        <v>1049</v>
      </c>
    </row>
    <row r="10293" spans="12:13" x14ac:dyDescent="0.35">
      <c r="L10293" s="535" t="s">
        <v>11357</v>
      </c>
      <c r="M10293" s="529" t="s">
        <v>1049</v>
      </c>
    </row>
    <row r="10294" spans="12:13" x14ac:dyDescent="0.35">
      <c r="L10294" s="535" t="s">
        <v>11358</v>
      </c>
      <c r="M10294" s="529" t="s">
        <v>1049</v>
      </c>
    </row>
    <row r="10295" spans="12:13" x14ac:dyDescent="0.35">
      <c r="L10295" s="535" t="s">
        <v>11359</v>
      </c>
      <c r="M10295" s="529" t="s">
        <v>1049</v>
      </c>
    </row>
    <row r="10296" spans="12:13" x14ac:dyDescent="0.35">
      <c r="L10296" s="535" t="s">
        <v>11360</v>
      </c>
      <c r="M10296" s="529" t="s">
        <v>1049</v>
      </c>
    </row>
    <row r="10297" spans="12:13" x14ac:dyDescent="0.35">
      <c r="L10297" s="535" t="s">
        <v>11361</v>
      </c>
      <c r="M10297" s="529" t="s">
        <v>1049</v>
      </c>
    </row>
    <row r="10298" spans="12:13" x14ac:dyDescent="0.35">
      <c r="L10298" s="535" t="s">
        <v>11362</v>
      </c>
      <c r="M10298" s="529" t="s">
        <v>1049</v>
      </c>
    </row>
    <row r="10299" spans="12:13" x14ac:dyDescent="0.35">
      <c r="L10299" s="535" t="s">
        <v>11363</v>
      </c>
      <c r="M10299" s="529" t="s">
        <v>1049</v>
      </c>
    </row>
    <row r="10300" spans="12:13" x14ac:dyDescent="0.35">
      <c r="L10300" s="535" t="s">
        <v>11364</v>
      </c>
      <c r="M10300" s="529" t="s">
        <v>1049</v>
      </c>
    </row>
    <row r="10301" spans="12:13" x14ac:dyDescent="0.35">
      <c r="L10301" s="535" t="s">
        <v>11365</v>
      </c>
      <c r="M10301" s="529" t="s">
        <v>1049</v>
      </c>
    </row>
    <row r="10302" spans="12:13" x14ac:dyDescent="0.35">
      <c r="L10302" s="535" t="s">
        <v>11366</v>
      </c>
      <c r="M10302" s="529" t="s">
        <v>1049</v>
      </c>
    </row>
    <row r="10303" spans="12:13" x14ac:dyDescent="0.35">
      <c r="L10303" s="535" t="s">
        <v>11367</v>
      </c>
      <c r="M10303" s="529" t="s">
        <v>1049</v>
      </c>
    </row>
    <row r="10304" spans="12:13" x14ac:dyDescent="0.35">
      <c r="L10304" s="535" t="s">
        <v>11368</v>
      </c>
      <c r="M10304" s="529" t="s">
        <v>1049</v>
      </c>
    </row>
    <row r="10305" spans="12:13" x14ac:dyDescent="0.35">
      <c r="L10305" s="535" t="s">
        <v>11369</v>
      </c>
      <c r="M10305" s="529" t="s">
        <v>1049</v>
      </c>
    </row>
    <row r="10306" spans="12:13" x14ac:dyDescent="0.35">
      <c r="L10306" s="535" t="s">
        <v>11370</v>
      </c>
      <c r="M10306" s="529" t="s">
        <v>1049</v>
      </c>
    </row>
    <row r="10307" spans="12:13" x14ac:dyDescent="0.35">
      <c r="L10307" s="535" t="s">
        <v>11371</v>
      </c>
      <c r="M10307" s="529" t="s">
        <v>1049</v>
      </c>
    </row>
    <row r="10308" spans="12:13" x14ac:dyDescent="0.35">
      <c r="L10308" s="535" t="s">
        <v>11372</v>
      </c>
      <c r="M10308" s="529" t="s">
        <v>1049</v>
      </c>
    </row>
    <row r="10309" spans="12:13" x14ac:dyDescent="0.35">
      <c r="L10309" s="535" t="s">
        <v>11373</v>
      </c>
      <c r="M10309" s="529" t="s">
        <v>1049</v>
      </c>
    </row>
    <row r="10310" spans="12:13" x14ac:dyDescent="0.35">
      <c r="L10310" s="535" t="s">
        <v>11374</v>
      </c>
      <c r="M10310" s="529" t="s">
        <v>1049</v>
      </c>
    </row>
    <row r="10311" spans="12:13" x14ac:dyDescent="0.35">
      <c r="L10311" s="535" t="s">
        <v>11375</v>
      </c>
      <c r="M10311" s="529" t="s">
        <v>1049</v>
      </c>
    </row>
    <row r="10312" spans="12:13" x14ac:dyDescent="0.35">
      <c r="L10312" s="535" t="s">
        <v>11376</v>
      </c>
      <c r="M10312" s="529" t="s">
        <v>1049</v>
      </c>
    </row>
    <row r="10313" spans="12:13" x14ac:dyDescent="0.35">
      <c r="L10313" s="535" t="s">
        <v>11377</v>
      </c>
      <c r="M10313" s="529" t="s">
        <v>1049</v>
      </c>
    </row>
    <row r="10314" spans="12:13" x14ac:dyDescent="0.35">
      <c r="L10314" s="535" t="s">
        <v>11378</v>
      </c>
      <c r="M10314" s="529" t="s">
        <v>1049</v>
      </c>
    </row>
    <row r="10315" spans="12:13" x14ac:dyDescent="0.35">
      <c r="L10315" s="535" t="s">
        <v>11379</v>
      </c>
      <c r="M10315" s="529" t="s">
        <v>1049</v>
      </c>
    </row>
    <row r="10316" spans="12:13" x14ac:dyDescent="0.35">
      <c r="L10316" s="535" t="s">
        <v>11380</v>
      </c>
      <c r="M10316" s="529" t="s">
        <v>1049</v>
      </c>
    </row>
    <row r="10317" spans="12:13" x14ac:dyDescent="0.35">
      <c r="L10317" s="535" t="s">
        <v>11381</v>
      </c>
      <c r="M10317" s="529" t="s">
        <v>1049</v>
      </c>
    </row>
    <row r="10318" spans="12:13" x14ac:dyDescent="0.35">
      <c r="L10318" s="535" t="s">
        <v>11382</v>
      </c>
      <c r="M10318" s="529" t="s">
        <v>1049</v>
      </c>
    </row>
    <row r="10319" spans="12:13" x14ac:dyDescent="0.35">
      <c r="L10319" s="535" t="s">
        <v>11383</v>
      </c>
      <c r="M10319" s="529" t="s">
        <v>1049</v>
      </c>
    </row>
    <row r="10320" spans="12:13" x14ac:dyDescent="0.35">
      <c r="L10320" s="535" t="s">
        <v>11384</v>
      </c>
      <c r="M10320" s="529" t="s">
        <v>1049</v>
      </c>
    </row>
    <row r="10321" spans="12:13" x14ac:dyDescent="0.35">
      <c r="L10321" s="535" t="s">
        <v>11385</v>
      </c>
      <c r="M10321" s="529" t="s">
        <v>1049</v>
      </c>
    </row>
    <row r="10322" spans="12:13" x14ac:dyDescent="0.35">
      <c r="L10322" s="535" t="s">
        <v>11386</v>
      </c>
      <c r="M10322" s="529" t="s">
        <v>1049</v>
      </c>
    </row>
    <row r="10323" spans="12:13" x14ac:dyDescent="0.35">
      <c r="L10323" s="535" t="s">
        <v>11387</v>
      </c>
      <c r="M10323" s="529" t="s">
        <v>1049</v>
      </c>
    </row>
    <row r="10324" spans="12:13" x14ac:dyDescent="0.35">
      <c r="L10324" s="535" t="s">
        <v>11388</v>
      </c>
      <c r="M10324" s="529" t="s">
        <v>1047</v>
      </c>
    </row>
    <row r="10325" spans="12:13" x14ac:dyDescent="0.35">
      <c r="L10325" s="535" t="s">
        <v>11389</v>
      </c>
      <c r="M10325" s="529" t="s">
        <v>1049</v>
      </c>
    </row>
    <row r="10326" spans="12:13" x14ac:dyDescent="0.35">
      <c r="L10326" s="535" t="s">
        <v>11390</v>
      </c>
      <c r="M10326" s="529" t="s">
        <v>1047</v>
      </c>
    </row>
    <row r="10327" spans="12:13" x14ac:dyDescent="0.35">
      <c r="L10327" s="535" t="s">
        <v>11391</v>
      </c>
      <c r="M10327" s="529" t="s">
        <v>1049</v>
      </c>
    </row>
    <row r="10328" spans="12:13" x14ac:dyDescent="0.35">
      <c r="L10328" s="535" t="s">
        <v>11392</v>
      </c>
      <c r="M10328" s="529" t="s">
        <v>1049</v>
      </c>
    </row>
    <row r="10329" spans="12:13" x14ac:dyDescent="0.35">
      <c r="L10329" s="535" t="s">
        <v>11393</v>
      </c>
      <c r="M10329" s="529" t="s">
        <v>1047</v>
      </c>
    </row>
    <row r="10330" spans="12:13" x14ac:dyDescent="0.35">
      <c r="L10330" s="535" t="s">
        <v>11394</v>
      </c>
      <c r="M10330" s="529" t="s">
        <v>1047</v>
      </c>
    </row>
    <row r="10331" spans="12:13" x14ac:dyDescent="0.35">
      <c r="L10331" s="535" t="s">
        <v>11395</v>
      </c>
      <c r="M10331" s="529" t="s">
        <v>1047</v>
      </c>
    </row>
    <row r="10332" spans="12:13" x14ac:dyDescent="0.35">
      <c r="L10332" s="535" t="s">
        <v>11396</v>
      </c>
      <c r="M10332" s="529" t="s">
        <v>1047</v>
      </c>
    </row>
    <row r="10333" spans="12:13" x14ac:dyDescent="0.35">
      <c r="L10333" s="535" t="s">
        <v>11397</v>
      </c>
      <c r="M10333" s="529" t="s">
        <v>1049</v>
      </c>
    </row>
    <row r="10334" spans="12:13" x14ac:dyDescent="0.35">
      <c r="L10334" s="535" t="s">
        <v>11398</v>
      </c>
      <c r="M10334" s="529" t="s">
        <v>1047</v>
      </c>
    </row>
    <row r="10335" spans="12:13" x14ac:dyDescent="0.35">
      <c r="L10335" s="535" t="s">
        <v>11399</v>
      </c>
      <c r="M10335" s="529" t="s">
        <v>1047</v>
      </c>
    </row>
    <row r="10336" spans="12:13" x14ac:dyDescent="0.35">
      <c r="L10336" s="535" t="s">
        <v>11400</v>
      </c>
      <c r="M10336" s="529" t="s">
        <v>1049</v>
      </c>
    </row>
    <row r="10337" spans="12:13" x14ac:dyDescent="0.35">
      <c r="L10337" s="535" t="s">
        <v>11401</v>
      </c>
      <c r="M10337" s="529" t="s">
        <v>1047</v>
      </c>
    </row>
    <row r="10338" spans="12:13" x14ac:dyDescent="0.35">
      <c r="L10338" s="535" t="s">
        <v>11402</v>
      </c>
      <c r="M10338" s="529" t="s">
        <v>1047</v>
      </c>
    </row>
    <row r="10339" spans="12:13" x14ac:dyDescent="0.35">
      <c r="L10339" s="535" t="s">
        <v>11403</v>
      </c>
      <c r="M10339" s="529" t="s">
        <v>1049</v>
      </c>
    </row>
    <row r="10340" spans="12:13" x14ac:dyDescent="0.35">
      <c r="L10340" s="535" t="s">
        <v>11404</v>
      </c>
      <c r="M10340" s="529" t="s">
        <v>1049</v>
      </c>
    </row>
    <row r="10341" spans="12:13" x14ac:dyDescent="0.35">
      <c r="L10341" s="535" t="s">
        <v>11405</v>
      </c>
      <c r="M10341" s="529" t="s">
        <v>1047</v>
      </c>
    </row>
    <row r="10342" spans="12:13" x14ac:dyDescent="0.35">
      <c r="L10342" s="535" t="s">
        <v>11406</v>
      </c>
      <c r="M10342" s="529" t="s">
        <v>1047</v>
      </c>
    </row>
    <row r="10343" spans="12:13" x14ac:dyDescent="0.35">
      <c r="L10343" s="535" t="s">
        <v>11407</v>
      </c>
      <c r="M10343" s="529" t="s">
        <v>1047</v>
      </c>
    </row>
    <row r="10344" spans="12:13" x14ac:dyDescent="0.35">
      <c r="L10344" s="535" t="s">
        <v>11408</v>
      </c>
      <c r="M10344" s="529" t="s">
        <v>1047</v>
      </c>
    </row>
    <row r="10345" spans="12:13" x14ac:dyDescent="0.35">
      <c r="L10345" s="535" t="s">
        <v>11409</v>
      </c>
      <c r="M10345" s="529" t="s">
        <v>1047</v>
      </c>
    </row>
    <row r="10346" spans="12:13" x14ac:dyDescent="0.35">
      <c r="L10346" s="535" t="s">
        <v>11410</v>
      </c>
      <c r="M10346" s="529" t="s">
        <v>1049</v>
      </c>
    </row>
    <row r="10347" spans="12:13" x14ac:dyDescent="0.35">
      <c r="L10347" s="535" t="s">
        <v>11411</v>
      </c>
      <c r="M10347" s="529" t="s">
        <v>1047</v>
      </c>
    </row>
    <row r="10348" spans="12:13" x14ac:dyDescent="0.35">
      <c r="L10348" s="535" t="s">
        <v>11412</v>
      </c>
      <c r="M10348" s="529" t="s">
        <v>1047</v>
      </c>
    </row>
    <row r="10349" spans="12:13" x14ac:dyDescent="0.35">
      <c r="L10349" s="535" t="s">
        <v>11413</v>
      </c>
      <c r="M10349" s="529" t="s">
        <v>1047</v>
      </c>
    </row>
    <row r="10350" spans="12:13" x14ac:dyDescent="0.35">
      <c r="L10350" s="535" t="s">
        <v>11414</v>
      </c>
      <c r="M10350" s="529" t="s">
        <v>1047</v>
      </c>
    </row>
    <row r="10351" spans="12:13" x14ac:dyDescent="0.35">
      <c r="L10351" s="535" t="s">
        <v>11415</v>
      </c>
      <c r="M10351" s="529" t="s">
        <v>1047</v>
      </c>
    </row>
    <row r="10352" spans="12:13" x14ac:dyDescent="0.35">
      <c r="L10352" s="535" t="s">
        <v>11416</v>
      </c>
      <c r="M10352" s="529" t="s">
        <v>1049</v>
      </c>
    </row>
    <row r="10353" spans="12:13" x14ac:dyDescent="0.35">
      <c r="L10353" s="535" t="s">
        <v>11417</v>
      </c>
      <c r="M10353" s="529" t="s">
        <v>1047</v>
      </c>
    </row>
    <row r="10354" spans="12:13" x14ac:dyDescent="0.35">
      <c r="L10354" s="535" t="s">
        <v>11418</v>
      </c>
      <c r="M10354" s="529" t="s">
        <v>1047</v>
      </c>
    </row>
    <row r="10355" spans="12:13" x14ac:dyDescent="0.35">
      <c r="L10355" s="535" t="s">
        <v>11419</v>
      </c>
      <c r="M10355" s="529" t="s">
        <v>1047</v>
      </c>
    </row>
    <row r="10356" spans="12:13" x14ac:dyDescent="0.35">
      <c r="L10356" s="535" t="s">
        <v>11420</v>
      </c>
      <c r="M10356" s="529" t="s">
        <v>1047</v>
      </c>
    </row>
    <row r="10357" spans="12:13" x14ac:dyDescent="0.35">
      <c r="L10357" s="535" t="s">
        <v>11421</v>
      </c>
      <c r="M10357" s="529" t="s">
        <v>1047</v>
      </c>
    </row>
    <row r="10358" spans="12:13" x14ac:dyDescent="0.35">
      <c r="L10358" s="535" t="s">
        <v>11422</v>
      </c>
      <c r="M10358" s="529" t="s">
        <v>1047</v>
      </c>
    </row>
    <row r="10359" spans="12:13" x14ac:dyDescent="0.35">
      <c r="L10359" s="535" t="s">
        <v>11423</v>
      </c>
      <c r="M10359" s="529" t="s">
        <v>1047</v>
      </c>
    </row>
    <row r="10360" spans="12:13" x14ac:dyDescent="0.35">
      <c r="L10360" s="535" t="s">
        <v>11424</v>
      </c>
      <c r="M10360" s="529" t="s">
        <v>1049</v>
      </c>
    </row>
    <row r="10361" spans="12:13" x14ac:dyDescent="0.35">
      <c r="L10361" s="535" t="s">
        <v>11425</v>
      </c>
      <c r="M10361" s="529" t="s">
        <v>1049</v>
      </c>
    </row>
    <row r="10362" spans="12:13" x14ac:dyDescent="0.35">
      <c r="L10362" s="535" t="s">
        <v>11426</v>
      </c>
      <c r="M10362" s="529" t="s">
        <v>1049</v>
      </c>
    </row>
    <row r="10363" spans="12:13" x14ac:dyDescent="0.35">
      <c r="L10363" s="535" t="s">
        <v>11427</v>
      </c>
      <c r="M10363" s="529" t="s">
        <v>1049</v>
      </c>
    </row>
    <row r="10364" spans="12:13" x14ac:dyDescent="0.35">
      <c r="L10364" s="535" t="s">
        <v>11428</v>
      </c>
      <c r="M10364" s="529" t="s">
        <v>1049</v>
      </c>
    </row>
    <row r="10365" spans="12:13" x14ac:dyDescent="0.35">
      <c r="L10365" s="535" t="s">
        <v>11429</v>
      </c>
      <c r="M10365" s="529" t="s">
        <v>1049</v>
      </c>
    </row>
    <row r="10366" spans="12:13" x14ac:dyDescent="0.35">
      <c r="L10366" s="535" t="s">
        <v>11430</v>
      </c>
      <c r="M10366" s="529" t="s">
        <v>1049</v>
      </c>
    </row>
    <row r="10367" spans="12:13" x14ac:dyDescent="0.35">
      <c r="L10367" s="535" t="s">
        <v>11431</v>
      </c>
      <c r="M10367" s="529" t="s">
        <v>1049</v>
      </c>
    </row>
    <row r="10368" spans="12:13" x14ac:dyDescent="0.35">
      <c r="L10368" s="535" t="s">
        <v>11432</v>
      </c>
      <c r="M10368" s="529" t="s">
        <v>1049</v>
      </c>
    </row>
    <row r="10369" spans="12:13" x14ac:dyDescent="0.35">
      <c r="L10369" s="535" t="s">
        <v>11433</v>
      </c>
      <c r="M10369" s="529" t="s">
        <v>1049</v>
      </c>
    </row>
    <row r="10370" spans="12:13" x14ac:dyDescent="0.35">
      <c r="L10370" s="535" t="s">
        <v>11434</v>
      </c>
      <c r="M10370" s="529" t="s">
        <v>1049</v>
      </c>
    </row>
    <row r="10371" spans="12:13" x14ac:dyDescent="0.35">
      <c r="L10371" s="535" t="s">
        <v>11435</v>
      </c>
      <c r="M10371" s="529" t="s">
        <v>1049</v>
      </c>
    </row>
    <row r="10372" spans="12:13" x14ac:dyDescent="0.35">
      <c r="L10372" s="535" t="s">
        <v>11436</v>
      </c>
      <c r="M10372" s="529" t="s">
        <v>1049</v>
      </c>
    </row>
    <row r="10373" spans="12:13" x14ac:dyDescent="0.35">
      <c r="L10373" s="535" t="s">
        <v>11437</v>
      </c>
      <c r="M10373" s="529" t="s">
        <v>1049</v>
      </c>
    </row>
    <row r="10374" spans="12:13" x14ac:dyDescent="0.35">
      <c r="L10374" s="535" t="s">
        <v>11438</v>
      </c>
      <c r="M10374" s="529" t="s">
        <v>1049</v>
      </c>
    </row>
    <row r="10375" spans="12:13" x14ac:dyDescent="0.35">
      <c r="L10375" s="535" t="s">
        <v>11439</v>
      </c>
      <c r="M10375" s="529" t="s">
        <v>1049</v>
      </c>
    </row>
    <row r="10376" spans="12:13" x14ac:dyDescent="0.35">
      <c r="L10376" s="535" t="s">
        <v>11440</v>
      </c>
      <c r="M10376" s="529" t="s">
        <v>1049</v>
      </c>
    </row>
    <row r="10377" spans="12:13" x14ac:dyDescent="0.35">
      <c r="L10377" s="535" t="s">
        <v>11441</v>
      </c>
      <c r="M10377" s="529" t="s">
        <v>1049</v>
      </c>
    </row>
    <row r="10378" spans="12:13" x14ac:dyDescent="0.35">
      <c r="L10378" s="535" t="s">
        <v>11442</v>
      </c>
      <c r="M10378" s="529" t="s">
        <v>1049</v>
      </c>
    </row>
    <row r="10379" spans="12:13" x14ac:dyDescent="0.35">
      <c r="L10379" s="535" t="s">
        <v>11443</v>
      </c>
      <c r="M10379" s="529" t="s">
        <v>1049</v>
      </c>
    </row>
    <row r="10380" spans="12:13" x14ac:dyDescent="0.35">
      <c r="L10380" s="535" t="s">
        <v>11444</v>
      </c>
      <c r="M10380" s="529" t="s">
        <v>1049</v>
      </c>
    </row>
    <row r="10381" spans="12:13" x14ac:dyDescent="0.35">
      <c r="L10381" s="535" t="s">
        <v>11445</v>
      </c>
      <c r="M10381" s="529" t="s">
        <v>1049</v>
      </c>
    </row>
    <row r="10382" spans="12:13" x14ac:dyDescent="0.35">
      <c r="L10382" s="535" t="s">
        <v>11446</v>
      </c>
      <c r="M10382" s="529" t="s">
        <v>1049</v>
      </c>
    </row>
    <row r="10383" spans="12:13" x14ac:dyDescent="0.35">
      <c r="L10383" s="535" t="s">
        <v>11447</v>
      </c>
      <c r="M10383" s="529" t="s">
        <v>1049</v>
      </c>
    </row>
    <row r="10384" spans="12:13" x14ac:dyDescent="0.35">
      <c r="L10384" s="535" t="s">
        <v>11448</v>
      </c>
      <c r="M10384" s="529" t="s">
        <v>1049</v>
      </c>
    </row>
    <row r="10385" spans="12:13" x14ac:dyDescent="0.35">
      <c r="L10385" s="535" t="s">
        <v>11449</v>
      </c>
      <c r="M10385" s="529" t="s">
        <v>1049</v>
      </c>
    </row>
    <row r="10386" spans="12:13" x14ac:dyDescent="0.35">
      <c r="L10386" s="535" t="s">
        <v>11450</v>
      </c>
      <c r="M10386" s="529" t="s">
        <v>1049</v>
      </c>
    </row>
    <row r="10387" spans="12:13" x14ac:dyDescent="0.35">
      <c r="L10387" s="535" t="s">
        <v>11451</v>
      </c>
      <c r="M10387" s="529" t="s">
        <v>1049</v>
      </c>
    </row>
    <row r="10388" spans="12:13" x14ac:dyDescent="0.35">
      <c r="L10388" s="535" t="s">
        <v>11452</v>
      </c>
      <c r="M10388" s="529" t="s">
        <v>1049</v>
      </c>
    </row>
    <row r="10389" spans="12:13" x14ac:dyDescent="0.35">
      <c r="L10389" s="535" t="s">
        <v>11453</v>
      </c>
      <c r="M10389" s="529" t="s">
        <v>1049</v>
      </c>
    </row>
    <row r="10390" spans="12:13" x14ac:dyDescent="0.35">
      <c r="L10390" s="535" t="s">
        <v>11454</v>
      </c>
      <c r="M10390" s="529" t="s">
        <v>1049</v>
      </c>
    </row>
    <row r="10391" spans="12:13" x14ac:dyDescent="0.35">
      <c r="L10391" s="535" t="s">
        <v>11455</v>
      </c>
      <c r="M10391" s="529" t="s">
        <v>1049</v>
      </c>
    </row>
    <row r="10392" spans="12:13" x14ac:dyDescent="0.35">
      <c r="L10392" s="535" t="s">
        <v>11456</v>
      </c>
      <c r="M10392" s="529" t="s">
        <v>1049</v>
      </c>
    </row>
    <row r="10393" spans="12:13" x14ac:dyDescent="0.35">
      <c r="L10393" s="535" t="s">
        <v>11457</v>
      </c>
      <c r="M10393" s="529" t="s">
        <v>1049</v>
      </c>
    </row>
    <row r="10394" spans="12:13" x14ac:dyDescent="0.35">
      <c r="L10394" s="535" t="s">
        <v>11458</v>
      </c>
      <c r="M10394" s="529" t="s">
        <v>1049</v>
      </c>
    </row>
    <row r="10395" spans="12:13" x14ac:dyDescent="0.35">
      <c r="L10395" s="535" t="s">
        <v>11459</v>
      </c>
      <c r="M10395" s="529" t="s">
        <v>1049</v>
      </c>
    </row>
    <row r="10396" spans="12:13" x14ac:dyDescent="0.35">
      <c r="L10396" s="535" t="s">
        <v>11460</v>
      </c>
      <c r="M10396" s="529" t="s">
        <v>1049</v>
      </c>
    </row>
    <row r="10397" spans="12:13" x14ac:dyDescent="0.35">
      <c r="L10397" s="535" t="s">
        <v>11461</v>
      </c>
      <c r="M10397" s="529" t="s">
        <v>1049</v>
      </c>
    </row>
    <row r="10398" spans="12:13" x14ac:dyDescent="0.35">
      <c r="L10398" s="535" t="s">
        <v>11462</v>
      </c>
      <c r="M10398" s="529" t="s">
        <v>1049</v>
      </c>
    </row>
    <row r="10399" spans="12:13" x14ac:dyDescent="0.35">
      <c r="L10399" s="535" t="s">
        <v>11463</v>
      </c>
      <c r="M10399" s="529" t="s">
        <v>1049</v>
      </c>
    </row>
    <row r="10400" spans="12:13" x14ac:dyDescent="0.35">
      <c r="L10400" s="535" t="s">
        <v>11464</v>
      </c>
      <c r="M10400" s="529" t="s">
        <v>1049</v>
      </c>
    </row>
    <row r="10401" spans="12:13" x14ac:dyDescent="0.35">
      <c r="L10401" s="535" t="s">
        <v>11465</v>
      </c>
      <c r="M10401" s="529" t="s">
        <v>1049</v>
      </c>
    </row>
    <row r="10402" spans="12:13" x14ac:dyDescent="0.35">
      <c r="L10402" s="535" t="s">
        <v>11466</v>
      </c>
      <c r="M10402" s="529" t="s">
        <v>1049</v>
      </c>
    </row>
    <row r="10403" spans="12:13" x14ac:dyDescent="0.35">
      <c r="L10403" s="535" t="s">
        <v>11467</v>
      </c>
      <c r="M10403" s="529" t="s">
        <v>1049</v>
      </c>
    </row>
    <row r="10404" spans="12:13" x14ac:dyDescent="0.35">
      <c r="L10404" s="535" t="s">
        <v>11468</v>
      </c>
      <c r="M10404" s="529" t="s">
        <v>1049</v>
      </c>
    </row>
    <row r="10405" spans="12:13" x14ac:dyDescent="0.35">
      <c r="L10405" s="535" t="s">
        <v>11469</v>
      </c>
      <c r="M10405" s="529" t="s">
        <v>1049</v>
      </c>
    </row>
    <row r="10406" spans="12:13" x14ac:dyDescent="0.35">
      <c r="L10406" s="535" t="s">
        <v>11470</v>
      </c>
      <c r="M10406" s="529" t="s">
        <v>1049</v>
      </c>
    </row>
    <row r="10407" spans="12:13" x14ac:dyDescent="0.35">
      <c r="L10407" s="535" t="s">
        <v>11471</v>
      </c>
      <c r="M10407" s="529" t="s">
        <v>1049</v>
      </c>
    </row>
    <row r="10408" spans="12:13" x14ac:dyDescent="0.35">
      <c r="L10408" s="535" t="s">
        <v>11472</v>
      </c>
      <c r="M10408" s="529" t="s">
        <v>1049</v>
      </c>
    </row>
    <row r="10409" spans="12:13" x14ac:dyDescent="0.35">
      <c r="L10409" s="535" t="s">
        <v>11473</v>
      </c>
      <c r="M10409" s="529" t="s">
        <v>1049</v>
      </c>
    </row>
    <row r="10410" spans="12:13" x14ac:dyDescent="0.35">
      <c r="L10410" s="535" t="s">
        <v>11474</v>
      </c>
      <c r="M10410" s="529" t="s">
        <v>1049</v>
      </c>
    </row>
    <row r="10411" spans="12:13" x14ac:dyDescent="0.35">
      <c r="L10411" s="535" t="s">
        <v>11475</v>
      </c>
      <c r="M10411" s="529" t="s">
        <v>1049</v>
      </c>
    </row>
    <row r="10412" spans="12:13" x14ac:dyDescent="0.35">
      <c r="L10412" s="535" t="s">
        <v>11476</v>
      </c>
      <c r="M10412" s="529" t="s">
        <v>1049</v>
      </c>
    </row>
    <row r="10413" spans="12:13" x14ac:dyDescent="0.35">
      <c r="L10413" s="535" t="s">
        <v>11477</v>
      </c>
      <c r="M10413" s="529" t="s">
        <v>1049</v>
      </c>
    </row>
    <row r="10414" spans="12:13" x14ac:dyDescent="0.35">
      <c r="L10414" s="535" t="s">
        <v>11478</v>
      </c>
      <c r="M10414" s="529" t="s">
        <v>1049</v>
      </c>
    </row>
    <row r="10415" spans="12:13" x14ac:dyDescent="0.35">
      <c r="L10415" s="535" t="s">
        <v>11479</v>
      </c>
      <c r="M10415" s="529" t="s">
        <v>1049</v>
      </c>
    </row>
    <row r="10416" spans="12:13" x14ac:dyDescent="0.35">
      <c r="L10416" s="535" t="s">
        <v>11480</v>
      </c>
      <c r="M10416" s="529" t="s">
        <v>1049</v>
      </c>
    </row>
    <row r="10417" spans="12:13" x14ac:dyDescent="0.35">
      <c r="L10417" s="535" t="s">
        <v>11481</v>
      </c>
      <c r="M10417" s="529" t="s">
        <v>1049</v>
      </c>
    </row>
    <row r="10418" spans="12:13" x14ac:dyDescent="0.35">
      <c r="L10418" s="535" t="s">
        <v>11482</v>
      </c>
      <c r="M10418" s="529" t="s">
        <v>1049</v>
      </c>
    </row>
    <row r="10419" spans="12:13" x14ac:dyDescent="0.35">
      <c r="L10419" s="535" t="s">
        <v>11483</v>
      </c>
      <c r="M10419" s="529" t="s">
        <v>1049</v>
      </c>
    </row>
    <row r="10420" spans="12:13" x14ac:dyDescent="0.35">
      <c r="L10420" s="535" t="s">
        <v>11484</v>
      </c>
      <c r="M10420" s="529" t="s">
        <v>1049</v>
      </c>
    </row>
    <row r="10421" spans="12:13" x14ac:dyDescent="0.35">
      <c r="L10421" s="535" t="s">
        <v>11485</v>
      </c>
      <c r="M10421" s="529" t="s">
        <v>1049</v>
      </c>
    </row>
    <row r="10422" spans="12:13" x14ac:dyDescent="0.35">
      <c r="L10422" s="535" t="s">
        <v>11486</v>
      </c>
      <c r="M10422" s="529" t="s">
        <v>1049</v>
      </c>
    </row>
    <row r="10423" spans="12:13" x14ac:dyDescent="0.35">
      <c r="L10423" s="535" t="s">
        <v>11487</v>
      </c>
      <c r="M10423" s="529" t="s">
        <v>1049</v>
      </c>
    </row>
    <row r="10424" spans="12:13" x14ac:dyDescent="0.35">
      <c r="L10424" s="535" t="s">
        <v>11488</v>
      </c>
      <c r="M10424" s="529" t="s">
        <v>1049</v>
      </c>
    </row>
    <row r="10425" spans="12:13" x14ac:dyDescent="0.35">
      <c r="L10425" s="535" t="s">
        <v>11489</v>
      </c>
      <c r="M10425" s="529" t="s">
        <v>1049</v>
      </c>
    </row>
    <row r="10426" spans="12:13" x14ac:dyDescent="0.35">
      <c r="L10426" s="535" t="s">
        <v>11490</v>
      </c>
      <c r="M10426" s="529" t="s">
        <v>1049</v>
      </c>
    </row>
    <row r="10427" spans="12:13" x14ac:dyDescent="0.35">
      <c r="L10427" s="535" t="s">
        <v>11491</v>
      </c>
      <c r="M10427" s="529" t="s">
        <v>1049</v>
      </c>
    </row>
    <row r="10428" spans="12:13" x14ac:dyDescent="0.35">
      <c r="L10428" s="535" t="s">
        <v>11492</v>
      </c>
      <c r="M10428" s="529" t="s">
        <v>1049</v>
      </c>
    </row>
    <row r="10429" spans="12:13" x14ac:dyDescent="0.35">
      <c r="L10429" s="535" t="s">
        <v>11493</v>
      </c>
      <c r="M10429" s="529" t="s">
        <v>1049</v>
      </c>
    </row>
    <row r="10430" spans="12:13" x14ac:dyDescent="0.35">
      <c r="L10430" s="535" t="s">
        <v>11494</v>
      </c>
      <c r="M10430" s="529" t="s">
        <v>1049</v>
      </c>
    </row>
    <row r="10431" spans="12:13" x14ac:dyDescent="0.35">
      <c r="L10431" s="535" t="s">
        <v>11495</v>
      </c>
      <c r="M10431" s="529" t="s">
        <v>1049</v>
      </c>
    </row>
    <row r="10432" spans="12:13" x14ac:dyDescent="0.35">
      <c r="L10432" s="535" t="s">
        <v>11496</v>
      </c>
      <c r="M10432" s="529" t="s">
        <v>1049</v>
      </c>
    </row>
    <row r="10433" spans="12:13" x14ac:dyDescent="0.35">
      <c r="L10433" s="535" t="s">
        <v>11497</v>
      </c>
      <c r="M10433" s="529" t="s">
        <v>1049</v>
      </c>
    </row>
    <row r="10434" spans="12:13" x14ac:dyDescent="0.35">
      <c r="L10434" s="535" t="s">
        <v>11498</v>
      </c>
      <c r="M10434" s="529" t="s">
        <v>1049</v>
      </c>
    </row>
    <row r="10435" spans="12:13" x14ac:dyDescent="0.35">
      <c r="L10435" s="535" t="s">
        <v>11499</v>
      </c>
      <c r="M10435" s="529" t="s">
        <v>1049</v>
      </c>
    </row>
    <row r="10436" spans="12:13" x14ac:dyDescent="0.35">
      <c r="L10436" s="535" t="s">
        <v>11500</v>
      </c>
      <c r="M10436" s="529" t="s">
        <v>1049</v>
      </c>
    </row>
    <row r="10437" spans="12:13" x14ac:dyDescent="0.35">
      <c r="L10437" s="535" t="s">
        <v>11501</v>
      </c>
      <c r="M10437" s="529" t="s">
        <v>1049</v>
      </c>
    </row>
    <row r="10438" spans="12:13" x14ac:dyDescent="0.35">
      <c r="L10438" s="535" t="s">
        <v>11502</v>
      </c>
      <c r="M10438" s="529" t="s">
        <v>1049</v>
      </c>
    </row>
    <row r="10439" spans="12:13" x14ac:dyDescent="0.35">
      <c r="L10439" s="535" t="s">
        <v>11503</v>
      </c>
      <c r="M10439" s="529" t="s">
        <v>1049</v>
      </c>
    </row>
    <row r="10440" spans="12:13" x14ac:dyDescent="0.35">
      <c r="L10440" s="535" t="s">
        <v>11504</v>
      </c>
      <c r="M10440" s="529" t="s">
        <v>1049</v>
      </c>
    </row>
    <row r="10441" spans="12:13" x14ac:dyDescent="0.35">
      <c r="L10441" s="535" t="s">
        <v>11505</v>
      </c>
      <c r="M10441" s="529" t="s">
        <v>1049</v>
      </c>
    </row>
    <row r="10442" spans="12:13" x14ac:dyDescent="0.35">
      <c r="L10442" s="535" t="s">
        <v>11506</v>
      </c>
      <c r="M10442" s="529" t="s">
        <v>1049</v>
      </c>
    </row>
    <row r="10443" spans="12:13" x14ac:dyDescent="0.35">
      <c r="L10443" s="535" t="s">
        <v>11507</v>
      </c>
      <c r="M10443" s="529" t="s">
        <v>1049</v>
      </c>
    </row>
    <row r="10444" spans="12:13" x14ac:dyDescent="0.35">
      <c r="L10444" s="535" t="s">
        <v>11508</v>
      </c>
      <c r="M10444" s="529" t="s">
        <v>1049</v>
      </c>
    </row>
    <row r="10445" spans="12:13" x14ac:dyDescent="0.35">
      <c r="L10445" s="535" t="s">
        <v>11509</v>
      </c>
      <c r="M10445" s="529" t="s">
        <v>1049</v>
      </c>
    </row>
    <row r="10446" spans="12:13" x14ac:dyDescent="0.35">
      <c r="L10446" s="535" t="s">
        <v>11510</v>
      </c>
      <c r="M10446" s="529" t="s">
        <v>1049</v>
      </c>
    </row>
    <row r="10447" spans="12:13" x14ac:dyDescent="0.35">
      <c r="L10447" s="535" t="s">
        <v>11511</v>
      </c>
      <c r="M10447" s="529" t="s">
        <v>1049</v>
      </c>
    </row>
    <row r="10448" spans="12:13" x14ac:dyDescent="0.35">
      <c r="L10448" s="535" t="s">
        <v>11512</v>
      </c>
      <c r="M10448" s="529" t="s">
        <v>1049</v>
      </c>
    </row>
    <row r="10449" spans="12:13" x14ac:dyDescent="0.35">
      <c r="L10449" s="535" t="s">
        <v>11513</v>
      </c>
      <c r="M10449" s="529" t="s">
        <v>1049</v>
      </c>
    </row>
    <row r="10450" spans="12:13" x14ac:dyDescent="0.35">
      <c r="L10450" s="535" t="s">
        <v>11514</v>
      </c>
      <c r="M10450" s="529" t="s">
        <v>1049</v>
      </c>
    </row>
    <row r="10451" spans="12:13" x14ac:dyDescent="0.35">
      <c r="L10451" s="535" t="s">
        <v>11515</v>
      </c>
      <c r="M10451" s="529" t="s">
        <v>1049</v>
      </c>
    </row>
    <row r="10452" spans="12:13" x14ac:dyDescent="0.35">
      <c r="L10452" s="535" t="s">
        <v>11516</v>
      </c>
      <c r="M10452" s="529" t="s">
        <v>1049</v>
      </c>
    </row>
    <row r="10453" spans="12:13" x14ac:dyDescent="0.35">
      <c r="L10453" s="535" t="s">
        <v>11517</v>
      </c>
      <c r="M10453" s="529" t="s">
        <v>1049</v>
      </c>
    </row>
    <row r="10454" spans="12:13" x14ac:dyDescent="0.35">
      <c r="L10454" s="535" t="s">
        <v>11518</v>
      </c>
      <c r="M10454" s="529" t="s">
        <v>1049</v>
      </c>
    </row>
    <row r="10455" spans="12:13" x14ac:dyDescent="0.35">
      <c r="L10455" s="535" t="s">
        <v>11519</v>
      </c>
      <c r="M10455" s="529" t="s">
        <v>1049</v>
      </c>
    </row>
    <row r="10456" spans="12:13" x14ac:dyDescent="0.35">
      <c r="L10456" s="535" t="s">
        <v>11520</v>
      </c>
      <c r="M10456" s="529" t="s">
        <v>1049</v>
      </c>
    </row>
    <row r="10457" spans="12:13" x14ac:dyDescent="0.35">
      <c r="L10457" s="535" t="s">
        <v>11521</v>
      </c>
      <c r="M10457" s="529" t="s">
        <v>1049</v>
      </c>
    </row>
    <row r="10458" spans="12:13" x14ac:dyDescent="0.35">
      <c r="L10458" s="535" t="s">
        <v>11522</v>
      </c>
      <c r="M10458" s="529" t="s">
        <v>1049</v>
      </c>
    </row>
    <row r="10459" spans="12:13" x14ac:dyDescent="0.35">
      <c r="L10459" s="535" t="s">
        <v>11523</v>
      </c>
      <c r="M10459" s="529" t="s">
        <v>1049</v>
      </c>
    </row>
    <row r="10460" spans="12:13" x14ac:dyDescent="0.35">
      <c r="L10460" s="535" t="s">
        <v>11524</v>
      </c>
      <c r="M10460" s="529" t="s">
        <v>1049</v>
      </c>
    </row>
    <row r="10461" spans="12:13" x14ac:dyDescent="0.35">
      <c r="L10461" s="535" t="s">
        <v>11525</v>
      </c>
      <c r="M10461" s="529" t="s">
        <v>1049</v>
      </c>
    </row>
    <row r="10462" spans="12:13" x14ac:dyDescent="0.35">
      <c r="L10462" s="535" t="s">
        <v>11526</v>
      </c>
      <c r="M10462" s="529" t="s">
        <v>1049</v>
      </c>
    </row>
    <row r="10463" spans="12:13" x14ac:dyDescent="0.35">
      <c r="L10463" s="535" t="s">
        <v>11527</v>
      </c>
      <c r="M10463" s="529" t="s">
        <v>1049</v>
      </c>
    </row>
    <row r="10464" spans="12:13" x14ac:dyDescent="0.35">
      <c r="L10464" s="535" t="s">
        <v>11528</v>
      </c>
      <c r="M10464" s="529" t="s">
        <v>1049</v>
      </c>
    </row>
    <row r="10465" spans="12:13" x14ac:dyDescent="0.35">
      <c r="L10465" s="535" t="s">
        <v>11529</v>
      </c>
      <c r="M10465" s="529" t="s">
        <v>1049</v>
      </c>
    </row>
    <row r="10466" spans="12:13" x14ac:dyDescent="0.35">
      <c r="L10466" s="535" t="s">
        <v>11530</v>
      </c>
      <c r="M10466" s="529" t="s">
        <v>1049</v>
      </c>
    </row>
    <row r="10467" spans="12:13" x14ac:dyDescent="0.35">
      <c r="L10467" s="535" t="s">
        <v>11531</v>
      </c>
      <c r="M10467" s="529" t="s">
        <v>1049</v>
      </c>
    </row>
    <row r="10468" spans="12:13" x14ac:dyDescent="0.35">
      <c r="L10468" s="535" t="s">
        <v>11532</v>
      </c>
      <c r="M10468" s="529" t="s">
        <v>1049</v>
      </c>
    </row>
    <row r="10469" spans="12:13" x14ac:dyDescent="0.35">
      <c r="L10469" s="535" t="s">
        <v>11533</v>
      </c>
      <c r="M10469" s="529" t="s">
        <v>1049</v>
      </c>
    </row>
    <row r="10470" spans="12:13" x14ac:dyDescent="0.35">
      <c r="L10470" s="535" t="s">
        <v>11534</v>
      </c>
      <c r="M10470" s="529" t="s">
        <v>1049</v>
      </c>
    </row>
    <row r="10471" spans="12:13" x14ac:dyDescent="0.35">
      <c r="L10471" s="535" t="s">
        <v>11535</v>
      </c>
      <c r="M10471" s="529" t="s">
        <v>1049</v>
      </c>
    </row>
    <row r="10472" spans="12:13" x14ac:dyDescent="0.35">
      <c r="L10472" s="535" t="s">
        <v>11536</v>
      </c>
      <c r="M10472" s="529" t="s">
        <v>1049</v>
      </c>
    </row>
    <row r="10473" spans="12:13" x14ac:dyDescent="0.35">
      <c r="L10473" s="535" t="s">
        <v>11537</v>
      </c>
      <c r="M10473" s="529" t="s">
        <v>1049</v>
      </c>
    </row>
    <row r="10474" spans="12:13" x14ac:dyDescent="0.35">
      <c r="L10474" s="535" t="s">
        <v>11538</v>
      </c>
      <c r="M10474" s="529" t="s">
        <v>1049</v>
      </c>
    </row>
    <row r="10475" spans="12:13" x14ac:dyDescent="0.35">
      <c r="L10475" s="535" t="s">
        <v>11539</v>
      </c>
      <c r="M10475" s="529" t="s">
        <v>1049</v>
      </c>
    </row>
    <row r="10476" spans="12:13" x14ac:dyDescent="0.35">
      <c r="L10476" s="535" t="s">
        <v>11540</v>
      </c>
      <c r="M10476" s="529" t="s">
        <v>1049</v>
      </c>
    </row>
    <row r="10477" spans="12:13" x14ac:dyDescent="0.35">
      <c r="L10477" s="535" t="s">
        <v>11541</v>
      </c>
      <c r="M10477" s="529" t="s">
        <v>1049</v>
      </c>
    </row>
    <row r="10478" spans="12:13" x14ac:dyDescent="0.35">
      <c r="L10478" s="535" t="s">
        <v>11542</v>
      </c>
      <c r="M10478" s="529" t="s">
        <v>1049</v>
      </c>
    </row>
    <row r="10479" spans="12:13" x14ac:dyDescent="0.35">
      <c r="L10479" s="535" t="s">
        <v>11543</v>
      </c>
      <c r="M10479" s="529" t="s">
        <v>1049</v>
      </c>
    </row>
    <row r="10480" spans="12:13" x14ac:dyDescent="0.35">
      <c r="L10480" s="535" t="s">
        <v>11544</v>
      </c>
      <c r="M10480" s="529" t="s">
        <v>1049</v>
      </c>
    </row>
    <row r="10481" spans="12:13" x14ac:dyDescent="0.35">
      <c r="L10481" s="535" t="s">
        <v>11545</v>
      </c>
      <c r="M10481" s="529" t="s">
        <v>1049</v>
      </c>
    </row>
    <row r="10482" spans="12:13" x14ac:dyDescent="0.35">
      <c r="L10482" s="535" t="s">
        <v>11546</v>
      </c>
      <c r="M10482" s="529" t="s">
        <v>1049</v>
      </c>
    </row>
    <row r="10483" spans="12:13" x14ac:dyDescent="0.35">
      <c r="L10483" s="535" t="s">
        <v>11547</v>
      </c>
      <c r="M10483" s="529" t="s">
        <v>1049</v>
      </c>
    </row>
    <row r="10484" spans="12:13" x14ac:dyDescent="0.35">
      <c r="L10484" s="535" t="s">
        <v>11548</v>
      </c>
      <c r="M10484" s="529" t="s">
        <v>1049</v>
      </c>
    </row>
    <row r="10485" spans="12:13" x14ac:dyDescent="0.35">
      <c r="L10485" s="535" t="s">
        <v>11549</v>
      </c>
      <c r="M10485" s="529" t="s">
        <v>1049</v>
      </c>
    </row>
    <row r="10486" spans="12:13" x14ac:dyDescent="0.35">
      <c r="L10486" s="535" t="s">
        <v>11550</v>
      </c>
      <c r="M10486" s="529" t="s">
        <v>1049</v>
      </c>
    </row>
    <row r="10487" spans="12:13" x14ac:dyDescent="0.35">
      <c r="L10487" s="535" t="s">
        <v>11551</v>
      </c>
      <c r="M10487" s="529" t="s">
        <v>1049</v>
      </c>
    </row>
    <row r="10488" spans="12:13" x14ac:dyDescent="0.35">
      <c r="L10488" s="535" t="s">
        <v>11552</v>
      </c>
      <c r="M10488" s="529" t="s">
        <v>1049</v>
      </c>
    </row>
    <row r="10489" spans="12:13" x14ac:dyDescent="0.35">
      <c r="L10489" s="535" t="s">
        <v>11553</v>
      </c>
      <c r="M10489" s="529" t="s">
        <v>1049</v>
      </c>
    </row>
    <row r="10490" spans="12:13" x14ac:dyDescent="0.35">
      <c r="L10490" s="535" t="s">
        <v>11554</v>
      </c>
      <c r="M10490" s="529" t="s">
        <v>1049</v>
      </c>
    </row>
    <row r="10491" spans="12:13" x14ac:dyDescent="0.35">
      <c r="L10491" s="535" t="s">
        <v>11555</v>
      </c>
      <c r="M10491" s="529" t="s">
        <v>1049</v>
      </c>
    </row>
    <row r="10492" spans="12:13" x14ac:dyDescent="0.35">
      <c r="L10492" s="535" t="s">
        <v>11556</v>
      </c>
      <c r="M10492" s="529" t="s">
        <v>1049</v>
      </c>
    </row>
    <row r="10493" spans="12:13" x14ac:dyDescent="0.35">
      <c r="L10493" s="535" t="s">
        <v>11557</v>
      </c>
      <c r="M10493" s="529" t="s">
        <v>1049</v>
      </c>
    </row>
    <row r="10494" spans="12:13" x14ac:dyDescent="0.35">
      <c r="L10494" s="535" t="s">
        <v>11558</v>
      </c>
      <c r="M10494" s="529" t="s">
        <v>1049</v>
      </c>
    </row>
    <row r="10495" spans="12:13" x14ac:dyDescent="0.35">
      <c r="L10495" s="535" t="s">
        <v>11559</v>
      </c>
      <c r="M10495" s="529" t="s">
        <v>1049</v>
      </c>
    </row>
    <row r="10496" spans="12:13" x14ac:dyDescent="0.35">
      <c r="L10496" s="535" t="s">
        <v>11560</v>
      </c>
      <c r="M10496" s="529" t="s">
        <v>1049</v>
      </c>
    </row>
    <row r="10497" spans="12:13" x14ac:dyDescent="0.35">
      <c r="L10497" s="535" t="s">
        <v>11561</v>
      </c>
      <c r="M10497" s="529" t="s">
        <v>1049</v>
      </c>
    </row>
    <row r="10498" spans="12:13" x14ac:dyDescent="0.35">
      <c r="L10498" s="535" t="s">
        <v>11562</v>
      </c>
      <c r="M10498" s="529" t="s">
        <v>1049</v>
      </c>
    </row>
    <row r="10499" spans="12:13" x14ac:dyDescent="0.35">
      <c r="L10499" s="535" t="s">
        <v>11563</v>
      </c>
      <c r="M10499" s="529" t="s">
        <v>1049</v>
      </c>
    </row>
    <row r="10500" spans="12:13" x14ac:dyDescent="0.35">
      <c r="L10500" s="535" t="s">
        <v>11564</v>
      </c>
      <c r="M10500" s="529" t="s">
        <v>1049</v>
      </c>
    </row>
    <row r="10501" spans="12:13" x14ac:dyDescent="0.35">
      <c r="L10501" s="535" t="s">
        <v>11565</v>
      </c>
      <c r="M10501" s="529" t="s">
        <v>1049</v>
      </c>
    </row>
    <row r="10502" spans="12:13" x14ac:dyDescent="0.35">
      <c r="L10502" s="535" t="s">
        <v>11566</v>
      </c>
      <c r="M10502" s="529" t="s">
        <v>1049</v>
      </c>
    </row>
    <row r="10503" spans="12:13" x14ac:dyDescent="0.35">
      <c r="L10503" s="535" t="s">
        <v>11567</v>
      </c>
      <c r="M10503" s="529" t="s">
        <v>1049</v>
      </c>
    </row>
    <row r="10504" spans="12:13" x14ac:dyDescent="0.35">
      <c r="L10504" s="535" t="s">
        <v>11568</v>
      </c>
      <c r="M10504" s="529" t="s">
        <v>1049</v>
      </c>
    </row>
    <row r="10505" spans="12:13" x14ac:dyDescent="0.35">
      <c r="L10505" s="535" t="s">
        <v>11569</v>
      </c>
      <c r="M10505" s="529" t="s">
        <v>1049</v>
      </c>
    </row>
    <row r="10506" spans="12:13" x14ac:dyDescent="0.35">
      <c r="L10506" s="535" t="s">
        <v>11570</v>
      </c>
      <c r="M10506" s="529" t="s">
        <v>1049</v>
      </c>
    </row>
    <row r="10507" spans="12:13" x14ac:dyDescent="0.35">
      <c r="L10507" s="535" t="s">
        <v>11571</v>
      </c>
      <c r="M10507" s="529" t="s">
        <v>1049</v>
      </c>
    </row>
    <row r="10508" spans="12:13" x14ac:dyDescent="0.35">
      <c r="L10508" s="535" t="s">
        <v>11572</v>
      </c>
      <c r="M10508" s="529" t="s">
        <v>1049</v>
      </c>
    </row>
    <row r="10509" spans="12:13" x14ac:dyDescent="0.35">
      <c r="L10509" s="535" t="s">
        <v>11573</v>
      </c>
      <c r="M10509" s="529" t="s">
        <v>1049</v>
      </c>
    </row>
    <row r="10510" spans="12:13" x14ac:dyDescent="0.35">
      <c r="L10510" s="535" t="s">
        <v>11574</v>
      </c>
      <c r="M10510" s="529" t="s">
        <v>1049</v>
      </c>
    </row>
    <row r="10511" spans="12:13" x14ac:dyDescent="0.35">
      <c r="L10511" s="535" t="s">
        <v>11575</v>
      </c>
      <c r="M10511" s="529" t="s">
        <v>1049</v>
      </c>
    </row>
    <row r="10512" spans="12:13" x14ac:dyDescent="0.35">
      <c r="L10512" s="535" t="s">
        <v>11576</v>
      </c>
      <c r="M10512" s="529" t="s">
        <v>1049</v>
      </c>
    </row>
    <row r="10513" spans="12:13" x14ac:dyDescent="0.35">
      <c r="L10513" s="535" t="s">
        <v>11577</v>
      </c>
      <c r="M10513" s="529" t="s">
        <v>1049</v>
      </c>
    </row>
    <row r="10514" spans="12:13" x14ac:dyDescent="0.35">
      <c r="L10514" s="535" t="s">
        <v>11578</v>
      </c>
      <c r="M10514" s="529" t="s">
        <v>1049</v>
      </c>
    </row>
    <row r="10515" spans="12:13" x14ac:dyDescent="0.35">
      <c r="L10515" s="535" t="s">
        <v>11579</v>
      </c>
      <c r="M10515" s="529" t="s">
        <v>1049</v>
      </c>
    </row>
    <row r="10516" spans="12:13" x14ac:dyDescent="0.35">
      <c r="L10516" s="535" t="s">
        <v>11580</v>
      </c>
      <c r="M10516" s="529" t="s">
        <v>1049</v>
      </c>
    </row>
    <row r="10517" spans="12:13" x14ac:dyDescent="0.35">
      <c r="L10517" s="535" t="s">
        <v>11581</v>
      </c>
      <c r="M10517" s="529" t="s">
        <v>1049</v>
      </c>
    </row>
    <row r="10518" spans="12:13" x14ac:dyDescent="0.35">
      <c r="L10518" s="535" t="s">
        <v>11582</v>
      </c>
      <c r="M10518" s="529" t="s">
        <v>1049</v>
      </c>
    </row>
    <row r="10519" spans="12:13" x14ac:dyDescent="0.35">
      <c r="L10519" s="535" t="s">
        <v>11583</v>
      </c>
      <c r="M10519" s="529" t="s">
        <v>1049</v>
      </c>
    </row>
    <row r="10520" spans="12:13" x14ac:dyDescent="0.35">
      <c r="L10520" s="535" t="s">
        <v>11584</v>
      </c>
      <c r="M10520" s="529" t="s">
        <v>1049</v>
      </c>
    </row>
    <row r="10521" spans="12:13" x14ac:dyDescent="0.35">
      <c r="L10521" s="535" t="s">
        <v>11585</v>
      </c>
      <c r="M10521" s="529" t="s">
        <v>1049</v>
      </c>
    </row>
    <row r="10522" spans="12:13" x14ac:dyDescent="0.35">
      <c r="L10522" s="535" t="s">
        <v>11586</v>
      </c>
      <c r="M10522" s="529" t="s">
        <v>1049</v>
      </c>
    </row>
    <row r="10523" spans="12:13" x14ac:dyDescent="0.35">
      <c r="L10523" s="535" t="s">
        <v>11587</v>
      </c>
      <c r="M10523" s="529" t="s">
        <v>1049</v>
      </c>
    </row>
    <row r="10524" spans="12:13" x14ac:dyDescent="0.35">
      <c r="L10524" s="535" t="s">
        <v>11588</v>
      </c>
      <c r="M10524" s="529" t="s">
        <v>1049</v>
      </c>
    </row>
    <row r="10525" spans="12:13" x14ac:dyDescent="0.35">
      <c r="L10525" s="535" t="s">
        <v>11589</v>
      </c>
      <c r="M10525" s="529" t="s">
        <v>1049</v>
      </c>
    </row>
    <row r="10526" spans="12:13" x14ac:dyDescent="0.35">
      <c r="L10526" s="535" t="s">
        <v>11590</v>
      </c>
      <c r="M10526" s="529" t="s">
        <v>1049</v>
      </c>
    </row>
    <row r="10527" spans="12:13" x14ac:dyDescent="0.35">
      <c r="L10527" s="535" t="s">
        <v>11591</v>
      </c>
      <c r="M10527" s="529" t="s">
        <v>1049</v>
      </c>
    </row>
    <row r="10528" spans="12:13" x14ac:dyDescent="0.35">
      <c r="L10528" s="535" t="s">
        <v>11592</v>
      </c>
      <c r="M10528" s="529" t="s">
        <v>1049</v>
      </c>
    </row>
    <row r="10529" spans="12:13" x14ac:dyDescent="0.35">
      <c r="L10529" s="535" t="s">
        <v>11593</v>
      </c>
      <c r="M10529" s="529" t="s">
        <v>1049</v>
      </c>
    </row>
    <row r="10530" spans="12:13" x14ac:dyDescent="0.35">
      <c r="L10530" s="535" t="s">
        <v>11594</v>
      </c>
      <c r="M10530" s="529" t="s">
        <v>1049</v>
      </c>
    </row>
    <row r="10531" spans="12:13" x14ac:dyDescent="0.35">
      <c r="L10531" s="535" t="s">
        <v>11595</v>
      </c>
      <c r="M10531" s="529" t="s">
        <v>1049</v>
      </c>
    </row>
    <row r="10532" spans="12:13" x14ac:dyDescent="0.35">
      <c r="L10532" s="535" t="s">
        <v>11596</v>
      </c>
      <c r="M10532" s="529" t="s">
        <v>1049</v>
      </c>
    </row>
    <row r="10533" spans="12:13" x14ac:dyDescent="0.35">
      <c r="L10533" s="535" t="s">
        <v>11597</v>
      </c>
      <c r="M10533" s="529" t="s">
        <v>1049</v>
      </c>
    </row>
    <row r="10534" spans="12:13" x14ac:dyDescent="0.35">
      <c r="L10534" s="535" t="s">
        <v>11598</v>
      </c>
      <c r="M10534" s="529" t="s">
        <v>1049</v>
      </c>
    </row>
    <row r="10535" spans="12:13" x14ac:dyDescent="0.35">
      <c r="L10535" s="535" t="s">
        <v>11599</v>
      </c>
      <c r="M10535" s="529" t="s">
        <v>1049</v>
      </c>
    </row>
    <row r="10536" spans="12:13" x14ac:dyDescent="0.35">
      <c r="L10536" s="535" t="s">
        <v>11600</v>
      </c>
      <c r="M10536" s="529" t="s">
        <v>1049</v>
      </c>
    </row>
    <row r="10537" spans="12:13" x14ac:dyDescent="0.35">
      <c r="L10537" s="535" t="s">
        <v>11601</v>
      </c>
      <c r="M10537" s="529" t="s">
        <v>1049</v>
      </c>
    </row>
    <row r="10538" spans="12:13" x14ac:dyDescent="0.35">
      <c r="L10538" s="535" t="s">
        <v>11602</v>
      </c>
      <c r="M10538" s="529" t="s">
        <v>1049</v>
      </c>
    </row>
    <row r="10539" spans="12:13" x14ac:dyDescent="0.35">
      <c r="L10539" s="535" t="s">
        <v>11603</v>
      </c>
      <c r="M10539" s="529" t="s">
        <v>1049</v>
      </c>
    </row>
    <row r="10540" spans="12:13" x14ac:dyDescent="0.35">
      <c r="L10540" s="535" t="s">
        <v>11604</v>
      </c>
      <c r="M10540" s="529" t="s">
        <v>1049</v>
      </c>
    </row>
    <row r="10541" spans="12:13" x14ac:dyDescent="0.35">
      <c r="L10541" s="535" t="s">
        <v>11605</v>
      </c>
      <c r="M10541" s="529" t="s">
        <v>1049</v>
      </c>
    </row>
    <row r="10542" spans="12:13" x14ac:dyDescent="0.35">
      <c r="L10542" s="535" t="s">
        <v>11606</v>
      </c>
      <c r="M10542" s="529" t="s">
        <v>1049</v>
      </c>
    </row>
    <row r="10543" spans="12:13" x14ac:dyDescent="0.35">
      <c r="L10543" s="535" t="s">
        <v>11607</v>
      </c>
      <c r="M10543" s="529" t="s">
        <v>1049</v>
      </c>
    </row>
    <row r="10544" spans="12:13" x14ac:dyDescent="0.35">
      <c r="L10544" s="535" t="s">
        <v>11608</v>
      </c>
      <c r="M10544" s="529" t="s">
        <v>1049</v>
      </c>
    </row>
    <row r="10545" spans="12:13" x14ac:dyDescent="0.35">
      <c r="L10545" s="535" t="s">
        <v>11609</v>
      </c>
      <c r="M10545" s="529" t="s">
        <v>1049</v>
      </c>
    </row>
    <row r="10546" spans="12:13" x14ac:dyDescent="0.35">
      <c r="L10546" s="535" t="s">
        <v>11610</v>
      </c>
      <c r="M10546" s="529" t="s">
        <v>1049</v>
      </c>
    </row>
    <row r="10547" spans="12:13" x14ac:dyDescent="0.35">
      <c r="L10547" s="535" t="s">
        <v>11611</v>
      </c>
      <c r="M10547" s="529" t="s">
        <v>1049</v>
      </c>
    </row>
    <row r="10548" spans="12:13" x14ac:dyDescent="0.35">
      <c r="L10548" s="535" t="s">
        <v>11612</v>
      </c>
      <c r="M10548" s="529" t="s">
        <v>1049</v>
      </c>
    </row>
    <row r="10549" spans="12:13" x14ac:dyDescent="0.35">
      <c r="L10549" s="535" t="s">
        <v>11613</v>
      </c>
      <c r="M10549" s="529" t="s">
        <v>1049</v>
      </c>
    </row>
    <row r="10550" spans="12:13" x14ac:dyDescent="0.35">
      <c r="L10550" s="535" t="s">
        <v>11614</v>
      </c>
      <c r="M10550" s="529" t="s">
        <v>1049</v>
      </c>
    </row>
    <row r="10551" spans="12:13" x14ac:dyDescent="0.35">
      <c r="L10551" s="535" t="s">
        <v>11615</v>
      </c>
      <c r="M10551" s="529" t="s">
        <v>1049</v>
      </c>
    </row>
    <row r="10552" spans="12:13" x14ac:dyDescent="0.35">
      <c r="L10552" s="535" t="s">
        <v>11616</v>
      </c>
      <c r="M10552" s="529" t="s">
        <v>1049</v>
      </c>
    </row>
    <row r="10553" spans="12:13" x14ac:dyDescent="0.35">
      <c r="L10553" s="535" t="s">
        <v>11617</v>
      </c>
      <c r="M10553" s="529" t="s">
        <v>1049</v>
      </c>
    </row>
    <row r="10554" spans="12:13" x14ac:dyDescent="0.35">
      <c r="L10554" s="535" t="s">
        <v>11618</v>
      </c>
      <c r="M10554" s="529" t="s">
        <v>1049</v>
      </c>
    </row>
    <row r="10555" spans="12:13" x14ac:dyDescent="0.35">
      <c r="L10555" s="535" t="s">
        <v>11619</v>
      </c>
      <c r="M10555" s="529" t="s">
        <v>1049</v>
      </c>
    </row>
    <row r="10556" spans="12:13" x14ac:dyDescent="0.35">
      <c r="L10556" s="535" t="s">
        <v>11620</v>
      </c>
      <c r="M10556" s="529" t="s">
        <v>1049</v>
      </c>
    </row>
    <row r="10557" spans="12:13" x14ac:dyDescent="0.35">
      <c r="L10557" s="535" t="s">
        <v>11621</v>
      </c>
      <c r="M10557" s="529" t="s">
        <v>1049</v>
      </c>
    </row>
    <row r="10558" spans="12:13" x14ac:dyDescent="0.35">
      <c r="L10558" s="535" t="s">
        <v>11622</v>
      </c>
      <c r="M10558" s="529" t="s">
        <v>1049</v>
      </c>
    </row>
    <row r="10559" spans="12:13" x14ac:dyDescent="0.35">
      <c r="L10559" s="535" t="s">
        <v>11623</v>
      </c>
      <c r="M10559" s="529" t="s">
        <v>1049</v>
      </c>
    </row>
    <row r="10560" spans="12:13" x14ac:dyDescent="0.35">
      <c r="L10560" s="535" t="s">
        <v>11624</v>
      </c>
      <c r="M10560" s="529" t="s">
        <v>1049</v>
      </c>
    </row>
    <row r="10561" spans="12:13" x14ac:dyDescent="0.35">
      <c r="L10561" s="535" t="s">
        <v>11625</v>
      </c>
      <c r="M10561" s="529" t="s">
        <v>1049</v>
      </c>
    </row>
    <row r="10562" spans="12:13" x14ac:dyDescent="0.35">
      <c r="L10562" s="535" t="s">
        <v>11626</v>
      </c>
      <c r="M10562" s="529" t="s">
        <v>1049</v>
      </c>
    </row>
    <row r="10563" spans="12:13" x14ac:dyDescent="0.35">
      <c r="L10563" s="535" t="s">
        <v>11627</v>
      </c>
      <c r="M10563" s="529" t="s">
        <v>1049</v>
      </c>
    </row>
    <row r="10564" spans="12:13" x14ac:dyDescent="0.35">
      <c r="L10564" s="535" t="s">
        <v>11628</v>
      </c>
      <c r="M10564" s="529" t="s">
        <v>1049</v>
      </c>
    </row>
    <row r="10565" spans="12:13" x14ac:dyDescent="0.35">
      <c r="L10565" s="535" t="s">
        <v>11629</v>
      </c>
      <c r="M10565" s="529" t="s">
        <v>1049</v>
      </c>
    </row>
    <row r="10566" spans="12:13" x14ac:dyDescent="0.35">
      <c r="L10566" s="535" t="s">
        <v>11630</v>
      </c>
      <c r="M10566" s="529" t="s">
        <v>1049</v>
      </c>
    </row>
    <row r="10567" spans="12:13" x14ac:dyDescent="0.35">
      <c r="L10567" s="535" t="s">
        <v>11631</v>
      </c>
      <c r="M10567" s="529" t="s">
        <v>1049</v>
      </c>
    </row>
    <row r="10568" spans="12:13" x14ac:dyDescent="0.35">
      <c r="L10568" s="535" t="s">
        <v>11632</v>
      </c>
      <c r="M10568" s="529" t="s">
        <v>1049</v>
      </c>
    </row>
    <row r="10569" spans="12:13" x14ac:dyDescent="0.35">
      <c r="L10569" s="535" t="s">
        <v>11633</v>
      </c>
      <c r="M10569" s="529" t="s">
        <v>1049</v>
      </c>
    </row>
    <row r="10570" spans="12:13" x14ac:dyDescent="0.35">
      <c r="L10570" s="535" t="s">
        <v>11634</v>
      </c>
      <c r="M10570" s="529" t="s">
        <v>1049</v>
      </c>
    </row>
    <row r="10571" spans="12:13" x14ac:dyDescent="0.35">
      <c r="L10571" s="535" t="s">
        <v>11635</v>
      </c>
      <c r="M10571" s="529" t="s">
        <v>1049</v>
      </c>
    </row>
    <row r="10572" spans="12:13" x14ac:dyDescent="0.35">
      <c r="L10572" s="535" t="s">
        <v>11636</v>
      </c>
      <c r="M10572" s="529" t="s">
        <v>1049</v>
      </c>
    </row>
    <row r="10573" spans="12:13" x14ac:dyDescent="0.35">
      <c r="L10573" s="535" t="s">
        <v>11637</v>
      </c>
      <c r="M10573" s="529" t="s">
        <v>1049</v>
      </c>
    </row>
    <row r="10574" spans="12:13" x14ac:dyDescent="0.35">
      <c r="L10574" s="535" t="s">
        <v>11638</v>
      </c>
      <c r="M10574" s="529" t="s">
        <v>1049</v>
      </c>
    </row>
    <row r="10575" spans="12:13" x14ac:dyDescent="0.35">
      <c r="L10575" s="535" t="s">
        <v>11639</v>
      </c>
      <c r="M10575" s="529" t="s">
        <v>1049</v>
      </c>
    </row>
    <row r="10576" spans="12:13" x14ac:dyDescent="0.35">
      <c r="L10576" s="535" t="s">
        <v>11640</v>
      </c>
      <c r="M10576" s="529" t="s">
        <v>1049</v>
      </c>
    </row>
    <row r="10577" spans="12:13" x14ac:dyDescent="0.35">
      <c r="L10577" s="535" t="s">
        <v>11641</v>
      </c>
      <c r="M10577" s="529" t="s">
        <v>1049</v>
      </c>
    </row>
    <row r="10578" spans="12:13" x14ac:dyDescent="0.35">
      <c r="L10578" s="535" t="s">
        <v>11642</v>
      </c>
      <c r="M10578" s="529" t="s">
        <v>1049</v>
      </c>
    </row>
    <row r="10579" spans="12:13" x14ac:dyDescent="0.35">
      <c r="L10579" s="535" t="s">
        <v>11643</v>
      </c>
      <c r="M10579" s="529" t="s">
        <v>1049</v>
      </c>
    </row>
    <row r="10580" spans="12:13" x14ac:dyDescent="0.35">
      <c r="L10580" s="535" t="s">
        <v>11644</v>
      </c>
      <c r="M10580" s="529" t="s">
        <v>1049</v>
      </c>
    </row>
    <row r="10581" spans="12:13" x14ac:dyDescent="0.35">
      <c r="L10581" s="535" t="s">
        <v>11645</v>
      </c>
      <c r="M10581" s="529" t="s">
        <v>1049</v>
      </c>
    </row>
    <row r="10582" spans="12:13" x14ac:dyDescent="0.35">
      <c r="L10582" s="535" t="s">
        <v>11646</v>
      </c>
      <c r="M10582" s="529" t="s">
        <v>1049</v>
      </c>
    </row>
    <row r="10583" spans="12:13" x14ac:dyDescent="0.35">
      <c r="L10583" s="535" t="s">
        <v>11647</v>
      </c>
      <c r="M10583" s="529" t="s">
        <v>1049</v>
      </c>
    </row>
    <row r="10584" spans="12:13" x14ac:dyDescent="0.35">
      <c r="L10584" s="535" t="s">
        <v>11648</v>
      </c>
      <c r="M10584" s="529" t="s">
        <v>1049</v>
      </c>
    </row>
    <row r="10585" spans="12:13" x14ac:dyDescent="0.35">
      <c r="L10585" s="535" t="s">
        <v>11649</v>
      </c>
      <c r="M10585" s="529" t="s">
        <v>1049</v>
      </c>
    </row>
    <row r="10586" spans="12:13" x14ac:dyDescent="0.35">
      <c r="L10586" s="535" t="s">
        <v>11650</v>
      </c>
      <c r="M10586" s="529" t="s">
        <v>1049</v>
      </c>
    </row>
    <row r="10587" spans="12:13" x14ac:dyDescent="0.35">
      <c r="L10587" s="535" t="s">
        <v>11651</v>
      </c>
      <c r="M10587" s="529" t="s">
        <v>1049</v>
      </c>
    </row>
    <row r="10588" spans="12:13" x14ac:dyDescent="0.35">
      <c r="L10588" s="535" t="s">
        <v>11652</v>
      </c>
      <c r="M10588" s="529" t="s">
        <v>1049</v>
      </c>
    </row>
    <row r="10589" spans="12:13" x14ac:dyDescent="0.35">
      <c r="L10589" s="535" t="s">
        <v>11653</v>
      </c>
      <c r="M10589" s="529" t="s">
        <v>1049</v>
      </c>
    </row>
    <row r="10590" spans="12:13" x14ac:dyDescent="0.35">
      <c r="L10590" s="535" t="s">
        <v>11654</v>
      </c>
      <c r="M10590" s="529" t="s">
        <v>1049</v>
      </c>
    </row>
    <row r="10591" spans="12:13" x14ac:dyDescent="0.35">
      <c r="L10591" s="535" t="s">
        <v>11655</v>
      </c>
      <c r="M10591" s="529" t="s">
        <v>1049</v>
      </c>
    </row>
    <row r="10592" spans="12:13" x14ac:dyDescent="0.35">
      <c r="L10592" s="535" t="s">
        <v>11656</v>
      </c>
      <c r="M10592" s="529" t="s">
        <v>1049</v>
      </c>
    </row>
    <row r="10593" spans="12:13" x14ac:dyDescent="0.35">
      <c r="L10593" s="535" t="s">
        <v>11657</v>
      </c>
      <c r="M10593" s="529" t="s">
        <v>1049</v>
      </c>
    </row>
    <row r="10594" spans="12:13" x14ac:dyDescent="0.35">
      <c r="L10594" s="535" t="s">
        <v>11658</v>
      </c>
      <c r="M10594" s="529" t="s">
        <v>1049</v>
      </c>
    </row>
    <row r="10595" spans="12:13" x14ac:dyDescent="0.35">
      <c r="L10595" s="535" t="s">
        <v>11659</v>
      </c>
      <c r="M10595" s="529" t="s">
        <v>1049</v>
      </c>
    </row>
    <row r="10596" spans="12:13" x14ac:dyDescent="0.35">
      <c r="L10596" s="535" t="s">
        <v>11660</v>
      </c>
      <c r="M10596" s="529" t="s">
        <v>1049</v>
      </c>
    </row>
    <row r="10597" spans="12:13" x14ac:dyDescent="0.35">
      <c r="L10597" s="535" t="s">
        <v>11661</v>
      </c>
      <c r="M10597" s="529" t="s">
        <v>1049</v>
      </c>
    </row>
    <row r="10598" spans="12:13" x14ac:dyDescent="0.35">
      <c r="L10598" s="535" t="s">
        <v>11662</v>
      </c>
      <c r="M10598" s="529" t="s">
        <v>1049</v>
      </c>
    </row>
    <row r="10599" spans="12:13" x14ac:dyDescent="0.35">
      <c r="L10599" s="535" t="s">
        <v>11663</v>
      </c>
      <c r="M10599" s="529" t="s">
        <v>1049</v>
      </c>
    </row>
    <row r="10600" spans="12:13" x14ac:dyDescent="0.35">
      <c r="L10600" s="535" t="s">
        <v>11664</v>
      </c>
      <c r="M10600" s="529" t="s">
        <v>1049</v>
      </c>
    </row>
    <row r="10601" spans="12:13" x14ac:dyDescent="0.35">
      <c r="L10601" s="535" t="s">
        <v>11665</v>
      </c>
      <c r="M10601" s="529" t="s">
        <v>1049</v>
      </c>
    </row>
    <row r="10602" spans="12:13" x14ac:dyDescent="0.35">
      <c r="L10602" s="535" t="s">
        <v>11666</v>
      </c>
      <c r="M10602" s="529" t="s">
        <v>1049</v>
      </c>
    </row>
    <row r="10603" spans="12:13" x14ac:dyDescent="0.35">
      <c r="L10603" s="535" t="s">
        <v>11667</v>
      </c>
      <c r="M10603" s="529" t="s">
        <v>1049</v>
      </c>
    </row>
    <row r="10604" spans="12:13" x14ac:dyDescent="0.35">
      <c r="L10604" s="535" t="s">
        <v>11668</v>
      </c>
      <c r="M10604" s="529" t="s">
        <v>1049</v>
      </c>
    </row>
    <row r="10605" spans="12:13" x14ac:dyDescent="0.35">
      <c r="L10605" s="535" t="s">
        <v>11669</v>
      </c>
      <c r="M10605" s="529" t="s">
        <v>1049</v>
      </c>
    </row>
    <row r="10606" spans="12:13" x14ac:dyDescent="0.35">
      <c r="L10606" s="535" t="s">
        <v>11670</v>
      </c>
      <c r="M10606" s="529" t="s">
        <v>1049</v>
      </c>
    </row>
    <row r="10607" spans="12:13" x14ac:dyDescent="0.35">
      <c r="L10607" s="535" t="s">
        <v>11671</v>
      </c>
      <c r="M10607" s="529" t="s">
        <v>1049</v>
      </c>
    </row>
    <row r="10608" spans="12:13" x14ac:dyDescent="0.35">
      <c r="L10608" s="535" t="s">
        <v>11672</v>
      </c>
      <c r="M10608" s="529" t="s">
        <v>1049</v>
      </c>
    </row>
    <row r="10609" spans="12:13" x14ac:dyDescent="0.35">
      <c r="L10609" s="535" t="s">
        <v>11673</v>
      </c>
      <c r="M10609" s="529" t="s">
        <v>1049</v>
      </c>
    </row>
    <row r="10610" spans="12:13" x14ac:dyDescent="0.35">
      <c r="L10610" s="535" t="s">
        <v>11674</v>
      </c>
      <c r="M10610" s="529" t="s">
        <v>1049</v>
      </c>
    </row>
    <row r="10611" spans="12:13" x14ac:dyDescent="0.35">
      <c r="L10611" s="535" t="s">
        <v>11675</v>
      </c>
      <c r="M10611" s="529" t="s">
        <v>1049</v>
      </c>
    </row>
    <row r="10612" spans="12:13" x14ac:dyDescent="0.35">
      <c r="L10612" s="535" t="s">
        <v>11676</v>
      </c>
      <c r="M10612" s="529" t="s">
        <v>1049</v>
      </c>
    </row>
    <row r="10613" spans="12:13" x14ac:dyDescent="0.35">
      <c r="L10613" s="535" t="s">
        <v>11677</v>
      </c>
      <c r="M10613" s="529" t="s">
        <v>1049</v>
      </c>
    </row>
    <row r="10614" spans="12:13" x14ac:dyDescent="0.35">
      <c r="L10614" s="535" t="s">
        <v>11678</v>
      </c>
      <c r="M10614" s="529" t="s">
        <v>1049</v>
      </c>
    </row>
    <row r="10615" spans="12:13" x14ac:dyDescent="0.35">
      <c r="L10615" s="535" t="s">
        <v>11679</v>
      </c>
      <c r="M10615" s="529" t="s">
        <v>1049</v>
      </c>
    </row>
    <row r="10616" spans="12:13" x14ac:dyDescent="0.35">
      <c r="L10616" s="535" t="s">
        <v>11680</v>
      </c>
      <c r="M10616" s="529" t="s">
        <v>1049</v>
      </c>
    </row>
    <row r="10617" spans="12:13" x14ac:dyDescent="0.35">
      <c r="L10617" s="535" t="s">
        <v>11681</v>
      </c>
      <c r="M10617" s="529" t="s">
        <v>1049</v>
      </c>
    </row>
    <row r="10618" spans="12:13" x14ac:dyDescent="0.35">
      <c r="L10618" s="535" t="s">
        <v>11682</v>
      </c>
      <c r="M10618" s="529" t="s">
        <v>1049</v>
      </c>
    </row>
    <row r="10619" spans="12:13" x14ac:dyDescent="0.35">
      <c r="L10619" s="535" t="s">
        <v>11683</v>
      </c>
      <c r="M10619" s="529" t="s">
        <v>1049</v>
      </c>
    </row>
    <row r="10620" spans="12:13" x14ac:dyDescent="0.35">
      <c r="L10620" s="535" t="s">
        <v>11684</v>
      </c>
      <c r="M10620" s="529" t="s">
        <v>1049</v>
      </c>
    </row>
    <row r="10621" spans="12:13" x14ac:dyDescent="0.35">
      <c r="L10621" s="535" t="s">
        <v>11685</v>
      </c>
      <c r="M10621" s="529" t="s">
        <v>1049</v>
      </c>
    </row>
    <row r="10622" spans="12:13" x14ac:dyDescent="0.35">
      <c r="L10622" s="535" t="s">
        <v>11686</v>
      </c>
      <c r="M10622" s="529" t="s">
        <v>1049</v>
      </c>
    </row>
    <row r="10623" spans="12:13" x14ac:dyDescent="0.35">
      <c r="L10623" s="535" t="s">
        <v>11687</v>
      </c>
      <c r="M10623" s="529" t="s">
        <v>1049</v>
      </c>
    </row>
    <row r="10624" spans="12:13" x14ac:dyDescent="0.35">
      <c r="L10624" s="535" t="s">
        <v>11688</v>
      </c>
      <c r="M10624" s="529" t="s">
        <v>1049</v>
      </c>
    </row>
    <row r="10625" spans="12:13" x14ac:dyDescent="0.35">
      <c r="L10625" s="535" t="s">
        <v>11689</v>
      </c>
      <c r="M10625" s="529" t="s">
        <v>1049</v>
      </c>
    </row>
    <row r="10626" spans="12:13" x14ac:dyDescent="0.35">
      <c r="L10626" s="535" t="s">
        <v>11690</v>
      </c>
      <c r="M10626" s="529" t="s">
        <v>1049</v>
      </c>
    </row>
    <row r="10627" spans="12:13" x14ac:dyDescent="0.35">
      <c r="L10627" s="535" t="s">
        <v>11691</v>
      </c>
      <c r="M10627" s="529" t="s">
        <v>1049</v>
      </c>
    </row>
    <row r="10628" spans="12:13" x14ac:dyDescent="0.35">
      <c r="L10628" s="535" t="s">
        <v>11692</v>
      </c>
      <c r="M10628" s="529" t="s">
        <v>1049</v>
      </c>
    </row>
    <row r="10629" spans="12:13" x14ac:dyDescent="0.35">
      <c r="L10629" s="535" t="s">
        <v>11693</v>
      </c>
      <c r="M10629" s="529" t="s">
        <v>1049</v>
      </c>
    </row>
    <row r="10630" spans="12:13" x14ac:dyDescent="0.35">
      <c r="L10630" s="535" t="s">
        <v>11694</v>
      </c>
      <c r="M10630" s="529" t="s">
        <v>1049</v>
      </c>
    </row>
    <row r="10631" spans="12:13" x14ac:dyDescent="0.35">
      <c r="L10631" s="535" t="s">
        <v>11695</v>
      </c>
      <c r="M10631" s="529" t="s">
        <v>1049</v>
      </c>
    </row>
    <row r="10632" spans="12:13" x14ac:dyDescent="0.35">
      <c r="L10632" s="535" t="s">
        <v>11696</v>
      </c>
      <c r="M10632" s="529" t="s">
        <v>1049</v>
      </c>
    </row>
    <row r="10633" spans="12:13" x14ac:dyDescent="0.35">
      <c r="L10633" s="535" t="s">
        <v>11697</v>
      </c>
      <c r="M10633" s="529" t="s">
        <v>1049</v>
      </c>
    </row>
    <row r="10634" spans="12:13" x14ac:dyDescent="0.35">
      <c r="L10634" s="535" t="s">
        <v>11698</v>
      </c>
      <c r="M10634" s="529" t="s">
        <v>1049</v>
      </c>
    </row>
    <row r="10635" spans="12:13" x14ac:dyDescent="0.35">
      <c r="L10635" s="535" t="s">
        <v>11699</v>
      </c>
      <c r="M10635" s="529" t="s">
        <v>1049</v>
      </c>
    </row>
    <row r="10636" spans="12:13" x14ac:dyDescent="0.35">
      <c r="L10636" s="535" t="s">
        <v>11700</v>
      </c>
      <c r="M10636" s="529" t="s">
        <v>1049</v>
      </c>
    </row>
    <row r="10637" spans="12:13" x14ac:dyDescent="0.35">
      <c r="L10637" s="535" t="s">
        <v>11701</v>
      </c>
      <c r="M10637" s="529" t="s">
        <v>1049</v>
      </c>
    </row>
    <row r="10638" spans="12:13" x14ac:dyDescent="0.35">
      <c r="L10638" s="535" t="s">
        <v>11702</v>
      </c>
      <c r="M10638" s="529" t="s">
        <v>1049</v>
      </c>
    </row>
    <row r="10639" spans="12:13" x14ac:dyDescent="0.35">
      <c r="L10639" s="535" t="s">
        <v>11703</v>
      </c>
      <c r="M10639" s="529" t="s">
        <v>1049</v>
      </c>
    </row>
    <row r="10640" spans="12:13" x14ac:dyDescent="0.35">
      <c r="L10640" s="535" t="s">
        <v>11704</v>
      </c>
      <c r="M10640" s="529" t="s">
        <v>1049</v>
      </c>
    </row>
    <row r="10641" spans="12:13" x14ac:dyDescent="0.35">
      <c r="L10641" s="535" t="s">
        <v>11705</v>
      </c>
      <c r="M10641" s="529" t="s">
        <v>1049</v>
      </c>
    </row>
    <row r="10642" spans="12:13" x14ac:dyDescent="0.35">
      <c r="L10642" s="535" t="s">
        <v>11706</v>
      </c>
      <c r="M10642" s="529" t="s">
        <v>1049</v>
      </c>
    </row>
    <row r="10643" spans="12:13" x14ac:dyDescent="0.35">
      <c r="L10643" s="535" t="s">
        <v>11707</v>
      </c>
      <c r="M10643" s="529" t="s">
        <v>1049</v>
      </c>
    </row>
    <row r="10644" spans="12:13" x14ac:dyDescent="0.35">
      <c r="L10644" s="535" t="s">
        <v>11708</v>
      </c>
      <c r="M10644" s="529" t="s">
        <v>1049</v>
      </c>
    </row>
    <row r="10645" spans="12:13" x14ac:dyDescent="0.35">
      <c r="L10645" s="535" t="s">
        <v>11709</v>
      </c>
      <c r="M10645" s="529" t="s">
        <v>1049</v>
      </c>
    </row>
    <row r="10646" spans="12:13" x14ac:dyDescent="0.35">
      <c r="L10646" s="535" t="s">
        <v>11710</v>
      </c>
      <c r="M10646" s="529" t="s">
        <v>1049</v>
      </c>
    </row>
    <row r="10647" spans="12:13" x14ac:dyDescent="0.35">
      <c r="L10647" s="535" t="s">
        <v>11711</v>
      </c>
      <c r="M10647" s="529" t="s">
        <v>1049</v>
      </c>
    </row>
    <row r="10648" spans="12:13" x14ac:dyDescent="0.35">
      <c r="L10648" s="535" t="s">
        <v>11712</v>
      </c>
      <c r="M10648" s="529" t="s">
        <v>1049</v>
      </c>
    </row>
    <row r="10649" spans="12:13" x14ac:dyDescent="0.35">
      <c r="L10649" s="535" t="s">
        <v>11713</v>
      </c>
      <c r="M10649" s="529" t="s">
        <v>1049</v>
      </c>
    </row>
    <row r="10650" spans="12:13" x14ac:dyDescent="0.35">
      <c r="L10650" s="535" t="s">
        <v>11714</v>
      </c>
      <c r="M10650" s="529" t="s">
        <v>1049</v>
      </c>
    </row>
    <row r="10651" spans="12:13" x14ac:dyDescent="0.35">
      <c r="L10651" s="535" t="s">
        <v>11715</v>
      </c>
      <c r="M10651" s="529" t="s">
        <v>1049</v>
      </c>
    </row>
    <row r="10652" spans="12:13" x14ac:dyDescent="0.35">
      <c r="L10652" s="535" t="s">
        <v>11716</v>
      </c>
      <c r="M10652" s="529" t="s">
        <v>1049</v>
      </c>
    </row>
    <row r="10653" spans="12:13" x14ac:dyDescent="0.35">
      <c r="L10653" s="535" t="s">
        <v>11717</v>
      </c>
      <c r="M10653" s="529" t="s">
        <v>1049</v>
      </c>
    </row>
    <row r="10654" spans="12:13" x14ac:dyDescent="0.35">
      <c r="L10654" s="535" t="s">
        <v>11718</v>
      </c>
      <c r="M10654" s="529" t="s">
        <v>1049</v>
      </c>
    </row>
    <row r="10655" spans="12:13" x14ac:dyDescent="0.35">
      <c r="L10655" s="535" t="s">
        <v>11719</v>
      </c>
      <c r="M10655" s="529" t="s">
        <v>1049</v>
      </c>
    </row>
    <row r="10656" spans="12:13" x14ac:dyDescent="0.35">
      <c r="L10656" s="535" t="s">
        <v>11720</v>
      </c>
      <c r="M10656" s="529" t="s">
        <v>1049</v>
      </c>
    </row>
    <row r="10657" spans="12:13" x14ac:dyDescent="0.35">
      <c r="L10657" s="535" t="s">
        <v>11721</v>
      </c>
      <c r="M10657" s="529" t="s">
        <v>1049</v>
      </c>
    </row>
    <row r="10658" spans="12:13" x14ac:dyDescent="0.35">
      <c r="L10658" s="535" t="s">
        <v>11722</v>
      </c>
      <c r="M10658" s="529" t="s">
        <v>1049</v>
      </c>
    </row>
    <row r="10659" spans="12:13" x14ac:dyDescent="0.35">
      <c r="L10659" s="535" t="s">
        <v>11723</v>
      </c>
      <c r="M10659" s="529" t="s">
        <v>1049</v>
      </c>
    </row>
    <row r="10660" spans="12:13" x14ac:dyDescent="0.35">
      <c r="L10660" s="535" t="s">
        <v>11724</v>
      </c>
      <c r="M10660" s="529" t="s">
        <v>1049</v>
      </c>
    </row>
    <row r="10661" spans="12:13" x14ac:dyDescent="0.35">
      <c r="L10661" s="535" t="s">
        <v>11725</v>
      </c>
      <c r="M10661" s="529" t="s">
        <v>1049</v>
      </c>
    </row>
    <row r="10662" spans="12:13" x14ac:dyDescent="0.35">
      <c r="L10662" s="535" t="s">
        <v>11726</v>
      </c>
      <c r="M10662" s="529" t="s">
        <v>1049</v>
      </c>
    </row>
    <row r="10663" spans="12:13" x14ac:dyDescent="0.35">
      <c r="L10663" s="535" t="s">
        <v>11727</v>
      </c>
      <c r="M10663" s="529" t="s">
        <v>1049</v>
      </c>
    </row>
    <row r="10664" spans="12:13" x14ac:dyDescent="0.35">
      <c r="L10664" s="535" t="s">
        <v>11728</v>
      </c>
      <c r="M10664" s="529" t="s">
        <v>1049</v>
      </c>
    </row>
    <row r="10665" spans="12:13" x14ac:dyDescent="0.35">
      <c r="L10665" s="535" t="s">
        <v>11729</v>
      </c>
      <c r="M10665" s="529" t="s">
        <v>1049</v>
      </c>
    </row>
    <row r="10666" spans="12:13" x14ac:dyDescent="0.35">
      <c r="L10666" s="535" t="s">
        <v>11730</v>
      </c>
      <c r="M10666" s="529" t="s">
        <v>1049</v>
      </c>
    </row>
    <row r="10667" spans="12:13" x14ac:dyDescent="0.35">
      <c r="L10667" s="535" t="s">
        <v>11731</v>
      </c>
      <c r="M10667" s="529" t="s">
        <v>1049</v>
      </c>
    </row>
    <row r="10668" spans="12:13" x14ac:dyDescent="0.35">
      <c r="L10668" s="535" t="s">
        <v>11732</v>
      </c>
      <c r="M10668" s="529" t="s">
        <v>1049</v>
      </c>
    </row>
    <row r="10669" spans="12:13" x14ac:dyDescent="0.35">
      <c r="L10669" s="535" t="s">
        <v>11733</v>
      </c>
      <c r="M10669" s="529" t="s">
        <v>1049</v>
      </c>
    </row>
    <row r="10670" spans="12:13" x14ac:dyDescent="0.35">
      <c r="L10670" s="535" t="s">
        <v>11734</v>
      </c>
      <c r="M10670" s="529" t="s">
        <v>1049</v>
      </c>
    </row>
    <row r="10671" spans="12:13" x14ac:dyDescent="0.35">
      <c r="L10671" s="535" t="s">
        <v>11735</v>
      </c>
      <c r="M10671" s="529" t="s">
        <v>1049</v>
      </c>
    </row>
    <row r="10672" spans="12:13" x14ac:dyDescent="0.35">
      <c r="L10672" s="535" t="s">
        <v>11736</v>
      </c>
      <c r="M10672" s="529" t="s">
        <v>1049</v>
      </c>
    </row>
    <row r="10673" spans="12:13" x14ac:dyDescent="0.35">
      <c r="L10673" s="535" t="s">
        <v>11737</v>
      </c>
      <c r="M10673" s="529" t="s">
        <v>1049</v>
      </c>
    </row>
    <row r="10674" spans="12:13" x14ac:dyDescent="0.35">
      <c r="L10674" s="535" t="s">
        <v>11738</v>
      </c>
      <c r="M10674" s="529" t="s">
        <v>1049</v>
      </c>
    </row>
    <row r="10675" spans="12:13" x14ac:dyDescent="0.35">
      <c r="L10675" s="535" t="s">
        <v>11739</v>
      </c>
      <c r="M10675" s="529" t="s">
        <v>1049</v>
      </c>
    </row>
    <row r="10676" spans="12:13" x14ac:dyDescent="0.35">
      <c r="L10676" s="535" t="s">
        <v>11740</v>
      </c>
      <c r="M10676" s="529" t="s">
        <v>1049</v>
      </c>
    </row>
    <row r="10677" spans="12:13" x14ac:dyDescent="0.35">
      <c r="L10677" s="535" t="s">
        <v>11741</v>
      </c>
      <c r="M10677" s="529" t="s">
        <v>1049</v>
      </c>
    </row>
    <row r="10678" spans="12:13" x14ac:dyDescent="0.35">
      <c r="L10678" s="535" t="s">
        <v>11742</v>
      </c>
      <c r="M10678" s="529" t="s">
        <v>1049</v>
      </c>
    </row>
    <row r="10679" spans="12:13" x14ac:dyDescent="0.35">
      <c r="L10679" s="535" t="s">
        <v>11743</v>
      </c>
      <c r="M10679" s="529" t="s">
        <v>1049</v>
      </c>
    </row>
    <row r="10680" spans="12:13" x14ac:dyDescent="0.35">
      <c r="L10680" s="535" t="s">
        <v>11744</v>
      </c>
      <c r="M10680" s="529" t="s">
        <v>1049</v>
      </c>
    </row>
    <row r="10681" spans="12:13" x14ac:dyDescent="0.35">
      <c r="L10681" s="535" t="s">
        <v>11745</v>
      </c>
      <c r="M10681" s="529" t="s">
        <v>1049</v>
      </c>
    </row>
    <row r="10682" spans="12:13" x14ac:dyDescent="0.35">
      <c r="L10682" s="535" t="s">
        <v>11746</v>
      </c>
      <c r="M10682" s="529" t="s">
        <v>1049</v>
      </c>
    </row>
    <row r="10683" spans="12:13" x14ac:dyDescent="0.35">
      <c r="L10683" s="535" t="s">
        <v>11747</v>
      </c>
      <c r="M10683" s="529" t="s">
        <v>1049</v>
      </c>
    </row>
    <row r="10684" spans="12:13" x14ac:dyDescent="0.35">
      <c r="L10684" s="535" t="s">
        <v>11748</v>
      </c>
      <c r="M10684" s="529" t="s">
        <v>1049</v>
      </c>
    </row>
    <row r="10685" spans="12:13" x14ac:dyDescent="0.35">
      <c r="L10685" s="535" t="s">
        <v>11749</v>
      </c>
      <c r="M10685" s="529" t="s">
        <v>1049</v>
      </c>
    </row>
    <row r="10686" spans="12:13" x14ac:dyDescent="0.35">
      <c r="L10686" s="535" t="s">
        <v>11750</v>
      </c>
      <c r="M10686" s="529" t="s">
        <v>1049</v>
      </c>
    </row>
    <row r="10687" spans="12:13" x14ac:dyDescent="0.35">
      <c r="L10687" s="535" t="s">
        <v>11751</v>
      </c>
      <c r="M10687" s="529" t="s">
        <v>1049</v>
      </c>
    </row>
    <row r="10688" spans="12:13" x14ac:dyDescent="0.35">
      <c r="L10688" s="535" t="s">
        <v>11752</v>
      </c>
      <c r="M10688" s="529" t="s">
        <v>1049</v>
      </c>
    </row>
    <row r="10689" spans="12:13" x14ac:dyDescent="0.35">
      <c r="L10689" s="535" t="s">
        <v>11753</v>
      </c>
      <c r="M10689" s="529" t="s">
        <v>1049</v>
      </c>
    </row>
    <row r="10690" spans="12:13" x14ac:dyDescent="0.35">
      <c r="L10690" s="535" t="s">
        <v>11754</v>
      </c>
      <c r="M10690" s="529" t="s">
        <v>1049</v>
      </c>
    </row>
    <row r="10691" spans="12:13" x14ac:dyDescent="0.35">
      <c r="L10691" s="535" t="s">
        <v>11755</v>
      </c>
      <c r="M10691" s="529" t="s">
        <v>1049</v>
      </c>
    </row>
    <row r="10692" spans="12:13" x14ac:dyDescent="0.35">
      <c r="L10692" s="535" t="s">
        <v>11756</v>
      </c>
      <c r="M10692" s="529" t="s">
        <v>1049</v>
      </c>
    </row>
    <row r="10693" spans="12:13" x14ac:dyDescent="0.35">
      <c r="L10693" s="535" t="s">
        <v>11757</v>
      </c>
      <c r="M10693" s="529" t="s">
        <v>1049</v>
      </c>
    </row>
    <row r="10694" spans="12:13" x14ac:dyDescent="0.35">
      <c r="L10694" s="535" t="s">
        <v>11758</v>
      </c>
      <c r="M10694" s="529" t="s">
        <v>1049</v>
      </c>
    </row>
    <row r="10695" spans="12:13" x14ac:dyDescent="0.35">
      <c r="L10695" s="535" t="s">
        <v>11759</v>
      </c>
      <c r="M10695" s="529" t="s">
        <v>1049</v>
      </c>
    </row>
    <row r="10696" spans="12:13" x14ac:dyDescent="0.35">
      <c r="L10696" s="535" t="s">
        <v>11760</v>
      </c>
      <c r="M10696" s="529" t="s">
        <v>1049</v>
      </c>
    </row>
    <row r="10697" spans="12:13" x14ac:dyDescent="0.35">
      <c r="L10697" s="535" t="s">
        <v>11761</v>
      </c>
      <c r="M10697" s="529" t="s">
        <v>1049</v>
      </c>
    </row>
    <row r="10698" spans="12:13" x14ac:dyDescent="0.35">
      <c r="L10698" s="535" t="s">
        <v>11762</v>
      </c>
      <c r="M10698" s="529" t="s">
        <v>1049</v>
      </c>
    </row>
    <row r="10699" spans="12:13" x14ac:dyDescent="0.35">
      <c r="L10699" s="535" t="s">
        <v>11763</v>
      </c>
      <c r="M10699" s="529" t="s">
        <v>1049</v>
      </c>
    </row>
    <row r="10700" spans="12:13" x14ac:dyDescent="0.35">
      <c r="L10700" s="535" t="s">
        <v>11764</v>
      </c>
      <c r="M10700" s="529" t="s">
        <v>1049</v>
      </c>
    </row>
    <row r="10701" spans="12:13" x14ac:dyDescent="0.35">
      <c r="L10701" s="535" t="s">
        <v>11765</v>
      </c>
      <c r="M10701" s="529" t="s">
        <v>1049</v>
      </c>
    </row>
    <row r="10702" spans="12:13" x14ac:dyDescent="0.35">
      <c r="L10702" s="535" t="s">
        <v>11766</v>
      </c>
      <c r="M10702" s="529" t="s">
        <v>1049</v>
      </c>
    </row>
    <row r="10703" spans="12:13" x14ac:dyDescent="0.35">
      <c r="L10703" s="535" t="s">
        <v>11767</v>
      </c>
      <c r="M10703" s="529" t="s">
        <v>1049</v>
      </c>
    </row>
    <row r="10704" spans="12:13" x14ac:dyDescent="0.35">
      <c r="L10704" s="535" t="s">
        <v>11768</v>
      </c>
      <c r="M10704" s="529" t="s">
        <v>1049</v>
      </c>
    </row>
    <row r="10705" spans="12:13" x14ac:dyDescent="0.35">
      <c r="L10705" s="535" t="s">
        <v>11769</v>
      </c>
      <c r="M10705" s="529" t="s">
        <v>1049</v>
      </c>
    </row>
    <row r="10706" spans="12:13" x14ac:dyDescent="0.35">
      <c r="L10706" s="535" t="s">
        <v>11770</v>
      </c>
      <c r="M10706" s="529" t="s">
        <v>1049</v>
      </c>
    </row>
    <row r="10707" spans="12:13" x14ac:dyDescent="0.35">
      <c r="L10707" s="535" t="s">
        <v>11771</v>
      </c>
      <c r="M10707" s="529" t="s">
        <v>1049</v>
      </c>
    </row>
    <row r="10708" spans="12:13" x14ac:dyDescent="0.35">
      <c r="L10708" s="535" t="s">
        <v>11772</v>
      </c>
      <c r="M10708" s="529" t="s">
        <v>1049</v>
      </c>
    </row>
    <row r="10709" spans="12:13" x14ac:dyDescent="0.35">
      <c r="L10709" s="535" t="s">
        <v>11773</v>
      </c>
      <c r="M10709" s="529" t="s">
        <v>1049</v>
      </c>
    </row>
    <row r="10710" spans="12:13" x14ac:dyDescent="0.35">
      <c r="L10710" s="535" t="s">
        <v>11774</v>
      </c>
      <c r="M10710" s="529" t="s">
        <v>1049</v>
      </c>
    </row>
    <row r="10711" spans="12:13" x14ac:dyDescent="0.35">
      <c r="L10711" s="535" t="s">
        <v>11775</v>
      </c>
      <c r="M10711" s="529" t="s">
        <v>1049</v>
      </c>
    </row>
    <row r="10712" spans="12:13" x14ac:dyDescent="0.35">
      <c r="L10712" s="535" t="s">
        <v>11776</v>
      </c>
      <c r="M10712" s="529" t="s">
        <v>1049</v>
      </c>
    </row>
    <row r="10713" spans="12:13" x14ac:dyDescent="0.35">
      <c r="L10713" s="535" t="s">
        <v>11777</v>
      </c>
      <c r="M10713" s="529" t="s">
        <v>1049</v>
      </c>
    </row>
    <row r="10714" spans="12:13" x14ac:dyDescent="0.35">
      <c r="L10714" s="535" t="s">
        <v>11778</v>
      </c>
      <c r="M10714" s="529" t="s">
        <v>1049</v>
      </c>
    </row>
    <row r="10715" spans="12:13" x14ac:dyDescent="0.35">
      <c r="L10715" s="535" t="s">
        <v>11779</v>
      </c>
      <c r="M10715" s="529" t="s">
        <v>1049</v>
      </c>
    </row>
    <row r="10716" spans="12:13" x14ac:dyDescent="0.35">
      <c r="L10716" s="535" t="s">
        <v>11780</v>
      </c>
      <c r="M10716" s="529" t="s">
        <v>1049</v>
      </c>
    </row>
    <row r="10717" spans="12:13" x14ac:dyDescent="0.35">
      <c r="L10717" s="535" t="s">
        <v>11781</v>
      </c>
      <c r="M10717" s="529" t="s">
        <v>1049</v>
      </c>
    </row>
    <row r="10718" spans="12:13" x14ac:dyDescent="0.35">
      <c r="L10718" s="535" t="s">
        <v>11782</v>
      </c>
      <c r="M10718" s="529" t="s">
        <v>1049</v>
      </c>
    </row>
    <row r="10719" spans="12:13" x14ac:dyDescent="0.35">
      <c r="L10719" s="535" t="s">
        <v>11783</v>
      </c>
      <c r="M10719" s="529" t="s">
        <v>1049</v>
      </c>
    </row>
    <row r="10720" spans="12:13" x14ac:dyDescent="0.35">
      <c r="L10720" s="535" t="s">
        <v>11784</v>
      </c>
      <c r="M10720" s="529" t="s">
        <v>1049</v>
      </c>
    </row>
    <row r="10721" spans="12:13" x14ac:dyDescent="0.35">
      <c r="L10721" s="535" t="s">
        <v>11785</v>
      </c>
      <c r="M10721" s="529" t="s">
        <v>1049</v>
      </c>
    </row>
    <row r="10722" spans="12:13" x14ac:dyDescent="0.35">
      <c r="L10722" s="535" t="s">
        <v>11786</v>
      </c>
      <c r="M10722" s="529" t="s">
        <v>1049</v>
      </c>
    </row>
    <row r="10723" spans="12:13" x14ac:dyDescent="0.35">
      <c r="L10723" s="535" t="s">
        <v>11787</v>
      </c>
      <c r="M10723" s="529" t="s">
        <v>1049</v>
      </c>
    </row>
    <row r="10724" spans="12:13" x14ac:dyDescent="0.35">
      <c r="L10724" s="535" t="s">
        <v>11788</v>
      </c>
      <c r="M10724" s="529" t="s">
        <v>1049</v>
      </c>
    </row>
    <row r="10725" spans="12:13" x14ac:dyDescent="0.35">
      <c r="L10725" s="535" t="s">
        <v>11789</v>
      </c>
      <c r="M10725" s="529" t="s">
        <v>1049</v>
      </c>
    </row>
    <row r="10726" spans="12:13" x14ac:dyDescent="0.35">
      <c r="L10726" s="535" t="s">
        <v>11790</v>
      </c>
      <c r="M10726" s="529" t="s">
        <v>1049</v>
      </c>
    </row>
    <row r="10727" spans="12:13" x14ac:dyDescent="0.35">
      <c r="L10727" s="535" t="s">
        <v>11791</v>
      </c>
      <c r="M10727" s="529" t="s">
        <v>1049</v>
      </c>
    </row>
    <row r="10728" spans="12:13" x14ac:dyDescent="0.35">
      <c r="L10728" s="535" t="s">
        <v>11792</v>
      </c>
      <c r="M10728" s="529" t="s">
        <v>1049</v>
      </c>
    </row>
    <row r="10729" spans="12:13" x14ac:dyDescent="0.35">
      <c r="L10729" s="535" t="s">
        <v>11793</v>
      </c>
      <c r="M10729" s="529" t="s">
        <v>1049</v>
      </c>
    </row>
    <row r="10730" spans="12:13" x14ac:dyDescent="0.35">
      <c r="L10730" s="535" t="s">
        <v>11794</v>
      </c>
      <c r="M10730" s="529" t="s">
        <v>1049</v>
      </c>
    </row>
    <row r="10731" spans="12:13" x14ac:dyDescent="0.35">
      <c r="L10731" s="535" t="s">
        <v>11795</v>
      </c>
      <c r="M10731" s="529" t="s">
        <v>1049</v>
      </c>
    </row>
    <row r="10732" spans="12:13" x14ac:dyDescent="0.35">
      <c r="L10732" s="535" t="s">
        <v>11796</v>
      </c>
      <c r="M10732" s="529" t="s">
        <v>1049</v>
      </c>
    </row>
    <row r="10733" spans="12:13" x14ac:dyDescent="0.35">
      <c r="L10733" s="535" t="s">
        <v>11797</v>
      </c>
      <c r="M10733" s="529" t="s">
        <v>1049</v>
      </c>
    </row>
    <row r="10734" spans="12:13" x14ac:dyDescent="0.35">
      <c r="L10734" s="535" t="s">
        <v>11798</v>
      </c>
      <c r="M10734" s="529" t="s">
        <v>1049</v>
      </c>
    </row>
    <row r="10735" spans="12:13" x14ac:dyDescent="0.35">
      <c r="L10735" s="535" t="s">
        <v>11799</v>
      </c>
      <c r="M10735" s="529" t="s">
        <v>1049</v>
      </c>
    </row>
    <row r="10736" spans="12:13" x14ac:dyDescent="0.35">
      <c r="L10736" s="535" t="s">
        <v>11800</v>
      </c>
      <c r="M10736" s="529" t="s">
        <v>1049</v>
      </c>
    </row>
    <row r="10737" spans="12:13" x14ac:dyDescent="0.35">
      <c r="L10737" s="535" t="s">
        <v>11801</v>
      </c>
      <c r="M10737" s="529" t="s">
        <v>1049</v>
      </c>
    </row>
    <row r="10738" spans="12:13" x14ac:dyDescent="0.35">
      <c r="L10738" s="535" t="s">
        <v>11802</v>
      </c>
      <c r="M10738" s="529" t="s">
        <v>1049</v>
      </c>
    </row>
    <row r="10739" spans="12:13" x14ac:dyDescent="0.35">
      <c r="L10739" s="535" t="s">
        <v>11803</v>
      </c>
      <c r="M10739" s="529" t="s">
        <v>1049</v>
      </c>
    </row>
    <row r="10740" spans="12:13" x14ac:dyDescent="0.35">
      <c r="L10740" s="535" t="s">
        <v>11804</v>
      </c>
      <c r="M10740" s="529" t="s">
        <v>1049</v>
      </c>
    </row>
    <row r="10741" spans="12:13" x14ac:dyDescent="0.35">
      <c r="L10741" s="535" t="s">
        <v>11805</v>
      </c>
      <c r="M10741" s="529" t="s">
        <v>1049</v>
      </c>
    </row>
    <row r="10742" spans="12:13" x14ac:dyDescent="0.35">
      <c r="L10742" s="535" t="s">
        <v>11806</v>
      </c>
      <c r="M10742" s="529" t="s">
        <v>1049</v>
      </c>
    </row>
    <row r="10743" spans="12:13" x14ac:dyDescent="0.35">
      <c r="L10743" s="535" t="s">
        <v>11807</v>
      </c>
      <c r="M10743" s="529" t="s">
        <v>1049</v>
      </c>
    </row>
    <row r="10744" spans="12:13" x14ac:dyDescent="0.35">
      <c r="L10744" s="535" t="s">
        <v>11808</v>
      </c>
      <c r="M10744" s="529" t="s">
        <v>1049</v>
      </c>
    </row>
    <row r="10745" spans="12:13" x14ac:dyDescent="0.35">
      <c r="L10745" s="535" t="s">
        <v>11809</v>
      </c>
      <c r="M10745" s="529" t="s">
        <v>1049</v>
      </c>
    </row>
    <row r="10746" spans="12:13" x14ac:dyDescent="0.35">
      <c r="L10746" s="535" t="s">
        <v>11810</v>
      </c>
      <c r="M10746" s="529" t="s">
        <v>1049</v>
      </c>
    </row>
    <row r="10747" spans="12:13" x14ac:dyDescent="0.35">
      <c r="L10747" s="535" t="s">
        <v>11811</v>
      </c>
      <c r="M10747" s="529" t="s">
        <v>1049</v>
      </c>
    </row>
    <row r="10748" spans="12:13" x14ac:dyDescent="0.35">
      <c r="L10748" s="535" t="s">
        <v>11812</v>
      </c>
      <c r="M10748" s="529" t="s">
        <v>1049</v>
      </c>
    </row>
    <row r="10749" spans="12:13" x14ac:dyDescent="0.35">
      <c r="L10749" s="535" t="s">
        <v>11813</v>
      </c>
      <c r="M10749" s="529" t="s">
        <v>1049</v>
      </c>
    </row>
    <row r="10750" spans="12:13" x14ac:dyDescent="0.35">
      <c r="L10750" s="535" t="s">
        <v>11814</v>
      </c>
      <c r="M10750" s="529" t="s">
        <v>1049</v>
      </c>
    </row>
    <row r="10751" spans="12:13" x14ac:dyDescent="0.35">
      <c r="L10751" s="535" t="s">
        <v>11815</v>
      </c>
      <c r="M10751" s="529" t="s">
        <v>1049</v>
      </c>
    </row>
    <row r="10752" spans="12:13" x14ac:dyDescent="0.35">
      <c r="L10752" s="535" t="s">
        <v>11816</v>
      </c>
      <c r="M10752" s="529" t="s">
        <v>1049</v>
      </c>
    </row>
    <row r="10753" spans="12:13" x14ac:dyDescent="0.35">
      <c r="L10753" s="535" t="s">
        <v>11817</v>
      </c>
      <c r="M10753" s="529" t="s">
        <v>1049</v>
      </c>
    </row>
    <row r="10754" spans="12:13" x14ac:dyDescent="0.35">
      <c r="L10754" s="535" t="s">
        <v>11818</v>
      </c>
      <c r="M10754" s="529" t="s">
        <v>1049</v>
      </c>
    </row>
    <row r="10755" spans="12:13" x14ac:dyDescent="0.35">
      <c r="L10755" s="535" t="s">
        <v>11819</v>
      </c>
      <c r="M10755" s="529" t="s">
        <v>1049</v>
      </c>
    </row>
    <row r="10756" spans="12:13" x14ac:dyDescent="0.35">
      <c r="L10756" s="535" t="s">
        <v>11820</v>
      </c>
      <c r="M10756" s="529" t="s">
        <v>1049</v>
      </c>
    </row>
    <row r="10757" spans="12:13" x14ac:dyDescent="0.35">
      <c r="L10757" s="535" t="s">
        <v>11821</v>
      </c>
      <c r="M10757" s="529" t="s">
        <v>1049</v>
      </c>
    </row>
    <row r="10758" spans="12:13" x14ac:dyDescent="0.35">
      <c r="L10758" s="535" t="s">
        <v>11822</v>
      </c>
      <c r="M10758" s="529" t="s">
        <v>1049</v>
      </c>
    </row>
    <row r="10759" spans="12:13" x14ac:dyDescent="0.35">
      <c r="L10759" s="535" t="s">
        <v>11823</v>
      </c>
      <c r="M10759" s="529" t="s">
        <v>1049</v>
      </c>
    </row>
    <row r="10760" spans="12:13" x14ac:dyDescent="0.35">
      <c r="L10760" s="535" t="s">
        <v>11824</v>
      </c>
      <c r="M10760" s="529" t="s">
        <v>1049</v>
      </c>
    </row>
    <row r="10761" spans="12:13" x14ac:dyDescent="0.35">
      <c r="L10761" s="535" t="s">
        <v>11825</v>
      </c>
      <c r="M10761" s="529" t="s">
        <v>1049</v>
      </c>
    </row>
    <row r="10762" spans="12:13" x14ac:dyDescent="0.35">
      <c r="L10762" s="535" t="s">
        <v>11826</v>
      </c>
      <c r="M10762" s="529" t="s">
        <v>1049</v>
      </c>
    </row>
    <row r="10763" spans="12:13" x14ac:dyDescent="0.35">
      <c r="L10763" s="535" t="s">
        <v>11827</v>
      </c>
      <c r="M10763" s="529" t="s">
        <v>1049</v>
      </c>
    </row>
    <row r="10764" spans="12:13" x14ac:dyDescent="0.35">
      <c r="L10764" s="535" t="s">
        <v>11828</v>
      </c>
      <c r="M10764" s="529" t="s">
        <v>1049</v>
      </c>
    </row>
    <row r="10765" spans="12:13" x14ac:dyDescent="0.35">
      <c r="L10765" s="535" t="s">
        <v>11829</v>
      </c>
      <c r="M10765" s="529" t="s">
        <v>1049</v>
      </c>
    </row>
    <row r="10766" spans="12:13" x14ac:dyDescent="0.35">
      <c r="L10766" s="535" t="s">
        <v>11830</v>
      </c>
      <c r="M10766" s="529" t="s">
        <v>1049</v>
      </c>
    </row>
    <row r="10767" spans="12:13" x14ac:dyDescent="0.35">
      <c r="L10767" s="535" t="s">
        <v>11831</v>
      </c>
      <c r="M10767" s="529" t="s">
        <v>1049</v>
      </c>
    </row>
    <row r="10768" spans="12:13" x14ac:dyDescent="0.35">
      <c r="L10768" s="535" t="s">
        <v>11832</v>
      </c>
      <c r="M10768" s="529" t="s">
        <v>1049</v>
      </c>
    </row>
    <row r="10769" spans="12:13" x14ac:dyDescent="0.35">
      <c r="L10769" s="535" t="s">
        <v>11833</v>
      </c>
      <c r="M10769" s="529" t="s">
        <v>1049</v>
      </c>
    </row>
    <row r="10770" spans="12:13" x14ac:dyDescent="0.35">
      <c r="L10770" s="535" t="s">
        <v>11834</v>
      </c>
      <c r="M10770" s="529" t="s">
        <v>1049</v>
      </c>
    </row>
    <row r="10771" spans="12:13" x14ac:dyDescent="0.35">
      <c r="L10771" s="535" t="s">
        <v>11835</v>
      </c>
      <c r="M10771" s="529" t="s">
        <v>1049</v>
      </c>
    </row>
    <row r="10772" spans="12:13" x14ac:dyDescent="0.35">
      <c r="L10772" s="535" t="s">
        <v>11836</v>
      </c>
      <c r="M10772" s="529" t="s">
        <v>1049</v>
      </c>
    </row>
    <row r="10773" spans="12:13" x14ac:dyDescent="0.35">
      <c r="L10773" s="535" t="s">
        <v>11837</v>
      </c>
      <c r="M10773" s="529" t="s">
        <v>1049</v>
      </c>
    </row>
    <row r="10774" spans="12:13" x14ac:dyDescent="0.35">
      <c r="L10774" s="535" t="s">
        <v>11838</v>
      </c>
      <c r="M10774" s="529" t="s">
        <v>1049</v>
      </c>
    </row>
    <row r="10775" spans="12:13" x14ac:dyDescent="0.35">
      <c r="L10775" s="535" t="s">
        <v>11839</v>
      </c>
      <c r="M10775" s="529" t="s">
        <v>1049</v>
      </c>
    </row>
    <row r="10776" spans="12:13" x14ac:dyDescent="0.35">
      <c r="L10776" s="535" t="s">
        <v>11840</v>
      </c>
      <c r="M10776" s="529" t="s">
        <v>1049</v>
      </c>
    </row>
    <row r="10777" spans="12:13" x14ac:dyDescent="0.35">
      <c r="L10777" s="535" t="s">
        <v>11841</v>
      </c>
      <c r="M10777" s="529" t="s">
        <v>1049</v>
      </c>
    </row>
    <row r="10778" spans="12:13" x14ac:dyDescent="0.35">
      <c r="L10778" s="535" t="s">
        <v>11842</v>
      </c>
      <c r="M10778" s="529" t="s">
        <v>1049</v>
      </c>
    </row>
    <row r="10779" spans="12:13" x14ac:dyDescent="0.35">
      <c r="L10779" s="535" t="s">
        <v>11843</v>
      </c>
      <c r="M10779" s="529" t="s">
        <v>1049</v>
      </c>
    </row>
    <row r="10780" spans="12:13" x14ac:dyDescent="0.35">
      <c r="L10780" s="535" t="s">
        <v>11844</v>
      </c>
      <c r="M10780" s="529" t="s">
        <v>1049</v>
      </c>
    </row>
    <row r="10781" spans="12:13" x14ac:dyDescent="0.35">
      <c r="L10781" s="535" t="s">
        <v>11845</v>
      </c>
      <c r="M10781" s="529" t="s">
        <v>1049</v>
      </c>
    </row>
    <row r="10782" spans="12:13" x14ac:dyDescent="0.35">
      <c r="L10782" s="535" t="s">
        <v>11846</v>
      </c>
      <c r="M10782" s="529" t="s">
        <v>1049</v>
      </c>
    </row>
    <row r="10783" spans="12:13" x14ac:dyDescent="0.35">
      <c r="L10783" s="535" t="s">
        <v>11847</v>
      </c>
      <c r="M10783" s="529" t="s">
        <v>1049</v>
      </c>
    </row>
    <row r="10784" spans="12:13" x14ac:dyDescent="0.35">
      <c r="L10784" s="535" t="s">
        <v>11848</v>
      </c>
      <c r="M10784" s="529" t="s">
        <v>1049</v>
      </c>
    </row>
    <row r="10785" spans="12:13" x14ac:dyDescent="0.35">
      <c r="L10785" s="535" t="s">
        <v>11849</v>
      </c>
      <c r="M10785" s="529" t="s">
        <v>1049</v>
      </c>
    </row>
    <row r="10786" spans="12:13" x14ac:dyDescent="0.35">
      <c r="L10786" s="535" t="s">
        <v>11850</v>
      </c>
      <c r="M10786" s="529" t="s">
        <v>1049</v>
      </c>
    </row>
    <row r="10787" spans="12:13" x14ac:dyDescent="0.35">
      <c r="L10787" s="535" t="s">
        <v>11851</v>
      </c>
      <c r="M10787" s="529" t="s">
        <v>1049</v>
      </c>
    </row>
    <row r="10788" spans="12:13" x14ac:dyDescent="0.35">
      <c r="L10788" s="535" t="s">
        <v>11852</v>
      </c>
      <c r="M10788" s="529" t="s">
        <v>1049</v>
      </c>
    </row>
    <row r="10789" spans="12:13" x14ac:dyDescent="0.35">
      <c r="L10789" s="535" t="s">
        <v>11853</v>
      </c>
      <c r="M10789" s="529" t="s">
        <v>1049</v>
      </c>
    </row>
    <row r="10790" spans="12:13" x14ac:dyDescent="0.35">
      <c r="L10790" s="535" t="s">
        <v>11854</v>
      </c>
      <c r="M10790" s="529" t="s">
        <v>1049</v>
      </c>
    </row>
    <row r="10791" spans="12:13" x14ac:dyDescent="0.35">
      <c r="L10791" s="535" t="s">
        <v>11855</v>
      </c>
      <c r="M10791" s="529" t="s">
        <v>1049</v>
      </c>
    </row>
    <row r="10792" spans="12:13" x14ac:dyDescent="0.35">
      <c r="L10792" s="535" t="s">
        <v>11856</v>
      </c>
      <c r="M10792" s="529" t="s">
        <v>1049</v>
      </c>
    </row>
    <row r="10793" spans="12:13" x14ac:dyDescent="0.35">
      <c r="L10793" s="535" t="s">
        <v>11857</v>
      </c>
      <c r="M10793" s="529" t="s">
        <v>1049</v>
      </c>
    </row>
    <row r="10794" spans="12:13" x14ac:dyDescent="0.35">
      <c r="L10794" s="535" t="s">
        <v>11858</v>
      </c>
      <c r="M10794" s="529" t="s">
        <v>1049</v>
      </c>
    </row>
    <row r="10795" spans="12:13" x14ac:dyDescent="0.35">
      <c r="L10795" s="535" t="s">
        <v>11859</v>
      </c>
      <c r="M10795" s="529" t="s">
        <v>1049</v>
      </c>
    </row>
    <row r="10796" spans="12:13" x14ac:dyDescent="0.35">
      <c r="L10796" s="535" t="s">
        <v>11860</v>
      </c>
      <c r="M10796" s="529" t="s">
        <v>1049</v>
      </c>
    </row>
    <row r="10797" spans="12:13" x14ac:dyDescent="0.35">
      <c r="L10797" s="535" t="s">
        <v>11861</v>
      </c>
      <c r="M10797" s="529" t="s">
        <v>1049</v>
      </c>
    </row>
    <row r="10798" spans="12:13" x14ac:dyDescent="0.35">
      <c r="L10798" s="535" t="s">
        <v>11862</v>
      </c>
      <c r="M10798" s="529" t="s">
        <v>1049</v>
      </c>
    </row>
    <row r="10799" spans="12:13" x14ac:dyDescent="0.35">
      <c r="L10799" s="535" t="s">
        <v>11863</v>
      </c>
      <c r="M10799" s="529" t="s">
        <v>1049</v>
      </c>
    </row>
    <row r="10800" spans="12:13" x14ac:dyDescent="0.35">
      <c r="L10800" s="535" t="s">
        <v>11864</v>
      </c>
      <c r="M10800" s="529" t="s">
        <v>1049</v>
      </c>
    </row>
    <row r="10801" spans="12:13" x14ac:dyDescent="0.35">
      <c r="L10801" s="535" t="s">
        <v>11865</v>
      </c>
      <c r="M10801" s="529" t="s">
        <v>1049</v>
      </c>
    </row>
    <row r="10802" spans="12:13" x14ac:dyDescent="0.35">
      <c r="L10802" s="535" t="s">
        <v>11866</v>
      </c>
      <c r="M10802" s="529" t="s">
        <v>1049</v>
      </c>
    </row>
    <row r="10803" spans="12:13" x14ac:dyDescent="0.35">
      <c r="L10803" s="535" t="s">
        <v>11867</v>
      </c>
      <c r="M10803" s="529" t="s">
        <v>1049</v>
      </c>
    </row>
    <row r="10804" spans="12:13" x14ac:dyDescent="0.35">
      <c r="L10804" s="535" t="s">
        <v>11868</v>
      </c>
      <c r="M10804" s="529" t="s">
        <v>1049</v>
      </c>
    </row>
    <row r="10805" spans="12:13" x14ac:dyDescent="0.35">
      <c r="L10805" s="535" t="s">
        <v>11869</v>
      </c>
      <c r="M10805" s="529" t="s">
        <v>1049</v>
      </c>
    </row>
    <row r="10806" spans="12:13" x14ac:dyDescent="0.35">
      <c r="L10806" s="535" t="s">
        <v>11870</v>
      </c>
      <c r="M10806" s="529" t="s">
        <v>1049</v>
      </c>
    </row>
    <row r="10807" spans="12:13" x14ac:dyDescent="0.35">
      <c r="L10807" s="535" t="s">
        <v>11871</v>
      </c>
      <c r="M10807" s="529" t="s">
        <v>1049</v>
      </c>
    </row>
    <row r="10808" spans="12:13" x14ac:dyDescent="0.35">
      <c r="L10808" s="535" t="s">
        <v>11872</v>
      </c>
      <c r="M10808" s="529" t="s">
        <v>1049</v>
      </c>
    </row>
    <row r="10809" spans="12:13" x14ac:dyDescent="0.35">
      <c r="L10809" s="535" t="s">
        <v>11873</v>
      </c>
      <c r="M10809" s="529" t="s">
        <v>1049</v>
      </c>
    </row>
    <row r="10810" spans="12:13" x14ac:dyDescent="0.35">
      <c r="L10810" s="535" t="s">
        <v>11874</v>
      </c>
      <c r="M10810" s="529" t="s">
        <v>1049</v>
      </c>
    </row>
    <row r="10811" spans="12:13" x14ac:dyDescent="0.35">
      <c r="L10811" s="535" t="s">
        <v>11875</v>
      </c>
      <c r="M10811" s="529" t="s">
        <v>1049</v>
      </c>
    </row>
    <row r="10812" spans="12:13" x14ac:dyDescent="0.35">
      <c r="L10812" s="535" t="s">
        <v>11876</v>
      </c>
      <c r="M10812" s="529" t="s">
        <v>1049</v>
      </c>
    </row>
    <row r="10813" spans="12:13" x14ac:dyDescent="0.35">
      <c r="L10813" s="535" t="s">
        <v>11877</v>
      </c>
      <c r="M10813" s="529" t="s">
        <v>1049</v>
      </c>
    </row>
    <row r="10814" spans="12:13" x14ac:dyDescent="0.35">
      <c r="L10814" s="535" t="s">
        <v>11878</v>
      </c>
      <c r="M10814" s="529" t="s">
        <v>1049</v>
      </c>
    </row>
    <row r="10815" spans="12:13" x14ac:dyDescent="0.35">
      <c r="L10815" s="535" t="s">
        <v>11879</v>
      </c>
      <c r="M10815" s="529" t="s">
        <v>1049</v>
      </c>
    </row>
    <row r="10816" spans="12:13" x14ac:dyDescent="0.35">
      <c r="L10816" s="535" t="s">
        <v>11880</v>
      </c>
      <c r="M10816" s="529" t="s">
        <v>1049</v>
      </c>
    </row>
    <row r="10817" spans="12:13" x14ac:dyDescent="0.35">
      <c r="L10817" s="535" t="s">
        <v>11881</v>
      </c>
      <c r="M10817" s="529" t="s">
        <v>1049</v>
      </c>
    </row>
    <row r="10818" spans="12:13" x14ac:dyDescent="0.35">
      <c r="L10818" s="535" t="s">
        <v>11882</v>
      </c>
      <c r="M10818" s="529" t="s">
        <v>1049</v>
      </c>
    </row>
    <row r="10819" spans="12:13" x14ac:dyDescent="0.35">
      <c r="L10819" s="535" t="s">
        <v>11883</v>
      </c>
      <c r="M10819" s="529" t="s">
        <v>1049</v>
      </c>
    </row>
    <row r="10820" spans="12:13" x14ac:dyDescent="0.35">
      <c r="L10820" s="535" t="s">
        <v>11884</v>
      </c>
      <c r="M10820" s="529" t="s">
        <v>1049</v>
      </c>
    </row>
    <row r="10821" spans="12:13" x14ac:dyDescent="0.35">
      <c r="L10821" s="535" t="s">
        <v>11885</v>
      </c>
      <c r="M10821" s="529" t="s">
        <v>1049</v>
      </c>
    </row>
    <row r="10822" spans="12:13" x14ac:dyDescent="0.35">
      <c r="L10822" s="535" t="s">
        <v>11886</v>
      </c>
      <c r="M10822" s="529" t="s">
        <v>1049</v>
      </c>
    </row>
    <row r="10823" spans="12:13" x14ac:dyDescent="0.35">
      <c r="L10823" s="535" t="s">
        <v>11887</v>
      </c>
      <c r="M10823" s="529" t="s">
        <v>1049</v>
      </c>
    </row>
    <row r="10824" spans="12:13" x14ac:dyDescent="0.35">
      <c r="L10824" s="535" t="s">
        <v>11888</v>
      </c>
      <c r="M10824" s="529" t="s">
        <v>1049</v>
      </c>
    </row>
    <row r="10825" spans="12:13" x14ac:dyDescent="0.35">
      <c r="L10825" s="535" t="s">
        <v>11889</v>
      </c>
      <c r="M10825" s="529" t="s">
        <v>1049</v>
      </c>
    </row>
    <row r="10826" spans="12:13" x14ac:dyDescent="0.35">
      <c r="L10826" s="535" t="s">
        <v>11890</v>
      </c>
      <c r="M10826" s="529" t="s">
        <v>1049</v>
      </c>
    </row>
    <row r="10827" spans="12:13" x14ac:dyDescent="0.35">
      <c r="L10827" s="535" t="s">
        <v>11891</v>
      </c>
      <c r="M10827" s="529" t="s">
        <v>1049</v>
      </c>
    </row>
    <row r="10828" spans="12:13" x14ac:dyDescent="0.35">
      <c r="L10828" s="535" t="s">
        <v>11892</v>
      </c>
      <c r="M10828" s="529" t="s">
        <v>1049</v>
      </c>
    </row>
    <row r="10829" spans="12:13" x14ac:dyDescent="0.35">
      <c r="L10829" s="535" t="s">
        <v>11893</v>
      </c>
      <c r="M10829" s="529" t="s">
        <v>1049</v>
      </c>
    </row>
    <row r="10830" spans="12:13" x14ac:dyDescent="0.35">
      <c r="L10830" s="535" t="s">
        <v>11894</v>
      </c>
      <c r="M10830" s="529" t="s">
        <v>1049</v>
      </c>
    </row>
    <row r="10831" spans="12:13" x14ac:dyDescent="0.35">
      <c r="L10831" s="535" t="s">
        <v>11895</v>
      </c>
      <c r="M10831" s="529" t="s">
        <v>1049</v>
      </c>
    </row>
    <row r="10832" spans="12:13" x14ac:dyDescent="0.35">
      <c r="L10832" s="535" t="s">
        <v>11896</v>
      </c>
      <c r="M10832" s="529" t="s">
        <v>1049</v>
      </c>
    </row>
    <row r="10833" spans="12:13" x14ac:dyDescent="0.35">
      <c r="L10833" s="535" t="s">
        <v>11897</v>
      </c>
      <c r="M10833" s="529" t="s">
        <v>1049</v>
      </c>
    </row>
    <row r="10834" spans="12:13" x14ac:dyDescent="0.35">
      <c r="L10834" s="535" t="s">
        <v>11898</v>
      </c>
      <c r="M10834" s="529" t="s">
        <v>1049</v>
      </c>
    </row>
    <row r="10835" spans="12:13" x14ac:dyDescent="0.35">
      <c r="L10835" s="535" t="s">
        <v>11899</v>
      </c>
      <c r="M10835" s="529" t="s">
        <v>1049</v>
      </c>
    </row>
    <row r="10836" spans="12:13" x14ac:dyDescent="0.35">
      <c r="L10836" s="535" t="s">
        <v>11900</v>
      </c>
      <c r="M10836" s="529" t="s">
        <v>1049</v>
      </c>
    </row>
    <row r="10837" spans="12:13" x14ac:dyDescent="0.35">
      <c r="L10837" s="535" t="s">
        <v>11901</v>
      </c>
      <c r="M10837" s="529" t="s">
        <v>1049</v>
      </c>
    </row>
    <row r="10838" spans="12:13" x14ac:dyDescent="0.35">
      <c r="L10838" s="535" t="s">
        <v>11902</v>
      </c>
      <c r="M10838" s="529" t="s">
        <v>1049</v>
      </c>
    </row>
    <row r="10839" spans="12:13" x14ac:dyDescent="0.35">
      <c r="L10839" s="535" t="s">
        <v>11903</v>
      </c>
      <c r="M10839" s="529" t="s">
        <v>1049</v>
      </c>
    </row>
    <row r="10840" spans="12:13" x14ac:dyDescent="0.35">
      <c r="L10840" s="535" t="s">
        <v>11904</v>
      </c>
      <c r="M10840" s="529" t="s">
        <v>1049</v>
      </c>
    </row>
    <row r="10841" spans="12:13" x14ac:dyDescent="0.35">
      <c r="L10841" s="535" t="s">
        <v>11905</v>
      </c>
      <c r="M10841" s="529" t="s">
        <v>1049</v>
      </c>
    </row>
    <row r="10842" spans="12:13" x14ac:dyDescent="0.35">
      <c r="L10842" s="535" t="s">
        <v>11906</v>
      </c>
      <c r="M10842" s="529" t="s">
        <v>1049</v>
      </c>
    </row>
    <row r="10843" spans="12:13" x14ac:dyDescent="0.35">
      <c r="L10843" s="535" t="s">
        <v>11907</v>
      </c>
      <c r="M10843" s="529" t="s">
        <v>1049</v>
      </c>
    </row>
    <row r="10844" spans="12:13" x14ac:dyDescent="0.35">
      <c r="L10844" s="535" t="s">
        <v>11908</v>
      </c>
      <c r="M10844" s="529" t="s">
        <v>1049</v>
      </c>
    </row>
    <row r="10845" spans="12:13" x14ac:dyDescent="0.35">
      <c r="L10845" s="535" t="s">
        <v>11909</v>
      </c>
      <c r="M10845" s="529" t="s">
        <v>1049</v>
      </c>
    </row>
    <row r="10846" spans="12:13" x14ac:dyDescent="0.35">
      <c r="L10846" s="535" t="s">
        <v>11910</v>
      </c>
      <c r="M10846" s="529" t="s">
        <v>1049</v>
      </c>
    </row>
    <row r="10847" spans="12:13" x14ac:dyDescent="0.35">
      <c r="L10847" s="535" t="s">
        <v>11911</v>
      </c>
      <c r="M10847" s="529" t="s">
        <v>1049</v>
      </c>
    </row>
    <row r="10848" spans="12:13" x14ac:dyDescent="0.35">
      <c r="L10848" s="535" t="s">
        <v>11912</v>
      </c>
      <c r="M10848" s="529" t="s">
        <v>1049</v>
      </c>
    </row>
    <row r="10849" spans="12:13" x14ac:dyDescent="0.35">
      <c r="L10849" s="535" t="s">
        <v>11913</v>
      </c>
      <c r="M10849" s="529" t="s">
        <v>1049</v>
      </c>
    </row>
    <row r="10850" spans="12:13" x14ac:dyDescent="0.35">
      <c r="L10850" s="535" t="s">
        <v>11914</v>
      </c>
      <c r="M10850" s="529" t="s">
        <v>1049</v>
      </c>
    </row>
    <row r="10851" spans="12:13" x14ac:dyDescent="0.35">
      <c r="L10851" s="535" t="s">
        <v>11915</v>
      </c>
      <c r="M10851" s="529" t="s">
        <v>1049</v>
      </c>
    </row>
    <row r="10852" spans="12:13" x14ac:dyDescent="0.35">
      <c r="L10852" s="535" t="s">
        <v>11916</v>
      </c>
      <c r="M10852" s="529" t="s">
        <v>1049</v>
      </c>
    </row>
    <row r="10853" spans="12:13" x14ac:dyDescent="0.35">
      <c r="L10853" s="535" t="s">
        <v>11917</v>
      </c>
      <c r="M10853" s="529" t="s">
        <v>1049</v>
      </c>
    </row>
    <row r="10854" spans="12:13" x14ac:dyDescent="0.35">
      <c r="L10854" s="535" t="s">
        <v>11918</v>
      </c>
      <c r="M10854" s="529" t="s">
        <v>1049</v>
      </c>
    </row>
    <row r="10855" spans="12:13" x14ac:dyDescent="0.35">
      <c r="L10855" s="535" t="s">
        <v>11919</v>
      </c>
      <c r="M10855" s="529" t="s">
        <v>1049</v>
      </c>
    </row>
    <row r="10856" spans="12:13" x14ac:dyDescent="0.35">
      <c r="L10856" s="535" t="s">
        <v>11920</v>
      </c>
      <c r="M10856" s="529" t="s">
        <v>1049</v>
      </c>
    </row>
    <row r="10857" spans="12:13" x14ac:dyDescent="0.35">
      <c r="L10857" s="535" t="s">
        <v>11921</v>
      </c>
      <c r="M10857" s="529" t="s">
        <v>1049</v>
      </c>
    </row>
    <row r="10858" spans="12:13" x14ac:dyDescent="0.35">
      <c r="L10858" s="535" t="s">
        <v>11922</v>
      </c>
      <c r="M10858" s="529" t="s">
        <v>1049</v>
      </c>
    </row>
    <row r="10859" spans="12:13" x14ac:dyDescent="0.35">
      <c r="L10859" s="535" t="s">
        <v>11923</v>
      </c>
      <c r="M10859" s="529" t="s">
        <v>1049</v>
      </c>
    </row>
    <row r="10860" spans="12:13" x14ac:dyDescent="0.35">
      <c r="L10860" s="535" t="s">
        <v>11924</v>
      </c>
      <c r="M10860" s="529" t="s">
        <v>1049</v>
      </c>
    </row>
    <row r="10861" spans="12:13" x14ac:dyDescent="0.35">
      <c r="L10861" s="535" t="s">
        <v>11925</v>
      </c>
      <c r="M10861" s="529" t="s">
        <v>1049</v>
      </c>
    </row>
    <row r="10862" spans="12:13" x14ac:dyDescent="0.35">
      <c r="L10862" s="535" t="s">
        <v>11926</v>
      </c>
      <c r="M10862" s="529" t="s">
        <v>1049</v>
      </c>
    </row>
    <row r="10863" spans="12:13" x14ac:dyDescent="0.35">
      <c r="L10863" s="535" t="s">
        <v>11927</v>
      </c>
      <c r="M10863" s="529" t="s">
        <v>1049</v>
      </c>
    </row>
    <row r="10864" spans="12:13" x14ac:dyDescent="0.35">
      <c r="L10864" s="535" t="s">
        <v>11928</v>
      </c>
      <c r="M10864" s="529" t="s">
        <v>1049</v>
      </c>
    </row>
    <row r="10865" spans="12:13" x14ac:dyDescent="0.35">
      <c r="L10865" s="535" t="s">
        <v>11929</v>
      </c>
      <c r="M10865" s="529" t="s">
        <v>1049</v>
      </c>
    </row>
    <row r="10866" spans="12:13" x14ac:dyDescent="0.35">
      <c r="L10866" s="535" t="s">
        <v>11930</v>
      </c>
      <c r="M10866" s="529" t="s">
        <v>1049</v>
      </c>
    </row>
    <row r="10867" spans="12:13" x14ac:dyDescent="0.35">
      <c r="L10867" s="535" t="s">
        <v>11931</v>
      </c>
      <c r="M10867" s="529" t="s">
        <v>1049</v>
      </c>
    </row>
    <row r="10868" spans="12:13" x14ac:dyDescent="0.35">
      <c r="L10868" s="535" t="s">
        <v>11932</v>
      </c>
      <c r="M10868" s="529" t="s">
        <v>1049</v>
      </c>
    </row>
    <row r="10869" spans="12:13" x14ac:dyDescent="0.35">
      <c r="L10869" s="535" t="s">
        <v>11933</v>
      </c>
      <c r="M10869" s="529" t="s">
        <v>1049</v>
      </c>
    </row>
    <row r="10870" spans="12:13" x14ac:dyDescent="0.35">
      <c r="L10870" s="535" t="s">
        <v>11934</v>
      </c>
      <c r="M10870" s="529" t="s">
        <v>1049</v>
      </c>
    </row>
    <row r="10871" spans="12:13" x14ac:dyDescent="0.35">
      <c r="L10871" s="535" t="s">
        <v>11935</v>
      </c>
      <c r="M10871" s="529" t="s">
        <v>1049</v>
      </c>
    </row>
    <row r="10872" spans="12:13" x14ac:dyDescent="0.35">
      <c r="L10872" s="535" t="s">
        <v>11936</v>
      </c>
      <c r="M10872" s="529" t="s">
        <v>1049</v>
      </c>
    </row>
    <row r="10873" spans="12:13" x14ac:dyDescent="0.35">
      <c r="L10873" s="535" t="s">
        <v>11937</v>
      </c>
      <c r="M10873" s="529" t="s">
        <v>1049</v>
      </c>
    </row>
    <row r="10874" spans="12:13" x14ac:dyDescent="0.35">
      <c r="L10874" s="535" t="s">
        <v>11938</v>
      </c>
      <c r="M10874" s="529" t="s">
        <v>1049</v>
      </c>
    </row>
    <row r="10875" spans="12:13" x14ac:dyDescent="0.35">
      <c r="L10875" s="535" t="s">
        <v>11939</v>
      </c>
      <c r="M10875" s="529" t="s">
        <v>1049</v>
      </c>
    </row>
    <row r="10876" spans="12:13" x14ac:dyDescent="0.35">
      <c r="L10876" s="535" t="s">
        <v>11940</v>
      </c>
      <c r="M10876" s="529" t="s">
        <v>1049</v>
      </c>
    </row>
    <row r="10877" spans="12:13" x14ac:dyDescent="0.35">
      <c r="L10877" s="535" t="s">
        <v>11941</v>
      </c>
      <c r="M10877" s="529" t="s">
        <v>1049</v>
      </c>
    </row>
    <row r="10878" spans="12:13" x14ac:dyDescent="0.35">
      <c r="L10878" s="535" t="s">
        <v>11942</v>
      </c>
      <c r="M10878" s="529" t="s">
        <v>1049</v>
      </c>
    </row>
    <row r="10879" spans="12:13" x14ac:dyDescent="0.35">
      <c r="L10879" s="535" t="s">
        <v>11943</v>
      </c>
      <c r="M10879" s="529" t="s">
        <v>1049</v>
      </c>
    </row>
    <row r="10880" spans="12:13" x14ac:dyDescent="0.35">
      <c r="L10880" s="535" t="s">
        <v>11944</v>
      </c>
      <c r="M10880" s="529" t="s">
        <v>1049</v>
      </c>
    </row>
    <row r="10881" spans="12:13" x14ac:dyDescent="0.35">
      <c r="L10881" s="535" t="s">
        <v>11945</v>
      </c>
      <c r="M10881" s="529" t="s">
        <v>1049</v>
      </c>
    </row>
    <row r="10882" spans="12:13" x14ac:dyDescent="0.35">
      <c r="L10882" s="535" t="s">
        <v>11946</v>
      </c>
      <c r="M10882" s="529" t="s">
        <v>1049</v>
      </c>
    </row>
    <row r="10883" spans="12:13" x14ac:dyDescent="0.35">
      <c r="L10883" s="535" t="s">
        <v>11947</v>
      </c>
      <c r="M10883" s="529" t="s">
        <v>1049</v>
      </c>
    </row>
    <row r="10884" spans="12:13" x14ac:dyDescent="0.35">
      <c r="L10884" s="535" t="s">
        <v>11948</v>
      </c>
      <c r="M10884" s="529" t="s">
        <v>1049</v>
      </c>
    </row>
    <row r="10885" spans="12:13" x14ac:dyDescent="0.35">
      <c r="L10885" s="535" t="s">
        <v>11949</v>
      </c>
      <c r="M10885" s="529" t="s">
        <v>1049</v>
      </c>
    </row>
    <row r="10886" spans="12:13" x14ac:dyDescent="0.35">
      <c r="L10886" s="535" t="s">
        <v>11950</v>
      </c>
      <c r="M10886" s="529" t="s">
        <v>1049</v>
      </c>
    </row>
    <row r="10887" spans="12:13" x14ac:dyDescent="0.35">
      <c r="L10887" s="535" t="s">
        <v>11951</v>
      </c>
      <c r="M10887" s="529" t="s">
        <v>1049</v>
      </c>
    </row>
    <row r="10888" spans="12:13" x14ac:dyDescent="0.35">
      <c r="L10888" s="535" t="s">
        <v>11952</v>
      </c>
      <c r="M10888" s="529" t="s">
        <v>1049</v>
      </c>
    </row>
    <row r="10889" spans="12:13" x14ac:dyDescent="0.35">
      <c r="L10889" s="535" t="s">
        <v>11953</v>
      </c>
      <c r="M10889" s="529" t="s">
        <v>1049</v>
      </c>
    </row>
    <row r="10890" spans="12:13" x14ac:dyDescent="0.35">
      <c r="L10890" s="535" t="s">
        <v>11954</v>
      </c>
      <c r="M10890" s="529" t="s">
        <v>1049</v>
      </c>
    </row>
    <row r="10891" spans="12:13" x14ac:dyDescent="0.35">
      <c r="L10891" s="535" t="s">
        <v>11955</v>
      </c>
      <c r="M10891" s="529" t="s">
        <v>1049</v>
      </c>
    </row>
    <row r="10892" spans="12:13" x14ac:dyDescent="0.35">
      <c r="L10892" s="535" t="s">
        <v>11956</v>
      </c>
      <c r="M10892" s="529" t="s">
        <v>1049</v>
      </c>
    </row>
    <row r="10893" spans="12:13" x14ac:dyDescent="0.35">
      <c r="L10893" s="535" t="s">
        <v>11957</v>
      </c>
      <c r="M10893" s="529" t="s">
        <v>1049</v>
      </c>
    </row>
    <row r="10894" spans="12:13" x14ac:dyDescent="0.35">
      <c r="L10894" s="535" t="s">
        <v>11958</v>
      </c>
      <c r="M10894" s="529" t="s">
        <v>1049</v>
      </c>
    </row>
    <row r="10895" spans="12:13" x14ac:dyDescent="0.35">
      <c r="L10895" s="535" t="s">
        <v>11959</v>
      </c>
      <c r="M10895" s="529" t="s">
        <v>1049</v>
      </c>
    </row>
    <row r="10896" spans="12:13" x14ac:dyDescent="0.35">
      <c r="L10896" s="535" t="s">
        <v>11960</v>
      </c>
      <c r="M10896" s="529" t="s">
        <v>1049</v>
      </c>
    </row>
    <row r="10897" spans="12:13" x14ac:dyDescent="0.35">
      <c r="L10897" s="535" t="s">
        <v>11961</v>
      </c>
      <c r="M10897" s="529" t="s">
        <v>1049</v>
      </c>
    </row>
    <row r="10898" spans="12:13" x14ac:dyDescent="0.35">
      <c r="L10898" s="535" t="s">
        <v>11962</v>
      </c>
      <c r="M10898" s="529" t="s">
        <v>1049</v>
      </c>
    </row>
    <row r="10899" spans="12:13" x14ac:dyDescent="0.35">
      <c r="L10899" s="535" t="s">
        <v>11963</v>
      </c>
      <c r="M10899" s="529" t="s">
        <v>1049</v>
      </c>
    </row>
    <row r="10900" spans="12:13" x14ac:dyDescent="0.35">
      <c r="L10900" s="535" t="s">
        <v>11964</v>
      </c>
      <c r="M10900" s="529" t="s">
        <v>1049</v>
      </c>
    </row>
    <row r="10901" spans="12:13" x14ac:dyDescent="0.35">
      <c r="L10901" s="535" t="s">
        <v>11965</v>
      </c>
      <c r="M10901" s="529" t="s">
        <v>1049</v>
      </c>
    </row>
    <row r="10902" spans="12:13" x14ac:dyDescent="0.35">
      <c r="L10902" s="535" t="s">
        <v>11966</v>
      </c>
      <c r="M10902" s="529" t="s">
        <v>1049</v>
      </c>
    </row>
    <row r="10903" spans="12:13" x14ac:dyDescent="0.35">
      <c r="L10903" s="535" t="s">
        <v>11967</v>
      </c>
      <c r="M10903" s="529" t="s">
        <v>1049</v>
      </c>
    </row>
    <row r="10904" spans="12:13" x14ac:dyDescent="0.35">
      <c r="L10904" s="535" t="s">
        <v>11968</v>
      </c>
      <c r="M10904" s="529" t="s">
        <v>1049</v>
      </c>
    </row>
    <row r="10905" spans="12:13" x14ac:dyDescent="0.35">
      <c r="L10905" s="535" t="s">
        <v>11969</v>
      </c>
      <c r="M10905" s="529" t="s">
        <v>1049</v>
      </c>
    </row>
    <row r="10906" spans="12:13" x14ac:dyDescent="0.35">
      <c r="L10906" s="535" t="s">
        <v>11970</v>
      </c>
      <c r="M10906" s="529" t="s">
        <v>1049</v>
      </c>
    </row>
    <row r="10907" spans="12:13" x14ac:dyDescent="0.35">
      <c r="L10907" s="535" t="s">
        <v>11971</v>
      </c>
      <c r="M10907" s="529" t="s">
        <v>1049</v>
      </c>
    </row>
    <row r="10908" spans="12:13" x14ac:dyDescent="0.35">
      <c r="L10908" s="535" t="s">
        <v>11972</v>
      </c>
      <c r="M10908" s="529" t="s">
        <v>1049</v>
      </c>
    </row>
    <row r="10909" spans="12:13" x14ac:dyDescent="0.35">
      <c r="L10909" s="535" t="s">
        <v>11973</v>
      </c>
      <c r="M10909" s="529" t="s">
        <v>1049</v>
      </c>
    </row>
    <row r="10910" spans="12:13" x14ac:dyDescent="0.35">
      <c r="L10910" s="535" t="s">
        <v>11974</v>
      </c>
      <c r="M10910" s="529" t="s">
        <v>1049</v>
      </c>
    </row>
    <row r="10911" spans="12:13" x14ac:dyDescent="0.35">
      <c r="L10911" s="535" t="s">
        <v>11975</v>
      </c>
      <c r="M10911" s="529" t="s">
        <v>1049</v>
      </c>
    </row>
    <row r="10912" spans="12:13" x14ac:dyDescent="0.35">
      <c r="L10912" s="535" t="s">
        <v>11976</v>
      </c>
      <c r="M10912" s="529" t="s">
        <v>1049</v>
      </c>
    </row>
    <row r="10913" spans="12:13" x14ac:dyDescent="0.35">
      <c r="L10913" s="535" t="s">
        <v>11977</v>
      </c>
      <c r="M10913" s="529" t="s">
        <v>1049</v>
      </c>
    </row>
    <row r="10914" spans="12:13" x14ac:dyDescent="0.35">
      <c r="L10914" s="535" t="s">
        <v>11978</v>
      </c>
      <c r="M10914" s="529" t="s">
        <v>1049</v>
      </c>
    </row>
    <row r="10915" spans="12:13" x14ac:dyDescent="0.35">
      <c r="L10915" s="535" t="s">
        <v>11979</v>
      </c>
      <c r="M10915" s="529" t="s">
        <v>1049</v>
      </c>
    </row>
    <row r="10916" spans="12:13" x14ac:dyDescent="0.35">
      <c r="L10916" s="535" t="s">
        <v>11980</v>
      </c>
      <c r="M10916" s="529" t="s">
        <v>1049</v>
      </c>
    </row>
    <row r="10917" spans="12:13" x14ac:dyDescent="0.35">
      <c r="L10917" s="535" t="s">
        <v>11981</v>
      </c>
      <c r="M10917" s="529" t="s">
        <v>1049</v>
      </c>
    </row>
    <row r="10918" spans="12:13" x14ac:dyDescent="0.35">
      <c r="L10918" s="535" t="s">
        <v>11982</v>
      </c>
      <c r="M10918" s="529" t="s">
        <v>1049</v>
      </c>
    </row>
    <row r="10919" spans="12:13" x14ac:dyDescent="0.35">
      <c r="L10919" s="535" t="s">
        <v>11983</v>
      </c>
      <c r="M10919" s="529" t="s">
        <v>1049</v>
      </c>
    </row>
    <row r="10920" spans="12:13" x14ac:dyDescent="0.35">
      <c r="L10920" s="535" t="s">
        <v>11984</v>
      </c>
      <c r="M10920" s="529" t="s">
        <v>1049</v>
      </c>
    </row>
    <row r="10921" spans="12:13" x14ac:dyDescent="0.35">
      <c r="L10921" s="535" t="s">
        <v>11985</v>
      </c>
      <c r="M10921" s="529" t="s">
        <v>1049</v>
      </c>
    </row>
    <row r="10922" spans="12:13" x14ac:dyDescent="0.35">
      <c r="L10922" s="535" t="s">
        <v>11986</v>
      </c>
      <c r="M10922" s="529" t="s">
        <v>1049</v>
      </c>
    </row>
    <row r="10923" spans="12:13" x14ac:dyDescent="0.35">
      <c r="L10923" s="535" t="s">
        <v>11987</v>
      </c>
      <c r="M10923" s="529" t="s">
        <v>1049</v>
      </c>
    </row>
    <row r="10924" spans="12:13" x14ac:dyDescent="0.35">
      <c r="L10924" s="535" t="s">
        <v>11988</v>
      </c>
      <c r="M10924" s="529" t="s">
        <v>1049</v>
      </c>
    </row>
    <row r="10925" spans="12:13" x14ac:dyDescent="0.35">
      <c r="L10925" s="535" t="s">
        <v>11989</v>
      </c>
      <c r="M10925" s="529" t="s">
        <v>1049</v>
      </c>
    </row>
    <row r="10926" spans="12:13" x14ac:dyDescent="0.35">
      <c r="L10926" s="535" t="s">
        <v>11990</v>
      </c>
      <c r="M10926" s="529" t="s">
        <v>1049</v>
      </c>
    </row>
    <row r="10927" spans="12:13" x14ac:dyDescent="0.35">
      <c r="L10927" s="535" t="s">
        <v>11991</v>
      </c>
      <c r="M10927" s="529" t="s">
        <v>1049</v>
      </c>
    </row>
    <row r="10928" spans="12:13" x14ac:dyDescent="0.35">
      <c r="L10928" s="535" t="s">
        <v>11992</v>
      </c>
      <c r="M10928" s="529" t="s">
        <v>1049</v>
      </c>
    </row>
    <row r="10929" spans="12:13" x14ac:dyDescent="0.35">
      <c r="L10929" s="535" t="s">
        <v>11993</v>
      </c>
      <c r="M10929" s="529" t="s">
        <v>1049</v>
      </c>
    </row>
    <row r="10930" spans="12:13" x14ac:dyDescent="0.35">
      <c r="L10930" s="535" t="s">
        <v>11994</v>
      </c>
      <c r="M10930" s="529" t="s">
        <v>1049</v>
      </c>
    </row>
    <row r="10931" spans="12:13" x14ac:dyDescent="0.35">
      <c r="L10931" s="535" t="s">
        <v>11995</v>
      </c>
      <c r="M10931" s="529" t="s">
        <v>1049</v>
      </c>
    </row>
    <row r="10932" spans="12:13" x14ac:dyDescent="0.35">
      <c r="L10932" s="535" t="s">
        <v>11996</v>
      </c>
      <c r="M10932" s="529" t="s">
        <v>1049</v>
      </c>
    </row>
    <row r="10933" spans="12:13" x14ac:dyDescent="0.35">
      <c r="L10933" s="535" t="s">
        <v>11997</v>
      </c>
      <c r="M10933" s="529" t="s">
        <v>1049</v>
      </c>
    </row>
    <row r="10934" spans="12:13" x14ac:dyDescent="0.35">
      <c r="L10934" s="535" t="s">
        <v>11998</v>
      </c>
      <c r="M10934" s="529" t="s">
        <v>1049</v>
      </c>
    </row>
    <row r="10935" spans="12:13" x14ac:dyDescent="0.35">
      <c r="L10935" s="535" t="s">
        <v>11999</v>
      </c>
      <c r="M10935" s="529" t="s">
        <v>1049</v>
      </c>
    </row>
    <row r="10936" spans="12:13" x14ac:dyDescent="0.35">
      <c r="L10936" s="535" t="s">
        <v>12000</v>
      </c>
      <c r="M10936" s="529" t="s">
        <v>1049</v>
      </c>
    </row>
    <row r="10937" spans="12:13" x14ac:dyDescent="0.35">
      <c r="L10937" s="535" t="s">
        <v>12001</v>
      </c>
      <c r="M10937" s="529" t="s">
        <v>1049</v>
      </c>
    </row>
    <row r="10938" spans="12:13" x14ac:dyDescent="0.35">
      <c r="L10938" s="535" t="s">
        <v>12002</v>
      </c>
      <c r="M10938" s="529" t="s">
        <v>1049</v>
      </c>
    </row>
    <row r="10939" spans="12:13" x14ac:dyDescent="0.35">
      <c r="L10939" s="535" t="s">
        <v>12003</v>
      </c>
      <c r="M10939" s="529" t="s">
        <v>1049</v>
      </c>
    </row>
    <row r="10940" spans="12:13" x14ac:dyDescent="0.35">
      <c r="L10940" s="535" t="s">
        <v>12004</v>
      </c>
      <c r="M10940" s="529" t="s">
        <v>1049</v>
      </c>
    </row>
    <row r="10941" spans="12:13" x14ac:dyDescent="0.35">
      <c r="L10941" s="535" t="s">
        <v>12005</v>
      </c>
      <c r="M10941" s="529" t="s">
        <v>1049</v>
      </c>
    </row>
    <row r="10942" spans="12:13" x14ac:dyDescent="0.35">
      <c r="L10942" s="535" t="s">
        <v>12006</v>
      </c>
      <c r="M10942" s="529" t="s">
        <v>1049</v>
      </c>
    </row>
    <row r="10943" spans="12:13" x14ac:dyDescent="0.35">
      <c r="L10943" s="535" t="s">
        <v>12007</v>
      </c>
      <c r="M10943" s="529" t="s">
        <v>1049</v>
      </c>
    </row>
    <row r="10944" spans="12:13" x14ac:dyDescent="0.35">
      <c r="L10944" s="535" t="s">
        <v>12008</v>
      </c>
      <c r="M10944" s="529" t="s">
        <v>1049</v>
      </c>
    </row>
    <row r="10945" spans="12:13" x14ac:dyDescent="0.35">
      <c r="L10945" s="535" t="s">
        <v>12009</v>
      </c>
      <c r="M10945" s="529" t="s">
        <v>1049</v>
      </c>
    </row>
    <row r="10946" spans="12:13" x14ac:dyDescent="0.35">
      <c r="L10946" s="535" t="s">
        <v>12010</v>
      </c>
      <c r="M10946" s="529" t="s">
        <v>1049</v>
      </c>
    </row>
    <row r="10947" spans="12:13" x14ac:dyDescent="0.35">
      <c r="L10947" s="535" t="s">
        <v>12011</v>
      </c>
      <c r="M10947" s="529" t="s">
        <v>1049</v>
      </c>
    </row>
    <row r="10948" spans="12:13" x14ac:dyDescent="0.35">
      <c r="L10948" s="535" t="s">
        <v>12012</v>
      </c>
      <c r="M10948" s="529" t="s">
        <v>1049</v>
      </c>
    </row>
    <row r="10949" spans="12:13" x14ac:dyDescent="0.35">
      <c r="L10949" s="535" t="s">
        <v>12013</v>
      </c>
      <c r="M10949" s="529" t="s">
        <v>1049</v>
      </c>
    </row>
    <row r="10950" spans="12:13" x14ac:dyDescent="0.35">
      <c r="L10950" s="535" t="s">
        <v>12014</v>
      </c>
      <c r="M10950" s="529" t="s">
        <v>1049</v>
      </c>
    </row>
    <row r="10951" spans="12:13" x14ac:dyDescent="0.35">
      <c r="L10951" s="535" t="s">
        <v>12015</v>
      </c>
      <c r="M10951" s="529" t="s">
        <v>1049</v>
      </c>
    </row>
    <row r="10952" spans="12:13" x14ac:dyDescent="0.35">
      <c r="L10952" s="535" t="s">
        <v>12016</v>
      </c>
      <c r="M10952" s="529" t="s">
        <v>1049</v>
      </c>
    </row>
    <row r="10953" spans="12:13" x14ac:dyDescent="0.35">
      <c r="L10953" s="535" t="s">
        <v>12017</v>
      </c>
      <c r="M10953" s="529" t="s">
        <v>1049</v>
      </c>
    </row>
    <row r="10954" spans="12:13" x14ac:dyDescent="0.35">
      <c r="L10954" s="535" t="s">
        <v>12018</v>
      </c>
      <c r="M10954" s="529" t="s">
        <v>1049</v>
      </c>
    </row>
    <row r="10955" spans="12:13" x14ac:dyDescent="0.35">
      <c r="L10955" s="535" t="s">
        <v>12019</v>
      </c>
      <c r="M10955" s="529" t="s">
        <v>1049</v>
      </c>
    </row>
    <row r="10956" spans="12:13" x14ac:dyDescent="0.35">
      <c r="L10956" s="535" t="s">
        <v>12020</v>
      </c>
      <c r="M10956" s="529" t="s">
        <v>1049</v>
      </c>
    </row>
    <row r="10957" spans="12:13" x14ac:dyDescent="0.35">
      <c r="L10957" s="535" t="s">
        <v>12021</v>
      </c>
      <c r="M10957" s="529" t="s">
        <v>1049</v>
      </c>
    </row>
    <row r="10958" spans="12:13" x14ac:dyDescent="0.35">
      <c r="L10958" s="535" t="s">
        <v>12022</v>
      </c>
      <c r="M10958" s="529" t="s">
        <v>1049</v>
      </c>
    </row>
    <row r="10959" spans="12:13" x14ac:dyDescent="0.35">
      <c r="L10959" s="535" t="s">
        <v>12023</v>
      </c>
      <c r="M10959" s="529" t="s">
        <v>1049</v>
      </c>
    </row>
    <row r="10960" spans="12:13" x14ac:dyDescent="0.35">
      <c r="L10960" s="535" t="s">
        <v>12024</v>
      </c>
      <c r="M10960" s="529" t="s">
        <v>1049</v>
      </c>
    </row>
    <row r="10961" spans="12:13" x14ac:dyDescent="0.35">
      <c r="L10961" s="535" t="s">
        <v>12025</v>
      </c>
      <c r="M10961" s="529" t="s">
        <v>1049</v>
      </c>
    </row>
    <row r="10962" spans="12:13" x14ac:dyDescent="0.35">
      <c r="L10962" s="535" t="s">
        <v>12026</v>
      </c>
      <c r="M10962" s="529" t="s">
        <v>1049</v>
      </c>
    </row>
    <row r="10963" spans="12:13" x14ac:dyDescent="0.35">
      <c r="L10963" s="535" t="s">
        <v>12027</v>
      </c>
      <c r="M10963" s="529" t="s">
        <v>1049</v>
      </c>
    </row>
    <row r="10964" spans="12:13" x14ac:dyDescent="0.35">
      <c r="L10964" s="535" t="s">
        <v>12028</v>
      </c>
      <c r="M10964" s="529" t="s">
        <v>1049</v>
      </c>
    </row>
    <row r="10965" spans="12:13" x14ac:dyDescent="0.35">
      <c r="L10965" s="535" t="s">
        <v>12029</v>
      </c>
      <c r="M10965" s="529" t="s">
        <v>1049</v>
      </c>
    </row>
    <row r="10966" spans="12:13" x14ac:dyDescent="0.35">
      <c r="L10966" s="535" t="s">
        <v>12030</v>
      </c>
      <c r="M10966" s="529" t="s">
        <v>1049</v>
      </c>
    </row>
    <row r="10967" spans="12:13" x14ac:dyDescent="0.35">
      <c r="L10967" s="535" t="s">
        <v>12031</v>
      </c>
      <c r="M10967" s="529" t="s">
        <v>1049</v>
      </c>
    </row>
    <row r="10968" spans="12:13" x14ac:dyDescent="0.35">
      <c r="L10968" s="535" t="s">
        <v>12032</v>
      </c>
      <c r="M10968" s="529" t="s">
        <v>1049</v>
      </c>
    </row>
    <row r="10969" spans="12:13" x14ac:dyDescent="0.35">
      <c r="L10969" s="535" t="s">
        <v>12033</v>
      </c>
      <c r="M10969" s="529" t="s">
        <v>1049</v>
      </c>
    </row>
    <row r="10970" spans="12:13" x14ac:dyDescent="0.35">
      <c r="L10970" s="535" t="s">
        <v>12034</v>
      </c>
      <c r="M10970" s="529" t="s">
        <v>1049</v>
      </c>
    </row>
    <row r="10971" spans="12:13" x14ac:dyDescent="0.35">
      <c r="L10971" s="535" t="s">
        <v>12035</v>
      </c>
      <c r="M10971" s="529" t="s">
        <v>1049</v>
      </c>
    </row>
    <row r="10972" spans="12:13" x14ac:dyDescent="0.35">
      <c r="L10972" s="535" t="s">
        <v>12036</v>
      </c>
      <c r="M10972" s="529" t="s">
        <v>1049</v>
      </c>
    </row>
    <row r="10973" spans="12:13" x14ac:dyDescent="0.35">
      <c r="L10973" s="535" t="s">
        <v>12037</v>
      </c>
      <c r="M10973" s="529" t="s">
        <v>1049</v>
      </c>
    </row>
    <row r="10974" spans="12:13" x14ac:dyDescent="0.35">
      <c r="L10974" s="535" t="s">
        <v>12038</v>
      </c>
      <c r="M10974" s="529" t="s">
        <v>1049</v>
      </c>
    </row>
    <row r="10975" spans="12:13" x14ac:dyDescent="0.35">
      <c r="L10975" s="535" t="s">
        <v>12039</v>
      </c>
      <c r="M10975" s="529" t="s">
        <v>1049</v>
      </c>
    </row>
    <row r="10976" spans="12:13" x14ac:dyDescent="0.35">
      <c r="L10976" s="535" t="s">
        <v>12040</v>
      </c>
      <c r="M10976" s="529" t="s">
        <v>1049</v>
      </c>
    </row>
    <row r="10977" spans="12:13" x14ac:dyDescent="0.35">
      <c r="L10977" s="535" t="s">
        <v>12041</v>
      </c>
      <c r="M10977" s="529" t="s">
        <v>1049</v>
      </c>
    </row>
    <row r="10978" spans="12:13" x14ac:dyDescent="0.35">
      <c r="L10978" s="535" t="s">
        <v>12042</v>
      </c>
      <c r="M10978" s="529" t="s">
        <v>1049</v>
      </c>
    </row>
    <row r="10979" spans="12:13" x14ac:dyDescent="0.35">
      <c r="L10979" s="535" t="s">
        <v>12043</v>
      </c>
      <c r="M10979" s="529" t="s">
        <v>1049</v>
      </c>
    </row>
    <row r="10980" spans="12:13" x14ac:dyDescent="0.35">
      <c r="L10980" s="535" t="s">
        <v>12044</v>
      </c>
      <c r="M10980" s="529" t="s">
        <v>1049</v>
      </c>
    </row>
    <row r="10981" spans="12:13" x14ac:dyDescent="0.35">
      <c r="L10981" s="535" t="s">
        <v>12045</v>
      </c>
      <c r="M10981" s="529" t="s">
        <v>1049</v>
      </c>
    </row>
    <row r="10982" spans="12:13" x14ac:dyDescent="0.35">
      <c r="L10982" s="535" t="s">
        <v>12046</v>
      </c>
      <c r="M10982" s="529" t="s">
        <v>1049</v>
      </c>
    </row>
    <row r="10983" spans="12:13" x14ac:dyDescent="0.35">
      <c r="L10983" s="535" t="s">
        <v>12047</v>
      </c>
      <c r="M10983" s="529" t="s">
        <v>1049</v>
      </c>
    </row>
    <row r="10984" spans="12:13" x14ac:dyDescent="0.35">
      <c r="L10984" s="535" t="s">
        <v>12048</v>
      </c>
      <c r="M10984" s="529" t="s">
        <v>1049</v>
      </c>
    </row>
    <row r="10985" spans="12:13" x14ac:dyDescent="0.35">
      <c r="L10985" s="535" t="s">
        <v>12049</v>
      </c>
      <c r="M10985" s="529" t="s">
        <v>1049</v>
      </c>
    </row>
    <row r="10986" spans="12:13" x14ac:dyDescent="0.35">
      <c r="L10986" s="535" t="s">
        <v>12050</v>
      </c>
      <c r="M10986" s="529" t="s">
        <v>1049</v>
      </c>
    </row>
    <row r="10987" spans="12:13" x14ac:dyDescent="0.35">
      <c r="L10987" s="535" t="s">
        <v>12051</v>
      </c>
      <c r="M10987" s="529" t="s">
        <v>1049</v>
      </c>
    </row>
    <row r="10988" spans="12:13" x14ac:dyDescent="0.35">
      <c r="L10988" s="535" t="s">
        <v>12052</v>
      </c>
      <c r="M10988" s="529" t="s">
        <v>1049</v>
      </c>
    </row>
    <row r="10989" spans="12:13" x14ac:dyDescent="0.35">
      <c r="L10989" s="535" t="s">
        <v>12053</v>
      </c>
      <c r="M10989" s="529" t="s">
        <v>1049</v>
      </c>
    </row>
    <row r="10990" spans="12:13" x14ac:dyDescent="0.35">
      <c r="L10990" s="535" t="s">
        <v>12054</v>
      </c>
      <c r="M10990" s="529" t="s">
        <v>1049</v>
      </c>
    </row>
    <row r="10991" spans="12:13" x14ac:dyDescent="0.35">
      <c r="L10991" s="535" t="s">
        <v>12055</v>
      </c>
      <c r="M10991" s="529" t="s">
        <v>1049</v>
      </c>
    </row>
    <row r="10992" spans="12:13" x14ac:dyDescent="0.35">
      <c r="L10992" s="535" t="s">
        <v>12056</v>
      </c>
      <c r="M10992" s="529" t="s">
        <v>1049</v>
      </c>
    </row>
    <row r="10993" spans="12:13" x14ac:dyDescent="0.35">
      <c r="L10993" s="535" t="s">
        <v>12057</v>
      </c>
      <c r="M10993" s="529" t="s">
        <v>1049</v>
      </c>
    </row>
    <row r="10994" spans="12:13" x14ac:dyDescent="0.35">
      <c r="L10994" s="535" t="s">
        <v>12058</v>
      </c>
      <c r="M10994" s="529" t="s">
        <v>1049</v>
      </c>
    </row>
    <row r="10995" spans="12:13" x14ac:dyDescent="0.35">
      <c r="L10995" s="535" t="s">
        <v>12059</v>
      </c>
      <c r="M10995" s="529" t="s">
        <v>1049</v>
      </c>
    </row>
    <row r="10996" spans="12:13" x14ac:dyDescent="0.35">
      <c r="L10996" s="535" t="s">
        <v>12060</v>
      </c>
      <c r="M10996" s="529" t="s">
        <v>1049</v>
      </c>
    </row>
    <row r="10997" spans="12:13" x14ac:dyDescent="0.35">
      <c r="L10997" s="535" t="s">
        <v>12061</v>
      </c>
      <c r="M10997" s="529" t="s">
        <v>1049</v>
      </c>
    </row>
    <row r="10998" spans="12:13" x14ac:dyDescent="0.35">
      <c r="L10998" s="535" t="s">
        <v>12062</v>
      </c>
      <c r="M10998" s="529" t="s">
        <v>1049</v>
      </c>
    </row>
    <row r="10999" spans="12:13" x14ac:dyDescent="0.35">
      <c r="L10999" s="535" t="s">
        <v>12063</v>
      </c>
      <c r="M10999" s="529" t="s">
        <v>1049</v>
      </c>
    </row>
    <row r="11000" spans="12:13" x14ac:dyDescent="0.35">
      <c r="L11000" s="535" t="s">
        <v>12064</v>
      </c>
      <c r="M11000" s="529" t="s">
        <v>1049</v>
      </c>
    </row>
    <row r="11001" spans="12:13" x14ac:dyDescent="0.35">
      <c r="L11001" s="535" t="s">
        <v>12065</v>
      </c>
      <c r="M11001" s="529" t="s">
        <v>1049</v>
      </c>
    </row>
    <row r="11002" spans="12:13" x14ac:dyDescent="0.35">
      <c r="L11002" s="535" t="s">
        <v>12066</v>
      </c>
      <c r="M11002" s="529" t="s">
        <v>1049</v>
      </c>
    </row>
    <row r="11003" spans="12:13" x14ac:dyDescent="0.35">
      <c r="L11003" s="535" t="s">
        <v>12067</v>
      </c>
      <c r="M11003" s="529" t="s">
        <v>1049</v>
      </c>
    </row>
    <row r="11004" spans="12:13" x14ac:dyDescent="0.35">
      <c r="L11004" s="535" t="s">
        <v>12068</v>
      </c>
      <c r="M11004" s="529" t="s">
        <v>1049</v>
      </c>
    </row>
    <row r="11005" spans="12:13" x14ac:dyDescent="0.35">
      <c r="L11005" s="535" t="s">
        <v>12069</v>
      </c>
      <c r="M11005" s="529" t="s">
        <v>1049</v>
      </c>
    </row>
    <row r="11006" spans="12:13" x14ac:dyDescent="0.35">
      <c r="L11006" s="535" t="s">
        <v>12070</v>
      </c>
      <c r="M11006" s="529" t="s">
        <v>1049</v>
      </c>
    </row>
    <row r="11007" spans="12:13" x14ac:dyDescent="0.35">
      <c r="L11007" s="535" t="s">
        <v>12071</v>
      </c>
      <c r="M11007" s="529" t="s">
        <v>1049</v>
      </c>
    </row>
    <row r="11008" spans="12:13" x14ac:dyDescent="0.35">
      <c r="L11008" s="535" t="s">
        <v>12072</v>
      </c>
      <c r="M11008" s="529" t="s">
        <v>1049</v>
      </c>
    </row>
    <row r="11009" spans="12:13" x14ac:dyDescent="0.35">
      <c r="L11009" s="535" t="s">
        <v>12073</v>
      </c>
      <c r="M11009" s="529" t="s">
        <v>1049</v>
      </c>
    </row>
    <row r="11010" spans="12:13" x14ac:dyDescent="0.35">
      <c r="L11010" s="535" t="s">
        <v>12074</v>
      </c>
      <c r="M11010" s="529" t="s">
        <v>1049</v>
      </c>
    </row>
    <row r="11011" spans="12:13" x14ac:dyDescent="0.35">
      <c r="L11011" s="535" t="s">
        <v>12075</v>
      </c>
      <c r="M11011" s="529" t="s">
        <v>1049</v>
      </c>
    </row>
    <row r="11012" spans="12:13" x14ac:dyDescent="0.35">
      <c r="L11012" s="535" t="s">
        <v>12076</v>
      </c>
      <c r="M11012" s="529" t="s">
        <v>1049</v>
      </c>
    </row>
    <row r="11013" spans="12:13" x14ac:dyDescent="0.35">
      <c r="L11013" s="535" t="s">
        <v>12077</v>
      </c>
      <c r="M11013" s="529" t="s">
        <v>1049</v>
      </c>
    </row>
    <row r="11014" spans="12:13" x14ac:dyDescent="0.35">
      <c r="L11014" s="535" t="s">
        <v>12078</v>
      </c>
      <c r="M11014" s="529" t="s">
        <v>1049</v>
      </c>
    </row>
    <row r="11015" spans="12:13" x14ac:dyDescent="0.35">
      <c r="L11015" s="535" t="s">
        <v>12079</v>
      </c>
      <c r="M11015" s="529" t="s">
        <v>1049</v>
      </c>
    </row>
    <row r="11016" spans="12:13" x14ac:dyDescent="0.35">
      <c r="L11016" s="535" t="s">
        <v>12080</v>
      </c>
      <c r="M11016" s="529" t="s">
        <v>1049</v>
      </c>
    </row>
    <row r="11017" spans="12:13" x14ac:dyDescent="0.35">
      <c r="L11017" s="535" t="s">
        <v>12081</v>
      </c>
      <c r="M11017" s="529" t="s">
        <v>1049</v>
      </c>
    </row>
    <row r="11018" spans="12:13" x14ac:dyDescent="0.35">
      <c r="L11018" s="535" t="s">
        <v>12082</v>
      </c>
      <c r="M11018" s="529" t="s">
        <v>1049</v>
      </c>
    </row>
    <row r="11019" spans="12:13" x14ac:dyDescent="0.35">
      <c r="L11019" s="535" t="s">
        <v>12083</v>
      </c>
      <c r="M11019" s="529" t="s">
        <v>1049</v>
      </c>
    </row>
    <row r="11020" spans="12:13" x14ac:dyDescent="0.35">
      <c r="L11020" s="535" t="s">
        <v>12084</v>
      </c>
      <c r="M11020" s="529" t="s">
        <v>1049</v>
      </c>
    </row>
    <row r="11021" spans="12:13" x14ac:dyDescent="0.35">
      <c r="L11021" s="535" t="s">
        <v>12085</v>
      </c>
      <c r="M11021" s="529" t="s">
        <v>1049</v>
      </c>
    </row>
    <row r="11022" spans="12:13" x14ac:dyDescent="0.35">
      <c r="L11022" s="535" t="s">
        <v>12086</v>
      </c>
      <c r="M11022" s="529" t="s">
        <v>1049</v>
      </c>
    </row>
    <row r="11023" spans="12:13" x14ac:dyDescent="0.35">
      <c r="L11023" s="535" t="s">
        <v>12087</v>
      </c>
      <c r="M11023" s="529" t="s">
        <v>1049</v>
      </c>
    </row>
    <row r="11024" spans="12:13" x14ac:dyDescent="0.35">
      <c r="L11024" s="535" t="s">
        <v>12088</v>
      </c>
      <c r="M11024" s="529" t="s">
        <v>1049</v>
      </c>
    </row>
    <row r="11025" spans="12:13" x14ac:dyDescent="0.35">
      <c r="L11025" s="535" t="s">
        <v>12089</v>
      </c>
      <c r="M11025" s="529" t="s">
        <v>1049</v>
      </c>
    </row>
    <row r="11026" spans="12:13" x14ac:dyDescent="0.35">
      <c r="L11026" s="535" t="s">
        <v>12090</v>
      </c>
      <c r="M11026" s="529" t="s">
        <v>1049</v>
      </c>
    </row>
    <row r="11027" spans="12:13" x14ac:dyDescent="0.35">
      <c r="L11027" s="535" t="s">
        <v>12091</v>
      </c>
      <c r="M11027" s="529" t="s">
        <v>1049</v>
      </c>
    </row>
    <row r="11028" spans="12:13" x14ac:dyDescent="0.35">
      <c r="L11028" s="535" t="s">
        <v>12092</v>
      </c>
      <c r="M11028" s="529" t="s">
        <v>1049</v>
      </c>
    </row>
    <row r="11029" spans="12:13" x14ac:dyDescent="0.35">
      <c r="L11029" s="535" t="s">
        <v>12093</v>
      </c>
      <c r="M11029" s="529" t="s">
        <v>1049</v>
      </c>
    </row>
    <row r="11030" spans="12:13" x14ac:dyDescent="0.35">
      <c r="L11030" s="535" t="s">
        <v>12094</v>
      </c>
      <c r="M11030" s="529" t="s">
        <v>1049</v>
      </c>
    </row>
    <row r="11031" spans="12:13" x14ac:dyDescent="0.35">
      <c r="L11031" s="535" t="s">
        <v>12095</v>
      </c>
      <c r="M11031" s="529" t="s">
        <v>1049</v>
      </c>
    </row>
    <row r="11032" spans="12:13" x14ac:dyDescent="0.35">
      <c r="L11032" s="535" t="s">
        <v>12096</v>
      </c>
      <c r="M11032" s="529" t="s">
        <v>1049</v>
      </c>
    </row>
    <row r="11033" spans="12:13" x14ac:dyDescent="0.35">
      <c r="L11033" s="535" t="s">
        <v>12097</v>
      </c>
      <c r="M11033" s="529" t="s">
        <v>1049</v>
      </c>
    </row>
    <row r="11034" spans="12:13" x14ac:dyDescent="0.35">
      <c r="L11034" s="535" t="s">
        <v>12098</v>
      </c>
      <c r="M11034" s="529" t="s">
        <v>1049</v>
      </c>
    </row>
    <row r="11035" spans="12:13" x14ac:dyDescent="0.35">
      <c r="L11035" s="535" t="s">
        <v>12099</v>
      </c>
      <c r="M11035" s="529" t="s">
        <v>1049</v>
      </c>
    </row>
    <row r="11036" spans="12:13" x14ac:dyDescent="0.35">
      <c r="L11036" s="535" t="s">
        <v>12100</v>
      </c>
      <c r="M11036" s="529" t="s">
        <v>1049</v>
      </c>
    </row>
    <row r="11037" spans="12:13" x14ac:dyDescent="0.35">
      <c r="L11037" s="535" t="s">
        <v>12101</v>
      </c>
      <c r="M11037" s="529" t="s">
        <v>1049</v>
      </c>
    </row>
    <row r="11038" spans="12:13" x14ac:dyDescent="0.35">
      <c r="L11038" s="535" t="s">
        <v>12102</v>
      </c>
      <c r="M11038" s="529" t="s">
        <v>1049</v>
      </c>
    </row>
    <row r="11039" spans="12:13" x14ac:dyDescent="0.35">
      <c r="L11039" s="535" t="s">
        <v>12103</v>
      </c>
      <c r="M11039" s="529" t="s">
        <v>1049</v>
      </c>
    </row>
    <row r="11040" spans="12:13" x14ac:dyDescent="0.35">
      <c r="L11040" s="535" t="s">
        <v>12104</v>
      </c>
      <c r="M11040" s="529" t="s">
        <v>1049</v>
      </c>
    </row>
    <row r="11041" spans="12:13" x14ac:dyDescent="0.35">
      <c r="L11041" s="535" t="s">
        <v>12105</v>
      </c>
      <c r="M11041" s="529" t="s">
        <v>1049</v>
      </c>
    </row>
    <row r="11042" spans="12:13" x14ac:dyDescent="0.35">
      <c r="L11042" s="535" t="s">
        <v>12106</v>
      </c>
      <c r="M11042" s="529" t="s">
        <v>1049</v>
      </c>
    </row>
    <row r="11043" spans="12:13" x14ac:dyDescent="0.35">
      <c r="L11043" s="535" t="s">
        <v>12107</v>
      </c>
      <c r="M11043" s="529" t="s">
        <v>1049</v>
      </c>
    </row>
    <row r="11044" spans="12:13" x14ac:dyDescent="0.35">
      <c r="L11044" s="535" t="s">
        <v>12108</v>
      </c>
      <c r="M11044" s="529" t="s">
        <v>1049</v>
      </c>
    </row>
    <row r="11045" spans="12:13" x14ac:dyDescent="0.35">
      <c r="L11045" s="535" t="s">
        <v>12109</v>
      </c>
      <c r="M11045" s="529" t="s">
        <v>1049</v>
      </c>
    </row>
    <row r="11046" spans="12:13" x14ac:dyDescent="0.35">
      <c r="L11046" s="535" t="s">
        <v>12110</v>
      </c>
      <c r="M11046" s="529" t="s">
        <v>1049</v>
      </c>
    </row>
    <row r="11047" spans="12:13" x14ac:dyDescent="0.35">
      <c r="L11047" s="535" t="s">
        <v>12111</v>
      </c>
      <c r="M11047" s="529" t="s">
        <v>1049</v>
      </c>
    </row>
    <row r="11048" spans="12:13" x14ac:dyDescent="0.35">
      <c r="L11048" s="535" t="s">
        <v>12112</v>
      </c>
      <c r="M11048" s="529" t="s">
        <v>1049</v>
      </c>
    </row>
    <row r="11049" spans="12:13" x14ac:dyDescent="0.35">
      <c r="L11049" s="535" t="s">
        <v>12113</v>
      </c>
      <c r="M11049" s="529" t="s">
        <v>1049</v>
      </c>
    </row>
    <row r="11050" spans="12:13" x14ac:dyDescent="0.35">
      <c r="L11050" s="535" t="s">
        <v>12114</v>
      </c>
      <c r="M11050" s="529" t="s">
        <v>1049</v>
      </c>
    </row>
    <row r="11051" spans="12:13" x14ac:dyDescent="0.35">
      <c r="L11051" s="535" t="s">
        <v>12115</v>
      </c>
      <c r="M11051" s="529" t="s">
        <v>1049</v>
      </c>
    </row>
    <row r="11052" spans="12:13" x14ac:dyDescent="0.35">
      <c r="L11052" s="535" t="s">
        <v>12116</v>
      </c>
      <c r="M11052" s="529" t="s">
        <v>1049</v>
      </c>
    </row>
    <row r="11053" spans="12:13" x14ac:dyDescent="0.35">
      <c r="L11053" s="535" t="s">
        <v>12117</v>
      </c>
      <c r="M11053" s="529" t="s">
        <v>1049</v>
      </c>
    </row>
    <row r="11054" spans="12:13" x14ac:dyDescent="0.35">
      <c r="L11054" s="535" t="s">
        <v>12118</v>
      </c>
      <c r="M11054" s="529" t="s">
        <v>1049</v>
      </c>
    </row>
    <row r="11055" spans="12:13" x14ac:dyDescent="0.35">
      <c r="L11055" s="535" t="s">
        <v>12119</v>
      </c>
      <c r="M11055" s="529" t="s">
        <v>1049</v>
      </c>
    </row>
    <row r="11056" spans="12:13" x14ac:dyDescent="0.35">
      <c r="L11056" s="535" t="s">
        <v>12120</v>
      </c>
      <c r="M11056" s="529" t="s">
        <v>1049</v>
      </c>
    </row>
    <row r="11057" spans="12:13" x14ac:dyDescent="0.35">
      <c r="L11057" s="535" t="s">
        <v>12121</v>
      </c>
      <c r="M11057" s="529" t="s">
        <v>1049</v>
      </c>
    </row>
    <row r="11058" spans="12:13" x14ac:dyDescent="0.35">
      <c r="L11058" s="535" t="s">
        <v>12122</v>
      </c>
      <c r="M11058" s="529" t="s">
        <v>1049</v>
      </c>
    </row>
    <row r="11059" spans="12:13" x14ac:dyDescent="0.35">
      <c r="L11059" s="535" t="s">
        <v>12123</v>
      </c>
      <c r="M11059" s="529" t="s">
        <v>1049</v>
      </c>
    </row>
    <row r="11060" spans="12:13" x14ac:dyDescent="0.35">
      <c r="L11060" s="535" t="s">
        <v>12124</v>
      </c>
      <c r="M11060" s="529" t="s">
        <v>1049</v>
      </c>
    </row>
    <row r="11061" spans="12:13" x14ac:dyDescent="0.35">
      <c r="L11061" s="535" t="s">
        <v>12125</v>
      </c>
      <c r="M11061" s="529" t="s">
        <v>1049</v>
      </c>
    </row>
    <row r="11062" spans="12:13" x14ac:dyDescent="0.35">
      <c r="L11062" s="535" t="s">
        <v>12126</v>
      </c>
      <c r="M11062" s="529" t="s">
        <v>1049</v>
      </c>
    </row>
    <row r="11063" spans="12:13" x14ac:dyDescent="0.35">
      <c r="L11063" s="535" t="s">
        <v>12127</v>
      </c>
      <c r="M11063" s="529" t="s">
        <v>1049</v>
      </c>
    </row>
    <row r="11064" spans="12:13" x14ac:dyDescent="0.35">
      <c r="L11064" s="535" t="s">
        <v>12128</v>
      </c>
      <c r="M11064" s="529" t="s">
        <v>1049</v>
      </c>
    </row>
    <row r="11065" spans="12:13" x14ac:dyDescent="0.35">
      <c r="L11065" s="535" t="s">
        <v>12129</v>
      </c>
      <c r="M11065" s="529" t="s">
        <v>1049</v>
      </c>
    </row>
    <row r="11066" spans="12:13" x14ac:dyDescent="0.35">
      <c r="L11066" s="535" t="s">
        <v>12130</v>
      </c>
      <c r="M11066" s="529" t="s">
        <v>1049</v>
      </c>
    </row>
    <row r="11067" spans="12:13" x14ac:dyDescent="0.35">
      <c r="L11067" s="535" t="s">
        <v>12131</v>
      </c>
      <c r="M11067" s="529" t="s">
        <v>1049</v>
      </c>
    </row>
    <row r="11068" spans="12:13" x14ac:dyDescent="0.35">
      <c r="L11068" s="535" t="s">
        <v>12132</v>
      </c>
      <c r="M11068" s="529" t="s">
        <v>1049</v>
      </c>
    </row>
    <row r="11069" spans="12:13" x14ac:dyDescent="0.35">
      <c r="L11069" s="535" t="s">
        <v>12133</v>
      </c>
      <c r="M11069" s="529" t="s">
        <v>1049</v>
      </c>
    </row>
    <row r="11070" spans="12:13" x14ac:dyDescent="0.35">
      <c r="L11070" s="535" t="s">
        <v>12134</v>
      </c>
      <c r="M11070" s="529" t="s">
        <v>1049</v>
      </c>
    </row>
    <row r="11071" spans="12:13" x14ac:dyDescent="0.35">
      <c r="L11071" s="535" t="s">
        <v>12135</v>
      </c>
      <c r="M11071" s="529" t="s">
        <v>1049</v>
      </c>
    </row>
    <row r="11072" spans="12:13" x14ac:dyDescent="0.35">
      <c r="L11072" s="535" t="s">
        <v>12136</v>
      </c>
      <c r="M11072" s="529" t="s">
        <v>1049</v>
      </c>
    </row>
    <row r="11073" spans="12:13" x14ac:dyDescent="0.35">
      <c r="L11073" s="535" t="s">
        <v>12137</v>
      </c>
      <c r="M11073" s="529" t="s">
        <v>1049</v>
      </c>
    </row>
    <row r="11074" spans="12:13" x14ac:dyDescent="0.35">
      <c r="L11074" s="535" t="s">
        <v>12138</v>
      </c>
      <c r="M11074" s="529" t="s">
        <v>1049</v>
      </c>
    </row>
    <row r="11075" spans="12:13" x14ac:dyDescent="0.35">
      <c r="L11075" s="535" t="s">
        <v>12139</v>
      </c>
      <c r="M11075" s="529" t="s">
        <v>1049</v>
      </c>
    </row>
    <row r="11076" spans="12:13" x14ac:dyDescent="0.35">
      <c r="L11076" s="535" t="s">
        <v>12140</v>
      </c>
      <c r="M11076" s="529" t="s">
        <v>1049</v>
      </c>
    </row>
    <row r="11077" spans="12:13" x14ac:dyDescent="0.35">
      <c r="L11077" s="535" t="s">
        <v>12141</v>
      </c>
      <c r="M11077" s="529" t="s">
        <v>1049</v>
      </c>
    </row>
    <row r="11078" spans="12:13" x14ac:dyDescent="0.35">
      <c r="L11078" s="535" t="s">
        <v>12142</v>
      </c>
      <c r="M11078" s="529" t="s">
        <v>1049</v>
      </c>
    </row>
    <row r="11079" spans="12:13" x14ac:dyDescent="0.35">
      <c r="L11079" s="535" t="s">
        <v>12143</v>
      </c>
      <c r="M11079" s="529" t="s">
        <v>1049</v>
      </c>
    </row>
    <row r="11080" spans="12:13" x14ac:dyDescent="0.35">
      <c r="L11080" s="535" t="s">
        <v>12144</v>
      </c>
      <c r="M11080" s="529" t="s">
        <v>1049</v>
      </c>
    </row>
    <row r="11081" spans="12:13" x14ac:dyDescent="0.35">
      <c r="L11081" s="535" t="s">
        <v>12145</v>
      </c>
      <c r="M11081" s="529" t="s">
        <v>1049</v>
      </c>
    </row>
    <row r="11082" spans="12:13" x14ac:dyDescent="0.35">
      <c r="L11082" s="535" t="s">
        <v>12146</v>
      </c>
      <c r="M11082" s="529" t="s">
        <v>1049</v>
      </c>
    </row>
    <row r="11083" spans="12:13" x14ac:dyDescent="0.35">
      <c r="L11083" s="535" t="s">
        <v>12147</v>
      </c>
      <c r="M11083" s="529" t="s">
        <v>1049</v>
      </c>
    </row>
    <row r="11084" spans="12:13" x14ac:dyDescent="0.35">
      <c r="L11084" s="535" t="s">
        <v>12148</v>
      </c>
      <c r="M11084" s="529" t="s">
        <v>1049</v>
      </c>
    </row>
    <row r="11085" spans="12:13" x14ac:dyDescent="0.35">
      <c r="L11085" s="535" t="s">
        <v>12149</v>
      </c>
      <c r="M11085" s="529" t="s">
        <v>1049</v>
      </c>
    </row>
    <row r="11086" spans="12:13" x14ac:dyDescent="0.35">
      <c r="L11086" s="535" t="s">
        <v>12150</v>
      </c>
      <c r="M11086" s="529" t="s">
        <v>1049</v>
      </c>
    </row>
    <row r="11087" spans="12:13" x14ac:dyDescent="0.35">
      <c r="L11087" s="535" t="s">
        <v>12151</v>
      </c>
      <c r="M11087" s="529" t="s">
        <v>1049</v>
      </c>
    </row>
    <row r="11088" spans="12:13" x14ac:dyDescent="0.35">
      <c r="L11088" s="535" t="s">
        <v>12152</v>
      </c>
      <c r="M11088" s="529" t="s">
        <v>1049</v>
      </c>
    </row>
    <row r="11089" spans="12:13" x14ac:dyDescent="0.35">
      <c r="L11089" s="535" t="s">
        <v>12153</v>
      </c>
      <c r="M11089" s="529" t="s">
        <v>1049</v>
      </c>
    </row>
    <row r="11090" spans="12:13" x14ac:dyDescent="0.35">
      <c r="L11090" s="535" t="s">
        <v>12154</v>
      </c>
      <c r="M11090" s="529" t="s">
        <v>1049</v>
      </c>
    </row>
    <row r="11091" spans="12:13" x14ac:dyDescent="0.35">
      <c r="L11091" s="535" t="s">
        <v>12155</v>
      </c>
      <c r="M11091" s="529" t="s">
        <v>1049</v>
      </c>
    </row>
    <row r="11092" spans="12:13" x14ac:dyDescent="0.35">
      <c r="L11092" s="535" t="s">
        <v>12156</v>
      </c>
      <c r="M11092" s="529" t="s">
        <v>1049</v>
      </c>
    </row>
    <row r="11093" spans="12:13" x14ac:dyDescent="0.35">
      <c r="L11093" s="535" t="s">
        <v>12157</v>
      </c>
      <c r="M11093" s="529" t="s">
        <v>1049</v>
      </c>
    </row>
    <row r="11094" spans="12:13" x14ac:dyDescent="0.35">
      <c r="L11094" s="535" t="s">
        <v>12158</v>
      </c>
      <c r="M11094" s="529" t="s">
        <v>1049</v>
      </c>
    </row>
    <row r="11095" spans="12:13" x14ac:dyDescent="0.35">
      <c r="L11095" s="535" t="s">
        <v>12159</v>
      </c>
      <c r="M11095" s="529" t="s">
        <v>1049</v>
      </c>
    </row>
    <row r="11096" spans="12:13" x14ac:dyDescent="0.35">
      <c r="L11096" s="535" t="s">
        <v>12160</v>
      </c>
      <c r="M11096" s="529" t="s">
        <v>1049</v>
      </c>
    </row>
    <row r="11097" spans="12:13" x14ac:dyDescent="0.35">
      <c r="L11097" s="535" t="s">
        <v>12161</v>
      </c>
      <c r="M11097" s="529" t="s">
        <v>1049</v>
      </c>
    </row>
    <row r="11098" spans="12:13" x14ac:dyDescent="0.35">
      <c r="L11098" s="535" t="s">
        <v>12162</v>
      </c>
      <c r="M11098" s="529" t="s">
        <v>1049</v>
      </c>
    </row>
    <row r="11099" spans="12:13" x14ac:dyDescent="0.35">
      <c r="L11099" s="535" t="s">
        <v>12163</v>
      </c>
      <c r="M11099" s="529" t="s">
        <v>1049</v>
      </c>
    </row>
    <row r="11100" spans="12:13" x14ac:dyDescent="0.35">
      <c r="L11100" s="535" t="s">
        <v>12164</v>
      </c>
      <c r="M11100" s="529" t="s">
        <v>1049</v>
      </c>
    </row>
    <row r="11101" spans="12:13" x14ac:dyDescent="0.35">
      <c r="L11101" s="535" t="s">
        <v>12165</v>
      </c>
      <c r="M11101" s="529" t="s">
        <v>1049</v>
      </c>
    </row>
    <row r="11102" spans="12:13" x14ac:dyDescent="0.35">
      <c r="L11102" s="535" t="s">
        <v>12166</v>
      </c>
      <c r="M11102" s="529" t="s">
        <v>1049</v>
      </c>
    </row>
    <row r="11103" spans="12:13" x14ac:dyDescent="0.35">
      <c r="L11103" s="535" t="s">
        <v>12167</v>
      </c>
      <c r="M11103" s="529" t="s">
        <v>1049</v>
      </c>
    </row>
    <row r="11104" spans="12:13" x14ac:dyDescent="0.35">
      <c r="L11104" s="535" t="s">
        <v>12168</v>
      </c>
      <c r="M11104" s="529" t="s">
        <v>1049</v>
      </c>
    </row>
    <row r="11105" spans="12:13" x14ac:dyDescent="0.35">
      <c r="L11105" s="535" t="s">
        <v>12169</v>
      </c>
      <c r="M11105" s="529" t="s">
        <v>1049</v>
      </c>
    </row>
    <row r="11106" spans="12:13" x14ac:dyDescent="0.35">
      <c r="L11106" s="535" t="s">
        <v>12170</v>
      </c>
      <c r="M11106" s="529" t="s">
        <v>1049</v>
      </c>
    </row>
    <row r="11107" spans="12:13" x14ac:dyDescent="0.35">
      <c r="L11107" s="535" t="s">
        <v>12171</v>
      </c>
      <c r="M11107" s="529" t="s">
        <v>1049</v>
      </c>
    </row>
    <row r="11108" spans="12:13" x14ac:dyDescent="0.35">
      <c r="L11108" s="535" t="s">
        <v>12172</v>
      </c>
      <c r="M11108" s="529" t="s">
        <v>1049</v>
      </c>
    </row>
    <row r="11109" spans="12:13" x14ac:dyDescent="0.35">
      <c r="L11109" s="535" t="s">
        <v>12173</v>
      </c>
      <c r="M11109" s="529" t="s">
        <v>1049</v>
      </c>
    </row>
    <row r="11110" spans="12:13" x14ac:dyDescent="0.35">
      <c r="L11110" s="535" t="s">
        <v>12174</v>
      </c>
      <c r="M11110" s="529" t="s">
        <v>1049</v>
      </c>
    </row>
    <row r="11111" spans="12:13" x14ac:dyDescent="0.35">
      <c r="L11111" s="535" t="s">
        <v>12175</v>
      </c>
      <c r="M11111" s="529" t="s">
        <v>1049</v>
      </c>
    </row>
    <row r="11112" spans="12:13" x14ac:dyDescent="0.35">
      <c r="L11112" s="535" t="s">
        <v>12176</v>
      </c>
      <c r="M11112" s="529" t="s">
        <v>1049</v>
      </c>
    </row>
    <row r="11113" spans="12:13" x14ac:dyDescent="0.35">
      <c r="L11113" s="535" t="s">
        <v>12177</v>
      </c>
      <c r="M11113" s="529" t="s">
        <v>1049</v>
      </c>
    </row>
    <row r="11114" spans="12:13" x14ac:dyDescent="0.35">
      <c r="L11114" s="535" t="s">
        <v>12178</v>
      </c>
      <c r="M11114" s="529" t="s">
        <v>1049</v>
      </c>
    </row>
    <row r="11115" spans="12:13" x14ac:dyDescent="0.35">
      <c r="L11115" s="535" t="s">
        <v>12179</v>
      </c>
      <c r="M11115" s="529" t="s">
        <v>1049</v>
      </c>
    </row>
    <row r="11116" spans="12:13" x14ac:dyDescent="0.35">
      <c r="L11116" s="535" t="s">
        <v>12180</v>
      </c>
      <c r="M11116" s="529" t="s">
        <v>1049</v>
      </c>
    </row>
    <row r="11117" spans="12:13" x14ac:dyDescent="0.35">
      <c r="L11117" s="535" t="s">
        <v>12181</v>
      </c>
      <c r="M11117" s="529" t="s">
        <v>1049</v>
      </c>
    </row>
    <row r="11118" spans="12:13" x14ac:dyDescent="0.35">
      <c r="L11118" s="535" t="s">
        <v>12182</v>
      </c>
      <c r="M11118" s="529" t="s">
        <v>1049</v>
      </c>
    </row>
    <row r="11119" spans="12:13" x14ac:dyDescent="0.35">
      <c r="L11119" s="535" t="s">
        <v>12183</v>
      </c>
      <c r="M11119" s="529" t="s">
        <v>1049</v>
      </c>
    </row>
    <row r="11120" spans="12:13" x14ac:dyDescent="0.35">
      <c r="L11120" s="535" t="s">
        <v>12184</v>
      </c>
      <c r="M11120" s="529" t="s">
        <v>1049</v>
      </c>
    </row>
    <row r="11121" spans="12:13" x14ac:dyDescent="0.35">
      <c r="L11121" s="535" t="s">
        <v>12185</v>
      </c>
      <c r="M11121" s="529" t="s">
        <v>1049</v>
      </c>
    </row>
    <row r="11122" spans="12:13" x14ac:dyDescent="0.35">
      <c r="L11122" s="535" t="s">
        <v>12186</v>
      </c>
      <c r="M11122" s="529" t="s">
        <v>1049</v>
      </c>
    </row>
    <row r="11123" spans="12:13" x14ac:dyDescent="0.35">
      <c r="L11123" s="535" t="s">
        <v>12187</v>
      </c>
      <c r="M11123" s="529" t="s">
        <v>1049</v>
      </c>
    </row>
    <row r="11124" spans="12:13" x14ac:dyDescent="0.35">
      <c r="L11124" s="535" t="s">
        <v>12188</v>
      </c>
      <c r="M11124" s="529" t="s">
        <v>1049</v>
      </c>
    </row>
    <row r="11125" spans="12:13" x14ac:dyDescent="0.35">
      <c r="L11125" s="535" t="s">
        <v>12189</v>
      </c>
      <c r="M11125" s="529" t="s">
        <v>1049</v>
      </c>
    </row>
    <row r="11126" spans="12:13" x14ac:dyDescent="0.35">
      <c r="L11126" s="535" t="s">
        <v>12190</v>
      </c>
      <c r="M11126" s="529" t="s">
        <v>1049</v>
      </c>
    </row>
    <row r="11127" spans="12:13" x14ac:dyDescent="0.35">
      <c r="L11127" s="535" t="s">
        <v>12191</v>
      </c>
      <c r="M11127" s="529" t="s">
        <v>1049</v>
      </c>
    </row>
    <row r="11128" spans="12:13" x14ac:dyDescent="0.35">
      <c r="L11128" s="535" t="s">
        <v>12192</v>
      </c>
      <c r="M11128" s="529" t="s">
        <v>1049</v>
      </c>
    </row>
    <row r="11129" spans="12:13" x14ac:dyDescent="0.35">
      <c r="L11129" s="535" t="s">
        <v>12193</v>
      </c>
      <c r="M11129" s="529" t="s">
        <v>1049</v>
      </c>
    </row>
    <row r="11130" spans="12:13" x14ac:dyDescent="0.35">
      <c r="L11130" s="535" t="s">
        <v>12194</v>
      </c>
      <c r="M11130" s="529" t="s">
        <v>1049</v>
      </c>
    </row>
    <row r="11131" spans="12:13" x14ac:dyDescent="0.35">
      <c r="L11131" s="535" t="s">
        <v>12195</v>
      </c>
      <c r="M11131" s="529" t="s">
        <v>1049</v>
      </c>
    </row>
    <row r="11132" spans="12:13" x14ac:dyDescent="0.35">
      <c r="L11132" s="535" t="s">
        <v>12196</v>
      </c>
      <c r="M11132" s="529" t="s">
        <v>1049</v>
      </c>
    </row>
    <row r="11133" spans="12:13" x14ac:dyDescent="0.35">
      <c r="L11133" s="535" t="s">
        <v>12197</v>
      </c>
      <c r="M11133" s="529" t="s">
        <v>1049</v>
      </c>
    </row>
    <row r="11134" spans="12:13" x14ac:dyDescent="0.35">
      <c r="L11134" s="535" t="s">
        <v>12198</v>
      </c>
      <c r="M11134" s="529" t="s">
        <v>1049</v>
      </c>
    </row>
    <row r="11135" spans="12:13" x14ac:dyDescent="0.35">
      <c r="L11135" s="535" t="s">
        <v>12199</v>
      </c>
      <c r="M11135" s="529" t="s">
        <v>1049</v>
      </c>
    </row>
    <row r="11136" spans="12:13" x14ac:dyDescent="0.35">
      <c r="L11136" s="535" t="s">
        <v>12200</v>
      </c>
      <c r="M11136" s="529" t="s">
        <v>1049</v>
      </c>
    </row>
    <row r="11137" spans="12:13" x14ac:dyDescent="0.35">
      <c r="L11137" s="535" t="s">
        <v>12201</v>
      </c>
      <c r="M11137" s="529" t="s">
        <v>1049</v>
      </c>
    </row>
    <row r="11138" spans="12:13" x14ac:dyDescent="0.35">
      <c r="L11138" s="535" t="s">
        <v>12202</v>
      </c>
      <c r="M11138" s="529" t="s">
        <v>1049</v>
      </c>
    </row>
    <row r="11139" spans="12:13" x14ac:dyDescent="0.35">
      <c r="L11139" s="535" t="s">
        <v>12203</v>
      </c>
      <c r="M11139" s="529" t="s">
        <v>1049</v>
      </c>
    </row>
    <row r="11140" spans="12:13" x14ac:dyDescent="0.35">
      <c r="L11140" s="535" t="s">
        <v>12204</v>
      </c>
      <c r="M11140" s="529" t="s">
        <v>1049</v>
      </c>
    </row>
    <row r="11141" spans="12:13" x14ac:dyDescent="0.35">
      <c r="L11141" s="535" t="s">
        <v>12205</v>
      </c>
      <c r="M11141" s="529" t="s">
        <v>1049</v>
      </c>
    </row>
    <row r="11142" spans="12:13" x14ac:dyDescent="0.35">
      <c r="L11142" s="535" t="s">
        <v>12206</v>
      </c>
      <c r="M11142" s="529" t="s">
        <v>1049</v>
      </c>
    </row>
    <row r="11143" spans="12:13" x14ac:dyDescent="0.35">
      <c r="L11143" s="535" t="s">
        <v>12207</v>
      </c>
      <c r="M11143" s="529" t="s">
        <v>1049</v>
      </c>
    </row>
    <row r="11144" spans="12:13" x14ac:dyDescent="0.35">
      <c r="L11144" s="535" t="s">
        <v>12208</v>
      </c>
      <c r="M11144" s="529" t="s">
        <v>1049</v>
      </c>
    </row>
    <row r="11145" spans="12:13" x14ac:dyDescent="0.35">
      <c r="L11145" s="535" t="s">
        <v>12209</v>
      </c>
      <c r="M11145" s="529" t="s">
        <v>1049</v>
      </c>
    </row>
    <row r="11146" spans="12:13" x14ac:dyDescent="0.35">
      <c r="L11146" s="535" t="s">
        <v>12210</v>
      </c>
      <c r="M11146" s="529" t="s">
        <v>1049</v>
      </c>
    </row>
    <row r="11147" spans="12:13" x14ac:dyDescent="0.35">
      <c r="L11147" s="535" t="s">
        <v>12211</v>
      </c>
      <c r="M11147" s="529" t="s">
        <v>1049</v>
      </c>
    </row>
    <row r="11148" spans="12:13" x14ac:dyDescent="0.35">
      <c r="L11148" s="535" t="s">
        <v>12212</v>
      </c>
      <c r="M11148" s="529" t="s">
        <v>1049</v>
      </c>
    </row>
    <row r="11149" spans="12:13" x14ac:dyDescent="0.35">
      <c r="L11149" s="535" t="s">
        <v>12213</v>
      </c>
      <c r="M11149" s="529" t="s">
        <v>1049</v>
      </c>
    </row>
    <row r="11150" spans="12:13" x14ac:dyDescent="0.35">
      <c r="L11150" s="535" t="s">
        <v>12214</v>
      </c>
      <c r="M11150" s="529" t="s">
        <v>1049</v>
      </c>
    </row>
    <row r="11151" spans="12:13" x14ac:dyDescent="0.35">
      <c r="L11151" s="535" t="s">
        <v>12215</v>
      </c>
      <c r="M11151" s="529" t="s">
        <v>1049</v>
      </c>
    </row>
    <row r="11152" spans="12:13" x14ac:dyDescent="0.35">
      <c r="L11152" s="535" t="s">
        <v>12216</v>
      </c>
      <c r="M11152" s="529" t="s">
        <v>1049</v>
      </c>
    </row>
    <row r="11153" spans="12:13" x14ac:dyDescent="0.35">
      <c r="L11153" s="535" t="s">
        <v>12217</v>
      </c>
      <c r="M11153" s="529" t="s">
        <v>1049</v>
      </c>
    </row>
    <row r="11154" spans="12:13" x14ac:dyDescent="0.35">
      <c r="L11154" s="535" t="s">
        <v>12218</v>
      </c>
      <c r="M11154" s="529" t="s">
        <v>1049</v>
      </c>
    </row>
    <row r="11155" spans="12:13" x14ac:dyDescent="0.35">
      <c r="L11155" s="535" t="s">
        <v>12219</v>
      </c>
      <c r="M11155" s="529" t="s">
        <v>1049</v>
      </c>
    </row>
    <row r="11156" spans="12:13" x14ac:dyDescent="0.35">
      <c r="L11156" s="535" t="s">
        <v>12220</v>
      </c>
      <c r="M11156" s="529" t="s">
        <v>1049</v>
      </c>
    </row>
    <row r="11157" spans="12:13" x14ac:dyDescent="0.35">
      <c r="L11157" s="535" t="s">
        <v>12221</v>
      </c>
      <c r="M11157" s="529" t="s">
        <v>1049</v>
      </c>
    </row>
    <row r="11158" spans="12:13" x14ac:dyDescent="0.35">
      <c r="L11158" s="535" t="s">
        <v>12222</v>
      </c>
      <c r="M11158" s="529" t="s">
        <v>1049</v>
      </c>
    </row>
    <row r="11159" spans="12:13" x14ac:dyDescent="0.35">
      <c r="L11159" s="535" t="s">
        <v>12223</v>
      </c>
      <c r="M11159" s="529" t="s">
        <v>1049</v>
      </c>
    </row>
    <row r="11160" spans="12:13" x14ac:dyDescent="0.35">
      <c r="L11160" s="535" t="s">
        <v>12224</v>
      </c>
      <c r="M11160" s="529" t="s">
        <v>1049</v>
      </c>
    </row>
    <row r="11161" spans="12:13" x14ac:dyDescent="0.35">
      <c r="L11161" s="535" t="s">
        <v>12225</v>
      </c>
      <c r="M11161" s="529" t="s">
        <v>1049</v>
      </c>
    </row>
    <row r="11162" spans="12:13" x14ac:dyDescent="0.35">
      <c r="L11162" s="535" t="s">
        <v>12226</v>
      </c>
      <c r="M11162" s="529" t="s">
        <v>1049</v>
      </c>
    </row>
    <row r="11163" spans="12:13" x14ac:dyDescent="0.35">
      <c r="L11163" s="535" t="s">
        <v>12227</v>
      </c>
      <c r="M11163" s="529" t="s">
        <v>1049</v>
      </c>
    </row>
    <row r="11164" spans="12:13" x14ac:dyDescent="0.35">
      <c r="L11164" s="535" t="s">
        <v>12228</v>
      </c>
      <c r="M11164" s="529" t="s">
        <v>1049</v>
      </c>
    </row>
    <row r="11165" spans="12:13" x14ac:dyDescent="0.35">
      <c r="L11165" s="535" t="s">
        <v>12229</v>
      </c>
      <c r="M11165" s="529" t="s">
        <v>1049</v>
      </c>
    </row>
    <row r="11166" spans="12:13" x14ac:dyDescent="0.35">
      <c r="L11166" s="535" t="s">
        <v>12230</v>
      </c>
      <c r="M11166" s="529" t="s">
        <v>1049</v>
      </c>
    </row>
    <row r="11167" spans="12:13" x14ac:dyDescent="0.35">
      <c r="L11167" s="535" t="s">
        <v>12231</v>
      </c>
      <c r="M11167" s="529" t="s">
        <v>1049</v>
      </c>
    </row>
    <row r="11168" spans="12:13" x14ac:dyDescent="0.35">
      <c r="L11168" s="535" t="s">
        <v>12232</v>
      </c>
      <c r="M11168" s="529" t="s">
        <v>1049</v>
      </c>
    </row>
    <row r="11169" spans="12:13" x14ac:dyDescent="0.35">
      <c r="L11169" s="535" t="s">
        <v>12233</v>
      </c>
      <c r="M11169" s="529" t="s">
        <v>1049</v>
      </c>
    </row>
    <row r="11170" spans="12:13" x14ac:dyDescent="0.35">
      <c r="L11170" s="535" t="s">
        <v>12234</v>
      </c>
      <c r="M11170" s="529" t="s">
        <v>1049</v>
      </c>
    </row>
    <row r="11171" spans="12:13" x14ac:dyDescent="0.35">
      <c r="L11171" s="535" t="s">
        <v>12235</v>
      </c>
      <c r="M11171" s="529" t="s">
        <v>1049</v>
      </c>
    </row>
    <row r="11172" spans="12:13" x14ac:dyDescent="0.35">
      <c r="L11172" s="535" t="s">
        <v>12236</v>
      </c>
      <c r="M11172" s="529" t="s">
        <v>1049</v>
      </c>
    </row>
    <row r="11173" spans="12:13" x14ac:dyDescent="0.35">
      <c r="L11173" s="535" t="s">
        <v>12237</v>
      </c>
      <c r="M11173" s="529" t="s">
        <v>1049</v>
      </c>
    </row>
    <row r="11174" spans="12:13" x14ac:dyDescent="0.35">
      <c r="L11174" s="535" t="s">
        <v>12238</v>
      </c>
      <c r="M11174" s="529" t="s">
        <v>1049</v>
      </c>
    </row>
    <row r="11175" spans="12:13" x14ac:dyDescent="0.35">
      <c r="L11175" s="535" t="s">
        <v>12239</v>
      </c>
      <c r="M11175" s="529" t="s">
        <v>1049</v>
      </c>
    </row>
    <row r="11176" spans="12:13" x14ac:dyDescent="0.35">
      <c r="L11176" s="535" t="s">
        <v>12240</v>
      </c>
      <c r="M11176" s="529" t="s">
        <v>1049</v>
      </c>
    </row>
    <row r="11177" spans="12:13" x14ac:dyDescent="0.35">
      <c r="L11177" s="535" t="s">
        <v>12241</v>
      </c>
      <c r="M11177" s="529" t="s">
        <v>1049</v>
      </c>
    </row>
    <row r="11178" spans="12:13" x14ac:dyDescent="0.35">
      <c r="L11178" s="535" t="s">
        <v>12242</v>
      </c>
      <c r="M11178" s="529" t="s">
        <v>1049</v>
      </c>
    </row>
    <row r="11179" spans="12:13" x14ac:dyDescent="0.35">
      <c r="L11179" s="535" t="s">
        <v>12243</v>
      </c>
      <c r="M11179" s="529" t="s">
        <v>1049</v>
      </c>
    </row>
    <row r="11180" spans="12:13" x14ac:dyDescent="0.35">
      <c r="L11180" s="535" t="s">
        <v>12244</v>
      </c>
      <c r="M11180" s="529" t="s">
        <v>1049</v>
      </c>
    </row>
    <row r="11181" spans="12:13" x14ac:dyDescent="0.35">
      <c r="L11181" s="535" t="s">
        <v>12245</v>
      </c>
      <c r="M11181" s="529" t="s">
        <v>1049</v>
      </c>
    </row>
    <row r="11182" spans="12:13" x14ac:dyDescent="0.35">
      <c r="L11182" s="535" t="s">
        <v>12246</v>
      </c>
      <c r="M11182" s="529" t="s">
        <v>1049</v>
      </c>
    </row>
    <row r="11183" spans="12:13" x14ac:dyDescent="0.35">
      <c r="L11183" s="535" t="s">
        <v>12247</v>
      </c>
      <c r="M11183" s="529" t="s">
        <v>1049</v>
      </c>
    </row>
    <row r="11184" spans="12:13" x14ac:dyDescent="0.35">
      <c r="L11184" s="535" t="s">
        <v>12248</v>
      </c>
      <c r="M11184" s="529" t="s">
        <v>1049</v>
      </c>
    </row>
    <row r="11185" spans="12:13" x14ac:dyDescent="0.35">
      <c r="L11185" s="535" t="s">
        <v>12249</v>
      </c>
      <c r="M11185" s="529" t="s">
        <v>1049</v>
      </c>
    </row>
    <row r="11186" spans="12:13" x14ac:dyDescent="0.35">
      <c r="L11186" s="535" t="s">
        <v>12250</v>
      </c>
      <c r="M11186" s="529" t="s">
        <v>1049</v>
      </c>
    </row>
    <row r="11187" spans="12:13" x14ac:dyDescent="0.35">
      <c r="L11187" s="535" t="s">
        <v>12251</v>
      </c>
      <c r="M11187" s="529" t="s">
        <v>1049</v>
      </c>
    </row>
    <row r="11188" spans="12:13" x14ac:dyDescent="0.35">
      <c r="L11188" s="535" t="s">
        <v>12252</v>
      </c>
      <c r="M11188" s="529" t="s">
        <v>1049</v>
      </c>
    </row>
    <row r="11189" spans="12:13" x14ac:dyDescent="0.35">
      <c r="L11189" s="535" t="s">
        <v>12253</v>
      </c>
      <c r="M11189" s="529" t="s">
        <v>1049</v>
      </c>
    </row>
    <row r="11190" spans="12:13" x14ac:dyDescent="0.35">
      <c r="L11190" s="535" t="s">
        <v>12254</v>
      </c>
      <c r="M11190" s="529" t="s">
        <v>1049</v>
      </c>
    </row>
    <row r="11191" spans="12:13" x14ac:dyDescent="0.35">
      <c r="L11191" s="535" t="s">
        <v>12255</v>
      </c>
      <c r="M11191" s="529" t="s">
        <v>1049</v>
      </c>
    </row>
    <row r="11192" spans="12:13" x14ac:dyDescent="0.35">
      <c r="L11192" s="535" t="s">
        <v>12256</v>
      </c>
      <c r="M11192" s="529" t="s">
        <v>1049</v>
      </c>
    </row>
    <row r="11193" spans="12:13" x14ac:dyDescent="0.35">
      <c r="L11193" s="535" t="s">
        <v>12257</v>
      </c>
      <c r="M11193" s="529" t="s">
        <v>1049</v>
      </c>
    </row>
    <row r="11194" spans="12:13" x14ac:dyDescent="0.35">
      <c r="L11194" s="535" t="s">
        <v>12258</v>
      </c>
      <c r="M11194" s="529" t="s">
        <v>1049</v>
      </c>
    </row>
    <row r="11195" spans="12:13" x14ac:dyDescent="0.35">
      <c r="L11195" s="535" t="s">
        <v>12259</v>
      </c>
      <c r="M11195" s="529" t="s">
        <v>1049</v>
      </c>
    </row>
    <row r="11196" spans="12:13" x14ac:dyDescent="0.35">
      <c r="L11196" s="535" t="s">
        <v>12260</v>
      </c>
      <c r="M11196" s="529" t="s">
        <v>1049</v>
      </c>
    </row>
    <row r="11197" spans="12:13" x14ac:dyDescent="0.35">
      <c r="L11197" s="535" t="s">
        <v>12261</v>
      </c>
      <c r="M11197" s="529" t="s">
        <v>1049</v>
      </c>
    </row>
    <row r="11198" spans="12:13" x14ac:dyDescent="0.35">
      <c r="L11198" s="535" t="s">
        <v>12262</v>
      </c>
      <c r="M11198" s="529" t="s">
        <v>1049</v>
      </c>
    </row>
    <row r="11199" spans="12:13" x14ac:dyDescent="0.35">
      <c r="L11199" s="535" t="s">
        <v>12263</v>
      </c>
      <c r="M11199" s="529" t="s">
        <v>1049</v>
      </c>
    </row>
    <row r="11200" spans="12:13" x14ac:dyDescent="0.35">
      <c r="L11200" s="535" t="s">
        <v>12264</v>
      </c>
      <c r="M11200" s="529" t="s">
        <v>1049</v>
      </c>
    </row>
    <row r="11201" spans="12:13" x14ac:dyDescent="0.35">
      <c r="L11201" s="535" t="s">
        <v>12265</v>
      </c>
      <c r="M11201" s="529" t="s">
        <v>1049</v>
      </c>
    </row>
    <row r="11202" spans="12:13" x14ac:dyDescent="0.35">
      <c r="L11202" s="535" t="s">
        <v>12266</v>
      </c>
      <c r="M11202" s="529" t="s">
        <v>1049</v>
      </c>
    </row>
    <row r="11203" spans="12:13" x14ac:dyDescent="0.35">
      <c r="L11203" s="535" t="s">
        <v>12267</v>
      </c>
      <c r="M11203" s="529" t="s">
        <v>1049</v>
      </c>
    </row>
    <row r="11204" spans="12:13" x14ac:dyDescent="0.35">
      <c r="L11204" s="535" t="s">
        <v>12268</v>
      </c>
      <c r="M11204" s="529" t="s">
        <v>1049</v>
      </c>
    </row>
    <row r="11205" spans="12:13" x14ac:dyDescent="0.35">
      <c r="L11205" s="535" t="s">
        <v>12269</v>
      </c>
      <c r="M11205" s="529" t="s">
        <v>1049</v>
      </c>
    </row>
    <row r="11206" spans="12:13" x14ac:dyDescent="0.35">
      <c r="L11206" s="535" t="s">
        <v>12270</v>
      </c>
      <c r="M11206" s="529" t="s">
        <v>1049</v>
      </c>
    </row>
    <row r="11207" spans="12:13" x14ac:dyDescent="0.35">
      <c r="L11207" s="535" t="s">
        <v>12271</v>
      </c>
      <c r="M11207" s="529" t="s">
        <v>1049</v>
      </c>
    </row>
    <row r="11208" spans="12:13" x14ac:dyDescent="0.35">
      <c r="L11208" s="535" t="s">
        <v>12272</v>
      </c>
      <c r="M11208" s="529" t="s">
        <v>1049</v>
      </c>
    </row>
    <row r="11209" spans="12:13" x14ac:dyDescent="0.35">
      <c r="L11209" s="535" t="s">
        <v>12273</v>
      </c>
      <c r="M11209" s="529" t="s">
        <v>1049</v>
      </c>
    </row>
    <row r="11210" spans="12:13" x14ac:dyDescent="0.35">
      <c r="L11210" s="535" t="s">
        <v>12274</v>
      </c>
      <c r="M11210" s="529" t="s">
        <v>1049</v>
      </c>
    </row>
    <row r="11211" spans="12:13" x14ac:dyDescent="0.35">
      <c r="L11211" s="535" t="s">
        <v>12275</v>
      </c>
      <c r="M11211" s="529" t="s">
        <v>1049</v>
      </c>
    </row>
    <row r="11212" spans="12:13" x14ac:dyDescent="0.35">
      <c r="L11212" s="535" t="s">
        <v>12276</v>
      </c>
      <c r="M11212" s="529" t="s">
        <v>1049</v>
      </c>
    </row>
    <row r="11213" spans="12:13" x14ac:dyDescent="0.35">
      <c r="L11213" s="535" t="s">
        <v>12277</v>
      </c>
      <c r="M11213" s="529" t="s">
        <v>1049</v>
      </c>
    </row>
    <row r="11214" spans="12:13" x14ac:dyDescent="0.35">
      <c r="L11214" s="535" t="s">
        <v>12278</v>
      </c>
      <c r="M11214" s="529" t="s">
        <v>1049</v>
      </c>
    </row>
    <row r="11215" spans="12:13" x14ac:dyDescent="0.35">
      <c r="L11215" s="535" t="s">
        <v>12279</v>
      </c>
      <c r="M11215" s="529" t="s">
        <v>1049</v>
      </c>
    </row>
    <row r="11216" spans="12:13" x14ac:dyDescent="0.35">
      <c r="L11216" s="535" t="s">
        <v>12280</v>
      </c>
      <c r="M11216" s="529" t="s">
        <v>1049</v>
      </c>
    </row>
    <row r="11217" spans="12:13" x14ac:dyDescent="0.35">
      <c r="L11217" s="535" t="s">
        <v>12281</v>
      </c>
      <c r="M11217" s="529" t="s">
        <v>1049</v>
      </c>
    </row>
    <row r="11218" spans="12:13" x14ac:dyDescent="0.35">
      <c r="L11218" s="535" t="s">
        <v>12282</v>
      </c>
      <c r="M11218" s="529" t="s">
        <v>1049</v>
      </c>
    </row>
    <row r="11219" spans="12:13" x14ac:dyDescent="0.35">
      <c r="L11219" s="535" t="s">
        <v>12283</v>
      </c>
      <c r="M11219" s="529" t="s">
        <v>1049</v>
      </c>
    </row>
    <row r="11220" spans="12:13" x14ac:dyDescent="0.35">
      <c r="L11220" s="535" t="s">
        <v>12284</v>
      </c>
      <c r="M11220" s="529" t="s">
        <v>1049</v>
      </c>
    </row>
    <row r="11221" spans="12:13" x14ac:dyDescent="0.35">
      <c r="L11221" s="535" t="s">
        <v>12285</v>
      </c>
      <c r="M11221" s="529" t="s">
        <v>1049</v>
      </c>
    </row>
    <row r="11222" spans="12:13" x14ac:dyDescent="0.35">
      <c r="L11222" s="535" t="s">
        <v>12286</v>
      </c>
      <c r="M11222" s="529" t="s">
        <v>1049</v>
      </c>
    </row>
    <row r="11223" spans="12:13" x14ac:dyDescent="0.35">
      <c r="L11223" s="535" t="s">
        <v>12287</v>
      </c>
      <c r="M11223" s="529" t="s">
        <v>1049</v>
      </c>
    </row>
    <row r="11224" spans="12:13" x14ac:dyDescent="0.35">
      <c r="L11224" s="535" t="s">
        <v>12288</v>
      </c>
      <c r="M11224" s="529" t="s">
        <v>1049</v>
      </c>
    </row>
    <row r="11225" spans="12:13" x14ac:dyDescent="0.35">
      <c r="L11225" s="535" t="s">
        <v>12289</v>
      </c>
      <c r="M11225" s="529" t="s">
        <v>1049</v>
      </c>
    </row>
    <row r="11226" spans="12:13" x14ac:dyDescent="0.35">
      <c r="L11226" s="535" t="s">
        <v>12290</v>
      </c>
      <c r="M11226" s="529" t="s">
        <v>1049</v>
      </c>
    </row>
    <row r="11227" spans="12:13" x14ac:dyDescent="0.35">
      <c r="L11227" s="535" t="s">
        <v>12291</v>
      </c>
      <c r="M11227" s="529" t="s">
        <v>1049</v>
      </c>
    </row>
    <row r="11228" spans="12:13" x14ac:dyDescent="0.35">
      <c r="L11228" s="535" t="s">
        <v>12292</v>
      </c>
      <c r="M11228" s="529" t="s">
        <v>1049</v>
      </c>
    </row>
    <row r="11229" spans="12:13" x14ac:dyDescent="0.35">
      <c r="L11229" s="535" t="s">
        <v>12293</v>
      </c>
      <c r="M11229" s="529" t="s">
        <v>1049</v>
      </c>
    </row>
    <row r="11230" spans="12:13" x14ac:dyDescent="0.35">
      <c r="L11230" s="535" t="s">
        <v>12294</v>
      </c>
      <c r="M11230" s="529" t="s">
        <v>1049</v>
      </c>
    </row>
    <row r="11231" spans="12:13" x14ac:dyDescent="0.35">
      <c r="L11231" s="535" t="s">
        <v>12295</v>
      </c>
      <c r="M11231" s="529" t="s">
        <v>1049</v>
      </c>
    </row>
    <row r="11232" spans="12:13" x14ac:dyDescent="0.35">
      <c r="L11232" s="535" t="s">
        <v>12296</v>
      </c>
      <c r="M11232" s="529" t="s">
        <v>1049</v>
      </c>
    </row>
    <row r="11233" spans="12:13" x14ac:dyDescent="0.35">
      <c r="L11233" s="535" t="s">
        <v>12297</v>
      </c>
      <c r="M11233" s="529" t="s">
        <v>1049</v>
      </c>
    </row>
    <row r="11234" spans="12:13" x14ac:dyDescent="0.35">
      <c r="L11234" s="535" t="s">
        <v>12298</v>
      </c>
      <c r="M11234" s="529" t="s">
        <v>1049</v>
      </c>
    </row>
    <row r="11235" spans="12:13" x14ac:dyDescent="0.35">
      <c r="L11235" s="535" t="s">
        <v>12299</v>
      </c>
      <c r="M11235" s="529" t="s">
        <v>1049</v>
      </c>
    </row>
    <row r="11236" spans="12:13" x14ac:dyDescent="0.35">
      <c r="L11236" s="535" t="s">
        <v>12300</v>
      </c>
      <c r="M11236" s="529" t="s">
        <v>1049</v>
      </c>
    </row>
    <row r="11237" spans="12:13" x14ac:dyDescent="0.35">
      <c r="L11237" s="535" t="s">
        <v>12301</v>
      </c>
      <c r="M11237" s="529" t="s">
        <v>1049</v>
      </c>
    </row>
    <row r="11238" spans="12:13" x14ac:dyDescent="0.35">
      <c r="L11238" s="535" t="s">
        <v>12302</v>
      </c>
      <c r="M11238" s="529" t="s">
        <v>1049</v>
      </c>
    </row>
    <row r="11239" spans="12:13" x14ac:dyDescent="0.35">
      <c r="L11239" s="535" t="s">
        <v>12303</v>
      </c>
      <c r="M11239" s="529" t="s">
        <v>1049</v>
      </c>
    </row>
    <row r="11240" spans="12:13" x14ac:dyDescent="0.35">
      <c r="L11240" s="535" t="s">
        <v>12304</v>
      </c>
      <c r="M11240" s="529" t="s">
        <v>1049</v>
      </c>
    </row>
    <row r="11241" spans="12:13" x14ac:dyDescent="0.35">
      <c r="L11241" s="535" t="s">
        <v>12305</v>
      </c>
      <c r="M11241" s="529" t="s">
        <v>1049</v>
      </c>
    </row>
    <row r="11242" spans="12:13" x14ac:dyDescent="0.35">
      <c r="L11242" s="535" t="s">
        <v>12306</v>
      </c>
      <c r="M11242" s="529" t="s">
        <v>1049</v>
      </c>
    </row>
    <row r="11243" spans="12:13" x14ac:dyDescent="0.35">
      <c r="L11243" s="535" t="s">
        <v>12307</v>
      </c>
      <c r="M11243" s="529" t="s">
        <v>1049</v>
      </c>
    </row>
    <row r="11244" spans="12:13" x14ac:dyDescent="0.35">
      <c r="L11244" s="535" t="s">
        <v>12308</v>
      </c>
      <c r="M11244" s="529" t="s">
        <v>1049</v>
      </c>
    </row>
    <row r="11245" spans="12:13" x14ac:dyDescent="0.35">
      <c r="L11245" s="535" t="s">
        <v>12309</v>
      </c>
      <c r="M11245" s="529" t="s">
        <v>1049</v>
      </c>
    </row>
    <row r="11246" spans="12:13" x14ac:dyDescent="0.35">
      <c r="L11246" s="535" t="s">
        <v>12310</v>
      </c>
      <c r="M11246" s="529" t="s">
        <v>1049</v>
      </c>
    </row>
    <row r="11247" spans="12:13" x14ac:dyDescent="0.35">
      <c r="L11247" s="535" t="s">
        <v>12311</v>
      </c>
      <c r="M11247" s="529" t="s">
        <v>1049</v>
      </c>
    </row>
    <row r="11248" spans="12:13" x14ac:dyDescent="0.35">
      <c r="L11248" s="535" t="s">
        <v>12312</v>
      </c>
      <c r="M11248" s="529" t="s">
        <v>1049</v>
      </c>
    </row>
    <row r="11249" spans="12:13" x14ac:dyDescent="0.35">
      <c r="L11249" s="535" t="s">
        <v>12313</v>
      </c>
      <c r="M11249" s="529" t="s">
        <v>1049</v>
      </c>
    </row>
    <row r="11250" spans="12:13" x14ac:dyDescent="0.35">
      <c r="L11250" s="535" t="s">
        <v>12314</v>
      </c>
      <c r="M11250" s="529" t="s">
        <v>1049</v>
      </c>
    </row>
    <row r="11251" spans="12:13" x14ac:dyDescent="0.35">
      <c r="L11251" s="535" t="s">
        <v>12315</v>
      </c>
      <c r="M11251" s="529" t="s">
        <v>1049</v>
      </c>
    </row>
    <row r="11252" spans="12:13" x14ac:dyDescent="0.35">
      <c r="L11252" s="535" t="s">
        <v>12316</v>
      </c>
      <c r="M11252" s="529" t="s">
        <v>1049</v>
      </c>
    </row>
    <row r="11253" spans="12:13" x14ac:dyDescent="0.35">
      <c r="L11253" s="535" t="s">
        <v>12317</v>
      </c>
      <c r="M11253" s="529" t="s">
        <v>1049</v>
      </c>
    </row>
    <row r="11254" spans="12:13" x14ac:dyDescent="0.35">
      <c r="L11254" s="535" t="s">
        <v>12318</v>
      </c>
      <c r="M11254" s="529" t="s">
        <v>1049</v>
      </c>
    </row>
    <row r="11255" spans="12:13" x14ac:dyDescent="0.35">
      <c r="L11255" s="535" t="s">
        <v>12319</v>
      </c>
      <c r="M11255" s="529" t="s">
        <v>1049</v>
      </c>
    </row>
    <row r="11256" spans="12:13" x14ac:dyDescent="0.35">
      <c r="L11256" s="535" t="s">
        <v>12320</v>
      </c>
      <c r="M11256" s="529" t="s">
        <v>1049</v>
      </c>
    </row>
    <row r="11257" spans="12:13" x14ac:dyDescent="0.35">
      <c r="L11257" s="535" t="s">
        <v>12321</v>
      </c>
      <c r="M11257" s="529" t="s">
        <v>1049</v>
      </c>
    </row>
    <row r="11258" spans="12:13" x14ac:dyDescent="0.35">
      <c r="L11258" s="535" t="s">
        <v>12322</v>
      </c>
      <c r="M11258" s="529" t="s">
        <v>1049</v>
      </c>
    </row>
    <row r="11259" spans="12:13" x14ac:dyDescent="0.35">
      <c r="L11259" s="535" t="s">
        <v>12323</v>
      </c>
      <c r="M11259" s="529" t="s">
        <v>1049</v>
      </c>
    </row>
    <row r="11260" spans="12:13" x14ac:dyDescent="0.35">
      <c r="L11260" s="535" t="s">
        <v>12324</v>
      </c>
      <c r="M11260" s="529" t="s">
        <v>1049</v>
      </c>
    </row>
    <row r="11261" spans="12:13" x14ac:dyDescent="0.35">
      <c r="L11261" s="535" t="s">
        <v>12325</v>
      </c>
      <c r="M11261" s="529" t="s">
        <v>1049</v>
      </c>
    </row>
    <row r="11262" spans="12:13" x14ac:dyDescent="0.35">
      <c r="L11262" s="535" t="s">
        <v>12326</v>
      </c>
      <c r="M11262" s="529" t="s">
        <v>1049</v>
      </c>
    </row>
    <row r="11263" spans="12:13" x14ac:dyDescent="0.35">
      <c r="L11263" s="535" t="s">
        <v>12327</v>
      </c>
      <c r="M11263" s="529" t="s">
        <v>1049</v>
      </c>
    </row>
    <row r="11264" spans="12:13" x14ac:dyDescent="0.35">
      <c r="L11264" s="535" t="s">
        <v>12328</v>
      </c>
      <c r="M11264" s="529" t="s">
        <v>1049</v>
      </c>
    </row>
    <row r="11265" spans="12:13" x14ac:dyDescent="0.35">
      <c r="L11265" s="535" t="s">
        <v>12329</v>
      </c>
      <c r="M11265" s="529" t="s">
        <v>1049</v>
      </c>
    </row>
    <row r="11266" spans="12:13" x14ac:dyDescent="0.35">
      <c r="L11266" s="535" t="s">
        <v>12330</v>
      </c>
      <c r="M11266" s="529" t="s">
        <v>1049</v>
      </c>
    </row>
    <row r="11267" spans="12:13" x14ac:dyDescent="0.35">
      <c r="L11267" s="535" t="s">
        <v>12331</v>
      </c>
      <c r="M11267" s="529" t="s">
        <v>1049</v>
      </c>
    </row>
    <row r="11268" spans="12:13" x14ac:dyDescent="0.35">
      <c r="L11268" s="535" t="s">
        <v>12332</v>
      </c>
      <c r="M11268" s="529" t="s">
        <v>1049</v>
      </c>
    </row>
    <row r="11269" spans="12:13" x14ac:dyDescent="0.35">
      <c r="L11269" s="535" t="s">
        <v>12333</v>
      </c>
      <c r="M11269" s="529" t="s">
        <v>1049</v>
      </c>
    </row>
    <row r="11270" spans="12:13" x14ac:dyDescent="0.35">
      <c r="L11270" s="535" t="s">
        <v>12334</v>
      </c>
      <c r="M11270" s="529" t="s">
        <v>1049</v>
      </c>
    </row>
    <row r="11271" spans="12:13" x14ac:dyDescent="0.35">
      <c r="L11271" s="535" t="s">
        <v>12335</v>
      </c>
      <c r="M11271" s="529" t="s">
        <v>1049</v>
      </c>
    </row>
    <row r="11272" spans="12:13" x14ac:dyDescent="0.35">
      <c r="L11272" s="535" t="s">
        <v>12336</v>
      </c>
      <c r="M11272" s="529" t="s">
        <v>1049</v>
      </c>
    </row>
    <row r="11273" spans="12:13" x14ac:dyDescent="0.35">
      <c r="L11273" s="535" t="s">
        <v>12337</v>
      </c>
      <c r="M11273" s="529" t="s">
        <v>1049</v>
      </c>
    </row>
    <row r="11274" spans="12:13" x14ac:dyDescent="0.35">
      <c r="L11274" s="535" t="s">
        <v>12338</v>
      </c>
      <c r="M11274" s="529" t="s">
        <v>1049</v>
      </c>
    </row>
    <row r="11275" spans="12:13" x14ac:dyDescent="0.35">
      <c r="L11275" s="535" t="s">
        <v>12339</v>
      </c>
      <c r="M11275" s="529" t="s">
        <v>1049</v>
      </c>
    </row>
    <row r="11276" spans="12:13" x14ac:dyDescent="0.35">
      <c r="L11276" s="535" t="s">
        <v>12340</v>
      </c>
      <c r="M11276" s="529" t="s">
        <v>1049</v>
      </c>
    </row>
    <row r="11277" spans="12:13" x14ac:dyDescent="0.35">
      <c r="L11277" s="535" t="s">
        <v>12341</v>
      </c>
      <c r="M11277" s="529" t="s">
        <v>1049</v>
      </c>
    </row>
    <row r="11278" spans="12:13" x14ac:dyDescent="0.35">
      <c r="L11278" s="535" t="s">
        <v>12342</v>
      </c>
      <c r="M11278" s="529" t="s">
        <v>1049</v>
      </c>
    </row>
    <row r="11279" spans="12:13" x14ac:dyDescent="0.35">
      <c r="L11279" s="535" t="s">
        <v>12343</v>
      </c>
      <c r="M11279" s="529" t="s">
        <v>1049</v>
      </c>
    </row>
    <row r="11280" spans="12:13" x14ac:dyDescent="0.35">
      <c r="L11280" s="535" t="s">
        <v>12344</v>
      </c>
      <c r="M11280" s="529" t="s">
        <v>1049</v>
      </c>
    </row>
    <row r="11281" spans="12:13" x14ac:dyDescent="0.35">
      <c r="L11281" s="535" t="s">
        <v>12345</v>
      </c>
      <c r="M11281" s="529" t="s">
        <v>1049</v>
      </c>
    </row>
    <row r="11282" spans="12:13" x14ac:dyDescent="0.35">
      <c r="L11282" s="535" t="s">
        <v>12346</v>
      </c>
      <c r="M11282" s="529" t="s">
        <v>1049</v>
      </c>
    </row>
    <row r="11283" spans="12:13" x14ac:dyDescent="0.35">
      <c r="L11283" s="535" t="s">
        <v>12347</v>
      </c>
      <c r="M11283" s="529" t="s">
        <v>1049</v>
      </c>
    </row>
    <row r="11284" spans="12:13" x14ac:dyDescent="0.35">
      <c r="L11284" s="535" t="s">
        <v>12348</v>
      </c>
      <c r="M11284" s="529" t="s">
        <v>1049</v>
      </c>
    </row>
    <row r="11285" spans="12:13" x14ac:dyDescent="0.35">
      <c r="L11285" s="535" t="s">
        <v>12349</v>
      </c>
      <c r="M11285" s="529" t="s">
        <v>1049</v>
      </c>
    </row>
    <row r="11286" spans="12:13" x14ac:dyDescent="0.35">
      <c r="L11286" s="535" t="s">
        <v>12350</v>
      </c>
      <c r="M11286" s="529" t="s">
        <v>1049</v>
      </c>
    </row>
    <row r="11287" spans="12:13" x14ac:dyDescent="0.35">
      <c r="L11287" s="535" t="s">
        <v>12351</v>
      </c>
      <c r="M11287" s="529" t="s">
        <v>1049</v>
      </c>
    </row>
    <row r="11288" spans="12:13" x14ac:dyDescent="0.35">
      <c r="L11288" s="535" t="s">
        <v>12352</v>
      </c>
      <c r="M11288" s="529" t="s">
        <v>1049</v>
      </c>
    </row>
    <row r="11289" spans="12:13" x14ac:dyDescent="0.35">
      <c r="L11289" s="535" t="s">
        <v>12353</v>
      </c>
      <c r="M11289" s="529" t="s">
        <v>1049</v>
      </c>
    </row>
    <row r="11290" spans="12:13" x14ac:dyDescent="0.35">
      <c r="L11290" s="535" t="s">
        <v>12354</v>
      </c>
      <c r="M11290" s="529" t="s">
        <v>1049</v>
      </c>
    </row>
    <row r="11291" spans="12:13" x14ac:dyDescent="0.35">
      <c r="L11291" s="535" t="s">
        <v>12355</v>
      </c>
      <c r="M11291" s="529" t="s">
        <v>1049</v>
      </c>
    </row>
    <row r="11292" spans="12:13" x14ac:dyDescent="0.35">
      <c r="L11292" s="535" t="s">
        <v>12356</v>
      </c>
      <c r="M11292" s="529" t="s">
        <v>1049</v>
      </c>
    </row>
    <row r="11293" spans="12:13" x14ac:dyDescent="0.35">
      <c r="L11293" s="535" t="s">
        <v>12357</v>
      </c>
      <c r="M11293" s="529" t="s">
        <v>1049</v>
      </c>
    </row>
    <row r="11294" spans="12:13" x14ac:dyDescent="0.35">
      <c r="L11294" s="535" t="s">
        <v>12358</v>
      </c>
      <c r="M11294" s="529" t="s">
        <v>1049</v>
      </c>
    </row>
    <row r="11295" spans="12:13" x14ac:dyDescent="0.35">
      <c r="L11295" s="535" t="s">
        <v>12359</v>
      </c>
      <c r="M11295" s="529" t="s">
        <v>1049</v>
      </c>
    </row>
    <row r="11296" spans="12:13" x14ac:dyDescent="0.35">
      <c r="L11296" s="535" t="s">
        <v>12360</v>
      </c>
      <c r="M11296" s="529" t="s">
        <v>1049</v>
      </c>
    </row>
    <row r="11297" spans="12:13" x14ac:dyDescent="0.35">
      <c r="L11297" s="535" t="s">
        <v>12361</v>
      </c>
      <c r="M11297" s="529" t="s">
        <v>1049</v>
      </c>
    </row>
    <row r="11298" spans="12:13" x14ac:dyDescent="0.35">
      <c r="L11298" s="535" t="s">
        <v>12362</v>
      </c>
      <c r="M11298" s="529" t="s">
        <v>1049</v>
      </c>
    </row>
    <row r="11299" spans="12:13" x14ac:dyDescent="0.35">
      <c r="L11299" s="535" t="s">
        <v>12363</v>
      </c>
      <c r="M11299" s="529" t="s">
        <v>1049</v>
      </c>
    </row>
    <row r="11300" spans="12:13" x14ac:dyDescent="0.35">
      <c r="L11300" s="535" t="s">
        <v>12364</v>
      </c>
      <c r="M11300" s="529" t="s">
        <v>1049</v>
      </c>
    </row>
    <row r="11301" spans="12:13" x14ac:dyDescent="0.35">
      <c r="L11301" s="535" t="s">
        <v>12365</v>
      </c>
      <c r="M11301" s="529" t="s">
        <v>1049</v>
      </c>
    </row>
    <row r="11302" spans="12:13" x14ac:dyDescent="0.35">
      <c r="L11302" s="535" t="s">
        <v>12366</v>
      </c>
      <c r="M11302" s="529" t="s">
        <v>1049</v>
      </c>
    </row>
    <row r="11303" spans="12:13" x14ac:dyDescent="0.35">
      <c r="L11303" s="535" t="s">
        <v>12367</v>
      </c>
      <c r="M11303" s="529" t="s">
        <v>1049</v>
      </c>
    </row>
    <row r="11304" spans="12:13" x14ac:dyDescent="0.35">
      <c r="L11304" s="535" t="s">
        <v>12368</v>
      </c>
      <c r="M11304" s="529" t="s">
        <v>1049</v>
      </c>
    </row>
    <row r="11305" spans="12:13" x14ac:dyDescent="0.35">
      <c r="L11305" s="535" t="s">
        <v>12369</v>
      </c>
      <c r="M11305" s="529" t="s">
        <v>1049</v>
      </c>
    </row>
    <row r="11306" spans="12:13" x14ac:dyDescent="0.35">
      <c r="L11306" s="535" t="s">
        <v>12370</v>
      </c>
      <c r="M11306" s="529" t="s">
        <v>1049</v>
      </c>
    </row>
    <row r="11307" spans="12:13" x14ac:dyDescent="0.35">
      <c r="L11307" s="535" t="s">
        <v>12371</v>
      </c>
      <c r="M11307" s="529" t="s">
        <v>1049</v>
      </c>
    </row>
    <row r="11308" spans="12:13" x14ac:dyDescent="0.35">
      <c r="L11308" s="535" t="s">
        <v>12372</v>
      </c>
      <c r="M11308" s="529" t="s">
        <v>1049</v>
      </c>
    </row>
    <row r="11309" spans="12:13" x14ac:dyDescent="0.35">
      <c r="L11309" s="535" t="s">
        <v>12373</v>
      </c>
      <c r="M11309" s="529" t="s">
        <v>1049</v>
      </c>
    </row>
    <row r="11310" spans="12:13" x14ac:dyDescent="0.35">
      <c r="L11310" s="535" t="s">
        <v>12374</v>
      </c>
      <c r="M11310" s="529" t="s">
        <v>1049</v>
      </c>
    </row>
    <row r="11311" spans="12:13" x14ac:dyDescent="0.35">
      <c r="L11311" s="535" t="s">
        <v>12375</v>
      </c>
      <c r="M11311" s="529" t="s">
        <v>1049</v>
      </c>
    </row>
    <row r="11312" spans="12:13" x14ac:dyDescent="0.35">
      <c r="L11312" s="535" t="s">
        <v>12376</v>
      </c>
      <c r="M11312" s="529" t="s">
        <v>1049</v>
      </c>
    </row>
    <row r="11313" spans="12:13" x14ac:dyDescent="0.35">
      <c r="L11313" s="535" t="s">
        <v>12377</v>
      </c>
      <c r="M11313" s="529" t="s">
        <v>1049</v>
      </c>
    </row>
    <row r="11314" spans="12:13" x14ac:dyDescent="0.35">
      <c r="L11314" s="535" t="s">
        <v>12378</v>
      </c>
      <c r="M11314" s="529" t="s">
        <v>1049</v>
      </c>
    </row>
    <row r="11315" spans="12:13" x14ac:dyDescent="0.35">
      <c r="L11315" s="535" t="s">
        <v>12379</v>
      </c>
      <c r="M11315" s="529" t="s">
        <v>1049</v>
      </c>
    </row>
    <row r="11316" spans="12:13" x14ac:dyDescent="0.35">
      <c r="L11316" s="535" t="s">
        <v>12380</v>
      </c>
      <c r="M11316" s="529" t="s">
        <v>1049</v>
      </c>
    </row>
    <row r="11317" spans="12:13" x14ac:dyDescent="0.35">
      <c r="L11317" s="535" t="s">
        <v>12381</v>
      </c>
      <c r="M11317" s="529" t="s">
        <v>1049</v>
      </c>
    </row>
    <row r="11318" spans="12:13" x14ac:dyDescent="0.35">
      <c r="L11318" s="535" t="s">
        <v>12382</v>
      </c>
      <c r="M11318" s="529" t="s">
        <v>1049</v>
      </c>
    </row>
    <row r="11319" spans="12:13" x14ac:dyDescent="0.35">
      <c r="L11319" s="535" t="s">
        <v>12383</v>
      </c>
      <c r="M11319" s="529" t="s">
        <v>1049</v>
      </c>
    </row>
    <row r="11320" spans="12:13" x14ac:dyDescent="0.35">
      <c r="L11320" s="535" t="s">
        <v>12384</v>
      </c>
      <c r="M11320" s="529" t="s">
        <v>1049</v>
      </c>
    </row>
    <row r="11321" spans="12:13" x14ac:dyDescent="0.35">
      <c r="L11321" s="535" t="s">
        <v>12385</v>
      </c>
      <c r="M11321" s="529" t="s">
        <v>1049</v>
      </c>
    </row>
    <row r="11322" spans="12:13" x14ac:dyDescent="0.35">
      <c r="L11322" s="535" t="s">
        <v>12386</v>
      </c>
      <c r="M11322" s="529" t="s">
        <v>1049</v>
      </c>
    </row>
    <row r="11323" spans="12:13" x14ac:dyDescent="0.35">
      <c r="L11323" s="535" t="s">
        <v>12387</v>
      </c>
      <c r="M11323" s="529" t="s">
        <v>1049</v>
      </c>
    </row>
    <row r="11324" spans="12:13" x14ac:dyDescent="0.35">
      <c r="L11324" s="535" t="s">
        <v>12388</v>
      </c>
      <c r="M11324" s="529" t="s">
        <v>1049</v>
      </c>
    </row>
    <row r="11325" spans="12:13" x14ac:dyDescent="0.35">
      <c r="L11325" s="535" t="s">
        <v>12389</v>
      </c>
      <c r="M11325" s="529" t="s">
        <v>1049</v>
      </c>
    </row>
    <row r="11326" spans="12:13" x14ac:dyDescent="0.35">
      <c r="L11326" s="535" t="s">
        <v>12390</v>
      </c>
      <c r="M11326" s="529" t="s">
        <v>1049</v>
      </c>
    </row>
    <row r="11327" spans="12:13" x14ac:dyDescent="0.35">
      <c r="L11327" s="535" t="s">
        <v>12391</v>
      </c>
      <c r="M11327" s="529" t="s">
        <v>1049</v>
      </c>
    </row>
    <row r="11328" spans="12:13" x14ac:dyDescent="0.35">
      <c r="L11328" s="535" t="s">
        <v>12392</v>
      </c>
      <c r="M11328" s="529" t="s">
        <v>1049</v>
      </c>
    </row>
    <row r="11329" spans="12:13" x14ac:dyDescent="0.35">
      <c r="L11329" s="535" t="s">
        <v>12393</v>
      </c>
      <c r="M11329" s="529" t="s">
        <v>1049</v>
      </c>
    </row>
    <row r="11330" spans="12:13" x14ac:dyDescent="0.35">
      <c r="L11330" s="535" t="s">
        <v>12394</v>
      </c>
      <c r="M11330" s="529" t="s">
        <v>1049</v>
      </c>
    </row>
    <row r="11331" spans="12:13" x14ac:dyDescent="0.35">
      <c r="L11331" s="535" t="s">
        <v>12395</v>
      </c>
      <c r="M11331" s="529" t="s">
        <v>1049</v>
      </c>
    </row>
    <row r="11332" spans="12:13" x14ac:dyDescent="0.35">
      <c r="L11332" s="535" t="s">
        <v>12396</v>
      </c>
      <c r="M11332" s="529" t="s">
        <v>1049</v>
      </c>
    </row>
    <row r="11333" spans="12:13" x14ac:dyDescent="0.35">
      <c r="L11333" s="535" t="s">
        <v>12397</v>
      </c>
      <c r="M11333" s="529" t="s">
        <v>1049</v>
      </c>
    </row>
    <row r="11334" spans="12:13" x14ac:dyDescent="0.35">
      <c r="L11334" s="535" t="s">
        <v>12398</v>
      </c>
      <c r="M11334" s="529" t="s">
        <v>1049</v>
      </c>
    </row>
    <row r="11335" spans="12:13" x14ac:dyDescent="0.35">
      <c r="L11335" s="535" t="s">
        <v>12399</v>
      </c>
      <c r="M11335" s="529" t="s">
        <v>1049</v>
      </c>
    </row>
    <row r="11336" spans="12:13" x14ac:dyDescent="0.35">
      <c r="L11336" s="535" t="s">
        <v>12400</v>
      </c>
      <c r="M11336" s="529" t="s">
        <v>1049</v>
      </c>
    </row>
    <row r="11337" spans="12:13" x14ac:dyDescent="0.35">
      <c r="L11337" s="535" t="s">
        <v>12401</v>
      </c>
      <c r="M11337" s="529" t="s">
        <v>1049</v>
      </c>
    </row>
    <row r="11338" spans="12:13" x14ac:dyDescent="0.35">
      <c r="L11338" s="535" t="s">
        <v>12402</v>
      </c>
      <c r="M11338" s="529" t="s">
        <v>1049</v>
      </c>
    </row>
    <row r="11339" spans="12:13" x14ac:dyDescent="0.35">
      <c r="L11339" s="535" t="s">
        <v>12403</v>
      </c>
      <c r="M11339" s="529" t="s">
        <v>1049</v>
      </c>
    </row>
    <row r="11340" spans="12:13" x14ac:dyDescent="0.35">
      <c r="L11340" s="535" t="s">
        <v>12404</v>
      </c>
      <c r="M11340" s="529" t="s">
        <v>1049</v>
      </c>
    </row>
    <row r="11341" spans="12:13" x14ac:dyDescent="0.35">
      <c r="L11341" s="535" t="s">
        <v>12405</v>
      </c>
      <c r="M11341" s="529" t="s">
        <v>1049</v>
      </c>
    </row>
    <row r="11342" spans="12:13" x14ac:dyDescent="0.35">
      <c r="L11342" s="535" t="s">
        <v>12406</v>
      </c>
      <c r="M11342" s="529" t="s">
        <v>1049</v>
      </c>
    </row>
    <row r="11343" spans="12:13" x14ac:dyDescent="0.35">
      <c r="L11343" s="535" t="s">
        <v>12407</v>
      </c>
      <c r="M11343" s="529" t="s">
        <v>1049</v>
      </c>
    </row>
    <row r="11344" spans="12:13" x14ac:dyDescent="0.35">
      <c r="L11344" s="535" t="s">
        <v>12408</v>
      </c>
      <c r="M11344" s="529" t="s">
        <v>1049</v>
      </c>
    </row>
    <row r="11345" spans="12:13" x14ac:dyDescent="0.35">
      <c r="L11345" s="535" t="s">
        <v>12409</v>
      </c>
      <c r="M11345" s="529" t="s">
        <v>1049</v>
      </c>
    </row>
    <row r="11346" spans="12:13" x14ac:dyDescent="0.35">
      <c r="L11346" s="535" t="s">
        <v>12410</v>
      </c>
      <c r="M11346" s="529" t="s">
        <v>1049</v>
      </c>
    </row>
    <row r="11347" spans="12:13" x14ac:dyDescent="0.35">
      <c r="L11347" s="535" t="s">
        <v>12411</v>
      </c>
      <c r="M11347" s="529" t="s">
        <v>1049</v>
      </c>
    </row>
    <row r="11348" spans="12:13" x14ac:dyDescent="0.35">
      <c r="L11348" s="535" t="s">
        <v>12412</v>
      </c>
      <c r="M11348" s="529" t="s">
        <v>1049</v>
      </c>
    </row>
    <row r="11349" spans="12:13" x14ac:dyDescent="0.35">
      <c r="L11349" s="535" t="s">
        <v>12413</v>
      </c>
      <c r="M11349" s="529" t="s">
        <v>1049</v>
      </c>
    </row>
    <row r="11350" spans="12:13" x14ac:dyDescent="0.35">
      <c r="L11350" s="535" t="s">
        <v>12414</v>
      </c>
      <c r="M11350" s="529" t="s">
        <v>1049</v>
      </c>
    </row>
    <row r="11351" spans="12:13" x14ac:dyDescent="0.35">
      <c r="L11351" s="535" t="s">
        <v>12415</v>
      </c>
      <c r="M11351" s="529" t="s">
        <v>1049</v>
      </c>
    </row>
    <row r="11352" spans="12:13" x14ac:dyDescent="0.35">
      <c r="L11352" s="535" t="s">
        <v>12416</v>
      </c>
      <c r="M11352" s="529" t="s">
        <v>1047</v>
      </c>
    </row>
    <row r="11353" spans="12:13" x14ac:dyDescent="0.35">
      <c r="L11353" s="535" t="s">
        <v>12417</v>
      </c>
      <c r="M11353" s="529" t="s">
        <v>1047</v>
      </c>
    </row>
    <row r="11354" spans="12:13" x14ac:dyDescent="0.35">
      <c r="L11354" s="535" t="s">
        <v>12418</v>
      </c>
      <c r="M11354" s="529" t="s">
        <v>1047</v>
      </c>
    </row>
    <row r="11355" spans="12:13" x14ac:dyDescent="0.35">
      <c r="L11355" s="535" t="s">
        <v>12419</v>
      </c>
      <c r="M11355" s="529" t="s">
        <v>1047</v>
      </c>
    </row>
    <row r="11356" spans="12:13" x14ac:dyDescent="0.35">
      <c r="L11356" s="535" t="s">
        <v>12420</v>
      </c>
      <c r="M11356" s="529" t="s">
        <v>1047</v>
      </c>
    </row>
    <row r="11357" spans="12:13" x14ac:dyDescent="0.35">
      <c r="L11357" s="535" t="s">
        <v>12421</v>
      </c>
      <c r="M11357" s="529" t="s">
        <v>1047</v>
      </c>
    </row>
    <row r="11358" spans="12:13" x14ac:dyDescent="0.35">
      <c r="L11358" s="535" t="s">
        <v>12422</v>
      </c>
      <c r="M11358" s="529" t="s">
        <v>1047</v>
      </c>
    </row>
    <row r="11359" spans="12:13" x14ac:dyDescent="0.35">
      <c r="L11359" s="535" t="s">
        <v>12423</v>
      </c>
      <c r="M11359" s="529" t="s">
        <v>1047</v>
      </c>
    </row>
    <row r="11360" spans="12:13" x14ac:dyDescent="0.35">
      <c r="L11360" s="535" t="s">
        <v>12424</v>
      </c>
      <c r="M11360" s="529" t="s">
        <v>1047</v>
      </c>
    </row>
    <row r="11361" spans="12:13" x14ac:dyDescent="0.35">
      <c r="L11361" s="535" t="s">
        <v>12425</v>
      </c>
      <c r="M11361" s="529" t="s">
        <v>1047</v>
      </c>
    </row>
    <row r="11362" spans="12:13" x14ac:dyDescent="0.35">
      <c r="L11362" s="535" t="s">
        <v>12426</v>
      </c>
      <c r="M11362" s="529" t="s">
        <v>1047</v>
      </c>
    </row>
    <row r="11363" spans="12:13" x14ac:dyDescent="0.35">
      <c r="L11363" s="535" t="s">
        <v>12427</v>
      </c>
      <c r="M11363" s="529" t="s">
        <v>1047</v>
      </c>
    </row>
    <row r="11364" spans="12:13" x14ac:dyDescent="0.35">
      <c r="L11364" s="535" t="s">
        <v>12428</v>
      </c>
      <c r="M11364" s="529" t="s">
        <v>1047</v>
      </c>
    </row>
    <row r="11365" spans="12:13" x14ac:dyDescent="0.35">
      <c r="L11365" s="535" t="s">
        <v>12429</v>
      </c>
      <c r="M11365" s="529" t="s">
        <v>1047</v>
      </c>
    </row>
    <row r="11366" spans="12:13" x14ac:dyDescent="0.35">
      <c r="L11366" s="535" t="s">
        <v>12430</v>
      </c>
      <c r="M11366" s="529" t="s">
        <v>1047</v>
      </c>
    </row>
    <row r="11367" spans="12:13" x14ac:dyDescent="0.35">
      <c r="L11367" s="535" t="s">
        <v>12431</v>
      </c>
      <c r="M11367" s="529" t="s">
        <v>1047</v>
      </c>
    </row>
    <row r="11368" spans="12:13" x14ac:dyDescent="0.35">
      <c r="L11368" s="535" t="s">
        <v>12432</v>
      </c>
      <c r="M11368" s="529" t="s">
        <v>1047</v>
      </c>
    </row>
    <row r="11369" spans="12:13" x14ac:dyDescent="0.35">
      <c r="L11369" s="535" t="s">
        <v>12433</v>
      </c>
      <c r="M11369" s="529" t="s">
        <v>1047</v>
      </c>
    </row>
    <row r="11370" spans="12:13" x14ac:dyDescent="0.35">
      <c r="L11370" s="535" t="s">
        <v>12434</v>
      </c>
      <c r="M11370" s="529" t="s">
        <v>1047</v>
      </c>
    </row>
    <row r="11371" spans="12:13" x14ac:dyDescent="0.35">
      <c r="L11371" s="535" t="s">
        <v>12435</v>
      </c>
      <c r="M11371" s="529" t="s">
        <v>1047</v>
      </c>
    </row>
    <row r="11372" spans="12:13" x14ac:dyDescent="0.35">
      <c r="L11372" s="535" t="s">
        <v>12436</v>
      </c>
      <c r="M11372" s="529" t="s">
        <v>1047</v>
      </c>
    </row>
    <row r="11373" spans="12:13" x14ac:dyDescent="0.35">
      <c r="L11373" s="535" t="s">
        <v>12437</v>
      </c>
      <c r="M11373" s="529" t="s">
        <v>1047</v>
      </c>
    </row>
    <row r="11374" spans="12:13" x14ac:dyDescent="0.35">
      <c r="L11374" s="535" t="s">
        <v>12438</v>
      </c>
      <c r="M11374" s="529" t="s">
        <v>1047</v>
      </c>
    </row>
    <row r="11375" spans="12:13" x14ac:dyDescent="0.35">
      <c r="L11375" s="535" t="s">
        <v>12439</v>
      </c>
      <c r="M11375" s="529" t="s">
        <v>1047</v>
      </c>
    </row>
    <row r="11376" spans="12:13" x14ac:dyDescent="0.35">
      <c r="L11376" s="535" t="s">
        <v>12440</v>
      </c>
      <c r="M11376" s="529" t="s">
        <v>1047</v>
      </c>
    </row>
    <row r="11377" spans="12:13" x14ac:dyDescent="0.35">
      <c r="L11377" s="535" t="s">
        <v>12441</v>
      </c>
      <c r="M11377" s="529" t="s">
        <v>1047</v>
      </c>
    </row>
    <row r="11378" spans="12:13" x14ac:dyDescent="0.35">
      <c r="L11378" s="535" t="s">
        <v>12442</v>
      </c>
      <c r="M11378" s="529" t="s">
        <v>1047</v>
      </c>
    </row>
    <row r="11379" spans="12:13" x14ac:dyDescent="0.35">
      <c r="L11379" s="535" t="s">
        <v>12443</v>
      </c>
      <c r="M11379" s="529" t="s">
        <v>1047</v>
      </c>
    </row>
    <row r="11380" spans="12:13" x14ac:dyDescent="0.35">
      <c r="L11380" s="535" t="s">
        <v>12444</v>
      </c>
      <c r="M11380" s="529" t="s">
        <v>1047</v>
      </c>
    </row>
    <row r="11381" spans="12:13" x14ac:dyDescent="0.35">
      <c r="L11381" s="535" t="s">
        <v>12445</v>
      </c>
      <c r="M11381" s="529" t="s">
        <v>1047</v>
      </c>
    </row>
    <row r="11382" spans="12:13" x14ac:dyDescent="0.35">
      <c r="L11382" s="535" t="s">
        <v>12446</v>
      </c>
      <c r="M11382" s="529" t="s">
        <v>1047</v>
      </c>
    </row>
    <row r="11383" spans="12:13" x14ac:dyDescent="0.35">
      <c r="L11383" s="535" t="s">
        <v>12447</v>
      </c>
      <c r="M11383" s="529" t="s">
        <v>1047</v>
      </c>
    </row>
    <row r="11384" spans="12:13" x14ac:dyDescent="0.35">
      <c r="L11384" s="535" t="s">
        <v>12448</v>
      </c>
      <c r="M11384" s="529" t="s">
        <v>1047</v>
      </c>
    </row>
    <row r="11385" spans="12:13" x14ac:dyDescent="0.35">
      <c r="L11385" s="535" t="s">
        <v>12449</v>
      </c>
      <c r="M11385" s="529" t="s">
        <v>1047</v>
      </c>
    </row>
    <row r="11386" spans="12:13" x14ac:dyDescent="0.35">
      <c r="L11386" s="535" t="s">
        <v>12450</v>
      </c>
      <c r="M11386" s="529" t="s">
        <v>1047</v>
      </c>
    </row>
    <row r="11387" spans="12:13" x14ac:dyDescent="0.35">
      <c r="L11387" s="535" t="s">
        <v>12451</v>
      </c>
      <c r="M11387" s="529" t="s">
        <v>1047</v>
      </c>
    </row>
    <row r="11388" spans="12:13" x14ac:dyDescent="0.35">
      <c r="L11388" s="535" t="s">
        <v>12452</v>
      </c>
      <c r="M11388" s="529" t="s">
        <v>1047</v>
      </c>
    </row>
    <row r="11389" spans="12:13" x14ac:dyDescent="0.35">
      <c r="L11389" s="535" t="s">
        <v>12453</v>
      </c>
      <c r="M11389" s="529" t="s">
        <v>1047</v>
      </c>
    </row>
    <row r="11390" spans="12:13" x14ac:dyDescent="0.35">
      <c r="L11390" s="535" t="s">
        <v>12454</v>
      </c>
      <c r="M11390" s="529" t="s">
        <v>1047</v>
      </c>
    </row>
    <row r="11391" spans="12:13" x14ac:dyDescent="0.35">
      <c r="L11391" s="535" t="s">
        <v>12455</v>
      </c>
      <c r="M11391" s="529" t="s">
        <v>1047</v>
      </c>
    </row>
    <row r="11392" spans="12:13" x14ac:dyDescent="0.35">
      <c r="L11392" s="535" t="s">
        <v>12456</v>
      </c>
      <c r="M11392" s="529" t="s">
        <v>1047</v>
      </c>
    </row>
    <row r="11393" spans="12:13" x14ac:dyDescent="0.35">
      <c r="L11393" s="535" t="s">
        <v>12457</v>
      </c>
      <c r="M11393" s="529" t="s">
        <v>1047</v>
      </c>
    </row>
    <row r="11394" spans="12:13" x14ac:dyDescent="0.35">
      <c r="L11394" s="535" t="s">
        <v>12458</v>
      </c>
      <c r="M11394" s="529" t="s">
        <v>1047</v>
      </c>
    </row>
    <row r="11395" spans="12:13" x14ac:dyDescent="0.35">
      <c r="L11395" s="535" t="s">
        <v>12459</v>
      </c>
      <c r="M11395" s="529" t="s">
        <v>1047</v>
      </c>
    </row>
    <row r="11396" spans="12:13" x14ac:dyDescent="0.35">
      <c r="L11396" s="535" t="s">
        <v>12460</v>
      </c>
      <c r="M11396" s="529" t="s">
        <v>1047</v>
      </c>
    </row>
    <row r="11397" spans="12:13" x14ac:dyDescent="0.35">
      <c r="L11397" s="535" t="s">
        <v>12461</v>
      </c>
      <c r="M11397" s="529" t="s">
        <v>1047</v>
      </c>
    </row>
    <row r="11398" spans="12:13" x14ac:dyDescent="0.35">
      <c r="L11398" s="535" t="s">
        <v>12462</v>
      </c>
      <c r="M11398" s="529" t="s">
        <v>1047</v>
      </c>
    </row>
    <row r="11399" spans="12:13" x14ac:dyDescent="0.35">
      <c r="L11399" s="535" t="s">
        <v>12463</v>
      </c>
      <c r="M11399" s="529" t="s">
        <v>1047</v>
      </c>
    </row>
    <row r="11400" spans="12:13" x14ac:dyDescent="0.35">
      <c r="L11400" s="535" t="s">
        <v>12464</v>
      </c>
      <c r="M11400" s="529" t="s">
        <v>1047</v>
      </c>
    </row>
    <row r="11401" spans="12:13" x14ac:dyDescent="0.35">
      <c r="L11401" s="535" t="s">
        <v>12465</v>
      </c>
      <c r="M11401" s="529" t="s">
        <v>1047</v>
      </c>
    </row>
    <row r="11402" spans="12:13" x14ac:dyDescent="0.35">
      <c r="L11402" s="535" t="s">
        <v>12466</v>
      </c>
      <c r="M11402" s="529" t="s">
        <v>1047</v>
      </c>
    </row>
    <row r="11403" spans="12:13" x14ac:dyDescent="0.35">
      <c r="L11403" s="535" t="s">
        <v>12467</v>
      </c>
      <c r="M11403" s="529" t="s">
        <v>1047</v>
      </c>
    </row>
    <row r="11404" spans="12:13" x14ac:dyDescent="0.35">
      <c r="L11404" s="535" t="s">
        <v>12468</v>
      </c>
      <c r="M11404" s="529" t="s">
        <v>1047</v>
      </c>
    </row>
    <row r="11405" spans="12:13" x14ac:dyDescent="0.35">
      <c r="L11405" s="535" t="s">
        <v>12469</v>
      </c>
      <c r="M11405" s="529" t="s">
        <v>1047</v>
      </c>
    </row>
    <row r="11406" spans="12:13" x14ac:dyDescent="0.35">
      <c r="L11406" s="535" t="s">
        <v>12470</v>
      </c>
      <c r="M11406" s="529" t="s">
        <v>1047</v>
      </c>
    </row>
    <row r="11407" spans="12:13" x14ac:dyDescent="0.35">
      <c r="L11407" s="535" t="s">
        <v>12471</v>
      </c>
      <c r="M11407" s="529" t="s">
        <v>1047</v>
      </c>
    </row>
    <row r="11408" spans="12:13" x14ac:dyDescent="0.35">
      <c r="L11408" s="535" t="s">
        <v>12472</v>
      </c>
      <c r="M11408" s="529" t="s">
        <v>1047</v>
      </c>
    </row>
    <row r="11409" spans="12:13" x14ac:dyDescent="0.35">
      <c r="L11409" s="535" t="s">
        <v>12473</v>
      </c>
      <c r="M11409" s="529" t="s">
        <v>1047</v>
      </c>
    </row>
    <row r="11410" spans="12:13" x14ac:dyDescent="0.35">
      <c r="L11410" s="535" t="s">
        <v>12474</v>
      </c>
      <c r="M11410" s="529" t="s">
        <v>1047</v>
      </c>
    </row>
    <row r="11411" spans="12:13" x14ac:dyDescent="0.35">
      <c r="L11411" s="535" t="s">
        <v>12475</v>
      </c>
      <c r="M11411" s="529" t="s">
        <v>1047</v>
      </c>
    </row>
    <row r="11412" spans="12:13" x14ac:dyDescent="0.35">
      <c r="L11412" s="535" t="s">
        <v>12476</v>
      </c>
      <c r="M11412" s="529" t="s">
        <v>1047</v>
      </c>
    </row>
    <row r="11413" spans="12:13" x14ac:dyDescent="0.35">
      <c r="L11413" s="535" t="s">
        <v>12477</v>
      </c>
      <c r="M11413" s="529" t="s">
        <v>1047</v>
      </c>
    </row>
    <row r="11414" spans="12:13" x14ac:dyDescent="0.35">
      <c r="L11414" s="535" t="s">
        <v>12478</v>
      </c>
      <c r="M11414" s="529" t="s">
        <v>1047</v>
      </c>
    </row>
    <row r="11415" spans="12:13" x14ac:dyDescent="0.35">
      <c r="L11415" s="535" t="s">
        <v>12479</v>
      </c>
      <c r="M11415" s="529" t="s">
        <v>1047</v>
      </c>
    </row>
    <row r="11416" spans="12:13" x14ac:dyDescent="0.35">
      <c r="L11416" s="535" t="s">
        <v>12480</v>
      </c>
      <c r="M11416" s="529" t="s">
        <v>1047</v>
      </c>
    </row>
    <row r="11417" spans="12:13" x14ac:dyDescent="0.35">
      <c r="L11417" s="535" t="s">
        <v>12481</v>
      </c>
      <c r="M11417" s="529" t="s">
        <v>1047</v>
      </c>
    </row>
    <row r="11418" spans="12:13" x14ac:dyDescent="0.35">
      <c r="L11418" s="535" t="s">
        <v>12482</v>
      </c>
      <c r="M11418" s="529" t="s">
        <v>1047</v>
      </c>
    </row>
    <row r="11419" spans="12:13" x14ac:dyDescent="0.35">
      <c r="L11419" s="535" t="s">
        <v>12483</v>
      </c>
      <c r="M11419" s="529" t="s">
        <v>1047</v>
      </c>
    </row>
    <row r="11420" spans="12:13" x14ac:dyDescent="0.35">
      <c r="L11420" s="535" t="s">
        <v>12484</v>
      </c>
      <c r="M11420" s="529" t="s">
        <v>1047</v>
      </c>
    </row>
    <row r="11421" spans="12:13" x14ac:dyDescent="0.35">
      <c r="L11421" s="535" t="s">
        <v>12485</v>
      </c>
      <c r="M11421" s="529" t="s">
        <v>1047</v>
      </c>
    </row>
    <row r="11422" spans="12:13" x14ac:dyDescent="0.35">
      <c r="L11422" s="535" t="s">
        <v>12486</v>
      </c>
      <c r="M11422" s="529" t="s">
        <v>1047</v>
      </c>
    </row>
    <row r="11423" spans="12:13" x14ac:dyDescent="0.35">
      <c r="L11423" s="535" t="s">
        <v>12487</v>
      </c>
      <c r="M11423" s="529" t="s">
        <v>1047</v>
      </c>
    </row>
    <row r="11424" spans="12:13" x14ac:dyDescent="0.35">
      <c r="L11424" s="535" t="s">
        <v>12488</v>
      </c>
      <c r="M11424" s="529" t="s">
        <v>1047</v>
      </c>
    </row>
    <row r="11425" spans="12:13" x14ac:dyDescent="0.35">
      <c r="L11425" s="535" t="s">
        <v>12489</v>
      </c>
      <c r="M11425" s="529" t="s">
        <v>1047</v>
      </c>
    </row>
    <row r="11426" spans="12:13" x14ac:dyDescent="0.35">
      <c r="L11426" s="535" t="s">
        <v>12490</v>
      </c>
      <c r="M11426" s="529" t="s">
        <v>1047</v>
      </c>
    </row>
    <row r="11427" spans="12:13" x14ac:dyDescent="0.35">
      <c r="L11427" s="535" t="s">
        <v>12491</v>
      </c>
      <c r="M11427" s="529" t="s">
        <v>1047</v>
      </c>
    </row>
    <row r="11428" spans="12:13" x14ac:dyDescent="0.35">
      <c r="L11428" s="535" t="s">
        <v>12492</v>
      </c>
      <c r="M11428" s="529" t="s">
        <v>1047</v>
      </c>
    </row>
    <row r="11429" spans="12:13" x14ac:dyDescent="0.35">
      <c r="L11429" s="535" t="s">
        <v>12493</v>
      </c>
      <c r="M11429" s="529" t="s">
        <v>1047</v>
      </c>
    </row>
    <row r="11430" spans="12:13" x14ac:dyDescent="0.35">
      <c r="L11430" s="535" t="s">
        <v>12494</v>
      </c>
      <c r="M11430" s="529" t="s">
        <v>1047</v>
      </c>
    </row>
    <row r="11431" spans="12:13" x14ac:dyDescent="0.35">
      <c r="L11431" s="535" t="s">
        <v>12495</v>
      </c>
      <c r="M11431" s="529" t="s">
        <v>1047</v>
      </c>
    </row>
    <row r="11432" spans="12:13" x14ac:dyDescent="0.35">
      <c r="L11432" s="535" t="s">
        <v>12496</v>
      </c>
      <c r="M11432" s="529" t="s">
        <v>1047</v>
      </c>
    </row>
    <row r="11433" spans="12:13" x14ac:dyDescent="0.35">
      <c r="L11433" s="535" t="s">
        <v>12497</v>
      </c>
      <c r="M11433" s="529" t="s">
        <v>1047</v>
      </c>
    </row>
    <row r="11434" spans="12:13" x14ac:dyDescent="0.35">
      <c r="L11434" s="535" t="s">
        <v>12498</v>
      </c>
      <c r="M11434" s="529" t="s">
        <v>1047</v>
      </c>
    </row>
    <row r="11435" spans="12:13" x14ac:dyDescent="0.35">
      <c r="L11435" s="535" t="s">
        <v>12499</v>
      </c>
      <c r="M11435" s="529" t="s">
        <v>1047</v>
      </c>
    </row>
    <row r="11436" spans="12:13" x14ac:dyDescent="0.35">
      <c r="L11436" s="535" t="s">
        <v>12500</v>
      </c>
      <c r="M11436" s="529" t="s">
        <v>1047</v>
      </c>
    </row>
    <row r="11437" spans="12:13" x14ac:dyDescent="0.35">
      <c r="L11437" s="535" t="s">
        <v>12501</v>
      </c>
      <c r="M11437" s="529" t="s">
        <v>1047</v>
      </c>
    </row>
    <row r="11438" spans="12:13" x14ac:dyDescent="0.35">
      <c r="L11438" s="535" t="s">
        <v>12502</v>
      </c>
      <c r="M11438" s="529" t="s">
        <v>1047</v>
      </c>
    </row>
    <row r="11439" spans="12:13" x14ac:dyDescent="0.35">
      <c r="L11439" s="535" t="s">
        <v>12503</v>
      </c>
      <c r="M11439" s="529" t="s">
        <v>1047</v>
      </c>
    </row>
    <row r="11440" spans="12:13" x14ac:dyDescent="0.35">
      <c r="L11440" s="535" t="s">
        <v>12504</v>
      </c>
      <c r="M11440" s="529" t="s">
        <v>1047</v>
      </c>
    </row>
    <row r="11441" spans="12:13" x14ac:dyDescent="0.35">
      <c r="L11441" s="535" t="s">
        <v>12505</v>
      </c>
      <c r="M11441" s="529" t="s">
        <v>1047</v>
      </c>
    </row>
    <row r="11442" spans="12:13" x14ac:dyDescent="0.35">
      <c r="L11442" s="535" t="s">
        <v>12506</v>
      </c>
      <c r="M11442" s="529" t="s">
        <v>1047</v>
      </c>
    </row>
    <row r="11443" spans="12:13" x14ac:dyDescent="0.35">
      <c r="L11443" s="535" t="s">
        <v>12507</v>
      </c>
      <c r="M11443" s="529" t="s">
        <v>1047</v>
      </c>
    </row>
    <row r="11444" spans="12:13" x14ac:dyDescent="0.35">
      <c r="L11444" s="535" t="s">
        <v>12508</v>
      </c>
      <c r="M11444" s="529" t="s">
        <v>1047</v>
      </c>
    </row>
    <row r="11445" spans="12:13" x14ac:dyDescent="0.35">
      <c r="L11445" s="535" t="s">
        <v>12509</v>
      </c>
      <c r="M11445" s="529" t="s">
        <v>1047</v>
      </c>
    </row>
    <row r="11446" spans="12:13" x14ac:dyDescent="0.35">
      <c r="L11446" s="535" t="s">
        <v>12510</v>
      </c>
      <c r="M11446" s="529" t="s">
        <v>1047</v>
      </c>
    </row>
    <row r="11447" spans="12:13" x14ac:dyDescent="0.35">
      <c r="L11447" s="535" t="s">
        <v>12511</v>
      </c>
      <c r="M11447" s="529" t="s">
        <v>1047</v>
      </c>
    </row>
    <row r="11448" spans="12:13" x14ac:dyDescent="0.35">
      <c r="L11448" s="535" t="s">
        <v>12512</v>
      </c>
      <c r="M11448" s="529" t="s">
        <v>1047</v>
      </c>
    </row>
    <row r="11449" spans="12:13" x14ac:dyDescent="0.35">
      <c r="L11449" s="535" t="s">
        <v>12513</v>
      </c>
      <c r="M11449" s="529" t="s">
        <v>1047</v>
      </c>
    </row>
    <row r="11450" spans="12:13" x14ac:dyDescent="0.35">
      <c r="L11450" s="535" t="s">
        <v>12514</v>
      </c>
      <c r="M11450" s="529" t="s">
        <v>1047</v>
      </c>
    </row>
    <row r="11451" spans="12:13" x14ac:dyDescent="0.35">
      <c r="L11451" s="535" t="s">
        <v>12515</v>
      </c>
      <c r="M11451" s="529" t="s">
        <v>1047</v>
      </c>
    </row>
    <row r="11452" spans="12:13" x14ac:dyDescent="0.35">
      <c r="L11452" s="535" t="s">
        <v>12516</v>
      </c>
      <c r="M11452" s="529" t="s">
        <v>1047</v>
      </c>
    </row>
    <row r="11453" spans="12:13" x14ac:dyDescent="0.35">
      <c r="L11453" s="535" t="s">
        <v>12517</v>
      </c>
      <c r="M11453" s="529" t="s">
        <v>1047</v>
      </c>
    </row>
    <row r="11454" spans="12:13" x14ac:dyDescent="0.35">
      <c r="L11454" s="535" t="s">
        <v>12518</v>
      </c>
      <c r="M11454" s="529" t="s">
        <v>1047</v>
      </c>
    </row>
    <row r="11455" spans="12:13" x14ac:dyDescent="0.35">
      <c r="L11455" s="535" t="s">
        <v>12519</v>
      </c>
      <c r="M11455" s="529" t="s">
        <v>1047</v>
      </c>
    </row>
    <row r="11456" spans="12:13" x14ac:dyDescent="0.35">
      <c r="L11456" s="535" t="s">
        <v>12520</v>
      </c>
      <c r="M11456" s="529" t="s">
        <v>1047</v>
      </c>
    </row>
    <row r="11457" spans="12:13" x14ac:dyDescent="0.35">
      <c r="L11457" s="535" t="s">
        <v>12521</v>
      </c>
      <c r="M11457" s="529" t="s">
        <v>1047</v>
      </c>
    </row>
    <row r="11458" spans="12:13" x14ac:dyDescent="0.35">
      <c r="L11458" s="535" t="s">
        <v>12522</v>
      </c>
      <c r="M11458" s="529" t="s">
        <v>1047</v>
      </c>
    </row>
    <row r="11459" spans="12:13" x14ac:dyDescent="0.35">
      <c r="L11459" s="535" t="s">
        <v>12523</v>
      </c>
      <c r="M11459" s="529" t="s">
        <v>1047</v>
      </c>
    </row>
    <row r="11460" spans="12:13" x14ac:dyDescent="0.35">
      <c r="L11460" s="535" t="s">
        <v>12524</v>
      </c>
      <c r="M11460" s="529" t="s">
        <v>1047</v>
      </c>
    </row>
    <row r="11461" spans="12:13" x14ac:dyDescent="0.35">
      <c r="L11461" s="535" t="s">
        <v>12525</v>
      </c>
      <c r="M11461" s="529" t="s">
        <v>1047</v>
      </c>
    </row>
    <row r="11462" spans="12:13" x14ac:dyDescent="0.35">
      <c r="L11462" s="535" t="s">
        <v>12526</v>
      </c>
      <c r="M11462" s="529" t="s">
        <v>1047</v>
      </c>
    </row>
    <row r="11463" spans="12:13" x14ac:dyDescent="0.35">
      <c r="L11463" s="535" t="s">
        <v>12527</v>
      </c>
      <c r="M11463" s="529" t="s">
        <v>1047</v>
      </c>
    </row>
    <row r="11464" spans="12:13" x14ac:dyDescent="0.35">
      <c r="L11464" s="535" t="s">
        <v>12528</v>
      </c>
      <c r="M11464" s="529" t="s">
        <v>1047</v>
      </c>
    </row>
    <row r="11465" spans="12:13" x14ac:dyDescent="0.35">
      <c r="L11465" s="535" t="s">
        <v>12529</v>
      </c>
      <c r="M11465" s="529" t="s">
        <v>1047</v>
      </c>
    </row>
    <row r="11466" spans="12:13" x14ac:dyDescent="0.35">
      <c r="L11466" s="535" t="s">
        <v>12530</v>
      </c>
      <c r="M11466" s="529" t="s">
        <v>1047</v>
      </c>
    </row>
    <row r="11467" spans="12:13" x14ac:dyDescent="0.35">
      <c r="L11467" s="535" t="s">
        <v>12531</v>
      </c>
      <c r="M11467" s="529" t="s">
        <v>1047</v>
      </c>
    </row>
    <row r="11468" spans="12:13" x14ac:dyDescent="0.35">
      <c r="L11468" s="535" t="s">
        <v>12532</v>
      </c>
      <c r="M11468" s="529" t="s">
        <v>1047</v>
      </c>
    </row>
    <row r="11469" spans="12:13" x14ac:dyDescent="0.35">
      <c r="L11469" s="535" t="s">
        <v>12533</v>
      </c>
      <c r="M11469" s="529" t="s">
        <v>1047</v>
      </c>
    </row>
    <row r="11470" spans="12:13" x14ac:dyDescent="0.35">
      <c r="L11470" s="535" t="s">
        <v>12534</v>
      </c>
      <c r="M11470" s="529" t="s">
        <v>1047</v>
      </c>
    </row>
    <row r="11471" spans="12:13" x14ac:dyDescent="0.35">
      <c r="L11471" s="535" t="s">
        <v>12535</v>
      </c>
      <c r="M11471" s="529" t="s">
        <v>1047</v>
      </c>
    </row>
    <row r="11472" spans="12:13" x14ac:dyDescent="0.35">
      <c r="L11472" s="535" t="s">
        <v>12536</v>
      </c>
      <c r="M11472" s="529" t="s">
        <v>1047</v>
      </c>
    </row>
    <row r="11473" spans="12:13" x14ac:dyDescent="0.35">
      <c r="L11473" s="535" t="s">
        <v>12537</v>
      </c>
      <c r="M11473" s="529" t="s">
        <v>1047</v>
      </c>
    </row>
    <row r="11474" spans="12:13" x14ac:dyDescent="0.35">
      <c r="L11474" s="535" t="s">
        <v>12538</v>
      </c>
      <c r="M11474" s="529" t="s">
        <v>1047</v>
      </c>
    </row>
    <row r="11475" spans="12:13" x14ac:dyDescent="0.35">
      <c r="L11475" s="535" t="s">
        <v>12539</v>
      </c>
      <c r="M11475" s="529" t="s">
        <v>1047</v>
      </c>
    </row>
    <row r="11476" spans="12:13" x14ac:dyDescent="0.35">
      <c r="L11476" s="535" t="s">
        <v>12540</v>
      </c>
      <c r="M11476" s="529" t="s">
        <v>1047</v>
      </c>
    </row>
    <row r="11477" spans="12:13" x14ac:dyDescent="0.35">
      <c r="L11477" s="535" t="s">
        <v>12541</v>
      </c>
      <c r="M11477" s="529" t="s">
        <v>1047</v>
      </c>
    </row>
    <row r="11478" spans="12:13" x14ac:dyDescent="0.35">
      <c r="L11478" s="535" t="s">
        <v>12542</v>
      </c>
      <c r="M11478" s="529" t="s">
        <v>1047</v>
      </c>
    </row>
    <row r="11479" spans="12:13" x14ac:dyDescent="0.35">
      <c r="L11479" s="535" t="s">
        <v>12543</v>
      </c>
      <c r="M11479" s="529" t="s">
        <v>1047</v>
      </c>
    </row>
    <row r="11480" spans="12:13" x14ac:dyDescent="0.35">
      <c r="L11480" s="535" t="s">
        <v>12544</v>
      </c>
      <c r="M11480" s="529" t="s">
        <v>1047</v>
      </c>
    </row>
    <row r="11481" spans="12:13" x14ac:dyDescent="0.35">
      <c r="L11481" s="535" t="s">
        <v>12545</v>
      </c>
      <c r="M11481" s="529" t="s">
        <v>1047</v>
      </c>
    </row>
    <row r="11482" spans="12:13" x14ac:dyDescent="0.35">
      <c r="L11482" s="535" t="s">
        <v>12546</v>
      </c>
      <c r="M11482" s="529" t="s">
        <v>1047</v>
      </c>
    </row>
    <row r="11483" spans="12:13" x14ac:dyDescent="0.35">
      <c r="L11483" s="535" t="s">
        <v>12547</v>
      </c>
      <c r="M11483" s="529" t="s">
        <v>1047</v>
      </c>
    </row>
    <row r="11484" spans="12:13" x14ac:dyDescent="0.35">
      <c r="L11484" s="535" t="s">
        <v>12548</v>
      </c>
      <c r="M11484" s="529" t="s">
        <v>1047</v>
      </c>
    </row>
    <row r="11485" spans="12:13" x14ac:dyDescent="0.35">
      <c r="L11485" s="535" t="s">
        <v>12549</v>
      </c>
      <c r="M11485" s="529" t="s">
        <v>1047</v>
      </c>
    </row>
    <row r="11486" spans="12:13" x14ac:dyDescent="0.35">
      <c r="L11486" s="535" t="s">
        <v>12550</v>
      </c>
      <c r="M11486" s="529" t="s">
        <v>1047</v>
      </c>
    </row>
    <row r="11487" spans="12:13" x14ac:dyDescent="0.35">
      <c r="L11487" s="535" t="s">
        <v>12551</v>
      </c>
      <c r="M11487" s="529" t="s">
        <v>1047</v>
      </c>
    </row>
    <row r="11488" spans="12:13" x14ac:dyDescent="0.35">
      <c r="L11488" s="535" t="s">
        <v>12552</v>
      </c>
      <c r="M11488" s="529" t="s">
        <v>1047</v>
      </c>
    </row>
    <row r="11489" spans="12:13" x14ac:dyDescent="0.35">
      <c r="L11489" s="535" t="s">
        <v>12553</v>
      </c>
      <c r="M11489" s="529" t="s">
        <v>1047</v>
      </c>
    </row>
    <row r="11490" spans="12:13" x14ac:dyDescent="0.35">
      <c r="L11490" s="535" t="s">
        <v>12554</v>
      </c>
      <c r="M11490" s="529" t="s">
        <v>1047</v>
      </c>
    </row>
    <row r="11491" spans="12:13" x14ac:dyDescent="0.35">
      <c r="L11491" s="535" t="s">
        <v>12555</v>
      </c>
      <c r="M11491" s="529" t="s">
        <v>1047</v>
      </c>
    </row>
    <row r="11492" spans="12:13" x14ac:dyDescent="0.35">
      <c r="L11492" s="535" t="s">
        <v>12556</v>
      </c>
      <c r="M11492" s="529" t="s">
        <v>1047</v>
      </c>
    </row>
    <row r="11493" spans="12:13" x14ac:dyDescent="0.35">
      <c r="L11493" s="535" t="s">
        <v>12557</v>
      </c>
      <c r="M11493" s="529" t="s">
        <v>1047</v>
      </c>
    </row>
    <row r="11494" spans="12:13" x14ac:dyDescent="0.35">
      <c r="L11494" s="535" t="s">
        <v>12558</v>
      </c>
      <c r="M11494" s="529" t="s">
        <v>1047</v>
      </c>
    </row>
    <row r="11495" spans="12:13" x14ac:dyDescent="0.35">
      <c r="L11495" s="535" t="s">
        <v>12559</v>
      </c>
      <c r="M11495" s="529" t="s">
        <v>1047</v>
      </c>
    </row>
    <row r="11496" spans="12:13" x14ac:dyDescent="0.35">
      <c r="L11496" s="535" t="s">
        <v>12560</v>
      </c>
      <c r="M11496" s="529" t="s">
        <v>1047</v>
      </c>
    </row>
    <row r="11497" spans="12:13" x14ac:dyDescent="0.35">
      <c r="L11497" s="535" t="s">
        <v>12561</v>
      </c>
      <c r="M11497" s="529" t="s">
        <v>1047</v>
      </c>
    </row>
    <row r="11498" spans="12:13" x14ac:dyDescent="0.35">
      <c r="L11498" s="535" t="s">
        <v>12562</v>
      </c>
      <c r="M11498" s="529" t="s">
        <v>1047</v>
      </c>
    </row>
    <row r="11499" spans="12:13" x14ac:dyDescent="0.35">
      <c r="L11499" s="535" t="s">
        <v>12563</v>
      </c>
      <c r="M11499" s="529" t="s">
        <v>1047</v>
      </c>
    </row>
    <row r="11500" spans="12:13" x14ac:dyDescent="0.35">
      <c r="L11500" s="535" t="s">
        <v>12564</v>
      </c>
      <c r="M11500" s="529" t="s">
        <v>1047</v>
      </c>
    </row>
    <row r="11501" spans="12:13" x14ac:dyDescent="0.35">
      <c r="L11501" s="535" t="s">
        <v>12565</v>
      </c>
      <c r="M11501" s="529" t="s">
        <v>1047</v>
      </c>
    </row>
    <row r="11502" spans="12:13" x14ac:dyDescent="0.35">
      <c r="L11502" s="535" t="s">
        <v>12566</v>
      </c>
      <c r="M11502" s="529" t="s">
        <v>1047</v>
      </c>
    </row>
    <row r="11503" spans="12:13" x14ac:dyDescent="0.35">
      <c r="L11503" s="535" t="s">
        <v>12567</v>
      </c>
      <c r="M11503" s="529" t="s">
        <v>1047</v>
      </c>
    </row>
    <row r="11504" spans="12:13" x14ac:dyDescent="0.35">
      <c r="L11504" s="535" t="s">
        <v>12568</v>
      </c>
      <c r="M11504" s="529" t="s">
        <v>1047</v>
      </c>
    </row>
    <row r="11505" spans="12:13" x14ac:dyDescent="0.35">
      <c r="L11505" s="535" t="s">
        <v>12569</v>
      </c>
      <c r="M11505" s="529" t="s">
        <v>1047</v>
      </c>
    </row>
    <row r="11506" spans="12:13" x14ac:dyDescent="0.35">
      <c r="L11506" s="535" t="s">
        <v>12570</v>
      </c>
      <c r="M11506" s="529" t="s">
        <v>1047</v>
      </c>
    </row>
    <row r="11507" spans="12:13" x14ac:dyDescent="0.35">
      <c r="L11507" s="535" t="s">
        <v>12571</v>
      </c>
      <c r="M11507" s="529" t="s">
        <v>1047</v>
      </c>
    </row>
    <row r="11508" spans="12:13" x14ac:dyDescent="0.35">
      <c r="L11508" s="535" t="s">
        <v>12572</v>
      </c>
      <c r="M11508" s="529" t="s">
        <v>1047</v>
      </c>
    </row>
    <row r="11509" spans="12:13" x14ac:dyDescent="0.35">
      <c r="L11509" s="535" t="s">
        <v>12573</v>
      </c>
      <c r="M11509" s="529" t="s">
        <v>1047</v>
      </c>
    </row>
    <row r="11510" spans="12:13" x14ac:dyDescent="0.35">
      <c r="L11510" s="535" t="s">
        <v>12574</v>
      </c>
      <c r="M11510" s="529" t="s">
        <v>1047</v>
      </c>
    </row>
    <row r="11511" spans="12:13" x14ac:dyDescent="0.35">
      <c r="L11511" s="535" t="s">
        <v>12575</v>
      </c>
      <c r="M11511" s="529" t="s">
        <v>1047</v>
      </c>
    </row>
    <row r="11512" spans="12:13" x14ac:dyDescent="0.35">
      <c r="L11512" s="535" t="s">
        <v>12576</v>
      </c>
      <c r="M11512" s="529" t="s">
        <v>1047</v>
      </c>
    </row>
    <row r="11513" spans="12:13" x14ac:dyDescent="0.35">
      <c r="L11513" s="535" t="s">
        <v>12577</v>
      </c>
      <c r="M11513" s="529" t="s">
        <v>1047</v>
      </c>
    </row>
    <row r="11514" spans="12:13" x14ac:dyDescent="0.35">
      <c r="L11514" s="535" t="s">
        <v>12578</v>
      </c>
      <c r="M11514" s="529" t="s">
        <v>1047</v>
      </c>
    </row>
    <row r="11515" spans="12:13" x14ac:dyDescent="0.35">
      <c r="L11515" s="535" t="s">
        <v>12579</v>
      </c>
      <c r="M11515" s="529" t="s">
        <v>1047</v>
      </c>
    </row>
    <row r="11516" spans="12:13" x14ac:dyDescent="0.35">
      <c r="L11516" s="535" t="s">
        <v>12580</v>
      </c>
      <c r="M11516" s="529" t="s">
        <v>1047</v>
      </c>
    </row>
    <row r="11517" spans="12:13" x14ac:dyDescent="0.35">
      <c r="L11517" s="535" t="s">
        <v>12581</v>
      </c>
      <c r="M11517" s="529" t="s">
        <v>1047</v>
      </c>
    </row>
    <row r="11518" spans="12:13" x14ac:dyDescent="0.35">
      <c r="L11518" s="535" t="s">
        <v>12582</v>
      </c>
      <c r="M11518" s="529" t="s">
        <v>1047</v>
      </c>
    </row>
    <row r="11519" spans="12:13" x14ac:dyDescent="0.35">
      <c r="L11519" s="535" t="s">
        <v>12583</v>
      </c>
      <c r="M11519" s="529" t="s">
        <v>1047</v>
      </c>
    </row>
    <row r="11520" spans="12:13" x14ac:dyDescent="0.35">
      <c r="L11520" s="535" t="s">
        <v>12584</v>
      </c>
      <c r="M11520" s="529" t="s">
        <v>1047</v>
      </c>
    </row>
    <row r="11521" spans="12:13" x14ac:dyDescent="0.35">
      <c r="L11521" s="535" t="s">
        <v>12585</v>
      </c>
      <c r="M11521" s="529" t="s">
        <v>1047</v>
      </c>
    </row>
    <row r="11522" spans="12:13" x14ac:dyDescent="0.35">
      <c r="L11522" s="535" t="s">
        <v>12586</v>
      </c>
      <c r="M11522" s="529" t="s">
        <v>1047</v>
      </c>
    </row>
    <row r="11523" spans="12:13" x14ac:dyDescent="0.35">
      <c r="L11523" s="535" t="s">
        <v>12587</v>
      </c>
      <c r="M11523" s="529" t="s">
        <v>1047</v>
      </c>
    </row>
    <row r="11524" spans="12:13" x14ac:dyDescent="0.35">
      <c r="L11524" s="535" t="s">
        <v>12588</v>
      </c>
      <c r="M11524" s="529" t="s">
        <v>1047</v>
      </c>
    </row>
    <row r="11525" spans="12:13" x14ac:dyDescent="0.35">
      <c r="L11525" s="535" t="s">
        <v>12589</v>
      </c>
      <c r="M11525" s="529" t="s">
        <v>1047</v>
      </c>
    </row>
    <row r="11526" spans="12:13" x14ac:dyDescent="0.35">
      <c r="L11526" s="535" t="s">
        <v>12590</v>
      </c>
      <c r="M11526" s="529" t="s">
        <v>1047</v>
      </c>
    </row>
    <row r="11527" spans="12:13" x14ac:dyDescent="0.35">
      <c r="L11527" s="535" t="s">
        <v>12591</v>
      </c>
      <c r="M11527" s="529" t="s">
        <v>1047</v>
      </c>
    </row>
    <row r="11528" spans="12:13" x14ac:dyDescent="0.35">
      <c r="L11528" s="535" t="s">
        <v>12592</v>
      </c>
      <c r="M11528" s="529" t="s">
        <v>1047</v>
      </c>
    </row>
    <row r="11529" spans="12:13" x14ac:dyDescent="0.35">
      <c r="L11529" s="535" t="s">
        <v>12593</v>
      </c>
      <c r="M11529" s="529" t="s">
        <v>1047</v>
      </c>
    </row>
    <row r="11530" spans="12:13" x14ac:dyDescent="0.35">
      <c r="L11530" s="535" t="s">
        <v>12594</v>
      </c>
      <c r="M11530" s="529" t="s">
        <v>1047</v>
      </c>
    </row>
    <row r="11531" spans="12:13" x14ac:dyDescent="0.35">
      <c r="L11531" s="535" t="s">
        <v>12595</v>
      </c>
      <c r="M11531" s="529" t="s">
        <v>1047</v>
      </c>
    </row>
    <row r="11532" spans="12:13" x14ac:dyDescent="0.35">
      <c r="L11532" s="535" t="s">
        <v>12596</v>
      </c>
      <c r="M11532" s="529" t="s">
        <v>1047</v>
      </c>
    </row>
    <row r="11533" spans="12:13" x14ac:dyDescent="0.35">
      <c r="L11533" s="535" t="s">
        <v>12597</v>
      </c>
      <c r="M11533" s="529" t="s">
        <v>1047</v>
      </c>
    </row>
    <row r="11534" spans="12:13" x14ac:dyDescent="0.35">
      <c r="L11534" s="535" t="s">
        <v>12598</v>
      </c>
      <c r="M11534" s="529" t="s">
        <v>1047</v>
      </c>
    </row>
    <row r="11535" spans="12:13" x14ac:dyDescent="0.35">
      <c r="L11535" s="535" t="s">
        <v>12599</v>
      </c>
      <c r="M11535" s="529" t="s">
        <v>1047</v>
      </c>
    </row>
    <row r="11536" spans="12:13" x14ac:dyDescent="0.35">
      <c r="L11536" s="535" t="s">
        <v>12600</v>
      </c>
      <c r="M11536" s="529" t="s">
        <v>1047</v>
      </c>
    </row>
    <row r="11537" spans="12:13" x14ac:dyDescent="0.35">
      <c r="L11537" s="535" t="s">
        <v>12601</v>
      </c>
      <c r="M11537" s="529" t="s">
        <v>1047</v>
      </c>
    </row>
    <row r="11538" spans="12:13" x14ac:dyDescent="0.35">
      <c r="L11538" s="535" t="s">
        <v>12602</v>
      </c>
      <c r="M11538" s="529" t="s">
        <v>1047</v>
      </c>
    </row>
    <row r="11539" spans="12:13" x14ac:dyDescent="0.35">
      <c r="L11539" s="535" t="s">
        <v>12603</v>
      </c>
      <c r="M11539" s="529" t="s">
        <v>1047</v>
      </c>
    </row>
    <row r="11540" spans="12:13" x14ac:dyDescent="0.35">
      <c r="L11540" s="535" t="s">
        <v>12604</v>
      </c>
      <c r="M11540" s="529" t="s">
        <v>1047</v>
      </c>
    </row>
    <row r="11541" spans="12:13" x14ac:dyDescent="0.35">
      <c r="L11541" s="535" t="s">
        <v>12605</v>
      </c>
      <c r="M11541" s="529" t="s">
        <v>1047</v>
      </c>
    </row>
    <row r="11542" spans="12:13" x14ac:dyDescent="0.35">
      <c r="L11542" s="535" t="s">
        <v>12606</v>
      </c>
      <c r="M11542" s="529" t="s">
        <v>1047</v>
      </c>
    </row>
    <row r="11543" spans="12:13" x14ac:dyDescent="0.35">
      <c r="L11543" s="535" t="s">
        <v>12607</v>
      </c>
      <c r="M11543" s="529" t="s">
        <v>1047</v>
      </c>
    </row>
    <row r="11544" spans="12:13" x14ac:dyDescent="0.35">
      <c r="L11544" s="535" t="s">
        <v>12608</v>
      </c>
      <c r="M11544" s="529" t="s">
        <v>1047</v>
      </c>
    </row>
    <row r="11545" spans="12:13" x14ac:dyDescent="0.35">
      <c r="L11545" s="535" t="s">
        <v>12609</v>
      </c>
      <c r="M11545" s="529" t="s">
        <v>1047</v>
      </c>
    </row>
    <row r="11546" spans="12:13" x14ac:dyDescent="0.35">
      <c r="L11546" s="535" t="s">
        <v>12610</v>
      </c>
      <c r="M11546" s="529" t="s">
        <v>1047</v>
      </c>
    </row>
    <row r="11547" spans="12:13" x14ac:dyDescent="0.35">
      <c r="L11547" s="535" t="s">
        <v>12611</v>
      </c>
      <c r="M11547" s="529" t="s">
        <v>1047</v>
      </c>
    </row>
    <row r="11548" spans="12:13" x14ac:dyDescent="0.35">
      <c r="L11548" s="535" t="s">
        <v>12612</v>
      </c>
      <c r="M11548" s="529" t="s">
        <v>1047</v>
      </c>
    </row>
    <row r="11549" spans="12:13" x14ac:dyDescent="0.35">
      <c r="L11549" s="535" t="s">
        <v>12613</v>
      </c>
      <c r="M11549" s="529" t="s">
        <v>1047</v>
      </c>
    </row>
    <row r="11550" spans="12:13" x14ac:dyDescent="0.35">
      <c r="L11550" s="535" t="s">
        <v>12614</v>
      </c>
      <c r="M11550" s="529" t="s">
        <v>1047</v>
      </c>
    </row>
    <row r="11551" spans="12:13" x14ac:dyDescent="0.35">
      <c r="L11551" s="535" t="s">
        <v>12615</v>
      </c>
      <c r="M11551" s="529" t="s">
        <v>1047</v>
      </c>
    </row>
    <row r="11552" spans="12:13" x14ac:dyDescent="0.35">
      <c r="L11552" s="535" t="s">
        <v>12616</v>
      </c>
      <c r="M11552" s="529" t="s">
        <v>1047</v>
      </c>
    </row>
    <row r="11553" spans="12:13" x14ac:dyDescent="0.35">
      <c r="L11553" s="535" t="s">
        <v>12617</v>
      </c>
      <c r="M11553" s="529" t="s">
        <v>1047</v>
      </c>
    </row>
    <row r="11554" spans="12:13" x14ac:dyDescent="0.35">
      <c r="L11554" s="535" t="s">
        <v>12618</v>
      </c>
      <c r="M11554" s="529" t="s">
        <v>1047</v>
      </c>
    </row>
    <row r="11555" spans="12:13" x14ac:dyDescent="0.35">
      <c r="L11555" s="535" t="s">
        <v>12619</v>
      </c>
      <c r="M11555" s="529" t="s">
        <v>1047</v>
      </c>
    </row>
    <row r="11556" spans="12:13" x14ac:dyDescent="0.35">
      <c r="L11556" s="535" t="s">
        <v>12620</v>
      </c>
      <c r="M11556" s="529" t="s">
        <v>1047</v>
      </c>
    </row>
    <row r="11557" spans="12:13" x14ac:dyDescent="0.35">
      <c r="L11557" s="535" t="s">
        <v>12621</v>
      </c>
      <c r="M11557" s="529" t="s">
        <v>1047</v>
      </c>
    </row>
    <row r="11558" spans="12:13" x14ac:dyDescent="0.35">
      <c r="L11558" s="535" t="s">
        <v>12622</v>
      </c>
      <c r="M11558" s="529" t="s">
        <v>1047</v>
      </c>
    </row>
    <row r="11559" spans="12:13" x14ac:dyDescent="0.35">
      <c r="L11559" s="535" t="s">
        <v>12623</v>
      </c>
      <c r="M11559" s="529" t="s">
        <v>1047</v>
      </c>
    </row>
    <row r="11560" spans="12:13" x14ac:dyDescent="0.35">
      <c r="L11560" s="535" t="s">
        <v>12624</v>
      </c>
      <c r="M11560" s="529" t="s">
        <v>1047</v>
      </c>
    </row>
    <row r="11561" spans="12:13" x14ac:dyDescent="0.35">
      <c r="L11561" s="535" t="s">
        <v>12625</v>
      </c>
      <c r="M11561" s="529" t="s">
        <v>1047</v>
      </c>
    </row>
    <row r="11562" spans="12:13" x14ac:dyDescent="0.35">
      <c r="L11562" s="535" t="s">
        <v>12626</v>
      </c>
      <c r="M11562" s="529" t="s">
        <v>1047</v>
      </c>
    </row>
    <row r="11563" spans="12:13" x14ac:dyDescent="0.35">
      <c r="L11563" s="535" t="s">
        <v>12627</v>
      </c>
      <c r="M11563" s="529" t="s">
        <v>1047</v>
      </c>
    </row>
    <row r="11564" spans="12:13" x14ac:dyDescent="0.35">
      <c r="L11564" s="535" t="s">
        <v>12628</v>
      </c>
      <c r="M11564" s="529" t="s">
        <v>1047</v>
      </c>
    </row>
    <row r="11565" spans="12:13" x14ac:dyDescent="0.35">
      <c r="L11565" s="535" t="s">
        <v>12629</v>
      </c>
      <c r="M11565" s="529" t="s">
        <v>1047</v>
      </c>
    </row>
    <row r="11566" spans="12:13" x14ac:dyDescent="0.35">
      <c r="L11566" s="535" t="s">
        <v>12630</v>
      </c>
      <c r="M11566" s="529" t="s">
        <v>1047</v>
      </c>
    </row>
    <row r="11567" spans="12:13" x14ac:dyDescent="0.35">
      <c r="L11567" s="535" t="s">
        <v>12631</v>
      </c>
      <c r="M11567" s="529" t="s">
        <v>1047</v>
      </c>
    </row>
    <row r="11568" spans="12:13" x14ac:dyDescent="0.35">
      <c r="L11568" s="535" t="s">
        <v>12632</v>
      </c>
      <c r="M11568" s="529" t="s">
        <v>1047</v>
      </c>
    </row>
    <row r="11569" spans="12:13" x14ac:dyDescent="0.35">
      <c r="L11569" s="535" t="s">
        <v>12633</v>
      </c>
      <c r="M11569" s="529" t="s">
        <v>1047</v>
      </c>
    </row>
    <row r="11570" spans="12:13" x14ac:dyDescent="0.35">
      <c r="L11570" s="535" t="s">
        <v>12634</v>
      </c>
      <c r="M11570" s="529" t="s">
        <v>1047</v>
      </c>
    </row>
    <row r="11571" spans="12:13" x14ac:dyDescent="0.35">
      <c r="L11571" s="535" t="s">
        <v>12635</v>
      </c>
      <c r="M11571" s="529" t="s">
        <v>1047</v>
      </c>
    </row>
    <row r="11572" spans="12:13" x14ac:dyDescent="0.35">
      <c r="L11572" s="535" t="s">
        <v>12636</v>
      </c>
      <c r="M11572" s="529" t="s">
        <v>1047</v>
      </c>
    </row>
    <row r="11573" spans="12:13" x14ac:dyDescent="0.35">
      <c r="L11573" s="535" t="s">
        <v>12637</v>
      </c>
      <c r="M11573" s="529" t="s">
        <v>1047</v>
      </c>
    </row>
    <row r="11574" spans="12:13" x14ac:dyDescent="0.35">
      <c r="L11574" s="535" t="s">
        <v>12638</v>
      </c>
      <c r="M11574" s="529" t="s">
        <v>1047</v>
      </c>
    </row>
    <row r="11575" spans="12:13" x14ac:dyDescent="0.35">
      <c r="L11575" s="535" t="s">
        <v>12639</v>
      </c>
      <c r="M11575" s="529" t="s">
        <v>1047</v>
      </c>
    </row>
    <row r="11576" spans="12:13" x14ac:dyDescent="0.35">
      <c r="L11576" s="535" t="s">
        <v>12640</v>
      </c>
      <c r="M11576" s="529" t="s">
        <v>1047</v>
      </c>
    </row>
    <row r="11577" spans="12:13" x14ac:dyDescent="0.35">
      <c r="L11577" s="535" t="s">
        <v>12641</v>
      </c>
      <c r="M11577" s="529" t="s">
        <v>1047</v>
      </c>
    </row>
    <row r="11578" spans="12:13" x14ac:dyDescent="0.35">
      <c r="L11578" s="535" t="s">
        <v>12642</v>
      </c>
      <c r="M11578" s="529" t="s">
        <v>1047</v>
      </c>
    </row>
    <row r="11579" spans="12:13" x14ac:dyDescent="0.35">
      <c r="L11579" s="535" t="s">
        <v>12643</v>
      </c>
      <c r="M11579" s="529" t="s">
        <v>1047</v>
      </c>
    </row>
    <row r="11580" spans="12:13" x14ac:dyDescent="0.35">
      <c r="L11580" s="535" t="s">
        <v>12644</v>
      </c>
      <c r="M11580" s="529" t="s">
        <v>1047</v>
      </c>
    </row>
    <row r="11581" spans="12:13" x14ac:dyDescent="0.35">
      <c r="L11581" s="535" t="s">
        <v>12645</v>
      </c>
      <c r="M11581" s="529" t="s">
        <v>1047</v>
      </c>
    </row>
    <row r="11582" spans="12:13" x14ac:dyDescent="0.35">
      <c r="L11582" s="535" t="s">
        <v>12646</v>
      </c>
      <c r="M11582" s="529" t="s">
        <v>1047</v>
      </c>
    </row>
    <row r="11583" spans="12:13" x14ac:dyDescent="0.35">
      <c r="L11583" s="535" t="s">
        <v>12647</v>
      </c>
      <c r="M11583" s="529" t="s">
        <v>1047</v>
      </c>
    </row>
    <row r="11584" spans="12:13" x14ac:dyDescent="0.35">
      <c r="L11584" s="535" t="s">
        <v>12648</v>
      </c>
      <c r="M11584" s="529" t="s">
        <v>1047</v>
      </c>
    </row>
    <row r="11585" spans="12:13" x14ac:dyDescent="0.35">
      <c r="L11585" s="535" t="s">
        <v>12649</v>
      </c>
      <c r="M11585" s="529" t="s">
        <v>1047</v>
      </c>
    </row>
    <row r="11586" spans="12:13" x14ac:dyDescent="0.35">
      <c r="L11586" s="535" t="s">
        <v>12650</v>
      </c>
      <c r="M11586" s="529" t="s">
        <v>1047</v>
      </c>
    </row>
    <row r="11587" spans="12:13" x14ac:dyDescent="0.35">
      <c r="L11587" s="535" t="s">
        <v>12651</v>
      </c>
      <c r="M11587" s="529" t="s">
        <v>1047</v>
      </c>
    </row>
    <row r="11588" spans="12:13" x14ac:dyDescent="0.35">
      <c r="L11588" s="535" t="s">
        <v>12652</v>
      </c>
      <c r="M11588" s="529" t="s">
        <v>1047</v>
      </c>
    </row>
    <row r="11589" spans="12:13" x14ac:dyDescent="0.35">
      <c r="L11589" s="535" t="s">
        <v>12653</v>
      </c>
      <c r="M11589" s="529" t="s">
        <v>1047</v>
      </c>
    </row>
    <row r="11590" spans="12:13" x14ac:dyDescent="0.35">
      <c r="L11590" s="535" t="s">
        <v>12654</v>
      </c>
      <c r="M11590" s="529" t="s">
        <v>1047</v>
      </c>
    </row>
    <row r="11591" spans="12:13" x14ac:dyDescent="0.35">
      <c r="L11591" s="535" t="s">
        <v>12655</v>
      </c>
      <c r="M11591" s="529" t="s">
        <v>1047</v>
      </c>
    </row>
    <row r="11592" spans="12:13" x14ac:dyDescent="0.35">
      <c r="L11592" s="535" t="s">
        <v>12656</v>
      </c>
      <c r="M11592" s="529" t="s">
        <v>1047</v>
      </c>
    </row>
    <row r="11593" spans="12:13" x14ac:dyDescent="0.35">
      <c r="L11593" s="535" t="s">
        <v>12657</v>
      </c>
      <c r="M11593" s="529" t="s">
        <v>1047</v>
      </c>
    </row>
    <row r="11594" spans="12:13" x14ac:dyDescent="0.35">
      <c r="L11594" s="535" t="s">
        <v>12658</v>
      </c>
      <c r="M11594" s="529" t="s">
        <v>1047</v>
      </c>
    </row>
    <row r="11595" spans="12:13" x14ac:dyDescent="0.35">
      <c r="L11595" s="535" t="s">
        <v>12659</v>
      </c>
      <c r="M11595" s="529" t="s">
        <v>1047</v>
      </c>
    </row>
    <row r="11596" spans="12:13" x14ac:dyDescent="0.35">
      <c r="L11596" s="535" t="s">
        <v>12660</v>
      </c>
      <c r="M11596" s="529" t="s">
        <v>1047</v>
      </c>
    </row>
    <row r="11597" spans="12:13" x14ac:dyDescent="0.35">
      <c r="L11597" s="535" t="s">
        <v>12661</v>
      </c>
      <c r="M11597" s="529" t="s">
        <v>1047</v>
      </c>
    </row>
    <row r="11598" spans="12:13" x14ac:dyDescent="0.35">
      <c r="L11598" s="535" t="s">
        <v>12662</v>
      </c>
      <c r="M11598" s="529" t="s">
        <v>1047</v>
      </c>
    </row>
    <row r="11599" spans="12:13" x14ac:dyDescent="0.35">
      <c r="L11599" s="535" t="s">
        <v>12663</v>
      </c>
      <c r="M11599" s="529" t="s">
        <v>1047</v>
      </c>
    </row>
    <row r="11600" spans="12:13" x14ac:dyDescent="0.35">
      <c r="L11600" s="535" t="s">
        <v>12664</v>
      </c>
      <c r="M11600" s="529" t="s">
        <v>1047</v>
      </c>
    </row>
    <row r="11601" spans="12:13" x14ac:dyDescent="0.35">
      <c r="L11601" s="535" t="s">
        <v>12665</v>
      </c>
      <c r="M11601" s="529" t="s">
        <v>1047</v>
      </c>
    </row>
    <row r="11602" spans="12:13" x14ac:dyDescent="0.35">
      <c r="L11602" s="535" t="s">
        <v>12666</v>
      </c>
      <c r="M11602" s="529" t="s">
        <v>1047</v>
      </c>
    </row>
    <row r="11603" spans="12:13" x14ac:dyDescent="0.35">
      <c r="L11603" s="535" t="s">
        <v>12667</v>
      </c>
      <c r="M11603" s="529" t="s">
        <v>1047</v>
      </c>
    </row>
    <row r="11604" spans="12:13" x14ac:dyDescent="0.35">
      <c r="L11604" s="535" t="s">
        <v>12668</v>
      </c>
      <c r="M11604" s="529" t="s">
        <v>1047</v>
      </c>
    </row>
    <row r="11605" spans="12:13" x14ac:dyDescent="0.35">
      <c r="L11605" s="535" t="s">
        <v>12669</v>
      </c>
      <c r="M11605" s="529" t="s">
        <v>1047</v>
      </c>
    </row>
    <row r="11606" spans="12:13" x14ac:dyDescent="0.35">
      <c r="L11606" s="535" t="s">
        <v>12670</v>
      </c>
      <c r="M11606" s="529" t="s">
        <v>1047</v>
      </c>
    </row>
    <row r="11607" spans="12:13" x14ac:dyDescent="0.35">
      <c r="L11607" s="535" t="s">
        <v>12671</v>
      </c>
      <c r="M11607" s="529" t="s">
        <v>1047</v>
      </c>
    </row>
    <row r="11608" spans="12:13" x14ac:dyDescent="0.35">
      <c r="L11608" s="535" t="s">
        <v>12672</v>
      </c>
      <c r="M11608" s="529" t="s">
        <v>1047</v>
      </c>
    </row>
    <row r="11609" spans="12:13" x14ac:dyDescent="0.35">
      <c r="L11609" s="535" t="s">
        <v>12673</v>
      </c>
      <c r="M11609" s="529" t="s">
        <v>1047</v>
      </c>
    </row>
    <row r="11610" spans="12:13" x14ac:dyDescent="0.35">
      <c r="L11610" s="535" t="s">
        <v>12674</v>
      </c>
      <c r="M11610" s="529" t="s">
        <v>1047</v>
      </c>
    </row>
    <row r="11611" spans="12:13" x14ac:dyDescent="0.35">
      <c r="L11611" s="535" t="s">
        <v>12675</v>
      </c>
      <c r="M11611" s="529" t="s">
        <v>1047</v>
      </c>
    </row>
    <row r="11612" spans="12:13" x14ac:dyDescent="0.35">
      <c r="L11612" s="535" t="s">
        <v>12676</v>
      </c>
      <c r="M11612" s="529" t="s">
        <v>1047</v>
      </c>
    </row>
    <row r="11613" spans="12:13" x14ac:dyDescent="0.35">
      <c r="L11613" s="535" t="s">
        <v>12677</v>
      </c>
      <c r="M11613" s="529" t="s">
        <v>1047</v>
      </c>
    </row>
    <row r="11614" spans="12:13" x14ac:dyDescent="0.35">
      <c r="L11614" s="535" t="s">
        <v>12678</v>
      </c>
      <c r="M11614" s="529" t="s">
        <v>1047</v>
      </c>
    </row>
    <row r="11615" spans="12:13" x14ac:dyDescent="0.35">
      <c r="L11615" s="535" t="s">
        <v>12679</v>
      </c>
      <c r="M11615" s="529" t="s">
        <v>1047</v>
      </c>
    </row>
    <row r="11616" spans="12:13" x14ac:dyDescent="0.35">
      <c r="L11616" s="535" t="s">
        <v>12680</v>
      </c>
      <c r="M11616" s="529" t="s">
        <v>1047</v>
      </c>
    </row>
    <row r="11617" spans="12:13" x14ac:dyDescent="0.35">
      <c r="L11617" s="535" t="s">
        <v>12681</v>
      </c>
      <c r="M11617" s="529" t="s">
        <v>1047</v>
      </c>
    </row>
    <row r="11618" spans="12:13" x14ac:dyDescent="0.35">
      <c r="L11618" s="535" t="s">
        <v>12682</v>
      </c>
      <c r="M11618" s="529" t="s">
        <v>1047</v>
      </c>
    </row>
    <row r="11619" spans="12:13" x14ac:dyDescent="0.35">
      <c r="L11619" s="535" t="s">
        <v>12683</v>
      </c>
      <c r="M11619" s="529" t="s">
        <v>1047</v>
      </c>
    </row>
    <row r="11620" spans="12:13" x14ac:dyDescent="0.35">
      <c r="L11620" s="535" t="s">
        <v>12684</v>
      </c>
      <c r="M11620" s="529" t="s">
        <v>1047</v>
      </c>
    </row>
    <row r="11621" spans="12:13" x14ac:dyDescent="0.35">
      <c r="L11621" s="535" t="s">
        <v>12685</v>
      </c>
      <c r="M11621" s="529" t="s">
        <v>1047</v>
      </c>
    </row>
    <row r="11622" spans="12:13" x14ac:dyDescent="0.35">
      <c r="L11622" s="535" t="s">
        <v>12686</v>
      </c>
      <c r="M11622" s="529" t="s">
        <v>1047</v>
      </c>
    </row>
    <row r="11623" spans="12:13" x14ac:dyDescent="0.35">
      <c r="L11623" s="535" t="s">
        <v>12687</v>
      </c>
      <c r="M11623" s="529" t="s">
        <v>1047</v>
      </c>
    </row>
    <row r="11624" spans="12:13" x14ac:dyDescent="0.35">
      <c r="L11624" s="535" t="s">
        <v>12688</v>
      </c>
      <c r="M11624" s="529" t="s">
        <v>1047</v>
      </c>
    </row>
    <row r="11625" spans="12:13" x14ac:dyDescent="0.35">
      <c r="L11625" s="535" t="s">
        <v>12689</v>
      </c>
      <c r="M11625" s="529" t="s">
        <v>1047</v>
      </c>
    </row>
    <row r="11626" spans="12:13" x14ac:dyDescent="0.35">
      <c r="L11626" s="535" t="s">
        <v>12690</v>
      </c>
      <c r="M11626" s="529" t="s">
        <v>1047</v>
      </c>
    </row>
    <row r="11627" spans="12:13" x14ac:dyDescent="0.35">
      <c r="L11627" s="535" t="s">
        <v>12691</v>
      </c>
      <c r="M11627" s="529" t="s">
        <v>1047</v>
      </c>
    </row>
    <row r="11628" spans="12:13" x14ac:dyDescent="0.35">
      <c r="L11628" s="535" t="s">
        <v>12692</v>
      </c>
      <c r="M11628" s="529" t="s">
        <v>1047</v>
      </c>
    </row>
    <row r="11629" spans="12:13" x14ac:dyDescent="0.35">
      <c r="L11629" s="535" t="s">
        <v>12693</v>
      </c>
      <c r="M11629" s="529" t="s">
        <v>1047</v>
      </c>
    </row>
    <row r="11630" spans="12:13" x14ac:dyDescent="0.35">
      <c r="L11630" s="535" t="s">
        <v>12694</v>
      </c>
      <c r="M11630" s="529" t="s">
        <v>1047</v>
      </c>
    </row>
    <row r="11631" spans="12:13" x14ac:dyDescent="0.35">
      <c r="L11631" s="535" t="s">
        <v>12695</v>
      </c>
      <c r="M11631" s="529" t="s">
        <v>1047</v>
      </c>
    </row>
    <row r="11632" spans="12:13" x14ac:dyDescent="0.35">
      <c r="L11632" s="535" t="s">
        <v>12696</v>
      </c>
      <c r="M11632" s="529" t="s">
        <v>1047</v>
      </c>
    </row>
    <row r="11633" spans="12:13" x14ac:dyDescent="0.35">
      <c r="L11633" s="535" t="s">
        <v>12697</v>
      </c>
      <c r="M11633" s="529" t="s">
        <v>1047</v>
      </c>
    </row>
    <row r="11634" spans="12:13" x14ac:dyDescent="0.35">
      <c r="L11634" s="535" t="s">
        <v>12698</v>
      </c>
      <c r="M11634" s="529" t="s">
        <v>1047</v>
      </c>
    </row>
    <row r="11635" spans="12:13" x14ac:dyDescent="0.35">
      <c r="L11635" s="535" t="s">
        <v>12699</v>
      </c>
      <c r="M11635" s="529" t="s">
        <v>1047</v>
      </c>
    </row>
    <row r="11636" spans="12:13" x14ac:dyDescent="0.35">
      <c r="L11636" s="535" t="s">
        <v>12700</v>
      </c>
      <c r="M11636" s="529" t="s">
        <v>1047</v>
      </c>
    </row>
    <row r="11637" spans="12:13" x14ac:dyDescent="0.35">
      <c r="L11637" s="535" t="s">
        <v>12701</v>
      </c>
      <c r="M11637" s="529" t="s">
        <v>1047</v>
      </c>
    </row>
    <row r="11638" spans="12:13" x14ac:dyDescent="0.35">
      <c r="L11638" s="535" t="s">
        <v>12702</v>
      </c>
      <c r="M11638" s="529" t="s">
        <v>1047</v>
      </c>
    </row>
    <row r="11639" spans="12:13" x14ac:dyDescent="0.35">
      <c r="L11639" s="535" t="s">
        <v>12703</v>
      </c>
      <c r="M11639" s="529" t="s">
        <v>1047</v>
      </c>
    </row>
    <row r="11640" spans="12:13" x14ac:dyDescent="0.35">
      <c r="L11640" s="535" t="s">
        <v>12704</v>
      </c>
      <c r="M11640" s="529" t="s">
        <v>1047</v>
      </c>
    </row>
    <row r="11641" spans="12:13" x14ac:dyDescent="0.35">
      <c r="L11641" s="535" t="s">
        <v>12705</v>
      </c>
      <c r="M11641" s="529" t="s">
        <v>1047</v>
      </c>
    </row>
    <row r="11642" spans="12:13" x14ac:dyDescent="0.35">
      <c r="L11642" s="535" t="s">
        <v>12706</v>
      </c>
      <c r="M11642" s="529" t="s">
        <v>1047</v>
      </c>
    </row>
    <row r="11643" spans="12:13" x14ac:dyDescent="0.35">
      <c r="L11643" s="535" t="s">
        <v>12707</v>
      </c>
      <c r="M11643" s="529" t="s">
        <v>1047</v>
      </c>
    </row>
    <row r="11644" spans="12:13" x14ac:dyDescent="0.35">
      <c r="L11644" s="535" t="s">
        <v>12708</v>
      </c>
      <c r="M11644" s="529" t="s">
        <v>1047</v>
      </c>
    </row>
    <row r="11645" spans="12:13" x14ac:dyDescent="0.35">
      <c r="L11645" s="535" t="s">
        <v>12709</v>
      </c>
      <c r="M11645" s="529" t="s">
        <v>1047</v>
      </c>
    </row>
    <row r="11646" spans="12:13" x14ac:dyDescent="0.35">
      <c r="L11646" s="535" t="s">
        <v>12710</v>
      </c>
      <c r="M11646" s="529" t="s">
        <v>1047</v>
      </c>
    </row>
    <row r="11647" spans="12:13" x14ac:dyDescent="0.35">
      <c r="L11647" s="535" t="s">
        <v>12711</v>
      </c>
      <c r="M11647" s="529" t="s">
        <v>1047</v>
      </c>
    </row>
    <row r="11648" spans="12:13" x14ac:dyDescent="0.35">
      <c r="L11648" s="535" t="s">
        <v>12712</v>
      </c>
      <c r="M11648" s="529" t="s">
        <v>1047</v>
      </c>
    </row>
    <row r="11649" spans="12:13" x14ac:dyDescent="0.35">
      <c r="L11649" s="535" t="s">
        <v>12713</v>
      </c>
      <c r="M11649" s="529" t="s">
        <v>1047</v>
      </c>
    </row>
    <row r="11650" spans="12:13" x14ac:dyDescent="0.35">
      <c r="L11650" s="535" t="s">
        <v>12714</v>
      </c>
      <c r="M11650" s="529" t="s">
        <v>1047</v>
      </c>
    </row>
    <row r="11651" spans="12:13" x14ac:dyDescent="0.35">
      <c r="L11651" s="535" t="s">
        <v>12715</v>
      </c>
      <c r="M11651" s="529" t="s">
        <v>1047</v>
      </c>
    </row>
    <row r="11652" spans="12:13" x14ac:dyDescent="0.35">
      <c r="L11652" s="535" t="s">
        <v>12716</v>
      </c>
      <c r="M11652" s="529" t="s">
        <v>1047</v>
      </c>
    </row>
    <row r="11653" spans="12:13" x14ac:dyDescent="0.35">
      <c r="L11653" s="535" t="s">
        <v>12717</v>
      </c>
      <c r="M11653" s="529" t="s">
        <v>1047</v>
      </c>
    </row>
    <row r="11654" spans="12:13" x14ac:dyDescent="0.35">
      <c r="L11654" s="535" t="s">
        <v>12718</v>
      </c>
      <c r="M11654" s="529" t="s">
        <v>1047</v>
      </c>
    </row>
    <row r="11655" spans="12:13" x14ac:dyDescent="0.35">
      <c r="L11655" s="535" t="s">
        <v>12719</v>
      </c>
      <c r="M11655" s="529" t="s">
        <v>1047</v>
      </c>
    </row>
    <row r="11656" spans="12:13" x14ac:dyDescent="0.35">
      <c r="L11656" s="535" t="s">
        <v>12720</v>
      </c>
      <c r="M11656" s="529" t="s">
        <v>1047</v>
      </c>
    </row>
    <row r="11657" spans="12:13" x14ac:dyDescent="0.35">
      <c r="L11657" s="535" t="s">
        <v>12721</v>
      </c>
      <c r="M11657" s="529" t="s">
        <v>1047</v>
      </c>
    </row>
    <row r="11658" spans="12:13" x14ac:dyDescent="0.35">
      <c r="L11658" s="535" t="s">
        <v>12722</v>
      </c>
      <c r="M11658" s="529" t="s">
        <v>1047</v>
      </c>
    </row>
    <row r="11659" spans="12:13" x14ac:dyDescent="0.35">
      <c r="L11659" s="535" t="s">
        <v>12723</v>
      </c>
      <c r="M11659" s="529" t="s">
        <v>1047</v>
      </c>
    </row>
    <row r="11660" spans="12:13" x14ac:dyDescent="0.35">
      <c r="L11660" s="535" t="s">
        <v>12724</v>
      </c>
      <c r="M11660" s="529" t="s">
        <v>1047</v>
      </c>
    </row>
    <row r="11661" spans="12:13" x14ac:dyDescent="0.35">
      <c r="L11661" s="535" t="s">
        <v>12725</v>
      </c>
      <c r="M11661" s="529" t="s">
        <v>1047</v>
      </c>
    </row>
    <row r="11662" spans="12:13" x14ac:dyDescent="0.35">
      <c r="L11662" s="535" t="s">
        <v>12726</v>
      </c>
      <c r="M11662" s="529" t="s">
        <v>1047</v>
      </c>
    </row>
    <row r="11663" spans="12:13" x14ac:dyDescent="0.35">
      <c r="L11663" s="535" t="s">
        <v>12727</v>
      </c>
      <c r="M11663" s="529" t="s">
        <v>1047</v>
      </c>
    </row>
    <row r="11664" spans="12:13" x14ac:dyDescent="0.35">
      <c r="L11664" s="535" t="s">
        <v>12728</v>
      </c>
      <c r="M11664" s="529" t="s">
        <v>1047</v>
      </c>
    </row>
    <row r="11665" spans="12:13" x14ac:dyDescent="0.35">
      <c r="L11665" s="535" t="s">
        <v>12729</v>
      </c>
      <c r="M11665" s="529" t="s">
        <v>1047</v>
      </c>
    </row>
    <row r="11666" spans="12:13" x14ac:dyDescent="0.35">
      <c r="L11666" s="535" t="s">
        <v>12730</v>
      </c>
      <c r="M11666" s="529" t="s">
        <v>1047</v>
      </c>
    </row>
    <row r="11667" spans="12:13" x14ac:dyDescent="0.35">
      <c r="L11667" s="535" t="s">
        <v>12731</v>
      </c>
      <c r="M11667" s="529" t="s">
        <v>1047</v>
      </c>
    </row>
    <row r="11668" spans="12:13" x14ac:dyDescent="0.35">
      <c r="L11668" s="535" t="s">
        <v>12732</v>
      </c>
      <c r="M11668" s="529" t="s">
        <v>1047</v>
      </c>
    </row>
    <row r="11669" spans="12:13" x14ac:dyDescent="0.35">
      <c r="L11669" s="535" t="s">
        <v>12733</v>
      </c>
      <c r="M11669" s="529" t="s">
        <v>1047</v>
      </c>
    </row>
    <row r="11670" spans="12:13" x14ac:dyDescent="0.35">
      <c r="L11670" s="535" t="s">
        <v>12734</v>
      </c>
      <c r="M11670" s="529" t="s">
        <v>1047</v>
      </c>
    </row>
    <row r="11671" spans="12:13" x14ac:dyDescent="0.35">
      <c r="L11671" s="535" t="s">
        <v>12735</v>
      </c>
      <c r="M11671" s="529" t="s">
        <v>1047</v>
      </c>
    </row>
    <row r="11672" spans="12:13" x14ac:dyDescent="0.35">
      <c r="L11672" s="535" t="s">
        <v>12736</v>
      </c>
      <c r="M11672" s="529" t="s">
        <v>1047</v>
      </c>
    </row>
    <row r="11673" spans="12:13" x14ac:dyDescent="0.35">
      <c r="L11673" s="535" t="s">
        <v>12737</v>
      </c>
      <c r="M11673" s="529" t="s">
        <v>1047</v>
      </c>
    </row>
    <row r="11674" spans="12:13" x14ac:dyDescent="0.35">
      <c r="L11674" s="535" t="s">
        <v>12738</v>
      </c>
      <c r="M11674" s="529" t="s">
        <v>1047</v>
      </c>
    </row>
    <row r="11675" spans="12:13" x14ac:dyDescent="0.35">
      <c r="L11675" s="535" t="s">
        <v>12739</v>
      </c>
      <c r="M11675" s="529" t="s">
        <v>1047</v>
      </c>
    </row>
    <row r="11676" spans="12:13" x14ac:dyDescent="0.35">
      <c r="L11676" s="535" t="s">
        <v>12740</v>
      </c>
      <c r="M11676" s="529" t="s">
        <v>1047</v>
      </c>
    </row>
    <row r="11677" spans="12:13" x14ac:dyDescent="0.35">
      <c r="L11677" s="535" t="s">
        <v>12741</v>
      </c>
      <c r="M11677" s="529" t="s">
        <v>1047</v>
      </c>
    </row>
    <row r="11678" spans="12:13" x14ac:dyDescent="0.35">
      <c r="L11678" s="535" t="s">
        <v>12742</v>
      </c>
      <c r="M11678" s="529" t="s">
        <v>1047</v>
      </c>
    </row>
    <row r="11679" spans="12:13" x14ac:dyDescent="0.35">
      <c r="L11679" s="535" t="s">
        <v>12743</v>
      </c>
      <c r="M11679" s="529" t="s">
        <v>1047</v>
      </c>
    </row>
    <row r="11680" spans="12:13" x14ac:dyDescent="0.35">
      <c r="L11680" s="535" t="s">
        <v>12744</v>
      </c>
      <c r="M11680" s="529" t="s">
        <v>1047</v>
      </c>
    </row>
    <row r="11681" spans="12:13" x14ac:dyDescent="0.35">
      <c r="L11681" s="535" t="s">
        <v>12745</v>
      </c>
      <c r="M11681" s="529" t="s">
        <v>1047</v>
      </c>
    </row>
    <row r="11682" spans="12:13" x14ac:dyDescent="0.35">
      <c r="L11682" s="535" t="s">
        <v>12746</v>
      </c>
      <c r="M11682" s="529" t="s">
        <v>1047</v>
      </c>
    </row>
    <row r="11683" spans="12:13" x14ac:dyDescent="0.35">
      <c r="L11683" s="535" t="s">
        <v>12747</v>
      </c>
      <c r="M11683" s="529" t="s">
        <v>1047</v>
      </c>
    </row>
    <row r="11684" spans="12:13" x14ac:dyDescent="0.35">
      <c r="L11684" s="535" t="s">
        <v>12748</v>
      </c>
      <c r="M11684" s="529" t="s">
        <v>1047</v>
      </c>
    </row>
    <row r="11685" spans="12:13" x14ac:dyDescent="0.35">
      <c r="L11685" s="535" t="s">
        <v>12749</v>
      </c>
      <c r="M11685" s="529" t="s">
        <v>1047</v>
      </c>
    </row>
    <row r="11686" spans="12:13" x14ac:dyDescent="0.35">
      <c r="L11686" s="535" t="s">
        <v>12750</v>
      </c>
      <c r="M11686" s="529" t="s">
        <v>1047</v>
      </c>
    </row>
    <row r="11687" spans="12:13" x14ac:dyDescent="0.35">
      <c r="L11687" s="535" t="s">
        <v>12751</v>
      </c>
      <c r="M11687" s="529" t="s">
        <v>1047</v>
      </c>
    </row>
    <row r="11688" spans="12:13" x14ac:dyDescent="0.35">
      <c r="L11688" s="535" t="s">
        <v>12752</v>
      </c>
      <c r="M11688" s="529" t="s">
        <v>1049</v>
      </c>
    </row>
    <row r="11689" spans="12:13" x14ac:dyDescent="0.35">
      <c r="L11689" s="535" t="s">
        <v>12753</v>
      </c>
      <c r="M11689" s="529" t="s">
        <v>1049</v>
      </c>
    </row>
    <row r="11690" spans="12:13" x14ac:dyDescent="0.35">
      <c r="L11690" s="535" t="s">
        <v>12754</v>
      </c>
      <c r="M11690" s="529" t="s">
        <v>1049</v>
      </c>
    </row>
    <row r="11691" spans="12:13" x14ac:dyDescent="0.35">
      <c r="L11691" s="535" t="s">
        <v>12755</v>
      </c>
      <c r="M11691" s="529" t="s">
        <v>1049</v>
      </c>
    </row>
    <row r="11692" spans="12:13" x14ac:dyDescent="0.35">
      <c r="L11692" s="535" t="s">
        <v>12756</v>
      </c>
      <c r="M11692" s="529" t="s">
        <v>1049</v>
      </c>
    </row>
    <row r="11693" spans="12:13" x14ac:dyDescent="0.35">
      <c r="L11693" s="535" t="s">
        <v>12757</v>
      </c>
      <c r="M11693" s="529" t="s">
        <v>1049</v>
      </c>
    </row>
    <row r="11694" spans="12:13" x14ac:dyDescent="0.35">
      <c r="L11694" s="535" t="s">
        <v>12758</v>
      </c>
      <c r="M11694" s="529" t="s">
        <v>1049</v>
      </c>
    </row>
    <row r="11695" spans="12:13" x14ac:dyDescent="0.35">
      <c r="L11695" s="535" t="s">
        <v>12759</v>
      </c>
      <c r="M11695" s="529" t="s">
        <v>1049</v>
      </c>
    </row>
    <row r="11696" spans="12:13" x14ac:dyDescent="0.35">
      <c r="L11696" s="535" t="s">
        <v>12760</v>
      </c>
      <c r="M11696" s="529" t="s">
        <v>1049</v>
      </c>
    </row>
    <row r="11697" spans="12:13" x14ac:dyDescent="0.35">
      <c r="L11697" s="535" t="s">
        <v>12761</v>
      </c>
      <c r="M11697" s="529" t="s">
        <v>1049</v>
      </c>
    </row>
    <row r="11698" spans="12:13" x14ac:dyDescent="0.35">
      <c r="L11698" s="535" t="s">
        <v>12762</v>
      </c>
      <c r="M11698" s="529" t="s">
        <v>1049</v>
      </c>
    </row>
    <row r="11699" spans="12:13" x14ac:dyDescent="0.35">
      <c r="L11699" s="535" t="s">
        <v>12763</v>
      </c>
      <c r="M11699" s="529" t="s">
        <v>1049</v>
      </c>
    </row>
    <row r="11700" spans="12:13" x14ac:dyDescent="0.35">
      <c r="L11700" s="535" t="s">
        <v>12764</v>
      </c>
      <c r="M11700" s="529" t="s">
        <v>1047</v>
      </c>
    </row>
    <row r="11701" spans="12:13" x14ac:dyDescent="0.35">
      <c r="L11701" s="535" t="s">
        <v>12765</v>
      </c>
      <c r="M11701" s="529" t="s">
        <v>1049</v>
      </c>
    </row>
    <row r="11702" spans="12:13" x14ac:dyDescent="0.35">
      <c r="L11702" s="535" t="s">
        <v>12766</v>
      </c>
      <c r="M11702" s="529" t="s">
        <v>1049</v>
      </c>
    </row>
    <row r="11703" spans="12:13" x14ac:dyDescent="0.35">
      <c r="L11703" s="535" t="s">
        <v>12767</v>
      </c>
      <c r="M11703" s="529" t="s">
        <v>1049</v>
      </c>
    </row>
    <row r="11704" spans="12:13" x14ac:dyDescent="0.35">
      <c r="L11704" s="535" t="s">
        <v>12768</v>
      </c>
      <c r="M11704" s="529" t="s">
        <v>1049</v>
      </c>
    </row>
    <row r="11705" spans="12:13" x14ac:dyDescent="0.35">
      <c r="L11705" s="535" t="s">
        <v>12769</v>
      </c>
      <c r="M11705" s="529" t="s">
        <v>1049</v>
      </c>
    </row>
    <row r="11706" spans="12:13" x14ac:dyDescent="0.35">
      <c r="L11706" s="535" t="s">
        <v>12770</v>
      </c>
      <c r="M11706" s="529" t="s">
        <v>1049</v>
      </c>
    </row>
    <row r="11707" spans="12:13" x14ac:dyDescent="0.35">
      <c r="L11707" s="535" t="s">
        <v>12771</v>
      </c>
      <c r="M11707" s="529" t="s">
        <v>1049</v>
      </c>
    </row>
    <row r="11708" spans="12:13" x14ac:dyDescent="0.35">
      <c r="L11708" s="535" t="s">
        <v>12772</v>
      </c>
      <c r="M11708" s="529" t="s">
        <v>1049</v>
      </c>
    </row>
    <row r="11709" spans="12:13" x14ac:dyDescent="0.35">
      <c r="L11709" s="535" t="s">
        <v>12773</v>
      </c>
      <c r="M11709" s="529" t="s">
        <v>1049</v>
      </c>
    </row>
    <row r="11710" spans="12:13" x14ac:dyDescent="0.35">
      <c r="L11710" s="535" t="s">
        <v>12774</v>
      </c>
      <c r="M11710" s="529" t="s">
        <v>1049</v>
      </c>
    </row>
    <row r="11711" spans="12:13" x14ac:dyDescent="0.35">
      <c r="L11711" s="535" t="s">
        <v>12775</v>
      </c>
      <c r="M11711" s="529" t="s">
        <v>1049</v>
      </c>
    </row>
    <row r="11712" spans="12:13" x14ac:dyDescent="0.35">
      <c r="L11712" s="535" t="s">
        <v>12776</v>
      </c>
      <c r="M11712" s="529" t="s">
        <v>1049</v>
      </c>
    </row>
    <row r="11713" spans="12:13" x14ac:dyDescent="0.35">
      <c r="L11713" s="535" t="s">
        <v>12777</v>
      </c>
      <c r="M11713" s="529" t="s">
        <v>1049</v>
      </c>
    </row>
    <row r="11714" spans="12:13" x14ac:dyDescent="0.35">
      <c r="L11714" s="535" t="s">
        <v>12778</v>
      </c>
      <c r="M11714" s="529" t="s">
        <v>1049</v>
      </c>
    </row>
    <row r="11715" spans="12:13" x14ac:dyDescent="0.35">
      <c r="L11715" s="535" t="s">
        <v>12779</v>
      </c>
      <c r="M11715" s="529" t="s">
        <v>1049</v>
      </c>
    </row>
    <row r="11716" spans="12:13" x14ac:dyDescent="0.35">
      <c r="L11716" s="535" t="s">
        <v>12780</v>
      </c>
      <c r="M11716" s="529" t="s">
        <v>1049</v>
      </c>
    </row>
    <row r="11717" spans="12:13" x14ac:dyDescent="0.35">
      <c r="L11717" s="535" t="s">
        <v>12781</v>
      </c>
      <c r="M11717" s="529" t="s">
        <v>1049</v>
      </c>
    </row>
    <row r="11718" spans="12:13" x14ac:dyDescent="0.35">
      <c r="L11718" s="535" t="s">
        <v>12782</v>
      </c>
      <c r="M11718" s="529" t="s">
        <v>1049</v>
      </c>
    </row>
    <row r="11719" spans="12:13" x14ac:dyDescent="0.35">
      <c r="L11719" s="535" t="s">
        <v>12783</v>
      </c>
      <c r="M11719" s="529" t="s">
        <v>1049</v>
      </c>
    </row>
    <row r="11720" spans="12:13" x14ac:dyDescent="0.35">
      <c r="L11720" s="535" t="s">
        <v>12784</v>
      </c>
      <c r="M11720" s="529" t="s">
        <v>1049</v>
      </c>
    </row>
    <row r="11721" spans="12:13" x14ac:dyDescent="0.35">
      <c r="L11721" s="535" t="s">
        <v>12785</v>
      </c>
      <c r="M11721" s="529" t="s">
        <v>1049</v>
      </c>
    </row>
    <row r="11722" spans="12:13" x14ac:dyDescent="0.35">
      <c r="L11722" s="535" t="s">
        <v>12786</v>
      </c>
      <c r="M11722" s="529" t="s">
        <v>1049</v>
      </c>
    </row>
    <row r="11723" spans="12:13" x14ac:dyDescent="0.35">
      <c r="L11723" s="535" t="s">
        <v>12787</v>
      </c>
      <c r="M11723" s="529" t="s">
        <v>1049</v>
      </c>
    </row>
    <row r="11724" spans="12:13" x14ac:dyDescent="0.35">
      <c r="L11724" s="535" t="s">
        <v>12788</v>
      </c>
      <c r="M11724" s="529" t="s">
        <v>1049</v>
      </c>
    </row>
    <row r="11725" spans="12:13" x14ac:dyDescent="0.35">
      <c r="L11725" s="535" t="s">
        <v>12789</v>
      </c>
      <c r="M11725" s="529" t="s">
        <v>1049</v>
      </c>
    </row>
    <row r="11726" spans="12:13" x14ac:dyDescent="0.35">
      <c r="L11726" s="535" t="s">
        <v>12790</v>
      </c>
      <c r="M11726" s="529" t="s">
        <v>1049</v>
      </c>
    </row>
    <row r="11727" spans="12:13" x14ac:dyDescent="0.35">
      <c r="L11727" s="535" t="s">
        <v>12791</v>
      </c>
      <c r="M11727" s="529" t="s">
        <v>1049</v>
      </c>
    </row>
    <row r="11728" spans="12:13" x14ac:dyDescent="0.35">
      <c r="L11728" s="535" t="s">
        <v>12792</v>
      </c>
      <c r="M11728" s="529" t="s">
        <v>1049</v>
      </c>
    </row>
    <row r="11729" spans="12:13" x14ac:dyDescent="0.35">
      <c r="L11729" s="535" t="s">
        <v>12793</v>
      </c>
      <c r="M11729" s="529" t="s">
        <v>1049</v>
      </c>
    </row>
    <row r="11730" spans="12:13" x14ac:dyDescent="0.35">
      <c r="L11730" s="535" t="s">
        <v>12794</v>
      </c>
      <c r="M11730" s="529" t="s">
        <v>1049</v>
      </c>
    </row>
    <row r="11731" spans="12:13" x14ac:dyDescent="0.35">
      <c r="L11731" s="535" t="s">
        <v>12795</v>
      </c>
      <c r="M11731" s="529" t="s">
        <v>1049</v>
      </c>
    </row>
    <row r="11732" spans="12:13" x14ac:dyDescent="0.35">
      <c r="L11732" s="535" t="s">
        <v>12796</v>
      </c>
      <c r="M11732" s="529" t="s">
        <v>1049</v>
      </c>
    </row>
    <row r="11733" spans="12:13" x14ac:dyDescent="0.35">
      <c r="L11733" s="535" t="s">
        <v>12797</v>
      </c>
      <c r="M11733" s="529" t="s">
        <v>1049</v>
      </c>
    </row>
    <row r="11734" spans="12:13" x14ac:dyDescent="0.35">
      <c r="L11734" s="535" t="s">
        <v>12798</v>
      </c>
      <c r="M11734" s="529" t="s">
        <v>1049</v>
      </c>
    </row>
    <row r="11735" spans="12:13" x14ac:dyDescent="0.35">
      <c r="L11735" s="535" t="s">
        <v>12799</v>
      </c>
      <c r="M11735" s="529" t="s">
        <v>1049</v>
      </c>
    </row>
    <row r="11736" spans="12:13" x14ac:dyDescent="0.35">
      <c r="L11736" s="535" t="s">
        <v>12800</v>
      </c>
      <c r="M11736" s="529" t="s">
        <v>1049</v>
      </c>
    </row>
    <row r="11737" spans="12:13" x14ac:dyDescent="0.35">
      <c r="L11737" s="535" t="s">
        <v>12801</v>
      </c>
      <c r="M11737" s="529" t="s">
        <v>1049</v>
      </c>
    </row>
    <row r="11738" spans="12:13" x14ac:dyDescent="0.35">
      <c r="L11738" s="535" t="s">
        <v>12802</v>
      </c>
      <c r="M11738" s="529" t="s">
        <v>1047</v>
      </c>
    </row>
    <row r="11739" spans="12:13" x14ac:dyDescent="0.35">
      <c r="L11739" s="535" t="s">
        <v>12803</v>
      </c>
      <c r="M11739" s="529" t="s">
        <v>1049</v>
      </c>
    </row>
    <row r="11740" spans="12:13" x14ac:dyDescent="0.35">
      <c r="L11740" s="535" t="s">
        <v>12804</v>
      </c>
      <c r="M11740" s="529" t="s">
        <v>1049</v>
      </c>
    </row>
    <row r="11741" spans="12:13" x14ac:dyDescent="0.35">
      <c r="L11741" s="535" t="s">
        <v>12805</v>
      </c>
      <c r="M11741" s="529" t="s">
        <v>1049</v>
      </c>
    </row>
    <row r="11742" spans="12:13" x14ac:dyDescent="0.35">
      <c r="L11742" s="535" t="s">
        <v>12806</v>
      </c>
      <c r="M11742" s="529" t="s">
        <v>1049</v>
      </c>
    </row>
    <row r="11743" spans="12:13" x14ac:dyDescent="0.35">
      <c r="L11743" s="535" t="s">
        <v>12807</v>
      </c>
      <c r="M11743" s="529" t="s">
        <v>1049</v>
      </c>
    </row>
    <row r="11744" spans="12:13" x14ac:dyDescent="0.35">
      <c r="L11744" s="535" t="s">
        <v>12808</v>
      </c>
      <c r="M11744" s="529" t="s">
        <v>1049</v>
      </c>
    </row>
    <row r="11745" spans="12:13" x14ac:dyDescent="0.35">
      <c r="L11745" s="535" t="s">
        <v>12809</v>
      </c>
      <c r="M11745" s="529" t="s">
        <v>1049</v>
      </c>
    </row>
    <row r="11746" spans="12:13" x14ac:dyDescent="0.35">
      <c r="L11746" s="535" t="s">
        <v>12810</v>
      </c>
      <c r="M11746" s="529" t="s">
        <v>1049</v>
      </c>
    </row>
    <row r="11747" spans="12:13" x14ac:dyDescent="0.35">
      <c r="L11747" s="535" t="s">
        <v>12811</v>
      </c>
      <c r="M11747" s="529" t="s">
        <v>1049</v>
      </c>
    </row>
    <row r="11748" spans="12:13" x14ac:dyDescent="0.35">
      <c r="L11748" s="535" t="s">
        <v>12812</v>
      </c>
      <c r="M11748" s="529" t="s">
        <v>1049</v>
      </c>
    </row>
    <row r="11749" spans="12:13" x14ac:dyDescent="0.35">
      <c r="L11749" s="535" t="s">
        <v>12813</v>
      </c>
      <c r="M11749" s="529" t="s">
        <v>1049</v>
      </c>
    </row>
    <row r="11750" spans="12:13" x14ac:dyDescent="0.35">
      <c r="L11750" s="535" t="s">
        <v>12814</v>
      </c>
      <c r="M11750" s="529" t="s">
        <v>1049</v>
      </c>
    </row>
    <row r="11751" spans="12:13" x14ac:dyDescent="0.35">
      <c r="L11751" s="535" t="s">
        <v>12815</v>
      </c>
      <c r="M11751" s="529" t="s">
        <v>1049</v>
      </c>
    </row>
    <row r="11752" spans="12:13" x14ac:dyDescent="0.35">
      <c r="L11752" s="535" t="s">
        <v>12816</v>
      </c>
      <c r="M11752" s="529" t="s">
        <v>1049</v>
      </c>
    </row>
    <row r="11753" spans="12:13" x14ac:dyDescent="0.35">
      <c r="L11753" s="535" t="s">
        <v>12817</v>
      </c>
      <c r="M11753" s="529" t="s">
        <v>1049</v>
      </c>
    </row>
    <row r="11754" spans="12:13" x14ac:dyDescent="0.35">
      <c r="L11754" s="535" t="s">
        <v>12818</v>
      </c>
      <c r="M11754" s="529" t="s">
        <v>1049</v>
      </c>
    </row>
    <row r="11755" spans="12:13" x14ac:dyDescent="0.35">
      <c r="L11755" s="535" t="s">
        <v>12819</v>
      </c>
      <c r="M11755" s="529" t="s">
        <v>1049</v>
      </c>
    </row>
    <row r="11756" spans="12:13" x14ac:dyDescent="0.35">
      <c r="L11756" s="535" t="s">
        <v>12820</v>
      </c>
      <c r="M11756" s="529" t="s">
        <v>1049</v>
      </c>
    </row>
    <row r="11757" spans="12:13" x14ac:dyDescent="0.35">
      <c r="L11757" s="535" t="s">
        <v>12821</v>
      </c>
      <c r="M11757" s="529" t="s">
        <v>1049</v>
      </c>
    </row>
    <row r="11758" spans="12:13" x14ac:dyDescent="0.35">
      <c r="L11758" s="535" t="s">
        <v>12822</v>
      </c>
      <c r="M11758" s="529" t="s">
        <v>1049</v>
      </c>
    </row>
    <row r="11759" spans="12:13" x14ac:dyDescent="0.35">
      <c r="L11759" s="535" t="s">
        <v>12823</v>
      </c>
      <c r="M11759" s="529" t="s">
        <v>1049</v>
      </c>
    </row>
    <row r="11760" spans="12:13" x14ac:dyDescent="0.35">
      <c r="L11760" s="535" t="s">
        <v>12824</v>
      </c>
      <c r="M11760" s="529" t="s">
        <v>1049</v>
      </c>
    </row>
    <row r="11761" spans="12:13" x14ac:dyDescent="0.35">
      <c r="L11761" s="535" t="s">
        <v>12825</v>
      </c>
      <c r="M11761" s="529" t="s">
        <v>1049</v>
      </c>
    </row>
    <row r="11762" spans="12:13" x14ac:dyDescent="0.35">
      <c r="L11762" s="535" t="s">
        <v>12826</v>
      </c>
      <c r="M11762" s="529" t="s">
        <v>1049</v>
      </c>
    </row>
    <row r="11763" spans="12:13" x14ac:dyDescent="0.35">
      <c r="L11763" s="535" t="s">
        <v>12827</v>
      </c>
      <c r="M11763" s="529" t="s">
        <v>1049</v>
      </c>
    </row>
    <row r="11764" spans="12:13" x14ac:dyDescent="0.35">
      <c r="L11764" s="535" t="s">
        <v>12828</v>
      </c>
      <c r="M11764" s="529" t="s">
        <v>1049</v>
      </c>
    </row>
    <row r="11765" spans="12:13" x14ac:dyDescent="0.35">
      <c r="L11765" s="535" t="s">
        <v>12829</v>
      </c>
      <c r="M11765" s="529" t="s">
        <v>1049</v>
      </c>
    </row>
    <row r="11766" spans="12:13" x14ac:dyDescent="0.35">
      <c r="L11766" s="535" t="s">
        <v>12830</v>
      </c>
      <c r="M11766" s="529" t="s">
        <v>1049</v>
      </c>
    </row>
    <row r="11767" spans="12:13" x14ac:dyDescent="0.35">
      <c r="L11767" s="535" t="s">
        <v>12831</v>
      </c>
      <c r="M11767" s="529" t="s">
        <v>1049</v>
      </c>
    </row>
    <row r="11768" spans="12:13" x14ac:dyDescent="0.35">
      <c r="L11768" s="535" t="s">
        <v>12832</v>
      </c>
      <c r="M11768" s="529" t="s">
        <v>1047</v>
      </c>
    </row>
    <row r="11769" spans="12:13" x14ac:dyDescent="0.35">
      <c r="L11769" s="535" t="s">
        <v>12833</v>
      </c>
      <c r="M11769" s="529" t="s">
        <v>1047</v>
      </c>
    </row>
    <row r="11770" spans="12:13" x14ac:dyDescent="0.35">
      <c r="L11770" s="535" t="s">
        <v>12834</v>
      </c>
      <c r="M11770" s="529" t="s">
        <v>1047</v>
      </c>
    </row>
    <row r="11771" spans="12:13" x14ac:dyDescent="0.35">
      <c r="L11771" s="535" t="s">
        <v>12835</v>
      </c>
      <c r="M11771" s="529" t="s">
        <v>1047</v>
      </c>
    </row>
    <row r="11772" spans="12:13" x14ac:dyDescent="0.35">
      <c r="L11772" s="535" t="s">
        <v>12836</v>
      </c>
      <c r="M11772" s="529" t="s">
        <v>1047</v>
      </c>
    </row>
    <row r="11773" spans="12:13" x14ac:dyDescent="0.35">
      <c r="L11773" s="535" t="s">
        <v>12837</v>
      </c>
      <c r="M11773" s="529" t="s">
        <v>1047</v>
      </c>
    </row>
    <row r="11774" spans="12:13" x14ac:dyDescent="0.35">
      <c r="L11774" s="535" t="s">
        <v>12838</v>
      </c>
      <c r="M11774" s="529" t="s">
        <v>1047</v>
      </c>
    </row>
    <row r="11775" spans="12:13" x14ac:dyDescent="0.35">
      <c r="L11775" s="535" t="s">
        <v>12839</v>
      </c>
      <c r="M11775" s="529" t="s">
        <v>1047</v>
      </c>
    </row>
    <row r="11776" spans="12:13" x14ac:dyDescent="0.35">
      <c r="L11776" s="535" t="s">
        <v>12840</v>
      </c>
      <c r="M11776" s="529" t="s">
        <v>1047</v>
      </c>
    </row>
    <row r="11777" spans="12:13" x14ac:dyDescent="0.35">
      <c r="L11777" s="535" t="s">
        <v>12841</v>
      </c>
      <c r="M11777" s="529" t="s">
        <v>1047</v>
      </c>
    </row>
    <row r="11778" spans="12:13" x14ac:dyDescent="0.35">
      <c r="L11778" s="535" t="s">
        <v>12842</v>
      </c>
      <c r="M11778" s="529" t="s">
        <v>1047</v>
      </c>
    </row>
    <row r="11779" spans="12:13" x14ac:dyDescent="0.35">
      <c r="L11779" s="535" t="s">
        <v>12843</v>
      </c>
      <c r="M11779" s="529" t="s">
        <v>1047</v>
      </c>
    </row>
    <row r="11780" spans="12:13" x14ac:dyDescent="0.35">
      <c r="L11780" s="535" t="s">
        <v>12844</v>
      </c>
      <c r="M11780" s="529" t="s">
        <v>1047</v>
      </c>
    </row>
    <row r="11781" spans="12:13" x14ac:dyDescent="0.35">
      <c r="L11781" s="535" t="s">
        <v>12845</v>
      </c>
      <c r="M11781" s="529" t="s">
        <v>1047</v>
      </c>
    </row>
    <row r="11782" spans="12:13" x14ac:dyDescent="0.35">
      <c r="L11782" s="535" t="s">
        <v>12846</v>
      </c>
      <c r="M11782" s="529" t="s">
        <v>1047</v>
      </c>
    </row>
    <row r="11783" spans="12:13" x14ac:dyDescent="0.35">
      <c r="L11783" s="535" t="s">
        <v>12847</v>
      </c>
      <c r="M11783" s="529" t="s">
        <v>1047</v>
      </c>
    </row>
    <row r="11784" spans="12:13" x14ac:dyDescent="0.35">
      <c r="L11784" s="535" t="s">
        <v>12848</v>
      </c>
      <c r="M11784" s="529" t="s">
        <v>1047</v>
      </c>
    </row>
    <row r="11785" spans="12:13" x14ac:dyDescent="0.35">
      <c r="L11785" s="535" t="s">
        <v>12849</v>
      </c>
      <c r="M11785" s="529" t="s">
        <v>1047</v>
      </c>
    </row>
    <row r="11786" spans="12:13" x14ac:dyDescent="0.35">
      <c r="L11786" s="535" t="s">
        <v>12850</v>
      </c>
      <c r="M11786" s="529" t="s">
        <v>1047</v>
      </c>
    </row>
    <row r="11787" spans="12:13" x14ac:dyDescent="0.35">
      <c r="L11787" s="535" t="s">
        <v>12851</v>
      </c>
      <c r="M11787" s="529" t="s">
        <v>1047</v>
      </c>
    </row>
    <row r="11788" spans="12:13" x14ac:dyDescent="0.35">
      <c r="L11788" s="535" t="s">
        <v>12852</v>
      </c>
      <c r="M11788" s="529" t="s">
        <v>1047</v>
      </c>
    </row>
    <row r="11789" spans="12:13" x14ac:dyDescent="0.35">
      <c r="L11789" s="535" t="s">
        <v>12853</v>
      </c>
      <c r="M11789" s="529" t="s">
        <v>1047</v>
      </c>
    </row>
    <row r="11790" spans="12:13" x14ac:dyDescent="0.35">
      <c r="L11790" s="535" t="s">
        <v>12854</v>
      </c>
      <c r="M11790" s="529" t="s">
        <v>1047</v>
      </c>
    </row>
    <row r="11791" spans="12:13" x14ac:dyDescent="0.35">
      <c r="L11791" s="535" t="s">
        <v>12855</v>
      </c>
      <c r="M11791" s="529" t="s">
        <v>1047</v>
      </c>
    </row>
    <row r="11792" spans="12:13" x14ac:dyDescent="0.35">
      <c r="L11792" s="535" t="s">
        <v>12856</v>
      </c>
      <c r="M11792" s="529" t="s">
        <v>1047</v>
      </c>
    </row>
    <row r="11793" spans="12:13" x14ac:dyDescent="0.35">
      <c r="L11793" s="535" t="s">
        <v>12857</v>
      </c>
      <c r="M11793" s="529" t="s">
        <v>1047</v>
      </c>
    </row>
    <row r="11794" spans="12:13" x14ac:dyDescent="0.35">
      <c r="L11794" s="535" t="s">
        <v>12858</v>
      </c>
      <c r="M11794" s="529" t="s">
        <v>1047</v>
      </c>
    </row>
    <row r="11795" spans="12:13" x14ac:dyDescent="0.35">
      <c r="L11795" s="535" t="s">
        <v>12859</v>
      </c>
      <c r="M11795" s="529" t="s">
        <v>1049</v>
      </c>
    </row>
    <row r="11796" spans="12:13" x14ac:dyDescent="0.35">
      <c r="L11796" s="535" t="s">
        <v>12860</v>
      </c>
      <c r="M11796" s="529" t="s">
        <v>1049</v>
      </c>
    </row>
    <row r="11797" spans="12:13" x14ac:dyDescent="0.35">
      <c r="L11797" s="535" t="s">
        <v>12861</v>
      </c>
      <c r="M11797" s="529" t="s">
        <v>1049</v>
      </c>
    </row>
    <row r="11798" spans="12:13" x14ac:dyDescent="0.35">
      <c r="L11798" s="535" t="s">
        <v>12862</v>
      </c>
      <c r="M11798" s="529" t="s">
        <v>1049</v>
      </c>
    </row>
    <row r="11799" spans="12:13" x14ac:dyDescent="0.35">
      <c r="L11799" s="535" t="s">
        <v>12863</v>
      </c>
      <c r="M11799" s="529" t="s">
        <v>1049</v>
      </c>
    </row>
    <row r="11800" spans="12:13" x14ac:dyDescent="0.35">
      <c r="L11800" s="535" t="s">
        <v>12864</v>
      </c>
      <c r="M11800" s="529" t="s">
        <v>1049</v>
      </c>
    </row>
    <row r="11801" spans="12:13" x14ac:dyDescent="0.35">
      <c r="L11801" s="535" t="s">
        <v>12865</v>
      </c>
      <c r="M11801" s="529" t="s">
        <v>1049</v>
      </c>
    </row>
    <row r="11802" spans="12:13" x14ac:dyDescent="0.35">
      <c r="L11802" s="535" t="s">
        <v>12866</v>
      </c>
      <c r="M11802" s="529" t="s">
        <v>1049</v>
      </c>
    </row>
    <row r="11803" spans="12:13" x14ac:dyDescent="0.35">
      <c r="L11803" s="535" t="s">
        <v>12867</v>
      </c>
      <c r="M11803" s="529" t="s">
        <v>1049</v>
      </c>
    </row>
    <row r="11804" spans="12:13" x14ac:dyDescent="0.35">
      <c r="L11804" s="535" t="s">
        <v>12868</v>
      </c>
      <c r="M11804" s="529" t="s">
        <v>1049</v>
      </c>
    </row>
    <row r="11805" spans="12:13" x14ac:dyDescent="0.35">
      <c r="L11805" s="535" t="s">
        <v>12869</v>
      </c>
      <c r="M11805" s="529" t="s">
        <v>1049</v>
      </c>
    </row>
    <row r="11806" spans="12:13" x14ac:dyDescent="0.35">
      <c r="L11806" s="535" t="s">
        <v>12870</v>
      </c>
      <c r="M11806" s="529" t="s">
        <v>1049</v>
      </c>
    </row>
    <row r="11807" spans="12:13" x14ac:dyDescent="0.35">
      <c r="L11807" s="535" t="s">
        <v>12871</v>
      </c>
      <c r="M11807" s="529" t="s">
        <v>1049</v>
      </c>
    </row>
    <row r="11808" spans="12:13" x14ac:dyDescent="0.35">
      <c r="L11808" s="535" t="s">
        <v>12872</v>
      </c>
      <c r="M11808" s="529" t="s">
        <v>1049</v>
      </c>
    </row>
    <row r="11809" spans="12:13" x14ac:dyDescent="0.35">
      <c r="L11809" s="535" t="s">
        <v>12873</v>
      </c>
      <c r="M11809" s="529" t="s">
        <v>1049</v>
      </c>
    </row>
    <row r="11810" spans="12:13" x14ac:dyDescent="0.35">
      <c r="L11810" s="535" t="s">
        <v>12874</v>
      </c>
      <c r="M11810" s="529" t="s">
        <v>1049</v>
      </c>
    </row>
    <row r="11811" spans="12:13" x14ac:dyDescent="0.35">
      <c r="L11811" s="535" t="s">
        <v>12875</v>
      </c>
      <c r="M11811" s="529" t="s">
        <v>1049</v>
      </c>
    </row>
    <row r="11812" spans="12:13" x14ac:dyDescent="0.35">
      <c r="L11812" s="535" t="s">
        <v>12876</v>
      </c>
      <c r="M11812" s="529" t="s">
        <v>1049</v>
      </c>
    </row>
    <row r="11813" spans="12:13" x14ac:dyDescent="0.35">
      <c r="L11813" s="535" t="s">
        <v>12877</v>
      </c>
      <c r="M11813" s="529" t="s">
        <v>1049</v>
      </c>
    </row>
    <row r="11814" spans="12:13" x14ac:dyDescent="0.35">
      <c r="L11814" s="535" t="s">
        <v>12878</v>
      </c>
      <c r="M11814" s="529" t="s">
        <v>1049</v>
      </c>
    </row>
    <row r="11815" spans="12:13" x14ac:dyDescent="0.35">
      <c r="L11815" s="535" t="s">
        <v>12879</v>
      </c>
      <c r="M11815" s="529" t="s">
        <v>1049</v>
      </c>
    </row>
    <row r="11816" spans="12:13" x14ac:dyDescent="0.35">
      <c r="L11816" s="535" t="s">
        <v>12880</v>
      </c>
      <c r="M11816" s="529" t="s">
        <v>1049</v>
      </c>
    </row>
    <row r="11817" spans="12:13" x14ac:dyDescent="0.35">
      <c r="L11817" s="535" t="s">
        <v>12881</v>
      </c>
      <c r="M11817" s="529" t="s">
        <v>1049</v>
      </c>
    </row>
    <row r="11818" spans="12:13" x14ac:dyDescent="0.35">
      <c r="L11818" s="535" t="s">
        <v>12882</v>
      </c>
      <c r="M11818" s="529" t="s">
        <v>1049</v>
      </c>
    </row>
    <row r="11819" spans="12:13" x14ac:dyDescent="0.35">
      <c r="L11819" s="535" t="s">
        <v>12883</v>
      </c>
      <c r="M11819" s="529" t="s">
        <v>1049</v>
      </c>
    </row>
    <row r="11820" spans="12:13" x14ac:dyDescent="0.35">
      <c r="L11820" s="535" t="s">
        <v>12884</v>
      </c>
      <c r="M11820" s="529" t="s">
        <v>1049</v>
      </c>
    </row>
    <row r="11821" spans="12:13" x14ac:dyDescent="0.35">
      <c r="L11821" s="535" t="s">
        <v>12885</v>
      </c>
      <c r="M11821" s="529" t="s">
        <v>1049</v>
      </c>
    </row>
    <row r="11822" spans="12:13" x14ac:dyDescent="0.35">
      <c r="L11822" s="535" t="s">
        <v>12886</v>
      </c>
      <c r="M11822" s="529" t="s">
        <v>1049</v>
      </c>
    </row>
    <row r="11823" spans="12:13" x14ac:dyDescent="0.35">
      <c r="L11823" s="535" t="s">
        <v>12887</v>
      </c>
      <c r="M11823" s="529" t="s">
        <v>1049</v>
      </c>
    </row>
    <row r="11824" spans="12:13" x14ac:dyDescent="0.35">
      <c r="L11824" s="535" t="s">
        <v>12888</v>
      </c>
      <c r="M11824" s="529" t="s">
        <v>1049</v>
      </c>
    </row>
    <row r="11825" spans="12:13" x14ac:dyDescent="0.35">
      <c r="L11825" s="535" t="s">
        <v>12889</v>
      </c>
      <c r="M11825" s="529" t="s">
        <v>1049</v>
      </c>
    </row>
    <row r="11826" spans="12:13" x14ac:dyDescent="0.35">
      <c r="L11826" s="535" t="s">
        <v>12890</v>
      </c>
      <c r="M11826" s="529" t="s">
        <v>1049</v>
      </c>
    </row>
    <row r="11827" spans="12:13" x14ac:dyDescent="0.35">
      <c r="L11827" s="535" t="s">
        <v>12891</v>
      </c>
      <c r="M11827" s="529" t="s">
        <v>1049</v>
      </c>
    </row>
    <row r="11828" spans="12:13" x14ac:dyDescent="0.35">
      <c r="L11828" s="535" t="s">
        <v>12892</v>
      </c>
      <c r="M11828" s="529" t="s">
        <v>1049</v>
      </c>
    </row>
    <row r="11829" spans="12:13" x14ac:dyDescent="0.35">
      <c r="L11829" s="535" t="s">
        <v>12893</v>
      </c>
      <c r="M11829" s="529" t="s">
        <v>1049</v>
      </c>
    </row>
    <row r="11830" spans="12:13" x14ac:dyDescent="0.35">
      <c r="L11830" s="535" t="s">
        <v>12894</v>
      </c>
      <c r="M11830" s="529" t="s">
        <v>1049</v>
      </c>
    </row>
    <row r="11831" spans="12:13" x14ac:dyDescent="0.35">
      <c r="L11831" s="535" t="s">
        <v>12895</v>
      </c>
      <c r="M11831" s="529" t="s">
        <v>1049</v>
      </c>
    </row>
    <row r="11832" spans="12:13" x14ac:dyDescent="0.35">
      <c r="L11832" s="535" t="s">
        <v>12896</v>
      </c>
      <c r="M11832" s="529" t="s">
        <v>1049</v>
      </c>
    </row>
    <row r="11833" spans="12:13" x14ac:dyDescent="0.35">
      <c r="L11833" s="535" t="s">
        <v>12897</v>
      </c>
      <c r="M11833" s="529" t="s">
        <v>1049</v>
      </c>
    </row>
    <row r="11834" spans="12:13" x14ac:dyDescent="0.35">
      <c r="L11834" s="535" t="s">
        <v>12898</v>
      </c>
      <c r="M11834" s="529" t="s">
        <v>1049</v>
      </c>
    </row>
    <row r="11835" spans="12:13" x14ac:dyDescent="0.35">
      <c r="L11835" s="535" t="s">
        <v>12899</v>
      </c>
      <c r="M11835" s="529" t="s">
        <v>1049</v>
      </c>
    </row>
    <row r="11836" spans="12:13" x14ac:dyDescent="0.35">
      <c r="L11836" s="535" t="s">
        <v>12900</v>
      </c>
      <c r="M11836" s="529" t="s">
        <v>1049</v>
      </c>
    </row>
    <row r="11837" spans="12:13" x14ac:dyDescent="0.35">
      <c r="L11837" s="535" t="s">
        <v>12901</v>
      </c>
      <c r="M11837" s="529" t="s">
        <v>1049</v>
      </c>
    </row>
    <row r="11838" spans="12:13" x14ac:dyDescent="0.35">
      <c r="L11838" s="535" t="s">
        <v>12902</v>
      </c>
      <c r="M11838" s="529" t="s">
        <v>1049</v>
      </c>
    </row>
    <row r="11839" spans="12:13" x14ac:dyDescent="0.35">
      <c r="L11839" s="535" t="s">
        <v>12903</v>
      </c>
      <c r="M11839" s="529" t="s">
        <v>1049</v>
      </c>
    </row>
    <row r="11840" spans="12:13" x14ac:dyDescent="0.35">
      <c r="L11840" s="535" t="s">
        <v>12904</v>
      </c>
      <c r="M11840" s="529" t="s">
        <v>1049</v>
      </c>
    </row>
    <row r="11841" spans="12:13" x14ac:dyDescent="0.35">
      <c r="L11841" s="535" t="s">
        <v>12905</v>
      </c>
      <c r="M11841" s="529" t="s">
        <v>1049</v>
      </c>
    </row>
    <row r="11842" spans="12:13" x14ac:dyDescent="0.35">
      <c r="L11842" s="535" t="s">
        <v>12906</v>
      </c>
      <c r="M11842" s="529" t="s">
        <v>1049</v>
      </c>
    </row>
    <row r="11843" spans="12:13" x14ac:dyDescent="0.35">
      <c r="L11843" s="535" t="s">
        <v>12907</v>
      </c>
      <c r="M11843" s="529" t="s">
        <v>1049</v>
      </c>
    </row>
    <row r="11844" spans="12:13" x14ac:dyDescent="0.35">
      <c r="L11844" s="535" t="s">
        <v>12908</v>
      </c>
      <c r="M11844" s="529" t="s">
        <v>1049</v>
      </c>
    </row>
    <row r="11845" spans="12:13" x14ac:dyDescent="0.35">
      <c r="L11845" s="535" t="s">
        <v>12909</v>
      </c>
      <c r="M11845" s="529" t="s">
        <v>1049</v>
      </c>
    </row>
    <row r="11846" spans="12:13" x14ac:dyDescent="0.35">
      <c r="L11846" s="535" t="s">
        <v>12910</v>
      </c>
      <c r="M11846" s="529" t="s">
        <v>1049</v>
      </c>
    </row>
    <row r="11847" spans="12:13" x14ac:dyDescent="0.35">
      <c r="L11847" s="535" t="s">
        <v>12911</v>
      </c>
      <c r="M11847" s="529" t="s">
        <v>1049</v>
      </c>
    </row>
    <row r="11848" spans="12:13" x14ac:dyDescent="0.35">
      <c r="L11848" s="535" t="s">
        <v>12912</v>
      </c>
      <c r="M11848" s="529" t="s">
        <v>1049</v>
      </c>
    </row>
    <row r="11849" spans="12:13" x14ac:dyDescent="0.35">
      <c r="L11849" s="535" t="s">
        <v>12913</v>
      </c>
      <c r="M11849" s="529" t="s">
        <v>1049</v>
      </c>
    </row>
    <row r="11850" spans="12:13" x14ac:dyDescent="0.35">
      <c r="L11850" s="535" t="s">
        <v>12914</v>
      </c>
      <c r="M11850" s="529" t="s">
        <v>1049</v>
      </c>
    </row>
    <row r="11851" spans="12:13" x14ac:dyDescent="0.35">
      <c r="L11851" s="535" t="s">
        <v>12915</v>
      </c>
      <c r="M11851" s="529" t="s">
        <v>1049</v>
      </c>
    </row>
    <row r="11852" spans="12:13" x14ac:dyDescent="0.35">
      <c r="L11852" s="535" t="s">
        <v>12916</v>
      </c>
      <c r="M11852" s="529" t="s">
        <v>1049</v>
      </c>
    </row>
    <row r="11853" spans="12:13" x14ac:dyDescent="0.35">
      <c r="L11853" s="535" t="s">
        <v>12917</v>
      </c>
      <c r="M11853" s="529" t="s">
        <v>1049</v>
      </c>
    </row>
    <row r="11854" spans="12:13" x14ac:dyDescent="0.35">
      <c r="L11854" s="535" t="s">
        <v>12918</v>
      </c>
      <c r="M11854" s="529" t="s">
        <v>1049</v>
      </c>
    </row>
    <row r="11855" spans="12:13" x14ac:dyDescent="0.35">
      <c r="L11855" s="535" t="s">
        <v>12919</v>
      </c>
      <c r="M11855" s="529" t="s">
        <v>1049</v>
      </c>
    </row>
    <row r="11856" spans="12:13" x14ac:dyDescent="0.35">
      <c r="L11856" s="535" t="s">
        <v>12920</v>
      </c>
      <c r="M11856" s="529" t="s">
        <v>1049</v>
      </c>
    </row>
    <row r="11857" spans="12:13" x14ac:dyDescent="0.35">
      <c r="L11857" s="535" t="s">
        <v>12921</v>
      </c>
      <c r="M11857" s="529" t="s">
        <v>1049</v>
      </c>
    </row>
    <row r="11858" spans="12:13" x14ac:dyDescent="0.35">
      <c r="L11858" s="535" t="s">
        <v>12922</v>
      </c>
      <c r="M11858" s="529" t="s">
        <v>1049</v>
      </c>
    </row>
    <row r="11859" spans="12:13" x14ac:dyDescent="0.35">
      <c r="L11859" s="535" t="s">
        <v>12923</v>
      </c>
      <c r="M11859" s="529" t="s">
        <v>1049</v>
      </c>
    </row>
    <row r="11860" spans="12:13" x14ac:dyDescent="0.35">
      <c r="L11860" s="535" t="s">
        <v>12924</v>
      </c>
      <c r="M11860" s="529" t="s">
        <v>1049</v>
      </c>
    </row>
    <row r="11861" spans="12:13" x14ac:dyDescent="0.35">
      <c r="L11861" s="535" t="s">
        <v>12925</v>
      </c>
      <c r="M11861" s="529" t="s">
        <v>1049</v>
      </c>
    </row>
    <row r="11862" spans="12:13" x14ac:dyDescent="0.35">
      <c r="L11862" s="535" t="s">
        <v>12926</v>
      </c>
      <c r="M11862" s="529" t="s">
        <v>1049</v>
      </c>
    </row>
    <row r="11863" spans="12:13" x14ac:dyDescent="0.35">
      <c r="L11863" s="535" t="s">
        <v>12927</v>
      </c>
      <c r="M11863" s="529" t="s">
        <v>1049</v>
      </c>
    </row>
    <row r="11864" spans="12:13" x14ac:dyDescent="0.35">
      <c r="L11864" s="535" t="s">
        <v>12928</v>
      </c>
      <c r="M11864" s="529" t="s">
        <v>1049</v>
      </c>
    </row>
    <row r="11865" spans="12:13" x14ac:dyDescent="0.35">
      <c r="L11865" s="535" t="s">
        <v>12929</v>
      </c>
      <c r="M11865" s="529" t="s">
        <v>1049</v>
      </c>
    </row>
    <row r="11866" spans="12:13" x14ac:dyDescent="0.35">
      <c r="L11866" s="535" t="s">
        <v>12930</v>
      </c>
      <c r="M11866" s="529" t="s">
        <v>1049</v>
      </c>
    </row>
    <row r="11867" spans="12:13" x14ac:dyDescent="0.35">
      <c r="L11867" s="535" t="s">
        <v>12931</v>
      </c>
      <c r="M11867" s="529" t="s">
        <v>1049</v>
      </c>
    </row>
    <row r="11868" spans="12:13" x14ac:dyDescent="0.35">
      <c r="L11868" s="535" t="s">
        <v>12932</v>
      </c>
      <c r="M11868" s="529" t="s">
        <v>1049</v>
      </c>
    </row>
    <row r="11869" spans="12:13" x14ac:dyDescent="0.35">
      <c r="L11869" s="535" t="s">
        <v>12933</v>
      </c>
      <c r="M11869" s="529" t="s">
        <v>1049</v>
      </c>
    </row>
    <row r="11870" spans="12:13" x14ac:dyDescent="0.35">
      <c r="L11870" s="535" t="s">
        <v>12934</v>
      </c>
      <c r="M11870" s="529" t="s">
        <v>1049</v>
      </c>
    </row>
    <row r="11871" spans="12:13" x14ac:dyDescent="0.35">
      <c r="L11871" s="535" t="s">
        <v>12935</v>
      </c>
      <c r="M11871" s="529" t="s">
        <v>1049</v>
      </c>
    </row>
    <row r="11872" spans="12:13" x14ac:dyDescent="0.35">
      <c r="L11872" s="535" t="s">
        <v>12936</v>
      </c>
      <c r="M11872" s="529" t="s">
        <v>1049</v>
      </c>
    </row>
    <row r="11873" spans="12:13" x14ac:dyDescent="0.35">
      <c r="L11873" s="535" t="s">
        <v>12937</v>
      </c>
      <c r="M11873" s="529" t="s">
        <v>1049</v>
      </c>
    </row>
    <row r="11874" spans="12:13" x14ac:dyDescent="0.35">
      <c r="L11874" s="535" t="s">
        <v>12938</v>
      </c>
      <c r="M11874" s="529" t="s">
        <v>1049</v>
      </c>
    </row>
    <row r="11875" spans="12:13" x14ac:dyDescent="0.35">
      <c r="L11875" s="535" t="s">
        <v>12939</v>
      </c>
      <c r="M11875" s="529" t="s">
        <v>1049</v>
      </c>
    </row>
    <row r="11876" spans="12:13" x14ac:dyDescent="0.35">
      <c r="L11876" s="535" t="s">
        <v>12940</v>
      </c>
      <c r="M11876" s="529" t="s">
        <v>1049</v>
      </c>
    </row>
    <row r="11877" spans="12:13" x14ac:dyDescent="0.35">
      <c r="L11877" s="535" t="s">
        <v>12941</v>
      </c>
      <c r="M11877" s="529" t="s">
        <v>1049</v>
      </c>
    </row>
    <row r="11878" spans="12:13" x14ac:dyDescent="0.35">
      <c r="L11878" s="535" t="s">
        <v>12942</v>
      </c>
      <c r="M11878" s="529" t="s">
        <v>1049</v>
      </c>
    </row>
    <row r="11879" spans="12:13" x14ac:dyDescent="0.35">
      <c r="L11879" s="535" t="s">
        <v>12943</v>
      </c>
      <c r="M11879" s="529" t="s">
        <v>1049</v>
      </c>
    </row>
    <row r="11880" spans="12:13" x14ac:dyDescent="0.35">
      <c r="L11880" s="535" t="s">
        <v>12944</v>
      </c>
      <c r="M11880" s="529" t="s">
        <v>1049</v>
      </c>
    </row>
    <row r="11881" spans="12:13" x14ac:dyDescent="0.35">
      <c r="L11881" s="535" t="s">
        <v>12945</v>
      </c>
      <c r="M11881" s="529" t="s">
        <v>1049</v>
      </c>
    </row>
    <row r="11882" spans="12:13" x14ac:dyDescent="0.35">
      <c r="L11882" s="535" t="s">
        <v>12946</v>
      </c>
      <c r="M11882" s="529" t="s">
        <v>1049</v>
      </c>
    </row>
    <row r="11883" spans="12:13" x14ac:dyDescent="0.35">
      <c r="L11883" s="535" t="s">
        <v>12947</v>
      </c>
      <c r="M11883" s="529" t="s">
        <v>1049</v>
      </c>
    </row>
    <row r="11884" spans="12:13" x14ac:dyDescent="0.35">
      <c r="L11884" s="535" t="s">
        <v>12948</v>
      </c>
      <c r="M11884" s="529" t="s">
        <v>1049</v>
      </c>
    </row>
    <row r="11885" spans="12:13" x14ac:dyDescent="0.35">
      <c r="L11885" s="535" t="s">
        <v>12949</v>
      </c>
      <c r="M11885" s="529" t="s">
        <v>1049</v>
      </c>
    </row>
    <row r="11886" spans="12:13" x14ac:dyDescent="0.35">
      <c r="L11886" s="535" t="s">
        <v>12950</v>
      </c>
      <c r="M11886" s="529" t="s">
        <v>1049</v>
      </c>
    </row>
    <row r="11887" spans="12:13" x14ac:dyDescent="0.35">
      <c r="L11887" s="535" t="s">
        <v>12951</v>
      </c>
      <c r="M11887" s="529" t="s">
        <v>1049</v>
      </c>
    </row>
    <row r="11888" spans="12:13" x14ac:dyDescent="0.35">
      <c r="L11888" s="535" t="s">
        <v>12952</v>
      </c>
      <c r="M11888" s="529" t="s">
        <v>1049</v>
      </c>
    </row>
    <row r="11889" spans="12:13" x14ac:dyDescent="0.35">
      <c r="L11889" s="535" t="s">
        <v>12953</v>
      </c>
      <c r="M11889" s="529" t="s">
        <v>1049</v>
      </c>
    </row>
    <row r="11890" spans="12:13" x14ac:dyDescent="0.35">
      <c r="L11890" s="535" t="s">
        <v>12954</v>
      </c>
      <c r="M11890" s="529" t="s">
        <v>1049</v>
      </c>
    </row>
    <row r="11891" spans="12:13" x14ac:dyDescent="0.35">
      <c r="L11891" s="535" t="s">
        <v>12955</v>
      </c>
      <c r="M11891" s="529" t="s">
        <v>1049</v>
      </c>
    </row>
    <row r="11892" spans="12:13" x14ac:dyDescent="0.35">
      <c r="L11892" s="535" t="s">
        <v>12956</v>
      </c>
      <c r="M11892" s="529" t="s">
        <v>1049</v>
      </c>
    </row>
    <row r="11893" spans="12:13" x14ac:dyDescent="0.35">
      <c r="L11893" s="535" t="s">
        <v>12957</v>
      </c>
      <c r="M11893" s="529" t="s">
        <v>1049</v>
      </c>
    </row>
    <row r="11894" spans="12:13" x14ac:dyDescent="0.35">
      <c r="L11894" s="535" t="s">
        <v>12958</v>
      </c>
      <c r="M11894" s="529" t="s">
        <v>1049</v>
      </c>
    </row>
    <row r="11895" spans="12:13" x14ac:dyDescent="0.35">
      <c r="L11895" s="535" t="s">
        <v>12959</v>
      </c>
      <c r="M11895" s="529" t="s">
        <v>1049</v>
      </c>
    </row>
    <row r="11896" spans="12:13" x14ac:dyDescent="0.35">
      <c r="L11896" s="535" t="s">
        <v>12960</v>
      </c>
      <c r="M11896" s="529" t="s">
        <v>1049</v>
      </c>
    </row>
    <row r="11897" spans="12:13" x14ac:dyDescent="0.35">
      <c r="L11897" s="535" t="s">
        <v>12961</v>
      </c>
      <c r="M11897" s="529" t="s">
        <v>1049</v>
      </c>
    </row>
    <row r="11898" spans="12:13" x14ac:dyDescent="0.35">
      <c r="L11898" s="535" t="s">
        <v>12962</v>
      </c>
      <c r="M11898" s="529" t="s">
        <v>1049</v>
      </c>
    </row>
    <row r="11899" spans="12:13" x14ac:dyDescent="0.35">
      <c r="L11899" s="535" t="s">
        <v>12963</v>
      </c>
      <c r="M11899" s="529" t="s">
        <v>1049</v>
      </c>
    </row>
    <row r="11900" spans="12:13" x14ac:dyDescent="0.35">
      <c r="L11900" s="535" t="s">
        <v>12964</v>
      </c>
      <c r="M11900" s="529" t="s">
        <v>1049</v>
      </c>
    </row>
    <row r="11901" spans="12:13" x14ac:dyDescent="0.35">
      <c r="L11901" s="535" t="s">
        <v>12965</v>
      </c>
      <c r="M11901" s="529" t="s">
        <v>1049</v>
      </c>
    </row>
    <row r="11902" spans="12:13" x14ac:dyDescent="0.35">
      <c r="L11902" s="535" t="s">
        <v>12966</v>
      </c>
      <c r="M11902" s="529" t="s">
        <v>1049</v>
      </c>
    </row>
    <row r="11903" spans="12:13" x14ac:dyDescent="0.35">
      <c r="L11903" s="535" t="s">
        <v>12967</v>
      </c>
      <c r="M11903" s="529" t="s">
        <v>1049</v>
      </c>
    </row>
    <row r="11904" spans="12:13" x14ac:dyDescent="0.35">
      <c r="L11904" s="535" t="s">
        <v>12968</v>
      </c>
      <c r="M11904" s="529" t="s">
        <v>1049</v>
      </c>
    </row>
    <row r="11905" spans="12:13" x14ac:dyDescent="0.35">
      <c r="L11905" s="535" t="s">
        <v>12969</v>
      </c>
      <c r="M11905" s="529" t="s">
        <v>1049</v>
      </c>
    </row>
    <row r="11906" spans="12:13" x14ac:dyDescent="0.35">
      <c r="L11906" s="535" t="s">
        <v>12970</v>
      </c>
      <c r="M11906" s="529" t="s">
        <v>1049</v>
      </c>
    </row>
    <row r="11907" spans="12:13" x14ac:dyDescent="0.35">
      <c r="L11907" s="535" t="s">
        <v>12971</v>
      </c>
      <c r="M11907" s="529" t="s">
        <v>1049</v>
      </c>
    </row>
    <row r="11908" spans="12:13" x14ac:dyDescent="0.35">
      <c r="L11908" s="535" t="s">
        <v>12972</v>
      </c>
      <c r="M11908" s="529" t="s">
        <v>1049</v>
      </c>
    </row>
    <row r="11909" spans="12:13" x14ac:dyDescent="0.35">
      <c r="L11909" s="535" t="s">
        <v>12973</v>
      </c>
      <c r="M11909" s="529" t="s">
        <v>1049</v>
      </c>
    </row>
    <row r="11910" spans="12:13" x14ac:dyDescent="0.35">
      <c r="L11910" s="535" t="s">
        <v>12974</v>
      </c>
      <c r="M11910" s="529" t="s">
        <v>1049</v>
      </c>
    </row>
    <row r="11911" spans="12:13" x14ac:dyDescent="0.35">
      <c r="L11911" s="535" t="s">
        <v>12975</v>
      </c>
      <c r="M11911" s="529" t="s">
        <v>1049</v>
      </c>
    </row>
    <row r="11912" spans="12:13" x14ac:dyDescent="0.35">
      <c r="L11912" s="535" t="s">
        <v>12976</v>
      </c>
      <c r="M11912" s="529" t="s">
        <v>1049</v>
      </c>
    </row>
    <row r="11913" spans="12:13" x14ac:dyDescent="0.35">
      <c r="L11913" s="535" t="s">
        <v>12977</v>
      </c>
      <c r="M11913" s="529" t="s">
        <v>1049</v>
      </c>
    </row>
    <row r="11914" spans="12:13" x14ac:dyDescent="0.35">
      <c r="L11914" s="535" t="s">
        <v>12978</v>
      </c>
      <c r="M11914" s="529" t="s">
        <v>1049</v>
      </c>
    </row>
    <row r="11915" spans="12:13" x14ac:dyDescent="0.35">
      <c r="L11915" s="535" t="s">
        <v>12979</v>
      </c>
      <c r="M11915" s="529" t="s">
        <v>1049</v>
      </c>
    </row>
    <row r="11916" spans="12:13" x14ac:dyDescent="0.35">
      <c r="L11916" s="535" t="s">
        <v>12980</v>
      </c>
      <c r="M11916" s="529" t="s">
        <v>1049</v>
      </c>
    </row>
    <row r="11917" spans="12:13" x14ac:dyDescent="0.35">
      <c r="L11917" s="535" t="s">
        <v>12981</v>
      </c>
      <c r="M11917" s="529" t="s">
        <v>1049</v>
      </c>
    </row>
    <row r="11918" spans="12:13" x14ac:dyDescent="0.35">
      <c r="L11918" s="535" t="s">
        <v>12982</v>
      </c>
      <c r="M11918" s="529" t="s">
        <v>1049</v>
      </c>
    </row>
    <row r="11919" spans="12:13" x14ac:dyDescent="0.35">
      <c r="L11919" s="535" t="s">
        <v>12983</v>
      </c>
      <c r="M11919" s="529" t="s">
        <v>1049</v>
      </c>
    </row>
    <row r="11920" spans="12:13" x14ac:dyDescent="0.35">
      <c r="L11920" s="535" t="s">
        <v>12984</v>
      </c>
      <c r="M11920" s="529" t="s">
        <v>1049</v>
      </c>
    </row>
    <row r="11921" spans="12:13" x14ac:dyDescent="0.35">
      <c r="L11921" s="535" t="s">
        <v>12985</v>
      </c>
      <c r="M11921" s="529" t="s">
        <v>1049</v>
      </c>
    </row>
    <row r="11922" spans="12:13" x14ac:dyDescent="0.35">
      <c r="L11922" s="535" t="s">
        <v>12986</v>
      </c>
      <c r="M11922" s="529" t="s">
        <v>1049</v>
      </c>
    </row>
    <row r="11923" spans="12:13" x14ac:dyDescent="0.35">
      <c r="L11923" s="535" t="s">
        <v>12987</v>
      </c>
      <c r="M11923" s="529" t="s">
        <v>1049</v>
      </c>
    </row>
    <row r="11924" spans="12:13" x14ac:dyDescent="0.35">
      <c r="L11924" s="535" t="s">
        <v>12988</v>
      </c>
      <c r="M11924" s="529" t="s">
        <v>1049</v>
      </c>
    </row>
    <row r="11925" spans="12:13" x14ac:dyDescent="0.35">
      <c r="L11925" s="535" t="s">
        <v>12989</v>
      </c>
      <c r="M11925" s="529" t="s">
        <v>1049</v>
      </c>
    </row>
    <row r="11926" spans="12:13" x14ac:dyDescent="0.35">
      <c r="L11926" s="535" t="s">
        <v>12990</v>
      </c>
      <c r="M11926" s="529" t="s">
        <v>1049</v>
      </c>
    </row>
    <row r="11927" spans="12:13" x14ac:dyDescent="0.35">
      <c r="L11927" s="535" t="s">
        <v>12991</v>
      </c>
      <c r="M11927" s="529" t="s">
        <v>1049</v>
      </c>
    </row>
    <row r="11928" spans="12:13" x14ac:dyDescent="0.35">
      <c r="L11928" s="535" t="s">
        <v>12992</v>
      </c>
      <c r="M11928" s="529" t="s">
        <v>1049</v>
      </c>
    </row>
    <row r="11929" spans="12:13" x14ac:dyDescent="0.35">
      <c r="L11929" s="535" t="s">
        <v>12993</v>
      </c>
      <c r="M11929" s="529" t="s">
        <v>1049</v>
      </c>
    </row>
    <row r="11930" spans="12:13" x14ac:dyDescent="0.35">
      <c r="L11930" s="535" t="s">
        <v>12994</v>
      </c>
      <c r="M11930" s="529" t="s">
        <v>1049</v>
      </c>
    </row>
    <row r="11931" spans="12:13" x14ac:dyDescent="0.35">
      <c r="L11931" s="535" t="s">
        <v>12995</v>
      </c>
      <c r="M11931" s="529" t="s">
        <v>1049</v>
      </c>
    </row>
    <row r="11932" spans="12:13" x14ac:dyDescent="0.35">
      <c r="L11932" s="535" t="s">
        <v>12996</v>
      </c>
      <c r="M11932" s="529" t="s">
        <v>1049</v>
      </c>
    </row>
    <row r="11933" spans="12:13" x14ac:dyDescent="0.35">
      <c r="L11933" s="535" t="s">
        <v>12997</v>
      </c>
      <c r="M11933" s="529" t="s">
        <v>1049</v>
      </c>
    </row>
    <row r="11934" spans="12:13" x14ac:dyDescent="0.35">
      <c r="L11934" s="535" t="s">
        <v>12998</v>
      </c>
      <c r="M11934" s="529" t="s">
        <v>1049</v>
      </c>
    </row>
    <row r="11935" spans="12:13" x14ac:dyDescent="0.35">
      <c r="L11935" s="535" t="s">
        <v>12999</v>
      </c>
      <c r="M11935" s="529" t="s">
        <v>1049</v>
      </c>
    </row>
    <row r="11936" spans="12:13" x14ac:dyDescent="0.35">
      <c r="L11936" s="535" t="s">
        <v>13000</v>
      </c>
      <c r="M11936" s="529" t="s">
        <v>1049</v>
      </c>
    </row>
    <row r="11937" spans="12:13" x14ac:dyDescent="0.35">
      <c r="L11937" s="535" t="s">
        <v>13001</v>
      </c>
      <c r="M11937" s="529" t="s">
        <v>1049</v>
      </c>
    </row>
    <row r="11938" spans="12:13" x14ac:dyDescent="0.35">
      <c r="L11938" s="535" t="s">
        <v>13002</v>
      </c>
      <c r="M11938" s="529" t="s">
        <v>1049</v>
      </c>
    </row>
    <row r="11939" spans="12:13" x14ac:dyDescent="0.35">
      <c r="L11939" s="535" t="s">
        <v>13003</v>
      </c>
      <c r="M11939" s="529" t="s">
        <v>1049</v>
      </c>
    </row>
    <row r="11940" spans="12:13" x14ac:dyDescent="0.35">
      <c r="L11940" s="535" t="s">
        <v>13004</v>
      </c>
      <c r="M11940" s="529" t="s">
        <v>1049</v>
      </c>
    </row>
    <row r="11941" spans="12:13" x14ac:dyDescent="0.35">
      <c r="L11941" s="535" t="s">
        <v>13005</v>
      </c>
      <c r="M11941" s="529" t="s">
        <v>1049</v>
      </c>
    </row>
    <row r="11942" spans="12:13" x14ac:dyDescent="0.35">
      <c r="L11942" s="535" t="s">
        <v>13006</v>
      </c>
      <c r="M11942" s="529" t="s">
        <v>1049</v>
      </c>
    </row>
    <row r="11943" spans="12:13" x14ac:dyDescent="0.35">
      <c r="L11943" s="535" t="s">
        <v>13007</v>
      </c>
      <c r="M11943" s="529" t="s">
        <v>1049</v>
      </c>
    </row>
    <row r="11944" spans="12:13" x14ac:dyDescent="0.35">
      <c r="L11944" s="535" t="s">
        <v>13008</v>
      </c>
      <c r="M11944" s="529" t="s">
        <v>1049</v>
      </c>
    </row>
    <row r="11945" spans="12:13" x14ac:dyDescent="0.35">
      <c r="L11945" s="535" t="s">
        <v>13009</v>
      </c>
      <c r="M11945" s="529" t="s">
        <v>1047</v>
      </c>
    </row>
    <row r="11946" spans="12:13" x14ac:dyDescent="0.35">
      <c r="L11946" s="535" t="s">
        <v>13010</v>
      </c>
      <c r="M11946" s="529" t="s">
        <v>1049</v>
      </c>
    </row>
    <row r="11947" spans="12:13" x14ac:dyDescent="0.35">
      <c r="L11947" s="535" t="s">
        <v>13011</v>
      </c>
      <c r="M11947" s="529" t="s">
        <v>1047</v>
      </c>
    </row>
    <row r="11948" spans="12:13" x14ac:dyDescent="0.35">
      <c r="L11948" s="535" t="s">
        <v>13012</v>
      </c>
      <c r="M11948" s="529" t="s">
        <v>1049</v>
      </c>
    </row>
    <row r="11949" spans="12:13" x14ac:dyDescent="0.35">
      <c r="L11949" s="535" t="s">
        <v>13013</v>
      </c>
      <c r="M11949" s="529" t="s">
        <v>1049</v>
      </c>
    </row>
    <row r="11950" spans="12:13" x14ac:dyDescent="0.35">
      <c r="L11950" s="535" t="s">
        <v>13014</v>
      </c>
      <c r="M11950" s="529" t="s">
        <v>1047</v>
      </c>
    </row>
    <row r="11951" spans="12:13" x14ac:dyDescent="0.35">
      <c r="L11951" s="535" t="s">
        <v>13015</v>
      </c>
      <c r="M11951" s="529" t="s">
        <v>1049</v>
      </c>
    </row>
    <row r="11952" spans="12:13" x14ac:dyDescent="0.35">
      <c r="L11952" s="535" t="s">
        <v>13016</v>
      </c>
      <c r="M11952" s="529" t="s">
        <v>1049</v>
      </c>
    </row>
    <row r="11953" spans="12:13" x14ac:dyDescent="0.35">
      <c r="L11953" s="535" t="s">
        <v>13017</v>
      </c>
      <c r="M11953" s="529" t="s">
        <v>1049</v>
      </c>
    </row>
    <row r="11954" spans="12:13" x14ac:dyDescent="0.35">
      <c r="L11954" s="535" t="s">
        <v>13018</v>
      </c>
      <c r="M11954" s="529" t="s">
        <v>1049</v>
      </c>
    </row>
    <row r="11955" spans="12:13" x14ac:dyDescent="0.35">
      <c r="L11955" s="535" t="s">
        <v>13019</v>
      </c>
      <c r="M11955" s="529" t="s">
        <v>1049</v>
      </c>
    </row>
    <row r="11956" spans="12:13" x14ac:dyDescent="0.35">
      <c r="L11956" s="535" t="s">
        <v>13020</v>
      </c>
      <c r="M11956" s="529" t="s">
        <v>1049</v>
      </c>
    </row>
    <row r="11957" spans="12:13" x14ac:dyDescent="0.35">
      <c r="L11957" s="535" t="s">
        <v>13021</v>
      </c>
      <c r="M11957" s="529" t="s">
        <v>1049</v>
      </c>
    </row>
    <row r="11958" spans="12:13" x14ac:dyDescent="0.35">
      <c r="L11958" s="535" t="s">
        <v>13022</v>
      </c>
      <c r="M11958" s="529" t="s">
        <v>1049</v>
      </c>
    </row>
    <row r="11959" spans="12:13" x14ac:dyDescent="0.35">
      <c r="L11959" s="535" t="s">
        <v>13023</v>
      </c>
      <c r="M11959" s="529" t="s">
        <v>1047</v>
      </c>
    </row>
    <row r="11960" spans="12:13" x14ac:dyDescent="0.35">
      <c r="L11960" s="535" t="s">
        <v>13024</v>
      </c>
      <c r="M11960" s="529" t="s">
        <v>1049</v>
      </c>
    </row>
    <row r="11961" spans="12:13" x14ac:dyDescent="0.35">
      <c r="L11961" s="535" t="s">
        <v>13025</v>
      </c>
      <c r="M11961" s="529" t="s">
        <v>1049</v>
      </c>
    </row>
    <row r="11962" spans="12:13" x14ac:dyDescent="0.35">
      <c r="L11962" s="535" t="s">
        <v>13026</v>
      </c>
      <c r="M11962" s="529" t="s">
        <v>1049</v>
      </c>
    </row>
    <row r="11963" spans="12:13" x14ac:dyDescent="0.35">
      <c r="L11963" s="535" t="s">
        <v>13027</v>
      </c>
      <c r="M11963" s="529" t="s">
        <v>1049</v>
      </c>
    </row>
    <row r="11964" spans="12:13" x14ac:dyDescent="0.35">
      <c r="L11964" s="535" t="s">
        <v>13028</v>
      </c>
      <c r="M11964" s="529" t="s">
        <v>1049</v>
      </c>
    </row>
    <row r="11965" spans="12:13" x14ac:dyDescent="0.35">
      <c r="L11965" s="535" t="s">
        <v>13029</v>
      </c>
      <c r="M11965" s="529" t="s">
        <v>1047</v>
      </c>
    </row>
    <row r="11966" spans="12:13" x14ac:dyDescent="0.35">
      <c r="L11966" s="535" t="s">
        <v>13030</v>
      </c>
      <c r="M11966" s="529" t="s">
        <v>1049</v>
      </c>
    </row>
    <row r="11967" spans="12:13" x14ac:dyDescent="0.35">
      <c r="L11967" s="535" t="s">
        <v>13031</v>
      </c>
      <c r="M11967" s="529" t="s">
        <v>1049</v>
      </c>
    </row>
    <row r="11968" spans="12:13" x14ac:dyDescent="0.35">
      <c r="L11968" s="535" t="s">
        <v>13032</v>
      </c>
      <c r="M11968" s="529" t="s">
        <v>1049</v>
      </c>
    </row>
    <row r="11969" spans="12:13" x14ac:dyDescent="0.35">
      <c r="L11969" s="535" t="s">
        <v>13033</v>
      </c>
      <c r="M11969" s="529" t="s">
        <v>1049</v>
      </c>
    </row>
    <row r="11970" spans="12:13" x14ac:dyDescent="0.35">
      <c r="L11970" s="535" t="s">
        <v>13034</v>
      </c>
      <c r="M11970" s="529" t="s">
        <v>1049</v>
      </c>
    </row>
    <row r="11971" spans="12:13" x14ac:dyDescent="0.35">
      <c r="L11971" s="535" t="s">
        <v>13035</v>
      </c>
      <c r="M11971" s="529" t="s">
        <v>1047</v>
      </c>
    </row>
    <row r="11972" spans="12:13" x14ac:dyDescent="0.35">
      <c r="L11972" s="535" t="s">
        <v>13036</v>
      </c>
      <c r="M11972" s="529" t="s">
        <v>1047</v>
      </c>
    </row>
    <row r="11973" spans="12:13" x14ac:dyDescent="0.35">
      <c r="L11973" s="535" t="s">
        <v>13037</v>
      </c>
      <c r="M11973" s="529" t="s">
        <v>1047</v>
      </c>
    </row>
    <row r="11974" spans="12:13" x14ac:dyDescent="0.35">
      <c r="L11974" s="535" t="s">
        <v>13038</v>
      </c>
      <c r="M11974" s="529" t="s">
        <v>1047</v>
      </c>
    </row>
    <row r="11975" spans="12:13" x14ac:dyDescent="0.35">
      <c r="L11975" s="535" t="s">
        <v>13039</v>
      </c>
      <c r="M11975" s="529" t="s">
        <v>1047</v>
      </c>
    </row>
    <row r="11976" spans="12:13" x14ac:dyDescent="0.35">
      <c r="L11976" s="535" t="s">
        <v>13040</v>
      </c>
      <c r="M11976" s="529" t="s">
        <v>1047</v>
      </c>
    </row>
    <row r="11977" spans="12:13" x14ac:dyDescent="0.35">
      <c r="L11977" s="535" t="s">
        <v>13041</v>
      </c>
      <c r="M11977" s="529" t="s">
        <v>1047</v>
      </c>
    </row>
    <row r="11978" spans="12:13" x14ac:dyDescent="0.35">
      <c r="L11978" s="535" t="s">
        <v>13042</v>
      </c>
      <c r="M11978" s="529" t="s">
        <v>1047</v>
      </c>
    </row>
    <row r="11979" spans="12:13" x14ac:dyDescent="0.35">
      <c r="L11979" s="535" t="s">
        <v>13043</v>
      </c>
      <c r="M11979" s="529" t="s">
        <v>1047</v>
      </c>
    </row>
    <row r="11980" spans="12:13" x14ac:dyDescent="0.35">
      <c r="L11980" s="535" t="s">
        <v>13044</v>
      </c>
      <c r="M11980" s="529" t="s">
        <v>1047</v>
      </c>
    </row>
    <row r="11981" spans="12:13" x14ac:dyDescent="0.35">
      <c r="L11981" s="535" t="s">
        <v>13045</v>
      </c>
      <c r="M11981" s="529" t="s">
        <v>1047</v>
      </c>
    </row>
    <row r="11982" spans="12:13" x14ac:dyDescent="0.35">
      <c r="L11982" s="535" t="s">
        <v>13046</v>
      </c>
      <c r="M11982" s="529" t="s">
        <v>1047</v>
      </c>
    </row>
    <row r="11983" spans="12:13" x14ac:dyDescent="0.35">
      <c r="L11983" s="535" t="s">
        <v>13047</v>
      </c>
      <c r="M11983" s="529" t="s">
        <v>1047</v>
      </c>
    </row>
    <row r="11984" spans="12:13" x14ac:dyDescent="0.35">
      <c r="L11984" s="535" t="s">
        <v>13048</v>
      </c>
      <c r="M11984" s="529" t="s">
        <v>1049</v>
      </c>
    </row>
    <row r="11985" spans="12:13" x14ac:dyDescent="0.35">
      <c r="L11985" s="535" t="s">
        <v>13049</v>
      </c>
      <c r="M11985" s="529" t="s">
        <v>1049</v>
      </c>
    </row>
    <row r="11986" spans="12:13" x14ac:dyDescent="0.35">
      <c r="L11986" s="535" t="s">
        <v>13050</v>
      </c>
      <c r="M11986" s="529" t="s">
        <v>1049</v>
      </c>
    </row>
    <row r="11987" spans="12:13" x14ac:dyDescent="0.35">
      <c r="L11987" s="535" t="s">
        <v>13051</v>
      </c>
      <c r="M11987" s="529" t="s">
        <v>1047</v>
      </c>
    </row>
    <row r="11988" spans="12:13" x14ac:dyDescent="0.35">
      <c r="L11988" s="535" t="s">
        <v>13052</v>
      </c>
      <c r="M11988" s="529" t="s">
        <v>1047</v>
      </c>
    </row>
    <row r="11989" spans="12:13" x14ac:dyDescent="0.35">
      <c r="L11989" s="535" t="s">
        <v>13053</v>
      </c>
      <c r="M11989" s="529" t="s">
        <v>1047</v>
      </c>
    </row>
    <row r="11990" spans="12:13" x14ac:dyDescent="0.35">
      <c r="L11990" s="535" t="s">
        <v>13054</v>
      </c>
      <c r="M11990" s="529" t="s">
        <v>1049</v>
      </c>
    </row>
    <row r="11991" spans="12:13" x14ac:dyDescent="0.35">
      <c r="L11991" s="535" t="s">
        <v>13055</v>
      </c>
      <c r="M11991" s="529" t="s">
        <v>1049</v>
      </c>
    </row>
    <row r="11992" spans="12:13" x14ac:dyDescent="0.35">
      <c r="L11992" s="535" t="s">
        <v>13056</v>
      </c>
      <c r="M11992" s="529" t="s">
        <v>1049</v>
      </c>
    </row>
    <row r="11993" spans="12:13" x14ac:dyDescent="0.35">
      <c r="L11993" s="535" t="s">
        <v>13057</v>
      </c>
      <c r="M11993" s="529" t="s">
        <v>1047</v>
      </c>
    </row>
    <row r="11994" spans="12:13" x14ac:dyDescent="0.35">
      <c r="L11994" s="535" t="s">
        <v>13058</v>
      </c>
      <c r="M11994" s="529" t="s">
        <v>1049</v>
      </c>
    </row>
    <row r="11995" spans="12:13" x14ac:dyDescent="0.35">
      <c r="L11995" s="535" t="s">
        <v>13059</v>
      </c>
      <c r="M11995" s="529" t="s">
        <v>1047</v>
      </c>
    </row>
    <row r="11996" spans="12:13" x14ac:dyDescent="0.35">
      <c r="L11996" s="535" t="s">
        <v>13060</v>
      </c>
      <c r="M11996" s="529" t="s">
        <v>1049</v>
      </c>
    </row>
    <row r="11997" spans="12:13" x14ac:dyDescent="0.35">
      <c r="L11997" s="535" t="s">
        <v>13061</v>
      </c>
      <c r="M11997" s="529" t="s">
        <v>1047</v>
      </c>
    </row>
    <row r="11998" spans="12:13" x14ac:dyDescent="0.35">
      <c r="L11998" s="535" t="s">
        <v>13062</v>
      </c>
      <c r="M11998" s="529" t="s">
        <v>1047</v>
      </c>
    </row>
    <row r="11999" spans="12:13" x14ac:dyDescent="0.35">
      <c r="L11999" s="535" t="s">
        <v>13063</v>
      </c>
      <c r="M11999" s="529" t="s">
        <v>1049</v>
      </c>
    </row>
    <row r="12000" spans="12:13" x14ac:dyDescent="0.35">
      <c r="L12000" s="535" t="s">
        <v>13064</v>
      </c>
      <c r="M12000" s="529" t="s">
        <v>1047</v>
      </c>
    </row>
    <row r="12001" spans="12:13" x14ac:dyDescent="0.35">
      <c r="L12001" s="535" t="s">
        <v>13065</v>
      </c>
      <c r="M12001" s="529" t="s">
        <v>1049</v>
      </c>
    </row>
    <row r="12002" spans="12:13" x14ac:dyDescent="0.35">
      <c r="L12002" s="535" t="s">
        <v>13066</v>
      </c>
      <c r="M12002" s="529" t="s">
        <v>1049</v>
      </c>
    </row>
    <row r="12003" spans="12:13" x14ac:dyDescent="0.35">
      <c r="L12003" s="535" t="s">
        <v>13067</v>
      </c>
      <c r="M12003" s="529" t="s">
        <v>1049</v>
      </c>
    </row>
    <row r="12004" spans="12:13" x14ac:dyDescent="0.35">
      <c r="L12004" s="535" t="s">
        <v>13068</v>
      </c>
      <c r="M12004" s="529" t="s">
        <v>1049</v>
      </c>
    </row>
    <row r="12005" spans="12:13" x14ac:dyDescent="0.35">
      <c r="L12005" s="535" t="s">
        <v>13069</v>
      </c>
      <c r="M12005" s="529" t="s">
        <v>1049</v>
      </c>
    </row>
    <row r="12006" spans="12:13" x14ac:dyDescent="0.35">
      <c r="L12006" s="535" t="s">
        <v>13070</v>
      </c>
      <c r="M12006" s="529" t="s">
        <v>1049</v>
      </c>
    </row>
    <row r="12007" spans="12:13" x14ac:dyDescent="0.35">
      <c r="L12007" s="535" t="s">
        <v>13071</v>
      </c>
      <c r="M12007" s="529" t="s">
        <v>1049</v>
      </c>
    </row>
    <row r="12008" spans="12:13" x14ac:dyDescent="0.35">
      <c r="L12008" s="535" t="s">
        <v>13072</v>
      </c>
      <c r="M12008" s="529" t="s">
        <v>1049</v>
      </c>
    </row>
    <row r="12009" spans="12:13" x14ac:dyDescent="0.35">
      <c r="L12009" s="535" t="s">
        <v>13073</v>
      </c>
      <c r="M12009" s="529" t="s">
        <v>1047</v>
      </c>
    </row>
    <row r="12010" spans="12:13" x14ac:dyDescent="0.35">
      <c r="L12010" s="535" t="s">
        <v>13074</v>
      </c>
      <c r="M12010" s="529" t="s">
        <v>1047</v>
      </c>
    </row>
    <row r="12011" spans="12:13" x14ac:dyDescent="0.35">
      <c r="L12011" s="535" t="s">
        <v>13075</v>
      </c>
      <c r="M12011" s="529" t="s">
        <v>1047</v>
      </c>
    </row>
    <row r="12012" spans="12:13" x14ac:dyDescent="0.35">
      <c r="L12012" s="535" t="s">
        <v>13076</v>
      </c>
      <c r="M12012" s="529" t="s">
        <v>1047</v>
      </c>
    </row>
    <row r="12013" spans="12:13" x14ac:dyDescent="0.35">
      <c r="L12013" s="535" t="s">
        <v>13077</v>
      </c>
      <c r="M12013" s="529" t="s">
        <v>1047</v>
      </c>
    </row>
    <row r="12014" spans="12:13" x14ac:dyDescent="0.35">
      <c r="L12014" s="535" t="s">
        <v>13078</v>
      </c>
      <c r="M12014" s="529" t="s">
        <v>1047</v>
      </c>
    </row>
    <row r="12015" spans="12:13" x14ac:dyDescent="0.35">
      <c r="L12015" s="535" t="s">
        <v>13079</v>
      </c>
      <c r="M12015" s="529" t="s">
        <v>1047</v>
      </c>
    </row>
    <row r="12016" spans="12:13" x14ac:dyDescent="0.35">
      <c r="L12016" s="535" t="s">
        <v>13080</v>
      </c>
      <c r="M12016" s="529" t="s">
        <v>1047</v>
      </c>
    </row>
    <row r="12017" spans="12:13" x14ac:dyDescent="0.35">
      <c r="L12017" s="535" t="s">
        <v>13081</v>
      </c>
      <c r="M12017" s="529" t="s">
        <v>1047</v>
      </c>
    </row>
    <row r="12018" spans="12:13" x14ac:dyDescent="0.35">
      <c r="L12018" s="535" t="s">
        <v>13082</v>
      </c>
      <c r="M12018" s="529" t="s">
        <v>1047</v>
      </c>
    </row>
    <row r="12019" spans="12:13" x14ac:dyDescent="0.35">
      <c r="L12019" s="535" t="s">
        <v>13083</v>
      </c>
      <c r="M12019" s="529" t="s">
        <v>1047</v>
      </c>
    </row>
    <row r="12020" spans="12:13" x14ac:dyDescent="0.35">
      <c r="L12020" s="535" t="s">
        <v>13084</v>
      </c>
      <c r="M12020" s="529" t="s">
        <v>1047</v>
      </c>
    </row>
    <row r="12021" spans="12:13" x14ac:dyDescent="0.35">
      <c r="L12021" s="535" t="s">
        <v>13085</v>
      </c>
      <c r="M12021" s="529" t="s">
        <v>1047</v>
      </c>
    </row>
    <row r="12022" spans="12:13" x14ac:dyDescent="0.35">
      <c r="L12022" s="535" t="s">
        <v>13086</v>
      </c>
      <c r="M12022" s="529" t="s">
        <v>1047</v>
      </c>
    </row>
    <row r="12023" spans="12:13" x14ac:dyDescent="0.35">
      <c r="L12023" s="535" t="s">
        <v>13087</v>
      </c>
      <c r="M12023" s="529" t="s">
        <v>1047</v>
      </c>
    </row>
    <row r="12024" spans="12:13" x14ac:dyDescent="0.35">
      <c r="L12024" s="535" t="s">
        <v>13088</v>
      </c>
      <c r="M12024" s="529" t="s">
        <v>1047</v>
      </c>
    </row>
    <row r="12025" spans="12:13" x14ac:dyDescent="0.35">
      <c r="L12025" s="535" t="s">
        <v>13089</v>
      </c>
      <c r="M12025" s="529" t="s">
        <v>1047</v>
      </c>
    </row>
    <row r="12026" spans="12:13" x14ac:dyDescent="0.35">
      <c r="L12026" s="535" t="s">
        <v>13090</v>
      </c>
      <c r="M12026" s="529" t="s">
        <v>1047</v>
      </c>
    </row>
    <row r="12027" spans="12:13" x14ac:dyDescent="0.35">
      <c r="L12027" s="535" t="s">
        <v>13091</v>
      </c>
      <c r="M12027" s="529" t="s">
        <v>1047</v>
      </c>
    </row>
    <row r="12028" spans="12:13" x14ac:dyDescent="0.35">
      <c r="L12028" s="535" t="s">
        <v>13092</v>
      </c>
      <c r="M12028" s="529" t="s">
        <v>1047</v>
      </c>
    </row>
    <row r="12029" spans="12:13" x14ac:dyDescent="0.35">
      <c r="L12029" s="535" t="s">
        <v>13093</v>
      </c>
      <c r="M12029" s="529" t="s">
        <v>1047</v>
      </c>
    </row>
    <row r="12030" spans="12:13" x14ac:dyDescent="0.35">
      <c r="L12030" s="535" t="s">
        <v>13094</v>
      </c>
      <c r="M12030" s="529" t="s">
        <v>1047</v>
      </c>
    </row>
    <row r="12031" spans="12:13" x14ac:dyDescent="0.35">
      <c r="L12031" s="535" t="s">
        <v>13095</v>
      </c>
      <c r="M12031" s="529" t="s">
        <v>1047</v>
      </c>
    </row>
    <row r="12032" spans="12:13" x14ac:dyDescent="0.35">
      <c r="L12032" s="535" t="s">
        <v>13096</v>
      </c>
      <c r="M12032" s="529" t="s">
        <v>1047</v>
      </c>
    </row>
    <row r="12033" spans="12:13" x14ac:dyDescent="0.35">
      <c r="L12033" s="535" t="s">
        <v>13097</v>
      </c>
      <c r="M12033" s="529" t="s">
        <v>1047</v>
      </c>
    </row>
    <row r="12034" spans="12:13" x14ac:dyDescent="0.35">
      <c r="L12034" s="535" t="s">
        <v>13098</v>
      </c>
      <c r="M12034" s="529" t="s">
        <v>1047</v>
      </c>
    </row>
    <row r="12035" spans="12:13" x14ac:dyDescent="0.35">
      <c r="L12035" s="535" t="s">
        <v>13099</v>
      </c>
      <c r="M12035" s="529" t="s">
        <v>1047</v>
      </c>
    </row>
    <row r="12036" spans="12:13" x14ac:dyDescent="0.35">
      <c r="L12036" s="535" t="s">
        <v>13100</v>
      </c>
      <c r="M12036" s="529" t="s">
        <v>1047</v>
      </c>
    </row>
    <row r="12037" spans="12:13" x14ac:dyDescent="0.35">
      <c r="L12037" s="535" t="s">
        <v>13101</v>
      </c>
      <c r="M12037" s="529" t="s">
        <v>1047</v>
      </c>
    </row>
    <row r="12038" spans="12:13" x14ac:dyDescent="0.35">
      <c r="L12038" s="535" t="s">
        <v>13102</v>
      </c>
      <c r="M12038" s="529" t="s">
        <v>1047</v>
      </c>
    </row>
    <row r="12039" spans="12:13" x14ac:dyDescent="0.35">
      <c r="L12039" s="535" t="s">
        <v>13103</v>
      </c>
      <c r="M12039" s="529" t="s">
        <v>1047</v>
      </c>
    </row>
    <row r="12040" spans="12:13" x14ac:dyDescent="0.35">
      <c r="L12040" s="535" t="s">
        <v>13104</v>
      </c>
      <c r="M12040" s="529" t="s">
        <v>1047</v>
      </c>
    </row>
    <row r="12041" spans="12:13" x14ac:dyDescent="0.35">
      <c r="L12041" s="535" t="s">
        <v>13105</v>
      </c>
      <c r="M12041" s="529" t="s">
        <v>1047</v>
      </c>
    </row>
    <row r="12042" spans="12:13" x14ac:dyDescent="0.35">
      <c r="L12042" s="535" t="s">
        <v>13106</v>
      </c>
      <c r="M12042" s="529" t="s">
        <v>1047</v>
      </c>
    </row>
    <row r="12043" spans="12:13" x14ac:dyDescent="0.35">
      <c r="L12043" s="535" t="s">
        <v>13107</v>
      </c>
      <c r="M12043" s="529" t="s">
        <v>1047</v>
      </c>
    </row>
    <row r="12044" spans="12:13" x14ac:dyDescent="0.35">
      <c r="L12044" s="535" t="s">
        <v>13108</v>
      </c>
      <c r="M12044" s="529" t="s">
        <v>1047</v>
      </c>
    </row>
    <row r="12045" spans="12:13" x14ac:dyDescent="0.35">
      <c r="L12045" s="535" t="s">
        <v>13109</v>
      </c>
      <c r="M12045" s="529" t="s">
        <v>1047</v>
      </c>
    </row>
    <row r="12046" spans="12:13" x14ac:dyDescent="0.35">
      <c r="L12046" s="535" t="s">
        <v>13110</v>
      </c>
      <c r="M12046" s="529" t="s">
        <v>1047</v>
      </c>
    </row>
    <row r="12047" spans="12:13" x14ac:dyDescent="0.35">
      <c r="L12047" s="535" t="s">
        <v>13111</v>
      </c>
      <c r="M12047" s="529" t="s">
        <v>1047</v>
      </c>
    </row>
    <row r="12048" spans="12:13" x14ac:dyDescent="0.35">
      <c r="L12048" s="535" t="s">
        <v>13112</v>
      </c>
      <c r="M12048" s="529" t="s">
        <v>1047</v>
      </c>
    </row>
    <row r="12049" spans="12:13" x14ac:dyDescent="0.35">
      <c r="L12049" s="535" t="s">
        <v>13113</v>
      </c>
      <c r="M12049" s="529" t="s">
        <v>1047</v>
      </c>
    </row>
    <row r="12050" spans="12:13" x14ac:dyDescent="0.35">
      <c r="L12050" s="535" t="s">
        <v>13114</v>
      </c>
      <c r="M12050" s="529" t="s">
        <v>1047</v>
      </c>
    </row>
    <row r="12051" spans="12:13" x14ac:dyDescent="0.35">
      <c r="L12051" s="535" t="s">
        <v>13115</v>
      </c>
      <c r="M12051" s="529" t="s">
        <v>1047</v>
      </c>
    </row>
    <row r="12052" spans="12:13" x14ac:dyDescent="0.35">
      <c r="L12052" s="535" t="s">
        <v>13116</v>
      </c>
      <c r="M12052" s="529" t="s">
        <v>1047</v>
      </c>
    </row>
    <row r="12053" spans="12:13" x14ac:dyDescent="0.35">
      <c r="L12053" s="535" t="s">
        <v>13117</v>
      </c>
      <c r="M12053" s="529" t="s">
        <v>1047</v>
      </c>
    </row>
    <row r="12054" spans="12:13" x14ac:dyDescent="0.35">
      <c r="L12054" s="535" t="s">
        <v>13118</v>
      </c>
      <c r="M12054" s="529" t="s">
        <v>1047</v>
      </c>
    </row>
    <row r="12055" spans="12:13" x14ac:dyDescent="0.35">
      <c r="L12055" s="535" t="s">
        <v>13119</v>
      </c>
      <c r="M12055" s="529" t="s">
        <v>1047</v>
      </c>
    </row>
    <row r="12056" spans="12:13" x14ac:dyDescent="0.35">
      <c r="L12056" s="535" t="s">
        <v>13120</v>
      </c>
      <c r="M12056" s="529" t="s">
        <v>1047</v>
      </c>
    </row>
    <row r="12057" spans="12:13" x14ac:dyDescent="0.35">
      <c r="L12057" s="535" t="s">
        <v>13121</v>
      </c>
      <c r="M12057" s="529" t="s">
        <v>1047</v>
      </c>
    </row>
    <row r="12058" spans="12:13" x14ac:dyDescent="0.35">
      <c r="L12058" s="535" t="s">
        <v>13122</v>
      </c>
      <c r="M12058" s="529" t="s">
        <v>1047</v>
      </c>
    </row>
    <row r="12059" spans="12:13" x14ac:dyDescent="0.35">
      <c r="L12059" s="535" t="s">
        <v>13123</v>
      </c>
      <c r="M12059" s="529" t="s">
        <v>1047</v>
      </c>
    </row>
    <row r="12060" spans="12:13" x14ac:dyDescent="0.35">
      <c r="L12060" s="535" t="s">
        <v>13124</v>
      </c>
      <c r="M12060" s="529" t="s">
        <v>1047</v>
      </c>
    </row>
    <row r="12061" spans="12:13" x14ac:dyDescent="0.35">
      <c r="L12061" s="535" t="s">
        <v>13125</v>
      </c>
      <c r="M12061" s="529" t="s">
        <v>1047</v>
      </c>
    </row>
    <row r="12062" spans="12:13" x14ac:dyDescent="0.35">
      <c r="L12062" s="535" t="s">
        <v>13126</v>
      </c>
      <c r="M12062" s="529" t="s">
        <v>1047</v>
      </c>
    </row>
    <row r="12063" spans="12:13" x14ac:dyDescent="0.35">
      <c r="L12063" s="535" t="s">
        <v>13127</v>
      </c>
      <c r="M12063" s="529" t="s">
        <v>1047</v>
      </c>
    </row>
    <row r="12064" spans="12:13" x14ac:dyDescent="0.35">
      <c r="L12064" s="535" t="s">
        <v>13128</v>
      </c>
      <c r="M12064" s="529" t="s">
        <v>1047</v>
      </c>
    </row>
    <row r="12065" spans="12:13" x14ac:dyDescent="0.35">
      <c r="L12065" s="535" t="s">
        <v>13129</v>
      </c>
      <c r="M12065" s="529" t="s">
        <v>1047</v>
      </c>
    </row>
    <row r="12066" spans="12:13" x14ac:dyDescent="0.35">
      <c r="L12066" s="535" t="s">
        <v>13130</v>
      </c>
      <c r="M12066" s="529" t="s">
        <v>1047</v>
      </c>
    </row>
    <row r="12067" spans="12:13" x14ac:dyDescent="0.35">
      <c r="L12067" s="535" t="s">
        <v>13131</v>
      </c>
      <c r="M12067" s="529" t="s">
        <v>1047</v>
      </c>
    </row>
    <row r="12068" spans="12:13" x14ac:dyDescent="0.35">
      <c r="L12068" s="535" t="s">
        <v>13132</v>
      </c>
      <c r="M12068" s="529" t="s">
        <v>1047</v>
      </c>
    </row>
    <row r="12069" spans="12:13" x14ac:dyDescent="0.35">
      <c r="L12069" s="535" t="s">
        <v>13133</v>
      </c>
      <c r="M12069" s="529" t="s">
        <v>1047</v>
      </c>
    </row>
    <row r="12070" spans="12:13" x14ac:dyDescent="0.35">
      <c r="L12070" s="535" t="s">
        <v>13134</v>
      </c>
      <c r="M12070" s="529" t="s">
        <v>1047</v>
      </c>
    </row>
    <row r="12071" spans="12:13" x14ac:dyDescent="0.35">
      <c r="L12071" s="535" t="s">
        <v>13135</v>
      </c>
      <c r="M12071" s="529" t="s">
        <v>1047</v>
      </c>
    </row>
    <row r="12072" spans="12:13" x14ac:dyDescent="0.35">
      <c r="L12072" s="535" t="s">
        <v>13136</v>
      </c>
      <c r="M12072" s="529" t="s">
        <v>1047</v>
      </c>
    </row>
    <row r="12073" spans="12:13" x14ac:dyDescent="0.35">
      <c r="L12073" s="535" t="s">
        <v>13137</v>
      </c>
      <c r="M12073" s="529" t="s">
        <v>1047</v>
      </c>
    </row>
    <row r="12074" spans="12:13" x14ac:dyDescent="0.35">
      <c r="L12074" s="535" t="s">
        <v>13138</v>
      </c>
      <c r="M12074" s="529" t="s">
        <v>1047</v>
      </c>
    </row>
    <row r="12075" spans="12:13" x14ac:dyDescent="0.35">
      <c r="L12075" s="535" t="s">
        <v>13139</v>
      </c>
      <c r="M12075" s="529" t="s">
        <v>1047</v>
      </c>
    </row>
    <row r="12076" spans="12:13" x14ac:dyDescent="0.35">
      <c r="L12076" s="535" t="s">
        <v>13140</v>
      </c>
      <c r="M12076" s="529" t="s">
        <v>1047</v>
      </c>
    </row>
    <row r="12077" spans="12:13" x14ac:dyDescent="0.35">
      <c r="L12077" s="535" t="s">
        <v>13141</v>
      </c>
      <c r="M12077" s="529" t="s">
        <v>1047</v>
      </c>
    </row>
    <row r="12078" spans="12:13" x14ac:dyDescent="0.35">
      <c r="L12078" s="535" t="s">
        <v>13142</v>
      </c>
      <c r="M12078" s="529" t="s">
        <v>1047</v>
      </c>
    </row>
    <row r="12079" spans="12:13" x14ac:dyDescent="0.35">
      <c r="L12079" s="535" t="s">
        <v>13143</v>
      </c>
      <c r="M12079" s="529" t="s">
        <v>1047</v>
      </c>
    </row>
    <row r="12080" spans="12:13" x14ac:dyDescent="0.35">
      <c r="L12080" s="535" t="s">
        <v>13144</v>
      </c>
      <c r="M12080" s="529" t="s">
        <v>1047</v>
      </c>
    </row>
    <row r="12081" spans="12:13" x14ac:dyDescent="0.35">
      <c r="L12081" s="535" t="s">
        <v>13145</v>
      </c>
      <c r="M12081" s="529" t="s">
        <v>1047</v>
      </c>
    </row>
    <row r="12082" spans="12:13" x14ac:dyDescent="0.35">
      <c r="L12082" s="535" t="s">
        <v>13146</v>
      </c>
      <c r="M12082" s="529" t="s">
        <v>1047</v>
      </c>
    </row>
    <row r="12083" spans="12:13" x14ac:dyDescent="0.35">
      <c r="L12083" s="535" t="s">
        <v>13147</v>
      </c>
      <c r="M12083" s="529" t="s">
        <v>1047</v>
      </c>
    </row>
    <row r="12084" spans="12:13" x14ac:dyDescent="0.35">
      <c r="L12084" s="535" t="s">
        <v>13148</v>
      </c>
      <c r="M12084" s="529" t="s">
        <v>1047</v>
      </c>
    </row>
    <row r="12085" spans="12:13" x14ac:dyDescent="0.35">
      <c r="L12085" s="535" t="s">
        <v>13149</v>
      </c>
      <c r="M12085" s="529" t="s">
        <v>1047</v>
      </c>
    </row>
    <row r="12086" spans="12:13" x14ac:dyDescent="0.35">
      <c r="L12086" s="535" t="s">
        <v>13150</v>
      </c>
      <c r="M12086" s="529" t="s">
        <v>1047</v>
      </c>
    </row>
    <row r="12087" spans="12:13" x14ac:dyDescent="0.35">
      <c r="L12087" s="535" t="s">
        <v>13151</v>
      </c>
      <c r="M12087" s="529" t="s">
        <v>1047</v>
      </c>
    </row>
    <row r="12088" spans="12:13" x14ac:dyDescent="0.35">
      <c r="L12088" s="535" t="s">
        <v>13152</v>
      </c>
      <c r="M12088" s="529" t="s">
        <v>1047</v>
      </c>
    </row>
    <row r="12089" spans="12:13" x14ac:dyDescent="0.35">
      <c r="L12089" s="535" t="s">
        <v>13153</v>
      </c>
      <c r="M12089" s="529" t="s">
        <v>1047</v>
      </c>
    </row>
    <row r="12090" spans="12:13" x14ac:dyDescent="0.35">
      <c r="L12090" s="535" t="s">
        <v>13154</v>
      </c>
      <c r="M12090" s="529" t="s">
        <v>1047</v>
      </c>
    </row>
    <row r="12091" spans="12:13" x14ac:dyDescent="0.35">
      <c r="L12091" s="535" t="s">
        <v>13155</v>
      </c>
      <c r="M12091" s="529" t="s">
        <v>1047</v>
      </c>
    </row>
    <row r="12092" spans="12:13" x14ac:dyDescent="0.35">
      <c r="L12092" s="535" t="s">
        <v>13156</v>
      </c>
      <c r="M12092" s="529" t="s">
        <v>1047</v>
      </c>
    </row>
    <row r="12093" spans="12:13" x14ac:dyDescent="0.35">
      <c r="L12093" s="535" t="s">
        <v>13157</v>
      </c>
      <c r="M12093" s="529" t="s">
        <v>1047</v>
      </c>
    </row>
    <row r="12094" spans="12:13" x14ac:dyDescent="0.35">
      <c r="L12094" s="535" t="s">
        <v>13158</v>
      </c>
      <c r="M12094" s="529" t="s">
        <v>1047</v>
      </c>
    </row>
    <row r="12095" spans="12:13" x14ac:dyDescent="0.35">
      <c r="L12095" s="535" t="s">
        <v>13159</v>
      </c>
      <c r="M12095" s="529" t="s">
        <v>1047</v>
      </c>
    </row>
    <row r="12096" spans="12:13" x14ac:dyDescent="0.35">
      <c r="L12096" s="535" t="s">
        <v>13160</v>
      </c>
      <c r="M12096" s="529" t="s">
        <v>1047</v>
      </c>
    </row>
    <row r="12097" spans="12:13" x14ac:dyDescent="0.35">
      <c r="L12097" s="535" t="s">
        <v>13161</v>
      </c>
      <c r="M12097" s="529" t="s">
        <v>1047</v>
      </c>
    </row>
    <row r="12098" spans="12:13" x14ac:dyDescent="0.35">
      <c r="L12098" s="535" t="s">
        <v>13162</v>
      </c>
      <c r="M12098" s="529" t="s">
        <v>1047</v>
      </c>
    </row>
    <row r="12099" spans="12:13" x14ac:dyDescent="0.35">
      <c r="L12099" s="535" t="s">
        <v>13163</v>
      </c>
      <c r="M12099" s="529" t="s">
        <v>1047</v>
      </c>
    </row>
    <row r="12100" spans="12:13" x14ac:dyDescent="0.35">
      <c r="L12100" s="535" t="s">
        <v>13164</v>
      </c>
      <c r="M12100" s="529" t="s">
        <v>1047</v>
      </c>
    </row>
    <row r="12101" spans="12:13" x14ac:dyDescent="0.35">
      <c r="L12101" s="535" t="s">
        <v>13165</v>
      </c>
      <c r="M12101" s="529" t="s">
        <v>1047</v>
      </c>
    </row>
    <row r="12102" spans="12:13" x14ac:dyDescent="0.35">
      <c r="L12102" s="535" t="s">
        <v>13166</v>
      </c>
      <c r="M12102" s="529" t="s">
        <v>1047</v>
      </c>
    </row>
    <row r="12103" spans="12:13" x14ac:dyDescent="0.35">
      <c r="L12103" s="535" t="s">
        <v>13167</v>
      </c>
      <c r="M12103" s="529" t="s">
        <v>1047</v>
      </c>
    </row>
    <row r="12104" spans="12:13" x14ac:dyDescent="0.35">
      <c r="L12104" s="535" t="s">
        <v>13168</v>
      </c>
      <c r="M12104" s="529" t="s">
        <v>1047</v>
      </c>
    </row>
    <row r="12105" spans="12:13" x14ac:dyDescent="0.35">
      <c r="L12105" s="535" t="s">
        <v>13169</v>
      </c>
      <c r="M12105" s="529" t="s">
        <v>1047</v>
      </c>
    </row>
    <row r="12106" spans="12:13" x14ac:dyDescent="0.35">
      <c r="L12106" s="535" t="s">
        <v>13170</v>
      </c>
      <c r="M12106" s="529" t="s">
        <v>1047</v>
      </c>
    </row>
    <row r="12107" spans="12:13" x14ac:dyDescent="0.35">
      <c r="L12107" s="535" t="s">
        <v>13171</v>
      </c>
      <c r="M12107" s="529" t="s">
        <v>1047</v>
      </c>
    </row>
    <row r="12108" spans="12:13" x14ac:dyDescent="0.35">
      <c r="L12108" s="535" t="s">
        <v>13172</v>
      </c>
      <c r="M12108" s="529" t="s">
        <v>1047</v>
      </c>
    </row>
    <row r="12109" spans="12:13" x14ac:dyDescent="0.35">
      <c r="L12109" s="535" t="s">
        <v>13173</v>
      </c>
      <c r="M12109" s="529" t="s">
        <v>1047</v>
      </c>
    </row>
    <row r="12110" spans="12:13" x14ac:dyDescent="0.35">
      <c r="L12110" s="535" t="s">
        <v>13174</v>
      </c>
      <c r="M12110" s="529" t="s">
        <v>1047</v>
      </c>
    </row>
    <row r="12111" spans="12:13" x14ac:dyDescent="0.35">
      <c r="L12111" s="535" t="s">
        <v>13175</v>
      </c>
      <c r="M12111" s="529" t="s">
        <v>1047</v>
      </c>
    </row>
    <row r="12112" spans="12:13" x14ac:dyDescent="0.35">
      <c r="L12112" s="535" t="s">
        <v>13176</v>
      </c>
      <c r="M12112" s="529" t="s">
        <v>1047</v>
      </c>
    </row>
    <row r="12113" spans="12:13" x14ac:dyDescent="0.35">
      <c r="L12113" s="535" t="s">
        <v>13177</v>
      </c>
      <c r="M12113" s="529" t="s">
        <v>1047</v>
      </c>
    </row>
    <row r="12114" spans="12:13" x14ac:dyDescent="0.35">
      <c r="L12114" s="535" t="s">
        <v>13178</v>
      </c>
      <c r="M12114" s="529" t="s">
        <v>1047</v>
      </c>
    </row>
    <row r="12115" spans="12:13" x14ac:dyDescent="0.35">
      <c r="L12115" s="535" t="s">
        <v>13179</v>
      </c>
      <c r="M12115" s="529" t="s">
        <v>1047</v>
      </c>
    </row>
    <row r="12116" spans="12:13" x14ac:dyDescent="0.35">
      <c r="L12116" s="535" t="s">
        <v>13180</v>
      </c>
      <c r="M12116" s="529" t="s">
        <v>1047</v>
      </c>
    </row>
    <row r="12117" spans="12:13" x14ac:dyDescent="0.35">
      <c r="L12117" s="535" t="s">
        <v>13181</v>
      </c>
      <c r="M12117" s="529" t="s">
        <v>1047</v>
      </c>
    </row>
    <row r="12118" spans="12:13" x14ac:dyDescent="0.35">
      <c r="L12118" s="535" t="s">
        <v>13182</v>
      </c>
      <c r="M12118" s="529" t="s">
        <v>1047</v>
      </c>
    </row>
    <row r="12119" spans="12:13" x14ac:dyDescent="0.35">
      <c r="L12119" s="535" t="s">
        <v>13183</v>
      </c>
      <c r="M12119" s="529" t="s">
        <v>1047</v>
      </c>
    </row>
    <row r="12120" spans="12:13" x14ac:dyDescent="0.35">
      <c r="L12120" s="535" t="s">
        <v>13184</v>
      </c>
      <c r="M12120" s="529" t="s">
        <v>1047</v>
      </c>
    </row>
    <row r="12121" spans="12:13" x14ac:dyDescent="0.35">
      <c r="L12121" s="535" t="s">
        <v>13185</v>
      </c>
      <c r="M12121" s="529" t="s">
        <v>1047</v>
      </c>
    </row>
    <row r="12122" spans="12:13" x14ac:dyDescent="0.35">
      <c r="L12122" s="535" t="s">
        <v>13186</v>
      </c>
      <c r="M12122" s="529" t="s">
        <v>1047</v>
      </c>
    </row>
    <row r="12123" spans="12:13" x14ac:dyDescent="0.35">
      <c r="L12123" s="535" t="s">
        <v>13187</v>
      </c>
      <c r="M12123" s="529" t="s">
        <v>1047</v>
      </c>
    </row>
    <row r="12124" spans="12:13" x14ac:dyDescent="0.35">
      <c r="L12124" s="535" t="s">
        <v>13188</v>
      </c>
      <c r="M12124" s="529" t="s">
        <v>1047</v>
      </c>
    </row>
    <row r="12125" spans="12:13" x14ac:dyDescent="0.35">
      <c r="L12125" s="535" t="s">
        <v>13189</v>
      </c>
      <c r="M12125" s="529" t="s">
        <v>1047</v>
      </c>
    </row>
    <row r="12126" spans="12:13" x14ac:dyDescent="0.35">
      <c r="L12126" s="535" t="s">
        <v>13190</v>
      </c>
      <c r="M12126" s="529" t="s">
        <v>1047</v>
      </c>
    </row>
    <row r="12127" spans="12:13" x14ac:dyDescent="0.35">
      <c r="L12127" s="535" t="s">
        <v>13191</v>
      </c>
      <c r="M12127" s="529" t="s">
        <v>1047</v>
      </c>
    </row>
    <row r="12128" spans="12:13" x14ac:dyDescent="0.35">
      <c r="L12128" s="535" t="s">
        <v>13192</v>
      </c>
      <c r="M12128" s="529" t="s">
        <v>1047</v>
      </c>
    </row>
    <row r="12129" spans="12:13" x14ac:dyDescent="0.35">
      <c r="L12129" s="535" t="s">
        <v>13193</v>
      </c>
      <c r="M12129" s="529" t="s">
        <v>1047</v>
      </c>
    </row>
    <row r="12130" spans="12:13" x14ac:dyDescent="0.35">
      <c r="L12130" s="535" t="s">
        <v>13194</v>
      </c>
      <c r="M12130" s="529" t="s">
        <v>1047</v>
      </c>
    </row>
    <row r="12131" spans="12:13" x14ac:dyDescent="0.35">
      <c r="L12131" s="535" t="s">
        <v>13195</v>
      </c>
      <c r="M12131" s="529" t="s">
        <v>1047</v>
      </c>
    </row>
    <row r="12132" spans="12:13" x14ac:dyDescent="0.35">
      <c r="L12132" s="535" t="s">
        <v>13196</v>
      </c>
      <c r="M12132" s="529" t="s">
        <v>1047</v>
      </c>
    </row>
    <row r="12133" spans="12:13" x14ac:dyDescent="0.35">
      <c r="L12133" s="535" t="s">
        <v>13197</v>
      </c>
      <c r="M12133" s="529" t="s">
        <v>1047</v>
      </c>
    </row>
    <row r="12134" spans="12:13" x14ac:dyDescent="0.35">
      <c r="L12134" s="535" t="s">
        <v>13198</v>
      </c>
      <c r="M12134" s="529" t="s">
        <v>1047</v>
      </c>
    </row>
    <row r="12135" spans="12:13" x14ac:dyDescent="0.35">
      <c r="L12135" s="535" t="s">
        <v>13199</v>
      </c>
      <c r="M12135" s="529" t="s">
        <v>1047</v>
      </c>
    </row>
    <row r="12136" spans="12:13" x14ac:dyDescent="0.35">
      <c r="L12136" s="535" t="s">
        <v>13200</v>
      </c>
      <c r="M12136" s="529" t="s">
        <v>1047</v>
      </c>
    </row>
    <row r="12137" spans="12:13" x14ac:dyDescent="0.35">
      <c r="L12137" s="535" t="s">
        <v>13201</v>
      </c>
      <c r="M12137" s="529" t="s">
        <v>1047</v>
      </c>
    </row>
    <row r="12138" spans="12:13" x14ac:dyDescent="0.35">
      <c r="L12138" s="535" t="s">
        <v>13202</v>
      </c>
      <c r="M12138" s="529" t="s">
        <v>1047</v>
      </c>
    </row>
    <row r="12139" spans="12:13" x14ac:dyDescent="0.35">
      <c r="L12139" s="535" t="s">
        <v>13203</v>
      </c>
      <c r="M12139" s="529" t="s">
        <v>1047</v>
      </c>
    </row>
    <row r="12140" spans="12:13" x14ac:dyDescent="0.35">
      <c r="L12140" s="535" t="s">
        <v>13204</v>
      </c>
      <c r="M12140" s="529" t="s">
        <v>1047</v>
      </c>
    </row>
    <row r="12141" spans="12:13" x14ac:dyDescent="0.35">
      <c r="L12141" s="535" t="s">
        <v>13205</v>
      </c>
      <c r="M12141" s="529" t="s">
        <v>1047</v>
      </c>
    </row>
    <row r="12142" spans="12:13" x14ac:dyDescent="0.35">
      <c r="L12142" s="535" t="s">
        <v>13206</v>
      </c>
      <c r="M12142" s="529" t="s">
        <v>1047</v>
      </c>
    </row>
    <row r="12143" spans="12:13" x14ac:dyDescent="0.35">
      <c r="L12143" s="535" t="s">
        <v>13207</v>
      </c>
      <c r="M12143" s="529" t="s">
        <v>1047</v>
      </c>
    </row>
    <row r="12144" spans="12:13" x14ac:dyDescent="0.35">
      <c r="L12144" s="535" t="s">
        <v>13208</v>
      </c>
      <c r="M12144" s="529" t="s">
        <v>1047</v>
      </c>
    </row>
    <row r="12145" spans="12:13" x14ac:dyDescent="0.35">
      <c r="L12145" s="535" t="s">
        <v>13209</v>
      </c>
      <c r="M12145" s="529" t="s">
        <v>1047</v>
      </c>
    </row>
    <row r="12146" spans="12:13" x14ac:dyDescent="0.35">
      <c r="L12146" s="535" t="s">
        <v>13210</v>
      </c>
      <c r="M12146" s="529" t="s">
        <v>1047</v>
      </c>
    </row>
    <row r="12147" spans="12:13" x14ac:dyDescent="0.35">
      <c r="L12147" s="535" t="s">
        <v>13211</v>
      </c>
      <c r="M12147" s="529" t="s">
        <v>1047</v>
      </c>
    </row>
    <row r="12148" spans="12:13" x14ac:dyDescent="0.35">
      <c r="L12148" s="535" t="s">
        <v>13212</v>
      </c>
      <c r="M12148" s="529" t="s">
        <v>1047</v>
      </c>
    </row>
    <row r="12149" spans="12:13" x14ac:dyDescent="0.35">
      <c r="L12149" s="535" t="s">
        <v>13213</v>
      </c>
      <c r="M12149" s="529" t="s">
        <v>1047</v>
      </c>
    </row>
    <row r="12150" spans="12:13" x14ac:dyDescent="0.35">
      <c r="L12150" s="535" t="s">
        <v>13214</v>
      </c>
      <c r="M12150" s="529" t="s">
        <v>1047</v>
      </c>
    </row>
    <row r="12151" spans="12:13" x14ac:dyDescent="0.35">
      <c r="L12151" s="535" t="s">
        <v>13215</v>
      </c>
      <c r="M12151" s="529" t="s">
        <v>1047</v>
      </c>
    </row>
    <row r="12152" spans="12:13" x14ac:dyDescent="0.35">
      <c r="L12152" s="535" t="s">
        <v>13216</v>
      </c>
      <c r="M12152" s="529" t="s">
        <v>1047</v>
      </c>
    </row>
    <row r="12153" spans="12:13" x14ac:dyDescent="0.35">
      <c r="L12153" s="535" t="s">
        <v>13217</v>
      </c>
      <c r="M12153" s="529" t="s">
        <v>1047</v>
      </c>
    </row>
    <row r="12154" spans="12:13" x14ac:dyDescent="0.35">
      <c r="L12154" s="535" t="s">
        <v>13218</v>
      </c>
      <c r="M12154" s="529" t="s">
        <v>1047</v>
      </c>
    </row>
    <row r="12155" spans="12:13" x14ac:dyDescent="0.35">
      <c r="L12155" s="535" t="s">
        <v>13219</v>
      </c>
      <c r="M12155" s="529" t="s">
        <v>1047</v>
      </c>
    </row>
    <row r="12156" spans="12:13" x14ac:dyDescent="0.35">
      <c r="L12156" s="535" t="s">
        <v>13220</v>
      </c>
      <c r="M12156" s="529" t="s">
        <v>1047</v>
      </c>
    </row>
    <row r="12157" spans="12:13" x14ac:dyDescent="0.35">
      <c r="L12157" s="535" t="s">
        <v>13221</v>
      </c>
      <c r="M12157" s="529" t="s">
        <v>1047</v>
      </c>
    </row>
    <row r="12158" spans="12:13" x14ac:dyDescent="0.35">
      <c r="L12158" s="535" t="s">
        <v>13222</v>
      </c>
      <c r="M12158" s="529" t="s">
        <v>1047</v>
      </c>
    </row>
    <row r="12159" spans="12:13" x14ac:dyDescent="0.35">
      <c r="L12159" s="535" t="s">
        <v>13223</v>
      </c>
      <c r="M12159" s="529" t="s">
        <v>1047</v>
      </c>
    </row>
    <row r="12160" spans="12:13" x14ac:dyDescent="0.35">
      <c r="L12160" s="535" t="s">
        <v>13224</v>
      </c>
      <c r="M12160" s="529" t="s">
        <v>1047</v>
      </c>
    </row>
    <row r="12161" spans="12:13" x14ac:dyDescent="0.35">
      <c r="L12161" s="535" t="s">
        <v>13225</v>
      </c>
      <c r="M12161" s="529" t="s">
        <v>1047</v>
      </c>
    </row>
    <row r="12162" spans="12:13" x14ac:dyDescent="0.35">
      <c r="L12162" s="535" t="s">
        <v>13226</v>
      </c>
      <c r="M12162" s="529" t="s">
        <v>1047</v>
      </c>
    </row>
    <row r="12163" spans="12:13" x14ac:dyDescent="0.35">
      <c r="L12163" s="535" t="s">
        <v>13227</v>
      </c>
      <c r="M12163" s="529" t="s">
        <v>1047</v>
      </c>
    </row>
    <row r="12164" spans="12:13" x14ac:dyDescent="0.35">
      <c r="L12164" s="535" t="s">
        <v>13228</v>
      </c>
      <c r="M12164" s="529" t="s">
        <v>1047</v>
      </c>
    </row>
    <row r="12165" spans="12:13" x14ac:dyDescent="0.35">
      <c r="L12165" s="535" t="s">
        <v>13229</v>
      </c>
      <c r="M12165" s="529" t="s">
        <v>1047</v>
      </c>
    </row>
    <row r="12166" spans="12:13" x14ac:dyDescent="0.35">
      <c r="L12166" s="535" t="s">
        <v>13230</v>
      </c>
      <c r="M12166" s="529" t="s">
        <v>1047</v>
      </c>
    </row>
    <row r="12167" spans="12:13" x14ac:dyDescent="0.35">
      <c r="L12167" s="535" t="s">
        <v>13231</v>
      </c>
      <c r="M12167" s="529" t="s">
        <v>1047</v>
      </c>
    </row>
    <row r="12168" spans="12:13" x14ac:dyDescent="0.35">
      <c r="L12168" s="535" t="s">
        <v>13232</v>
      </c>
      <c r="M12168" s="529" t="s">
        <v>1047</v>
      </c>
    </row>
    <row r="12169" spans="12:13" x14ac:dyDescent="0.35">
      <c r="L12169" s="535" t="s">
        <v>13233</v>
      </c>
      <c r="M12169" s="529" t="s">
        <v>1047</v>
      </c>
    </row>
    <row r="12170" spans="12:13" x14ac:dyDescent="0.35">
      <c r="L12170" s="535" t="s">
        <v>13234</v>
      </c>
      <c r="M12170" s="529" t="s">
        <v>1047</v>
      </c>
    </row>
    <row r="12171" spans="12:13" x14ac:dyDescent="0.35">
      <c r="L12171" s="535" t="s">
        <v>13235</v>
      </c>
      <c r="M12171" s="529" t="s">
        <v>1047</v>
      </c>
    </row>
    <row r="12172" spans="12:13" x14ac:dyDescent="0.35">
      <c r="L12172" s="535" t="s">
        <v>13236</v>
      </c>
      <c r="M12172" s="529" t="s">
        <v>1047</v>
      </c>
    </row>
    <row r="12173" spans="12:13" x14ac:dyDescent="0.35">
      <c r="L12173" s="535" t="s">
        <v>13237</v>
      </c>
      <c r="M12173" s="529" t="s">
        <v>1047</v>
      </c>
    </row>
    <row r="12174" spans="12:13" x14ac:dyDescent="0.35">
      <c r="L12174" s="535" t="s">
        <v>13238</v>
      </c>
      <c r="M12174" s="529" t="s">
        <v>1047</v>
      </c>
    </row>
    <row r="12175" spans="12:13" x14ac:dyDescent="0.35">
      <c r="L12175" s="535" t="s">
        <v>13239</v>
      </c>
      <c r="M12175" s="529" t="s">
        <v>1047</v>
      </c>
    </row>
    <row r="12176" spans="12:13" x14ac:dyDescent="0.35">
      <c r="L12176" s="535" t="s">
        <v>13240</v>
      </c>
      <c r="M12176" s="529" t="s">
        <v>1047</v>
      </c>
    </row>
    <row r="12177" spans="12:13" x14ac:dyDescent="0.35">
      <c r="L12177" s="535" t="s">
        <v>13241</v>
      </c>
      <c r="M12177" s="529" t="s">
        <v>1047</v>
      </c>
    </row>
    <row r="12178" spans="12:13" x14ac:dyDescent="0.35">
      <c r="L12178" s="535" t="s">
        <v>13242</v>
      </c>
      <c r="M12178" s="529" t="s">
        <v>1047</v>
      </c>
    </row>
    <row r="12179" spans="12:13" x14ac:dyDescent="0.35">
      <c r="L12179" s="535" t="s">
        <v>13243</v>
      </c>
      <c r="M12179" s="529" t="s">
        <v>1047</v>
      </c>
    </row>
    <row r="12180" spans="12:13" x14ac:dyDescent="0.35">
      <c r="L12180" s="535" t="s">
        <v>13244</v>
      </c>
      <c r="M12180" s="529" t="s">
        <v>1047</v>
      </c>
    </row>
    <row r="12181" spans="12:13" x14ac:dyDescent="0.35">
      <c r="L12181" s="535" t="s">
        <v>13245</v>
      </c>
      <c r="M12181" s="529" t="s">
        <v>1047</v>
      </c>
    </row>
    <row r="12182" spans="12:13" x14ac:dyDescent="0.35">
      <c r="L12182" s="535" t="s">
        <v>13246</v>
      </c>
      <c r="M12182" s="529" t="s">
        <v>1047</v>
      </c>
    </row>
    <row r="12183" spans="12:13" x14ac:dyDescent="0.35">
      <c r="L12183" s="535" t="s">
        <v>13247</v>
      </c>
      <c r="M12183" s="529" t="s">
        <v>1047</v>
      </c>
    </row>
    <row r="12184" spans="12:13" x14ac:dyDescent="0.35">
      <c r="L12184" s="535" t="s">
        <v>13248</v>
      </c>
      <c r="M12184" s="529" t="s">
        <v>1047</v>
      </c>
    </row>
    <row r="12185" spans="12:13" x14ac:dyDescent="0.35">
      <c r="L12185" s="535" t="s">
        <v>13249</v>
      </c>
      <c r="M12185" s="529" t="s">
        <v>1047</v>
      </c>
    </row>
    <row r="12186" spans="12:13" x14ac:dyDescent="0.35">
      <c r="L12186" s="535" t="s">
        <v>13250</v>
      </c>
      <c r="M12186" s="529" t="s">
        <v>1047</v>
      </c>
    </row>
    <row r="12187" spans="12:13" x14ac:dyDescent="0.35">
      <c r="L12187" s="535" t="s">
        <v>13251</v>
      </c>
      <c r="M12187" s="529" t="s">
        <v>1047</v>
      </c>
    </row>
    <row r="12188" spans="12:13" x14ac:dyDescent="0.35">
      <c r="L12188" s="535" t="s">
        <v>13252</v>
      </c>
      <c r="M12188" s="529" t="s">
        <v>1047</v>
      </c>
    </row>
    <row r="12189" spans="12:13" x14ac:dyDescent="0.35">
      <c r="L12189" s="535" t="s">
        <v>13253</v>
      </c>
      <c r="M12189" s="529" t="s">
        <v>1047</v>
      </c>
    </row>
    <row r="12190" spans="12:13" x14ac:dyDescent="0.35">
      <c r="L12190" s="535" t="s">
        <v>13254</v>
      </c>
      <c r="M12190" s="529" t="s">
        <v>1047</v>
      </c>
    </row>
    <row r="12191" spans="12:13" x14ac:dyDescent="0.35">
      <c r="L12191" s="535" t="s">
        <v>13255</v>
      </c>
      <c r="M12191" s="529" t="s">
        <v>1047</v>
      </c>
    </row>
    <row r="12192" spans="12:13" x14ac:dyDescent="0.35">
      <c r="L12192" s="535" t="s">
        <v>13256</v>
      </c>
      <c r="M12192" s="529" t="s">
        <v>1047</v>
      </c>
    </row>
    <row r="12193" spans="12:13" x14ac:dyDescent="0.35">
      <c r="L12193" s="535" t="s">
        <v>13257</v>
      </c>
      <c r="M12193" s="529" t="s">
        <v>1047</v>
      </c>
    </row>
    <row r="12194" spans="12:13" x14ac:dyDescent="0.35">
      <c r="L12194" s="535" t="s">
        <v>13258</v>
      </c>
      <c r="M12194" s="529" t="s">
        <v>1047</v>
      </c>
    </row>
    <row r="12195" spans="12:13" x14ac:dyDescent="0.35">
      <c r="L12195" s="535" t="s">
        <v>13259</v>
      </c>
      <c r="M12195" s="529" t="s">
        <v>1047</v>
      </c>
    </row>
    <row r="12196" spans="12:13" x14ac:dyDescent="0.35">
      <c r="L12196" s="535" t="s">
        <v>13260</v>
      </c>
      <c r="M12196" s="529" t="s">
        <v>1047</v>
      </c>
    </row>
    <row r="12197" spans="12:13" x14ac:dyDescent="0.35">
      <c r="L12197" s="535" t="s">
        <v>13261</v>
      </c>
      <c r="M12197" s="529" t="s">
        <v>1047</v>
      </c>
    </row>
    <row r="12198" spans="12:13" x14ac:dyDescent="0.35">
      <c r="L12198" s="535" t="s">
        <v>13262</v>
      </c>
      <c r="M12198" s="529" t="s">
        <v>1047</v>
      </c>
    </row>
    <row r="12199" spans="12:13" x14ac:dyDescent="0.35">
      <c r="L12199" s="535" t="s">
        <v>13263</v>
      </c>
      <c r="M12199" s="529" t="s">
        <v>1047</v>
      </c>
    </row>
    <row r="12200" spans="12:13" x14ac:dyDescent="0.35">
      <c r="L12200" s="535" t="s">
        <v>13264</v>
      </c>
      <c r="M12200" s="529" t="s">
        <v>1047</v>
      </c>
    </row>
    <row r="12201" spans="12:13" x14ac:dyDescent="0.35">
      <c r="L12201" s="535" t="s">
        <v>13265</v>
      </c>
      <c r="M12201" s="529" t="s">
        <v>1047</v>
      </c>
    </row>
    <row r="12202" spans="12:13" x14ac:dyDescent="0.35">
      <c r="L12202" s="535" t="s">
        <v>13266</v>
      </c>
      <c r="M12202" s="529" t="s">
        <v>1047</v>
      </c>
    </row>
    <row r="12203" spans="12:13" x14ac:dyDescent="0.35">
      <c r="L12203" s="535" t="s">
        <v>13267</v>
      </c>
      <c r="M12203" s="529" t="s">
        <v>1047</v>
      </c>
    </row>
    <row r="12204" spans="12:13" x14ac:dyDescent="0.35">
      <c r="L12204" s="535" t="s">
        <v>13268</v>
      </c>
      <c r="M12204" s="529" t="s">
        <v>1047</v>
      </c>
    </row>
    <row r="12205" spans="12:13" x14ac:dyDescent="0.35">
      <c r="L12205" s="535" t="s">
        <v>13269</v>
      </c>
      <c r="M12205" s="529" t="s">
        <v>1047</v>
      </c>
    </row>
    <row r="12206" spans="12:13" x14ac:dyDescent="0.35">
      <c r="L12206" s="535" t="s">
        <v>13270</v>
      </c>
      <c r="M12206" s="529" t="s">
        <v>1047</v>
      </c>
    </row>
    <row r="12207" spans="12:13" x14ac:dyDescent="0.35">
      <c r="L12207" s="535" t="s">
        <v>13271</v>
      </c>
      <c r="M12207" s="529" t="s">
        <v>1047</v>
      </c>
    </row>
    <row r="12208" spans="12:13" x14ac:dyDescent="0.35">
      <c r="L12208" s="535" t="s">
        <v>13272</v>
      </c>
      <c r="M12208" s="529" t="s">
        <v>1047</v>
      </c>
    </row>
    <row r="12209" spans="12:13" x14ac:dyDescent="0.35">
      <c r="L12209" s="535" t="s">
        <v>13273</v>
      </c>
      <c r="M12209" s="529" t="s">
        <v>1047</v>
      </c>
    </row>
    <row r="12210" spans="12:13" x14ac:dyDescent="0.35">
      <c r="L12210" s="535" t="s">
        <v>13274</v>
      </c>
      <c r="M12210" s="529" t="s">
        <v>1047</v>
      </c>
    </row>
    <row r="12211" spans="12:13" x14ac:dyDescent="0.35">
      <c r="L12211" s="535" t="s">
        <v>13275</v>
      </c>
      <c r="M12211" s="529" t="s">
        <v>1047</v>
      </c>
    </row>
    <row r="12212" spans="12:13" x14ac:dyDescent="0.35">
      <c r="L12212" s="535" t="s">
        <v>13276</v>
      </c>
      <c r="M12212" s="529" t="s">
        <v>1047</v>
      </c>
    </row>
    <row r="12213" spans="12:13" x14ac:dyDescent="0.35">
      <c r="L12213" s="535" t="s">
        <v>13277</v>
      </c>
      <c r="M12213" s="529" t="s">
        <v>1047</v>
      </c>
    </row>
    <row r="12214" spans="12:13" x14ac:dyDescent="0.35">
      <c r="L12214" s="535" t="s">
        <v>13278</v>
      </c>
      <c r="M12214" s="529" t="s">
        <v>1047</v>
      </c>
    </row>
    <row r="12215" spans="12:13" x14ac:dyDescent="0.35">
      <c r="L12215" s="535" t="s">
        <v>13279</v>
      </c>
      <c r="M12215" s="529" t="s">
        <v>1047</v>
      </c>
    </row>
    <row r="12216" spans="12:13" x14ac:dyDescent="0.35">
      <c r="L12216" s="535" t="s">
        <v>13280</v>
      </c>
      <c r="M12216" s="529" t="s">
        <v>1047</v>
      </c>
    </row>
    <row r="12217" spans="12:13" x14ac:dyDescent="0.35">
      <c r="L12217" s="535" t="s">
        <v>13281</v>
      </c>
      <c r="M12217" s="529" t="s">
        <v>1047</v>
      </c>
    </row>
    <row r="12218" spans="12:13" x14ac:dyDescent="0.35">
      <c r="L12218" s="535" t="s">
        <v>13282</v>
      </c>
      <c r="M12218" s="529" t="s">
        <v>1047</v>
      </c>
    </row>
    <row r="12219" spans="12:13" x14ac:dyDescent="0.35">
      <c r="L12219" s="535" t="s">
        <v>13283</v>
      </c>
      <c r="M12219" s="529" t="s">
        <v>1047</v>
      </c>
    </row>
    <row r="12220" spans="12:13" x14ac:dyDescent="0.35">
      <c r="L12220" s="535" t="s">
        <v>13284</v>
      </c>
      <c r="M12220" s="529" t="s">
        <v>1047</v>
      </c>
    </row>
    <row r="12221" spans="12:13" x14ac:dyDescent="0.35">
      <c r="L12221" s="535" t="s">
        <v>13285</v>
      </c>
      <c r="M12221" s="529" t="s">
        <v>1047</v>
      </c>
    </row>
    <row r="12222" spans="12:13" x14ac:dyDescent="0.35">
      <c r="L12222" s="535" t="s">
        <v>13286</v>
      </c>
      <c r="M12222" s="529" t="s">
        <v>1047</v>
      </c>
    </row>
    <row r="12223" spans="12:13" x14ac:dyDescent="0.35">
      <c r="L12223" s="535" t="s">
        <v>13287</v>
      </c>
      <c r="M12223" s="529" t="s">
        <v>1047</v>
      </c>
    </row>
    <row r="12224" spans="12:13" x14ac:dyDescent="0.35">
      <c r="L12224" s="535" t="s">
        <v>13288</v>
      </c>
      <c r="M12224" s="529" t="s">
        <v>1047</v>
      </c>
    </row>
    <row r="12225" spans="12:13" x14ac:dyDescent="0.35">
      <c r="L12225" s="535" t="s">
        <v>13289</v>
      </c>
      <c r="M12225" s="529" t="s">
        <v>1047</v>
      </c>
    </row>
    <row r="12226" spans="12:13" x14ac:dyDescent="0.35">
      <c r="L12226" s="535" t="s">
        <v>13290</v>
      </c>
      <c r="M12226" s="529" t="s">
        <v>1047</v>
      </c>
    </row>
    <row r="12227" spans="12:13" x14ac:dyDescent="0.35">
      <c r="L12227" s="535" t="s">
        <v>13291</v>
      </c>
      <c r="M12227" s="529" t="s">
        <v>1047</v>
      </c>
    </row>
    <row r="12228" spans="12:13" x14ac:dyDescent="0.35">
      <c r="L12228" s="535" t="s">
        <v>13292</v>
      </c>
      <c r="M12228" s="529" t="s">
        <v>1047</v>
      </c>
    </row>
    <row r="12229" spans="12:13" x14ac:dyDescent="0.35">
      <c r="L12229" s="535" t="s">
        <v>13293</v>
      </c>
      <c r="M12229" s="529" t="s">
        <v>1047</v>
      </c>
    </row>
    <row r="12230" spans="12:13" x14ac:dyDescent="0.35">
      <c r="L12230" s="535" t="s">
        <v>13294</v>
      </c>
      <c r="M12230" s="529" t="s">
        <v>1047</v>
      </c>
    </row>
    <row r="12231" spans="12:13" x14ac:dyDescent="0.35">
      <c r="L12231" s="535" t="s">
        <v>13295</v>
      </c>
      <c r="M12231" s="529" t="s">
        <v>1047</v>
      </c>
    </row>
    <row r="12232" spans="12:13" x14ac:dyDescent="0.35">
      <c r="L12232" s="535" t="s">
        <v>13296</v>
      </c>
      <c r="M12232" s="529" t="s">
        <v>1047</v>
      </c>
    </row>
    <row r="12233" spans="12:13" x14ac:dyDescent="0.35">
      <c r="L12233" s="535" t="s">
        <v>13297</v>
      </c>
      <c r="M12233" s="529" t="s">
        <v>1047</v>
      </c>
    </row>
    <row r="12234" spans="12:13" x14ac:dyDescent="0.35">
      <c r="L12234" s="535" t="s">
        <v>13298</v>
      </c>
      <c r="M12234" s="529" t="s">
        <v>1047</v>
      </c>
    </row>
    <row r="12235" spans="12:13" x14ac:dyDescent="0.35">
      <c r="L12235" s="535" t="s">
        <v>13299</v>
      </c>
      <c r="M12235" s="529" t="s">
        <v>1047</v>
      </c>
    </row>
    <row r="12236" spans="12:13" x14ac:dyDescent="0.35">
      <c r="L12236" s="535" t="s">
        <v>13300</v>
      </c>
      <c r="M12236" s="529" t="s">
        <v>1047</v>
      </c>
    </row>
    <row r="12237" spans="12:13" x14ac:dyDescent="0.35">
      <c r="L12237" s="535" t="s">
        <v>13301</v>
      </c>
      <c r="M12237" s="529" t="s">
        <v>1047</v>
      </c>
    </row>
    <row r="12238" spans="12:13" x14ac:dyDescent="0.35">
      <c r="L12238" s="535" t="s">
        <v>13302</v>
      </c>
      <c r="M12238" s="529" t="s">
        <v>1047</v>
      </c>
    </row>
    <row r="12239" spans="12:13" x14ac:dyDescent="0.35">
      <c r="L12239" s="535" t="s">
        <v>13303</v>
      </c>
      <c r="M12239" s="529" t="s">
        <v>1047</v>
      </c>
    </row>
    <row r="12240" spans="12:13" x14ac:dyDescent="0.35">
      <c r="L12240" s="535" t="s">
        <v>13304</v>
      </c>
      <c r="M12240" s="529" t="s">
        <v>1047</v>
      </c>
    </row>
    <row r="12241" spans="12:13" x14ac:dyDescent="0.35">
      <c r="L12241" s="535" t="s">
        <v>13305</v>
      </c>
      <c r="M12241" s="529" t="s">
        <v>1047</v>
      </c>
    </row>
    <row r="12242" spans="12:13" x14ac:dyDescent="0.35">
      <c r="L12242" s="535" t="s">
        <v>13306</v>
      </c>
      <c r="M12242" s="529" t="s">
        <v>1047</v>
      </c>
    </row>
    <row r="12243" spans="12:13" x14ac:dyDescent="0.35">
      <c r="L12243" s="535" t="s">
        <v>13307</v>
      </c>
      <c r="M12243" s="529" t="s">
        <v>1047</v>
      </c>
    </row>
    <row r="12244" spans="12:13" x14ac:dyDescent="0.35">
      <c r="L12244" s="535" t="s">
        <v>13308</v>
      </c>
      <c r="M12244" s="529" t="s">
        <v>1047</v>
      </c>
    </row>
    <row r="12245" spans="12:13" x14ac:dyDescent="0.35">
      <c r="L12245" s="535" t="s">
        <v>13309</v>
      </c>
      <c r="M12245" s="529" t="s">
        <v>1047</v>
      </c>
    </row>
    <row r="12246" spans="12:13" x14ac:dyDescent="0.35">
      <c r="L12246" s="535" t="s">
        <v>13310</v>
      </c>
      <c r="M12246" s="529" t="s">
        <v>1047</v>
      </c>
    </row>
    <row r="12247" spans="12:13" x14ac:dyDescent="0.35">
      <c r="L12247" s="535" t="s">
        <v>13311</v>
      </c>
      <c r="M12247" s="529" t="s">
        <v>1047</v>
      </c>
    </row>
    <row r="12248" spans="12:13" x14ac:dyDescent="0.35">
      <c r="L12248" s="535" t="s">
        <v>13312</v>
      </c>
      <c r="M12248" s="529" t="s">
        <v>1047</v>
      </c>
    </row>
    <row r="12249" spans="12:13" x14ac:dyDescent="0.35">
      <c r="L12249" s="535" t="s">
        <v>13313</v>
      </c>
      <c r="M12249" s="529" t="s">
        <v>1047</v>
      </c>
    </row>
    <row r="12250" spans="12:13" x14ac:dyDescent="0.35">
      <c r="L12250" s="535" t="s">
        <v>13314</v>
      </c>
      <c r="M12250" s="529" t="s">
        <v>1047</v>
      </c>
    </row>
    <row r="12251" spans="12:13" x14ac:dyDescent="0.35">
      <c r="L12251" s="535" t="s">
        <v>13315</v>
      </c>
      <c r="M12251" s="529" t="s">
        <v>1047</v>
      </c>
    </row>
    <row r="12252" spans="12:13" x14ac:dyDescent="0.35">
      <c r="L12252" s="535" t="s">
        <v>13316</v>
      </c>
      <c r="M12252" s="529" t="s">
        <v>1047</v>
      </c>
    </row>
    <row r="12253" spans="12:13" x14ac:dyDescent="0.35">
      <c r="L12253" s="535" t="s">
        <v>13317</v>
      </c>
      <c r="M12253" s="529" t="s">
        <v>1047</v>
      </c>
    </row>
    <row r="12254" spans="12:13" x14ac:dyDescent="0.35">
      <c r="L12254" s="535" t="s">
        <v>13318</v>
      </c>
      <c r="M12254" s="529" t="s">
        <v>1047</v>
      </c>
    </row>
    <row r="12255" spans="12:13" x14ac:dyDescent="0.35">
      <c r="L12255" s="535" t="s">
        <v>13319</v>
      </c>
      <c r="M12255" s="529" t="s">
        <v>1047</v>
      </c>
    </row>
    <row r="12256" spans="12:13" x14ac:dyDescent="0.35">
      <c r="L12256" s="535" t="s">
        <v>13320</v>
      </c>
      <c r="M12256" s="529" t="s">
        <v>1047</v>
      </c>
    </row>
    <row r="12257" spans="12:13" x14ac:dyDescent="0.35">
      <c r="L12257" s="535" t="s">
        <v>13321</v>
      </c>
      <c r="M12257" s="529" t="s">
        <v>1047</v>
      </c>
    </row>
    <row r="12258" spans="12:13" x14ac:dyDescent="0.35">
      <c r="L12258" s="535" t="s">
        <v>13322</v>
      </c>
      <c r="M12258" s="529" t="s">
        <v>1047</v>
      </c>
    </row>
    <row r="12259" spans="12:13" x14ac:dyDescent="0.35">
      <c r="L12259" s="535" t="s">
        <v>13323</v>
      </c>
      <c r="M12259" s="529" t="s">
        <v>1047</v>
      </c>
    </row>
    <row r="12260" spans="12:13" x14ac:dyDescent="0.35">
      <c r="L12260" s="535" t="s">
        <v>13324</v>
      </c>
      <c r="M12260" s="529" t="s">
        <v>1047</v>
      </c>
    </row>
    <row r="12261" spans="12:13" x14ac:dyDescent="0.35">
      <c r="L12261" s="535" t="s">
        <v>13325</v>
      </c>
      <c r="M12261" s="529" t="s">
        <v>1047</v>
      </c>
    </row>
    <row r="12262" spans="12:13" x14ac:dyDescent="0.35">
      <c r="L12262" s="535" t="s">
        <v>13326</v>
      </c>
      <c r="M12262" s="529" t="s">
        <v>1047</v>
      </c>
    </row>
    <row r="12263" spans="12:13" x14ac:dyDescent="0.35">
      <c r="L12263" s="535" t="s">
        <v>13327</v>
      </c>
      <c r="M12263" s="529" t="s">
        <v>1047</v>
      </c>
    </row>
    <row r="12264" spans="12:13" x14ac:dyDescent="0.35">
      <c r="L12264" s="535" t="s">
        <v>13328</v>
      </c>
      <c r="M12264" s="529" t="s">
        <v>1047</v>
      </c>
    </row>
    <row r="12265" spans="12:13" x14ac:dyDescent="0.35">
      <c r="L12265" s="535" t="s">
        <v>13329</v>
      </c>
      <c r="M12265" s="529" t="s">
        <v>1047</v>
      </c>
    </row>
    <row r="12266" spans="12:13" x14ac:dyDescent="0.35">
      <c r="L12266" s="535" t="s">
        <v>13330</v>
      </c>
      <c r="M12266" s="529" t="s">
        <v>1047</v>
      </c>
    </row>
    <row r="12267" spans="12:13" x14ac:dyDescent="0.35">
      <c r="L12267" s="535" t="s">
        <v>13331</v>
      </c>
      <c r="M12267" s="529" t="s">
        <v>1047</v>
      </c>
    </row>
    <row r="12268" spans="12:13" x14ac:dyDescent="0.35">
      <c r="L12268" s="535" t="s">
        <v>13332</v>
      </c>
      <c r="M12268" s="529" t="s">
        <v>1047</v>
      </c>
    </row>
    <row r="12269" spans="12:13" x14ac:dyDescent="0.35">
      <c r="L12269" s="535" t="s">
        <v>13333</v>
      </c>
      <c r="M12269" s="529" t="s">
        <v>1047</v>
      </c>
    </row>
    <row r="12270" spans="12:13" x14ac:dyDescent="0.35">
      <c r="L12270" s="535" t="s">
        <v>13334</v>
      </c>
      <c r="M12270" s="529" t="s">
        <v>1047</v>
      </c>
    </row>
    <row r="12271" spans="12:13" x14ac:dyDescent="0.35">
      <c r="L12271" s="535" t="s">
        <v>13335</v>
      </c>
      <c r="M12271" s="529" t="s">
        <v>1047</v>
      </c>
    </row>
    <row r="12272" spans="12:13" x14ac:dyDescent="0.35">
      <c r="L12272" s="535" t="s">
        <v>13336</v>
      </c>
      <c r="M12272" s="529" t="s">
        <v>1047</v>
      </c>
    </row>
    <row r="12273" spans="12:13" x14ac:dyDescent="0.35">
      <c r="L12273" s="535" t="s">
        <v>13337</v>
      </c>
      <c r="M12273" s="529" t="s">
        <v>1047</v>
      </c>
    </row>
    <row r="12274" spans="12:13" x14ac:dyDescent="0.35">
      <c r="L12274" s="535" t="s">
        <v>13338</v>
      </c>
      <c r="M12274" s="529" t="s">
        <v>1047</v>
      </c>
    </row>
    <row r="12275" spans="12:13" x14ac:dyDescent="0.35">
      <c r="L12275" s="535" t="s">
        <v>13339</v>
      </c>
      <c r="M12275" s="529" t="s">
        <v>1047</v>
      </c>
    </row>
    <row r="12276" spans="12:13" x14ac:dyDescent="0.35">
      <c r="L12276" s="535" t="s">
        <v>13340</v>
      </c>
      <c r="M12276" s="529" t="s">
        <v>1047</v>
      </c>
    </row>
    <row r="12277" spans="12:13" x14ac:dyDescent="0.35">
      <c r="L12277" s="535" t="s">
        <v>13341</v>
      </c>
      <c r="M12277" s="529" t="s">
        <v>1047</v>
      </c>
    </row>
    <row r="12278" spans="12:13" x14ac:dyDescent="0.35">
      <c r="L12278" s="535" t="s">
        <v>13342</v>
      </c>
      <c r="M12278" s="529" t="s">
        <v>1047</v>
      </c>
    </row>
    <row r="12279" spans="12:13" x14ac:dyDescent="0.35">
      <c r="L12279" s="535" t="s">
        <v>13343</v>
      </c>
      <c r="M12279" s="529" t="s">
        <v>1047</v>
      </c>
    </row>
    <row r="12280" spans="12:13" x14ac:dyDescent="0.35">
      <c r="L12280" s="535" t="s">
        <v>13344</v>
      </c>
      <c r="M12280" s="529" t="s">
        <v>1047</v>
      </c>
    </row>
    <row r="12281" spans="12:13" x14ac:dyDescent="0.35">
      <c r="L12281" s="535" t="s">
        <v>13345</v>
      </c>
      <c r="M12281" s="529" t="s">
        <v>1047</v>
      </c>
    </row>
    <row r="12282" spans="12:13" x14ac:dyDescent="0.35">
      <c r="L12282" s="535" t="s">
        <v>13346</v>
      </c>
      <c r="M12282" s="529" t="s">
        <v>1047</v>
      </c>
    </row>
    <row r="12283" spans="12:13" x14ac:dyDescent="0.35">
      <c r="L12283" s="535" t="s">
        <v>13347</v>
      </c>
      <c r="M12283" s="529" t="s">
        <v>1047</v>
      </c>
    </row>
    <row r="12284" spans="12:13" x14ac:dyDescent="0.35">
      <c r="L12284" s="535" t="s">
        <v>13348</v>
      </c>
      <c r="M12284" s="529" t="s">
        <v>1047</v>
      </c>
    </row>
    <row r="12285" spans="12:13" x14ac:dyDescent="0.35">
      <c r="L12285" s="535" t="s">
        <v>13349</v>
      </c>
      <c r="M12285" s="529" t="s">
        <v>1047</v>
      </c>
    </row>
    <row r="12286" spans="12:13" x14ac:dyDescent="0.35">
      <c r="L12286" s="535" t="s">
        <v>13350</v>
      </c>
      <c r="M12286" s="529" t="s">
        <v>1047</v>
      </c>
    </row>
    <row r="12287" spans="12:13" x14ac:dyDescent="0.35">
      <c r="L12287" s="535" t="s">
        <v>13351</v>
      </c>
      <c r="M12287" s="529" t="s">
        <v>1047</v>
      </c>
    </row>
    <row r="12288" spans="12:13" x14ac:dyDescent="0.35">
      <c r="L12288" s="535" t="s">
        <v>13352</v>
      </c>
      <c r="M12288" s="529" t="s">
        <v>1047</v>
      </c>
    </row>
    <row r="12289" spans="12:13" x14ac:dyDescent="0.35">
      <c r="L12289" s="535" t="s">
        <v>13353</v>
      </c>
      <c r="M12289" s="529" t="s">
        <v>1047</v>
      </c>
    </row>
    <row r="12290" spans="12:13" x14ac:dyDescent="0.35">
      <c r="L12290" s="535" t="s">
        <v>13354</v>
      </c>
      <c r="M12290" s="529" t="s">
        <v>1047</v>
      </c>
    </row>
    <row r="12291" spans="12:13" x14ac:dyDescent="0.35">
      <c r="L12291" s="535" t="s">
        <v>13355</v>
      </c>
      <c r="M12291" s="529" t="s">
        <v>1047</v>
      </c>
    </row>
    <row r="12292" spans="12:13" x14ac:dyDescent="0.35">
      <c r="L12292" s="535" t="s">
        <v>13356</v>
      </c>
      <c r="M12292" s="529" t="s">
        <v>1047</v>
      </c>
    </row>
    <row r="12293" spans="12:13" x14ac:dyDescent="0.35">
      <c r="L12293" s="535" t="s">
        <v>13357</v>
      </c>
      <c r="M12293" s="529" t="s">
        <v>1047</v>
      </c>
    </row>
    <row r="12294" spans="12:13" x14ac:dyDescent="0.35">
      <c r="L12294" s="535" t="s">
        <v>13358</v>
      </c>
      <c r="M12294" s="529" t="s">
        <v>1047</v>
      </c>
    </row>
    <row r="12295" spans="12:13" x14ac:dyDescent="0.35">
      <c r="L12295" s="535" t="s">
        <v>13359</v>
      </c>
      <c r="M12295" s="529" t="s">
        <v>1047</v>
      </c>
    </row>
    <row r="12296" spans="12:13" x14ac:dyDescent="0.35">
      <c r="L12296" s="535" t="s">
        <v>13360</v>
      </c>
      <c r="M12296" s="529" t="s">
        <v>1047</v>
      </c>
    </row>
    <row r="12297" spans="12:13" x14ac:dyDescent="0.35">
      <c r="L12297" s="535" t="s">
        <v>13361</v>
      </c>
      <c r="M12297" s="529" t="s">
        <v>1047</v>
      </c>
    </row>
    <row r="12298" spans="12:13" x14ac:dyDescent="0.35">
      <c r="L12298" s="535" t="s">
        <v>13362</v>
      </c>
      <c r="M12298" s="529" t="s">
        <v>1047</v>
      </c>
    </row>
    <row r="12299" spans="12:13" x14ac:dyDescent="0.35">
      <c r="L12299" s="535" t="s">
        <v>13363</v>
      </c>
      <c r="M12299" s="529" t="s">
        <v>1047</v>
      </c>
    </row>
    <row r="12300" spans="12:13" x14ac:dyDescent="0.35">
      <c r="L12300" s="535" t="s">
        <v>13364</v>
      </c>
      <c r="M12300" s="529" t="s">
        <v>1047</v>
      </c>
    </row>
    <row r="12301" spans="12:13" x14ac:dyDescent="0.35">
      <c r="L12301" s="535" t="s">
        <v>13365</v>
      </c>
      <c r="M12301" s="529" t="s">
        <v>1047</v>
      </c>
    </row>
    <row r="12302" spans="12:13" x14ac:dyDescent="0.35">
      <c r="L12302" s="535" t="s">
        <v>13366</v>
      </c>
      <c r="M12302" s="529" t="s">
        <v>1047</v>
      </c>
    </row>
    <row r="12303" spans="12:13" x14ac:dyDescent="0.35">
      <c r="L12303" s="535" t="s">
        <v>13367</v>
      </c>
      <c r="M12303" s="529" t="s">
        <v>1047</v>
      </c>
    </row>
    <row r="12304" spans="12:13" x14ac:dyDescent="0.35">
      <c r="L12304" s="535" t="s">
        <v>13368</v>
      </c>
      <c r="M12304" s="529" t="s">
        <v>1047</v>
      </c>
    </row>
    <row r="12305" spans="12:13" x14ac:dyDescent="0.35">
      <c r="L12305" s="535" t="s">
        <v>13369</v>
      </c>
      <c r="M12305" s="529" t="s">
        <v>1047</v>
      </c>
    </row>
    <row r="12306" spans="12:13" x14ac:dyDescent="0.35">
      <c r="L12306" s="535" t="s">
        <v>13370</v>
      </c>
      <c r="M12306" s="529" t="s">
        <v>1047</v>
      </c>
    </row>
    <row r="12307" spans="12:13" x14ac:dyDescent="0.35">
      <c r="L12307" s="535" t="s">
        <v>13371</v>
      </c>
      <c r="M12307" s="529" t="s">
        <v>1047</v>
      </c>
    </row>
    <row r="12308" spans="12:13" x14ac:dyDescent="0.35">
      <c r="L12308" s="535" t="s">
        <v>13372</v>
      </c>
      <c r="M12308" s="529" t="s">
        <v>1047</v>
      </c>
    </row>
    <row r="12309" spans="12:13" x14ac:dyDescent="0.35">
      <c r="L12309" s="535" t="s">
        <v>13373</v>
      </c>
      <c r="M12309" s="529" t="s">
        <v>1047</v>
      </c>
    </row>
    <row r="12310" spans="12:13" x14ac:dyDescent="0.35">
      <c r="L12310" s="535" t="s">
        <v>13374</v>
      </c>
      <c r="M12310" s="529" t="s">
        <v>1047</v>
      </c>
    </row>
    <row r="12311" spans="12:13" x14ac:dyDescent="0.35">
      <c r="L12311" s="535" t="s">
        <v>13375</v>
      </c>
      <c r="M12311" s="529" t="s">
        <v>1047</v>
      </c>
    </row>
    <row r="12312" spans="12:13" x14ac:dyDescent="0.35">
      <c r="L12312" s="535" t="s">
        <v>13376</v>
      </c>
      <c r="M12312" s="529" t="s">
        <v>1047</v>
      </c>
    </row>
    <row r="12313" spans="12:13" x14ac:dyDescent="0.35">
      <c r="L12313" s="535" t="s">
        <v>13377</v>
      </c>
      <c r="M12313" s="529" t="s">
        <v>1047</v>
      </c>
    </row>
    <row r="12314" spans="12:13" x14ac:dyDescent="0.35">
      <c r="L12314" s="535" t="s">
        <v>13378</v>
      </c>
      <c r="M12314" s="529" t="s">
        <v>1047</v>
      </c>
    </row>
    <row r="12315" spans="12:13" x14ac:dyDescent="0.35">
      <c r="L12315" s="535" t="s">
        <v>13379</v>
      </c>
      <c r="M12315" s="529" t="s">
        <v>1047</v>
      </c>
    </row>
    <row r="12316" spans="12:13" x14ac:dyDescent="0.35">
      <c r="L12316" s="535" t="s">
        <v>13380</v>
      </c>
      <c r="M12316" s="529" t="s">
        <v>1047</v>
      </c>
    </row>
    <row r="12317" spans="12:13" x14ac:dyDescent="0.35">
      <c r="L12317" s="535" t="s">
        <v>13381</v>
      </c>
      <c r="M12317" s="529" t="s">
        <v>1047</v>
      </c>
    </row>
    <row r="12318" spans="12:13" x14ac:dyDescent="0.35">
      <c r="L12318" s="535" t="s">
        <v>13382</v>
      </c>
      <c r="M12318" s="529" t="s">
        <v>1047</v>
      </c>
    </row>
    <row r="12319" spans="12:13" x14ac:dyDescent="0.35">
      <c r="L12319" s="535" t="s">
        <v>13383</v>
      </c>
      <c r="M12319" s="529" t="s">
        <v>1047</v>
      </c>
    </row>
    <row r="12320" spans="12:13" x14ac:dyDescent="0.35">
      <c r="L12320" s="535" t="s">
        <v>13384</v>
      </c>
      <c r="M12320" s="529" t="s">
        <v>1047</v>
      </c>
    </row>
    <row r="12321" spans="12:13" x14ac:dyDescent="0.35">
      <c r="L12321" s="535" t="s">
        <v>13385</v>
      </c>
      <c r="M12321" s="529" t="s">
        <v>1047</v>
      </c>
    </row>
    <row r="12322" spans="12:13" x14ac:dyDescent="0.35">
      <c r="L12322" s="535" t="s">
        <v>13386</v>
      </c>
      <c r="M12322" s="529" t="s">
        <v>1047</v>
      </c>
    </row>
    <row r="12323" spans="12:13" x14ac:dyDescent="0.35">
      <c r="L12323" s="535" t="s">
        <v>13387</v>
      </c>
      <c r="M12323" s="529" t="s">
        <v>1047</v>
      </c>
    </row>
    <row r="12324" spans="12:13" x14ac:dyDescent="0.35">
      <c r="L12324" s="535" t="s">
        <v>13388</v>
      </c>
      <c r="M12324" s="529" t="s">
        <v>1047</v>
      </c>
    </row>
    <row r="12325" spans="12:13" x14ac:dyDescent="0.35">
      <c r="L12325" s="535" t="s">
        <v>13389</v>
      </c>
      <c r="M12325" s="529" t="s">
        <v>1047</v>
      </c>
    </row>
    <row r="12326" spans="12:13" x14ac:dyDescent="0.35">
      <c r="L12326" s="535" t="s">
        <v>13390</v>
      </c>
      <c r="M12326" s="529" t="s">
        <v>1047</v>
      </c>
    </row>
    <row r="12327" spans="12:13" x14ac:dyDescent="0.35">
      <c r="L12327" s="535" t="s">
        <v>13391</v>
      </c>
      <c r="M12327" s="529" t="s">
        <v>1047</v>
      </c>
    </row>
    <row r="12328" spans="12:13" x14ac:dyDescent="0.35">
      <c r="L12328" s="535" t="s">
        <v>13392</v>
      </c>
      <c r="M12328" s="529" t="s">
        <v>1047</v>
      </c>
    </row>
    <row r="12329" spans="12:13" x14ac:dyDescent="0.35">
      <c r="L12329" s="535" t="s">
        <v>13393</v>
      </c>
      <c r="M12329" s="529" t="s">
        <v>1047</v>
      </c>
    </row>
    <row r="12330" spans="12:13" x14ac:dyDescent="0.35">
      <c r="L12330" s="535" t="s">
        <v>13394</v>
      </c>
      <c r="M12330" s="529" t="s">
        <v>1047</v>
      </c>
    </row>
    <row r="12331" spans="12:13" x14ac:dyDescent="0.35">
      <c r="L12331" s="535" t="s">
        <v>13395</v>
      </c>
      <c r="M12331" s="529" t="s">
        <v>1047</v>
      </c>
    </row>
    <row r="12332" spans="12:13" x14ac:dyDescent="0.35">
      <c r="L12332" s="535" t="s">
        <v>13396</v>
      </c>
      <c r="M12332" s="529" t="s">
        <v>1047</v>
      </c>
    </row>
    <row r="12333" spans="12:13" x14ac:dyDescent="0.35">
      <c r="L12333" s="535" t="s">
        <v>13397</v>
      </c>
      <c r="M12333" s="529" t="s">
        <v>1047</v>
      </c>
    </row>
    <row r="12334" spans="12:13" x14ac:dyDescent="0.35">
      <c r="L12334" s="535" t="s">
        <v>13398</v>
      </c>
      <c r="M12334" s="529" t="s">
        <v>1047</v>
      </c>
    </row>
    <row r="12335" spans="12:13" x14ac:dyDescent="0.35">
      <c r="L12335" s="535" t="s">
        <v>13399</v>
      </c>
      <c r="M12335" s="529" t="s">
        <v>1047</v>
      </c>
    </row>
    <row r="12336" spans="12:13" x14ac:dyDescent="0.35">
      <c r="L12336" s="535" t="s">
        <v>13400</v>
      </c>
      <c r="M12336" s="529" t="s">
        <v>1047</v>
      </c>
    </row>
    <row r="12337" spans="12:13" x14ac:dyDescent="0.35">
      <c r="L12337" s="535" t="s">
        <v>13401</v>
      </c>
      <c r="M12337" s="529" t="s">
        <v>1047</v>
      </c>
    </row>
    <row r="12338" spans="12:13" x14ac:dyDescent="0.35">
      <c r="L12338" s="535" t="s">
        <v>13402</v>
      </c>
      <c r="M12338" s="529" t="s">
        <v>1047</v>
      </c>
    </row>
    <row r="12339" spans="12:13" x14ac:dyDescent="0.35">
      <c r="L12339" s="535" t="s">
        <v>13403</v>
      </c>
      <c r="M12339" s="529" t="s">
        <v>1047</v>
      </c>
    </row>
    <row r="12340" spans="12:13" x14ac:dyDescent="0.35">
      <c r="L12340" s="535" t="s">
        <v>13404</v>
      </c>
      <c r="M12340" s="529" t="s">
        <v>1047</v>
      </c>
    </row>
    <row r="12341" spans="12:13" x14ac:dyDescent="0.35">
      <c r="L12341" s="535" t="s">
        <v>13405</v>
      </c>
      <c r="M12341" s="529" t="s">
        <v>1047</v>
      </c>
    </row>
    <row r="12342" spans="12:13" x14ac:dyDescent="0.35">
      <c r="L12342" s="535" t="s">
        <v>13406</v>
      </c>
      <c r="M12342" s="529" t="s">
        <v>1047</v>
      </c>
    </row>
    <row r="12343" spans="12:13" x14ac:dyDescent="0.35">
      <c r="L12343" s="535" t="s">
        <v>13407</v>
      </c>
      <c r="M12343" s="529" t="s">
        <v>1047</v>
      </c>
    </row>
    <row r="12344" spans="12:13" x14ac:dyDescent="0.35">
      <c r="L12344" s="535" t="s">
        <v>13408</v>
      </c>
      <c r="M12344" s="529" t="s">
        <v>1047</v>
      </c>
    </row>
    <row r="12345" spans="12:13" x14ac:dyDescent="0.35">
      <c r="L12345" s="535" t="s">
        <v>13409</v>
      </c>
      <c r="M12345" s="529" t="s">
        <v>1047</v>
      </c>
    </row>
    <row r="12346" spans="12:13" x14ac:dyDescent="0.35">
      <c r="L12346" s="535" t="s">
        <v>13410</v>
      </c>
      <c r="M12346" s="529" t="s">
        <v>1047</v>
      </c>
    </row>
    <row r="12347" spans="12:13" x14ac:dyDescent="0.35">
      <c r="L12347" s="535" t="s">
        <v>13411</v>
      </c>
      <c r="M12347" s="529" t="s">
        <v>1047</v>
      </c>
    </row>
    <row r="12348" spans="12:13" x14ac:dyDescent="0.35">
      <c r="L12348" s="535" t="s">
        <v>13412</v>
      </c>
      <c r="M12348" s="529" t="s">
        <v>1047</v>
      </c>
    </row>
    <row r="12349" spans="12:13" x14ac:dyDescent="0.35">
      <c r="L12349" s="535" t="s">
        <v>13413</v>
      </c>
      <c r="M12349" s="529" t="s">
        <v>1047</v>
      </c>
    </row>
    <row r="12350" spans="12:13" x14ac:dyDescent="0.35">
      <c r="L12350" s="535" t="s">
        <v>13414</v>
      </c>
      <c r="M12350" s="529" t="s">
        <v>1047</v>
      </c>
    </row>
    <row r="12351" spans="12:13" x14ac:dyDescent="0.35">
      <c r="L12351" s="535" t="s">
        <v>13415</v>
      </c>
      <c r="M12351" s="529" t="s">
        <v>1047</v>
      </c>
    </row>
    <row r="12352" spans="12:13" x14ac:dyDescent="0.35">
      <c r="L12352" s="535" t="s">
        <v>13416</v>
      </c>
      <c r="M12352" s="529" t="s">
        <v>1047</v>
      </c>
    </row>
    <row r="12353" spans="12:13" x14ac:dyDescent="0.35">
      <c r="L12353" s="535" t="s">
        <v>13417</v>
      </c>
      <c r="M12353" s="529" t="s">
        <v>1047</v>
      </c>
    </row>
    <row r="12354" spans="12:13" x14ac:dyDescent="0.35">
      <c r="L12354" s="535" t="s">
        <v>13418</v>
      </c>
      <c r="M12354" s="529" t="s">
        <v>1047</v>
      </c>
    </row>
    <row r="12355" spans="12:13" x14ac:dyDescent="0.35">
      <c r="L12355" s="535" t="s">
        <v>13419</v>
      </c>
      <c r="M12355" s="529" t="s">
        <v>1047</v>
      </c>
    </row>
    <row r="12356" spans="12:13" x14ac:dyDescent="0.35">
      <c r="L12356" s="535" t="s">
        <v>13420</v>
      </c>
      <c r="M12356" s="529" t="s">
        <v>1047</v>
      </c>
    </row>
    <row r="12357" spans="12:13" x14ac:dyDescent="0.35">
      <c r="L12357" s="535" t="s">
        <v>13421</v>
      </c>
      <c r="M12357" s="529" t="s">
        <v>1047</v>
      </c>
    </row>
    <row r="12358" spans="12:13" x14ac:dyDescent="0.35">
      <c r="L12358" s="535" t="s">
        <v>13422</v>
      </c>
      <c r="M12358" s="529" t="s">
        <v>1047</v>
      </c>
    </row>
    <row r="12359" spans="12:13" x14ac:dyDescent="0.35">
      <c r="L12359" s="535" t="s">
        <v>13423</v>
      </c>
      <c r="M12359" s="529" t="s">
        <v>1047</v>
      </c>
    </row>
    <row r="12360" spans="12:13" x14ac:dyDescent="0.35">
      <c r="L12360" s="535" t="s">
        <v>13424</v>
      </c>
      <c r="M12360" s="529" t="s">
        <v>1047</v>
      </c>
    </row>
    <row r="12361" spans="12:13" x14ac:dyDescent="0.35">
      <c r="L12361" s="535" t="s">
        <v>13425</v>
      </c>
      <c r="M12361" s="529" t="s">
        <v>1047</v>
      </c>
    </row>
    <row r="12362" spans="12:13" x14ac:dyDescent="0.35">
      <c r="L12362" s="535" t="s">
        <v>13426</v>
      </c>
      <c r="M12362" s="529" t="s">
        <v>1047</v>
      </c>
    </row>
    <row r="12363" spans="12:13" x14ac:dyDescent="0.35">
      <c r="L12363" s="535" t="s">
        <v>13427</v>
      </c>
      <c r="M12363" s="529" t="s">
        <v>1047</v>
      </c>
    </row>
    <row r="12364" spans="12:13" x14ac:dyDescent="0.35">
      <c r="L12364" s="535" t="s">
        <v>13428</v>
      </c>
      <c r="M12364" s="529" t="s">
        <v>1047</v>
      </c>
    </row>
    <row r="12365" spans="12:13" x14ac:dyDescent="0.35">
      <c r="L12365" s="535" t="s">
        <v>13429</v>
      </c>
      <c r="M12365" s="529" t="s">
        <v>1047</v>
      </c>
    </row>
    <row r="12366" spans="12:13" x14ac:dyDescent="0.35">
      <c r="L12366" s="535" t="s">
        <v>13430</v>
      </c>
      <c r="M12366" s="529" t="s">
        <v>1047</v>
      </c>
    </row>
    <row r="12367" spans="12:13" x14ac:dyDescent="0.35">
      <c r="L12367" s="535" t="s">
        <v>13431</v>
      </c>
      <c r="M12367" s="529" t="s">
        <v>1047</v>
      </c>
    </row>
    <row r="12368" spans="12:13" x14ac:dyDescent="0.35">
      <c r="L12368" s="535" t="s">
        <v>13432</v>
      </c>
      <c r="M12368" s="529" t="s">
        <v>1047</v>
      </c>
    </row>
    <row r="12369" spans="12:13" x14ac:dyDescent="0.35">
      <c r="L12369" s="535" t="s">
        <v>13433</v>
      </c>
      <c r="M12369" s="529" t="s">
        <v>1047</v>
      </c>
    </row>
    <row r="12370" spans="12:13" x14ac:dyDescent="0.35">
      <c r="L12370" s="535" t="s">
        <v>13434</v>
      </c>
      <c r="M12370" s="529" t="s">
        <v>1047</v>
      </c>
    </row>
    <row r="12371" spans="12:13" x14ac:dyDescent="0.35">
      <c r="L12371" s="535" t="s">
        <v>13435</v>
      </c>
      <c r="M12371" s="529" t="s">
        <v>1047</v>
      </c>
    </row>
    <row r="12372" spans="12:13" x14ac:dyDescent="0.35">
      <c r="L12372" s="535" t="s">
        <v>13436</v>
      </c>
      <c r="M12372" s="529" t="s">
        <v>1047</v>
      </c>
    </row>
    <row r="12373" spans="12:13" x14ac:dyDescent="0.35">
      <c r="L12373" s="535" t="s">
        <v>13437</v>
      </c>
      <c r="M12373" s="529" t="s">
        <v>1047</v>
      </c>
    </row>
    <row r="12374" spans="12:13" x14ac:dyDescent="0.35">
      <c r="L12374" s="535" t="s">
        <v>13438</v>
      </c>
      <c r="M12374" s="529" t="s">
        <v>1047</v>
      </c>
    </row>
    <row r="12375" spans="12:13" x14ac:dyDescent="0.35">
      <c r="L12375" s="535" t="s">
        <v>13439</v>
      </c>
      <c r="M12375" s="529" t="s">
        <v>1047</v>
      </c>
    </row>
    <row r="12376" spans="12:13" x14ac:dyDescent="0.35">
      <c r="L12376" s="535" t="s">
        <v>13440</v>
      </c>
      <c r="M12376" s="529" t="s">
        <v>1047</v>
      </c>
    </row>
    <row r="12377" spans="12:13" x14ac:dyDescent="0.35">
      <c r="L12377" s="535" t="s">
        <v>13441</v>
      </c>
      <c r="M12377" s="529" t="s">
        <v>1047</v>
      </c>
    </row>
    <row r="12378" spans="12:13" x14ac:dyDescent="0.35">
      <c r="L12378" s="535" t="s">
        <v>13442</v>
      </c>
      <c r="M12378" s="529" t="s">
        <v>1047</v>
      </c>
    </row>
    <row r="12379" spans="12:13" x14ac:dyDescent="0.35">
      <c r="L12379" s="535" t="s">
        <v>13443</v>
      </c>
      <c r="M12379" s="529" t="s">
        <v>1047</v>
      </c>
    </row>
    <row r="12380" spans="12:13" x14ac:dyDescent="0.35">
      <c r="L12380" s="535" t="s">
        <v>13444</v>
      </c>
      <c r="M12380" s="529" t="s">
        <v>1047</v>
      </c>
    </row>
    <row r="12381" spans="12:13" x14ac:dyDescent="0.35">
      <c r="L12381" s="535" t="s">
        <v>13445</v>
      </c>
      <c r="M12381" s="529" t="s">
        <v>1047</v>
      </c>
    </row>
    <row r="12382" spans="12:13" x14ac:dyDescent="0.35">
      <c r="L12382" s="535" t="s">
        <v>13446</v>
      </c>
      <c r="M12382" s="529" t="s">
        <v>1047</v>
      </c>
    </row>
    <row r="12383" spans="12:13" x14ac:dyDescent="0.35">
      <c r="L12383" s="535" t="s">
        <v>13447</v>
      </c>
      <c r="M12383" s="529" t="s">
        <v>1047</v>
      </c>
    </row>
    <row r="12384" spans="12:13" x14ac:dyDescent="0.35">
      <c r="L12384" s="535" t="s">
        <v>13448</v>
      </c>
      <c r="M12384" s="529" t="s">
        <v>1047</v>
      </c>
    </row>
    <row r="12385" spans="12:13" x14ac:dyDescent="0.35">
      <c r="L12385" s="535" t="s">
        <v>13449</v>
      </c>
      <c r="M12385" s="529" t="s">
        <v>1047</v>
      </c>
    </row>
    <row r="12386" spans="12:13" x14ac:dyDescent="0.35">
      <c r="L12386" s="535" t="s">
        <v>13450</v>
      </c>
      <c r="M12386" s="529" t="s">
        <v>1047</v>
      </c>
    </row>
    <row r="12387" spans="12:13" x14ac:dyDescent="0.35">
      <c r="L12387" s="535" t="s">
        <v>13451</v>
      </c>
      <c r="M12387" s="529" t="s">
        <v>1047</v>
      </c>
    </row>
    <row r="12388" spans="12:13" x14ac:dyDescent="0.35">
      <c r="L12388" s="535" t="s">
        <v>13452</v>
      </c>
      <c r="M12388" s="529" t="s">
        <v>1047</v>
      </c>
    </row>
    <row r="12389" spans="12:13" x14ac:dyDescent="0.35">
      <c r="L12389" s="535" t="s">
        <v>13453</v>
      </c>
      <c r="M12389" s="529" t="s">
        <v>1047</v>
      </c>
    </row>
    <row r="12390" spans="12:13" x14ac:dyDescent="0.35">
      <c r="L12390" s="535" t="s">
        <v>13454</v>
      </c>
      <c r="M12390" s="529" t="s">
        <v>1047</v>
      </c>
    </row>
    <row r="12391" spans="12:13" x14ac:dyDescent="0.35">
      <c r="L12391" s="535" t="s">
        <v>13455</v>
      </c>
      <c r="M12391" s="529" t="s">
        <v>1047</v>
      </c>
    </row>
    <row r="12392" spans="12:13" x14ac:dyDescent="0.35">
      <c r="L12392" s="535" t="s">
        <v>13456</v>
      </c>
      <c r="M12392" s="529" t="s">
        <v>1047</v>
      </c>
    </row>
    <row r="12393" spans="12:13" x14ac:dyDescent="0.35">
      <c r="L12393" s="535" t="s">
        <v>13457</v>
      </c>
      <c r="M12393" s="529" t="s">
        <v>1047</v>
      </c>
    </row>
    <row r="12394" spans="12:13" x14ac:dyDescent="0.35">
      <c r="L12394" s="535" t="s">
        <v>13458</v>
      </c>
      <c r="M12394" s="529" t="s">
        <v>1047</v>
      </c>
    </row>
    <row r="12395" spans="12:13" x14ac:dyDescent="0.35">
      <c r="L12395" s="535" t="s">
        <v>13459</v>
      </c>
      <c r="M12395" s="529" t="s">
        <v>1047</v>
      </c>
    </row>
    <row r="12396" spans="12:13" x14ac:dyDescent="0.35">
      <c r="L12396" s="535" t="s">
        <v>13460</v>
      </c>
      <c r="M12396" s="529" t="s">
        <v>1047</v>
      </c>
    </row>
    <row r="12397" spans="12:13" x14ac:dyDescent="0.35">
      <c r="L12397" s="535" t="s">
        <v>13461</v>
      </c>
      <c r="M12397" s="529" t="s">
        <v>1047</v>
      </c>
    </row>
    <row r="12398" spans="12:13" x14ac:dyDescent="0.35">
      <c r="L12398" s="535" t="s">
        <v>13462</v>
      </c>
      <c r="M12398" s="529" t="s">
        <v>1047</v>
      </c>
    </row>
    <row r="12399" spans="12:13" x14ac:dyDescent="0.35">
      <c r="L12399" s="535" t="s">
        <v>13463</v>
      </c>
      <c r="M12399" s="529" t="s">
        <v>1047</v>
      </c>
    </row>
    <row r="12400" spans="12:13" x14ac:dyDescent="0.35">
      <c r="L12400" s="535" t="s">
        <v>13464</v>
      </c>
      <c r="M12400" s="529" t="s">
        <v>1047</v>
      </c>
    </row>
    <row r="12401" spans="12:13" x14ac:dyDescent="0.35">
      <c r="L12401" s="535" t="s">
        <v>13465</v>
      </c>
      <c r="M12401" s="529" t="s">
        <v>1047</v>
      </c>
    </row>
    <row r="12402" spans="12:13" x14ac:dyDescent="0.35">
      <c r="L12402" s="535" t="s">
        <v>13466</v>
      </c>
      <c r="M12402" s="529" t="s">
        <v>1047</v>
      </c>
    </row>
    <row r="12403" spans="12:13" x14ac:dyDescent="0.35">
      <c r="L12403" s="535" t="s">
        <v>13467</v>
      </c>
      <c r="M12403" s="529" t="s">
        <v>1047</v>
      </c>
    </row>
    <row r="12404" spans="12:13" x14ac:dyDescent="0.35">
      <c r="L12404" s="535" t="s">
        <v>13468</v>
      </c>
      <c r="M12404" s="529" t="s">
        <v>1047</v>
      </c>
    </row>
    <row r="12405" spans="12:13" x14ac:dyDescent="0.35">
      <c r="L12405" s="535" t="s">
        <v>13469</v>
      </c>
      <c r="M12405" s="529" t="s">
        <v>1047</v>
      </c>
    </row>
    <row r="12406" spans="12:13" x14ac:dyDescent="0.35">
      <c r="L12406" s="535" t="s">
        <v>13470</v>
      </c>
      <c r="M12406" s="529" t="s">
        <v>1047</v>
      </c>
    </row>
    <row r="12407" spans="12:13" x14ac:dyDescent="0.35">
      <c r="L12407" s="535" t="s">
        <v>13471</v>
      </c>
      <c r="M12407" s="529" t="s">
        <v>1047</v>
      </c>
    </row>
    <row r="12408" spans="12:13" x14ac:dyDescent="0.35">
      <c r="L12408" s="535" t="s">
        <v>13472</v>
      </c>
      <c r="M12408" s="529" t="s">
        <v>1047</v>
      </c>
    </row>
    <row r="12409" spans="12:13" x14ac:dyDescent="0.35">
      <c r="L12409" s="535" t="s">
        <v>13473</v>
      </c>
      <c r="M12409" s="529" t="s">
        <v>1047</v>
      </c>
    </row>
    <row r="12410" spans="12:13" x14ac:dyDescent="0.35">
      <c r="L12410" s="535" t="s">
        <v>13474</v>
      </c>
      <c r="M12410" s="529" t="s">
        <v>1047</v>
      </c>
    </row>
    <row r="12411" spans="12:13" x14ac:dyDescent="0.35">
      <c r="L12411" s="535" t="s">
        <v>13475</v>
      </c>
      <c r="M12411" s="529" t="s">
        <v>1047</v>
      </c>
    </row>
    <row r="12412" spans="12:13" x14ac:dyDescent="0.35">
      <c r="L12412" s="535" t="s">
        <v>13476</v>
      </c>
      <c r="M12412" s="529" t="s">
        <v>1047</v>
      </c>
    </row>
    <row r="12413" spans="12:13" x14ac:dyDescent="0.35">
      <c r="L12413" s="535" t="s">
        <v>13477</v>
      </c>
      <c r="M12413" s="529" t="s">
        <v>1047</v>
      </c>
    </row>
    <row r="12414" spans="12:13" x14ac:dyDescent="0.35">
      <c r="L12414" s="535" t="s">
        <v>13478</v>
      </c>
      <c r="M12414" s="529" t="s">
        <v>1047</v>
      </c>
    </row>
    <row r="12415" spans="12:13" x14ac:dyDescent="0.35">
      <c r="L12415" s="535" t="s">
        <v>13479</v>
      </c>
      <c r="M12415" s="529" t="s">
        <v>1047</v>
      </c>
    </row>
    <row r="12416" spans="12:13" x14ac:dyDescent="0.35">
      <c r="L12416" s="535" t="s">
        <v>13480</v>
      </c>
      <c r="M12416" s="529" t="s">
        <v>1047</v>
      </c>
    </row>
    <row r="12417" spans="12:13" x14ac:dyDescent="0.35">
      <c r="L12417" s="535" t="s">
        <v>13481</v>
      </c>
      <c r="M12417" s="529" t="s">
        <v>1047</v>
      </c>
    </row>
    <row r="12418" spans="12:13" x14ac:dyDescent="0.35">
      <c r="L12418" s="535" t="s">
        <v>13482</v>
      </c>
      <c r="M12418" s="529" t="s">
        <v>1047</v>
      </c>
    </row>
    <row r="12419" spans="12:13" x14ac:dyDescent="0.35">
      <c r="L12419" s="535" t="s">
        <v>13483</v>
      </c>
      <c r="M12419" s="529" t="s">
        <v>1047</v>
      </c>
    </row>
    <row r="12420" spans="12:13" x14ac:dyDescent="0.35">
      <c r="L12420" s="535" t="s">
        <v>13484</v>
      </c>
      <c r="M12420" s="529" t="s">
        <v>1047</v>
      </c>
    </row>
    <row r="12421" spans="12:13" x14ac:dyDescent="0.35">
      <c r="L12421" s="535" t="s">
        <v>13485</v>
      </c>
      <c r="M12421" s="529" t="s">
        <v>1047</v>
      </c>
    </row>
    <row r="12422" spans="12:13" x14ac:dyDescent="0.35">
      <c r="L12422" s="535" t="s">
        <v>13486</v>
      </c>
      <c r="M12422" s="529" t="s">
        <v>1047</v>
      </c>
    </row>
    <row r="12423" spans="12:13" x14ac:dyDescent="0.35">
      <c r="L12423" s="535" t="s">
        <v>13487</v>
      </c>
      <c r="M12423" s="529" t="s">
        <v>1047</v>
      </c>
    </row>
    <row r="12424" spans="12:13" x14ac:dyDescent="0.35">
      <c r="L12424" s="535" t="s">
        <v>13488</v>
      </c>
      <c r="M12424" s="529" t="s">
        <v>1047</v>
      </c>
    </row>
    <row r="12425" spans="12:13" x14ac:dyDescent="0.35">
      <c r="L12425" s="535" t="s">
        <v>13489</v>
      </c>
      <c r="M12425" s="529" t="s">
        <v>1047</v>
      </c>
    </row>
    <row r="12426" spans="12:13" x14ac:dyDescent="0.35">
      <c r="L12426" s="535" t="s">
        <v>13490</v>
      </c>
      <c r="M12426" s="529" t="s">
        <v>1047</v>
      </c>
    </row>
    <row r="12427" spans="12:13" x14ac:dyDescent="0.35">
      <c r="L12427" s="535" t="s">
        <v>13491</v>
      </c>
      <c r="M12427" s="529" t="s">
        <v>1047</v>
      </c>
    </row>
    <row r="12428" spans="12:13" x14ac:dyDescent="0.35">
      <c r="L12428" s="535" t="s">
        <v>13492</v>
      </c>
      <c r="M12428" s="529" t="s">
        <v>1047</v>
      </c>
    </row>
    <row r="12429" spans="12:13" x14ac:dyDescent="0.35">
      <c r="L12429" s="535" t="s">
        <v>13493</v>
      </c>
      <c r="M12429" s="529" t="s">
        <v>1047</v>
      </c>
    </row>
    <row r="12430" spans="12:13" x14ac:dyDescent="0.35">
      <c r="L12430" s="535" t="s">
        <v>13494</v>
      </c>
      <c r="M12430" s="529" t="s">
        <v>1047</v>
      </c>
    </row>
    <row r="12431" spans="12:13" x14ac:dyDescent="0.35">
      <c r="L12431" s="535" t="s">
        <v>13495</v>
      </c>
      <c r="M12431" s="529" t="s">
        <v>1047</v>
      </c>
    </row>
    <row r="12432" spans="12:13" x14ac:dyDescent="0.35">
      <c r="L12432" s="535" t="s">
        <v>13496</v>
      </c>
      <c r="M12432" s="529" t="s">
        <v>1047</v>
      </c>
    </row>
    <row r="12433" spans="12:13" x14ac:dyDescent="0.35">
      <c r="L12433" s="535" t="s">
        <v>13497</v>
      </c>
      <c r="M12433" s="529" t="s">
        <v>1047</v>
      </c>
    </row>
    <row r="12434" spans="12:13" x14ac:dyDescent="0.35">
      <c r="L12434" s="535" t="s">
        <v>13498</v>
      </c>
      <c r="M12434" s="529" t="s">
        <v>1047</v>
      </c>
    </row>
    <row r="12435" spans="12:13" x14ac:dyDescent="0.35">
      <c r="L12435" s="535" t="s">
        <v>13499</v>
      </c>
      <c r="M12435" s="529" t="s">
        <v>1047</v>
      </c>
    </row>
    <row r="12436" spans="12:13" x14ac:dyDescent="0.35">
      <c r="L12436" s="535" t="s">
        <v>13500</v>
      </c>
      <c r="M12436" s="529" t="s">
        <v>1047</v>
      </c>
    </row>
    <row r="12437" spans="12:13" x14ac:dyDescent="0.35">
      <c r="L12437" s="535" t="s">
        <v>13501</v>
      </c>
      <c r="M12437" s="529" t="s">
        <v>1047</v>
      </c>
    </row>
    <row r="12438" spans="12:13" x14ac:dyDescent="0.35">
      <c r="L12438" s="535" t="s">
        <v>13502</v>
      </c>
      <c r="M12438" s="529" t="s">
        <v>1047</v>
      </c>
    </row>
    <row r="12439" spans="12:13" x14ac:dyDescent="0.35">
      <c r="L12439" s="535" t="s">
        <v>13503</v>
      </c>
      <c r="M12439" s="529" t="s">
        <v>1047</v>
      </c>
    </row>
    <row r="12440" spans="12:13" x14ac:dyDescent="0.35">
      <c r="L12440" s="535" t="s">
        <v>13504</v>
      </c>
      <c r="M12440" s="529" t="s">
        <v>1047</v>
      </c>
    </row>
    <row r="12441" spans="12:13" x14ac:dyDescent="0.35">
      <c r="L12441" s="535" t="s">
        <v>13505</v>
      </c>
      <c r="M12441" s="529" t="s">
        <v>1047</v>
      </c>
    </row>
    <row r="12442" spans="12:13" x14ac:dyDescent="0.35">
      <c r="L12442" s="535" t="s">
        <v>13506</v>
      </c>
      <c r="M12442" s="529" t="s">
        <v>1047</v>
      </c>
    </row>
    <row r="12443" spans="12:13" x14ac:dyDescent="0.35">
      <c r="L12443" s="535" t="s">
        <v>13507</v>
      </c>
      <c r="M12443" s="529" t="s">
        <v>1047</v>
      </c>
    </row>
    <row r="12444" spans="12:13" x14ac:dyDescent="0.35">
      <c r="L12444" s="535" t="s">
        <v>13508</v>
      </c>
      <c r="M12444" s="529" t="s">
        <v>1047</v>
      </c>
    </row>
    <row r="12445" spans="12:13" x14ac:dyDescent="0.35">
      <c r="L12445" s="535" t="s">
        <v>13509</v>
      </c>
      <c r="M12445" s="529" t="s">
        <v>1047</v>
      </c>
    </row>
    <row r="12446" spans="12:13" x14ac:dyDescent="0.35">
      <c r="L12446" s="535" t="s">
        <v>13510</v>
      </c>
      <c r="M12446" s="529" t="s">
        <v>1047</v>
      </c>
    </row>
    <row r="12447" spans="12:13" x14ac:dyDescent="0.35">
      <c r="L12447" s="535" t="s">
        <v>13511</v>
      </c>
      <c r="M12447" s="529" t="s">
        <v>1047</v>
      </c>
    </row>
    <row r="12448" spans="12:13" x14ac:dyDescent="0.35">
      <c r="L12448" s="535" t="s">
        <v>13512</v>
      </c>
      <c r="M12448" s="529" t="s">
        <v>1047</v>
      </c>
    </row>
    <row r="12449" spans="12:13" x14ac:dyDescent="0.35">
      <c r="L12449" s="535" t="s">
        <v>13513</v>
      </c>
      <c r="M12449" s="529" t="s">
        <v>1047</v>
      </c>
    </row>
    <row r="12450" spans="12:13" x14ac:dyDescent="0.35">
      <c r="L12450" s="535" t="s">
        <v>13514</v>
      </c>
      <c r="M12450" s="529" t="s">
        <v>1047</v>
      </c>
    </row>
    <row r="12451" spans="12:13" x14ac:dyDescent="0.35">
      <c r="L12451" s="535" t="s">
        <v>13515</v>
      </c>
      <c r="M12451" s="529" t="s">
        <v>1047</v>
      </c>
    </row>
    <row r="12452" spans="12:13" x14ac:dyDescent="0.35">
      <c r="L12452" s="535" t="s">
        <v>13516</v>
      </c>
      <c r="M12452" s="529" t="s">
        <v>1047</v>
      </c>
    </row>
    <row r="12453" spans="12:13" x14ac:dyDescent="0.35">
      <c r="L12453" s="535" t="s">
        <v>13517</v>
      </c>
      <c r="M12453" s="529" t="s">
        <v>1047</v>
      </c>
    </row>
    <row r="12454" spans="12:13" x14ac:dyDescent="0.35">
      <c r="L12454" s="535" t="s">
        <v>13518</v>
      </c>
      <c r="M12454" s="529" t="s">
        <v>1047</v>
      </c>
    </row>
    <row r="12455" spans="12:13" x14ac:dyDescent="0.35">
      <c r="L12455" s="535" t="s">
        <v>13519</v>
      </c>
      <c r="M12455" s="529" t="s">
        <v>1047</v>
      </c>
    </row>
    <row r="12456" spans="12:13" x14ac:dyDescent="0.35">
      <c r="L12456" s="535" t="s">
        <v>13520</v>
      </c>
      <c r="M12456" s="529" t="s">
        <v>1047</v>
      </c>
    </row>
    <row r="12457" spans="12:13" x14ac:dyDescent="0.35">
      <c r="L12457" s="535" t="s">
        <v>13521</v>
      </c>
      <c r="M12457" s="529" t="s">
        <v>1047</v>
      </c>
    </row>
    <row r="12458" spans="12:13" x14ac:dyDescent="0.35">
      <c r="L12458" s="535" t="s">
        <v>13522</v>
      </c>
      <c r="M12458" s="529" t="s">
        <v>1047</v>
      </c>
    </row>
    <row r="12459" spans="12:13" x14ac:dyDescent="0.35">
      <c r="L12459" s="535" t="s">
        <v>13523</v>
      </c>
      <c r="M12459" s="529" t="s">
        <v>1047</v>
      </c>
    </row>
    <row r="12460" spans="12:13" x14ac:dyDescent="0.35">
      <c r="L12460" s="535" t="s">
        <v>13524</v>
      </c>
      <c r="M12460" s="529" t="s">
        <v>1047</v>
      </c>
    </row>
    <row r="12461" spans="12:13" x14ac:dyDescent="0.35">
      <c r="L12461" s="535" t="s">
        <v>13525</v>
      </c>
      <c r="M12461" s="529" t="s">
        <v>1047</v>
      </c>
    </row>
    <row r="12462" spans="12:13" x14ac:dyDescent="0.35">
      <c r="L12462" s="535" t="s">
        <v>13526</v>
      </c>
      <c r="M12462" s="529" t="s">
        <v>1047</v>
      </c>
    </row>
    <row r="12463" spans="12:13" x14ac:dyDescent="0.35">
      <c r="L12463" s="535" t="s">
        <v>13527</v>
      </c>
      <c r="M12463" s="529" t="s">
        <v>1047</v>
      </c>
    </row>
    <row r="12464" spans="12:13" x14ac:dyDescent="0.35">
      <c r="L12464" s="535" t="s">
        <v>13528</v>
      </c>
      <c r="M12464" s="529" t="s">
        <v>1047</v>
      </c>
    </row>
    <row r="12465" spans="12:13" x14ac:dyDescent="0.35">
      <c r="L12465" s="535" t="s">
        <v>13529</v>
      </c>
      <c r="M12465" s="529" t="s">
        <v>1047</v>
      </c>
    </row>
    <row r="12466" spans="12:13" x14ac:dyDescent="0.35">
      <c r="L12466" s="535" t="s">
        <v>13530</v>
      </c>
      <c r="M12466" s="529" t="s">
        <v>1047</v>
      </c>
    </row>
    <row r="12467" spans="12:13" x14ac:dyDescent="0.35">
      <c r="L12467" s="535" t="s">
        <v>13531</v>
      </c>
      <c r="M12467" s="529" t="s">
        <v>1047</v>
      </c>
    </row>
    <row r="12468" spans="12:13" x14ac:dyDescent="0.35">
      <c r="L12468" s="535" t="s">
        <v>13532</v>
      </c>
      <c r="M12468" s="529" t="s">
        <v>1047</v>
      </c>
    </row>
    <row r="12469" spans="12:13" x14ac:dyDescent="0.35">
      <c r="L12469" s="535" t="s">
        <v>13533</v>
      </c>
      <c r="M12469" s="529" t="s">
        <v>1047</v>
      </c>
    </row>
    <row r="12470" spans="12:13" x14ac:dyDescent="0.35">
      <c r="L12470" s="535" t="s">
        <v>13534</v>
      </c>
      <c r="M12470" s="529" t="s">
        <v>1047</v>
      </c>
    </row>
    <row r="12471" spans="12:13" x14ac:dyDescent="0.35">
      <c r="L12471" s="535" t="s">
        <v>13535</v>
      </c>
      <c r="M12471" s="529" t="s">
        <v>1047</v>
      </c>
    </row>
    <row r="12472" spans="12:13" x14ac:dyDescent="0.35">
      <c r="L12472" s="535" t="s">
        <v>13536</v>
      </c>
      <c r="M12472" s="529" t="s">
        <v>1047</v>
      </c>
    </row>
    <row r="12473" spans="12:13" x14ac:dyDescent="0.35">
      <c r="L12473" s="535" t="s">
        <v>13537</v>
      </c>
      <c r="M12473" s="529" t="s">
        <v>1047</v>
      </c>
    </row>
    <row r="12474" spans="12:13" x14ac:dyDescent="0.35">
      <c r="L12474" s="535" t="s">
        <v>13538</v>
      </c>
      <c r="M12474" s="529" t="s">
        <v>1047</v>
      </c>
    </row>
    <row r="12475" spans="12:13" x14ac:dyDescent="0.35">
      <c r="L12475" s="535" t="s">
        <v>13539</v>
      </c>
      <c r="M12475" s="529" t="s">
        <v>1047</v>
      </c>
    </row>
    <row r="12476" spans="12:13" x14ac:dyDescent="0.35">
      <c r="L12476" s="535" t="s">
        <v>13540</v>
      </c>
      <c r="M12476" s="529" t="s">
        <v>1047</v>
      </c>
    </row>
    <row r="12477" spans="12:13" x14ac:dyDescent="0.35">
      <c r="L12477" s="535" t="s">
        <v>13541</v>
      </c>
      <c r="M12477" s="529" t="s">
        <v>1047</v>
      </c>
    </row>
    <row r="12478" spans="12:13" x14ac:dyDescent="0.35">
      <c r="L12478" s="535" t="s">
        <v>13542</v>
      </c>
      <c r="M12478" s="529" t="s">
        <v>1047</v>
      </c>
    </row>
    <row r="12479" spans="12:13" x14ac:dyDescent="0.35">
      <c r="L12479" s="535" t="s">
        <v>13543</v>
      </c>
      <c r="M12479" s="529" t="s">
        <v>1047</v>
      </c>
    </row>
    <row r="12480" spans="12:13" x14ac:dyDescent="0.35">
      <c r="L12480" s="535" t="s">
        <v>13544</v>
      </c>
      <c r="M12480" s="529" t="s">
        <v>1047</v>
      </c>
    </row>
    <row r="12481" spans="12:13" x14ac:dyDescent="0.35">
      <c r="L12481" s="535" t="s">
        <v>13545</v>
      </c>
      <c r="M12481" s="529" t="s">
        <v>1047</v>
      </c>
    </row>
    <row r="12482" spans="12:13" x14ac:dyDescent="0.35">
      <c r="L12482" s="535" t="s">
        <v>13546</v>
      </c>
      <c r="M12482" s="529" t="s">
        <v>1047</v>
      </c>
    </row>
    <row r="12483" spans="12:13" x14ac:dyDescent="0.35">
      <c r="L12483" s="535" t="s">
        <v>13547</v>
      </c>
      <c r="M12483" s="529" t="s">
        <v>1047</v>
      </c>
    </row>
    <row r="12484" spans="12:13" x14ac:dyDescent="0.35">
      <c r="L12484" s="535" t="s">
        <v>13548</v>
      </c>
      <c r="M12484" s="529" t="s">
        <v>1047</v>
      </c>
    </row>
    <row r="12485" spans="12:13" x14ac:dyDescent="0.35">
      <c r="L12485" s="535" t="s">
        <v>13549</v>
      </c>
      <c r="M12485" s="529" t="s">
        <v>1047</v>
      </c>
    </row>
    <row r="12486" spans="12:13" x14ac:dyDescent="0.35">
      <c r="L12486" s="535" t="s">
        <v>13550</v>
      </c>
      <c r="M12486" s="529" t="s">
        <v>1047</v>
      </c>
    </row>
    <row r="12487" spans="12:13" x14ac:dyDescent="0.35">
      <c r="L12487" s="535" t="s">
        <v>13551</v>
      </c>
      <c r="M12487" s="529" t="s">
        <v>1047</v>
      </c>
    </row>
    <row r="12488" spans="12:13" x14ac:dyDescent="0.35">
      <c r="L12488" s="535" t="s">
        <v>13552</v>
      </c>
      <c r="M12488" s="529" t="s">
        <v>1047</v>
      </c>
    </row>
    <row r="12489" spans="12:13" x14ac:dyDescent="0.35">
      <c r="L12489" s="535" t="s">
        <v>13553</v>
      </c>
      <c r="M12489" s="529" t="s">
        <v>1047</v>
      </c>
    </row>
    <row r="12490" spans="12:13" x14ac:dyDescent="0.35">
      <c r="L12490" s="535" t="s">
        <v>13554</v>
      </c>
      <c r="M12490" s="529" t="s">
        <v>1047</v>
      </c>
    </row>
    <row r="12491" spans="12:13" x14ac:dyDescent="0.35">
      <c r="L12491" s="535" t="s">
        <v>13555</v>
      </c>
      <c r="M12491" s="529" t="s">
        <v>1047</v>
      </c>
    </row>
    <row r="12492" spans="12:13" x14ac:dyDescent="0.35">
      <c r="L12492" s="535" t="s">
        <v>13556</v>
      </c>
      <c r="M12492" s="529" t="s">
        <v>1047</v>
      </c>
    </row>
    <row r="12493" spans="12:13" x14ac:dyDescent="0.35">
      <c r="L12493" s="535" t="s">
        <v>13557</v>
      </c>
      <c r="M12493" s="529" t="s">
        <v>1047</v>
      </c>
    </row>
    <row r="12494" spans="12:13" x14ac:dyDescent="0.35">
      <c r="L12494" s="535" t="s">
        <v>13558</v>
      </c>
      <c r="M12494" s="529" t="s">
        <v>1047</v>
      </c>
    </row>
    <row r="12495" spans="12:13" x14ac:dyDescent="0.35">
      <c r="L12495" s="535" t="s">
        <v>13559</v>
      </c>
      <c r="M12495" s="529" t="s">
        <v>1047</v>
      </c>
    </row>
    <row r="12496" spans="12:13" x14ac:dyDescent="0.35">
      <c r="L12496" s="535" t="s">
        <v>13560</v>
      </c>
      <c r="M12496" s="529" t="s">
        <v>1047</v>
      </c>
    </row>
    <row r="12497" spans="12:13" x14ac:dyDescent="0.35">
      <c r="L12497" s="535" t="s">
        <v>13561</v>
      </c>
      <c r="M12497" s="529" t="s">
        <v>1047</v>
      </c>
    </row>
    <row r="12498" spans="12:13" x14ac:dyDescent="0.35">
      <c r="L12498" s="535" t="s">
        <v>13562</v>
      </c>
      <c r="M12498" s="529" t="s">
        <v>1047</v>
      </c>
    </row>
    <row r="12499" spans="12:13" x14ac:dyDescent="0.35">
      <c r="L12499" s="535" t="s">
        <v>13563</v>
      </c>
      <c r="M12499" s="529" t="s">
        <v>1047</v>
      </c>
    </row>
    <row r="12500" spans="12:13" x14ac:dyDescent="0.35">
      <c r="L12500" s="535" t="s">
        <v>13564</v>
      </c>
      <c r="M12500" s="529" t="s">
        <v>1047</v>
      </c>
    </row>
    <row r="12501" spans="12:13" x14ac:dyDescent="0.35">
      <c r="L12501" s="535" t="s">
        <v>13565</v>
      </c>
      <c r="M12501" s="529" t="s">
        <v>1047</v>
      </c>
    </row>
    <row r="12502" spans="12:13" x14ac:dyDescent="0.35">
      <c r="L12502" s="535" t="s">
        <v>13566</v>
      </c>
      <c r="M12502" s="529" t="s">
        <v>1047</v>
      </c>
    </row>
    <row r="12503" spans="12:13" x14ac:dyDescent="0.35">
      <c r="L12503" s="535" t="s">
        <v>13567</v>
      </c>
      <c r="M12503" s="529" t="s">
        <v>1047</v>
      </c>
    </row>
    <row r="12504" spans="12:13" x14ac:dyDescent="0.35">
      <c r="L12504" s="535" t="s">
        <v>13568</v>
      </c>
      <c r="M12504" s="529" t="s">
        <v>1047</v>
      </c>
    </row>
    <row r="12505" spans="12:13" x14ac:dyDescent="0.35">
      <c r="L12505" s="535" t="s">
        <v>13569</v>
      </c>
      <c r="M12505" s="529" t="s">
        <v>1047</v>
      </c>
    </row>
    <row r="12506" spans="12:13" x14ac:dyDescent="0.35">
      <c r="L12506" s="535" t="s">
        <v>13570</v>
      </c>
      <c r="M12506" s="529" t="s">
        <v>1047</v>
      </c>
    </row>
    <row r="12507" spans="12:13" x14ac:dyDescent="0.35">
      <c r="L12507" s="535" t="s">
        <v>13571</v>
      </c>
      <c r="M12507" s="529" t="s">
        <v>1047</v>
      </c>
    </row>
    <row r="12508" spans="12:13" x14ac:dyDescent="0.35">
      <c r="L12508" s="535" t="s">
        <v>13572</v>
      </c>
      <c r="M12508" s="529" t="s">
        <v>1047</v>
      </c>
    </row>
    <row r="12509" spans="12:13" x14ac:dyDescent="0.35">
      <c r="L12509" s="535" t="s">
        <v>13573</v>
      </c>
      <c r="M12509" s="529" t="s">
        <v>1047</v>
      </c>
    </row>
    <row r="12510" spans="12:13" x14ac:dyDescent="0.35">
      <c r="L12510" s="535" t="s">
        <v>13574</v>
      </c>
      <c r="M12510" s="529" t="s">
        <v>1047</v>
      </c>
    </row>
    <row r="12511" spans="12:13" x14ac:dyDescent="0.35">
      <c r="L12511" s="535" t="s">
        <v>13575</v>
      </c>
      <c r="M12511" s="529" t="s">
        <v>1047</v>
      </c>
    </row>
    <row r="12512" spans="12:13" x14ac:dyDescent="0.35">
      <c r="L12512" s="535" t="s">
        <v>13576</v>
      </c>
      <c r="M12512" s="529" t="s">
        <v>1047</v>
      </c>
    </row>
    <row r="12513" spans="12:13" x14ac:dyDescent="0.35">
      <c r="L12513" s="535" t="s">
        <v>13577</v>
      </c>
      <c r="M12513" s="529" t="s">
        <v>1047</v>
      </c>
    </row>
    <row r="12514" spans="12:13" x14ac:dyDescent="0.35">
      <c r="L12514" s="535" t="s">
        <v>13578</v>
      </c>
      <c r="M12514" s="529" t="s">
        <v>1047</v>
      </c>
    </row>
    <row r="12515" spans="12:13" x14ac:dyDescent="0.35">
      <c r="L12515" s="535" t="s">
        <v>13579</v>
      </c>
      <c r="M12515" s="529" t="s">
        <v>1047</v>
      </c>
    </row>
    <row r="12516" spans="12:13" x14ac:dyDescent="0.35">
      <c r="L12516" s="535" t="s">
        <v>13580</v>
      </c>
      <c r="M12516" s="529" t="s">
        <v>1047</v>
      </c>
    </row>
    <row r="12517" spans="12:13" x14ac:dyDescent="0.35">
      <c r="L12517" s="535" t="s">
        <v>13581</v>
      </c>
      <c r="M12517" s="529" t="s">
        <v>1047</v>
      </c>
    </row>
    <row r="12518" spans="12:13" x14ac:dyDescent="0.35">
      <c r="L12518" s="535" t="s">
        <v>13582</v>
      </c>
      <c r="M12518" s="529" t="s">
        <v>1047</v>
      </c>
    </row>
    <row r="12519" spans="12:13" x14ac:dyDescent="0.35">
      <c r="L12519" s="535" t="s">
        <v>13583</v>
      </c>
      <c r="M12519" s="529" t="s">
        <v>1047</v>
      </c>
    </row>
    <row r="12520" spans="12:13" x14ac:dyDescent="0.35">
      <c r="L12520" s="535" t="s">
        <v>13584</v>
      </c>
      <c r="M12520" s="529" t="s">
        <v>1047</v>
      </c>
    </row>
    <row r="12521" spans="12:13" x14ac:dyDescent="0.35">
      <c r="L12521" s="535" t="s">
        <v>13585</v>
      </c>
      <c r="M12521" s="529" t="s">
        <v>1047</v>
      </c>
    </row>
    <row r="12522" spans="12:13" x14ac:dyDescent="0.35">
      <c r="L12522" s="535" t="s">
        <v>13586</v>
      </c>
      <c r="M12522" s="529" t="s">
        <v>1047</v>
      </c>
    </row>
    <row r="12523" spans="12:13" x14ac:dyDescent="0.35">
      <c r="L12523" s="535" t="s">
        <v>13587</v>
      </c>
      <c r="M12523" s="529" t="s">
        <v>1047</v>
      </c>
    </row>
    <row r="12524" spans="12:13" x14ac:dyDescent="0.35">
      <c r="L12524" s="535" t="s">
        <v>13588</v>
      </c>
      <c r="M12524" s="529" t="s">
        <v>1047</v>
      </c>
    </row>
    <row r="12525" spans="12:13" x14ac:dyDescent="0.35">
      <c r="L12525" s="535" t="s">
        <v>13589</v>
      </c>
      <c r="M12525" s="529" t="s">
        <v>1047</v>
      </c>
    </row>
    <row r="12526" spans="12:13" x14ac:dyDescent="0.35">
      <c r="L12526" s="535" t="s">
        <v>13590</v>
      </c>
      <c r="M12526" s="529" t="s">
        <v>1047</v>
      </c>
    </row>
    <row r="12527" spans="12:13" x14ac:dyDescent="0.35">
      <c r="L12527" s="535" t="s">
        <v>13591</v>
      </c>
      <c r="M12527" s="529" t="s">
        <v>1047</v>
      </c>
    </row>
    <row r="12528" spans="12:13" x14ac:dyDescent="0.35">
      <c r="L12528" s="535" t="s">
        <v>13592</v>
      </c>
      <c r="M12528" s="529" t="s">
        <v>1047</v>
      </c>
    </row>
    <row r="12529" spans="12:13" x14ac:dyDescent="0.35">
      <c r="L12529" s="535" t="s">
        <v>13593</v>
      </c>
      <c r="M12529" s="529" t="s">
        <v>1047</v>
      </c>
    </row>
    <row r="12530" spans="12:13" x14ac:dyDescent="0.35">
      <c r="L12530" s="535" t="s">
        <v>13594</v>
      </c>
      <c r="M12530" s="529" t="s">
        <v>1047</v>
      </c>
    </row>
    <row r="12531" spans="12:13" x14ac:dyDescent="0.35">
      <c r="L12531" s="535" t="s">
        <v>13595</v>
      </c>
      <c r="M12531" s="529" t="s">
        <v>1047</v>
      </c>
    </row>
    <row r="12532" spans="12:13" x14ac:dyDescent="0.35">
      <c r="L12532" s="535" t="s">
        <v>13596</v>
      </c>
      <c r="M12532" s="529" t="s">
        <v>1047</v>
      </c>
    </row>
    <row r="12533" spans="12:13" x14ac:dyDescent="0.35">
      <c r="L12533" s="535" t="s">
        <v>13597</v>
      </c>
      <c r="M12533" s="529" t="s">
        <v>1047</v>
      </c>
    </row>
    <row r="12534" spans="12:13" x14ac:dyDescent="0.35">
      <c r="L12534" s="535" t="s">
        <v>13598</v>
      </c>
      <c r="M12534" s="529" t="s">
        <v>1047</v>
      </c>
    </row>
    <row r="12535" spans="12:13" x14ac:dyDescent="0.35">
      <c r="L12535" s="535" t="s">
        <v>13599</v>
      </c>
      <c r="M12535" s="529" t="s">
        <v>1047</v>
      </c>
    </row>
    <row r="12536" spans="12:13" x14ac:dyDescent="0.35">
      <c r="L12536" s="535" t="s">
        <v>13600</v>
      </c>
      <c r="M12536" s="529" t="s">
        <v>1047</v>
      </c>
    </row>
    <row r="12537" spans="12:13" x14ac:dyDescent="0.35">
      <c r="L12537" s="535" t="s">
        <v>13601</v>
      </c>
      <c r="M12537" s="529" t="s">
        <v>1047</v>
      </c>
    </row>
    <row r="12538" spans="12:13" x14ac:dyDescent="0.35">
      <c r="L12538" s="535" t="s">
        <v>13602</v>
      </c>
      <c r="M12538" s="529" t="s">
        <v>1047</v>
      </c>
    </row>
    <row r="12539" spans="12:13" x14ac:dyDescent="0.35">
      <c r="L12539" s="535" t="s">
        <v>13603</v>
      </c>
      <c r="M12539" s="529" t="s">
        <v>1047</v>
      </c>
    </row>
    <row r="12540" spans="12:13" x14ac:dyDescent="0.35">
      <c r="L12540" s="535" t="s">
        <v>13604</v>
      </c>
      <c r="M12540" s="529" t="s">
        <v>1047</v>
      </c>
    </row>
    <row r="12541" spans="12:13" x14ac:dyDescent="0.35">
      <c r="L12541" s="535" t="s">
        <v>13605</v>
      </c>
      <c r="M12541" s="529" t="s">
        <v>1047</v>
      </c>
    </row>
    <row r="12542" spans="12:13" x14ac:dyDescent="0.35">
      <c r="L12542" s="535" t="s">
        <v>13606</v>
      </c>
      <c r="M12542" s="529" t="s">
        <v>1047</v>
      </c>
    </row>
    <row r="12543" spans="12:13" x14ac:dyDescent="0.35">
      <c r="L12543" s="535" t="s">
        <v>13607</v>
      </c>
      <c r="M12543" s="529" t="s">
        <v>1047</v>
      </c>
    </row>
    <row r="12544" spans="12:13" x14ac:dyDescent="0.35">
      <c r="L12544" s="535" t="s">
        <v>13608</v>
      </c>
      <c r="M12544" s="529" t="s">
        <v>1047</v>
      </c>
    </row>
    <row r="12545" spans="12:13" x14ac:dyDescent="0.35">
      <c r="L12545" s="535" t="s">
        <v>13609</v>
      </c>
      <c r="M12545" s="529" t="s">
        <v>1047</v>
      </c>
    </row>
    <row r="12546" spans="12:13" x14ac:dyDescent="0.35">
      <c r="L12546" s="535" t="s">
        <v>13610</v>
      </c>
      <c r="M12546" s="529" t="s">
        <v>1047</v>
      </c>
    </row>
    <row r="12547" spans="12:13" x14ac:dyDescent="0.35">
      <c r="L12547" s="535" t="s">
        <v>13611</v>
      </c>
      <c r="M12547" s="529" t="s">
        <v>1047</v>
      </c>
    </row>
    <row r="12548" spans="12:13" x14ac:dyDescent="0.35">
      <c r="L12548" s="535" t="s">
        <v>13612</v>
      </c>
      <c r="M12548" s="529" t="s">
        <v>1047</v>
      </c>
    </row>
    <row r="12549" spans="12:13" x14ac:dyDescent="0.35">
      <c r="L12549" s="535" t="s">
        <v>13613</v>
      </c>
      <c r="M12549" s="529" t="s">
        <v>1047</v>
      </c>
    </row>
    <row r="12550" spans="12:13" x14ac:dyDescent="0.35">
      <c r="L12550" s="535" t="s">
        <v>13614</v>
      </c>
      <c r="M12550" s="529" t="s">
        <v>1047</v>
      </c>
    </row>
    <row r="12551" spans="12:13" x14ac:dyDescent="0.35">
      <c r="L12551" s="535" t="s">
        <v>13615</v>
      </c>
      <c r="M12551" s="529" t="s">
        <v>1047</v>
      </c>
    </row>
    <row r="12552" spans="12:13" x14ac:dyDescent="0.35">
      <c r="L12552" s="535" t="s">
        <v>13616</v>
      </c>
      <c r="M12552" s="529" t="s">
        <v>1047</v>
      </c>
    </row>
    <row r="12553" spans="12:13" x14ac:dyDescent="0.35">
      <c r="L12553" s="535" t="s">
        <v>13617</v>
      </c>
      <c r="M12553" s="529" t="s">
        <v>1047</v>
      </c>
    </row>
    <row r="12554" spans="12:13" x14ac:dyDescent="0.35">
      <c r="L12554" s="535" t="s">
        <v>13618</v>
      </c>
      <c r="M12554" s="529" t="s">
        <v>1047</v>
      </c>
    </row>
    <row r="12555" spans="12:13" x14ac:dyDescent="0.35">
      <c r="L12555" s="535" t="s">
        <v>13619</v>
      </c>
      <c r="M12555" s="529" t="s">
        <v>1047</v>
      </c>
    </row>
    <row r="12556" spans="12:13" x14ac:dyDescent="0.35">
      <c r="L12556" s="535" t="s">
        <v>13620</v>
      </c>
      <c r="M12556" s="529" t="s">
        <v>1047</v>
      </c>
    </row>
    <row r="12557" spans="12:13" x14ac:dyDescent="0.35">
      <c r="L12557" s="535" t="s">
        <v>13621</v>
      </c>
      <c r="M12557" s="529" t="s">
        <v>1047</v>
      </c>
    </row>
    <row r="12558" spans="12:13" x14ac:dyDescent="0.35">
      <c r="L12558" s="535" t="s">
        <v>13622</v>
      </c>
      <c r="M12558" s="529" t="s">
        <v>1047</v>
      </c>
    </row>
    <row r="12559" spans="12:13" x14ac:dyDescent="0.35">
      <c r="L12559" s="535" t="s">
        <v>13623</v>
      </c>
      <c r="M12559" s="529" t="s">
        <v>1047</v>
      </c>
    </row>
    <row r="12560" spans="12:13" x14ac:dyDescent="0.35">
      <c r="L12560" s="535" t="s">
        <v>13624</v>
      </c>
      <c r="M12560" s="529" t="s">
        <v>1047</v>
      </c>
    </row>
    <row r="12561" spans="12:13" x14ac:dyDescent="0.35">
      <c r="L12561" s="535" t="s">
        <v>13625</v>
      </c>
      <c r="M12561" s="529" t="s">
        <v>1047</v>
      </c>
    </row>
    <row r="12562" spans="12:13" x14ac:dyDescent="0.35">
      <c r="L12562" s="535" t="s">
        <v>13626</v>
      </c>
      <c r="M12562" s="529" t="s">
        <v>1047</v>
      </c>
    </row>
    <row r="12563" spans="12:13" x14ac:dyDescent="0.35">
      <c r="L12563" s="535" t="s">
        <v>13627</v>
      </c>
      <c r="M12563" s="529" t="s">
        <v>1047</v>
      </c>
    </row>
    <row r="12564" spans="12:13" x14ac:dyDescent="0.35">
      <c r="L12564" s="535" t="s">
        <v>13628</v>
      </c>
      <c r="M12564" s="529" t="s">
        <v>1047</v>
      </c>
    </row>
    <row r="12565" spans="12:13" x14ac:dyDescent="0.35">
      <c r="L12565" s="535" t="s">
        <v>13629</v>
      </c>
      <c r="M12565" s="529" t="s">
        <v>1047</v>
      </c>
    </row>
    <row r="12566" spans="12:13" x14ac:dyDescent="0.35">
      <c r="L12566" s="535" t="s">
        <v>13630</v>
      </c>
      <c r="M12566" s="529" t="s">
        <v>1047</v>
      </c>
    </row>
    <row r="12567" spans="12:13" x14ac:dyDescent="0.35">
      <c r="L12567" s="535" t="s">
        <v>13631</v>
      </c>
      <c r="M12567" s="529" t="s">
        <v>1047</v>
      </c>
    </row>
    <row r="12568" spans="12:13" x14ac:dyDescent="0.35">
      <c r="L12568" s="535" t="s">
        <v>13632</v>
      </c>
      <c r="M12568" s="529" t="s">
        <v>1047</v>
      </c>
    </row>
    <row r="12569" spans="12:13" x14ac:dyDescent="0.35">
      <c r="L12569" s="535" t="s">
        <v>13633</v>
      </c>
      <c r="M12569" s="529" t="s">
        <v>1047</v>
      </c>
    </row>
    <row r="12570" spans="12:13" x14ac:dyDescent="0.35">
      <c r="L12570" s="535" t="s">
        <v>13634</v>
      </c>
      <c r="M12570" s="529" t="s">
        <v>1047</v>
      </c>
    </row>
    <row r="12571" spans="12:13" x14ac:dyDescent="0.35">
      <c r="L12571" s="535" t="s">
        <v>13635</v>
      </c>
      <c r="M12571" s="529" t="s">
        <v>1047</v>
      </c>
    </row>
    <row r="12572" spans="12:13" x14ac:dyDescent="0.35">
      <c r="L12572" s="535" t="s">
        <v>13636</v>
      </c>
      <c r="M12572" s="529" t="s">
        <v>1047</v>
      </c>
    </row>
    <row r="12573" spans="12:13" x14ac:dyDescent="0.35">
      <c r="L12573" s="535" t="s">
        <v>13637</v>
      </c>
      <c r="M12573" s="529" t="s">
        <v>1047</v>
      </c>
    </row>
    <row r="12574" spans="12:13" x14ac:dyDescent="0.35">
      <c r="L12574" s="535" t="s">
        <v>13638</v>
      </c>
      <c r="M12574" s="529" t="s">
        <v>1047</v>
      </c>
    </row>
    <row r="12575" spans="12:13" x14ac:dyDescent="0.35">
      <c r="L12575" s="535" t="s">
        <v>13639</v>
      </c>
      <c r="M12575" s="529" t="s">
        <v>1047</v>
      </c>
    </row>
    <row r="12576" spans="12:13" x14ac:dyDescent="0.35">
      <c r="L12576" s="535" t="s">
        <v>13640</v>
      </c>
      <c r="M12576" s="529" t="s">
        <v>1047</v>
      </c>
    </row>
    <row r="12577" spans="12:13" x14ac:dyDescent="0.35">
      <c r="L12577" s="535" t="s">
        <v>13641</v>
      </c>
      <c r="M12577" s="529" t="s">
        <v>1047</v>
      </c>
    </row>
    <row r="12578" spans="12:13" x14ac:dyDescent="0.35">
      <c r="L12578" s="535" t="s">
        <v>13642</v>
      </c>
      <c r="M12578" s="529" t="s">
        <v>1047</v>
      </c>
    </row>
    <row r="12579" spans="12:13" x14ac:dyDescent="0.35">
      <c r="L12579" s="535" t="s">
        <v>13643</v>
      </c>
      <c r="M12579" s="529" t="s">
        <v>1047</v>
      </c>
    </row>
    <row r="12580" spans="12:13" x14ac:dyDescent="0.35">
      <c r="L12580" s="535" t="s">
        <v>13644</v>
      </c>
      <c r="M12580" s="529" t="s">
        <v>1047</v>
      </c>
    </row>
    <row r="12581" spans="12:13" x14ac:dyDescent="0.35">
      <c r="L12581" s="535" t="s">
        <v>13645</v>
      </c>
      <c r="M12581" s="529" t="s">
        <v>1047</v>
      </c>
    </row>
    <row r="12582" spans="12:13" x14ac:dyDescent="0.35">
      <c r="L12582" s="535" t="s">
        <v>13646</v>
      </c>
      <c r="M12582" s="529" t="s">
        <v>1047</v>
      </c>
    </row>
    <row r="12583" spans="12:13" x14ac:dyDescent="0.35">
      <c r="L12583" s="535" t="s">
        <v>13647</v>
      </c>
      <c r="M12583" s="529" t="s">
        <v>1047</v>
      </c>
    </row>
    <row r="12584" spans="12:13" x14ac:dyDescent="0.35">
      <c r="L12584" s="535" t="s">
        <v>13648</v>
      </c>
      <c r="M12584" s="529" t="s">
        <v>1047</v>
      </c>
    </row>
    <row r="12585" spans="12:13" x14ac:dyDescent="0.35">
      <c r="L12585" s="535" t="s">
        <v>13649</v>
      </c>
      <c r="M12585" s="529" t="s">
        <v>1047</v>
      </c>
    </row>
    <row r="12586" spans="12:13" x14ac:dyDescent="0.35">
      <c r="L12586" s="535" t="s">
        <v>13650</v>
      </c>
      <c r="M12586" s="529" t="s">
        <v>1047</v>
      </c>
    </row>
    <row r="12587" spans="12:13" x14ac:dyDescent="0.35">
      <c r="L12587" s="535" t="s">
        <v>13651</v>
      </c>
      <c r="M12587" s="529" t="s">
        <v>1047</v>
      </c>
    </row>
    <row r="12588" spans="12:13" x14ac:dyDescent="0.35">
      <c r="L12588" s="535" t="s">
        <v>13652</v>
      </c>
      <c r="M12588" s="529" t="s">
        <v>1047</v>
      </c>
    </row>
    <row r="12589" spans="12:13" x14ac:dyDescent="0.35">
      <c r="L12589" s="535" t="s">
        <v>13653</v>
      </c>
      <c r="M12589" s="529" t="s">
        <v>1047</v>
      </c>
    </row>
    <row r="12590" spans="12:13" x14ac:dyDescent="0.35">
      <c r="L12590" s="535" t="s">
        <v>13654</v>
      </c>
      <c r="M12590" s="529" t="s">
        <v>1047</v>
      </c>
    </row>
    <row r="12591" spans="12:13" x14ac:dyDescent="0.35">
      <c r="L12591" s="535" t="s">
        <v>13655</v>
      </c>
      <c r="M12591" s="529" t="s">
        <v>1047</v>
      </c>
    </row>
    <row r="12592" spans="12:13" x14ac:dyDescent="0.35">
      <c r="L12592" s="535" t="s">
        <v>13656</v>
      </c>
      <c r="M12592" s="529" t="s">
        <v>1047</v>
      </c>
    </row>
    <row r="12593" spans="12:13" x14ac:dyDescent="0.35">
      <c r="L12593" s="535" t="s">
        <v>13657</v>
      </c>
      <c r="M12593" s="529" t="s">
        <v>1047</v>
      </c>
    </row>
    <row r="12594" spans="12:13" x14ac:dyDescent="0.35">
      <c r="L12594" s="535" t="s">
        <v>13658</v>
      </c>
      <c r="M12594" s="529" t="s">
        <v>1047</v>
      </c>
    </row>
    <row r="12595" spans="12:13" x14ac:dyDescent="0.35">
      <c r="L12595" s="535" t="s">
        <v>13659</v>
      </c>
      <c r="M12595" s="529" t="s">
        <v>1047</v>
      </c>
    </row>
    <row r="12596" spans="12:13" x14ac:dyDescent="0.35">
      <c r="L12596" s="535" t="s">
        <v>13660</v>
      </c>
      <c r="M12596" s="529" t="s">
        <v>1047</v>
      </c>
    </row>
    <row r="12597" spans="12:13" x14ac:dyDescent="0.35">
      <c r="L12597" s="535" t="s">
        <v>13661</v>
      </c>
      <c r="M12597" s="529" t="s">
        <v>1047</v>
      </c>
    </row>
    <row r="12598" spans="12:13" x14ac:dyDescent="0.35">
      <c r="L12598" s="535" t="s">
        <v>13662</v>
      </c>
      <c r="M12598" s="529" t="s">
        <v>1047</v>
      </c>
    </row>
    <row r="12599" spans="12:13" x14ac:dyDescent="0.35">
      <c r="L12599" s="535" t="s">
        <v>13663</v>
      </c>
      <c r="M12599" s="529" t="s">
        <v>1047</v>
      </c>
    </row>
    <row r="12600" spans="12:13" x14ac:dyDescent="0.35">
      <c r="L12600" s="535" t="s">
        <v>13664</v>
      </c>
      <c r="M12600" s="529" t="s">
        <v>1047</v>
      </c>
    </row>
    <row r="12601" spans="12:13" x14ac:dyDescent="0.35">
      <c r="L12601" s="535" t="s">
        <v>13665</v>
      </c>
      <c r="M12601" s="529" t="s">
        <v>1047</v>
      </c>
    </row>
    <row r="12602" spans="12:13" x14ac:dyDescent="0.35">
      <c r="L12602" s="535" t="s">
        <v>13666</v>
      </c>
      <c r="M12602" s="529" t="s">
        <v>1047</v>
      </c>
    </row>
    <row r="12603" spans="12:13" x14ac:dyDescent="0.35">
      <c r="L12603" s="535" t="s">
        <v>13667</v>
      </c>
      <c r="M12603" s="529" t="s">
        <v>1047</v>
      </c>
    </row>
    <row r="12604" spans="12:13" x14ac:dyDescent="0.35">
      <c r="L12604" s="535" t="s">
        <v>13668</v>
      </c>
      <c r="M12604" s="529" t="s">
        <v>1047</v>
      </c>
    </row>
    <row r="12605" spans="12:13" x14ac:dyDescent="0.35">
      <c r="L12605" s="535" t="s">
        <v>13669</v>
      </c>
      <c r="M12605" s="529" t="s">
        <v>1047</v>
      </c>
    </row>
    <row r="12606" spans="12:13" x14ac:dyDescent="0.35">
      <c r="L12606" s="535" t="s">
        <v>13670</v>
      </c>
      <c r="M12606" s="529" t="s">
        <v>1047</v>
      </c>
    </row>
    <row r="12607" spans="12:13" x14ac:dyDescent="0.35">
      <c r="L12607" s="535" t="s">
        <v>13671</v>
      </c>
      <c r="M12607" s="529" t="s">
        <v>1047</v>
      </c>
    </row>
    <row r="12608" spans="12:13" x14ac:dyDescent="0.35">
      <c r="L12608" s="535" t="s">
        <v>13672</v>
      </c>
      <c r="M12608" s="529" t="s">
        <v>1047</v>
      </c>
    </row>
    <row r="12609" spans="12:13" x14ac:dyDescent="0.35">
      <c r="L12609" s="535" t="s">
        <v>13673</v>
      </c>
      <c r="M12609" s="529" t="s">
        <v>1047</v>
      </c>
    </row>
    <row r="12610" spans="12:13" x14ac:dyDescent="0.35">
      <c r="L12610" s="535" t="s">
        <v>13674</v>
      </c>
      <c r="M12610" s="529" t="s">
        <v>1047</v>
      </c>
    </row>
    <row r="12611" spans="12:13" x14ac:dyDescent="0.35">
      <c r="L12611" s="535" t="s">
        <v>13675</v>
      </c>
      <c r="M12611" s="529" t="s">
        <v>1047</v>
      </c>
    </row>
    <row r="12612" spans="12:13" x14ac:dyDescent="0.35">
      <c r="L12612" s="535" t="s">
        <v>13676</v>
      </c>
      <c r="M12612" s="529" t="s">
        <v>1047</v>
      </c>
    </row>
    <row r="12613" spans="12:13" x14ac:dyDescent="0.35">
      <c r="L12613" s="535" t="s">
        <v>13677</v>
      </c>
      <c r="M12613" s="529" t="s">
        <v>1047</v>
      </c>
    </row>
    <row r="12614" spans="12:13" x14ac:dyDescent="0.35">
      <c r="L12614" s="535" t="s">
        <v>13678</v>
      </c>
      <c r="M12614" s="529" t="s">
        <v>1047</v>
      </c>
    </row>
    <row r="12615" spans="12:13" x14ac:dyDescent="0.35">
      <c r="L12615" s="535" t="s">
        <v>13679</v>
      </c>
      <c r="M12615" s="529" t="s">
        <v>1047</v>
      </c>
    </row>
    <row r="12616" spans="12:13" x14ac:dyDescent="0.35">
      <c r="L12616" s="535" t="s">
        <v>13680</v>
      </c>
      <c r="M12616" s="529" t="s">
        <v>1047</v>
      </c>
    </row>
    <row r="12617" spans="12:13" x14ac:dyDescent="0.35">
      <c r="L12617" s="535" t="s">
        <v>13681</v>
      </c>
      <c r="M12617" s="529" t="s">
        <v>1047</v>
      </c>
    </row>
    <row r="12618" spans="12:13" x14ac:dyDescent="0.35">
      <c r="L12618" s="535" t="s">
        <v>13682</v>
      </c>
      <c r="M12618" s="529" t="s">
        <v>1047</v>
      </c>
    </row>
    <row r="12619" spans="12:13" x14ac:dyDescent="0.35">
      <c r="L12619" s="535" t="s">
        <v>13683</v>
      </c>
      <c r="M12619" s="529" t="s">
        <v>1047</v>
      </c>
    </row>
    <row r="12620" spans="12:13" x14ac:dyDescent="0.35">
      <c r="L12620" s="535" t="s">
        <v>13684</v>
      </c>
      <c r="M12620" s="529" t="s">
        <v>1047</v>
      </c>
    </row>
    <row r="12621" spans="12:13" x14ac:dyDescent="0.35">
      <c r="L12621" s="535" t="s">
        <v>13685</v>
      </c>
      <c r="M12621" s="529" t="s">
        <v>1047</v>
      </c>
    </row>
    <row r="12622" spans="12:13" x14ac:dyDescent="0.35">
      <c r="L12622" s="535" t="s">
        <v>13686</v>
      </c>
      <c r="M12622" s="529" t="s">
        <v>1047</v>
      </c>
    </row>
    <row r="12623" spans="12:13" x14ac:dyDescent="0.35">
      <c r="L12623" s="535" t="s">
        <v>13687</v>
      </c>
      <c r="M12623" s="529" t="s">
        <v>1047</v>
      </c>
    </row>
    <row r="12624" spans="12:13" x14ac:dyDescent="0.35">
      <c r="L12624" s="535" t="s">
        <v>13688</v>
      </c>
      <c r="M12624" s="529" t="s">
        <v>1047</v>
      </c>
    </row>
    <row r="12625" spans="12:13" x14ac:dyDescent="0.35">
      <c r="L12625" s="535" t="s">
        <v>13689</v>
      </c>
      <c r="M12625" s="529" t="s">
        <v>1047</v>
      </c>
    </row>
    <row r="12626" spans="12:13" x14ac:dyDescent="0.35">
      <c r="L12626" s="535" t="s">
        <v>13690</v>
      </c>
      <c r="M12626" s="529" t="s">
        <v>1047</v>
      </c>
    </row>
    <row r="12627" spans="12:13" x14ac:dyDescent="0.35">
      <c r="L12627" s="535" t="s">
        <v>13691</v>
      </c>
      <c r="M12627" s="529" t="s">
        <v>1047</v>
      </c>
    </row>
    <row r="12628" spans="12:13" x14ac:dyDescent="0.35">
      <c r="L12628" s="535" t="s">
        <v>13692</v>
      </c>
      <c r="M12628" s="529" t="s">
        <v>1047</v>
      </c>
    </row>
    <row r="12629" spans="12:13" x14ac:dyDescent="0.35">
      <c r="L12629" s="535" t="s">
        <v>13693</v>
      </c>
      <c r="M12629" s="529" t="s">
        <v>1047</v>
      </c>
    </row>
    <row r="12630" spans="12:13" x14ac:dyDescent="0.35">
      <c r="L12630" s="535" t="s">
        <v>13694</v>
      </c>
      <c r="M12630" s="529" t="s">
        <v>1047</v>
      </c>
    </row>
    <row r="12631" spans="12:13" x14ac:dyDescent="0.35">
      <c r="L12631" s="535" t="s">
        <v>13695</v>
      </c>
      <c r="M12631" s="529" t="s">
        <v>1047</v>
      </c>
    </row>
    <row r="12632" spans="12:13" x14ac:dyDescent="0.35">
      <c r="L12632" s="535" t="s">
        <v>13696</v>
      </c>
      <c r="M12632" s="529" t="s">
        <v>1047</v>
      </c>
    </row>
    <row r="12633" spans="12:13" x14ac:dyDescent="0.35">
      <c r="L12633" s="535" t="s">
        <v>13697</v>
      </c>
      <c r="M12633" s="529" t="s">
        <v>1047</v>
      </c>
    </row>
    <row r="12634" spans="12:13" x14ac:dyDescent="0.35">
      <c r="L12634" s="535" t="s">
        <v>13698</v>
      </c>
      <c r="M12634" s="529" t="s">
        <v>1047</v>
      </c>
    </row>
    <row r="12635" spans="12:13" x14ac:dyDescent="0.35">
      <c r="L12635" s="535" t="s">
        <v>13699</v>
      </c>
      <c r="M12635" s="529" t="s">
        <v>1047</v>
      </c>
    </row>
    <row r="12636" spans="12:13" x14ac:dyDescent="0.35">
      <c r="L12636" s="535" t="s">
        <v>13700</v>
      </c>
      <c r="M12636" s="529" t="s">
        <v>1047</v>
      </c>
    </row>
    <row r="12637" spans="12:13" x14ac:dyDescent="0.35">
      <c r="L12637" s="535" t="s">
        <v>13701</v>
      </c>
      <c r="M12637" s="529" t="s">
        <v>1047</v>
      </c>
    </row>
    <row r="12638" spans="12:13" x14ac:dyDescent="0.35">
      <c r="L12638" s="535" t="s">
        <v>13702</v>
      </c>
      <c r="M12638" s="529" t="s">
        <v>1047</v>
      </c>
    </row>
    <row r="12639" spans="12:13" x14ac:dyDescent="0.35">
      <c r="L12639" s="535" t="s">
        <v>13703</v>
      </c>
      <c r="M12639" s="529" t="s">
        <v>1047</v>
      </c>
    </row>
    <row r="12640" spans="12:13" x14ac:dyDescent="0.35">
      <c r="L12640" s="535" t="s">
        <v>13704</v>
      </c>
      <c r="M12640" s="529" t="s">
        <v>1047</v>
      </c>
    </row>
    <row r="12641" spans="12:13" x14ac:dyDescent="0.35">
      <c r="L12641" s="535" t="s">
        <v>13705</v>
      </c>
      <c r="M12641" s="529" t="s">
        <v>1047</v>
      </c>
    </row>
    <row r="12642" spans="12:13" x14ac:dyDescent="0.35">
      <c r="L12642" s="535" t="s">
        <v>13706</v>
      </c>
      <c r="M12642" s="529" t="s">
        <v>1047</v>
      </c>
    </row>
    <row r="12643" spans="12:13" x14ac:dyDescent="0.35">
      <c r="L12643" s="535" t="s">
        <v>13707</v>
      </c>
      <c r="M12643" s="529" t="s">
        <v>1047</v>
      </c>
    </row>
    <row r="12644" spans="12:13" x14ac:dyDescent="0.35">
      <c r="L12644" s="535" t="s">
        <v>13708</v>
      </c>
      <c r="M12644" s="529" t="s">
        <v>1047</v>
      </c>
    </row>
    <row r="12645" spans="12:13" x14ac:dyDescent="0.35">
      <c r="L12645" s="535" t="s">
        <v>13709</v>
      </c>
      <c r="M12645" s="529" t="s">
        <v>1047</v>
      </c>
    </row>
    <row r="12646" spans="12:13" x14ac:dyDescent="0.35">
      <c r="L12646" s="535" t="s">
        <v>13710</v>
      </c>
      <c r="M12646" s="529" t="s">
        <v>1047</v>
      </c>
    </row>
    <row r="12647" spans="12:13" x14ac:dyDescent="0.35">
      <c r="L12647" s="535" t="s">
        <v>13711</v>
      </c>
      <c r="M12647" s="529" t="s">
        <v>1047</v>
      </c>
    </row>
    <row r="12648" spans="12:13" x14ac:dyDescent="0.35">
      <c r="L12648" s="535" t="s">
        <v>13712</v>
      </c>
      <c r="M12648" s="529" t="s">
        <v>1047</v>
      </c>
    </row>
    <row r="12649" spans="12:13" x14ac:dyDescent="0.35">
      <c r="L12649" s="535" t="s">
        <v>13713</v>
      </c>
      <c r="M12649" s="529" t="s">
        <v>1047</v>
      </c>
    </row>
    <row r="12650" spans="12:13" x14ac:dyDescent="0.35">
      <c r="L12650" s="535" t="s">
        <v>13714</v>
      </c>
      <c r="M12650" s="529" t="s">
        <v>1047</v>
      </c>
    </row>
    <row r="12651" spans="12:13" x14ac:dyDescent="0.35">
      <c r="L12651" s="535" t="s">
        <v>13715</v>
      </c>
      <c r="M12651" s="529" t="s">
        <v>1047</v>
      </c>
    </row>
    <row r="12652" spans="12:13" x14ac:dyDescent="0.35">
      <c r="L12652" s="535" t="s">
        <v>13716</v>
      </c>
      <c r="M12652" s="529" t="s">
        <v>1047</v>
      </c>
    </row>
    <row r="12653" spans="12:13" x14ac:dyDescent="0.35">
      <c r="L12653" s="535" t="s">
        <v>13717</v>
      </c>
      <c r="M12653" s="529" t="s">
        <v>1047</v>
      </c>
    </row>
    <row r="12654" spans="12:13" x14ac:dyDescent="0.35">
      <c r="L12654" s="535" t="s">
        <v>13718</v>
      </c>
      <c r="M12654" s="529" t="s">
        <v>1047</v>
      </c>
    </row>
    <row r="12655" spans="12:13" x14ac:dyDescent="0.35">
      <c r="L12655" s="535" t="s">
        <v>13719</v>
      </c>
      <c r="M12655" s="529" t="s">
        <v>1047</v>
      </c>
    </row>
    <row r="12656" spans="12:13" x14ac:dyDescent="0.35">
      <c r="L12656" s="535" t="s">
        <v>13720</v>
      </c>
      <c r="M12656" s="529" t="s">
        <v>1047</v>
      </c>
    </row>
    <row r="12657" spans="12:13" x14ac:dyDescent="0.35">
      <c r="L12657" s="535" t="s">
        <v>13721</v>
      </c>
      <c r="M12657" s="529" t="s">
        <v>1047</v>
      </c>
    </row>
    <row r="12658" spans="12:13" x14ac:dyDescent="0.35">
      <c r="L12658" s="535" t="s">
        <v>13722</v>
      </c>
      <c r="M12658" s="529" t="s">
        <v>1047</v>
      </c>
    </row>
    <row r="12659" spans="12:13" x14ac:dyDescent="0.35">
      <c r="L12659" s="535" t="s">
        <v>13723</v>
      </c>
      <c r="M12659" s="529" t="s">
        <v>1047</v>
      </c>
    </row>
    <row r="12660" spans="12:13" x14ac:dyDescent="0.35">
      <c r="L12660" s="535" t="s">
        <v>13724</v>
      </c>
      <c r="M12660" s="529" t="s">
        <v>1047</v>
      </c>
    </row>
    <row r="12661" spans="12:13" x14ac:dyDescent="0.35">
      <c r="L12661" s="535" t="s">
        <v>13725</v>
      </c>
      <c r="M12661" s="529" t="s">
        <v>1047</v>
      </c>
    </row>
    <row r="12662" spans="12:13" x14ac:dyDescent="0.35">
      <c r="L12662" s="535" t="s">
        <v>13726</v>
      </c>
      <c r="M12662" s="529" t="s">
        <v>1047</v>
      </c>
    </row>
    <row r="12663" spans="12:13" x14ac:dyDescent="0.35">
      <c r="L12663" s="535" t="s">
        <v>13727</v>
      </c>
      <c r="M12663" s="529" t="s">
        <v>1047</v>
      </c>
    </row>
    <row r="12664" spans="12:13" x14ac:dyDescent="0.35">
      <c r="L12664" s="535" t="s">
        <v>13728</v>
      </c>
      <c r="M12664" s="529" t="s">
        <v>1047</v>
      </c>
    </row>
    <row r="12665" spans="12:13" x14ac:dyDescent="0.35">
      <c r="L12665" s="535" t="s">
        <v>13729</v>
      </c>
      <c r="M12665" s="529" t="s">
        <v>1047</v>
      </c>
    </row>
    <row r="12666" spans="12:13" x14ac:dyDescent="0.35">
      <c r="L12666" s="535" t="s">
        <v>13730</v>
      </c>
      <c r="M12666" s="529" t="s">
        <v>1047</v>
      </c>
    </row>
    <row r="12667" spans="12:13" x14ac:dyDescent="0.35">
      <c r="L12667" s="535" t="s">
        <v>13731</v>
      </c>
      <c r="M12667" s="529" t="s">
        <v>1047</v>
      </c>
    </row>
    <row r="12668" spans="12:13" x14ac:dyDescent="0.35">
      <c r="L12668" s="535" t="s">
        <v>13732</v>
      </c>
      <c r="M12668" s="529" t="s">
        <v>1047</v>
      </c>
    </row>
    <row r="12669" spans="12:13" x14ac:dyDescent="0.35">
      <c r="L12669" s="535" t="s">
        <v>13733</v>
      </c>
      <c r="M12669" s="529" t="s">
        <v>1047</v>
      </c>
    </row>
    <row r="12670" spans="12:13" x14ac:dyDescent="0.35">
      <c r="L12670" s="535" t="s">
        <v>13734</v>
      </c>
      <c r="M12670" s="529" t="s">
        <v>1047</v>
      </c>
    </row>
    <row r="12671" spans="12:13" x14ac:dyDescent="0.35">
      <c r="L12671" s="535" t="s">
        <v>13735</v>
      </c>
      <c r="M12671" s="529" t="s">
        <v>1047</v>
      </c>
    </row>
    <row r="12672" spans="12:13" x14ac:dyDescent="0.35">
      <c r="L12672" s="535" t="s">
        <v>13736</v>
      </c>
      <c r="M12672" s="529" t="s">
        <v>1047</v>
      </c>
    </row>
    <row r="12673" spans="12:13" x14ac:dyDescent="0.35">
      <c r="L12673" s="535" t="s">
        <v>13737</v>
      </c>
      <c r="M12673" s="529" t="s">
        <v>1047</v>
      </c>
    </row>
    <row r="12674" spans="12:13" x14ac:dyDescent="0.35">
      <c r="L12674" s="535" t="s">
        <v>13738</v>
      </c>
      <c r="M12674" s="529" t="s">
        <v>1047</v>
      </c>
    </row>
    <row r="12675" spans="12:13" x14ac:dyDescent="0.35">
      <c r="L12675" s="535" t="s">
        <v>13739</v>
      </c>
      <c r="M12675" s="529" t="s">
        <v>1047</v>
      </c>
    </row>
    <row r="12676" spans="12:13" x14ac:dyDescent="0.35">
      <c r="L12676" s="535" t="s">
        <v>13740</v>
      </c>
      <c r="M12676" s="529" t="s">
        <v>1047</v>
      </c>
    </row>
    <row r="12677" spans="12:13" x14ac:dyDescent="0.35">
      <c r="L12677" s="535" t="s">
        <v>13741</v>
      </c>
      <c r="M12677" s="529" t="s">
        <v>1047</v>
      </c>
    </row>
    <row r="12678" spans="12:13" x14ac:dyDescent="0.35">
      <c r="L12678" s="535" t="s">
        <v>13742</v>
      </c>
      <c r="M12678" s="529" t="s">
        <v>1047</v>
      </c>
    </row>
    <row r="12679" spans="12:13" x14ac:dyDescent="0.35">
      <c r="L12679" s="535" t="s">
        <v>13743</v>
      </c>
      <c r="M12679" s="529" t="s">
        <v>1047</v>
      </c>
    </row>
    <row r="12680" spans="12:13" x14ac:dyDescent="0.35">
      <c r="L12680" s="535" t="s">
        <v>13744</v>
      </c>
      <c r="M12680" s="529" t="s">
        <v>1047</v>
      </c>
    </row>
    <row r="12681" spans="12:13" x14ac:dyDescent="0.35">
      <c r="L12681" s="535" t="s">
        <v>13745</v>
      </c>
      <c r="M12681" s="529" t="s">
        <v>1047</v>
      </c>
    </row>
    <row r="12682" spans="12:13" x14ac:dyDescent="0.35">
      <c r="L12682" s="535" t="s">
        <v>13746</v>
      </c>
      <c r="M12682" s="529" t="s">
        <v>1047</v>
      </c>
    </row>
    <row r="12683" spans="12:13" x14ac:dyDescent="0.35">
      <c r="L12683" s="535" t="s">
        <v>13747</v>
      </c>
      <c r="M12683" s="529" t="s">
        <v>1047</v>
      </c>
    </row>
    <row r="12684" spans="12:13" x14ac:dyDescent="0.35">
      <c r="L12684" s="535" t="s">
        <v>13748</v>
      </c>
      <c r="M12684" s="529" t="s">
        <v>1047</v>
      </c>
    </row>
    <row r="12685" spans="12:13" x14ac:dyDescent="0.35">
      <c r="L12685" s="535" t="s">
        <v>13749</v>
      </c>
      <c r="M12685" s="529" t="s">
        <v>1047</v>
      </c>
    </row>
    <row r="12686" spans="12:13" x14ac:dyDescent="0.35">
      <c r="L12686" s="535" t="s">
        <v>13750</v>
      </c>
      <c r="M12686" s="529" t="s">
        <v>1047</v>
      </c>
    </row>
    <row r="12687" spans="12:13" x14ac:dyDescent="0.35">
      <c r="L12687" s="535" t="s">
        <v>13751</v>
      </c>
      <c r="M12687" s="529" t="s">
        <v>1047</v>
      </c>
    </row>
    <row r="12688" spans="12:13" x14ac:dyDescent="0.35">
      <c r="L12688" s="535" t="s">
        <v>13752</v>
      </c>
      <c r="M12688" s="529" t="s">
        <v>1047</v>
      </c>
    </row>
    <row r="12689" spans="12:13" x14ac:dyDescent="0.35">
      <c r="L12689" s="535" t="s">
        <v>13753</v>
      </c>
      <c r="M12689" s="529" t="s">
        <v>1047</v>
      </c>
    </row>
    <row r="12690" spans="12:13" x14ac:dyDescent="0.35">
      <c r="L12690" s="535" t="s">
        <v>13754</v>
      </c>
      <c r="M12690" s="529" t="s">
        <v>1047</v>
      </c>
    </row>
    <row r="12691" spans="12:13" x14ac:dyDescent="0.35">
      <c r="L12691" s="535" t="s">
        <v>13755</v>
      </c>
      <c r="M12691" s="529" t="s">
        <v>1047</v>
      </c>
    </row>
    <row r="12692" spans="12:13" x14ac:dyDescent="0.35">
      <c r="L12692" s="535" t="s">
        <v>13756</v>
      </c>
      <c r="M12692" s="529" t="s">
        <v>1047</v>
      </c>
    </row>
    <row r="12693" spans="12:13" x14ac:dyDescent="0.35">
      <c r="L12693" s="535" t="s">
        <v>13757</v>
      </c>
      <c r="M12693" s="529" t="s">
        <v>1047</v>
      </c>
    </row>
    <row r="12694" spans="12:13" x14ac:dyDescent="0.35">
      <c r="L12694" s="535" t="s">
        <v>13758</v>
      </c>
      <c r="M12694" s="529" t="s">
        <v>1047</v>
      </c>
    </row>
    <row r="12695" spans="12:13" x14ac:dyDescent="0.35">
      <c r="L12695" s="535" t="s">
        <v>13759</v>
      </c>
      <c r="M12695" s="529" t="s">
        <v>1047</v>
      </c>
    </row>
    <row r="12696" spans="12:13" x14ac:dyDescent="0.35">
      <c r="L12696" s="535" t="s">
        <v>13760</v>
      </c>
      <c r="M12696" s="529" t="s">
        <v>1047</v>
      </c>
    </row>
    <row r="12697" spans="12:13" x14ac:dyDescent="0.35">
      <c r="L12697" s="535" t="s">
        <v>13761</v>
      </c>
      <c r="M12697" s="529" t="s">
        <v>1047</v>
      </c>
    </row>
    <row r="12698" spans="12:13" x14ac:dyDescent="0.35">
      <c r="L12698" s="535" t="s">
        <v>13762</v>
      </c>
      <c r="M12698" s="529" t="s">
        <v>1047</v>
      </c>
    </row>
    <row r="12699" spans="12:13" x14ac:dyDescent="0.35">
      <c r="L12699" s="535" t="s">
        <v>13763</v>
      </c>
      <c r="M12699" s="529" t="s">
        <v>1047</v>
      </c>
    </row>
    <row r="12700" spans="12:13" x14ac:dyDescent="0.35">
      <c r="L12700" s="535" t="s">
        <v>13764</v>
      </c>
      <c r="M12700" s="529" t="s">
        <v>1047</v>
      </c>
    </row>
    <row r="12701" spans="12:13" x14ac:dyDescent="0.35">
      <c r="L12701" s="535" t="s">
        <v>13765</v>
      </c>
      <c r="M12701" s="529" t="s">
        <v>1047</v>
      </c>
    </row>
    <row r="12702" spans="12:13" x14ac:dyDescent="0.35">
      <c r="L12702" s="535" t="s">
        <v>13766</v>
      </c>
      <c r="M12702" s="529" t="s">
        <v>1047</v>
      </c>
    </row>
    <row r="12703" spans="12:13" x14ac:dyDescent="0.35">
      <c r="L12703" s="535" t="s">
        <v>13767</v>
      </c>
      <c r="M12703" s="529" t="s">
        <v>1047</v>
      </c>
    </row>
    <row r="12704" spans="12:13" x14ac:dyDescent="0.35">
      <c r="L12704" s="535" t="s">
        <v>13768</v>
      </c>
      <c r="M12704" s="529" t="s">
        <v>1047</v>
      </c>
    </row>
    <row r="12705" spans="12:13" x14ac:dyDescent="0.35">
      <c r="L12705" s="535" t="s">
        <v>13769</v>
      </c>
      <c r="M12705" s="529" t="s">
        <v>1047</v>
      </c>
    </row>
    <row r="12706" spans="12:13" x14ac:dyDescent="0.35">
      <c r="L12706" s="535" t="s">
        <v>13770</v>
      </c>
      <c r="M12706" s="529" t="s">
        <v>1047</v>
      </c>
    </row>
    <row r="12707" spans="12:13" x14ac:dyDescent="0.35">
      <c r="L12707" s="535" t="s">
        <v>13771</v>
      </c>
      <c r="M12707" s="529" t="s">
        <v>1047</v>
      </c>
    </row>
    <row r="12708" spans="12:13" x14ac:dyDescent="0.35">
      <c r="L12708" s="535" t="s">
        <v>13772</v>
      </c>
      <c r="M12708" s="529" t="s">
        <v>1047</v>
      </c>
    </row>
    <row r="12709" spans="12:13" x14ac:dyDescent="0.35">
      <c r="L12709" s="535" t="s">
        <v>13773</v>
      </c>
      <c r="M12709" s="529" t="s">
        <v>1047</v>
      </c>
    </row>
    <row r="12710" spans="12:13" x14ac:dyDescent="0.35">
      <c r="L12710" s="535" t="s">
        <v>13774</v>
      </c>
      <c r="M12710" s="529" t="s">
        <v>1047</v>
      </c>
    </row>
    <row r="12711" spans="12:13" x14ac:dyDescent="0.35">
      <c r="L12711" s="535" t="s">
        <v>13775</v>
      </c>
      <c r="M12711" s="529" t="s">
        <v>1047</v>
      </c>
    </row>
    <row r="12712" spans="12:13" x14ac:dyDescent="0.35">
      <c r="L12712" s="535" t="s">
        <v>13776</v>
      </c>
      <c r="M12712" s="529" t="s">
        <v>1047</v>
      </c>
    </row>
    <row r="12713" spans="12:13" x14ac:dyDescent="0.35">
      <c r="L12713" s="535" t="s">
        <v>13777</v>
      </c>
      <c r="M12713" s="529" t="s">
        <v>1047</v>
      </c>
    </row>
    <row r="12714" spans="12:13" x14ac:dyDescent="0.35">
      <c r="L12714" s="535" t="s">
        <v>13778</v>
      </c>
      <c r="M12714" s="529" t="s">
        <v>1047</v>
      </c>
    </row>
    <row r="12715" spans="12:13" x14ac:dyDescent="0.35">
      <c r="L12715" s="535" t="s">
        <v>13779</v>
      </c>
      <c r="M12715" s="529" t="s">
        <v>1047</v>
      </c>
    </row>
    <row r="12716" spans="12:13" x14ac:dyDescent="0.35">
      <c r="L12716" s="535" t="s">
        <v>13780</v>
      </c>
      <c r="M12716" s="529" t="s">
        <v>1047</v>
      </c>
    </row>
    <row r="12717" spans="12:13" x14ac:dyDescent="0.35">
      <c r="L12717" s="535" t="s">
        <v>13781</v>
      </c>
      <c r="M12717" s="529" t="s">
        <v>1047</v>
      </c>
    </row>
    <row r="12718" spans="12:13" x14ac:dyDescent="0.35">
      <c r="L12718" s="535" t="s">
        <v>13782</v>
      </c>
      <c r="M12718" s="529" t="s">
        <v>1047</v>
      </c>
    </row>
    <row r="12719" spans="12:13" x14ac:dyDescent="0.35">
      <c r="L12719" s="535" t="s">
        <v>13783</v>
      </c>
      <c r="M12719" s="529" t="s">
        <v>1047</v>
      </c>
    </row>
    <row r="12720" spans="12:13" x14ac:dyDescent="0.35">
      <c r="L12720" s="535" t="s">
        <v>13784</v>
      </c>
      <c r="M12720" s="529" t="s">
        <v>1047</v>
      </c>
    </row>
    <row r="12721" spans="12:13" x14ac:dyDescent="0.35">
      <c r="L12721" s="535" t="s">
        <v>13785</v>
      </c>
      <c r="M12721" s="529" t="s">
        <v>1047</v>
      </c>
    </row>
    <row r="12722" spans="12:13" x14ac:dyDescent="0.35">
      <c r="L12722" s="535" t="s">
        <v>13786</v>
      </c>
      <c r="M12722" s="529" t="s">
        <v>1047</v>
      </c>
    </row>
    <row r="12723" spans="12:13" x14ac:dyDescent="0.35">
      <c r="L12723" s="535" t="s">
        <v>13787</v>
      </c>
      <c r="M12723" s="529" t="s">
        <v>1047</v>
      </c>
    </row>
    <row r="12724" spans="12:13" x14ac:dyDescent="0.35">
      <c r="L12724" s="535" t="s">
        <v>13788</v>
      </c>
      <c r="M12724" s="529" t="s">
        <v>1047</v>
      </c>
    </row>
    <row r="12725" spans="12:13" x14ac:dyDescent="0.35">
      <c r="L12725" s="535" t="s">
        <v>13789</v>
      </c>
      <c r="M12725" s="529" t="s">
        <v>1047</v>
      </c>
    </row>
    <row r="12726" spans="12:13" x14ac:dyDescent="0.35">
      <c r="L12726" s="535" t="s">
        <v>13790</v>
      </c>
      <c r="M12726" s="529" t="s">
        <v>1047</v>
      </c>
    </row>
    <row r="12727" spans="12:13" x14ac:dyDescent="0.35">
      <c r="L12727" s="535" t="s">
        <v>13791</v>
      </c>
      <c r="M12727" s="529" t="s">
        <v>1047</v>
      </c>
    </row>
    <row r="12728" spans="12:13" x14ac:dyDescent="0.35">
      <c r="L12728" s="535" t="s">
        <v>13792</v>
      </c>
      <c r="M12728" s="529" t="s">
        <v>1047</v>
      </c>
    </row>
    <row r="12729" spans="12:13" x14ac:dyDescent="0.35">
      <c r="L12729" s="535" t="s">
        <v>13793</v>
      </c>
      <c r="M12729" s="529" t="s">
        <v>1047</v>
      </c>
    </row>
    <row r="12730" spans="12:13" x14ac:dyDescent="0.35">
      <c r="L12730" s="535" t="s">
        <v>13794</v>
      </c>
      <c r="M12730" s="529" t="s">
        <v>1047</v>
      </c>
    </row>
    <row r="12731" spans="12:13" x14ac:dyDescent="0.35">
      <c r="L12731" s="535" t="s">
        <v>13795</v>
      </c>
      <c r="M12731" s="529" t="s">
        <v>1047</v>
      </c>
    </row>
    <row r="12732" spans="12:13" x14ac:dyDescent="0.35">
      <c r="L12732" s="535" t="s">
        <v>13796</v>
      </c>
      <c r="M12732" s="529" t="s">
        <v>1047</v>
      </c>
    </row>
    <row r="12733" spans="12:13" x14ac:dyDescent="0.35">
      <c r="L12733" s="535" t="s">
        <v>13797</v>
      </c>
      <c r="M12733" s="529" t="s">
        <v>1047</v>
      </c>
    </row>
    <row r="12734" spans="12:13" x14ac:dyDescent="0.35">
      <c r="L12734" s="535" t="s">
        <v>13798</v>
      </c>
      <c r="M12734" s="529" t="s">
        <v>1047</v>
      </c>
    </row>
    <row r="12735" spans="12:13" x14ac:dyDescent="0.35">
      <c r="L12735" s="535" t="s">
        <v>13799</v>
      </c>
      <c r="M12735" s="529" t="s">
        <v>1047</v>
      </c>
    </row>
    <row r="12736" spans="12:13" x14ac:dyDescent="0.35">
      <c r="L12736" s="535" t="s">
        <v>13800</v>
      </c>
      <c r="M12736" s="529" t="s">
        <v>1047</v>
      </c>
    </row>
    <row r="12737" spans="12:13" x14ac:dyDescent="0.35">
      <c r="L12737" s="535" t="s">
        <v>13801</v>
      </c>
      <c r="M12737" s="529" t="s">
        <v>1047</v>
      </c>
    </row>
    <row r="12738" spans="12:13" x14ac:dyDescent="0.35">
      <c r="L12738" s="535" t="s">
        <v>13802</v>
      </c>
      <c r="M12738" s="529" t="s">
        <v>1047</v>
      </c>
    </row>
    <row r="12739" spans="12:13" x14ac:dyDescent="0.35">
      <c r="L12739" s="535" t="s">
        <v>13803</v>
      </c>
      <c r="M12739" s="529" t="s">
        <v>1047</v>
      </c>
    </row>
    <row r="12740" spans="12:13" x14ac:dyDescent="0.35">
      <c r="L12740" s="535" t="s">
        <v>13804</v>
      </c>
      <c r="M12740" s="529" t="s">
        <v>1047</v>
      </c>
    </row>
    <row r="12741" spans="12:13" x14ac:dyDescent="0.35">
      <c r="L12741" s="535" t="s">
        <v>13805</v>
      </c>
      <c r="M12741" s="529" t="s">
        <v>1047</v>
      </c>
    </row>
    <row r="12742" spans="12:13" x14ac:dyDescent="0.35">
      <c r="L12742" s="535" t="s">
        <v>13806</v>
      </c>
      <c r="M12742" s="529" t="s">
        <v>1047</v>
      </c>
    </row>
    <row r="12743" spans="12:13" x14ac:dyDescent="0.35">
      <c r="L12743" s="535" t="s">
        <v>13807</v>
      </c>
      <c r="M12743" s="529" t="s">
        <v>1047</v>
      </c>
    </row>
    <row r="12744" spans="12:13" x14ac:dyDescent="0.35">
      <c r="L12744" s="535" t="s">
        <v>13808</v>
      </c>
      <c r="M12744" s="529" t="s">
        <v>1047</v>
      </c>
    </row>
    <row r="12745" spans="12:13" x14ac:dyDescent="0.35">
      <c r="L12745" s="535" t="s">
        <v>13809</v>
      </c>
      <c r="M12745" s="529" t="s">
        <v>1047</v>
      </c>
    </row>
    <row r="12746" spans="12:13" x14ac:dyDescent="0.35">
      <c r="L12746" s="535" t="s">
        <v>13810</v>
      </c>
      <c r="M12746" s="529" t="s">
        <v>1047</v>
      </c>
    </row>
    <row r="12747" spans="12:13" x14ac:dyDescent="0.35">
      <c r="L12747" s="535" t="s">
        <v>13811</v>
      </c>
      <c r="M12747" s="529" t="s">
        <v>1047</v>
      </c>
    </row>
    <row r="12748" spans="12:13" x14ac:dyDescent="0.35">
      <c r="L12748" s="535" t="s">
        <v>13812</v>
      </c>
      <c r="M12748" s="529" t="s">
        <v>1047</v>
      </c>
    </row>
    <row r="12749" spans="12:13" x14ac:dyDescent="0.35">
      <c r="L12749" s="535" t="s">
        <v>13813</v>
      </c>
      <c r="M12749" s="529" t="s">
        <v>1047</v>
      </c>
    </row>
    <row r="12750" spans="12:13" x14ac:dyDescent="0.35">
      <c r="L12750" s="535" t="s">
        <v>13814</v>
      </c>
      <c r="M12750" s="529" t="s">
        <v>1047</v>
      </c>
    </row>
    <row r="12751" spans="12:13" x14ac:dyDescent="0.35">
      <c r="L12751" s="535" t="s">
        <v>13815</v>
      </c>
      <c r="M12751" s="529" t="s">
        <v>1047</v>
      </c>
    </row>
    <row r="12752" spans="12:13" x14ac:dyDescent="0.35">
      <c r="L12752" s="535" t="s">
        <v>13816</v>
      </c>
      <c r="M12752" s="529" t="s">
        <v>1047</v>
      </c>
    </row>
    <row r="12753" spans="12:13" x14ac:dyDescent="0.35">
      <c r="L12753" s="535" t="s">
        <v>13817</v>
      </c>
      <c r="M12753" s="529" t="s">
        <v>1047</v>
      </c>
    </row>
    <row r="12754" spans="12:13" x14ac:dyDescent="0.35">
      <c r="L12754" s="535" t="s">
        <v>13818</v>
      </c>
      <c r="M12754" s="529" t="s">
        <v>1047</v>
      </c>
    </row>
    <row r="12755" spans="12:13" x14ac:dyDescent="0.35">
      <c r="L12755" s="535" t="s">
        <v>13819</v>
      </c>
      <c r="M12755" s="529" t="s">
        <v>1047</v>
      </c>
    </row>
    <row r="12756" spans="12:13" x14ac:dyDescent="0.35">
      <c r="L12756" s="535" t="s">
        <v>13820</v>
      </c>
      <c r="M12756" s="529" t="s">
        <v>1047</v>
      </c>
    </row>
    <row r="12757" spans="12:13" x14ac:dyDescent="0.35">
      <c r="L12757" s="535" t="s">
        <v>13821</v>
      </c>
      <c r="M12757" s="529" t="s">
        <v>1047</v>
      </c>
    </row>
    <row r="12758" spans="12:13" x14ac:dyDescent="0.35">
      <c r="L12758" s="535" t="s">
        <v>13822</v>
      </c>
      <c r="M12758" s="529" t="s">
        <v>1047</v>
      </c>
    </row>
    <row r="12759" spans="12:13" x14ac:dyDescent="0.35">
      <c r="L12759" s="535" t="s">
        <v>13823</v>
      </c>
      <c r="M12759" s="529" t="s">
        <v>1047</v>
      </c>
    </row>
    <row r="12760" spans="12:13" x14ac:dyDescent="0.35">
      <c r="L12760" s="535" t="s">
        <v>13824</v>
      </c>
      <c r="M12760" s="529" t="s">
        <v>1047</v>
      </c>
    </row>
    <row r="12761" spans="12:13" x14ac:dyDescent="0.35">
      <c r="L12761" s="535" t="s">
        <v>13825</v>
      </c>
      <c r="M12761" s="529" t="s">
        <v>1047</v>
      </c>
    </row>
    <row r="12762" spans="12:13" x14ac:dyDescent="0.35">
      <c r="L12762" s="535" t="s">
        <v>13826</v>
      </c>
      <c r="M12762" s="529" t="s">
        <v>1047</v>
      </c>
    </row>
    <row r="12763" spans="12:13" x14ac:dyDescent="0.35">
      <c r="L12763" s="535" t="s">
        <v>13827</v>
      </c>
      <c r="M12763" s="529" t="s">
        <v>1047</v>
      </c>
    </row>
    <row r="12764" spans="12:13" x14ac:dyDescent="0.35">
      <c r="L12764" s="535" t="s">
        <v>13828</v>
      </c>
      <c r="M12764" s="529" t="s">
        <v>1047</v>
      </c>
    </row>
    <row r="12765" spans="12:13" x14ac:dyDescent="0.35">
      <c r="L12765" s="535" t="s">
        <v>13829</v>
      </c>
      <c r="M12765" s="529" t="s">
        <v>1047</v>
      </c>
    </row>
    <row r="12766" spans="12:13" x14ac:dyDescent="0.35">
      <c r="L12766" s="535" t="s">
        <v>13830</v>
      </c>
      <c r="M12766" s="529" t="s">
        <v>1047</v>
      </c>
    </row>
    <row r="12767" spans="12:13" x14ac:dyDescent="0.35">
      <c r="L12767" s="535" t="s">
        <v>13831</v>
      </c>
      <c r="M12767" s="529" t="s">
        <v>1047</v>
      </c>
    </row>
    <row r="12768" spans="12:13" x14ac:dyDescent="0.35">
      <c r="L12768" s="535" t="s">
        <v>13832</v>
      </c>
      <c r="M12768" s="529" t="s">
        <v>1047</v>
      </c>
    </row>
    <row r="12769" spans="12:13" x14ac:dyDescent="0.35">
      <c r="L12769" s="535" t="s">
        <v>13833</v>
      </c>
      <c r="M12769" s="529" t="s">
        <v>1047</v>
      </c>
    </row>
    <row r="12770" spans="12:13" x14ac:dyDescent="0.35">
      <c r="L12770" s="535" t="s">
        <v>13834</v>
      </c>
      <c r="M12770" s="529" t="s">
        <v>1047</v>
      </c>
    </row>
    <row r="12771" spans="12:13" x14ac:dyDescent="0.35">
      <c r="L12771" s="535" t="s">
        <v>13835</v>
      </c>
      <c r="M12771" s="529" t="s">
        <v>1047</v>
      </c>
    </row>
    <row r="12772" spans="12:13" x14ac:dyDescent="0.35">
      <c r="L12772" s="535" t="s">
        <v>13836</v>
      </c>
      <c r="M12772" s="529" t="s">
        <v>1047</v>
      </c>
    </row>
    <row r="12773" spans="12:13" x14ac:dyDescent="0.35">
      <c r="L12773" s="535" t="s">
        <v>13837</v>
      </c>
      <c r="M12773" s="529" t="s">
        <v>1047</v>
      </c>
    </row>
    <row r="12774" spans="12:13" x14ac:dyDescent="0.35">
      <c r="L12774" s="535" t="s">
        <v>13838</v>
      </c>
      <c r="M12774" s="529" t="s">
        <v>1047</v>
      </c>
    </row>
    <row r="12775" spans="12:13" x14ac:dyDescent="0.35">
      <c r="L12775" s="535" t="s">
        <v>13839</v>
      </c>
      <c r="M12775" s="529" t="s">
        <v>1047</v>
      </c>
    </row>
    <row r="12776" spans="12:13" x14ac:dyDescent="0.35">
      <c r="L12776" s="535" t="s">
        <v>13840</v>
      </c>
      <c r="M12776" s="529" t="s">
        <v>1047</v>
      </c>
    </row>
    <row r="12777" spans="12:13" x14ac:dyDescent="0.35">
      <c r="L12777" s="535" t="s">
        <v>13841</v>
      </c>
      <c r="M12777" s="529" t="s">
        <v>1047</v>
      </c>
    </row>
    <row r="12778" spans="12:13" x14ac:dyDescent="0.35">
      <c r="L12778" s="535" t="s">
        <v>13842</v>
      </c>
      <c r="M12778" s="529" t="s">
        <v>1047</v>
      </c>
    </row>
    <row r="12779" spans="12:13" x14ac:dyDescent="0.35">
      <c r="L12779" s="535" t="s">
        <v>13843</v>
      </c>
      <c r="M12779" s="529" t="s">
        <v>1047</v>
      </c>
    </row>
    <row r="12780" spans="12:13" x14ac:dyDescent="0.35">
      <c r="L12780" s="535" t="s">
        <v>13844</v>
      </c>
      <c r="M12780" s="529" t="s">
        <v>1047</v>
      </c>
    </row>
    <row r="12781" spans="12:13" x14ac:dyDescent="0.35">
      <c r="L12781" s="535" t="s">
        <v>13845</v>
      </c>
      <c r="M12781" s="529" t="s">
        <v>1047</v>
      </c>
    </row>
    <row r="12782" spans="12:13" x14ac:dyDescent="0.35">
      <c r="L12782" s="535" t="s">
        <v>13846</v>
      </c>
      <c r="M12782" s="529" t="s">
        <v>1047</v>
      </c>
    </row>
    <row r="12783" spans="12:13" x14ac:dyDescent="0.35">
      <c r="L12783" s="535" t="s">
        <v>13847</v>
      </c>
      <c r="M12783" s="529" t="s">
        <v>1047</v>
      </c>
    </row>
    <row r="12784" spans="12:13" x14ac:dyDescent="0.35">
      <c r="L12784" s="535" t="s">
        <v>13848</v>
      </c>
      <c r="M12784" s="529" t="s">
        <v>1047</v>
      </c>
    </row>
    <row r="12785" spans="12:13" x14ac:dyDescent="0.35">
      <c r="L12785" s="535" t="s">
        <v>13849</v>
      </c>
      <c r="M12785" s="529" t="s">
        <v>1047</v>
      </c>
    </row>
    <row r="12786" spans="12:13" x14ac:dyDescent="0.35">
      <c r="L12786" s="535" t="s">
        <v>13850</v>
      </c>
      <c r="M12786" s="529" t="s">
        <v>1047</v>
      </c>
    </row>
    <row r="12787" spans="12:13" x14ac:dyDescent="0.35">
      <c r="L12787" s="535" t="s">
        <v>13851</v>
      </c>
      <c r="M12787" s="529" t="s">
        <v>1047</v>
      </c>
    </row>
    <row r="12788" spans="12:13" x14ac:dyDescent="0.35">
      <c r="L12788" s="535" t="s">
        <v>13852</v>
      </c>
      <c r="M12788" s="529" t="s">
        <v>1047</v>
      </c>
    </row>
    <row r="12789" spans="12:13" x14ac:dyDescent="0.35">
      <c r="L12789" s="535" t="s">
        <v>13853</v>
      </c>
      <c r="M12789" s="529" t="s">
        <v>1047</v>
      </c>
    </row>
    <row r="12790" spans="12:13" x14ac:dyDescent="0.35">
      <c r="L12790" s="535" t="s">
        <v>13854</v>
      </c>
      <c r="M12790" s="529" t="s">
        <v>1047</v>
      </c>
    </row>
    <row r="12791" spans="12:13" x14ac:dyDescent="0.35">
      <c r="L12791" s="535" t="s">
        <v>13855</v>
      </c>
      <c r="M12791" s="529" t="s">
        <v>1047</v>
      </c>
    </row>
    <row r="12792" spans="12:13" x14ac:dyDescent="0.35">
      <c r="L12792" s="535" t="s">
        <v>13856</v>
      </c>
      <c r="M12792" s="529" t="s">
        <v>1047</v>
      </c>
    </row>
    <row r="12793" spans="12:13" x14ac:dyDescent="0.35">
      <c r="L12793" s="535" t="s">
        <v>13857</v>
      </c>
      <c r="M12793" s="529" t="s">
        <v>1047</v>
      </c>
    </row>
    <row r="12794" spans="12:13" x14ac:dyDescent="0.35">
      <c r="L12794" s="535" t="s">
        <v>13858</v>
      </c>
      <c r="M12794" s="529" t="s">
        <v>1047</v>
      </c>
    </row>
    <row r="12795" spans="12:13" x14ac:dyDescent="0.35">
      <c r="L12795" s="535" t="s">
        <v>13859</v>
      </c>
      <c r="M12795" s="529" t="s">
        <v>1047</v>
      </c>
    </row>
    <row r="12796" spans="12:13" x14ac:dyDescent="0.35">
      <c r="L12796" s="535" t="s">
        <v>13860</v>
      </c>
      <c r="M12796" s="529" t="s">
        <v>1047</v>
      </c>
    </row>
    <row r="12797" spans="12:13" x14ac:dyDescent="0.35">
      <c r="L12797" s="535" t="s">
        <v>13861</v>
      </c>
      <c r="M12797" s="529" t="s">
        <v>1047</v>
      </c>
    </row>
    <row r="12798" spans="12:13" x14ac:dyDescent="0.35">
      <c r="L12798" s="535" t="s">
        <v>13862</v>
      </c>
      <c r="M12798" s="529" t="s">
        <v>1047</v>
      </c>
    </row>
    <row r="12799" spans="12:13" x14ac:dyDescent="0.35">
      <c r="L12799" s="535" t="s">
        <v>13863</v>
      </c>
      <c r="M12799" s="529" t="s">
        <v>1047</v>
      </c>
    </row>
    <row r="12800" spans="12:13" x14ac:dyDescent="0.35">
      <c r="L12800" s="535" t="s">
        <v>13864</v>
      </c>
      <c r="M12800" s="529" t="s">
        <v>1047</v>
      </c>
    </row>
    <row r="12801" spans="12:13" x14ac:dyDescent="0.35">
      <c r="L12801" s="535" t="s">
        <v>13865</v>
      </c>
      <c r="M12801" s="529" t="s">
        <v>1047</v>
      </c>
    </row>
    <row r="12802" spans="12:13" x14ac:dyDescent="0.35">
      <c r="L12802" s="535" t="s">
        <v>13866</v>
      </c>
      <c r="M12802" s="529" t="s">
        <v>1047</v>
      </c>
    </row>
    <row r="12803" spans="12:13" x14ac:dyDescent="0.35">
      <c r="L12803" s="535" t="s">
        <v>13867</v>
      </c>
      <c r="M12803" s="529" t="s">
        <v>1047</v>
      </c>
    </row>
    <row r="12804" spans="12:13" x14ac:dyDescent="0.35">
      <c r="L12804" s="535" t="s">
        <v>13868</v>
      </c>
      <c r="M12804" s="529" t="s">
        <v>1047</v>
      </c>
    </row>
    <row r="12805" spans="12:13" x14ac:dyDescent="0.35">
      <c r="L12805" s="535" t="s">
        <v>13869</v>
      </c>
      <c r="M12805" s="529" t="s">
        <v>1047</v>
      </c>
    </row>
    <row r="12806" spans="12:13" x14ac:dyDescent="0.35">
      <c r="L12806" s="535" t="s">
        <v>13870</v>
      </c>
      <c r="M12806" s="529" t="s">
        <v>1047</v>
      </c>
    </row>
    <row r="12807" spans="12:13" x14ac:dyDescent="0.35">
      <c r="L12807" s="535" t="s">
        <v>13871</v>
      </c>
      <c r="M12807" s="529" t="s">
        <v>1047</v>
      </c>
    </row>
    <row r="12808" spans="12:13" x14ac:dyDescent="0.35">
      <c r="L12808" s="535" t="s">
        <v>13872</v>
      </c>
      <c r="M12808" s="529" t="s">
        <v>1047</v>
      </c>
    </row>
    <row r="12809" spans="12:13" x14ac:dyDescent="0.35">
      <c r="L12809" s="535" t="s">
        <v>13873</v>
      </c>
      <c r="M12809" s="529" t="s">
        <v>1047</v>
      </c>
    </row>
    <row r="12810" spans="12:13" x14ac:dyDescent="0.35">
      <c r="L12810" s="535" t="s">
        <v>13874</v>
      </c>
      <c r="M12810" s="529" t="s">
        <v>1047</v>
      </c>
    </row>
    <row r="12811" spans="12:13" x14ac:dyDescent="0.35">
      <c r="L12811" s="535" t="s">
        <v>13875</v>
      </c>
      <c r="M12811" s="529" t="s">
        <v>1047</v>
      </c>
    </row>
    <row r="12812" spans="12:13" x14ac:dyDescent="0.35">
      <c r="L12812" s="535" t="s">
        <v>13876</v>
      </c>
      <c r="M12812" s="529" t="s">
        <v>1047</v>
      </c>
    </row>
    <row r="12813" spans="12:13" x14ac:dyDescent="0.35">
      <c r="L12813" s="535" t="s">
        <v>13877</v>
      </c>
      <c r="M12813" s="529" t="s">
        <v>1047</v>
      </c>
    </row>
    <row r="12814" spans="12:13" x14ac:dyDescent="0.35">
      <c r="L12814" s="535" t="s">
        <v>13878</v>
      </c>
      <c r="M12814" s="529" t="s">
        <v>1047</v>
      </c>
    </row>
    <row r="12815" spans="12:13" x14ac:dyDescent="0.35">
      <c r="L12815" s="535" t="s">
        <v>13879</v>
      </c>
      <c r="M12815" s="529" t="s">
        <v>1047</v>
      </c>
    </row>
    <row r="12816" spans="12:13" x14ac:dyDescent="0.35">
      <c r="L12816" s="535" t="s">
        <v>13880</v>
      </c>
      <c r="M12816" s="529" t="s">
        <v>1047</v>
      </c>
    </row>
    <row r="12817" spans="12:13" x14ac:dyDescent="0.35">
      <c r="L12817" s="535" t="s">
        <v>13881</v>
      </c>
      <c r="M12817" s="529" t="s">
        <v>1047</v>
      </c>
    </row>
    <row r="12818" spans="12:13" x14ac:dyDescent="0.35">
      <c r="L12818" s="535" t="s">
        <v>13882</v>
      </c>
      <c r="M12818" s="529" t="s">
        <v>1049</v>
      </c>
    </row>
    <row r="12819" spans="12:13" x14ac:dyDescent="0.35">
      <c r="L12819" s="535" t="s">
        <v>13883</v>
      </c>
      <c r="M12819" s="529" t="s">
        <v>1049</v>
      </c>
    </row>
    <row r="12820" spans="12:13" x14ac:dyDescent="0.35">
      <c r="L12820" s="535" t="s">
        <v>13884</v>
      </c>
      <c r="M12820" s="529" t="s">
        <v>1049</v>
      </c>
    </row>
    <row r="12821" spans="12:13" x14ac:dyDescent="0.35">
      <c r="L12821" s="535" t="s">
        <v>13885</v>
      </c>
      <c r="M12821" s="529" t="s">
        <v>1047</v>
      </c>
    </row>
    <row r="12822" spans="12:13" x14ac:dyDescent="0.35">
      <c r="L12822" s="535" t="s">
        <v>13886</v>
      </c>
      <c r="M12822" s="529" t="s">
        <v>1047</v>
      </c>
    </row>
    <row r="12823" spans="12:13" x14ac:dyDescent="0.35">
      <c r="L12823" s="535" t="s">
        <v>13887</v>
      </c>
      <c r="M12823" s="529" t="s">
        <v>1049</v>
      </c>
    </row>
    <row r="12824" spans="12:13" x14ac:dyDescent="0.35">
      <c r="L12824" s="535" t="s">
        <v>13888</v>
      </c>
      <c r="M12824" s="529" t="s">
        <v>1047</v>
      </c>
    </row>
    <row r="12825" spans="12:13" x14ac:dyDescent="0.35">
      <c r="L12825" s="535" t="s">
        <v>13889</v>
      </c>
      <c r="M12825" s="529" t="s">
        <v>1047</v>
      </c>
    </row>
    <row r="12826" spans="12:13" x14ac:dyDescent="0.35">
      <c r="L12826" s="535" t="s">
        <v>13890</v>
      </c>
      <c r="M12826" s="529" t="s">
        <v>1049</v>
      </c>
    </row>
    <row r="12827" spans="12:13" x14ac:dyDescent="0.35">
      <c r="L12827" s="535" t="s">
        <v>13891</v>
      </c>
      <c r="M12827" s="529" t="s">
        <v>1047</v>
      </c>
    </row>
    <row r="12828" spans="12:13" x14ac:dyDescent="0.35">
      <c r="L12828" s="535" t="s">
        <v>13892</v>
      </c>
      <c r="M12828" s="529" t="s">
        <v>1049</v>
      </c>
    </row>
    <row r="12829" spans="12:13" x14ac:dyDescent="0.35">
      <c r="L12829" s="535" t="s">
        <v>13893</v>
      </c>
      <c r="M12829" s="529" t="s">
        <v>1049</v>
      </c>
    </row>
    <row r="12830" spans="12:13" x14ac:dyDescent="0.35">
      <c r="L12830" s="535" t="s">
        <v>13894</v>
      </c>
      <c r="M12830" s="529" t="s">
        <v>1047</v>
      </c>
    </row>
    <row r="12831" spans="12:13" x14ac:dyDescent="0.35">
      <c r="L12831" s="535" t="s">
        <v>13895</v>
      </c>
      <c r="M12831" s="529" t="s">
        <v>1049</v>
      </c>
    </row>
    <row r="12832" spans="12:13" x14ac:dyDescent="0.35">
      <c r="L12832" s="535" t="s">
        <v>13896</v>
      </c>
      <c r="M12832" s="529" t="s">
        <v>1047</v>
      </c>
    </row>
    <row r="12833" spans="12:13" x14ac:dyDescent="0.35">
      <c r="L12833" s="535" t="s">
        <v>13897</v>
      </c>
      <c r="M12833" s="529" t="s">
        <v>1049</v>
      </c>
    </row>
    <row r="12834" spans="12:13" x14ac:dyDescent="0.35">
      <c r="L12834" s="535" t="s">
        <v>13898</v>
      </c>
      <c r="M12834" s="529" t="s">
        <v>1047</v>
      </c>
    </row>
    <row r="12835" spans="12:13" x14ac:dyDescent="0.35">
      <c r="L12835" s="535" t="s">
        <v>13899</v>
      </c>
      <c r="M12835" s="529" t="s">
        <v>1049</v>
      </c>
    </row>
    <row r="12836" spans="12:13" x14ac:dyDescent="0.35">
      <c r="L12836" s="535" t="s">
        <v>13900</v>
      </c>
      <c r="M12836" s="529" t="s">
        <v>1047</v>
      </c>
    </row>
    <row r="12837" spans="12:13" x14ac:dyDescent="0.35">
      <c r="L12837" s="535" t="s">
        <v>13901</v>
      </c>
      <c r="M12837" s="529" t="s">
        <v>1049</v>
      </c>
    </row>
    <row r="12838" spans="12:13" x14ac:dyDescent="0.35">
      <c r="L12838" s="535" t="s">
        <v>13902</v>
      </c>
      <c r="M12838" s="529" t="s">
        <v>1047</v>
      </c>
    </row>
    <row r="12839" spans="12:13" x14ac:dyDescent="0.35">
      <c r="L12839" s="535" t="s">
        <v>13903</v>
      </c>
      <c r="M12839" s="529" t="s">
        <v>1049</v>
      </c>
    </row>
    <row r="12840" spans="12:13" x14ac:dyDescent="0.35">
      <c r="L12840" s="535" t="s">
        <v>13904</v>
      </c>
      <c r="M12840" s="529" t="s">
        <v>1049</v>
      </c>
    </row>
    <row r="12841" spans="12:13" x14ac:dyDescent="0.35">
      <c r="L12841" s="535" t="s">
        <v>13905</v>
      </c>
      <c r="M12841" s="529" t="s">
        <v>1049</v>
      </c>
    </row>
    <row r="12842" spans="12:13" x14ac:dyDescent="0.35">
      <c r="L12842" s="535" t="s">
        <v>13906</v>
      </c>
      <c r="M12842" s="529" t="s">
        <v>1047</v>
      </c>
    </row>
    <row r="12843" spans="12:13" x14ac:dyDescent="0.35">
      <c r="L12843" s="535" t="s">
        <v>13907</v>
      </c>
      <c r="M12843" s="529" t="s">
        <v>1047</v>
      </c>
    </row>
    <row r="12844" spans="12:13" x14ac:dyDescent="0.35">
      <c r="L12844" s="535" t="s">
        <v>13908</v>
      </c>
      <c r="M12844" s="529" t="s">
        <v>1047</v>
      </c>
    </row>
    <row r="12845" spans="12:13" x14ac:dyDescent="0.35">
      <c r="L12845" s="535" t="s">
        <v>13909</v>
      </c>
      <c r="M12845" s="529" t="s">
        <v>1047</v>
      </c>
    </row>
    <row r="12846" spans="12:13" x14ac:dyDescent="0.35">
      <c r="L12846" s="535" t="s">
        <v>13910</v>
      </c>
      <c r="M12846" s="529" t="s">
        <v>1047</v>
      </c>
    </row>
    <row r="12847" spans="12:13" x14ac:dyDescent="0.35">
      <c r="L12847" s="535" t="s">
        <v>13911</v>
      </c>
      <c r="M12847" s="529" t="s">
        <v>1049</v>
      </c>
    </row>
    <row r="12848" spans="12:13" x14ac:dyDescent="0.35">
      <c r="L12848" s="535" t="s">
        <v>13912</v>
      </c>
      <c r="M12848" s="529" t="s">
        <v>1047</v>
      </c>
    </row>
    <row r="12849" spans="12:13" x14ac:dyDescent="0.35">
      <c r="L12849" s="535" t="s">
        <v>13913</v>
      </c>
      <c r="M12849" s="529" t="s">
        <v>1047</v>
      </c>
    </row>
    <row r="12850" spans="12:13" x14ac:dyDescent="0.35">
      <c r="L12850" s="535" t="s">
        <v>13914</v>
      </c>
      <c r="M12850" s="529" t="s">
        <v>1047</v>
      </c>
    </row>
    <row r="12851" spans="12:13" x14ac:dyDescent="0.35">
      <c r="L12851" s="535" t="s">
        <v>13915</v>
      </c>
      <c r="M12851" s="529" t="s">
        <v>1049</v>
      </c>
    </row>
    <row r="12852" spans="12:13" x14ac:dyDescent="0.35">
      <c r="L12852" s="535" t="s">
        <v>13916</v>
      </c>
      <c r="M12852" s="529" t="s">
        <v>1049</v>
      </c>
    </row>
    <row r="12853" spans="12:13" x14ac:dyDescent="0.35">
      <c r="L12853" s="535" t="s">
        <v>13917</v>
      </c>
      <c r="M12853" s="529" t="s">
        <v>1049</v>
      </c>
    </row>
    <row r="12854" spans="12:13" x14ac:dyDescent="0.35">
      <c r="L12854" s="535" t="s">
        <v>13918</v>
      </c>
      <c r="M12854" s="529" t="s">
        <v>1047</v>
      </c>
    </row>
    <row r="12855" spans="12:13" x14ac:dyDescent="0.35">
      <c r="L12855" s="535" t="s">
        <v>13919</v>
      </c>
      <c r="M12855" s="529" t="s">
        <v>1049</v>
      </c>
    </row>
    <row r="12856" spans="12:13" x14ac:dyDescent="0.35">
      <c r="L12856" s="535" t="s">
        <v>13920</v>
      </c>
      <c r="M12856" s="529" t="s">
        <v>1049</v>
      </c>
    </row>
    <row r="12857" spans="12:13" x14ac:dyDescent="0.35">
      <c r="L12857" s="535" t="s">
        <v>13921</v>
      </c>
      <c r="M12857" s="529" t="s">
        <v>1049</v>
      </c>
    </row>
    <row r="12858" spans="12:13" x14ac:dyDescent="0.35">
      <c r="L12858" s="535" t="s">
        <v>13922</v>
      </c>
      <c r="M12858" s="529" t="s">
        <v>1049</v>
      </c>
    </row>
    <row r="12859" spans="12:13" x14ac:dyDescent="0.35">
      <c r="L12859" s="535" t="s">
        <v>13923</v>
      </c>
      <c r="M12859" s="529" t="s">
        <v>1049</v>
      </c>
    </row>
    <row r="12860" spans="12:13" x14ac:dyDescent="0.35">
      <c r="L12860" s="535" t="s">
        <v>13924</v>
      </c>
      <c r="M12860" s="529" t="s">
        <v>1047</v>
      </c>
    </row>
    <row r="12861" spans="12:13" x14ac:dyDescent="0.35">
      <c r="L12861" s="535" t="s">
        <v>13925</v>
      </c>
      <c r="M12861" s="529" t="s">
        <v>1049</v>
      </c>
    </row>
    <row r="12862" spans="12:13" x14ac:dyDescent="0.35">
      <c r="L12862" s="535" t="s">
        <v>13926</v>
      </c>
      <c r="M12862" s="529" t="s">
        <v>1049</v>
      </c>
    </row>
    <row r="12863" spans="12:13" x14ac:dyDescent="0.35">
      <c r="L12863" s="535" t="s">
        <v>13927</v>
      </c>
      <c r="M12863" s="529" t="s">
        <v>1047</v>
      </c>
    </row>
    <row r="12864" spans="12:13" x14ac:dyDescent="0.35">
      <c r="L12864" s="535" t="s">
        <v>13928</v>
      </c>
      <c r="M12864" s="529" t="s">
        <v>1049</v>
      </c>
    </row>
    <row r="12865" spans="12:13" x14ac:dyDescent="0.35">
      <c r="L12865" s="535" t="s">
        <v>13929</v>
      </c>
      <c r="M12865" s="529" t="s">
        <v>1049</v>
      </c>
    </row>
    <row r="12866" spans="12:13" x14ac:dyDescent="0.35">
      <c r="L12866" s="535" t="s">
        <v>13930</v>
      </c>
      <c r="M12866" s="529" t="s">
        <v>1049</v>
      </c>
    </row>
    <row r="12867" spans="12:13" x14ac:dyDescent="0.35">
      <c r="L12867" s="535" t="s">
        <v>13931</v>
      </c>
      <c r="M12867" s="529" t="s">
        <v>1047</v>
      </c>
    </row>
    <row r="12868" spans="12:13" x14ac:dyDescent="0.35">
      <c r="L12868" s="535" t="s">
        <v>13932</v>
      </c>
      <c r="M12868" s="529" t="s">
        <v>1047</v>
      </c>
    </row>
    <row r="12869" spans="12:13" x14ac:dyDescent="0.35">
      <c r="L12869" s="535" t="s">
        <v>13933</v>
      </c>
      <c r="M12869" s="529" t="s">
        <v>1047</v>
      </c>
    </row>
    <row r="12870" spans="12:13" x14ac:dyDescent="0.35">
      <c r="L12870" s="535" t="s">
        <v>13934</v>
      </c>
      <c r="M12870" s="529" t="s">
        <v>1047</v>
      </c>
    </row>
    <row r="12871" spans="12:13" x14ac:dyDescent="0.35">
      <c r="L12871" s="535" t="s">
        <v>13935</v>
      </c>
      <c r="M12871" s="529" t="s">
        <v>1047</v>
      </c>
    </row>
    <row r="12872" spans="12:13" x14ac:dyDescent="0.35">
      <c r="L12872" s="535" t="s">
        <v>13936</v>
      </c>
      <c r="M12872" s="529" t="s">
        <v>1049</v>
      </c>
    </row>
    <row r="12873" spans="12:13" x14ac:dyDescent="0.35">
      <c r="L12873" s="535" t="s">
        <v>13937</v>
      </c>
      <c r="M12873" s="529" t="s">
        <v>1047</v>
      </c>
    </row>
    <row r="12874" spans="12:13" x14ac:dyDescent="0.35">
      <c r="L12874" s="535" t="s">
        <v>13938</v>
      </c>
      <c r="M12874" s="529" t="s">
        <v>1049</v>
      </c>
    </row>
    <row r="12875" spans="12:13" x14ac:dyDescent="0.35">
      <c r="L12875" s="535" t="s">
        <v>13939</v>
      </c>
      <c r="M12875" s="529" t="s">
        <v>1047</v>
      </c>
    </row>
    <row r="12876" spans="12:13" x14ac:dyDescent="0.35">
      <c r="L12876" s="535" t="s">
        <v>13940</v>
      </c>
      <c r="M12876" s="529" t="s">
        <v>1049</v>
      </c>
    </row>
    <row r="12877" spans="12:13" x14ac:dyDescent="0.35">
      <c r="L12877" s="535" t="s">
        <v>13941</v>
      </c>
      <c r="M12877" s="529" t="s">
        <v>1047</v>
      </c>
    </row>
    <row r="12878" spans="12:13" x14ac:dyDescent="0.35">
      <c r="L12878" s="535" t="s">
        <v>13942</v>
      </c>
      <c r="M12878" s="529" t="s">
        <v>1047</v>
      </c>
    </row>
    <row r="12879" spans="12:13" x14ac:dyDescent="0.35">
      <c r="L12879" s="535" t="s">
        <v>13943</v>
      </c>
      <c r="M12879" s="529" t="s">
        <v>1049</v>
      </c>
    </row>
    <row r="12880" spans="12:13" x14ac:dyDescent="0.35">
      <c r="L12880" s="535" t="s">
        <v>13944</v>
      </c>
      <c r="M12880" s="529" t="s">
        <v>1049</v>
      </c>
    </row>
    <row r="12881" spans="12:13" x14ac:dyDescent="0.35">
      <c r="L12881" s="535" t="s">
        <v>13945</v>
      </c>
      <c r="M12881" s="529" t="s">
        <v>1047</v>
      </c>
    </row>
    <row r="12882" spans="12:13" x14ac:dyDescent="0.35">
      <c r="L12882" s="535" t="s">
        <v>13946</v>
      </c>
      <c r="M12882" s="529" t="s">
        <v>1049</v>
      </c>
    </row>
    <row r="12883" spans="12:13" x14ac:dyDescent="0.35">
      <c r="L12883" s="535" t="s">
        <v>13947</v>
      </c>
      <c r="M12883" s="529" t="s">
        <v>1047</v>
      </c>
    </row>
    <row r="12884" spans="12:13" x14ac:dyDescent="0.35">
      <c r="L12884" s="535" t="s">
        <v>13948</v>
      </c>
      <c r="M12884" s="529" t="s">
        <v>1047</v>
      </c>
    </row>
    <row r="12885" spans="12:13" x14ac:dyDescent="0.35">
      <c r="L12885" s="535" t="s">
        <v>13949</v>
      </c>
      <c r="M12885" s="529" t="s">
        <v>1049</v>
      </c>
    </row>
    <row r="12886" spans="12:13" x14ac:dyDescent="0.35">
      <c r="L12886" s="535" t="s">
        <v>13950</v>
      </c>
      <c r="M12886" s="529" t="s">
        <v>1049</v>
      </c>
    </row>
    <row r="12887" spans="12:13" x14ac:dyDescent="0.35">
      <c r="L12887" s="535" t="s">
        <v>13951</v>
      </c>
      <c r="M12887" s="529" t="s">
        <v>1049</v>
      </c>
    </row>
    <row r="12888" spans="12:13" x14ac:dyDescent="0.35">
      <c r="L12888" s="535" t="s">
        <v>13952</v>
      </c>
      <c r="M12888" s="529" t="s">
        <v>1049</v>
      </c>
    </row>
    <row r="12889" spans="12:13" x14ac:dyDescent="0.35">
      <c r="L12889" s="535" t="s">
        <v>13953</v>
      </c>
      <c r="M12889" s="529" t="s">
        <v>1049</v>
      </c>
    </row>
    <row r="12890" spans="12:13" x14ac:dyDescent="0.35">
      <c r="L12890" s="535" t="s">
        <v>13954</v>
      </c>
      <c r="M12890" s="529" t="s">
        <v>1049</v>
      </c>
    </row>
    <row r="12891" spans="12:13" x14ac:dyDescent="0.35">
      <c r="L12891" s="535" t="s">
        <v>13955</v>
      </c>
      <c r="M12891" s="529" t="s">
        <v>1049</v>
      </c>
    </row>
    <row r="12892" spans="12:13" x14ac:dyDescent="0.35">
      <c r="L12892" s="535" t="s">
        <v>13956</v>
      </c>
      <c r="M12892" s="529" t="s">
        <v>1049</v>
      </c>
    </row>
    <row r="12893" spans="12:13" x14ac:dyDescent="0.35">
      <c r="L12893" s="535" t="s">
        <v>13957</v>
      </c>
      <c r="M12893" s="529" t="s">
        <v>1049</v>
      </c>
    </row>
    <row r="12894" spans="12:13" x14ac:dyDescent="0.35">
      <c r="L12894" s="535" t="s">
        <v>13958</v>
      </c>
      <c r="M12894" s="529" t="s">
        <v>1049</v>
      </c>
    </row>
    <row r="12895" spans="12:13" x14ac:dyDescent="0.35">
      <c r="L12895" s="535" t="s">
        <v>13959</v>
      </c>
      <c r="M12895" s="529" t="s">
        <v>1049</v>
      </c>
    </row>
    <row r="12896" spans="12:13" x14ac:dyDescent="0.35">
      <c r="L12896" s="535" t="s">
        <v>13960</v>
      </c>
      <c r="M12896" s="529" t="s">
        <v>1049</v>
      </c>
    </row>
    <row r="12897" spans="12:13" x14ac:dyDescent="0.35">
      <c r="L12897" s="535" t="s">
        <v>13961</v>
      </c>
      <c r="M12897" s="529" t="s">
        <v>1049</v>
      </c>
    </row>
    <row r="12898" spans="12:13" x14ac:dyDescent="0.35">
      <c r="L12898" s="535" t="s">
        <v>13962</v>
      </c>
      <c r="M12898" s="529" t="s">
        <v>1049</v>
      </c>
    </row>
    <row r="12899" spans="12:13" x14ac:dyDescent="0.35">
      <c r="L12899" s="535" t="s">
        <v>13963</v>
      </c>
      <c r="M12899" s="529" t="s">
        <v>1049</v>
      </c>
    </row>
    <row r="12900" spans="12:13" x14ac:dyDescent="0.35">
      <c r="L12900" s="535" t="s">
        <v>13964</v>
      </c>
      <c r="M12900" s="529" t="s">
        <v>1049</v>
      </c>
    </row>
    <row r="12901" spans="12:13" x14ac:dyDescent="0.35">
      <c r="L12901" s="535" t="s">
        <v>13965</v>
      </c>
      <c r="M12901" s="529" t="s">
        <v>1049</v>
      </c>
    </row>
    <row r="12902" spans="12:13" x14ac:dyDescent="0.35">
      <c r="L12902" s="535" t="s">
        <v>13966</v>
      </c>
      <c r="M12902" s="529" t="s">
        <v>1049</v>
      </c>
    </row>
    <row r="12903" spans="12:13" x14ac:dyDescent="0.35">
      <c r="L12903" s="535" t="s">
        <v>13967</v>
      </c>
      <c r="M12903" s="529" t="s">
        <v>1049</v>
      </c>
    </row>
    <row r="12904" spans="12:13" x14ac:dyDescent="0.35">
      <c r="L12904" s="535" t="s">
        <v>13968</v>
      </c>
      <c r="M12904" s="529" t="s">
        <v>1049</v>
      </c>
    </row>
    <row r="12905" spans="12:13" x14ac:dyDescent="0.35">
      <c r="L12905" s="535" t="s">
        <v>13969</v>
      </c>
      <c r="M12905" s="529" t="s">
        <v>1047</v>
      </c>
    </row>
    <row r="12906" spans="12:13" x14ac:dyDescent="0.35">
      <c r="L12906" s="535" t="s">
        <v>13970</v>
      </c>
      <c r="M12906" s="529" t="s">
        <v>1047</v>
      </c>
    </row>
    <row r="12907" spans="12:13" x14ac:dyDescent="0.35">
      <c r="L12907" s="535" t="s">
        <v>13971</v>
      </c>
      <c r="M12907" s="529" t="s">
        <v>1047</v>
      </c>
    </row>
    <row r="12908" spans="12:13" x14ac:dyDescent="0.35">
      <c r="L12908" s="535" t="s">
        <v>13972</v>
      </c>
      <c r="M12908" s="529" t="s">
        <v>1047</v>
      </c>
    </row>
    <row r="12909" spans="12:13" x14ac:dyDescent="0.35">
      <c r="L12909" s="535" t="s">
        <v>13973</v>
      </c>
      <c r="M12909" s="529" t="s">
        <v>1047</v>
      </c>
    </row>
    <row r="12910" spans="12:13" x14ac:dyDescent="0.35">
      <c r="L12910" s="535" t="s">
        <v>13974</v>
      </c>
      <c r="M12910" s="529" t="s">
        <v>1049</v>
      </c>
    </row>
    <row r="12911" spans="12:13" x14ac:dyDescent="0.35">
      <c r="L12911" s="535" t="s">
        <v>13975</v>
      </c>
      <c r="M12911" s="529" t="s">
        <v>1047</v>
      </c>
    </row>
    <row r="12912" spans="12:13" x14ac:dyDescent="0.35">
      <c r="L12912" s="535" t="s">
        <v>13976</v>
      </c>
      <c r="M12912" s="529" t="s">
        <v>1047</v>
      </c>
    </row>
    <row r="12913" spans="12:13" x14ac:dyDescent="0.35">
      <c r="L12913" s="535" t="s">
        <v>13977</v>
      </c>
      <c r="M12913" s="529" t="s">
        <v>1047</v>
      </c>
    </row>
    <row r="12914" spans="12:13" x14ac:dyDescent="0.35">
      <c r="L12914" s="535" t="s">
        <v>13978</v>
      </c>
      <c r="M12914" s="529" t="s">
        <v>1047</v>
      </c>
    </row>
    <row r="12915" spans="12:13" x14ac:dyDescent="0.35">
      <c r="L12915" s="535" t="s">
        <v>13979</v>
      </c>
      <c r="M12915" s="529" t="s">
        <v>1047</v>
      </c>
    </row>
    <row r="12916" spans="12:13" x14ac:dyDescent="0.35">
      <c r="L12916" s="535" t="s">
        <v>13980</v>
      </c>
      <c r="M12916" s="529" t="s">
        <v>1047</v>
      </c>
    </row>
    <row r="12917" spans="12:13" x14ac:dyDescent="0.35">
      <c r="L12917" s="535" t="s">
        <v>13981</v>
      </c>
      <c r="M12917" s="529" t="s">
        <v>1047</v>
      </c>
    </row>
    <row r="12918" spans="12:13" x14ac:dyDescent="0.35">
      <c r="L12918" s="535" t="s">
        <v>13982</v>
      </c>
      <c r="M12918" s="529" t="s">
        <v>1047</v>
      </c>
    </row>
    <row r="12919" spans="12:13" x14ac:dyDescent="0.35">
      <c r="L12919" s="535" t="s">
        <v>13983</v>
      </c>
      <c r="M12919" s="529" t="s">
        <v>1047</v>
      </c>
    </row>
    <row r="12920" spans="12:13" x14ac:dyDescent="0.35">
      <c r="L12920" s="535" t="s">
        <v>13984</v>
      </c>
      <c r="M12920" s="529" t="s">
        <v>1047</v>
      </c>
    </row>
    <row r="12921" spans="12:13" x14ac:dyDescent="0.35">
      <c r="L12921" s="535" t="s">
        <v>13985</v>
      </c>
      <c r="M12921" s="529" t="s">
        <v>1047</v>
      </c>
    </row>
    <row r="12922" spans="12:13" x14ac:dyDescent="0.35">
      <c r="L12922" s="535" t="s">
        <v>13986</v>
      </c>
      <c r="M12922" s="529" t="s">
        <v>1047</v>
      </c>
    </row>
    <row r="12923" spans="12:13" x14ac:dyDescent="0.35">
      <c r="L12923" s="535" t="s">
        <v>13987</v>
      </c>
      <c r="M12923" s="529" t="s">
        <v>1047</v>
      </c>
    </row>
    <row r="12924" spans="12:13" x14ac:dyDescent="0.35">
      <c r="L12924" s="535" t="s">
        <v>13988</v>
      </c>
      <c r="M12924" s="529" t="s">
        <v>1047</v>
      </c>
    </row>
    <row r="12925" spans="12:13" x14ac:dyDescent="0.35">
      <c r="L12925" s="535" t="s">
        <v>13989</v>
      </c>
      <c r="M12925" s="529" t="s">
        <v>1047</v>
      </c>
    </row>
    <row r="12926" spans="12:13" x14ac:dyDescent="0.35">
      <c r="L12926" s="535" t="s">
        <v>13990</v>
      </c>
      <c r="M12926" s="529" t="s">
        <v>1047</v>
      </c>
    </row>
    <row r="12927" spans="12:13" x14ac:dyDescent="0.35">
      <c r="L12927" s="535" t="s">
        <v>13991</v>
      </c>
      <c r="M12927" s="529" t="s">
        <v>1047</v>
      </c>
    </row>
    <row r="12928" spans="12:13" x14ac:dyDescent="0.35">
      <c r="L12928" s="535" t="s">
        <v>13992</v>
      </c>
      <c r="M12928" s="529" t="s">
        <v>1047</v>
      </c>
    </row>
    <row r="12929" spans="12:13" x14ac:dyDescent="0.35">
      <c r="L12929" s="535" t="s">
        <v>13993</v>
      </c>
      <c r="M12929" s="529" t="s">
        <v>1047</v>
      </c>
    </row>
    <row r="12930" spans="12:13" x14ac:dyDescent="0.35">
      <c r="L12930" s="535" t="s">
        <v>13994</v>
      </c>
      <c r="M12930" s="529" t="s">
        <v>1047</v>
      </c>
    </row>
    <row r="12931" spans="12:13" x14ac:dyDescent="0.35">
      <c r="L12931" s="535" t="s">
        <v>13995</v>
      </c>
      <c r="M12931" s="529" t="s">
        <v>1047</v>
      </c>
    </row>
    <row r="12932" spans="12:13" x14ac:dyDescent="0.35">
      <c r="L12932" s="535" t="s">
        <v>13996</v>
      </c>
      <c r="M12932" s="529" t="s">
        <v>1047</v>
      </c>
    </row>
    <row r="12933" spans="12:13" x14ac:dyDescent="0.35">
      <c r="L12933" s="535" t="s">
        <v>13997</v>
      </c>
      <c r="M12933" s="529" t="s">
        <v>1047</v>
      </c>
    </row>
    <row r="12934" spans="12:13" x14ac:dyDescent="0.35">
      <c r="L12934" s="535" t="s">
        <v>13998</v>
      </c>
      <c r="M12934" s="529" t="s">
        <v>1047</v>
      </c>
    </row>
    <row r="12935" spans="12:13" x14ac:dyDescent="0.35">
      <c r="L12935" s="535" t="s">
        <v>13999</v>
      </c>
      <c r="M12935" s="529" t="s">
        <v>1047</v>
      </c>
    </row>
    <row r="12936" spans="12:13" x14ac:dyDescent="0.35">
      <c r="L12936" s="535" t="s">
        <v>14000</v>
      </c>
      <c r="M12936" s="529" t="s">
        <v>1047</v>
      </c>
    </row>
    <row r="12937" spans="12:13" x14ac:dyDescent="0.35">
      <c r="L12937" s="535" t="s">
        <v>14001</v>
      </c>
      <c r="M12937" s="529" t="s">
        <v>1049</v>
      </c>
    </row>
    <row r="12938" spans="12:13" x14ac:dyDescent="0.35">
      <c r="L12938" s="535" t="s">
        <v>14002</v>
      </c>
      <c r="M12938" s="529" t="s">
        <v>1047</v>
      </c>
    </row>
    <row r="12939" spans="12:13" x14ac:dyDescent="0.35">
      <c r="L12939" s="535" t="s">
        <v>14003</v>
      </c>
      <c r="M12939" s="529" t="s">
        <v>1047</v>
      </c>
    </row>
    <row r="12940" spans="12:13" x14ac:dyDescent="0.35">
      <c r="L12940" s="535" t="s">
        <v>14004</v>
      </c>
      <c r="M12940" s="529" t="s">
        <v>1047</v>
      </c>
    </row>
    <row r="12941" spans="12:13" x14ac:dyDescent="0.35">
      <c r="L12941" s="535" t="s">
        <v>14005</v>
      </c>
      <c r="M12941" s="529" t="s">
        <v>1047</v>
      </c>
    </row>
    <row r="12942" spans="12:13" x14ac:dyDescent="0.35">
      <c r="L12942" s="535" t="s">
        <v>14006</v>
      </c>
      <c r="M12942" s="529" t="s">
        <v>1049</v>
      </c>
    </row>
    <row r="12943" spans="12:13" x14ac:dyDescent="0.35">
      <c r="L12943" s="535" t="s">
        <v>14007</v>
      </c>
      <c r="M12943" s="529" t="s">
        <v>1049</v>
      </c>
    </row>
    <row r="12944" spans="12:13" x14ac:dyDescent="0.35">
      <c r="L12944" s="535" t="s">
        <v>14008</v>
      </c>
      <c r="M12944" s="529" t="s">
        <v>1049</v>
      </c>
    </row>
    <row r="12945" spans="12:13" x14ac:dyDescent="0.35">
      <c r="L12945" s="535" t="s">
        <v>14009</v>
      </c>
      <c r="M12945" s="529" t="s">
        <v>1049</v>
      </c>
    </row>
    <row r="12946" spans="12:13" x14ac:dyDescent="0.35">
      <c r="L12946" s="535" t="s">
        <v>14010</v>
      </c>
      <c r="M12946" s="529" t="s">
        <v>1049</v>
      </c>
    </row>
    <row r="12947" spans="12:13" x14ac:dyDescent="0.35">
      <c r="L12947" s="535" t="s">
        <v>14011</v>
      </c>
      <c r="M12947" s="529" t="s">
        <v>1049</v>
      </c>
    </row>
    <row r="12948" spans="12:13" x14ac:dyDescent="0.35">
      <c r="L12948" s="535" t="s">
        <v>14012</v>
      </c>
      <c r="M12948" s="529" t="s">
        <v>1047</v>
      </c>
    </row>
    <row r="12949" spans="12:13" x14ac:dyDescent="0.35">
      <c r="L12949" s="535" t="s">
        <v>14013</v>
      </c>
      <c r="M12949" s="529" t="s">
        <v>1049</v>
      </c>
    </row>
    <row r="12950" spans="12:13" x14ac:dyDescent="0.35">
      <c r="L12950" s="535" t="s">
        <v>14014</v>
      </c>
      <c r="M12950" s="529" t="s">
        <v>1049</v>
      </c>
    </row>
    <row r="12951" spans="12:13" x14ac:dyDescent="0.35">
      <c r="L12951" s="535" t="s">
        <v>14015</v>
      </c>
      <c r="M12951" s="529" t="s">
        <v>1047</v>
      </c>
    </row>
    <row r="12952" spans="12:13" x14ac:dyDescent="0.35">
      <c r="L12952" s="535" t="s">
        <v>14016</v>
      </c>
      <c r="M12952" s="529" t="s">
        <v>1049</v>
      </c>
    </row>
    <row r="12953" spans="12:13" x14ac:dyDescent="0.35">
      <c r="L12953" s="535" t="s">
        <v>14017</v>
      </c>
      <c r="M12953" s="529" t="s">
        <v>1049</v>
      </c>
    </row>
    <row r="12954" spans="12:13" x14ac:dyDescent="0.35">
      <c r="L12954" s="535" t="s">
        <v>14018</v>
      </c>
      <c r="M12954" s="529" t="s">
        <v>1049</v>
      </c>
    </row>
    <row r="12955" spans="12:13" x14ac:dyDescent="0.35">
      <c r="L12955" s="535" t="s">
        <v>14019</v>
      </c>
      <c r="M12955" s="529" t="s">
        <v>1049</v>
      </c>
    </row>
    <row r="12956" spans="12:13" x14ac:dyDescent="0.35">
      <c r="L12956" s="535" t="s">
        <v>14020</v>
      </c>
      <c r="M12956" s="529" t="s">
        <v>1047</v>
      </c>
    </row>
    <row r="12957" spans="12:13" x14ac:dyDescent="0.35">
      <c r="L12957" s="535" t="s">
        <v>14021</v>
      </c>
      <c r="M12957" s="529" t="s">
        <v>1049</v>
      </c>
    </row>
    <row r="12958" spans="12:13" x14ac:dyDescent="0.35">
      <c r="L12958" s="535" t="s">
        <v>14022</v>
      </c>
      <c r="M12958" s="529" t="s">
        <v>1049</v>
      </c>
    </row>
    <row r="12959" spans="12:13" x14ac:dyDescent="0.35">
      <c r="L12959" s="535" t="s">
        <v>14023</v>
      </c>
      <c r="M12959" s="529" t="s">
        <v>1049</v>
      </c>
    </row>
    <row r="12960" spans="12:13" x14ac:dyDescent="0.35">
      <c r="L12960" s="535" t="s">
        <v>14024</v>
      </c>
      <c r="M12960" s="529" t="s">
        <v>1049</v>
      </c>
    </row>
    <row r="12961" spans="12:13" x14ac:dyDescent="0.35">
      <c r="L12961" s="535" t="s">
        <v>14025</v>
      </c>
      <c r="M12961" s="529" t="s">
        <v>1049</v>
      </c>
    </row>
    <row r="12962" spans="12:13" x14ac:dyDescent="0.35">
      <c r="L12962" s="535" t="s">
        <v>14026</v>
      </c>
      <c r="M12962" s="529" t="s">
        <v>1049</v>
      </c>
    </row>
    <row r="12963" spans="12:13" x14ac:dyDescent="0.35">
      <c r="L12963" s="535" t="s">
        <v>14027</v>
      </c>
      <c r="M12963" s="529" t="s">
        <v>1049</v>
      </c>
    </row>
    <row r="12964" spans="12:13" x14ac:dyDescent="0.35">
      <c r="L12964" s="535" t="s">
        <v>14028</v>
      </c>
      <c r="M12964" s="529" t="s">
        <v>1049</v>
      </c>
    </row>
    <row r="12965" spans="12:13" x14ac:dyDescent="0.35">
      <c r="L12965" s="535" t="s">
        <v>14029</v>
      </c>
      <c r="M12965" s="529" t="s">
        <v>1049</v>
      </c>
    </row>
    <row r="12966" spans="12:13" x14ac:dyDescent="0.35">
      <c r="L12966" s="535" t="s">
        <v>14030</v>
      </c>
      <c r="M12966" s="529" t="s">
        <v>1049</v>
      </c>
    </row>
    <row r="12967" spans="12:13" x14ac:dyDescent="0.35">
      <c r="L12967" s="535" t="s">
        <v>14031</v>
      </c>
      <c r="M12967" s="529" t="s">
        <v>1049</v>
      </c>
    </row>
    <row r="12968" spans="12:13" x14ac:dyDescent="0.35">
      <c r="L12968" s="535" t="s">
        <v>14032</v>
      </c>
      <c r="M12968" s="529" t="s">
        <v>1047</v>
      </c>
    </row>
    <row r="12969" spans="12:13" x14ac:dyDescent="0.35">
      <c r="L12969" s="535" t="s">
        <v>14033</v>
      </c>
      <c r="M12969" s="529" t="s">
        <v>1047</v>
      </c>
    </row>
    <row r="12970" spans="12:13" x14ac:dyDescent="0.35">
      <c r="L12970" s="535" t="s">
        <v>14034</v>
      </c>
      <c r="M12970" s="529" t="s">
        <v>1049</v>
      </c>
    </row>
    <row r="12971" spans="12:13" x14ac:dyDescent="0.35">
      <c r="L12971" s="535" t="s">
        <v>14035</v>
      </c>
      <c r="M12971" s="529" t="s">
        <v>1049</v>
      </c>
    </row>
    <row r="12972" spans="12:13" x14ac:dyDescent="0.35">
      <c r="L12972" s="535" t="s">
        <v>14036</v>
      </c>
      <c r="M12972" s="529" t="s">
        <v>1049</v>
      </c>
    </row>
    <row r="12973" spans="12:13" x14ac:dyDescent="0.35">
      <c r="L12973" s="535" t="s">
        <v>14037</v>
      </c>
      <c r="M12973" s="529" t="s">
        <v>1049</v>
      </c>
    </row>
    <row r="12974" spans="12:13" x14ac:dyDescent="0.35">
      <c r="L12974" s="535" t="s">
        <v>14038</v>
      </c>
      <c r="M12974" s="529" t="s">
        <v>1049</v>
      </c>
    </row>
    <row r="12975" spans="12:13" x14ac:dyDescent="0.35">
      <c r="L12975" s="535" t="s">
        <v>14039</v>
      </c>
      <c r="M12975" s="529" t="s">
        <v>1049</v>
      </c>
    </row>
    <row r="12976" spans="12:13" x14ac:dyDescent="0.35">
      <c r="L12976" s="535" t="s">
        <v>14040</v>
      </c>
      <c r="M12976" s="529" t="s">
        <v>1047</v>
      </c>
    </row>
    <row r="12977" spans="12:13" x14ac:dyDescent="0.35">
      <c r="L12977" s="535" t="s">
        <v>14041</v>
      </c>
      <c r="M12977" s="529" t="s">
        <v>1049</v>
      </c>
    </row>
    <row r="12978" spans="12:13" x14ac:dyDescent="0.35">
      <c r="L12978" s="535" t="s">
        <v>14042</v>
      </c>
      <c r="M12978" s="529" t="s">
        <v>1049</v>
      </c>
    </row>
    <row r="12979" spans="12:13" x14ac:dyDescent="0.35">
      <c r="L12979" s="535" t="s">
        <v>14043</v>
      </c>
      <c r="M12979" s="529" t="s">
        <v>1047</v>
      </c>
    </row>
    <row r="12980" spans="12:13" x14ac:dyDescent="0.35">
      <c r="L12980" s="535" t="s">
        <v>14044</v>
      </c>
      <c r="M12980" s="529" t="s">
        <v>1047</v>
      </c>
    </row>
    <row r="12981" spans="12:13" x14ac:dyDescent="0.35">
      <c r="L12981" s="535" t="s">
        <v>14045</v>
      </c>
      <c r="M12981" s="529" t="s">
        <v>1047</v>
      </c>
    </row>
    <row r="12982" spans="12:13" x14ac:dyDescent="0.35">
      <c r="L12982" s="535" t="s">
        <v>14046</v>
      </c>
      <c r="M12982" s="529" t="s">
        <v>1047</v>
      </c>
    </row>
    <row r="12983" spans="12:13" x14ac:dyDescent="0.35">
      <c r="L12983" s="535" t="s">
        <v>14047</v>
      </c>
      <c r="M12983" s="529" t="s">
        <v>1047</v>
      </c>
    </row>
    <row r="12984" spans="12:13" x14ac:dyDescent="0.35">
      <c r="L12984" s="535" t="s">
        <v>14048</v>
      </c>
      <c r="M12984" s="529" t="s">
        <v>1047</v>
      </c>
    </row>
    <row r="12985" spans="12:13" x14ac:dyDescent="0.35">
      <c r="L12985" s="535" t="s">
        <v>14049</v>
      </c>
      <c r="M12985" s="529" t="s">
        <v>1047</v>
      </c>
    </row>
    <row r="12986" spans="12:13" x14ac:dyDescent="0.35">
      <c r="L12986" s="535" t="s">
        <v>14050</v>
      </c>
      <c r="M12986" s="529" t="s">
        <v>1047</v>
      </c>
    </row>
    <row r="12987" spans="12:13" x14ac:dyDescent="0.35">
      <c r="L12987" s="535" t="s">
        <v>14051</v>
      </c>
      <c r="M12987" s="529" t="s">
        <v>1047</v>
      </c>
    </row>
    <row r="12988" spans="12:13" x14ac:dyDescent="0.35">
      <c r="L12988" s="535" t="s">
        <v>14052</v>
      </c>
      <c r="M12988" s="529" t="s">
        <v>1047</v>
      </c>
    </row>
    <row r="12989" spans="12:13" x14ac:dyDescent="0.35">
      <c r="L12989" s="535" t="s">
        <v>14053</v>
      </c>
      <c r="M12989" s="529" t="s">
        <v>1047</v>
      </c>
    </row>
    <row r="12990" spans="12:13" x14ac:dyDescent="0.35">
      <c r="L12990" s="535" t="s">
        <v>14054</v>
      </c>
      <c r="M12990" s="529" t="s">
        <v>1047</v>
      </c>
    </row>
    <row r="12991" spans="12:13" x14ac:dyDescent="0.35">
      <c r="L12991" s="535" t="s">
        <v>14055</v>
      </c>
      <c r="M12991" s="529" t="s">
        <v>1047</v>
      </c>
    </row>
    <row r="12992" spans="12:13" x14ac:dyDescent="0.35">
      <c r="L12992" s="535" t="s">
        <v>14056</v>
      </c>
      <c r="M12992" s="529" t="s">
        <v>1047</v>
      </c>
    </row>
    <row r="12993" spans="12:13" x14ac:dyDescent="0.35">
      <c r="L12993" s="535" t="s">
        <v>14057</v>
      </c>
      <c r="M12993" s="529" t="s">
        <v>1047</v>
      </c>
    </row>
    <row r="12994" spans="12:13" x14ac:dyDescent="0.35">
      <c r="L12994" s="535" t="s">
        <v>14058</v>
      </c>
      <c r="M12994" s="529" t="s">
        <v>1047</v>
      </c>
    </row>
    <row r="12995" spans="12:13" x14ac:dyDescent="0.35">
      <c r="L12995" s="535" t="s">
        <v>14059</v>
      </c>
      <c r="M12995" s="529" t="s">
        <v>1047</v>
      </c>
    </row>
    <row r="12996" spans="12:13" x14ac:dyDescent="0.35">
      <c r="L12996" s="535" t="s">
        <v>14060</v>
      </c>
      <c r="M12996" s="529" t="s">
        <v>1047</v>
      </c>
    </row>
    <row r="12997" spans="12:13" x14ac:dyDescent="0.35">
      <c r="L12997" s="535" t="s">
        <v>14061</v>
      </c>
      <c r="M12997" s="529" t="s">
        <v>1047</v>
      </c>
    </row>
    <row r="12998" spans="12:13" x14ac:dyDescent="0.35">
      <c r="L12998" s="535" t="s">
        <v>14062</v>
      </c>
      <c r="M12998" s="529" t="s">
        <v>1047</v>
      </c>
    </row>
    <row r="12999" spans="12:13" x14ac:dyDescent="0.35">
      <c r="L12999" s="535" t="s">
        <v>14063</v>
      </c>
      <c r="M12999" s="529" t="s">
        <v>1047</v>
      </c>
    </row>
    <row r="13000" spans="12:13" x14ac:dyDescent="0.35">
      <c r="L13000" s="535" t="s">
        <v>14064</v>
      </c>
      <c r="M13000" s="529" t="s">
        <v>1047</v>
      </c>
    </row>
    <row r="13001" spans="12:13" x14ac:dyDescent="0.35">
      <c r="L13001" s="535" t="s">
        <v>14065</v>
      </c>
      <c r="M13001" s="529" t="s">
        <v>1047</v>
      </c>
    </row>
    <row r="13002" spans="12:13" x14ac:dyDescent="0.35">
      <c r="L13002" s="535" t="s">
        <v>14066</v>
      </c>
      <c r="M13002" s="529" t="s">
        <v>1047</v>
      </c>
    </row>
    <row r="13003" spans="12:13" x14ac:dyDescent="0.35">
      <c r="L13003" s="535" t="s">
        <v>14067</v>
      </c>
      <c r="M13003" s="529" t="s">
        <v>1047</v>
      </c>
    </row>
    <row r="13004" spans="12:13" x14ac:dyDescent="0.35">
      <c r="L13004" s="535" t="s">
        <v>14068</v>
      </c>
      <c r="M13004" s="529" t="s">
        <v>1047</v>
      </c>
    </row>
    <row r="13005" spans="12:13" x14ac:dyDescent="0.35">
      <c r="L13005" s="535" t="s">
        <v>14069</v>
      </c>
      <c r="M13005" s="529" t="s">
        <v>1047</v>
      </c>
    </row>
    <row r="13006" spans="12:13" x14ac:dyDescent="0.35">
      <c r="L13006" s="535" t="s">
        <v>14070</v>
      </c>
      <c r="M13006" s="529" t="s">
        <v>1047</v>
      </c>
    </row>
    <row r="13007" spans="12:13" x14ac:dyDescent="0.35">
      <c r="L13007" s="535" t="s">
        <v>14071</v>
      </c>
      <c r="M13007" s="529" t="s">
        <v>1049</v>
      </c>
    </row>
    <row r="13008" spans="12:13" x14ac:dyDescent="0.35">
      <c r="L13008" s="535" t="s">
        <v>14072</v>
      </c>
      <c r="M13008" s="529" t="s">
        <v>1049</v>
      </c>
    </row>
    <row r="13009" spans="12:13" x14ac:dyDescent="0.35">
      <c r="L13009" s="535" t="s">
        <v>14073</v>
      </c>
      <c r="M13009" s="529" t="s">
        <v>1049</v>
      </c>
    </row>
    <row r="13010" spans="12:13" x14ac:dyDescent="0.35">
      <c r="L13010" s="535" t="s">
        <v>14074</v>
      </c>
      <c r="M13010" s="529" t="s">
        <v>1049</v>
      </c>
    </row>
    <row r="13011" spans="12:13" x14ac:dyDescent="0.35">
      <c r="L13011" s="535" t="s">
        <v>14075</v>
      </c>
      <c r="M13011" s="529" t="s">
        <v>1049</v>
      </c>
    </row>
    <row r="13012" spans="12:13" x14ac:dyDescent="0.35">
      <c r="L13012" s="535" t="s">
        <v>14076</v>
      </c>
      <c r="M13012" s="529" t="s">
        <v>1049</v>
      </c>
    </row>
    <row r="13013" spans="12:13" x14ac:dyDescent="0.35">
      <c r="L13013" s="535" t="s">
        <v>14077</v>
      </c>
      <c r="M13013" s="529" t="s">
        <v>1049</v>
      </c>
    </row>
    <row r="13014" spans="12:13" x14ac:dyDescent="0.35">
      <c r="L13014" s="535" t="s">
        <v>14078</v>
      </c>
      <c r="M13014" s="529" t="s">
        <v>1049</v>
      </c>
    </row>
    <row r="13015" spans="12:13" x14ac:dyDescent="0.35">
      <c r="L13015" s="535" t="s">
        <v>14079</v>
      </c>
      <c r="M13015" s="529" t="s">
        <v>1049</v>
      </c>
    </row>
    <row r="13016" spans="12:13" x14ac:dyDescent="0.35">
      <c r="L13016" s="535" t="s">
        <v>14080</v>
      </c>
      <c r="M13016" s="529" t="s">
        <v>1049</v>
      </c>
    </row>
    <row r="13017" spans="12:13" x14ac:dyDescent="0.35">
      <c r="L13017" s="535" t="s">
        <v>14081</v>
      </c>
      <c r="M13017" s="529" t="s">
        <v>1049</v>
      </c>
    </row>
    <row r="13018" spans="12:13" x14ac:dyDescent="0.35">
      <c r="L13018" s="535" t="s">
        <v>14082</v>
      </c>
      <c r="M13018" s="529" t="s">
        <v>1049</v>
      </c>
    </row>
    <row r="13019" spans="12:13" x14ac:dyDescent="0.35">
      <c r="L13019" s="535" t="s">
        <v>14083</v>
      </c>
      <c r="M13019" s="529" t="s">
        <v>1049</v>
      </c>
    </row>
    <row r="13020" spans="12:13" x14ac:dyDescent="0.35">
      <c r="L13020" s="535" t="s">
        <v>14084</v>
      </c>
      <c r="M13020" s="529" t="s">
        <v>1049</v>
      </c>
    </row>
    <row r="13021" spans="12:13" x14ac:dyDescent="0.35">
      <c r="L13021" s="535" t="s">
        <v>14085</v>
      </c>
      <c r="M13021" s="529" t="s">
        <v>1049</v>
      </c>
    </row>
    <row r="13022" spans="12:13" x14ac:dyDescent="0.35">
      <c r="L13022" s="535" t="s">
        <v>14086</v>
      </c>
      <c r="M13022" s="529" t="s">
        <v>1049</v>
      </c>
    </row>
    <row r="13023" spans="12:13" x14ac:dyDescent="0.35">
      <c r="L13023" s="535" t="s">
        <v>14087</v>
      </c>
      <c r="M13023" s="529" t="s">
        <v>1049</v>
      </c>
    </row>
    <row r="13024" spans="12:13" x14ac:dyDescent="0.35">
      <c r="L13024" s="535" t="s">
        <v>14088</v>
      </c>
      <c r="M13024" s="529" t="s">
        <v>1049</v>
      </c>
    </row>
    <row r="13025" spans="12:13" x14ac:dyDescent="0.35">
      <c r="L13025" s="535" t="s">
        <v>14089</v>
      </c>
      <c r="M13025" s="529" t="s">
        <v>1049</v>
      </c>
    </row>
    <row r="13026" spans="12:13" x14ac:dyDescent="0.35">
      <c r="L13026" s="535" t="s">
        <v>14090</v>
      </c>
      <c r="M13026" s="529" t="s">
        <v>1049</v>
      </c>
    </row>
    <row r="13027" spans="12:13" x14ac:dyDescent="0.35">
      <c r="L13027" s="535" t="s">
        <v>14091</v>
      </c>
      <c r="M13027" s="529" t="s">
        <v>1049</v>
      </c>
    </row>
    <row r="13028" spans="12:13" x14ac:dyDescent="0.35">
      <c r="L13028" s="535" t="s">
        <v>14092</v>
      </c>
      <c r="M13028" s="529" t="s">
        <v>1049</v>
      </c>
    </row>
    <row r="13029" spans="12:13" x14ac:dyDescent="0.35">
      <c r="L13029" s="535" t="s">
        <v>14093</v>
      </c>
      <c r="M13029" s="529" t="s">
        <v>1049</v>
      </c>
    </row>
    <row r="13030" spans="12:13" x14ac:dyDescent="0.35">
      <c r="L13030" s="535" t="s">
        <v>14094</v>
      </c>
      <c r="M13030" s="529" t="s">
        <v>1049</v>
      </c>
    </row>
    <row r="13031" spans="12:13" x14ac:dyDescent="0.35">
      <c r="L13031" s="535" t="s">
        <v>14095</v>
      </c>
      <c r="M13031" s="529" t="s">
        <v>1049</v>
      </c>
    </row>
    <row r="13032" spans="12:13" x14ac:dyDescent="0.35">
      <c r="L13032" s="535" t="s">
        <v>14096</v>
      </c>
      <c r="M13032" s="529" t="s">
        <v>1047</v>
      </c>
    </row>
    <row r="13033" spans="12:13" x14ac:dyDescent="0.35">
      <c r="L13033" s="535" t="s">
        <v>14097</v>
      </c>
      <c r="M13033" s="529" t="s">
        <v>1047</v>
      </c>
    </row>
    <row r="13034" spans="12:13" x14ac:dyDescent="0.35">
      <c r="L13034" s="535" t="s">
        <v>14098</v>
      </c>
      <c r="M13034" s="529" t="s">
        <v>1047</v>
      </c>
    </row>
    <row r="13035" spans="12:13" x14ac:dyDescent="0.35">
      <c r="L13035" s="535" t="s">
        <v>14099</v>
      </c>
      <c r="M13035" s="529" t="s">
        <v>1047</v>
      </c>
    </row>
    <row r="13036" spans="12:13" x14ac:dyDescent="0.35">
      <c r="L13036" s="535" t="s">
        <v>14100</v>
      </c>
      <c r="M13036" s="529" t="s">
        <v>1047</v>
      </c>
    </row>
    <row r="13037" spans="12:13" x14ac:dyDescent="0.35">
      <c r="L13037" s="535" t="s">
        <v>14101</v>
      </c>
      <c r="M13037" s="529" t="s">
        <v>1047</v>
      </c>
    </row>
    <row r="13038" spans="12:13" x14ac:dyDescent="0.35">
      <c r="L13038" s="535" t="s">
        <v>14102</v>
      </c>
      <c r="M13038" s="529" t="s">
        <v>1047</v>
      </c>
    </row>
    <row r="13039" spans="12:13" x14ac:dyDescent="0.35">
      <c r="L13039" s="535" t="s">
        <v>14103</v>
      </c>
      <c r="M13039" s="529" t="s">
        <v>1047</v>
      </c>
    </row>
    <row r="13040" spans="12:13" x14ac:dyDescent="0.35">
      <c r="L13040" s="535" t="s">
        <v>14104</v>
      </c>
      <c r="M13040" s="529" t="s">
        <v>1047</v>
      </c>
    </row>
    <row r="13041" spans="12:13" x14ac:dyDescent="0.35">
      <c r="L13041" s="535" t="s">
        <v>14105</v>
      </c>
      <c r="M13041" s="529" t="s">
        <v>1047</v>
      </c>
    </row>
    <row r="13042" spans="12:13" x14ac:dyDescent="0.35">
      <c r="L13042" s="535" t="s">
        <v>14106</v>
      </c>
      <c r="M13042" s="529" t="s">
        <v>1047</v>
      </c>
    </row>
    <row r="13043" spans="12:13" x14ac:dyDescent="0.35">
      <c r="L13043" s="535" t="s">
        <v>14107</v>
      </c>
      <c r="M13043" s="529" t="s">
        <v>1047</v>
      </c>
    </row>
    <row r="13044" spans="12:13" x14ac:dyDescent="0.35">
      <c r="L13044" s="535" t="s">
        <v>14108</v>
      </c>
      <c r="M13044" s="529" t="s">
        <v>1047</v>
      </c>
    </row>
    <row r="13045" spans="12:13" x14ac:dyDescent="0.35">
      <c r="L13045" s="535" t="s">
        <v>14109</v>
      </c>
      <c r="M13045" s="529" t="s">
        <v>1047</v>
      </c>
    </row>
    <row r="13046" spans="12:13" x14ac:dyDescent="0.35">
      <c r="L13046" s="535" t="s">
        <v>14110</v>
      </c>
      <c r="M13046" s="529" t="s">
        <v>1047</v>
      </c>
    </row>
    <row r="13047" spans="12:13" x14ac:dyDescent="0.35">
      <c r="L13047" s="535" t="s">
        <v>14111</v>
      </c>
      <c r="M13047" s="529" t="s">
        <v>1047</v>
      </c>
    </row>
    <row r="13048" spans="12:13" x14ac:dyDescent="0.35">
      <c r="L13048" s="535" t="s">
        <v>14112</v>
      </c>
      <c r="M13048" s="529" t="s">
        <v>1047</v>
      </c>
    </row>
    <row r="13049" spans="12:13" x14ac:dyDescent="0.35">
      <c r="L13049" s="535" t="s">
        <v>14113</v>
      </c>
      <c r="M13049" s="529" t="s">
        <v>1047</v>
      </c>
    </row>
    <row r="13050" spans="12:13" x14ac:dyDescent="0.35">
      <c r="L13050" s="535" t="s">
        <v>14114</v>
      </c>
      <c r="M13050" s="529" t="s">
        <v>1047</v>
      </c>
    </row>
    <row r="13051" spans="12:13" x14ac:dyDescent="0.35">
      <c r="L13051" s="535" t="s">
        <v>14115</v>
      </c>
      <c r="M13051" s="529" t="s">
        <v>1047</v>
      </c>
    </row>
    <row r="13052" spans="12:13" x14ac:dyDescent="0.35">
      <c r="L13052" s="535" t="s">
        <v>14116</v>
      </c>
      <c r="M13052" s="529" t="s">
        <v>1047</v>
      </c>
    </row>
    <row r="13053" spans="12:13" x14ac:dyDescent="0.35">
      <c r="L13053" s="535" t="s">
        <v>14117</v>
      </c>
      <c r="M13053" s="529" t="s">
        <v>1047</v>
      </c>
    </row>
    <row r="13054" spans="12:13" x14ac:dyDescent="0.35">
      <c r="L13054" s="535" t="s">
        <v>14118</v>
      </c>
      <c r="M13054" s="529" t="s">
        <v>1047</v>
      </c>
    </row>
    <row r="13055" spans="12:13" x14ac:dyDescent="0.35">
      <c r="L13055" s="535" t="s">
        <v>14119</v>
      </c>
      <c r="M13055" s="529" t="s">
        <v>1047</v>
      </c>
    </row>
    <row r="13056" spans="12:13" x14ac:dyDescent="0.35">
      <c r="L13056" s="535" t="s">
        <v>14120</v>
      </c>
      <c r="M13056" s="529" t="s">
        <v>1047</v>
      </c>
    </row>
    <row r="13057" spans="12:13" x14ac:dyDescent="0.35">
      <c r="L13057" s="535" t="s">
        <v>14121</v>
      </c>
      <c r="M13057" s="529" t="s">
        <v>1047</v>
      </c>
    </row>
    <row r="13058" spans="12:13" x14ac:dyDescent="0.35">
      <c r="L13058" s="535" t="s">
        <v>14122</v>
      </c>
      <c r="M13058" s="529" t="s">
        <v>1047</v>
      </c>
    </row>
    <row r="13059" spans="12:13" x14ac:dyDescent="0.35">
      <c r="L13059" s="535" t="s">
        <v>14123</v>
      </c>
      <c r="M13059" s="529" t="s">
        <v>1047</v>
      </c>
    </row>
    <row r="13060" spans="12:13" x14ac:dyDescent="0.35">
      <c r="L13060" s="535" t="s">
        <v>14124</v>
      </c>
      <c r="M13060" s="529" t="s">
        <v>1049</v>
      </c>
    </row>
    <row r="13061" spans="12:13" x14ac:dyDescent="0.35">
      <c r="L13061" s="535" t="s">
        <v>14125</v>
      </c>
      <c r="M13061" s="529" t="s">
        <v>1049</v>
      </c>
    </row>
    <row r="13062" spans="12:13" x14ac:dyDescent="0.35">
      <c r="L13062" s="535" t="s">
        <v>14126</v>
      </c>
      <c r="M13062" s="529" t="s">
        <v>1049</v>
      </c>
    </row>
    <row r="13063" spans="12:13" x14ac:dyDescent="0.35">
      <c r="L13063" s="535" t="s">
        <v>14127</v>
      </c>
      <c r="M13063" s="529" t="s">
        <v>1049</v>
      </c>
    </row>
    <row r="13064" spans="12:13" x14ac:dyDescent="0.35">
      <c r="L13064" s="535" t="s">
        <v>14128</v>
      </c>
      <c r="M13064" s="529" t="s">
        <v>1049</v>
      </c>
    </row>
    <row r="13065" spans="12:13" x14ac:dyDescent="0.35">
      <c r="L13065" s="535" t="s">
        <v>14129</v>
      </c>
      <c r="M13065" s="529" t="s">
        <v>1049</v>
      </c>
    </row>
    <row r="13066" spans="12:13" x14ac:dyDescent="0.35">
      <c r="L13066" s="535" t="s">
        <v>14130</v>
      </c>
      <c r="M13066" s="529" t="s">
        <v>1049</v>
      </c>
    </row>
    <row r="13067" spans="12:13" x14ac:dyDescent="0.35">
      <c r="L13067" s="535" t="s">
        <v>14131</v>
      </c>
      <c r="M13067" s="529" t="s">
        <v>1049</v>
      </c>
    </row>
    <row r="13068" spans="12:13" x14ac:dyDescent="0.35">
      <c r="L13068" s="535" t="s">
        <v>14132</v>
      </c>
      <c r="M13068" s="529" t="s">
        <v>1049</v>
      </c>
    </row>
    <row r="13069" spans="12:13" x14ac:dyDescent="0.35">
      <c r="L13069" s="535" t="s">
        <v>14133</v>
      </c>
      <c r="M13069" s="529" t="s">
        <v>1049</v>
      </c>
    </row>
    <row r="13070" spans="12:13" x14ac:dyDescent="0.35">
      <c r="L13070" s="535" t="s">
        <v>14134</v>
      </c>
      <c r="M13070" s="529" t="s">
        <v>1049</v>
      </c>
    </row>
    <row r="13071" spans="12:13" x14ac:dyDescent="0.35">
      <c r="L13071" s="535" t="s">
        <v>14135</v>
      </c>
      <c r="M13071" s="529" t="s">
        <v>1049</v>
      </c>
    </row>
    <row r="13072" spans="12:13" x14ac:dyDescent="0.35">
      <c r="L13072" s="535" t="s">
        <v>14136</v>
      </c>
      <c r="M13072" s="529" t="s">
        <v>1049</v>
      </c>
    </row>
    <row r="13073" spans="12:13" x14ac:dyDescent="0.35">
      <c r="L13073" s="535" t="s">
        <v>14137</v>
      </c>
      <c r="M13073" s="529" t="s">
        <v>1049</v>
      </c>
    </row>
    <row r="13074" spans="12:13" x14ac:dyDescent="0.35">
      <c r="L13074" s="535" t="s">
        <v>14138</v>
      </c>
      <c r="M13074" s="529" t="s">
        <v>1049</v>
      </c>
    </row>
    <row r="13075" spans="12:13" x14ac:dyDescent="0.35">
      <c r="L13075" s="535" t="s">
        <v>14139</v>
      </c>
      <c r="M13075" s="529" t="s">
        <v>1049</v>
      </c>
    </row>
    <row r="13076" spans="12:13" x14ac:dyDescent="0.35">
      <c r="L13076" s="535" t="s">
        <v>14140</v>
      </c>
      <c r="M13076" s="529" t="s">
        <v>1049</v>
      </c>
    </row>
    <row r="13077" spans="12:13" x14ac:dyDescent="0.35">
      <c r="L13077" s="535" t="s">
        <v>14141</v>
      </c>
      <c r="M13077" s="529" t="s">
        <v>1049</v>
      </c>
    </row>
    <row r="13078" spans="12:13" x14ac:dyDescent="0.35">
      <c r="L13078" s="535" t="s">
        <v>14142</v>
      </c>
      <c r="M13078" s="529" t="s">
        <v>1049</v>
      </c>
    </row>
    <row r="13079" spans="12:13" x14ac:dyDescent="0.35">
      <c r="L13079" s="535" t="s">
        <v>14143</v>
      </c>
      <c r="M13079" s="529" t="s">
        <v>1049</v>
      </c>
    </row>
    <row r="13080" spans="12:13" x14ac:dyDescent="0.35">
      <c r="L13080" s="535" t="s">
        <v>14144</v>
      </c>
      <c r="M13080" s="529" t="s">
        <v>1049</v>
      </c>
    </row>
    <row r="13081" spans="12:13" x14ac:dyDescent="0.35">
      <c r="L13081" s="535" t="s">
        <v>14145</v>
      </c>
      <c r="M13081" s="529" t="s">
        <v>1049</v>
      </c>
    </row>
    <row r="13082" spans="12:13" x14ac:dyDescent="0.35">
      <c r="L13082" s="535" t="s">
        <v>14146</v>
      </c>
      <c r="M13082" s="529" t="s">
        <v>1049</v>
      </c>
    </row>
    <row r="13083" spans="12:13" x14ac:dyDescent="0.35">
      <c r="L13083" s="535" t="s">
        <v>14147</v>
      </c>
      <c r="M13083" s="529" t="s">
        <v>1049</v>
      </c>
    </row>
    <row r="13084" spans="12:13" x14ac:dyDescent="0.35">
      <c r="L13084" s="535" t="s">
        <v>14148</v>
      </c>
      <c r="M13084" s="529" t="s">
        <v>1049</v>
      </c>
    </row>
    <row r="13085" spans="12:13" x14ac:dyDescent="0.35">
      <c r="L13085" s="535" t="s">
        <v>14149</v>
      </c>
      <c r="M13085" s="529" t="s">
        <v>1049</v>
      </c>
    </row>
    <row r="13086" spans="12:13" x14ac:dyDescent="0.35">
      <c r="L13086" s="535" t="s">
        <v>14150</v>
      </c>
      <c r="M13086" s="529" t="s">
        <v>1049</v>
      </c>
    </row>
    <row r="13087" spans="12:13" x14ac:dyDescent="0.35">
      <c r="L13087" s="535" t="s">
        <v>14151</v>
      </c>
      <c r="M13087" s="529" t="s">
        <v>1049</v>
      </c>
    </row>
    <row r="13088" spans="12:13" x14ac:dyDescent="0.35">
      <c r="L13088" s="535" t="s">
        <v>14152</v>
      </c>
      <c r="M13088" s="529" t="s">
        <v>1049</v>
      </c>
    </row>
    <row r="13089" spans="12:13" x14ac:dyDescent="0.35">
      <c r="L13089" s="535" t="s">
        <v>14153</v>
      </c>
      <c r="M13089" s="529" t="s">
        <v>1047</v>
      </c>
    </row>
    <row r="13090" spans="12:13" x14ac:dyDescent="0.35">
      <c r="L13090" s="535" t="s">
        <v>14154</v>
      </c>
      <c r="M13090" s="529" t="s">
        <v>1047</v>
      </c>
    </row>
    <row r="13091" spans="12:13" x14ac:dyDescent="0.35">
      <c r="L13091" s="535" t="s">
        <v>14155</v>
      </c>
      <c r="M13091" s="529" t="s">
        <v>1047</v>
      </c>
    </row>
    <row r="13092" spans="12:13" x14ac:dyDescent="0.35">
      <c r="L13092" s="535" t="s">
        <v>14156</v>
      </c>
      <c r="M13092" s="529" t="s">
        <v>1047</v>
      </c>
    </row>
    <row r="13093" spans="12:13" x14ac:dyDescent="0.35">
      <c r="L13093" s="535" t="s">
        <v>14157</v>
      </c>
      <c r="M13093" s="529" t="s">
        <v>1047</v>
      </c>
    </row>
    <row r="13094" spans="12:13" x14ac:dyDescent="0.35">
      <c r="L13094" s="535" t="s">
        <v>14158</v>
      </c>
      <c r="M13094" s="529" t="s">
        <v>1047</v>
      </c>
    </row>
    <row r="13095" spans="12:13" x14ac:dyDescent="0.35">
      <c r="L13095" s="535" t="s">
        <v>14159</v>
      </c>
      <c r="M13095" s="529" t="s">
        <v>1047</v>
      </c>
    </row>
    <row r="13096" spans="12:13" x14ac:dyDescent="0.35">
      <c r="L13096" s="535" t="s">
        <v>14160</v>
      </c>
      <c r="M13096" s="529" t="s">
        <v>1047</v>
      </c>
    </row>
    <row r="13097" spans="12:13" x14ac:dyDescent="0.35">
      <c r="L13097" s="535" t="s">
        <v>14161</v>
      </c>
      <c r="M13097" s="529" t="s">
        <v>1047</v>
      </c>
    </row>
    <row r="13098" spans="12:13" x14ac:dyDescent="0.35">
      <c r="L13098" s="535" t="s">
        <v>14162</v>
      </c>
      <c r="M13098" s="529" t="s">
        <v>1047</v>
      </c>
    </row>
    <row r="13099" spans="12:13" x14ac:dyDescent="0.35">
      <c r="L13099" s="535" t="s">
        <v>14163</v>
      </c>
      <c r="M13099" s="529" t="s">
        <v>1047</v>
      </c>
    </row>
    <row r="13100" spans="12:13" x14ac:dyDescent="0.35">
      <c r="L13100" s="535" t="s">
        <v>14164</v>
      </c>
      <c r="M13100" s="529" t="s">
        <v>1047</v>
      </c>
    </row>
    <row r="13101" spans="12:13" x14ac:dyDescent="0.35">
      <c r="L13101" s="535" t="s">
        <v>14165</v>
      </c>
      <c r="M13101" s="529" t="s">
        <v>1047</v>
      </c>
    </row>
    <row r="13102" spans="12:13" x14ac:dyDescent="0.35">
      <c r="L13102" s="535" t="s">
        <v>14166</v>
      </c>
      <c r="M13102" s="529" t="s">
        <v>1047</v>
      </c>
    </row>
    <row r="13103" spans="12:13" x14ac:dyDescent="0.35">
      <c r="L13103" s="535" t="s">
        <v>14167</v>
      </c>
      <c r="M13103" s="529" t="s">
        <v>1047</v>
      </c>
    </row>
    <row r="13104" spans="12:13" x14ac:dyDescent="0.35">
      <c r="L13104" s="535" t="s">
        <v>14168</v>
      </c>
      <c r="M13104" s="529" t="s">
        <v>1047</v>
      </c>
    </row>
    <row r="13105" spans="12:13" x14ac:dyDescent="0.35">
      <c r="L13105" s="535" t="s">
        <v>14169</v>
      </c>
      <c r="M13105" s="529" t="s">
        <v>1047</v>
      </c>
    </row>
    <row r="13106" spans="12:13" x14ac:dyDescent="0.35">
      <c r="L13106" s="535" t="s">
        <v>14170</v>
      </c>
      <c r="M13106" s="529" t="s">
        <v>1047</v>
      </c>
    </row>
    <row r="13107" spans="12:13" x14ac:dyDescent="0.35">
      <c r="L13107" s="535" t="s">
        <v>14171</v>
      </c>
      <c r="M13107" s="529" t="s">
        <v>1047</v>
      </c>
    </row>
    <row r="13108" spans="12:13" x14ac:dyDescent="0.35">
      <c r="L13108" s="535" t="s">
        <v>14172</v>
      </c>
      <c r="M13108" s="529" t="s">
        <v>1047</v>
      </c>
    </row>
    <row r="13109" spans="12:13" x14ac:dyDescent="0.35">
      <c r="L13109" s="535" t="s">
        <v>14173</v>
      </c>
      <c r="M13109" s="529" t="s">
        <v>1047</v>
      </c>
    </row>
    <row r="13110" spans="12:13" x14ac:dyDescent="0.35">
      <c r="L13110" s="535" t="s">
        <v>14174</v>
      </c>
      <c r="M13110" s="529" t="s">
        <v>1047</v>
      </c>
    </row>
    <row r="13111" spans="12:13" x14ac:dyDescent="0.35">
      <c r="L13111" s="535" t="s">
        <v>14175</v>
      </c>
      <c r="M13111" s="529" t="s">
        <v>1047</v>
      </c>
    </row>
    <row r="13112" spans="12:13" x14ac:dyDescent="0.35">
      <c r="L13112" s="535" t="s">
        <v>14176</v>
      </c>
      <c r="M13112" s="529" t="s">
        <v>1047</v>
      </c>
    </row>
    <row r="13113" spans="12:13" x14ac:dyDescent="0.35">
      <c r="L13113" s="535" t="s">
        <v>14177</v>
      </c>
      <c r="M13113" s="529" t="s">
        <v>1047</v>
      </c>
    </row>
    <row r="13114" spans="12:13" x14ac:dyDescent="0.35">
      <c r="L13114" s="535" t="s">
        <v>14178</v>
      </c>
      <c r="M13114" s="529" t="s">
        <v>1047</v>
      </c>
    </row>
    <row r="13115" spans="12:13" x14ac:dyDescent="0.35">
      <c r="L13115" s="535" t="s">
        <v>14179</v>
      </c>
      <c r="M13115" s="529" t="s">
        <v>1047</v>
      </c>
    </row>
    <row r="13116" spans="12:13" x14ac:dyDescent="0.35">
      <c r="L13116" s="535" t="s">
        <v>14180</v>
      </c>
      <c r="M13116" s="529" t="s">
        <v>1047</v>
      </c>
    </row>
    <row r="13117" spans="12:13" x14ac:dyDescent="0.35">
      <c r="L13117" s="535" t="s">
        <v>14181</v>
      </c>
      <c r="M13117" s="529" t="s">
        <v>1047</v>
      </c>
    </row>
    <row r="13118" spans="12:13" x14ac:dyDescent="0.35">
      <c r="L13118" s="535" t="s">
        <v>14182</v>
      </c>
      <c r="M13118" s="529" t="s">
        <v>1047</v>
      </c>
    </row>
    <row r="13119" spans="12:13" x14ac:dyDescent="0.35">
      <c r="L13119" s="535" t="s">
        <v>14183</v>
      </c>
      <c r="M13119" s="529" t="s">
        <v>1047</v>
      </c>
    </row>
    <row r="13120" spans="12:13" x14ac:dyDescent="0.35">
      <c r="L13120" s="535" t="s">
        <v>14184</v>
      </c>
      <c r="M13120" s="529" t="s">
        <v>1047</v>
      </c>
    </row>
    <row r="13121" spans="12:13" x14ac:dyDescent="0.35">
      <c r="L13121" s="535" t="s">
        <v>14185</v>
      </c>
      <c r="M13121" s="529" t="s">
        <v>1047</v>
      </c>
    </row>
    <row r="13122" spans="12:13" x14ac:dyDescent="0.35">
      <c r="L13122" s="535" t="s">
        <v>14186</v>
      </c>
      <c r="M13122" s="529" t="s">
        <v>1047</v>
      </c>
    </row>
    <row r="13123" spans="12:13" x14ac:dyDescent="0.35">
      <c r="L13123" s="535" t="s">
        <v>14187</v>
      </c>
      <c r="M13123" s="529" t="s">
        <v>1047</v>
      </c>
    </row>
    <row r="13124" spans="12:13" x14ac:dyDescent="0.35">
      <c r="L13124" s="535" t="s">
        <v>14188</v>
      </c>
      <c r="M13124" s="529" t="s">
        <v>1047</v>
      </c>
    </row>
    <row r="13125" spans="12:13" x14ac:dyDescent="0.35">
      <c r="L13125" s="535" t="s">
        <v>14189</v>
      </c>
      <c r="M13125" s="529" t="s">
        <v>1047</v>
      </c>
    </row>
    <row r="13126" spans="12:13" x14ac:dyDescent="0.35">
      <c r="L13126" s="535" t="s">
        <v>14190</v>
      </c>
      <c r="M13126" s="529" t="s">
        <v>1047</v>
      </c>
    </row>
    <row r="13127" spans="12:13" x14ac:dyDescent="0.35">
      <c r="L13127" s="535" t="s">
        <v>14191</v>
      </c>
      <c r="M13127" s="529" t="s">
        <v>1047</v>
      </c>
    </row>
    <row r="13128" spans="12:13" x14ac:dyDescent="0.35">
      <c r="L13128" s="535" t="s">
        <v>14192</v>
      </c>
      <c r="M13128" s="529" t="s">
        <v>1047</v>
      </c>
    </row>
    <row r="13129" spans="12:13" x14ac:dyDescent="0.35">
      <c r="L13129" s="535" t="s">
        <v>14193</v>
      </c>
      <c r="M13129" s="529" t="s">
        <v>1047</v>
      </c>
    </row>
    <row r="13130" spans="12:13" x14ac:dyDescent="0.35">
      <c r="L13130" s="535" t="s">
        <v>14194</v>
      </c>
      <c r="M13130" s="529" t="s">
        <v>1047</v>
      </c>
    </row>
    <row r="13131" spans="12:13" x14ac:dyDescent="0.35">
      <c r="L13131" s="535" t="s">
        <v>14195</v>
      </c>
      <c r="M13131" s="529" t="s">
        <v>1047</v>
      </c>
    </row>
    <row r="13132" spans="12:13" x14ac:dyDescent="0.35">
      <c r="L13132" s="535" t="s">
        <v>14196</v>
      </c>
      <c r="M13132" s="529" t="s">
        <v>1047</v>
      </c>
    </row>
    <row r="13133" spans="12:13" x14ac:dyDescent="0.35">
      <c r="L13133" s="535" t="s">
        <v>14197</v>
      </c>
      <c r="M13133" s="529" t="s">
        <v>1047</v>
      </c>
    </row>
    <row r="13134" spans="12:13" x14ac:dyDescent="0.35">
      <c r="L13134" s="535" t="s">
        <v>14198</v>
      </c>
      <c r="M13134" s="529" t="s">
        <v>1047</v>
      </c>
    </row>
    <row r="13135" spans="12:13" x14ac:dyDescent="0.35">
      <c r="L13135" s="535" t="s">
        <v>14199</v>
      </c>
      <c r="M13135" s="529" t="s">
        <v>1047</v>
      </c>
    </row>
    <row r="13136" spans="12:13" x14ac:dyDescent="0.35">
      <c r="L13136" s="535" t="s">
        <v>14200</v>
      </c>
      <c r="M13136" s="529" t="s">
        <v>1047</v>
      </c>
    </row>
    <row r="13137" spans="12:13" x14ac:dyDescent="0.35">
      <c r="L13137" s="535" t="s">
        <v>14201</v>
      </c>
      <c r="M13137" s="529" t="s">
        <v>1047</v>
      </c>
    </row>
    <row r="13138" spans="12:13" x14ac:dyDescent="0.35">
      <c r="L13138" s="535" t="s">
        <v>14202</v>
      </c>
      <c r="M13138" s="529" t="s">
        <v>1047</v>
      </c>
    </row>
    <row r="13139" spans="12:13" x14ac:dyDescent="0.35">
      <c r="L13139" s="535" t="s">
        <v>14203</v>
      </c>
      <c r="M13139" s="529" t="s">
        <v>1047</v>
      </c>
    </row>
    <row r="13140" spans="12:13" x14ac:dyDescent="0.35">
      <c r="L13140" s="535" t="s">
        <v>14204</v>
      </c>
      <c r="M13140" s="529" t="s">
        <v>1047</v>
      </c>
    </row>
    <row r="13141" spans="12:13" x14ac:dyDescent="0.35">
      <c r="L13141" s="535" t="s">
        <v>14205</v>
      </c>
      <c r="M13141" s="529" t="s">
        <v>1047</v>
      </c>
    </row>
    <row r="13142" spans="12:13" x14ac:dyDescent="0.35">
      <c r="L13142" s="535" t="s">
        <v>14206</v>
      </c>
      <c r="M13142" s="529" t="s">
        <v>1047</v>
      </c>
    </row>
    <row r="13143" spans="12:13" x14ac:dyDescent="0.35">
      <c r="L13143" s="535" t="s">
        <v>14207</v>
      </c>
      <c r="M13143" s="529" t="s">
        <v>1047</v>
      </c>
    </row>
    <row r="13144" spans="12:13" x14ac:dyDescent="0.35">
      <c r="L13144" s="535" t="s">
        <v>14208</v>
      </c>
      <c r="M13144" s="529" t="s">
        <v>1047</v>
      </c>
    </row>
    <row r="13145" spans="12:13" x14ac:dyDescent="0.35">
      <c r="L13145" s="535" t="s">
        <v>14209</v>
      </c>
      <c r="M13145" s="529" t="s">
        <v>1047</v>
      </c>
    </row>
    <row r="13146" spans="12:13" x14ac:dyDescent="0.35">
      <c r="L13146" s="535" t="s">
        <v>14210</v>
      </c>
      <c r="M13146" s="529" t="s">
        <v>1047</v>
      </c>
    </row>
    <row r="13147" spans="12:13" x14ac:dyDescent="0.35">
      <c r="L13147" s="535" t="s">
        <v>14211</v>
      </c>
      <c r="M13147" s="529" t="s">
        <v>1047</v>
      </c>
    </row>
    <row r="13148" spans="12:13" x14ac:dyDescent="0.35">
      <c r="L13148" s="535" t="s">
        <v>14212</v>
      </c>
      <c r="M13148" s="529" t="s">
        <v>1047</v>
      </c>
    </row>
    <row r="13149" spans="12:13" x14ac:dyDescent="0.35">
      <c r="L13149" s="535" t="s">
        <v>14213</v>
      </c>
      <c r="M13149" s="529" t="s">
        <v>1047</v>
      </c>
    </row>
    <row r="13150" spans="12:13" x14ac:dyDescent="0.35">
      <c r="L13150" s="535" t="s">
        <v>14214</v>
      </c>
      <c r="M13150" s="529" t="s">
        <v>1047</v>
      </c>
    </row>
    <row r="13151" spans="12:13" x14ac:dyDescent="0.35">
      <c r="L13151" s="535" t="s">
        <v>14215</v>
      </c>
      <c r="M13151" s="529" t="s">
        <v>1047</v>
      </c>
    </row>
    <row r="13152" spans="12:13" x14ac:dyDescent="0.35">
      <c r="L13152" s="535" t="s">
        <v>14216</v>
      </c>
      <c r="M13152" s="529" t="s">
        <v>1047</v>
      </c>
    </row>
    <row r="13153" spans="12:13" x14ac:dyDescent="0.35">
      <c r="L13153" s="535" t="s">
        <v>14217</v>
      </c>
      <c r="M13153" s="529" t="s">
        <v>1047</v>
      </c>
    </row>
    <row r="13154" spans="12:13" x14ac:dyDescent="0.35">
      <c r="L13154" s="535" t="s">
        <v>14218</v>
      </c>
      <c r="M13154" s="529" t="s">
        <v>1047</v>
      </c>
    </row>
    <row r="13155" spans="12:13" x14ac:dyDescent="0.35">
      <c r="L13155" s="535" t="s">
        <v>14219</v>
      </c>
      <c r="M13155" s="529" t="s">
        <v>1047</v>
      </c>
    </row>
    <row r="13156" spans="12:13" x14ac:dyDescent="0.35">
      <c r="L13156" s="535" t="s">
        <v>14220</v>
      </c>
      <c r="M13156" s="529" t="s">
        <v>1047</v>
      </c>
    </row>
    <row r="13157" spans="12:13" x14ac:dyDescent="0.35">
      <c r="L13157" s="535" t="s">
        <v>14221</v>
      </c>
      <c r="M13157" s="529" t="s">
        <v>1047</v>
      </c>
    </row>
    <row r="13158" spans="12:13" x14ac:dyDescent="0.35">
      <c r="L13158" s="535" t="s">
        <v>14222</v>
      </c>
      <c r="M13158" s="529" t="s">
        <v>1047</v>
      </c>
    </row>
    <row r="13159" spans="12:13" x14ac:dyDescent="0.35">
      <c r="L13159" s="535" t="s">
        <v>14223</v>
      </c>
      <c r="M13159" s="529" t="s">
        <v>1047</v>
      </c>
    </row>
    <row r="13160" spans="12:13" x14ac:dyDescent="0.35">
      <c r="L13160" s="535" t="s">
        <v>14224</v>
      </c>
      <c r="M13160" s="529" t="s">
        <v>1047</v>
      </c>
    </row>
    <row r="13161" spans="12:13" x14ac:dyDescent="0.35">
      <c r="L13161" s="535" t="s">
        <v>14225</v>
      </c>
      <c r="M13161" s="529" t="s">
        <v>1047</v>
      </c>
    </row>
    <row r="13162" spans="12:13" x14ac:dyDescent="0.35">
      <c r="L13162" s="535" t="s">
        <v>14226</v>
      </c>
      <c r="M13162" s="529" t="s">
        <v>1047</v>
      </c>
    </row>
    <row r="13163" spans="12:13" x14ac:dyDescent="0.35">
      <c r="L13163" s="535" t="s">
        <v>14227</v>
      </c>
      <c r="M13163" s="529" t="s">
        <v>1047</v>
      </c>
    </row>
    <row r="13164" spans="12:13" x14ac:dyDescent="0.35">
      <c r="L13164" s="535" t="s">
        <v>14228</v>
      </c>
      <c r="M13164" s="529" t="s">
        <v>1047</v>
      </c>
    </row>
    <row r="13165" spans="12:13" x14ac:dyDescent="0.35">
      <c r="L13165" s="535" t="s">
        <v>14229</v>
      </c>
      <c r="M13165" s="529" t="s">
        <v>1047</v>
      </c>
    </row>
    <row r="13166" spans="12:13" x14ac:dyDescent="0.35">
      <c r="L13166" s="535" t="s">
        <v>14230</v>
      </c>
      <c r="M13166" s="529" t="s">
        <v>1047</v>
      </c>
    </row>
    <row r="13167" spans="12:13" x14ac:dyDescent="0.35">
      <c r="L13167" s="535" t="s">
        <v>14231</v>
      </c>
      <c r="M13167" s="529" t="s">
        <v>1047</v>
      </c>
    </row>
    <row r="13168" spans="12:13" x14ac:dyDescent="0.35">
      <c r="L13168" s="535" t="s">
        <v>14232</v>
      </c>
      <c r="M13168" s="529" t="s">
        <v>1047</v>
      </c>
    </row>
    <row r="13169" spans="12:13" x14ac:dyDescent="0.35">
      <c r="L13169" s="535" t="s">
        <v>14233</v>
      </c>
      <c r="M13169" s="529" t="s">
        <v>1047</v>
      </c>
    </row>
    <row r="13170" spans="12:13" x14ac:dyDescent="0.35">
      <c r="L13170" s="535" t="s">
        <v>14234</v>
      </c>
      <c r="M13170" s="529" t="s">
        <v>1047</v>
      </c>
    </row>
    <row r="13171" spans="12:13" x14ac:dyDescent="0.35">
      <c r="L13171" s="535" t="s">
        <v>14235</v>
      </c>
      <c r="M13171" s="529" t="s">
        <v>1047</v>
      </c>
    </row>
    <row r="13172" spans="12:13" x14ac:dyDescent="0.35">
      <c r="L13172" s="535" t="s">
        <v>14236</v>
      </c>
      <c r="M13172" s="529" t="s">
        <v>1047</v>
      </c>
    </row>
    <row r="13173" spans="12:13" x14ac:dyDescent="0.35">
      <c r="L13173" s="535" t="s">
        <v>14237</v>
      </c>
      <c r="M13173" s="529" t="s">
        <v>1047</v>
      </c>
    </row>
    <row r="13174" spans="12:13" x14ac:dyDescent="0.35">
      <c r="L13174" s="535" t="s">
        <v>14238</v>
      </c>
      <c r="M13174" s="529" t="s">
        <v>1047</v>
      </c>
    </row>
    <row r="13175" spans="12:13" x14ac:dyDescent="0.35">
      <c r="L13175" s="535" t="s">
        <v>14239</v>
      </c>
      <c r="M13175" s="529" t="s">
        <v>1047</v>
      </c>
    </row>
    <row r="13176" spans="12:13" x14ac:dyDescent="0.35">
      <c r="L13176" s="535" t="s">
        <v>14240</v>
      </c>
      <c r="M13176" s="529" t="s">
        <v>1047</v>
      </c>
    </row>
    <row r="13177" spans="12:13" x14ac:dyDescent="0.35">
      <c r="L13177" s="535" t="s">
        <v>14241</v>
      </c>
      <c r="M13177" s="529" t="s">
        <v>1047</v>
      </c>
    </row>
    <row r="13178" spans="12:13" x14ac:dyDescent="0.35">
      <c r="L13178" s="535" t="s">
        <v>14242</v>
      </c>
      <c r="M13178" s="529" t="s">
        <v>1047</v>
      </c>
    </row>
    <row r="13179" spans="12:13" x14ac:dyDescent="0.35">
      <c r="L13179" s="535" t="s">
        <v>14243</v>
      </c>
      <c r="M13179" s="529" t="s">
        <v>1047</v>
      </c>
    </row>
    <row r="13180" spans="12:13" x14ac:dyDescent="0.35">
      <c r="L13180" s="535" t="s">
        <v>14244</v>
      </c>
      <c r="M13180" s="529" t="s">
        <v>1047</v>
      </c>
    </row>
    <row r="13181" spans="12:13" x14ac:dyDescent="0.35">
      <c r="L13181" s="535" t="s">
        <v>14245</v>
      </c>
      <c r="M13181" s="529" t="s">
        <v>1047</v>
      </c>
    </row>
    <row r="13182" spans="12:13" x14ac:dyDescent="0.35">
      <c r="L13182" s="535" t="s">
        <v>14246</v>
      </c>
      <c r="M13182" s="529" t="s">
        <v>1047</v>
      </c>
    </row>
    <row r="13183" spans="12:13" x14ac:dyDescent="0.35">
      <c r="L13183" s="535" t="s">
        <v>14247</v>
      </c>
      <c r="M13183" s="529" t="s">
        <v>1047</v>
      </c>
    </row>
    <row r="13184" spans="12:13" x14ac:dyDescent="0.35">
      <c r="L13184" s="535" t="s">
        <v>14248</v>
      </c>
      <c r="M13184" s="529" t="s">
        <v>1047</v>
      </c>
    </row>
    <row r="13185" spans="12:13" x14ac:dyDescent="0.35">
      <c r="L13185" s="535" t="s">
        <v>14249</v>
      </c>
      <c r="M13185" s="529" t="s">
        <v>1047</v>
      </c>
    </row>
    <row r="13186" spans="12:13" x14ac:dyDescent="0.35">
      <c r="L13186" s="535" t="s">
        <v>14250</v>
      </c>
      <c r="M13186" s="529" t="s">
        <v>1047</v>
      </c>
    </row>
    <row r="13187" spans="12:13" x14ac:dyDescent="0.35">
      <c r="L13187" s="535" t="s">
        <v>14251</v>
      </c>
      <c r="M13187" s="529" t="s">
        <v>1047</v>
      </c>
    </row>
    <row r="13188" spans="12:13" x14ac:dyDescent="0.35">
      <c r="L13188" s="535" t="s">
        <v>14252</v>
      </c>
      <c r="M13188" s="529" t="s">
        <v>1047</v>
      </c>
    </row>
    <row r="13189" spans="12:13" x14ac:dyDescent="0.35">
      <c r="L13189" s="535" t="s">
        <v>14253</v>
      </c>
      <c r="M13189" s="529" t="s">
        <v>1047</v>
      </c>
    </row>
    <row r="13190" spans="12:13" x14ac:dyDescent="0.35">
      <c r="L13190" s="535" t="s">
        <v>14254</v>
      </c>
      <c r="M13190" s="529" t="s">
        <v>1047</v>
      </c>
    </row>
    <row r="13191" spans="12:13" x14ac:dyDescent="0.35">
      <c r="L13191" s="535" t="s">
        <v>14255</v>
      </c>
      <c r="M13191" s="529" t="s">
        <v>1047</v>
      </c>
    </row>
    <row r="13192" spans="12:13" x14ac:dyDescent="0.35">
      <c r="L13192" s="535" t="s">
        <v>14256</v>
      </c>
      <c r="M13192" s="529" t="s">
        <v>1047</v>
      </c>
    </row>
    <row r="13193" spans="12:13" x14ac:dyDescent="0.35">
      <c r="L13193" s="535" t="s">
        <v>14257</v>
      </c>
      <c r="M13193" s="529" t="s">
        <v>1047</v>
      </c>
    </row>
    <row r="13194" spans="12:13" x14ac:dyDescent="0.35">
      <c r="L13194" s="535" t="s">
        <v>14258</v>
      </c>
      <c r="M13194" s="529" t="s">
        <v>1047</v>
      </c>
    </row>
    <row r="13195" spans="12:13" x14ac:dyDescent="0.35">
      <c r="L13195" s="535" t="s">
        <v>14259</v>
      </c>
      <c r="M13195" s="529" t="s">
        <v>1047</v>
      </c>
    </row>
    <row r="13196" spans="12:13" x14ac:dyDescent="0.35">
      <c r="L13196" s="535" t="s">
        <v>14260</v>
      </c>
      <c r="M13196" s="529" t="s">
        <v>1047</v>
      </c>
    </row>
    <row r="13197" spans="12:13" x14ac:dyDescent="0.35">
      <c r="L13197" s="535" t="s">
        <v>14261</v>
      </c>
      <c r="M13197" s="529" t="s">
        <v>1047</v>
      </c>
    </row>
    <row r="13198" spans="12:13" x14ac:dyDescent="0.35">
      <c r="L13198" s="535" t="s">
        <v>14262</v>
      </c>
      <c r="M13198" s="529" t="s">
        <v>1047</v>
      </c>
    </row>
    <row r="13199" spans="12:13" x14ac:dyDescent="0.35">
      <c r="L13199" s="535" t="s">
        <v>14263</v>
      </c>
      <c r="M13199" s="529" t="s">
        <v>1047</v>
      </c>
    </row>
    <row r="13200" spans="12:13" x14ac:dyDescent="0.35">
      <c r="L13200" s="535" t="s">
        <v>14264</v>
      </c>
      <c r="M13200" s="529" t="s">
        <v>1047</v>
      </c>
    </row>
    <row r="13201" spans="12:13" x14ac:dyDescent="0.35">
      <c r="L13201" s="535" t="s">
        <v>14265</v>
      </c>
      <c r="M13201" s="529" t="s">
        <v>1047</v>
      </c>
    </row>
    <row r="13202" spans="12:13" x14ac:dyDescent="0.35">
      <c r="L13202" s="535" t="s">
        <v>14266</v>
      </c>
      <c r="M13202" s="529" t="s">
        <v>1047</v>
      </c>
    </row>
    <row r="13203" spans="12:13" x14ac:dyDescent="0.35">
      <c r="L13203" s="535" t="s">
        <v>14267</v>
      </c>
      <c r="M13203" s="529" t="s">
        <v>1047</v>
      </c>
    </row>
    <row r="13204" spans="12:13" x14ac:dyDescent="0.35">
      <c r="L13204" s="535" t="s">
        <v>14268</v>
      </c>
      <c r="M13204" s="529" t="s">
        <v>1047</v>
      </c>
    </row>
    <row r="13205" spans="12:13" x14ac:dyDescent="0.35">
      <c r="L13205" s="535" t="s">
        <v>14269</v>
      </c>
      <c r="M13205" s="529" t="s">
        <v>1047</v>
      </c>
    </row>
    <row r="13206" spans="12:13" x14ac:dyDescent="0.35">
      <c r="L13206" s="535" t="s">
        <v>14270</v>
      </c>
      <c r="M13206" s="529" t="s">
        <v>1047</v>
      </c>
    </row>
    <row r="13207" spans="12:13" x14ac:dyDescent="0.35">
      <c r="L13207" s="535" t="s">
        <v>14271</v>
      </c>
      <c r="M13207" s="529" t="s">
        <v>1047</v>
      </c>
    </row>
    <row r="13208" spans="12:13" x14ac:dyDescent="0.35">
      <c r="L13208" s="535" t="s">
        <v>14272</v>
      </c>
      <c r="M13208" s="529" t="s">
        <v>1047</v>
      </c>
    </row>
    <row r="13209" spans="12:13" x14ac:dyDescent="0.35">
      <c r="L13209" s="535" t="s">
        <v>14273</v>
      </c>
      <c r="M13209" s="529" t="s">
        <v>1047</v>
      </c>
    </row>
    <row r="13210" spans="12:13" x14ac:dyDescent="0.35">
      <c r="L13210" s="535" t="s">
        <v>14274</v>
      </c>
      <c r="M13210" s="529" t="s">
        <v>1047</v>
      </c>
    </row>
    <row r="13211" spans="12:13" x14ac:dyDescent="0.35">
      <c r="L13211" s="535" t="s">
        <v>14275</v>
      </c>
      <c r="M13211" s="529" t="s">
        <v>1047</v>
      </c>
    </row>
    <row r="13212" spans="12:13" x14ac:dyDescent="0.35">
      <c r="L13212" s="535" t="s">
        <v>14276</v>
      </c>
      <c r="M13212" s="529" t="s">
        <v>1047</v>
      </c>
    </row>
    <row r="13213" spans="12:13" x14ac:dyDescent="0.35">
      <c r="L13213" s="535" t="s">
        <v>14277</v>
      </c>
      <c r="M13213" s="529" t="s">
        <v>1047</v>
      </c>
    </row>
    <row r="13214" spans="12:13" x14ac:dyDescent="0.35">
      <c r="L13214" s="535" t="s">
        <v>14278</v>
      </c>
      <c r="M13214" s="529" t="s">
        <v>1047</v>
      </c>
    </row>
    <row r="13215" spans="12:13" x14ac:dyDescent="0.35">
      <c r="L13215" s="535" t="s">
        <v>14279</v>
      </c>
      <c r="M13215" s="529" t="s">
        <v>1047</v>
      </c>
    </row>
    <row r="13216" spans="12:13" x14ac:dyDescent="0.35">
      <c r="L13216" s="535" t="s">
        <v>14280</v>
      </c>
      <c r="M13216" s="529" t="s">
        <v>1047</v>
      </c>
    </row>
    <row r="13217" spans="12:13" x14ac:dyDescent="0.35">
      <c r="L13217" s="535" t="s">
        <v>14281</v>
      </c>
      <c r="M13217" s="529" t="s">
        <v>1047</v>
      </c>
    </row>
    <row r="13218" spans="12:13" x14ac:dyDescent="0.35">
      <c r="L13218" s="535" t="s">
        <v>14282</v>
      </c>
      <c r="M13218" s="529" t="s">
        <v>1047</v>
      </c>
    </row>
    <row r="13219" spans="12:13" x14ac:dyDescent="0.35">
      <c r="L13219" s="535" t="s">
        <v>14283</v>
      </c>
      <c r="M13219" s="529" t="s">
        <v>1047</v>
      </c>
    </row>
    <row r="13220" spans="12:13" x14ac:dyDescent="0.35">
      <c r="L13220" s="535" t="s">
        <v>14284</v>
      </c>
      <c r="M13220" s="529" t="s">
        <v>1047</v>
      </c>
    </row>
    <row r="13221" spans="12:13" x14ac:dyDescent="0.35">
      <c r="L13221" s="535" t="s">
        <v>14285</v>
      </c>
      <c r="M13221" s="529" t="s">
        <v>1047</v>
      </c>
    </row>
    <row r="13222" spans="12:13" x14ac:dyDescent="0.35">
      <c r="L13222" s="535" t="s">
        <v>14286</v>
      </c>
      <c r="M13222" s="529" t="s">
        <v>1047</v>
      </c>
    </row>
    <row r="13223" spans="12:13" x14ac:dyDescent="0.35">
      <c r="L13223" s="535" t="s">
        <v>14287</v>
      </c>
      <c r="M13223" s="529" t="s">
        <v>1047</v>
      </c>
    </row>
    <row r="13224" spans="12:13" x14ac:dyDescent="0.35">
      <c r="L13224" s="535" t="s">
        <v>14288</v>
      </c>
      <c r="M13224" s="529" t="s">
        <v>1047</v>
      </c>
    </row>
    <row r="13225" spans="12:13" x14ac:dyDescent="0.35">
      <c r="L13225" s="535" t="s">
        <v>14289</v>
      </c>
      <c r="M13225" s="529" t="s">
        <v>1047</v>
      </c>
    </row>
    <row r="13226" spans="12:13" x14ac:dyDescent="0.35">
      <c r="L13226" s="535" t="s">
        <v>14290</v>
      </c>
      <c r="M13226" s="529" t="s">
        <v>1047</v>
      </c>
    </row>
    <row r="13227" spans="12:13" x14ac:dyDescent="0.35">
      <c r="L13227" s="535" t="s">
        <v>14291</v>
      </c>
      <c r="M13227" s="529" t="s">
        <v>1047</v>
      </c>
    </row>
    <row r="13228" spans="12:13" x14ac:dyDescent="0.35">
      <c r="L13228" s="535" t="s">
        <v>14292</v>
      </c>
      <c r="M13228" s="529" t="s">
        <v>1047</v>
      </c>
    </row>
    <row r="13229" spans="12:13" x14ac:dyDescent="0.35">
      <c r="L13229" s="535" t="s">
        <v>14293</v>
      </c>
      <c r="M13229" s="529" t="s">
        <v>1047</v>
      </c>
    </row>
    <row r="13230" spans="12:13" x14ac:dyDescent="0.35">
      <c r="L13230" s="535" t="s">
        <v>14294</v>
      </c>
      <c r="M13230" s="529" t="s">
        <v>1047</v>
      </c>
    </row>
    <row r="13231" spans="12:13" x14ac:dyDescent="0.35">
      <c r="L13231" s="535" t="s">
        <v>14295</v>
      </c>
      <c r="M13231" s="529" t="s">
        <v>1047</v>
      </c>
    </row>
    <row r="13232" spans="12:13" x14ac:dyDescent="0.35">
      <c r="L13232" s="535" t="s">
        <v>14296</v>
      </c>
      <c r="M13232" s="529" t="s">
        <v>1047</v>
      </c>
    </row>
    <row r="13233" spans="12:13" x14ac:dyDescent="0.35">
      <c r="L13233" s="535" t="s">
        <v>14297</v>
      </c>
      <c r="M13233" s="529" t="s">
        <v>1047</v>
      </c>
    </row>
    <row r="13234" spans="12:13" x14ac:dyDescent="0.35">
      <c r="L13234" s="535" t="s">
        <v>14298</v>
      </c>
      <c r="M13234" s="529" t="s">
        <v>1047</v>
      </c>
    </row>
    <row r="13235" spans="12:13" x14ac:dyDescent="0.35">
      <c r="L13235" s="535" t="s">
        <v>14299</v>
      </c>
      <c r="M13235" s="529" t="s">
        <v>1047</v>
      </c>
    </row>
    <row r="13236" spans="12:13" x14ac:dyDescent="0.35">
      <c r="L13236" s="535" t="s">
        <v>14300</v>
      </c>
      <c r="M13236" s="529" t="s">
        <v>1047</v>
      </c>
    </row>
    <row r="13237" spans="12:13" x14ac:dyDescent="0.35">
      <c r="L13237" s="535" t="s">
        <v>14301</v>
      </c>
      <c r="M13237" s="529" t="s">
        <v>1047</v>
      </c>
    </row>
    <row r="13238" spans="12:13" x14ac:dyDescent="0.35">
      <c r="L13238" s="535" t="s">
        <v>14302</v>
      </c>
      <c r="M13238" s="529" t="s">
        <v>1047</v>
      </c>
    </row>
    <row r="13239" spans="12:13" x14ac:dyDescent="0.35">
      <c r="L13239" s="535" t="s">
        <v>14303</v>
      </c>
      <c r="M13239" s="529" t="s">
        <v>1047</v>
      </c>
    </row>
    <row r="13240" spans="12:13" x14ac:dyDescent="0.35">
      <c r="L13240" s="535" t="s">
        <v>14304</v>
      </c>
      <c r="M13240" s="529" t="s">
        <v>1047</v>
      </c>
    </row>
    <row r="13241" spans="12:13" x14ac:dyDescent="0.35">
      <c r="L13241" s="535" t="s">
        <v>14305</v>
      </c>
      <c r="M13241" s="529" t="s">
        <v>1047</v>
      </c>
    </row>
    <row r="13242" spans="12:13" x14ac:dyDescent="0.35">
      <c r="L13242" s="535" t="s">
        <v>14306</v>
      </c>
      <c r="M13242" s="529" t="s">
        <v>1047</v>
      </c>
    </row>
    <row r="13243" spans="12:13" x14ac:dyDescent="0.35">
      <c r="L13243" s="535" t="s">
        <v>14307</v>
      </c>
      <c r="M13243" s="529" t="s">
        <v>1047</v>
      </c>
    </row>
    <row r="13244" spans="12:13" x14ac:dyDescent="0.35">
      <c r="L13244" s="535" t="s">
        <v>14308</v>
      </c>
      <c r="M13244" s="529" t="s">
        <v>1047</v>
      </c>
    </row>
    <row r="13245" spans="12:13" x14ac:dyDescent="0.35">
      <c r="L13245" s="535" t="s">
        <v>14309</v>
      </c>
      <c r="M13245" s="529" t="s">
        <v>1047</v>
      </c>
    </row>
    <row r="13246" spans="12:13" x14ac:dyDescent="0.35">
      <c r="L13246" s="535" t="s">
        <v>14310</v>
      </c>
      <c r="M13246" s="529" t="s">
        <v>1047</v>
      </c>
    </row>
    <row r="13247" spans="12:13" x14ac:dyDescent="0.35">
      <c r="L13247" s="535" t="s">
        <v>14311</v>
      </c>
      <c r="M13247" s="529" t="s">
        <v>1047</v>
      </c>
    </row>
    <row r="13248" spans="12:13" x14ac:dyDescent="0.35">
      <c r="L13248" s="535" t="s">
        <v>14312</v>
      </c>
      <c r="M13248" s="529" t="s">
        <v>1047</v>
      </c>
    </row>
    <row r="13249" spans="12:13" x14ac:dyDescent="0.35">
      <c r="L13249" s="535" t="s">
        <v>14313</v>
      </c>
      <c r="M13249" s="529" t="s">
        <v>1047</v>
      </c>
    </row>
    <row r="13250" spans="12:13" x14ac:dyDescent="0.35">
      <c r="L13250" s="535" t="s">
        <v>14314</v>
      </c>
      <c r="M13250" s="529" t="s">
        <v>1047</v>
      </c>
    </row>
    <row r="13251" spans="12:13" x14ac:dyDescent="0.35">
      <c r="L13251" s="535" t="s">
        <v>14315</v>
      </c>
      <c r="M13251" s="529" t="s">
        <v>1047</v>
      </c>
    </row>
    <row r="13252" spans="12:13" x14ac:dyDescent="0.35">
      <c r="L13252" s="535" t="s">
        <v>14316</v>
      </c>
      <c r="M13252" s="529" t="s">
        <v>1047</v>
      </c>
    </row>
    <row r="13253" spans="12:13" x14ac:dyDescent="0.35">
      <c r="L13253" s="535" t="s">
        <v>14317</v>
      </c>
      <c r="M13253" s="529" t="s">
        <v>1047</v>
      </c>
    </row>
    <row r="13254" spans="12:13" x14ac:dyDescent="0.35">
      <c r="L13254" s="535" t="s">
        <v>14318</v>
      </c>
      <c r="M13254" s="529" t="s">
        <v>1047</v>
      </c>
    </row>
    <row r="13255" spans="12:13" x14ac:dyDescent="0.35">
      <c r="L13255" s="535" t="s">
        <v>14319</v>
      </c>
      <c r="M13255" s="529" t="s">
        <v>1047</v>
      </c>
    </row>
    <row r="13256" spans="12:13" x14ac:dyDescent="0.35">
      <c r="L13256" s="535" t="s">
        <v>14320</v>
      </c>
      <c r="M13256" s="529" t="s">
        <v>1047</v>
      </c>
    </row>
    <row r="13257" spans="12:13" x14ac:dyDescent="0.35">
      <c r="L13257" s="535" t="s">
        <v>14321</v>
      </c>
      <c r="M13257" s="529" t="s">
        <v>1047</v>
      </c>
    </row>
    <row r="13258" spans="12:13" x14ac:dyDescent="0.35">
      <c r="L13258" s="535" t="s">
        <v>14322</v>
      </c>
      <c r="M13258" s="529" t="s">
        <v>1047</v>
      </c>
    </row>
    <row r="13259" spans="12:13" x14ac:dyDescent="0.35">
      <c r="L13259" s="535" t="s">
        <v>14323</v>
      </c>
      <c r="M13259" s="529" t="s">
        <v>1047</v>
      </c>
    </row>
    <row r="13260" spans="12:13" x14ac:dyDescent="0.35">
      <c r="L13260" s="535" t="s">
        <v>14324</v>
      </c>
      <c r="M13260" s="529" t="s">
        <v>1047</v>
      </c>
    </row>
    <row r="13261" spans="12:13" x14ac:dyDescent="0.35">
      <c r="L13261" s="535" t="s">
        <v>14325</v>
      </c>
      <c r="M13261" s="529" t="s">
        <v>1047</v>
      </c>
    </row>
    <row r="13262" spans="12:13" x14ac:dyDescent="0.35">
      <c r="L13262" s="535" t="s">
        <v>14326</v>
      </c>
      <c r="M13262" s="529" t="s">
        <v>1047</v>
      </c>
    </row>
    <row r="13263" spans="12:13" x14ac:dyDescent="0.35">
      <c r="L13263" s="535" t="s">
        <v>14327</v>
      </c>
      <c r="M13263" s="529" t="s">
        <v>1047</v>
      </c>
    </row>
    <row r="13264" spans="12:13" x14ac:dyDescent="0.35">
      <c r="L13264" s="535" t="s">
        <v>14328</v>
      </c>
      <c r="M13264" s="529" t="s">
        <v>1047</v>
      </c>
    </row>
    <row r="13265" spans="12:13" x14ac:dyDescent="0.35">
      <c r="L13265" s="535" t="s">
        <v>14329</v>
      </c>
      <c r="M13265" s="529" t="s">
        <v>1047</v>
      </c>
    </row>
    <row r="13266" spans="12:13" x14ac:dyDescent="0.35">
      <c r="L13266" s="535" t="s">
        <v>14330</v>
      </c>
      <c r="M13266" s="529" t="s">
        <v>1047</v>
      </c>
    </row>
    <row r="13267" spans="12:13" x14ac:dyDescent="0.35">
      <c r="L13267" s="535" t="s">
        <v>14331</v>
      </c>
      <c r="M13267" s="529" t="s">
        <v>1047</v>
      </c>
    </row>
    <row r="13268" spans="12:13" x14ac:dyDescent="0.35">
      <c r="L13268" s="535" t="s">
        <v>14332</v>
      </c>
      <c r="M13268" s="529" t="s">
        <v>1047</v>
      </c>
    </row>
    <row r="13269" spans="12:13" x14ac:dyDescent="0.35">
      <c r="L13269" s="535" t="s">
        <v>14333</v>
      </c>
      <c r="M13269" s="529" t="s">
        <v>1047</v>
      </c>
    </row>
    <row r="13270" spans="12:13" x14ac:dyDescent="0.35">
      <c r="L13270" s="535" t="s">
        <v>14334</v>
      </c>
      <c r="M13270" s="529" t="s">
        <v>1047</v>
      </c>
    </row>
    <row r="13271" spans="12:13" x14ac:dyDescent="0.35">
      <c r="L13271" s="535" t="s">
        <v>14335</v>
      </c>
      <c r="M13271" s="529" t="s">
        <v>1047</v>
      </c>
    </row>
    <row r="13272" spans="12:13" x14ac:dyDescent="0.35">
      <c r="L13272" s="535" t="s">
        <v>14336</v>
      </c>
      <c r="M13272" s="529" t="s">
        <v>1047</v>
      </c>
    </row>
    <row r="13273" spans="12:13" x14ac:dyDescent="0.35">
      <c r="L13273" s="535" t="s">
        <v>14337</v>
      </c>
      <c r="M13273" s="529" t="s">
        <v>1047</v>
      </c>
    </row>
    <row r="13274" spans="12:13" x14ac:dyDescent="0.35">
      <c r="L13274" s="535" t="s">
        <v>14338</v>
      </c>
      <c r="M13274" s="529" t="s">
        <v>1047</v>
      </c>
    </row>
    <row r="13275" spans="12:13" x14ac:dyDescent="0.35">
      <c r="L13275" s="535" t="s">
        <v>14339</v>
      </c>
      <c r="M13275" s="529" t="s">
        <v>1047</v>
      </c>
    </row>
    <row r="13276" spans="12:13" x14ac:dyDescent="0.35">
      <c r="L13276" s="535" t="s">
        <v>14340</v>
      </c>
      <c r="M13276" s="529" t="s">
        <v>1047</v>
      </c>
    </row>
    <row r="13277" spans="12:13" x14ac:dyDescent="0.35">
      <c r="L13277" s="535" t="s">
        <v>14341</v>
      </c>
      <c r="M13277" s="529" t="s">
        <v>1047</v>
      </c>
    </row>
    <row r="13278" spans="12:13" x14ac:dyDescent="0.35">
      <c r="L13278" s="535" t="s">
        <v>14342</v>
      </c>
      <c r="M13278" s="529" t="s">
        <v>1047</v>
      </c>
    </row>
    <row r="13279" spans="12:13" x14ac:dyDescent="0.35">
      <c r="L13279" s="535" t="s">
        <v>14343</v>
      </c>
      <c r="M13279" s="529" t="s">
        <v>1047</v>
      </c>
    </row>
    <row r="13280" spans="12:13" x14ac:dyDescent="0.35">
      <c r="L13280" s="535" t="s">
        <v>14344</v>
      </c>
      <c r="M13280" s="529" t="s">
        <v>1047</v>
      </c>
    </row>
    <row r="13281" spans="12:13" x14ac:dyDescent="0.35">
      <c r="L13281" s="535" t="s">
        <v>14345</v>
      </c>
      <c r="M13281" s="529" t="s">
        <v>1047</v>
      </c>
    </row>
    <row r="13282" spans="12:13" x14ac:dyDescent="0.35">
      <c r="L13282" s="535" t="s">
        <v>14346</v>
      </c>
      <c r="M13282" s="529" t="s">
        <v>1047</v>
      </c>
    </row>
    <row r="13283" spans="12:13" x14ac:dyDescent="0.35">
      <c r="L13283" s="535" t="s">
        <v>14347</v>
      </c>
      <c r="M13283" s="529" t="s">
        <v>1047</v>
      </c>
    </row>
    <row r="13284" spans="12:13" x14ac:dyDescent="0.35">
      <c r="L13284" s="535" t="s">
        <v>14348</v>
      </c>
      <c r="M13284" s="529" t="s">
        <v>1047</v>
      </c>
    </row>
    <row r="13285" spans="12:13" x14ac:dyDescent="0.35">
      <c r="L13285" s="535" t="s">
        <v>14349</v>
      </c>
      <c r="M13285" s="529" t="s">
        <v>1047</v>
      </c>
    </row>
    <row r="13286" spans="12:13" x14ac:dyDescent="0.35">
      <c r="L13286" s="535" t="s">
        <v>14350</v>
      </c>
      <c r="M13286" s="529" t="s">
        <v>1047</v>
      </c>
    </row>
    <row r="13287" spans="12:13" x14ac:dyDescent="0.35">
      <c r="L13287" s="535" t="s">
        <v>14351</v>
      </c>
      <c r="M13287" s="529" t="s">
        <v>1047</v>
      </c>
    </row>
    <row r="13288" spans="12:13" x14ac:dyDescent="0.35">
      <c r="L13288" s="535" t="s">
        <v>14352</v>
      </c>
      <c r="M13288" s="529" t="s">
        <v>1047</v>
      </c>
    </row>
    <row r="13289" spans="12:13" x14ac:dyDescent="0.35">
      <c r="L13289" s="535" t="s">
        <v>14353</v>
      </c>
      <c r="M13289" s="529" t="s">
        <v>1047</v>
      </c>
    </row>
    <row r="13290" spans="12:13" x14ac:dyDescent="0.35">
      <c r="L13290" s="535" t="s">
        <v>14354</v>
      </c>
      <c r="M13290" s="529" t="s">
        <v>1047</v>
      </c>
    </row>
    <row r="13291" spans="12:13" x14ac:dyDescent="0.35">
      <c r="L13291" s="535" t="s">
        <v>14355</v>
      </c>
      <c r="M13291" s="529" t="s">
        <v>1047</v>
      </c>
    </row>
    <row r="13292" spans="12:13" x14ac:dyDescent="0.35">
      <c r="L13292" s="535" t="s">
        <v>14356</v>
      </c>
      <c r="M13292" s="529" t="s">
        <v>1047</v>
      </c>
    </row>
    <row r="13293" spans="12:13" x14ac:dyDescent="0.35">
      <c r="L13293" s="535" t="s">
        <v>14357</v>
      </c>
      <c r="M13293" s="529" t="s">
        <v>1047</v>
      </c>
    </row>
    <row r="13294" spans="12:13" x14ac:dyDescent="0.35">
      <c r="L13294" s="535" t="s">
        <v>14358</v>
      </c>
      <c r="M13294" s="529" t="s">
        <v>1047</v>
      </c>
    </row>
    <row r="13295" spans="12:13" x14ac:dyDescent="0.35">
      <c r="L13295" s="535" t="s">
        <v>14359</v>
      </c>
      <c r="M13295" s="529" t="s">
        <v>1047</v>
      </c>
    </row>
    <row r="13296" spans="12:13" x14ac:dyDescent="0.35">
      <c r="L13296" s="535" t="s">
        <v>14360</v>
      </c>
      <c r="M13296" s="529" t="s">
        <v>1047</v>
      </c>
    </row>
    <row r="13297" spans="12:13" x14ac:dyDescent="0.35">
      <c r="L13297" s="535" t="s">
        <v>14361</v>
      </c>
      <c r="M13297" s="529" t="s">
        <v>1047</v>
      </c>
    </row>
    <row r="13298" spans="12:13" x14ac:dyDescent="0.35">
      <c r="L13298" s="535" t="s">
        <v>14362</v>
      </c>
      <c r="M13298" s="529" t="s">
        <v>1047</v>
      </c>
    </row>
    <row r="13299" spans="12:13" x14ac:dyDescent="0.35">
      <c r="L13299" s="535" t="s">
        <v>14363</v>
      </c>
      <c r="M13299" s="529" t="s">
        <v>1047</v>
      </c>
    </row>
    <row r="13300" spans="12:13" x14ac:dyDescent="0.35">
      <c r="L13300" s="535" t="s">
        <v>14364</v>
      </c>
      <c r="M13300" s="529" t="s">
        <v>1047</v>
      </c>
    </row>
    <row r="13301" spans="12:13" x14ac:dyDescent="0.35">
      <c r="L13301" s="535" t="s">
        <v>14365</v>
      </c>
      <c r="M13301" s="529" t="s">
        <v>1047</v>
      </c>
    </row>
    <row r="13302" spans="12:13" x14ac:dyDescent="0.35">
      <c r="L13302" s="535" t="s">
        <v>14366</v>
      </c>
      <c r="M13302" s="529" t="s">
        <v>1047</v>
      </c>
    </row>
    <row r="13303" spans="12:13" x14ac:dyDescent="0.35">
      <c r="L13303" s="535" t="s">
        <v>14367</v>
      </c>
      <c r="M13303" s="529" t="s">
        <v>1047</v>
      </c>
    </row>
    <row r="13304" spans="12:13" x14ac:dyDescent="0.35">
      <c r="L13304" s="535" t="s">
        <v>14368</v>
      </c>
      <c r="M13304" s="529" t="s">
        <v>1047</v>
      </c>
    </row>
    <row r="13305" spans="12:13" x14ac:dyDescent="0.35">
      <c r="L13305" s="535" t="s">
        <v>14369</v>
      </c>
      <c r="M13305" s="529" t="s">
        <v>1047</v>
      </c>
    </row>
    <row r="13306" spans="12:13" x14ac:dyDescent="0.35">
      <c r="L13306" s="535" t="s">
        <v>14370</v>
      </c>
      <c r="M13306" s="529" t="s">
        <v>1047</v>
      </c>
    </row>
    <row r="13307" spans="12:13" x14ac:dyDescent="0.35">
      <c r="L13307" s="535" t="s">
        <v>14371</v>
      </c>
      <c r="M13307" s="529" t="s">
        <v>1047</v>
      </c>
    </row>
    <row r="13308" spans="12:13" x14ac:dyDescent="0.35">
      <c r="L13308" s="535" t="s">
        <v>14372</v>
      </c>
      <c r="M13308" s="529" t="s">
        <v>1047</v>
      </c>
    </row>
    <row r="13309" spans="12:13" x14ac:dyDescent="0.35">
      <c r="L13309" s="535" t="s">
        <v>14373</v>
      </c>
      <c r="M13309" s="529" t="s">
        <v>1047</v>
      </c>
    </row>
    <row r="13310" spans="12:13" x14ac:dyDescent="0.35">
      <c r="L13310" s="535" t="s">
        <v>14374</v>
      </c>
      <c r="M13310" s="529" t="s">
        <v>1047</v>
      </c>
    </row>
    <row r="13311" spans="12:13" x14ac:dyDescent="0.35">
      <c r="L13311" s="535" t="s">
        <v>14375</v>
      </c>
      <c r="M13311" s="529" t="s">
        <v>1047</v>
      </c>
    </row>
    <row r="13312" spans="12:13" x14ac:dyDescent="0.35">
      <c r="L13312" s="535" t="s">
        <v>14376</v>
      </c>
      <c r="M13312" s="529" t="s">
        <v>1047</v>
      </c>
    </row>
    <row r="13313" spans="12:13" x14ac:dyDescent="0.35">
      <c r="L13313" s="535" t="s">
        <v>14377</v>
      </c>
      <c r="M13313" s="529" t="s">
        <v>1047</v>
      </c>
    </row>
    <row r="13314" spans="12:13" x14ac:dyDescent="0.35">
      <c r="L13314" s="535" t="s">
        <v>14378</v>
      </c>
      <c r="M13314" s="529" t="s">
        <v>1047</v>
      </c>
    </row>
    <row r="13315" spans="12:13" x14ac:dyDescent="0.35">
      <c r="L13315" s="535" t="s">
        <v>14379</v>
      </c>
      <c r="M13315" s="529" t="s">
        <v>1047</v>
      </c>
    </row>
    <row r="13316" spans="12:13" x14ac:dyDescent="0.35">
      <c r="L13316" s="535" t="s">
        <v>14380</v>
      </c>
      <c r="M13316" s="529" t="s">
        <v>1047</v>
      </c>
    </row>
    <row r="13317" spans="12:13" x14ac:dyDescent="0.35">
      <c r="L13317" s="535" t="s">
        <v>14381</v>
      </c>
      <c r="M13317" s="529" t="s">
        <v>1047</v>
      </c>
    </row>
    <row r="13318" spans="12:13" x14ac:dyDescent="0.35">
      <c r="L13318" s="535" t="s">
        <v>14382</v>
      </c>
      <c r="M13318" s="529" t="s">
        <v>1047</v>
      </c>
    </row>
    <row r="13319" spans="12:13" x14ac:dyDescent="0.35">
      <c r="L13319" s="535" t="s">
        <v>14383</v>
      </c>
      <c r="M13319" s="529" t="s">
        <v>1047</v>
      </c>
    </row>
    <row r="13320" spans="12:13" x14ac:dyDescent="0.35">
      <c r="L13320" s="535" t="s">
        <v>14384</v>
      </c>
      <c r="M13320" s="529" t="s">
        <v>1047</v>
      </c>
    </row>
    <row r="13321" spans="12:13" x14ac:dyDescent="0.35">
      <c r="L13321" s="535" t="s">
        <v>14385</v>
      </c>
      <c r="M13321" s="529" t="s">
        <v>1047</v>
      </c>
    </row>
    <row r="13322" spans="12:13" x14ac:dyDescent="0.35">
      <c r="L13322" s="535" t="s">
        <v>14386</v>
      </c>
      <c r="M13322" s="529" t="s">
        <v>1047</v>
      </c>
    </row>
    <row r="13323" spans="12:13" x14ac:dyDescent="0.35">
      <c r="L13323" s="535" t="s">
        <v>14387</v>
      </c>
      <c r="M13323" s="529" t="s">
        <v>1047</v>
      </c>
    </row>
    <row r="13324" spans="12:13" x14ac:dyDescent="0.35">
      <c r="L13324" s="535" t="s">
        <v>14388</v>
      </c>
      <c r="M13324" s="529" t="s">
        <v>1047</v>
      </c>
    </row>
    <row r="13325" spans="12:13" x14ac:dyDescent="0.35">
      <c r="L13325" s="535" t="s">
        <v>14389</v>
      </c>
      <c r="M13325" s="529" t="s">
        <v>1047</v>
      </c>
    </row>
    <row r="13326" spans="12:13" x14ac:dyDescent="0.35">
      <c r="L13326" s="535" t="s">
        <v>14390</v>
      </c>
      <c r="M13326" s="529" t="s">
        <v>1047</v>
      </c>
    </row>
    <row r="13327" spans="12:13" x14ac:dyDescent="0.35">
      <c r="L13327" s="535" t="s">
        <v>14391</v>
      </c>
      <c r="M13327" s="529" t="s">
        <v>1047</v>
      </c>
    </row>
    <row r="13328" spans="12:13" x14ac:dyDescent="0.35">
      <c r="L13328" s="535" t="s">
        <v>14392</v>
      </c>
      <c r="M13328" s="529" t="s">
        <v>1047</v>
      </c>
    </row>
    <row r="13329" spans="12:13" x14ac:dyDescent="0.35">
      <c r="L13329" s="535" t="s">
        <v>14393</v>
      </c>
      <c r="M13329" s="529" t="s">
        <v>1047</v>
      </c>
    </row>
    <row r="13330" spans="12:13" x14ac:dyDescent="0.35">
      <c r="L13330" s="535" t="s">
        <v>14394</v>
      </c>
      <c r="M13330" s="529" t="s">
        <v>1047</v>
      </c>
    </row>
    <row r="13331" spans="12:13" x14ac:dyDescent="0.35">
      <c r="L13331" s="535" t="s">
        <v>14395</v>
      </c>
      <c r="M13331" s="529" t="s">
        <v>1047</v>
      </c>
    </row>
    <row r="13332" spans="12:13" x14ac:dyDescent="0.35">
      <c r="L13332" s="535" t="s">
        <v>14396</v>
      </c>
      <c r="M13332" s="529" t="s">
        <v>1047</v>
      </c>
    </row>
    <row r="13333" spans="12:13" x14ac:dyDescent="0.35">
      <c r="L13333" s="535" t="s">
        <v>14397</v>
      </c>
      <c r="M13333" s="529" t="s">
        <v>1047</v>
      </c>
    </row>
    <row r="13334" spans="12:13" x14ac:dyDescent="0.35">
      <c r="L13334" s="535" t="s">
        <v>14398</v>
      </c>
      <c r="M13334" s="529" t="s">
        <v>1047</v>
      </c>
    </row>
    <row r="13335" spans="12:13" x14ac:dyDescent="0.35">
      <c r="L13335" s="535" t="s">
        <v>14399</v>
      </c>
      <c r="M13335" s="529" t="s">
        <v>1047</v>
      </c>
    </row>
    <row r="13336" spans="12:13" x14ac:dyDescent="0.35">
      <c r="L13336" s="535" t="s">
        <v>14400</v>
      </c>
      <c r="M13336" s="529" t="s">
        <v>1047</v>
      </c>
    </row>
    <row r="13337" spans="12:13" x14ac:dyDescent="0.35">
      <c r="L13337" s="535" t="s">
        <v>14401</v>
      </c>
      <c r="M13337" s="529" t="s">
        <v>1047</v>
      </c>
    </row>
    <row r="13338" spans="12:13" x14ac:dyDescent="0.35">
      <c r="L13338" s="535" t="s">
        <v>14402</v>
      </c>
      <c r="M13338" s="529" t="s">
        <v>1047</v>
      </c>
    </row>
    <row r="13339" spans="12:13" x14ac:dyDescent="0.35">
      <c r="L13339" s="535" t="s">
        <v>14403</v>
      </c>
      <c r="M13339" s="529" t="s">
        <v>1047</v>
      </c>
    </row>
    <row r="13340" spans="12:13" x14ac:dyDescent="0.35">
      <c r="L13340" s="535" t="s">
        <v>14404</v>
      </c>
      <c r="M13340" s="529" t="s">
        <v>1047</v>
      </c>
    </row>
    <row r="13341" spans="12:13" x14ac:dyDescent="0.35">
      <c r="L13341" s="535" t="s">
        <v>14405</v>
      </c>
      <c r="M13341" s="529" t="s">
        <v>1047</v>
      </c>
    </row>
    <row r="13342" spans="12:13" x14ac:dyDescent="0.35">
      <c r="L13342" s="535" t="s">
        <v>14406</v>
      </c>
      <c r="M13342" s="529" t="s">
        <v>1047</v>
      </c>
    </row>
    <row r="13343" spans="12:13" x14ac:dyDescent="0.35">
      <c r="L13343" s="535" t="s">
        <v>14407</v>
      </c>
      <c r="M13343" s="529" t="s">
        <v>1047</v>
      </c>
    </row>
    <row r="13344" spans="12:13" x14ac:dyDescent="0.35">
      <c r="L13344" s="535" t="s">
        <v>14408</v>
      </c>
      <c r="M13344" s="529" t="s">
        <v>1047</v>
      </c>
    </row>
    <row r="13345" spans="12:13" x14ac:dyDescent="0.35">
      <c r="L13345" s="535" t="s">
        <v>14409</v>
      </c>
      <c r="M13345" s="529" t="s">
        <v>1047</v>
      </c>
    </row>
    <row r="13346" spans="12:13" x14ac:dyDescent="0.35">
      <c r="L13346" s="535" t="s">
        <v>14410</v>
      </c>
      <c r="M13346" s="529" t="s">
        <v>1047</v>
      </c>
    </row>
    <row r="13347" spans="12:13" x14ac:dyDescent="0.35">
      <c r="L13347" s="535" t="s">
        <v>14411</v>
      </c>
      <c r="M13347" s="529" t="s">
        <v>1047</v>
      </c>
    </row>
    <row r="13348" spans="12:13" x14ac:dyDescent="0.35">
      <c r="L13348" s="535" t="s">
        <v>14412</v>
      </c>
      <c r="M13348" s="529" t="s">
        <v>1047</v>
      </c>
    </row>
    <row r="13349" spans="12:13" x14ac:dyDescent="0.35">
      <c r="L13349" s="535" t="s">
        <v>14413</v>
      </c>
      <c r="M13349" s="529" t="s">
        <v>1047</v>
      </c>
    </row>
    <row r="13350" spans="12:13" x14ac:dyDescent="0.35">
      <c r="L13350" s="535" t="s">
        <v>14414</v>
      </c>
      <c r="M13350" s="529" t="s">
        <v>1047</v>
      </c>
    </row>
    <row r="13351" spans="12:13" x14ac:dyDescent="0.35">
      <c r="L13351" s="535" t="s">
        <v>14415</v>
      </c>
      <c r="M13351" s="529" t="s">
        <v>1047</v>
      </c>
    </row>
    <row r="13352" spans="12:13" x14ac:dyDescent="0.35">
      <c r="L13352" s="535" t="s">
        <v>14416</v>
      </c>
      <c r="M13352" s="529" t="s">
        <v>1047</v>
      </c>
    </row>
    <row r="13353" spans="12:13" x14ac:dyDescent="0.35">
      <c r="L13353" s="535" t="s">
        <v>14417</v>
      </c>
      <c r="M13353" s="529" t="s">
        <v>1047</v>
      </c>
    </row>
    <row r="13354" spans="12:13" x14ac:dyDescent="0.35">
      <c r="L13354" s="535" t="s">
        <v>14418</v>
      </c>
      <c r="M13354" s="529" t="s">
        <v>1047</v>
      </c>
    </row>
    <row r="13355" spans="12:13" x14ac:dyDescent="0.35">
      <c r="L13355" s="535" t="s">
        <v>14419</v>
      </c>
      <c r="M13355" s="529" t="s">
        <v>1047</v>
      </c>
    </row>
    <row r="13356" spans="12:13" x14ac:dyDescent="0.35">
      <c r="L13356" s="535" t="s">
        <v>14420</v>
      </c>
      <c r="M13356" s="529" t="s">
        <v>1047</v>
      </c>
    </row>
    <row r="13357" spans="12:13" x14ac:dyDescent="0.35">
      <c r="L13357" s="535" t="s">
        <v>14421</v>
      </c>
      <c r="M13357" s="529" t="s">
        <v>1047</v>
      </c>
    </row>
    <row r="13358" spans="12:13" x14ac:dyDescent="0.35">
      <c r="L13358" s="535" t="s">
        <v>14422</v>
      </c>
      <c r="M13358" s="529" t="s">
        <v>1047</v>
      </c>
    </row>
    <row r="13359" spans="12:13" x14ac:dyDescent="0.35">
      <c r="L13359" s="535" t="s">
        <v>14423</v>
      </c>
      <c r="M13359" s="529" t="s">
        <v>1047</v>
      </c>
    </row>
    <row r="13360" spans="12:13" x14ac:dyDescent="0.35">
      <c r="L13360" s="535" t="s">
        <v>14424</v>
      </c>
      <c r="M13360" s="529" t="s">
        <v>1047</v>
      </c>
    </row>
    <row r="13361" spans="12:13" x14ac:dyDescent="0.35">
      <c r="L13361" s="535" t="s">
        <v>14425</v>
      </c>
      <c r="M13361" s="529" t="s">
        <v>1047</v>
      </c>
    </row>
    <row r="13362" spans="12:13" x14ac:dyDescent="0.35">
      <c r="L13362" s="535" t="s">
        <v>14426</v>
      </c>
      <c r="M13362" s="529" t="s">
        <v>1047</v>
      </c>
    </row>
    <row r="13363" spans="12:13" x14ac:dyDescent="0.35">
      <c r="L13363" s="535" t="s">
        <v>14427</v>
      </c>
      <c r="M13363" s="529" t="s">
        <v>1047</v>
      </c>
    </row>
    <row r="13364" spans="12:13" x14ac:dyDescent="0.35">
      <c r="L13364" s="535" t="s">
        <v>14428</v>
      </c>
      <c r="M13364" s="529" t="s">
        <v>1047</v>
      </c>
    </row>
    <row r="13365" spans="12:13" x14ac:dyDescent="0.35">
      <c r="L13365" s="535" t="s">
        <v>14429</v>
      </c>
      <c r="M13365" s="529" t="s">
        <v>1047</v>
      </c>
    </row>
    <row r="13366" spans="12:13" x14ac:dyDescent="0.35">
      <c r="L13366" s="535" t="s">
        <v>14430</v>
      </c>
      <c r="M13366" s="529" t="s">
        <v>1047</v>
      </c>
    </row>
    <row r="13367" spans="12:13" x14ac:dyDescent="0.35">
      <c r="L13367" s="535" t="s">
        <v>14431</v>
      </c>
      <c r="M13367" s="529" t="s">
        <v>1047</v>
      </c>
    </row>
    <row r="13368" spans="12:13" x14ac:dyDescent="0.35">
      <c r="L13368" s="535" t="s">
        <v>14432</v>
      </c>
      <c r="M13368" s="529" t="s">
        <v>1047</v>
      </c>
    </row>
    <row r="13369" spans="12:13" x14ac:dyDescent="0.35">
      <c r="L13369" s="535" t="s">
        <v>14433</v>
      </c>
      <c r="M13369" s="529" t="s">
        <v>1047</v>
      </c>
    </row>
    <row r="13370" spans="12:13" x14ac:dyDescent="0.35">
      <c r="L13370" s="535" t="s">
        <v>14434</v>
      </c>
      <c r="M13370" s="529" t="s">
        <v>1047</v>
      </c>
    </row>
    <row r="13371" spans="12:13" x14ac:dyDescent="0.35">
      <c r="L13371" s="535" t="s">
        <v>14435</v>
      </c>
      <c r="M13371" s="529" t="s">
        <v>1047</v>
      </c>
    </row>
    <row r="13372" spans="12:13" x14ac:dyDescent="0.35">
      <c r="L13372" s="535" t="s">
        <v>14436</v>
      </c>
      <c r="M13372" s="529" t="s">
        <v>1047</v>
      </c>
    </row>
    <row r="13373" spans="12:13" x14ac:dyDescent="0.35">
      <c r="L13373" s="535" t="s">
        <v>14437</v>
      </c>
      <c r="M13373" s="529" t="s">
        <v>1047</v>
      </c>
    </row>
    <row r="13374" spans="12:13" x14ac:dyDescent="0.35">
      <c r="L13374" s="535" t="s">
        <v>14438</v>
      </c>
      <c r="M13374" s="529" t="s">
        <v>1047</v>
      </c>
    </row>
    <row r="13375" spans="12:13" x14ac:dyDescent="0.35">
      <c r="L13375" s="535" t="s">
        <v>14439</v>
      </c>
      <c r="M13375" s="529" t="s">
        <v>1047</v>
      </c>
    </row>
    <row r="13376" spans="12:13" x14ac:dyDescent="0.35">
      <c r="L13376" s="535" t="s">
        <v>14440</v>
      </c>
      <c r="M13376" s="529" t="s">
        <v>1047</v>
      </c>
    </row>
    <row r="13377" spans="12:13" x14ac:dyDescent="0.35">
      <c r="L13377" s="535" t="s">
        <v>14441</v>
      </c>
      <c r="M13377" s="529" t="s">
        <v>1047</v>
      </c>
    </row>
    <row r="13378" spans="12:13" x14ac:dyDescent="0.35">
      <c r="L13378" s="535" t="s">
        <v>14442</v>
      </c>
      <c r="M13378" s="529" t="s">
        <v>1047</v>
      </c>
    </row>
    <row r="13379" spans="12:13" x14ac:dyDescent="0.35">
      <c r="L13379" s="535" t="s">
        <v>14443</v>
      </c>
      <c r="M13379" s="529" t="s">
        <v>1047</v>
      </c>
    </row>
    <row r="13380" spans="12:13" x14ac:dyDescent="0.35">
      <c r="L13380" s="535" t="s">
        <v>14444</v>
      </c>
      <c r="M13380" s="529" t="s">
        <v>1047</v>
      </c>
    </row>
    <row r="13381" spans="12:13" x14ac:dyDescent="0.35">
      <c r="L13381" s="535" t="s">
        <v>14445</v>
      </c>
      <c r="M13381" s="529" t="s">
        <v>1047</v>
      </c>
    </row>
    <row r="13382" spans="12:13" x14ac:dyDescent="0.35">
      <c r="L13382" s="535" t="s">
        <v>14446</v>
      </c>
      <c r="M13382" s="529" t="s">
        <v>1047</v>
      </c>
    </row>
    <row r="13383" spans="12:13" x14ac:dyDescent="0.35">
      <c r="L13383" s="535" t="s">
        <v>14447</v>
      </c>
      <c r="M13383" s="529" t="s">
        <v>1047</v>
      </c>
    </row>
    <row r="13384" spans="12:13" x14ac:dyDescent="0.35">
      <c r="L13384" s="535" t="s">
        <v>14448</v>
      </c>
      <c r="M13384" s="529" t="s">
        <v>1047</v>
      </c>
    </row>
    <row r="13385" spans="12:13" x14ac:dyDescent="0.35">
      <c r="L13385" s="535" t="s">
        <v>14449</v>
      </c>
      <c r="M13385" s="529" t="s">
        <v>1047</v>
      </c>
    </row>
    <row r="13386" spans="12:13" x14ac:dyDescent="0.35">
      <c r="L13386" s="535" t="s">
        <v>14450</v>
      </c>
      <c r="M13386" s="529" t="s">
        <v>1047</v>
      </c>
    </row>
    <row r="13387" spans="12:13" x14ac:dyDescent="0.35">
      <c r="L13387" s="535" t="s">
        <v>14451</v>
      </c>
      <c r="M13387" s="529" t="s">
        <v>1047</v>
      </c>
    </row>
    <row r="13388" spans="12:13" x14ac:dyDescent="0.35">
      <c r="L13388" s="535" t="s">
        <v>14452</v>
      </c>
      <c r="M13388" s="529" t="s">
        <v>1047</v>
      </c>
    </row>
    <row r="13389" spans="12:13" x14ac:dyDescent="0.35">
      <c r="L13389" s="535" t="s">
        <v>14453</v>
      </c>
      <c r="M13389" s="529" t="s">
        <v>1047</v>
      </c>
    </row>
    <row r="13390" spans="12:13" x14ac:dyDescent="0.35">
      <c r="L13390" s="535" t="s">
        <v>14454</v>
      </c>
      <c r="M13390" s="529" t="s">
        <v>1047</v>
      </c>
    </row>
    <row r="13391" spans="12:13" x14ac:dyDescent="0.35">
      <c r="L13391" s="535" t="s">
        <v>14455</v>
      </c>
      <c r="M13391" s="529" t="s">
        <v>1047</v>
      </c>
    </row>
    <row r="13392" spans="12:13" x14ac:dyDescent="0.35">
      <c r="L13392" s="535" t="s">
        <v>14456</v>
      </c>
      <c r="M13392" s="529" t="s">
        <v>1047</v>
      </c>
    </row>
    <row r="13393" spans="12:13" x14ac:dyDescent="0.35">
      <c r="L13393" s="535" t="s">
        <v>14457</v>
      </c>
      <c r="M13393" s="529" t="s">
        <v>1047</v>
      </c>
    </row>
    <row r="13394" spans="12:13" x14ac:dyDescent="0.35">
      <c r="L13394" s="535" t="s">
        <v>14458</v>
      </c>
      <c r="M13394" s="529" t="s">
        <v>1047</v>
      </c>
    </row>
    <row r="13395" spans="12:13" x14ac:dyDescent="0.35">
      <c r="L13395" s="535" t="s">
        <v>14459</v>
      </c>
      <c r="M13395" s="529" t="s">
        <v>1047</v>
      </c>
    </row>
    <row r="13396" spans="12:13" x14ac:dyDescent="0.35">
      <c r="L13396" s="535" t="s">
        <v>14460</v>
      </c>
      <c r="M13396" s="529" t="s">
        <v>1047</v>
      </c>
    </row>
    <row r="13397" spans="12:13" x14ac:dyDescent="0.35">
      <c r="L13397" s="535" t="s">
        <v>14461</v>
      </c>
      <c r="M13397" s="529" t="s">
        <v>1047</v>
      </c>
    </row>
    <row r="13398" spans="12:13" x14ac:dyDescent="0.35">
      <c r="L13398" s="535" t="s">
        <v>14462</v>
      </c>
      <c r="M13398" s="529" t="s">
        <v>1047</v>
      </c>
    </row>
    <row r="13399" spans="12:13" x14ac:dyDescent="0.35">
      <c r="L13399" s="535" t="s">
        <v>14463</v>
      </c>
      <c r="M13399" s="529" t="s">
        <v>1047</v>
      </c>
    </row>
    <row r="13400" spans="12:13" x14ac:dyDescent="0.35">
      <c r="L13400" s="535" t="s">
        <v>14464</v>
      </c>
      <c r="M13400" s="529" t="s">
        <v>1047</v>
      </c>
    </row>
    <row r="13401" spans="12:13" x14ac:dyDescent="0.35">
      <c r="L13401" s="535" t="s">
        <v>14465</v>
      </c>
      <c r="M13401" s="529" t="s">
        <v>1047</v>
      </c>
    </row>
    <row r="13402" spans="12:13" x14ac:dyDescent="0.35">
      <c r="L13402" s="535" t="s">
        <v>14466</v>
      </c>
      <c r="M13402" s="529" t="s">
        <v>1047</v>
      </c>
    </row>
    <row r="13403" spans="12:13" x14ac:dyDescent="0.35">
      <c r="L13403" s="535" t="s">
        <v>14467</v>
      </c>
      <c r="M13403" s="529" t="s">
        <v>1047</v>
      </c>
    </row>
    <row r="13404" spans="12:13" x14ac:dyDescent="0.35">
      <c r="L13404" s="535" t="s">
        <v>14468</v>
      </c>
      <c r="M13404" s="529" t="s">
        <v>1047</v>
      </c>
    </row>
    <row r="13405" spans="12:13" x14ac:dyDescent="0.35">
      <c r="L13405" s="535" t="s">
        <v>14469</v>
      </c>
      <c r="M13405" s="529" t="s">
        <v>1047</v>
      </c>
    </row>
    <row r="13406" spans="12:13" x14ac:dyDescent="0.35">
      <c r="L13406" s="535" t="s">
        <v>14470</v>
      </c>
      <c r="M13406" s="529" t="s">
        <v>1047</v>
      </c>
    </row>
    <row r="13407" spans="12:13" x14ac:dyDescent="0.35">
      <c r="L13407" s="535" t="s">
        <v>14471</v>
      </c>
      <c r="M13407" s="529" t="s">
        <v>1047</v>
      </c>
    </row>
    <row r="13408" spans="12:13" x14ac:dyDescent="0.35">
      <c r="L13408" s="535" t="s">
        <v>14472</v>
      </c>
      <c r="M13408" s="529" t="s">
        <v>1047</v>
      </c>
    </row>
    <row r="13409" spans="12:13" x14ac:dyDescent="0.35">
      <c r="L13409" s="535" t="s">
        <v>14473</v>
      </c>
      <c r="M13409" s="529" t="s">
        <v>1047</v>
      </c>
    </row>
    <row r="13410" spans="12:13" x14ac:dyDescent="0.35">
      <c r="L13410" s="535" t="s">
        <v>14474</v>
      </c>
      <c r="M13410" s="529" t="s">
        <v>1047</v>
      </c>
    </row>
    <row r="13411" spans="12:13" x14ac:dyDescent="0.35">
      <c r="L13411" s="535" t="s">
        <v>14475</v>
      </c>
      <c r="M13411" s="529" t="s">
        <v>1047</v>
      </c>
    </row>
    <row r="13412" spans="12:13" x14ac:dyDescent="0.35">
      <c r="L13412" s="535" t="s">
        <v>14476</v>
      </c>
      <c r="M13412" s="529" t="s">
        <v>1047</v>
      </c>
    </row>
    <row r="13413" spans="12:13" x14ac:dyDescent="0.35">
      <c r="L13413" s="535" t="s">
        <v>14477</v>
      </c>
      <c r="M13413" s="529" t="s">
        <v>1047</v>
      </c>
    </row>
    <row r="13414" spans="12:13" x14ac:dyDescent="0.35">
      <c r="L13414" s="535" t="s">
        <v>14478</v>
      </c>
      <c r="M13414" s="529" t="s">
        <v>1047</v>
      </c>
    </row>
    <row r="13415" spans="12:13" x14ac:dyDescent="0.35">
      <c r="L13415" s="535" t="s">
        <v>14479</v>
      </c>
      <c r="M13415" s="529" t="s">
        <v>1047</v>
      </c>
    </row>
    <row r="13416" spans="12:13" x14ac:dyDescent="0.35">
      <c r="L13416" s="535" t="s">
        <v>14480</v>
      </c>
      <c r="M13416" s="529" t="s">
        <v>1047</v>
      </c>
    </row>
    <row r="13417" spans="12:13" x14ac:dyDescent="0.35">
      <c r="L13417" s="535" t="s">
        <v>14481</v>
      </c>
      <c r="M13417" s="529" t="s">
        <v>1047</v>
      </c>
    </row>
    <row r="13418" spans="12:13" x14ac:dyDescent="0.35">
      <c r="L13418" s="535" t="s">
        <v>14482</v>
      </c>
      <c r="M13418" s="529" t="s">
        <v>1047</v>
      </c>
    </row>
    <row r="13419" spans="12:13" x14ac:dyDescent="0.35">
      <c r="L13419" s="535" t="s">
        <v>14483</v>
      </c>
      <c r="M13419" s="529" t="s">
        <v>1047</v>
      </c>
    </row>
    <row r="13420" spans="12:13" x14ac:dyDescent="0.35">
      <c r="L13420" s="535" t="s">
        <v>14484</v>
      </c>
      <c r="M13420" s="529" t="s">
        <v>1047</v>
      </c>
    </row>
    <row r="13421" spans="12:13" x14ac:dyDescent="0.35">
      <c r="L13421" s="535" t="s">
        <v>14485</v>
      </c>
      <c r="M13421" s="529" t="s">
        <v>1047</v>
      </c>
    </row>
    <row r="13422" spans="12:13" x14ac:dyDescent="0.35">
      <c r="L13422" s="535" t="s">
        <v>14486</v>
      </c>
      <c r="M13422" s="529" t="s">
        <v>1047</v>
      </c>
    </row>
    <row r="13423" spans="12:13" x14ac:dyDescent="0.35">
      <c r="L13423" s="535" t="s">
        <v>14487</v>
      </c>
      <c r="M13423" s="529" t="s">
        <v>1047</v>
      </c>
    </row>
    <row r="13424" spans="12:13" x14ac:dyDescent="0.35">
      <c r="L13424" s="535" t="s">
        <v>14488</v>
      </c>
      <c r="M13424" s="529" t="s">
        <v>1047</v>
      </c>
    </row>
    <row r="13425" spans="12:13" x14ac:dyDescent="0.35">
      <c r="L13425" s="535" t="s">
        <v>14489</v>
      </c>
      <c r="M13425" s="529" t="s">
        <v>1047</v>
      </c>
    </row>
    <row r="13426" spans="12:13" x14ac:dyDescent="0.35">
      <c r="L13426" s="535" t="s">
        <v>14490</v>
      </c>
      <c r="M13426" s="529" t="s">
        <v>1047</v>
      </c>
    </row>
    <row r="13427" spans="12:13" x14ac:dyDescent="0.35">
      <c r="L13427" s="535" t="s">
        <v>14491</v>
      </c>
      <c r="M13427" s="529" t="s">
        <v>1047</v>
      </c>
    </row>
    <row r="13428" spans="12:13" x14ac:dyDescent="0.35">
      <c r="L13428" s="535" t="s">
        <v>14492</v>
      </c>
      <c r="M13428" s="529" t="s">
        <v>1047</v>
      </c>
    </row>
    <row r="13429" spans="12:13" x14ac:dyDescent="0.35">
      <c r="L13429" s="535" t="s">
        <v>14493</v>
      </c>
      <c r="M13429" s="529" t="s">
        <v>1047</v>
      </c>
    </row>
    <row r="13430" spans="12:13" x14ac:dyDescent="0.35">
      <c r="L13430" s="535" t="s">
        <v>14494</v>
      </c>
      <c r="M13430" s="529" t="s">
        <v>1047</v>
      </c>
    </row>
    <row r="13431" spans="12:13" x14ac:dyDescent="0.35">
      <c r="L13431" s="535" t="s">
        <v>14495</v>
      </c>
      <c r="M13431" s="529" t="s">
        <v>1047</v>
      </c>
    </row>
    <row r="13432" spans="12:13" x14ac:dyDescent="0.35">
      <c r="L13432" s="535" t="s">
        <v>14496</v>
      </c>
      <c r="M13432" s="529" t="s">
        <v>1047</v>
      </c>
    </row>
    <row r="13433" spans="12:13" x14ac:dyDescent="0.35">
      <c r="L13433" s="535" t="s">
        <v>14497</v>
      </c>
      <c r="M13433" s="529" t="s">
        <v>1047</v>
      </c>
    </row>
    <row r="13434" spans="12:13" x14ac:dyDescent="0.35">
      <c r="L13434" s="535" t="s">
        <v>14498</v>
      </c>
      <c r="M13434" s="529" t="s">
        <v>1047</v>
      </c>
    </row>
    <row r="13435" spans="12:13" x14ac:dyDescent="0.35">
      <c r="L13435" s="535" t="s">
        <v>14499</v>
      </c>
      <c r="M13435" s="529" t="s">
        <v>1047</v>
      </c>
    </row>
    <row r="13436" spans="12:13" x14ac:dyDescent="0.35">
      <c r="L13436" s="535" t="s">
        <v>14500</v>
      </c>
      <c r="M13436" s="529" t="s">
        <v>1047</v>
      </c>
    </row>
    <row r="13437" spans="12:13" x14ac:dyDescent="0.35">
      <c r="L13437" s="535" t="s">
        <v>14501</v>
      </c>
      <c r="M13437" s="529" t="s">
        <v>1047</v>
      </c>
    </row>
    <row r="13438" spans="12:13" x14ac:dyDescent="0.35">
      <c r="L13438" s="535" t="s">
        <v>14502</v>
      </c>
      <c r="M13438" s="529" t="s">
        <v>1047</v>
      </c>
    </row>
    <row r="13439" spans="12:13" x14ac:dyDescent="0.35">
      <c r="L13439" s="535" t="s">
        <v>14503</v>
      </c>
      <c r="M13439" s="529" t="s">
        <v>1047</v>
      </c>
    </row>
    <row r="13440" spans="12:13" x14ac:dyDescent="0.35">
      <c r="L13440" s="535" t="s">
        <v>14504</v>
      </c>
      <c r="M13440" s="529" t="s">
        <v>1047</v>
      </c>
    </row>
    <row r="13441" spans="12:13" x14ac:dyDescent="0.35">
      <c r="L13441" s="535" t="s">
        <v>14505</v>
      </c>
      <c r="M13441" s="529" t="s">
        <v>1047</v>
      </c>
    </row>
    <row r="13442" spans="12:13" x14ac:dyDescent="0.35">
      <c r="L13442" s="535" t="s">
        <v>14506</v>
      </c>
      <c r="M13442" s="529" t="s">
        <v>1047</v>
      </c>
    </row>
    <row r="13443" spans="12:13" x14ac:dyDescent="0.35">
      <c r="L13443" s="535" t="s">
        <v>14507</v>
      </c>
      <c r="M13443" s="529" t="s">
        <v>1047</v>
      </c>
    </row>
    <row r="13444" spans="12:13" x14ac:dyDescent="0.35">
      <c r="L13444" s="535" t="s">
        <v>14508</v>
      </c>
      <c r="M13444" s="529" t="s">
        <v>1047</v>
      </c>
    </row>
    <row r="13445" spans="12:13" x14ac:dyDescent="0.35">
      <c r="L13445" s="535" t="s">
        <v>14509</v>
      </c>
      <c r="M13445" s="529" t="s">
        <v>1047</v>
      </c>
    </row>
    <row r="13446" spans="12:13" x14ac:dyDescent="0.35">
      <c r="L13446" s="535" t="s">
        <v>14510</v>
      </c>
      <c r="M13446" s="529" t="s">
        <v>1047</v>
      </c>
    </row>
    <row r="13447" spans="12:13" x14ac:dyDescent="0.35">
      <c r="L13447" s="535" t="s">
        <v>14511</v>
      </c>
      <c r="M13447" s="529" t="s">
        <v>1047</v>
      </c>
    </row>
    <row r="13448" spans="12:13" x14ac:dyDescent="0.35">
      <c r="L13448" s="535" t="s">
        <v>14512</v>
      </c>
      <c r="M13448" s="529" t="s">
        <v>1047</v>
      </c>
    </row>
    <row r="13449" spans="12:13" x14ac:dyDescent="0.35">
      <c r="L13449" s="535" t="s">
        <v>14513</v>
      </c>
      <c r="M13449" s="529" t="s">
        <v>1047</v>
      </c>
    </row>
    <row r="13450" spans="12:13" x14ac:dyDescent="0.35">
      <c r="L13450" s="535" t="s">
        <v>14514</v>
      </c>
      <c r="M13450" s="529" t="s">
        <v>1047</v>
      </c>
    </row>
    <row r="13451" spans="12:13" x14ac:dyDescent="0.35">
      <c r="L13451" s="535" t="s">
        <v>14515</v>
      </c>
      <c r="M13451" s="529" t="s">
        <v>1047</v>
      </c>
    </row>
    <row r="13452" spans="12:13" x14ac:dyDescent="0.35">
      <c r="L13452" s="535" t="s">
        <v>14516</v>
      </c>
      <c r="M13452" s="529" t="s">
        <v>1047</v>
      </c>
    </row>
    <row r="13453" spans="12:13" x14ac:dyDescent="0.35">
      <c r="L13453" s="535" t="s">
        <v>14517</v>
      </c>
      <c r="M13453" s="529" t="s">
        <v>1047</v>
      </c>
    </row>
    <row r="13454" spans="12:13" x14ac:dyDescent="0.35">
      <c r="L13454" s="535" t="s">
        <v>14518</v>
      </c>
      <c r="M13454" s="529" t="s">
        <v>1047</v>
      </c>
    </row>
    <row r="13455" spans="12:13" x14ac:dyDescent="0.35">
      <c r="L13455" s="535" t="s">
        <v>14519</v>
      </c>
      <c r="M13455" s="529" t="s">
        <v>1047</v>
      </c>
    </row>
    <row r="13456" spans="12:13" x14ac:dyDescent="0.35">
      <c r="L13456" s="535" t="s">
        <v>14520</v>
      </c>
      <c r="M13456" s="529" t="s">
        <v>1047</v>
      </c>
    </row>
    <row r="13457" spans="12:13" x14ac:dyDescent="0.35">
      <c r="L13457" s="535" t="s">
        <v>14521</v>
      </c>
      <c r="M13457" s="529" t="s">
        <v>1047</v>
      </c>
    </row>
    <row r="13458" spans="12:13" x14ac:dyDescent="0.35">
      <c r="L13458" s="535" t="s">
        <v>14522</v>
      </c>
      <c r="M13458" s="529" t="s">
        <v>1047</v>
      </c>
    </row>
    <row r="13459" spans="12:13" x14ac:dyDescent="0.35">
      <c r="L13459" s="535" t="s">
        <v>14523</v>
      </c>
      <c r="M13459" s="529" t="s">
        <v>1047</v>
      </c>
    </row>
    <row r="13460" spans="12:13" x14ac:dyDescent="0.35">
      <c r="L13460" s="535" t="s">
        <v>14524</v>
      </c>
      <c r="M13460" s="529" t="s">
        <v>1047</v>
      </c>
    </row>
    <row r="13461" spans="12:13" x14ac:dyDescent="0.35">
      <c r="L13461" s="535" t="s">
        <v>14525</v>
      </c>
      <c r="M13461" s="529" t="s">
        <v>1047</v>
      </c>
    </row>
    <row r="13462" spans="12:13" x14ac:dyDescent="0.35">
      <c r="L13462" s="535" t="s">
        <v>14526</v>
      </c>
      <c r="M13462" s="529" t="s">
        <v>1047</v>
      </c>
    </row>
    <row r="13463" spans="12:13" x14ac:dyDescent="0.35">
      <c r="L13463" s="535" t="s">
        <v>14527</v>
      </c>
      <c r="M13463" s="529" t="s">
        <v>1047</v>
      </c>
    </row>
    <row r="13464" spans="12:13" x14ac:dyDescent="0.35">
      <c r="L13464" s="535" t="s">
        <v>14528</v>
      </c>
      <c r="M13464" s="529" t="s">
        <v>1047</v>
      </c>
    </row>
    <row r="13465" spans="12:13" x14ac:dyDescent="0.35">
      <c r="L13465" s="535" t="s">
        <v>14529</v>
      </c>
      <c r="M13465" s="529" t="s">
        <v>1047</v>
      </c>
    </row>
    <row r="13466" spans="12:13" x14ac:dyDescent="0.35">
      <c r="L13466" s="535" t="s">
        <v>14530</v>
      </c>
      <c r="M13466" s="529" t="s">
        <v>1047</v>
      </c>
    </row>
    <row r="13467" spans="12:13" x14ac:dyDescent="0.35">
      <c r="L13467" s="535" t="s">
        <v>14531</v>
      </c>
      <c r="M13467" s="529" t="s">
        <v>1047</v>
      </c>
    </row>
    <row r="13468" spans="12:13" x14ac:dyDescent="0.35">
      <c r="L13468" s="535" t="s">
        <v>14532</v>
      </c>
      <c r="M13468" s="529" t="s">
        <v>1047</v>
      </c>
    </row>
    <row r="13469" spans="12:13" x14ac:dyDescent="0.35">
      <c r="L13469" s="535" t="s">
        <v>14533</v>
      </c>
      <c r="M13469" s="529" t="s">
        <v>1047</v>
      </c>
    </row>
    <row r="13470" spans="12:13" x14ac:dyDescent="0.35">
      <c r="L13470" s="535" t="s">
        <v>14534</v>
      </c>
      <c r="M13470" s="529" t="s">
        <v>1047</v>
      </c>
    </row>
    <row r="13471" spans="12:13" x14ac:dyDescent="0.35">
      <c r="L13471" s="535" t="s">
        <v>14535</v>
      </c>
      <c r="M13471" s="529" t="s">
        <v>1047</v>
      </c>
    </row>
    <row r="13472" spans="12:13" x14ac:dyDescent="0.35">
      <c r="L13472" s="535" t="s">
        <v>14536</v>
      </c>
      <c r="M13472" s="529" t="s">
        <v>1047</v>
      </c>
    </row>
    <row r="13473" spans="12:13" x14ac:dyDescent="0.35">
      <c r="L13473" s="535" t="s">
        <v>14537</v>
      </c>
      <c r="M13473" s="529" t="s">
        <v>1047</v>
      </c>
    </row>
    <row r="13474" spans="12:13" x14ac:dyDescent="0.35">
      <c r="L13474" s="535" t="s">
        <v>14538</v>
      </c>
      <c r="M13474" s="529" t="s">
        <v>1047</v>
      </c>
    </row>
    <row r="13475" spans="12:13" x14ac:dyDescent="0.35">
      <c r="L13475" s="535" t="s">
        <v>14539</v>
      </c>
      <c r="M13475" s="529" t="s">
        <v>1047</v>
      </c>
    </row>
    <row r="13476" spans="12:13" x14ac:dyDescent="0.35">
      <c r="L13476" s="535" t="s">
        <v>14540</v>
      </c>
      <c r="M13476" s="529" t="s">
        <v>1047</v>
      </c>
    </row>
    <row r="13477" spans="12:13" x14ac:dyDescent="0.35">
      <c r="L13477" s="535" t="s">
        <v>14541</v>
      </c>
      <c r="M13477" s="529" t="s">
        <v>1047</v>
      </c>
    </row>
    <row r="13478" spans="12:13" x14ac:dyDescent="0.35">
      <c r="L13478" s="535" t="s">
        <v>14542</v>
      </c>
      <c r="M13478" s="529" t="s">
        <v>1047</v>
      </c>
    </row>
    <row r="13479" spans="12:13" x14ac:dyDescent="0.35">
      <c r="L13479" s="535" t="s">
        <v>14543</v>
      </c>
      <c r="M13479" s="529" t="s">
        <v>1047</v>
      </c>
    </row>
    <row r="13480" spans="12:13" x14ac:dyDescent="0.35">
      <c r="L13480" s="535" t="s">
        <v>14544</v>
      </c>
      <c r="M13480" s="529" t="s">
        <v>1047</v>
      </c>
    </row>
    <row r="13481" spans="12:13" x14ac:dyDescent="0.35">
      <c r="L13481" s="535" t="s">
        <v>14545</v>
      </c>
      <c r="M13481" s="529" t="s">
        <v>1047</v>
      </c>
    </row>
    <row r="13482" spans="12:13" x14ac:dyDescent="0.35">
      <c r="L13482" s="535" t="s">
        <v>14546</v>
      </c>
      <c r="M13482" s="529" t="s">
        <v>1047</v>
      </c>
    </row>
    <row r="13483" spans="12:13" x14ac:dyDescent="0.35">
      <c r="L13483" s="535" t="s">
        <v>14547</v>
      </c>
      <c r="M13483" s="529" t="s">
        <v>1047</v>
      </c>
    </row>
    <row r="13484" spans="12:13" x14ac:dyDescent="0.35">
      <c r="L13484" s="535" t="s">
        <v>14548</v>
      </c>
      <c r="M13484" s="529" t="s">
        <v>1047</v>
      </c>
    </row>
    <row r="13485" spans="12:13" x14ac:dyDescent="0.35">
      <c r="L13485" s="535" t="s">
        <v>14549</v>
      </c>
      <c r="M13485" s="529" t="s">
        <v>1047</v>
      </c>
    </row>
    <row r="13486" spans="12:13" x14ac:dyDescent="0.35">
      <c r="L13486" s="535" t="s">
        <v>14550</v>
      </c>
      <c r="M13486" s="529" t="s">
        <v>1047</v>
      </c>
    </row>
    <row r="13487" spans="12:13" x14ac:dyDescent="0.35">
      <c r="L13487" s="535" t="s">
        <v>14551</v>
      </c>
      <c r="M13487" s="529" t="s">
        <v>1047</v>
      </c>
    </row>
    <row r="13488" spans="12:13" x14ac:dyDescent="0.35">
      <c r="L13488" s="535" t="s">
        <v>14552</v>
      </c>
      <c r="M13488" s="529" t="s">
        <v>1047</v>
      </c>
    </row>
    <row r="13489" spans="12:13" x14ac:dyDescent="0.35">
      <c r="L13489" s="535" t="s">
        <v>14553</v>
      </c>
      <c r="M13489" s="529" t="s">
        <v>1047</v>
      </c>
    </row>
    <row r="13490" spans="12:13" x14ac:dyDescent="0.35">
      <c r="L13490" s="535" t="s">
        <v>14554</v>
      </c>
      <c r="M13490" s="529" t="s">
        <v>1047</v>
      </c>
    </row>
    <row r="13491" spans="12:13" x14ac:dyDescent="0.35">
      <c r="L13491" s="535" t="s">
        <v>14555</v>
      </c>
      <c r="M13491" s="529" t="s">
        <v>1047</v>
      </c>
    </row>
    <row r="13492" spans="12:13" x14ac:dyDescent="0.35">
      <c r="L13492" s="535" t="s">
        <v>14556</v>
      </c>
      <c r="M13492" s="529" t="s">
        <v>1047</v>
      </c>
    </row>
    <row r="13493" spans="12:13" x14ac:dyDescent="0.35">
      <c r="L13493" s="535" t="s">
        <v>14557</v>
      </c>
      <c r="M13493" s="529" t="s">
        <v>1047</v>
      </c>
    </row>
    <row r="13494" spans="12:13" x14ac:dyDescent="0.35">
      <c r="L13494" s="535" t="s">
        <v>14558</v>
      </c>
      <c r="M13494" s="529" t="s">
        <v>1047</v>
      </c>
    </row>
    <row r="13495" spans="12:13" x14ac:dyDescent="0.35">
      <c r="L13495" s="535" t="s">
        <v>14559</v>
      </c>
      <c r="M13495" s="529" t="s">
        <v>1047</v>
      </c>
    </row>
    <row r="13496" spans="12:13" x14ac:dyDescent="0.35">
      <c r="L13496" s="535" t="s">
        <v>14560</v>
      </c>
      <c r="M13496" s="529" t="s">
        <v>1047</v>
      </c>
    </row>
    <row r="13497" spans="12:13" x14ac:dyDescent="0.35">
      <c r="L13497" s="535" t="s">
        <v>14561</v>
      </c>
      <c r="M13497" s="529" t="s">
        <v>1047</v>
      </c>
    </row>
    <row r="13498" spans="12:13" x14ac:dyDescent="0.35">
      <c r="L13498" s="535" t="s">
        <v>14562</v>
      </c>
      <c r="M13498" s="529" t="s">
        <v>1047</v>
      </c>
    </row>
    <row r="13499" spans="12:13" x14ac:dyDescent="0.35">
      <c r="L13499" s="535" t="s">
        <v>14563</v>
      </c>
      <c r="M13499" s="529" t="s">
        <v>1047</v>
      </c>
    </row>
    <row r="13500" spans="12:13" x14ac:dyDescent="0.35">
      <c r="L13500" s="535" t="s">
        <v>14564</v>
      </c>
      <c r="M13500" s="529" t="s">
        <v>1047</v>
      </c>
    </row>
    <row r="13501" spans="12:13" x14ac:dyDescent="0.35">
      <c r="L13501" s="535" t="s">
        <v>14565</v>
      </c>
      <c r="M13501" s="529" t="s">
        <v>1047</v>
      </c>
    </row>
    <row r="13502" spans="12:13" x14ac:dyDescent="0.35">
      <c r="L13502" s="535" t="s">
        <v>14566</v>
      </c>
      <c r="M13502" s="529" t="s">
        <v>1047</v>
      </c>
    </row>
    <row r="13503" spans="12:13" x14ac:dyDescent="0.35">
      <c r="L13503" s="535" t="s">
        <v>14567</v>
      </c>
      <c r="M13503" s="529" t="s">
        <v>1047</v>
      </c>
    </row>
    <row r="13504" spans="12:13" x14ac:dyDescent="0.35">
      <c r="L13504" s="535" t="s">
        <v>14568</v>
      </c>
      <c r="M13504" s="529" t="s">
        <v>1047</v>
      </c>
    </row>
    <row r="13505" spans="12:13" x14ac:dyDescent="0.35">
      <c r="L13505" s="535" t="s">
        <v>14569</v>
      </c>
      <c r="M13505" s="529" t="s">
        <v>1047</v>
      </c>
    </row>
    <row r="13506" spans="12:13" x14ac:dyDescent="0.35">
      <c r="L13506" s="535" t="s">
        <v>14570</v>
      </c>
      <c r="M13506" s="529" t="s">
        <v>1047</v>
      </c>
    </row>
    <row r="13507" spans="12:13" x14ac:dyDescent="0.35">
      <c r="L13507" s="535" t="s">
        <v>14571</v>
      </c>
      <c r="M13507" s="529" t="s">
        <v>1047</v>
      </c>
    </row>
    <row r="13508" spans="12:13" x14ac:dyDescent="0.35">
      <c r="L13508" s="535" t="s">
        <v>14572</v>
      </c>
      <c r="M13508" s="529" t="s">
        <v>1047</v>
      </c>
    </row>
    <row r="13509" spans="12:13" x14ac:dyDescent="0.35">
      <c r="L13509" s="535" t="s">
        <v>14573</v>
      </c>
      <c r="M13509" s="529" t="s">
        <v>1047</v>
      </c>
    </row>
    <row r="13510" spans="12:13" x14ac:dyDescent="0.35">
      <c r="L13510" s="535" t="s">
        <v>14574</v>
      </c>
      <c r="M13510" s="529" t="s">
        <v>1047</v>
      </c>
    </row>
    <row r="13511" spans="12:13" x14ac:dyDescent="0.35">
      <c r="L13511" s="535" t="s">
        <v>14575</v>
      </c>
      <c r="M13511" s="529" t="s">
        <v>1047</v>
      </c>
    </row>
    <row r="13512" spans="12:13" x14ac:dyDescent="0.35">
      <c r="L13512" s="535" t="s">
        <v>14576</v>
      </c>
      <c r="M13512" s="529" t="s">
        <v>1047</v>
      </c>
    </row>
    <row r="13513" spans="12:13" x14ac:dyDescent="0.35">
      <c r="L13513" s="535" t="s">
        <v>14577</v>
      </c>
      <c r="M13513" s="529" t="s">
        <v>1047</v>
      </c>
    </row>
    <row r="13514" spans="12:13" x14ac:dyDescent="0.35">
      <c r="L13514" s="535" t="s">
        <v>14578</v>
      </c>
      <c r="M13514" s="529" t="s">
        <v>1047</v>
      </c>
    </row>
    <row r="13515" spans="12:13" x14ac:dyDescent="0.35">
      <c r="L13515" s="535" t="s">
        <v>14579</v>
      </c>
      <c r="M13515" s="529" t="s">
        <v>1047</v>
      </c>
    </row>
    <row r="13516" spans="12:13" x14ac:dyDescent="0.35">
      <c r="L13516" s="535" t="s">
        <v>14580</v>
      </c>
      <c r="M13516" s="529" t="s">
        <v>1047</v>
      </c>
    </row>
    <row r="13517" spans="12:13" x14ac:dyDescent="0.35">
      <c r="L13517" s="535" t="s">
        <v>14581</v>
      </c>
      <c r="M13517" s="529" t="s">
        <v>1047</v>
      </c>
    </row>
    <row r="13518" spans="12:13" x14ac:dyDescent="0.35">
      <c r="L13518" s="535" t="s">
        <v>14582</v>
      </c>
      <c r="M13518" s="529" t="s">
        <v>1047</v>
      </c>
    </row>
    <row r="13519" spans="12:13" x14ac:dyDescent="0.35">
      <c r="L13519" s="535" t="s">
        <v>14583</v>
      </c>
      <c r="M13519" s="529" t="s">
        <v>1047</v>
      </c>
    </row>
    <row r="13520" spans="12:13" x14ac:dyDescent="0.35">
      <c r="L13520" s="535" t="s">
        <v>14584</v>
      </c>
      <c r="M13520" s="529" t="s">
        <v>1047</v>
      </c>
    </row>
    <row r="13521" spans="12:13" x14ac:dyDescent="0.35">
      <c r="L13521" s="535" t="s">
        <v>14585</v>
      </c>
      <c r="M13521" s="529" t="s">
        <v>1047</v>
      </c>
    </row>
    <row r="13522" spans="12:13" x14ac:dyDescent="0.35">
      <c r="L13522" s="535" t="s">
        <v>14586</v>
      </c>
      <c r="M13522" s="529" t="s">
        <v>1047</v>
      </c>
    </row>
    <row r="13523" spans="12:13" x14ac:dyDescent="0.35">
      <c r="L13523" s="535" t="s">
        <v>14587</v>
      </c>
      <c r="M13523" s="529" t="s">
        <v>1047</v>
      </c>
    </row>
    <row r="13524" spans="12:13" x14ac:dyDescent="0.35">
      <c r="L13524" s="535" t="s">
        <v>14588</v>
      </c>
      <c r="M13524" s="529" t="s">
        <v>1047</v>
      </c>
    </row>
    <row r="13525" spans="12:13" x14ac:dyDescent="0.35">
      <c r="L13525" s="535" t="s">
        <v>14589</v>
      </c>
      <c r="M13525" s="529" t="s">
        <v>1047</v>
      </c>
    </row>
    <row r="13526" spans="12:13" x14ac:dyDescent="0.35">
      <c r="L13526" s="535" t="s">
        <v>14590</v>
      </c>
      <c r="M13526" s="529" t="s">
        <v>1047</v>
      </c>
    </row>
    <row r="13527" spans="12:13" x14ac:dyDescent="0.35">
      <c r="L13527" s="535" t="s">
        <v>14591</v>
      </c>
      <c r="M13527" s="529" t="s">
        <v>1047</v>
      </c>
    </row>
    <row r="13528" spans="12:13" x14ac:dyDescent="0.35">
      <c r="L13528" s="535" t="s">
        <v>14592</v>
      </c>
      <c r="M13528" s="529" t="s">
        <v>1047</v>
      </c>
    </row>
    <row r="13529" spans="12:13" x14ac:dyDescent="0.35">
      <c r="L13529" s="535" t="s">
        <v>14593</v>
      </c>
      <c r="M13529" s="529" t="s">
        <v>1047</v>
      </c>
    </row>
    <row r="13530" spans="12:13" x14ac:dyDescent="0.35">
      <c r="L13530" s="535" t="s">
        <v>14594</v>
      </c>
      <c r="M13530" s="529" t="s">
        <v>1047</v>
      </c>
    </row>
    <row r="13531" spans="12:13" x14ac:dyDescent="0.35">
      <c r="L13531" s="535" t="s">
        <v>14595</v>
      </c>
      <c r="M13531" s="529" t="s">
        <v>1047</v>
      </c>
    </row>
    <row r="13532" spans="12:13" x14ac:dyDescent="0.35">
      <c r="L13532" s="535" t="s">
        <v>14596</v>
      </c>
      <c r="M13532" s="529" t="s">
        <v>1047</v>
      </c>
    </row>
    <row r="13533" spans="12:13" x14ac:dyDescent="0.35">
      <c r="L13533" s="535" t="s">
        <v>14597</v>
      </c>
      <c r="M13533" s="529" t="s">
        <v>1047</v>
      </c>
    </row>
    <row r="13534" spans="12:13" x14ac:dyDescent="0.35">
      <c r="L13534" s="535" t="s">
        <v>14598</v>
      </c>
      <c r="M13534" s="529" t="s">
        <v>1047</v>
      </c>
    </row>
    <row r="13535" spans="12:13" x14ac:dyDescent="0.35">
      <c r="L13535" s="535" t="s">
        <v>14599</v>
      </c>
      <c r="M13535" s="529" t="s">
        <v>1047</v>
      </c>
    </row>
    <row r="13536" spans="12:13" x14ac:dyDescent="0.35">
      <c r="L13536" s="535" t="s">
        <v>14600</v>
      </c>
      <c r="M13536" s="529" t="s">
        <v>1047</v>
      </c>
    </row>
    <row r="13537" spans="12:13" x14ac:dyDescent="0.35">
      <c r="L13537" s="535" t="s">
        <v>14601</v>
      </c>
      <c r="M13537" s="529" t="s">
        <v>1047</v>
      </c>
    </row>
    <row r="13538" spans="12:13" x14ac:dyDescent="0.35">
      <c r="L13538" s="535" t="s">
        <v>14602</v>
      </c>
      <c r="M13538" s="529" t="s">
        <v>1047</v>
      </c>
    </row>
    <row r="13539" spans="12:13" x14ac:dyDescent="0.35">
      <c r="L13539" s="535" t="s">
        <v>14603</v>
      </c>
      <c r="M13539" s="529" t="s">
        <v>1047</v>
      </c>
    </row>
    <row r="13540" spans="12:13" x14ac:dyDescent="0.35">
      <c r="L13540" s="535" t="s">
        <v>14604</v>
      </c>
      <c r="M13540" s="529" t="s">
        <v>1047</v>
      </c>
    </row>
    <row r="13541" spans="12:13" x14ac:dyDescent="0.35">
      <c r="L13541" s="535" t="s">
        <v>14605</v>
      </c>
      <c r="M13541" s="529" t="s">
        <v>1047</v>
      </c>
    </row>
    <row r="13542" spans="12:13" x14ac:dyDescent="0.35">
      <c r="L13542" s="535" t="s">
        <v>14606</v>
      </c>
      <c r="M13542" s="529" t="s">
        <v>1047</v>
      </c>
    </row>
    <row r="13543" spans="12:13" x14ac:dyDescent="0.35">
      <c r="L13543" s="535" t="s">
        <v>14607</v>
      </c>
      <c r="M13543" s="529" t="s">
        <v>1047</v>
      </c>
    </row>
    <row r="13544" spans="12:13" x14ac:dyDescent="0.35">
      <c r="L13544" s="535" t="s">
        <v>14608</v>
      </c>
      <c r="M13544" s="529" t="s">
        <v>1047</v>
      </c>
    </row>
    <row r="13545" spans="12:13" x14ac:dyDescent="0.35">
      <c r="L13545" s="535" t="s">
        <v>14609</v>
      </c>
      <c r="M13545" s="529" t="s">
        <v>1047</v>
      </c>
    </row>
    <row r="13546" spans="12:13" x14ac:dyDescent="0.35">
      <c r="L13546" s="535" t="s">
        <v>14610</v>
      </c>
      <c r="M13546" s="529" t="s">
        <v>1047</v>
      </c>
    </row>
    <row r="13547" spans="12:13" x14ac:dyDescent="0.35">
      <c r="L13547" s="535" t="s">
        <v>14611</v>
      </c>
      <c r="M13547" s="529" t="s">
        <v>1047</v>
      </c>
    </row>
    <row r="13548" spans="12:13" x14ac:dyDescent="0.35">
      <c r="L13548" s="535" t="s">
        <v>14612</v>
      </c>
      <c r="M13548" s="529" t="s">
        <v>1047</v>
      </c>
    </row>
    <row r="13549" spans="12:13" x14ac:dyDescent="0.35">
      <c r="L13549" s="535" t="s">
        <v>14613</v>
      </c>
      <c r="M13549" s="529" t="s">
        <v>1047</v>
      </c>
    </row>
    <row r="13550" spans="12:13" x14ac:dyDescent="0.35">
      <c r="L13550" s="535" t="s">
        <v>14614</v>
      </c>
      <c r="M13550" s="529" t="s">
        <v>1047</v>
      </c>
    </row>
    <row r="13551" spans="12:13" x14ac:dyDescent="0.35">
      <c r="L13551" s="535" t="s">
        <v>14615</v>
      </c>
      <c r="M13551" s="529" t="s">
        <v>1047</v>
      </c>
    </row>
    <row r="13552" spans="12:13" x14ac:dyDescent="0.35">
      <c r="L13552" s="535" t="s">
        <v>14616</v>
      </c>
      <c r="M13552" s="529" t="s">
        <v>1047</v>
      </c>
    </row>
    <row r="13553" spans="12:13" x14ac:dyDescent="0.35">
      <c r="L13553" s="535" t="s">
        <v>14617</v>
      </c>
      <c r="M13553" s="529" t="s">
        <v>1047</v>
      </c>
    </row>
    <row r="13554" spans="12:13" x14ac:dyDescent="0.35">
      <c r="L13554" s="535" t="s">
        <v>14618</v>
      </c>
      <c r="M13554" s="529" t="s">
        <v>1047</v>
      </c>
    </row>
    <row r="13555" spans="12:13" x14ac:dyDescent="0.35">
      <c r="L13555" s="535" t="s">
        <v>14619</v>
      </c>
      <c r="M13555" s="529" t="s">
        <v>1047</v>
      </c>
    </row>
    <row r="13556" spans="12:13" x14ac:dyDescent="0.35">
      <c r="L13556" s="535" t="s">
        <v>14620</v>
      </c>
      <c r="M13556" s="529" t="s">
        <v>1047</v>
      </c>
    </row>
    <row r="13557" spans="12:13" x14ac:dyDescent="0.35">
      <c r="L13557" s="535" t="s">
        <v>14621</v>
      </c>
      <c r="M13557" s="529" t="s">
        <v>1047</v>
      </c>
    </row>
    <row r="13558" spans="12:13" x14ac:dyDescent="0.35">
      <c r="L13558" s="535" t="s">
        <v>14622</v>
      </c>
      <c r="M13558" s="529" t="s">
        <v>1047</v>
      </c>
    </row>
    <row r="13559" spans="12:13" x14ac:dyDescent="0.35">
      <c r="L13559" s="535" t="s">
        <v>14623</v>
      </c>
      <c r="M13559" s="529" t="s">
        <v>1047</v>
      </c>
    </row>
    <row r="13560" spans="12:13" x14ac:dyDescent="0.35">
      <c r="L13560" s="535" t="s">
        <v>14624</v>
      </c>
      <c r="M13560" s="529" t="s">
        <v>1047</v>
      </c>
    </row>
    <row r="13561" spans="12:13" x14ac:dyDescent="0.35">
      <c r="L13561" s="535" t="s">
        <v>14625</v>
      </c>
      <c r="M13561" s="529" t="s">
        <v>1047</v>
      </c>
    </row>
    <row r="13562" spans="12:13" x14ac:dyDescent="0.35">
      <c r="L13562" s="535" t="s">
        <v>14626</v>
      </c>
      <c r="M13562" s="529" t="s">
        <v>1047</v>
      </c>
    </row>
    <row r="13563" spans="12:13" x14ac:dyDescent="0.35">
      <c r="L13563" s="535" t="s">
        <v>14627</v>
      </c>
      <c r="M13563" s="529" t="s">
        <v>1047</v>
      </c>
    </row>
    <row r="13564" spans="12:13" x14ac:dyDescent="0.35">
      <c r="L13564" s="535" t="s">
        <v>14628</v>
      </c>
      <c r="M13564" s="529" t="s">
        <v>1047</v>
      </c>
    </row>
    <row r="13565" spans="12:13" x14ac:dyDescent="0.35">
      <c r="L13565" s="535" t="s">
        <v>14629</v>
      </c>
      <c r="M13565" s="529" t="s">
        <v>1047</v>
      </c>
    </row>
    <row r="13566" spans="12:13" x14ac:dyDescent="0.35">
      <c r="L13566" s="535" t="s">
        <v>14630</v>
      </c>
      <c r="M13566" s="529" t="s">
        <v>1047</v>
      </c>
    </row>
    <row r="13567" spans="12:13" x14ac:dyDescent="0.35">
      <c r="L13567" s="535" t="s">
        <v>14631</v>
      </c>
      <c r="M13567" s="529" t="s">
        <v>1047</v>
      </c>
    </row>
    <row r="13568" spans="12:13" x14ac:dyDescent="0.35">
      <c r="L13568" s="535" t="s">
        <v>14632</v>
      </c>
      <c r="M13568" s="529" t="s">
        <v>1047</v>
      </c>
    </row>
    <row r="13569" spans="12:13" x14ac:dyDescent="0.35">
      <c r="L13569" s="535" t="s">
        <v>14633</v>
      </c>
      <c r="M13569" s="529" t="s">
        <v>1047</v>
      </c>
    </row>
    <row r="13570" spans="12:13" x14ac:dyDescent="0.35">
      <c r="L13570" s="535" t="s">
        <v>14634</v>
      </c>
      <c r="M13570" s="529" t="s">
        <v>1047</v>
      </c>
    </row>
    <row r="13571" spans="12:13" x14ac:dyDescent="0.35">
      <c r="L13571" s="535" t="s">
        <v>14635</v>
      </c>
      <c r="M13571" s="529" t="s">
        <v>1047</v>
      </c>
    </row>
    <row r="13572" spans="12:13" x14ac:dyDescent="0.35">
      <c r="L13572" s="535" t="s">
        <v>14636</v>
      </c>
      <c r="M13572" s="529" t="s">
        <v>1047</v>
      </c>
    </row>
    <row r="13573" spans="12:13" x14ac:dyDescent="0.35">
      <c r="L13573" s="535" t="s">
        <v>14637</v>
      </c>
      <c r="M13573" s="529" t="s">
        <v>1047</v>
      </c>
    </row>
    <row r="13574" spans="12:13" x14ac:dyDescent="0.35">
      <c r="L13574" s="535" t="s">
        <v>14638</v>
      </c>
      <c r="M13574" s="529" t="s">
        <v>1047</v>
      </c>
    </row>
    <row r="13575" spans="12:13" x14ac:dyDescent="0.35">
      <c r="L13575" s="535" t="s">
        <v>14639</v>
      </c>
      <c r="M13575" s="529" t="s">
        <v>1047</v>
      </c>
    </row>
    <row r="13576" spans="12:13" x14ac:dyDescent="0.35">
      <c r="L13576" s="535" t="s">
        <v>14640</v>
      </c>
      <c r="M13576" s="529" t="s">
        <v>1047</v>
      </c>
    </row>
    <row r="13577" spans="12:13" x14ac:dyDescent="0.35">
      <c r="L13577" s="535" t="s">
        <v>14641</v>
      </c>
      <c r="M13577" s="529" t="s">
        <v>1047</v>
      </c>
    </row>
    <row r="13578" spans="12:13" x14ac:dyDescent="0.35">
      <c r="L13578" s="535" t="s">
        <v>14642</v>
      </c>
      <c r="M13578" s="529" t="s">
        <v>1047</v>
      </c>
    </row>
    <row r="13579" spans="12:13" x14ac:dyDescent="0.35">
      <c r="L13579" s="535" t="s">
        <v>14643</v>
      </c>
      <c r="M13579" s="529" t="s">
        <v>1047</v>
      </c>
    </row>
    <row r="13580" spans="12:13" x14ac:dyDescent="0.35">
      <c r="L13580" s="535" t="s">
        <v>14644</v>
      </c>
      <c r="M13580" s="529" t="s">
        <v>1047</v>
      </c>
    </row>
    <row r="13581" spans="12:13" x14ac:dyDescent="0.35">
      <c r="L13581" s="535" t="s">
        <v>14645</v>
      </c>
      <c r="M13581" s="529" t="s">
        <v>1047</v>
      </c>
    </row>
    <row r="13582" spans="12:13" x14ac:dyDescent="0.35">
      <c r="L13582" s="535" t="s">
        <v>14646</v>
      </c>
      <c r="M13582" s="529" t="s">
        <v>1047</v>
      </c>
    </row>
    <row r="13583" spans="12:13" x14ac:dyDescent="0.35">
      <c r="L13583" s="535" t="s">
        <v>14647</v>
      </c>
      <c r="M13583" s="529" t="s">
        <v>1047</v>
      </c>
    </row>
    <row r="13584" spans="12:13" x14ac:dyDescent="0.35">
      <c r="L13584" s="535" t="s">
        <v>14648</v>
      </c>
      <c r="M13584" s="529" t="s">
        <v>1047</v>
      </c>
    </row>
    <row r="13585" spans="12:13" x14ac:dyDescent="0.35">
      <c r="L13585" s="535" t="s">
        <v>14649</v>
      </c>
      <c r="M13585" s="529" t="s">
        <v>1047</v>
      </c>
    </row>
    <row r="13586" spans="12:13" x14ac:dyDescent="0.35">
      <c r="L13586" s="535" t="s">
        <v>14650</v>
      </c>
      <c r="M13586" s="529" t="s">
        <v>1047</v>
      </c>
    </row>
    <row r="13587" spans="12:13" x14ac:dyDescent="0.35">
      <c r="L13587" s="535" t="s">
        <v>14651</v>
      </c>
      <c r="M13587" s="529" t="s">
        <v>1047</v>
      </c>
    </row>
    <row r="13588" spans="12:13" x14ac:dyDescent="0.35">
      <c r="L13588" s="535" t="s">
        <v>14652</v>
      </c>
      <c r="M13588" s="529" t="s">
        <v>1047</v>
      </c>
    </row>
    <row r="13589" spans="12:13" x14ac:dyDescent="0.35">
      <c r="L13589" s="535" t="s">
        <v>14653</v>
      </c>
      <c r="M13589" s="529" t="s">
        <v>1047</v>
      </c>
    </row>
    <row r="13590" spans="12:13" x14ac:dyDescent="0.35">
      <c r="L13590" s="535" t="s">
        <v>14654</v>
      </c>
      <c r="M13590" s="529" t="s">
        <v>1047</v>
      </c>
    </row>
    <row r="13591" spans="12:13" x14ac:dyDescent="0.35">
      <c r="L13591" s="535" t="s">
        <v>14655</v>
      </c>
      <c r="M13591" s="529" t="s">
        <v>1047</v>
      </c>
    </row>
    <row r="13592" spans="12:13" x14ac:dyDescent="0.35">
      <c r="L13592" s="535" t="s">
        <v>14656</v>
      </c>
      <c r="M13592" s="529" t="s">
        <v>1047</v>
      </c>
    </row>
    <row r="13593" spans="12:13" x14ac:dyDescent="0.35">
      <c r="L13593" s="535" t="s">
        <v>14657</v>
      </c>
      <c r="M13593" s="529" t="s">
        <v>1047</v>
      </c>
    </row>
    <row r="13594" spans="12:13" x14ac:dyDescent="0.35">
      <c r="L13594" s="535" t="s">
        <v>14658</v>
      </c>
      <c r="M13594" s="529" t="s">
        <v>1047</v>
      </c>
    </row>
    <row r="13595" spans="12:13" x14ac:dyDescent="0.35">
      <c r="L13595" s="535" t="s">
        <v>14659</v>
      </c>
      <c r="M13595" s="529" t="s">
        <v>1047</v>
      </c>
    </row>
    <row r="13596" spans="12:13" x14ac:dyDescent="0.35">
      <c r="L13596" s="535" t="s">
        <v>14660</v>
      </c>
      <c r="M13596" s="529" t="s">
        <v>1047</v>
      </c>
    </row>
    <row r="13597" spans="12:13" x14ac:dyDescent="0.35">
      <c r="L13597" s="535" t="s">
        <v>14661</v>
      </c>
      <c r="M13597" s="529" t="s">
        <v>1047</v>
      </c>
    </row>
    <row r="13598" spans="12:13" x14ac:dyDescent="0.35">
      <c r="L13598" s="535" t="s">
        <v>14662</v>
      </c>
      <c r="M13598" s="529" t="s">
        <v>1047</v>
      </c>
    </row>
    <row r="13599" spans="12:13" x14ac:dyDescent="0.35">
      <c r="L13599" s="535" t="s">
        <v>14663</v>
      </c>
      <c r="M13599" s="529" t="s">
        <v>1047</v>
      </c>
    </row>
    <row r="13600" spans="12:13" x14ac:dyDescent="0.35">
      <c r="L13600" s="535" t="s">
        <v>14664</v>
      </c>
      <c r="M13600" s="529" t="s">
        <v>1047</v>
      </c>
    </row>
    <row r="13601" spans="12:13" x14ac:dyDescent="0.35">
      <c r="L13601" s="535" t="s">
        <v>14665</v>
      </c>
      <c r="M13601" s="529" t="s">
        <v>1047</v>
      </c>
    </row>
    <row r="13602" spans="12:13" x14ac:dyDescent="0.35">
      <c r="L13602" s="535" t="s">
        <v>14666</v>
      </c>
      <c r="M13602" s="529" t="s">
        <v>1047</v>
      </c>
    </row>
    <row r="13603" spans="12:13" x14ac:dyDescent="0.35">
      <c r="L13603" s="535" t="s">
        <v>14667</v>
      </c>
      <c r="M13603" s="529" t="s">
        <v>1047</v>
      </c>
    </row>
    <row r="13604" spans="12:13" x14ac:dyDescent="0.35">
      <c r="L13604" s="535" t="s">
        <v>14668</v>
      </c>
      <c r="M13604" s="529" t="s">
        <v>1047</v>
      </c>
    </row>
    <row r="13605" spans="12:13" x14ac:dyDescent="0.35">
      <c r="L13605" s="535" t="s">
        <v>14669</v>
      </c>
      <c r="M13605" s="529" t="s">
        <v>1047</v>
      </c>
    </row>
    <row r="13606" spans="12:13" x14ac:dyDescent="0.35">
      <c r="L13606" s="535" t="s">
        <v>14670</v>
      </c>
      <c r="M13606" s="529" t="s">
        <v>1047</v>
      </c>
    </row>
    <row r="13607" spans="12:13" x14ac:dyDescent="0.35">
      <c r="L13607" s="535" t="s">
        <v>14671</v>
      </c>
      <c r="M13607" s="529" t="s">
        <v>1047</v>
      </c>
    </row>
    <row r="13608" spans="12:13" x14ac:dyDescent="0.35">
      <c r="L13608" s="535" t="s">
        <v>14672</v>
      </c>
      <c r="M13608" s="529" t="s">
        <v>1047</v>
      </c>
    </row>
    <row r="13609" spans="12:13" x14ac:dyDescent="0.35">
      <c r="L13609" s="535" t="s">
        <v>14673</v>
      </c>
      <c r="M13609" s="529" t="s">
        <v>1047</v>
      </c>
    </row>
    <row r="13610" spans="12:13" x14ac:dyDescent="0.35">
      <c r="L13610" s="535" t="s">
        <v>14674</v>
      </c>
      <c r="M13610" s="529" t="s">
        <v>1047</v>
      </c>
    </row>
    <row r="13611" spans="12:13" x14ac:dyDescent="0.35">
      <c r="L13611" s="535" t="s">
        <v>14675</v>
      </c>
      <c r="M13611" s="529" t="s">
        <v>1047</v>
      </c>
    </row>
    <row r="13612" spans="12:13" x14ac:dyDescent="0.35">
      <c r="L13612" s="535" t="s">
        <v>14676</v>
      </c>
      <c r="M13612" s="529" t="s">
        <v>1047</v>
      </c>
    </row>
    <row r="13613" spans="12:13" x14ac:dyDescent="0.35">
      <c r="L13613" s="535" t="s">
        <v>14677</v>
      </c>
      <c r="M13613" s="529" t="s">
        <v>1047</v>
      </c>
    </row>
    <row r="13614" spans="12:13" x14ac:dyDescent="0.35">
      <c r="L13614" s="535" t="s">
        <v>14678</v>
      </c>
      <c r="M13614" s="529" t="s">
        <v>1047</v>
      </c>
    </row>
    <row r="13615" spans="12:13" x14ac:dyDescent="0.35">
      <c r="L13615" s="535" t="s">
        <v>14679</v>
      </c>
      <c r="M13615" s="529" t="s">
        <v>1047</v>
      </c>
    </row>
    <row r="13616" spans="12:13" x14ac:dyDescent="0.35">
      <c r="L13616" s="535" t="s">
        <v>14680</v>
      </c>
      <c r="M13616" s="529" t="s">
        <v>1047</v>
      </c>
    </row>
    <row r="13617" spans="12:13" x14ac:dyDescent="0.35">
      <c r="L13617" s="535" t="s">
        <v>14681</v>
      </c>
      <c r="M13617" s="529" t="s">
        <v>1047</v>
      </c>
    </row>
    <row r="13618" spans="12:13" x14ac:dyDescent="0.35">
      <c r="L13618" s="535" t="s">
        <v>14682</v>
      </c>
      <c r="M13618" s="529" t="s">
        <v>1047</v>
      </c>
    </row>
    <row r="13619" spans="12:13" x14ac:dyDescent="0.35">
      <c r="L13619" s="535" t="s">
        <v>14683</v>
      </c>
      <c r="M13619" s="529" t="s">
        <v>1047</v>
      </c>
    </row>
    <row r="13620" spans="12:13" x14ac:dyDescent="0.35">
      <c r="L13620" s="535" t="s">
        <v>14684</v>
      </c>
      <c r="M13620" s="529" t="s">
        <v>1047</v>
      </c>
    </row>
    <row r="13621" spans="12:13" x14ac:dyDescent="0.35">
      <c r="L13621" s="535" t="s">
        <v>14685</v>
      </c>
      <c r="M13621" s="529" t="s">
        <v>1047</v>
      </c>
    </row>
    <row r="13622" spans="12:13" x14ac:dyDescent="0.35">
      <c r="L13622" s="535" t="s">
        <v>14686</v>
      </c>
      <c r="M13622" s="529" t="s">
        <v>1047</v>
      </c>
    </row>
    <row r="13623" spans="12:13" x14ac:dyDescent="0.35">
      <c r="L13623" s="535" t="s">
        <v>14687</v>
      </c>
      <c r="M13623" s="529" t="s">
        <v>1047</v>
      </c>
    </row>
    <row r="13624" spans="12:13" x14ac:dyDescent="0.35">
      <c r="L13624" s="535" t="s">
        <v>14688</v>
      </c>
      <c r="M13624" s="529" t="s">
        <v>1047</v>
      </c>
    </row>
    <row r="13625" spans="12:13" x14ac:dyDescent="0.35">
      <c r="L13625" s="535" t="s">
        <v>14689</v>
      </c>
      <c r="M13625" s="529" t="s">
        <v>1047</v>
      </c>
    </row>
    <row r="13626" spans="12:13" x14ac:dyDescent="0.35">
      <c r="L13626" s="535" t="s">
        <v>14690</v>
      </c>
      <c r="M13626" s="529" t="s">
        <v>1047</v>
      </c>
    </row>
    <row r="13627" spans="12:13" x14ac:dyDescent="0.35">
      <c r="L13627" s="535" t="s">
        <v>14691</v>
      </c>
      <c r="M13627" s="529" t="s">
        <v>1047</v>
      </c>
    </row>
    <row r="13628" spans="12:13" x14ac:dyDescent="0.35">
      <c r="L13628" s="535" t="s">
        <v>14692</v>
      </c>
      <c r="M13628" s="529" t="s">
        <v>1047</v>
      </c>
    </row>
    <row r="13629" spans="12:13" x14ac:dyDescent="0.35">
      <c r="L13629" s="535" t="s">
        <v>14693</v>
      </c>
      <c r="M13629" s="529" t="s">
        <v>1047</v>
      </c>
    </row>
    <row r="13630" spans="12:13" x14ac:dyDescent="0.35">
      <c r="L13630" s="535" t="s">
        <v>14694</v>
      </c>
      <c r="M13630" s="529" t="s">
        <v>1047</v>
      </c>
    </row>
    <row r="13631" spans="12:13" x14ac:dyDescent="0.35">
      <c r="L13631" s="535" t="s">
        <v>14695</v>
      </c>
      <c r="M13631" s="529" t="s">
        <v>1047</v>
      </c>
    </row>
    <row r="13632" spans="12:13" x14ac:dyDescent="0.35">
      <c r="L13632" s="535" t="s">
        <v>14696</v>
      </c>
      <c r="M13632" s="529" t="s">
        <v>1047</v>
      </c>
    </row>
    <row r="13633" spans="12:13" x14ac:dyDescent="0.35">
      <c r="L13633" s="535" t="s">
        <v>14697</v>
      </c>
      <c r="M13633" s="529" t="s">
        <v>1047</v>
      </c>
    </row>
    <row r="13634" spans="12:13" x14ac:dyDescent="0.35">
      <c r="L13634" s="535" t="s">
        <v>14698</v>
      </c>
      <c r="M13634" s="529" t="s">
        <v>1047</v>
      </c>
    </row>
    <row r="13635" spans="12:13" x14ac:dyDescent="0.35">
      <c r="L13635" s="535" t="s">
        <v>14699</v>
      </c>
      <c r="M13635" s="529" t="s">
        <v>1047</v>
      </c>
    </row>
    <row r="13636" spans="12:13" x14ac:dyDescent="0.35">
      <c r="L13636" s="535" t="s">
        <v>14700</v>
      </c>
      <c r="M13636" s="529" t="s">
        <v>1047</v>
      </c>
    </row>
    <row r="13637" spans="12:13" x14ac:dyDescent="0.35">
      <c r="L13637" s="535" t="s">
        <v>14701</v>
      </c>
      <c r="M13637" s="529" t="s">
        <v>1047</v>
      </c>
    </row>
    <row r="13638" spans="12:13" x14ac:dyDescent="0.35">
      <c r="L13638" s="535" t="s">
        <v>14702</v>
      </c>
      <c r="M13638" s="529" t="s">
        <v>1047</v>
      </c>
    </row>
    <row r="13639" spans="12:13" x14ac:dyDescent="0.35">
      <c r="L13639" s="535" t="s">
        <v>14703</v>
      </c>
      <c r="M13639" s="529" t="s">
        <v>1047</v>
      </c>
    </row>
    <row r="13640" spans="12:13" x14ac:dyDescent="0.35">
      <c r="L13640" s="535" t="s">
        <v>14704</v>
      </c>
      <c r="M13640" s="529" t="s">
        <v>1047</v>
      </c>
    </row>
    <row r="13641" spans="12:13" x14ac:dyDescent="0.35">
      <c r="L13641" s="535" t="s">
        <v>14705</v>
      </c>
      <c r="M13641" s="529" t="s">
        <v>1047</v>
      </c>
    </row>
    <row r="13642" spans="12:13" x14ac:dyDescent="0.35">
      <c r="L13642" s="535" t="s">
        <v>14706</v>
      </c>
      <c r="M13642" s="529" t="s">
        <v>1047</v>
      </c>
    </row>
    <row r="13643" spans="12:13" x14ac:dyDescent="0.35">
      <c r="L13643" s="535" t="s">
        <v>14707</v>
      </c>
      <c r="M13643" s="529" t="s">
        <v>1047</v>
      </c>
    </row>
    <row r="13644" spans="12:13" x14ac:dyDescent="0.35">
      <c r="L13644" s="535" t="s">
        <v>14708</v>
      </c>
      <c r="M13644" s="529" t="s">
        <v>1047</v>
      </c>
    </row>
    <row r="13645" spans="12:13" x14ac:dyDescent="0.35">
      <c r="L13645" s="535" t="s">
        <v>14709</v>
      </c>
      <c r="M13645" s="529" t="s">
        <v>1047</v>
      </c>
    </row>
    <row r="13646" spans="12:13" x14ac:dyDescent="0.35">
      <c r="L13646" s="535" t="s">
        <v>14710</v>
      </c>
      <c r="M13646" s="529" t="s">
        <v>1047</v>
      </c>
    </row>
    <row r="13647" spans="12:13" x14ac:dyDescent="0.35">
      <c r="L13647" s="535" t="s">
        <v>14711</v>
      </c>
      <c r="M13647" s="529" t="s">
        <v>1047</v>
      </c>
    </row>
    <row r="13648" spans="12:13" x14ac:dyDescent="0.35">
      <c r="L13648" s="535" t="s">
        <v>14712</v>
      </c>
      <c r="M13648" s="529" t="s">
        <v>1047</v>
      </c>
    </row>
    <row r="13649" spans="12:13" x14ac:dyDescent="0.35">
      <c r="L13649" s="535" t="s">
        <v>14713</v>
      </c>
      <c r="M13649" s="529" t="s">
        <v>1047</v>
      </c>
    </row>
    <row r="13650" spans="12:13" x14ac:dyDescent="0.35">
      <c r="L13650" s="535" t="s">
        <v>14714</v>
      </c>
      <c r="M13650" s="529" t="s">
        <v>1047</v>
      </c>
    </row>
    <row r="13651" spans="12:13" x14ac:dyDescent="0.35">
      <c r="L13651" s="535" t="s">
        <v>14715</v>
      </c>
      <c r="M13651" s="529" t="s">
        <v>1047</v>
      </c>
    </row>
    <row r="13652" spans="12:13" x14ac:dyDescent="0.35">
      <c r="L13652" s="535" t="s">
        <v>14716</v>
      </c>
      <c r="M13652" s="529" t="s">
        <v>1047</v>
      </c>
    </row>
    <row r="13653" spans="12:13" x14ac:dyDescent="0.35">
      <c r="L13653" s="535" t="s">
        <v>14717</v>
      </c>
      <c r="M13653" s="529" t="s">
        <v>1047</v>
      </c>
    </row>
    <row r="13654" spans="12:13" x14ac:dyDescent="0.35">
      <c r="L13654" s="535" t="s">
        <v>14718</v>
      </c>
      <c r="M13654" s="529" t="s">
        <v>1047</v>
      </c>
    </row>
    <row r="13655" spans="12:13" x14ac:dyDescent="0.35">
      <c r="L13655" s="535" t="s">
        <v>14719</v>
      </c>
      <c r="M13655" s="529" t="s">
        <v>1047</v>
      </c>
    </row>
    <row r="13656" spans="12:13" x14ac:dyDescent="0.35">
      <c r="L13656" s="535" t="s">
        <v>14720</v>
      </c>
      <c r="M13656" s="529" t="s">
        <v>1047</v>
      </c>
    </row>
    <row r="13657" spans="12:13" x14ac:dyDescent="0.35">
      <c r="L13657" s="535" t="s">
        <v>14721</v>
      </c>
      <c r="M13657" s="529" t="s">
        <v>1047</v>
      </c>
    </row>
    <row r="13658" spans="12:13" x14ac:dyDescent="0.35">
      <c r="L13658" s="535" t="s">
        <v>14722</v>
      </c>
      <c r="M13658" s="529" t="s">
        <v>1047</v>
      </c>
    </row>
    <row r="13659" spans="12:13" x14ac:dyDescent="0.35">
      <c r="L13659" s="535" t="s">
        <v>14723</v>
      </c>
      <c r="M13659" s="529" t="s">
        <v>1047</v>
      </c>
    </row>
    <row r="13660" spans="12:13" x14ac:dyDescent="0.35">
      <c r="L13660" s="535" t="s">
        <v>14724</v>
      </c>
      <c r="M13660" s="529" t="s">
        <v>1047</v>
      </c>
    </row>
    <row r="13661" spans="12:13" x14ac:dyDescent="0.35">
      <c r="L13661" s="535" t="s">
        <v>14725</v>
      </c>
      <c r="M13661" s="529" t="s">
        <v>1047</v>
      </c>
    </row>
    <row r="13662" spans="12:13" x14ac:dyDescent="0.35">
      <c r="L13662" s="535" t="s">
        <v>14726</v>
      </c>
      <c r="M13662" s="529" t="s">
        <v>1047</v>
      </c>
    </row>
    <row r="13663" spans="12:13" x14ac:dyDescent="0.35">
      <c r="L13663" s="535" t="s">
        <v>14727</v>
      </c>
      <c r="M13663" s="529" t="s">
        <v>1047</v>
      </c>
    </row>
    <row r="13664" spans="12:13" x14ac:dyDescent="0.35">
      <c r="L13664" s="535" t="s">
        <v>14728</v>
      </c>
      <c r="M13664" s="529" t="s">
        <v>1047</v>
      </c>
    </row>
    <row r="13665" spans="12:13" x14ac:dyDescent="0.35">
      <c r="L13665" s="535" t="s">
        <v>14729</v>
      </c>
      <c r="M13665" s="529" t="s">
        <v>1047</v>
      </c>
    </row>
    <row r="13666" spans="12:13" x14ac:dyDescent="0.35">
      <c r="L13666" s="535" t="s">
        <v>14730</v>
      </c>
      <c r="M13666" s="529" t="s">
        <v>1047</v>
      </c>
    </row>
    <row r="13667" spans="12:13" x14ac:dyDescent="0.35">
      <c r="L13667" s="535" t="s">
        <v>14731</v>
      </c>
      <c r="M13667" s="529" t="s">
        <v>1047</v>
      </c>
    </row>
    <row r="13668" spans="12:13" x14ac:dyDescent="0.35">
      <c r="L13668" s="535" t="s">
        <v>14732</v>
      </c>
      <c r="M13668" s="529" t="s">
        <v>1047</v>
      </c>
    </row>
    <row r="13669" spans="12:13" x14ac:dyDescent="0.35">
      <c r="L13669" s="535" t="s">
        <v>14733</v>
      </c>
      <c r="M13669" s="529" t="s">
        <v>1047</v>
      </c>
    </row>
    <row r="13670" spans="12:13" x14ac:dyDescent="0.35">
      <c r="L13670" s="535" t="s">
        <v>14734</v>
      </c>
      <c r="M13670" s="529" t="s">
        <v>1047</v>
      </c>
    </row>
    <row r="13671" spans="12:13" x14ac:dyDescent="0.35">
      <c r="L13671" s="535" t="s">
        <v>14735</v>
      </c>
      <c r="M13671" s="529" t="s">
        <v>1047</v>
      </c>
    </row>
    <row r="13672" spans="12:13" x14ac:dyDescent="0.35">
      <c r="L13672" s="535" t="s">
        <v>14736</v>
      </c>
      <c r="M13672" s="529" t="s">
        <v>1047</v>
      </c>
    </row>
    <row r="13673" spans="12:13" x14ac:dyDescent="0.35">
      <c r="L13673" s="535" t="s">
        <v>14737</v>
      </c>
      <c r="M13673" s="529" t="s">
        <v>1047</v>
      </c>
    </row>
    <row r="13674" spans="12:13" x14ac:dyDescent="0.35">
      <c r="L13674" s="535" t="s">
        <v>14738</v>
      </c>
      <c r="M13674" s="529" t="s">
        <v>1047</v>
      </c>
    </row>
    <row r="13675" spans="12:13" x14ac:dyDescent="0.35">
      <c r="L13675" s="535" t="s">
        <v>14739</v>
      </c>
      <c r="M13675" s="529" t="s">
        <v>1047</v>
      </c>
    </row>
    <row r="13676" spans="12:13" x14ac:dyDescent="0.35">
      <c r="L13676" s="535" t="s">
        <v>14740</v>
      </c>
      <c r="M13676" s="529" t="s">
        <v>1047</v>
      </c>
    </row>
    <row r="13677" spans="12:13" x14ac:dyDescent="0.35">
      <c r="L13677" s="535" t="s">
        <v>14741</v>
      </c>
      <c r="M13677" s="529" t="s">
        <v>1047</v>
      </c>
    </row>
    <row r="13678" spans="12:13" x14ac:dyDescent="0.35">
      <c r="L13678" s="535" t="s">
        <v>14742</v>
      </c>
      <c r="M13678" s="529" t="s">
        <v>1047</v>
      </c>
    </row>
    <row r="13679" spans="12:13" x14ac:dyDescent="0.35">
      <c r="L13679" s="535" t="s">
        <v>14743</v>
      </c>
      <c r="M13679" s="529" t="s">
        <v>1047</v>
      </c>
    </row>
    <row r="13680" spans="12:13" x14ac:dyDescent="0.35">
      <c r="L13680" s="535" t="s">
        <v>14744</v>
      </c>
      <c r="M13680" s="529" t="s">
        <v>1047</v>
      </c>
    </row>
    <row r="13681" spans="12:13" x14ac:dyDescent="0.35">
      <c r="L13681" s="535" t="s">
        <v>14745</v>
      </c>
      <c r="M13681" s="529" t="s">
        <v>1047</v>
      </c>
    </row>
    <row r="13682" spans="12:13" x14ac:dyDescent="0.35">
      <c r="L13682" s="535" t="s">
        <v>14746</v>
      </c>
      <c r="M13682" s="529" t="s">
        <v>1047</v>
      </c>
    </row>
    <row r="13683" spans="12:13" x14ac:dyDescent="0.35">
      <c r="L13683" s="535" t="s">
        <v>14747</v>
      </c>
      <c r="M13683" s="529" t="s">
        <v>1047</v>
      </c>
    </row>
    <row r="13684" spans="12:13" x14ac:dyDescent="0.35">
      <c r="L13684" s="535" t="s">
        <v>14748</v>
      </c>
      <c r="M13684" s="529" t="s">
        <v>1047</v>
      </c>
    </row>
    <row r="13685" spans="12:13" x14ac:dyDescent="0.35">
      <c r="L13685" s="535" t="s">
        <v>14749</v>
      </c>
      <c r="M13685" s="529" t="s">
        <v>1047</v>
      </c>
    </row>
    <row r="13686" spans="12:13" x14ac:dyDescent="0.35">
      <c r="L13686" s="535" t="s">
        <v>14750</v>
      </c>
      <c r="M13686" s="529" t="s">
        <v>1047</v>
      </c>
    </row>
    <row r="13687" spans="12:13" x14ac:dyDescent="0.35">
      <c r="L13687" s="535" t="s">
        <v>14751</v>
      </c>
      <c r="M13687" s="529" t="s">
        <v>1047</v>
      </c>
    </row>
    <row r="13688" spans="12:13" x14ac:dyDescent="0.35">
      <c r="L13688" s="535" t="s">
        <v>14752</v>
      </c>
      <c r="M13688" s="529" t="s">
        <v>1047</v>
      </c>
    </row>
    <row r="13689" spans="12:13" x14ac:dyDescent="0.35">
      <c r="L13689" s="535" t="s">
        <v>14753</v>
      </c>
      <c r="M13689" s="529" t="s">
        <v>1047</v>
      </c>
    </row>
    <row r="13690" spans="12:13" x14ac:dyDescent="0.35">
      <c r="L13690" s="535" t="s">
        <v>14754</v>
      </c>
      <c r="M13690" s="529" t="s">
        <v>1047</v>
      </c>
    </row>
    <row r="13691" spans="12:13" x14ac:dyDescent="0.35">
      <c r="L13691" s="535" t="s">
        <v>14755</v>
      </c>
      <c r="M13691" s="529" t="s">
        <v>1047</v>
      </c>
    </row>
    <row r="13692" spans="12:13" x14ac:dyDescent="0.35">
      <c r="L13692" s="535" t="s">
        <v>14756</v>
      </c>
      <c r="M13692" s="529" t="s">
        <v>1047</v>
      </c>
    </row>
    <row r="13693" spans="12:13" x14ac:dyDescent="0.35">
      <c r="L13693" s="535" t="s">
        <v>14757</v>
      </c>
      <c r="M13693" s="529" t="s">
        <v>1047</v>
      </c>
    </row>
    <row r="13694" spans="12:13" x14ac:dyDescent="0.35">
      <c r="L13694" s="535" t="s">
        <v>14758</v>
      </c>
      <c r="M13694" s="529" t="s">
        <v>1047</v>
      </c>
    </row>
    <row r="13695" spans="12:13" x14ac:dyDescent="0.35">
      <c r="L13695" s="535" t="s">
        <v>14759</v>
      </c>
      <c r="M13695" s="529" t="s">
        <v>1047</v>
      </c>
    </row>
    <row r="13696" spans="12:13" x14ac:dyDescent="0.35">
      <c r="L13696" s="535" t="s">
        <v>14760</v>
      </c>
      <c r="M13696" s="529" t="s">
        <v>1047</v>
      </c>
    </row>
    <row r="13697" spans="12:13" x14ac:dyDescent="0.35">
      <c r="L13697" s="535" t="s">
        <v>14761</v>
      </c>
      <c r="M13697" s="529" t="s">
        <v>1047</v>
      </c>
    </row>
    <row r="13698" spans="12:13" x14ac:dyDescent="0.35">
      <c r="L13698" s="535" t="s">
        <v>14762</v>
      </c>
      <c r="M13698" s="529" t="s">
        <v>1047</v>
      </c>
    </row>
    <row r="13699" spans="12:13" x14ac:dyDescent="0.35">
      <c r="L13699" s="535" t="s">
        <v>14763</v>
      </c>
      <c r="M13699" s="529" t="s">
        <v>1047</v>
      </c>
    </row>
    <row r="13700" spans="12:13" x14ac:dyDescent="0.35">
      <c r="L13700" s="535" t="s">
        <v>14764</v>
      </c>
      <c r="M13700" s="529" t="s">
        <v>1047</v>
      </c>
    </row>
    <row r="13701" spans="12:13" x14ac:dyDescent="0.35">
      <c r="L13701" s="535" t="s">
        <v>14765</v>
      </c>
      <c r="M13701" s="529" t="s">
        <v>1047</v>
      </c>
    </row>
    <row r="13702" spans="12:13" x14ac:dyDescent="0.35">
      <c r="L13702" s="535" t="s">
        <v>14766</v>
      </c>
      <c r="M13702" s="529" t="s">
        <v>1047</v>
      </c>
    </row>
    <row r="13703" spans="12:13" x14ac:dyDescent="0.35">
      <c r="L13703" s="535" t="s">
        <v>14767</v>
      </c>
      <c r="M13703" s="529" t="s">
        <v>1047</v>
      </c>
    </row>
    <row r="13704" spans="12:13" x14ac:dyDescent="0.35">
      <c r="L13704" s="535" t="s">
        <v>14768</v>
      </c>
      <c r="M13704" s="529" t="s">
        <v>1047</v>
      </c>
    </row>
    <row r="13705" spans="12:13" x14ac:dyDescent="0.35">
      <c r="L13705" s="535" t="s">
        <v>14769</v>
      </c>
      <c r="M13705" s="529" t="s">
        <v>1047</v>
      </c>
    </row>
    <row r="13706" spans="12:13" x14ac:dyDescent="0.35">
      <c r="L13706" s="535" t="s">
        <v>14770</v>
      </c>
      <c r="M13706" s="529" t="s">
        <v>1047</v>
      </c>
    </row>
    <row r="13707" spans="12:13" x14ac:dyDescent="0.35">
      <c r="L13707" s="535" t="s">
        <v>14771</v>
      </c>
      <c r="M13707" s="529" t="s">
        <v>1047</v>
      </c>
    </row>
    <row r="13708" spans="12:13" x14ac:dyDescent="0.35">
      <c r="L13708" s="535" t="s">
        <v>14772</v>
      </c>
      <c r="M13708" s="529" t="s">
        <v>1047</v>
      </c>
    </row>
    <row r="13709" spans="12:13" x14ac:dyDescent="0.35">
      <c r="L13709" s="535" t="s">
        <v>14773</v>
      </c>
      <c r="M13709" s="529" t="s">
        <v>1047</v>
      </c>
    </row>
    <row r="13710" spans="12:13" x14ac:dyDescent="0.35">
      <c r="L13710" s="535" t="s">
        <v>14774</v>
      </c>
      <c r="M13710" s="529" t="s">
        <v>1047</v>
      </c>
    </row>
    <row r="13711" spans="12:13" x14ac:dyDescent="0.35">
      <c r="L13711" s="535" t="s">
        <v>14775</v>
      </c>
      <c r="M13711" s="529" t="s">
        <v>1047</v>
      </c>
    </row>
    <row r="13712" spans="12:13" x14ac:dyDescent="0.35">
      <c r="L13712" s="535" t="s">
        <v>14776</v>
      </c>
      <c r="M13712" s="529" t="s">
        <v>1047</v>
      </c>
    </row>
    <row r="13713" spans="12:13" x14ac:dyDescent="0.35">
      <c r="L13713" s="535" t="s">
        <v>14777</v>
      </c>
      <c r="M13713" s="529" t="s">
        <v>1047</v>
      </c>
    </row>
    <row r="13714" spans="12:13" x14ac:dyDescent="0.35">
      <c r="L13714" s="535" t="s">
        <v>14778</v>
      </c>
      <c r="M13714" s="529" t="s">
        <v>1047</v>
      </c>
    </row>
    <row r="13715" spans="12:13" x14ac:dyDescent="0.35">
      <c r="L13715" s="535" t="s">
        <v>14779</v>
      </c>
      <c r="M13715" s="529" t="s">
        <v>1047</v>
      </c>
    </row>
    <row r="13716" spans="12:13" x14ac:dyDescent="0.35">
      <c r="L13716" s="535" t="s">
        <v>14780</v>
      </c>
      <c r="M13716" s="529" t="s">
        <v>1047</v>
      </c>
    </row>
    <row r="13717" spans="12:13" x14ac:dyDescent="0.35">
      <c r="L13717" s="535" t="s">
        <v>14781</v>
      </c>
      <c r="M13717" s="529" t="s">
        <v>1047</v>
      </c>
    </row>
    <row r="13718" spans="12:13" x14ac:dyDescent="0.35">
      <c r="L13718" s="535" t="s">
        <v>14782</v>
      </c>
      <c r="M13718" s="529" t="s">
        <v>1047</v>
      </c>
    </row>
    <row r="13719" spans="12:13" x14ac:dyDescent="0.35">
      <c r="L13719" s="535" t="s">
        <v>14783</v>
      </c>
      <c r="M13719" s="529" t="s">
        <v>1047</v>
      </c>
    </row>
    <row r="13720" spans="12:13" x14ac:dyDescent="0.35">
      <c r="L13720" s="535" t="s">
        <v>14784</v>
      </c>
      <c r="M13720" s="529" t="s">
        <v>1047</v>
      </c>
    </row>
    <row r="13721" spans="12:13" x14ac:dyDescent="0.35">
      <c r="L13721" s="535" t="s">
        <v>14785</v>
      </c>
      <c r="M13721" s="529" t="s">
        <v>1047</v>
      </c>
    </row>
    <row r="13722" spans="12:13" x14ac:dyDescent="0.35">
      <c r="L13722" s="535" t="s">
        <v>14786</v>
      </c>
      <c r="M13722" s="529" t="s">
        <v>1047</v>
      </c>
    </row>
    <row r="13723" spans="12:13" x14ac:dyDescent="0.35">
      <c r="L13723" s="535" t="s">
        <v>14787</v>
      </c>
      <c r="M13723" s="529" t="s">
        <v>1047</v>
      </c>
    </row>
    <row r="13724" spans="12:13" x14ac:dyDescent="0.35">
      <c r="L13724" s="535" t="s">
        <v>14788</v>
      </c>
      <c r="M13724" s="529" t="s">
        <v>1047</v>
      </c>
    </row>
    <row r="13725" spans="12:13" x14ac:dyDescent="0.35">
      <c r="L13725" s="535" t="s">
        <v>14789</v>
      </c>
      <c r="M13725" s="529" t="s">
        <v>1047</v>
      </c>
    </row>
    <row r="13726" spans="12:13" x14ac:dyDescent="0.35">
      <c r="L13726" s="535" t="s">
        <v>14790</v>
      </c>
      <c r="M13726" s="529" t="s">
        <v>1047</v>
      </c>
    </row>
    <row r="13727" spans="12:13" x14ac:dyDescent="0.35">
      <c r="L13727" s="535" t="s">
        <v>14791</v>
      </c>
      <c r="M13727" s="529" t="s">
        <v>1047</v>
      </c>
    </row>
    <row r="13728" spans="12:13" x14ac:dyDescent="0.35">
      <c r="L13728" s="535" t="s">
        <v>14792</v>
      </c>
      <c r="M13728" s="529" t="s">
        <v>1047</v>
      </c>
    </row>
    <row r="13729" spans="12:13" x14ac:dyDescent="0.35">
      <c r="L13729" s="535" t="s">
        <v>14793</v>
      </c>
      <c r="M13729" s="529" t="s">
        <v>1047</v>
      </c>
    </row>
    <row r="13730" spans="12:13" x14ac:dyDescent="0.35">
      <c r="L13730" s="535" t="s">
        <v>14794</v>
      </c>
      <c r="M13730" s="529" t="s">
        <v>1047</v>
      </c>
    </row>
    <row r="13731" spans="12:13" x14ac:dyDescent="0.35">
      <c r="L13731" s="535" t="s">
        <v>14795</v>
      </c>
      <c r="M13731" s="529" t="s">
        <v>1047</v>
      </c>
    </row>
    <row r="13732" spans="12:13" x14ac:dyDescent="0.35">
      <c r="L13732" s="535" t="s">
        <v>14796</v>
      </c>
      <c r="M13732" s="529" t="s">
        <v>1047</v>
      </c>
    </row>
    <row r="13733" spans="12:13" x14ac:dyDescent="0.35">
      <c r="L13733" s="535" t="s">
        <v>14797</v>
      </c>
      <c r="M13733" s="529" t="s">
        <v>1047</v>
      </c>
    </row>
    <row r="13734" spans="12:13" x14ac:dyDescent="0.35">
      <c r="L13734" s="535" t="s">
        <v>14798</v>
      </c>
      <c r="M13734" s="529" t="s">
        <v>1047</v>
      </c>
    </row>
    <row r="13735" spans="12:13" x14ac:dyDescent="0.35">
      <c r="L13735" s="535" t="s">
        <v>14799</v>
      </c>
      <c r="M13735" s="529" t="s">
        <v>1047</v>
      </c>
    </row>
    <row r="13736" spans="12:13" x14ac:dyDescent="0.35">
      <c r="L13736" s="535" t="s">
        <v>14800</v>
      </c>
      <c r="M13736" s="529" t="s">
        <v>1047</v>
      </c>
    </row>
    <row r="13737" spans="12:13" x14ac:dyDescent="0.35">
      <c r="L13737" s="535" t="s">
        <v>14801</v>
      </c>
      <c r="M13737" s="529" t="s">
        <v>1047</v>
      </c>
    </row>
    <row r="13738" spans="12:13" x14ac:dyDescent="0.35">
      <c r="L13738" s="535" t="s">
        <v>14802</v>
      </c>
      <c r="M13738" s="529" t="s">
        <v>1047</v>
      </c>
    </row>
    <row r="13739" spans="12:13" x14ac:dyDescent="0.35">
      <c r="L13739" s="535" t="s">
        <v>14803</v>
      </c>
      <c r="M13739" s="529" t="s">
        <v>1047</v>
      </c>
    </row>
    <row r="13740" spans="12:13" x14ac:dyDescent="0.35">
      <c r="L13740" s="535" t="s">
        <v>14804</v>
      </c>
      <c r="M13740" s="529" t="s">
        <v>1047</v>
      </c>
    </row>
    <row r="13741" spans="12:13" x14ac:dyDescent="0.35">
      <c r="L13741" s="535" t="s">
        <v>14805</v>
      </c>
      <c r="M13741" s="529" t="s">
        <v>1047</v>
      </c>
    </row>
    <row r="13742" spans="12:13" x14ac:dyDescent="0.35">
      <c r="L13742" s="535" t="s">
        <v>14806</v>
      </c>
      <c r="M13742" s="529" t="s">
        <v>1047</v>
      </c>
    </row>
    <row r="13743" spans="12:13" x14ac:dyDescent="0.35">
      <c r="L13743" s="535" t="s">
        <v>14807</v>
      </c>
      <c r="M13743" s="529" t="s">
        <v>1047</v>
      </c>
    </row>
    <row r="13744" spans="12:13" x14ac:dyDescent="0.35">
      <c r="L13744" s="535" t="s">
        <v>14808</v>
      </c>
      <c r="M13744" s="529" t="s">
        <v>1047</v>
      </c>
    </row>
    <row r="13745" spans="12:13" x14ac:dyDescent="0.35">
      <c r="L13745" s="535" t="s">
        <v>14809</v>
      </c>
      <c r="M13745" s="529" t="s">
        <v>1047</v>
      </c>
    </row>
    <row r="13746" spans="12:13" x14ac:dyDescent="0.35">
      <c r="L13746" s="535" t="s">
        <v>14810</v>
      </c>
      <c r="M13746" s="529" t="s">
        <v>1047</v>
      </c>
    </row>
    <row r="13747" spans="12:13" x14ac:dyDescent="0.35">
      <c r="L13747" s="535" t="s">
        <v>14811</v>
      </c>
      <c r="M13747" s="529" t="s">
        <v>1047</v>
      </c>
    </row>
    <row r="13748" spans="12:13" x14ac:dyDescent="0.35">
      <c r="L13748" s="535" t="s">
        <v>14812</v>
      </c>
      <c r="M13748" s="529" t="s">
        <v>1047</v>
      </c>
    </row>
    <row r="13749" spans="12:13" x14ac:dyDescent="0.35">
      <c r="L13749" s="535" t="s">
        <v>14813</v>
      </c>
      <c r="M13749" s="529" t="s">
        <v>1047</v>
      </c>
    </row>
    <row r="13750" spans="12:13" x14ac:dyDescent="0.35">
      <c r="L13750" s="535" t="s">
        <v>14814</v>
      </c>
      <c r="M13750" s="529" t="s">
        <v>1047</v>
      </c>
    </row>
    <row r="13751" spans="12:13" x14ac:dyDescent="0.35">
      <c r="L13751" s="535" t="s">
        <v>14815</v>
      </c>
      <c r="M13751" s="529" t="s">
        <v>1047</v>
      </c>
    </row>
    <row r="13752" spans="12:13" x14ac:dyDescent="0.35">
      <c r="L13752" s="535" t="s">
        <v>14816</v>
      </c>
      <c r="M13752" s="529" t="s">
        <v>1047</v>
      </c>
    </row>
    <row r="13753" spans="12:13" x14ac:dyDescent="0.35">
      <c r="L13753" s="535" t="s">
        <v>14817</v>
      </c>
      <c r="M13753" s="529" t="s">
        <v>1047</v>
      </c>
    </row>
    <row r="13754" spans="12:13" x14ac:dyDescent="0.35">
      <c r="L13754" s="535" t="s">
        <v>14818</v>
      </c>
      <c r="M13754" s="529" t="s">
        <v>1047</v>
      </c>
    </row>
    <row r="13755" spans="12:13" x14ac:dyDescent="0.35">
      <c r="L13755" s="535" t="s">
        <v>14819</v>
      </c>
      <c r="M13755" s="529" t="s">
        <v>1047</v>
      </c>
    </row>
    <row r="13756" spans="12:13" x14ac:dyDescent="0.35">
      <c r="L13756" s="535" t="s">
        <v>14820</v>
      </c>
      <c r="M13756" s="529" t="s">
        <v>1047</v>
      </c>
    </row>
    <row r="13757" spans="12:13" x14ac:dyDescent="0.35">
      <c r="L13757" s="535" t="s">
        <v>14821</v>
      </c>
      <c r="M13757" s="529" t="s">
        <v>1047</v>
      </c>
    </row>
    <row r="13758" spans="12:13" x14ac:dyDescent="0.35">
      <c r="L13758" s="535" t="s">
        <v>14822</v>
      </c>
      <c r="M13758" s="529" t="s">
        <v>1047</v>
      </c>
    </row>
    <row r="13759" spans="12:13" x14ac:dyDescent="0.35">
      <c r="L13759" s="535" t="s">
        <v>14823</v>
      </c>
      <c r="M13759" s="529" t="s">
        <v>1047</v>
      </c>
    </row>
    <row r="13760" spans="12:13" x14ac:dyDescent="0.35">
      <c r="L13760" s="535" t="s">
        <v>14824</v>
      </c>
      <c r="M13760" s="529" t="s">
        <v>1047</v>
      </c>
    </row>
    <row r="13761" spans="12:13" x14ac:dyDescent="0.35">
      <c r="L13761" s="535" t="s">
        <v>14825</v>
      </c>
      <c r="M13761" s="529" t="s">
        <v>1047</v>
      </c>
    </row>
    <row r="13762" spans="12:13" x14ac:dyDescent="0.35">
      <c r="L13762" s="535" t="s">
        <v>14826</v>
      </c>
      <c r="M13762" s="529" t="s">
        <v>1047</v>
      </c>
    </row>
    <row r="13763" spans="12:13" x14ac:dyDescent="0.35">
      <c r="L13763" s="535" t="s">
        <v>14827</v>
      </c>
      <c r="M13763" s="529" t="s">
        <v>1047</v>
      </c>
    </row>
    <row r="13764" spans="12:13" x14ac:dyDescent="0.35">
      <c r="L13764" s="535" t="s">
        <v>14828</v>
      </c>
      <c r="M13764" s="529" t="s">
        <v>1047</v>
      </c>
    </row>
    <row r="13765" spans="12:13" x14ac:dyDescent="0.35">
      <c r="L13765" s="535" t="s">
        <v>14829</v>
      </c>
      <c r="M13765" s="529" t="s">
        <v>1047</v>
      </c>
    </row>
    <row r="13766" spans="12:13" x14ac:dyDescent="0.35">
      <c r="L13766" s="535" t="s">
        <v>14830</v>
      </c>
      <c r="M13766" s="529" t="s">
        <v>1047</v>
      </c>
    </row>
    <row r="13767" spans="12:13" x14ac:dyDescent="0.35">
      <c r="L13767" s="535" t="s">
        <v>14831</v>
      </c>
      <c r="M13767" s="529" t="s">
        <v>1047</v>
      </c>
    </row>
    <row r="13768" spans="12:13" x14ac:dyDescent="0.35">
      <c r="L13768" s="535" t="s">
        <v>14832</v>
      </c>
      <c r="M13768" s="529" t="s">
        <v>1047</v>
      </c>
    </row>
    <row r="13769" spans="12:13" x14ac:dyDescent="0.35">
      <c r="L13769" s="535" t="s">
        <v>14833</v>
      </c>
      <c r="M13769" s="529" t="s">
        <v>1047</v>
      </c>
    </row>
    <row r="13770" spans="12:13" x14ac:dyDescent="0.35">
      <c r="L13770" s="535" t="s">
        <v>14834</v>
      </c>
      <c r="M13770" s="529" t="s">
        <v>1047</v>
      </c>
    </row>
    <row r="13771" spans="12:13" x14ac:dyDescent="0.35">
      <c r="L13771" s="535" t="s">
        <v>14835</v>
      </c>
      <c r="M13771" s="529" t="s">
        <v>1047</v>
      </c>
    </row>
    <row r="13772" spans="12:13" x14ac:dyDescent="0.35">
      <c r="L13772" s="535" t="s">
        <v>14836</v>
      </c>
      <c r="M13772" s="529" t="s">
        <v>1047</v>
      </c>
    </row>
    <row r="13773" spans="12:13" x14ac:dyDescent="0.35">
      <c r="L13773" s="535" t="s">
        <v>14837</v>
      </c>
      <c r="M13773" s="529" t="s">
        <v>1047</v>
      </c>
    </row>
    <row r="13774" spans="12:13" x14ac:dyDescent="0.35">
      <c r="L13774" s="535" t="s">
        <v>14838</v>
      </c>
      <c r="M13774" s="529" t="s">
        <v>1047</v>
      </c>
    </row>
    <row r="13775" spans="12:13" x14ac:dyDescent="0.35">
      <c r="L13775" s="535" t="s">
        <v>14839</v>
      </c>
      <c r="M13775" s="529" t="s">
        <v>1047</v>
      </c>
    </row>
    <row r="13776" spans="12:13" x14ac:dyDescent="0.35">
      <c r="L13776" s="535" t="s">
        <v>14840</v>
      </c>
      <c r="M13776" s="529" t="s">
        <v>1047</v>
      </c>
    </row>
    <row r="13777" spans="12:13" x14ac:dyDescent="0.35">
      <c r="L13777" s="535" t="s">
        <v>14841</v>
      </c>
      <c r="M13777" s="529" t="s">
        <v>1047</v>
      </c>
    </row>
    <row r="13778" spans="12:13" x14ac:dyDescent="0.35">
      <c r="L13778" s="535" t="s">
        <v>14842</v>
      </c>
      <c r="M13778" s="529" t="s">
        <v>1047</v>
      </c>
    </row>
    <row r="13779" spans="12:13" x14ac:dyDescent="0.35">
      <c r="L13779" s="535" t="s">
        <v>14843</v>
      </c>
      <c r="M13779" s="529" t="s">
        <v>1047</v>
      </c>
    </row>
    <row r="13780" spans="12:13" x14ac:dyDescent="0.35">
      <c r="L13780" s="535" t="s">
        <v>14844</v>
      </c>
      <c r="M13780" s="529" t="s">
        <v>1047</v>
      </c>
    </row>
    <row r="13781" spans="12:13" x14ac:dyDescent="0.35">
      <c r="L13781" s="535" t="s">
        <v>14845</v>
      </c>
      <c r="M13781" s="529" t="s">
        <v>1047</v>
      </c>
    </row>
    <row r="13782" spans="12:13" x14ac:dyDescent="0.35">
      <c r="L13782" s="535" t="s">
        <v>14846</v>
      </c>
      <c r="M13782" s="529" t="s">
        <v>1047</v>
      </c>
    </row>
    <row r="13783" spans="12:13" x14ac:dyDescent="0.35">
      <c r="L13783" s="535" t="s">
        <v>14847</v>
      </c>
      <c r="M13783" s="529" t="s">
        <v>1047</v>
      </c>
    </row>
    <row r="13784" spans="12:13" x14ac:dyDescent="0.35">
      <c r="L13784" s="535" t="s">
        <v>14848</v>
      </c>
      <c r="M13784" s="529" t="s">
        <v>1047</v>
      </c>
    </row>
    <row r="13785" spans="12:13" x14ac:dyDescent="0.35">
      <c r="L13785" s="535" t="s">
        <v>14849</v>
      </c>
      <c r="M13785" s="529" t="s">
        <v>1047</v>
      </c>
    </row>
    <row r="13786" spans="12:13" x14ac:dyDescent="0.35">
      <c r="L13786" s="535" t="s">
        <v>14850</v>
      </c>
      <c r="M13786" s="529" t="s">
        <v>1047</v>
      </c>
    </row>
    <row r="13787" spans="12:13" x14ac:dyDescent="0.35">
      <c r="L13787" s="535" t="s">
        <v>14851</v>
      </c>
      <c r="M13787" s="529" t="s">
        <v>1047</v>
      </c>
    </row>
    <row r="13788" spans="12:13" x14ac:dyDescent="0.35">
      <c r="L13788" s="535" t="s">
        <v>14852</v>
      </c>
      <c r="M13788" s="529" t="s">
        <v>1047</v>
      </c>
    </row>
    <row r="13789" spans="12:13" x14ac:dyDescent="0.35">
      <c r="L13789" s="535" t="s">
        <v>14853</v>
      </c>
      <c r="M13789" s="529" t="s">
        <v>1047</v>
      </c>
    </row>
    <row r="13790" spans="12:13" x14ac:dyDescent="0.35">
      <c r="L13790" s="535" t="s">
        <v>14854</v>
      </c>
      <c r="M13790" s="529" t="s">
        <v>1047</v>
      </c>
    </row>
    <row r="13791" spans="12:13" x14ac:dyDescent="0.35">
      <c r="L13791" s="535" t="s">
        <v>14855</v>
      </c>
      <c r="M13791" s="529" t="s">
        <v>1047</v>
      </c>
    </row>
    <row r="13792" spans="12:13" x14ac:dyDescent="0.35">
      <c r="L13792" s="535" t="s">
        <v>14856</v>
      </c>
      <c r="M13792" s="529" t="s">
        <v>1047</v>
      </c>
    </row>
    <row r="13793" spans="12:13" x14ac:dyDescent="0.35">
      <c r="L13793" s="535" t="s">
        <v>14857</v>
      </c>
      <c r="M13793" s="529" t="s">
        <v>1047</v>
      </c>
    </row>
    <row r="13794" spans="12:13" x14ac:dyDescent="0.35">
      <c r="L13794" s="535" t="s">
        <v>14858</v>
      </c>
      <c r="M13794" s="529" t="s">
        <v>1047</v>
      </c>
    </row>
    <row r="13795" spans="12:13" x14ac:dyDescent="0.35">
      <c r="L13795" s="535" t="s">
        <v>14859</v>
      </c>
      <c r="M13795" s="529" t="s">
        <v>1047</v>
      </c>
    </row>
    <row r="13796" spans="12:13" x14ac:dyDescent="0.35">
      <c r="L13796" s="535" t="s">
        <v>14860</v>
      </c>
      <c r="M13796" s="529" t="s">
        <v>1047</v>
      </c>
    </row>
    <row r="13797" spans="12:13" x14ac:dyDescent="0.35">
      <c r="L13797" s="535" t="s">
        <v>14861</v>
      </c>
      <c r="M13797" s="529" t="s">
        <v>1047</v>
      </c>
    </row>
    <row r="13798" spans="12:13" x14ac:dyDescent="0.35">
      <c r="L13798" s="535" t="s">
        <v>14862</v>
      </c>
      <c r="M13798" s="529" t="s">
        <v>1047</v>
      </c>
    </row>
    <row r="13799" spans="12:13" x14ac:dyDescent="0.35">
      <c r="L13799" s="535" t="s">
        <v>14863</v>
      </c>
      <c r="M13799" s="529" t="s">
        <v>1047</v>
      </c>
    </row>
    <row r="13800" spans="12:13" x14ac:dyDescent="0.35">
      <c r="L13800" s="535" t="s">
        <v>14864</v>
      </c>
      <c r="M13800" s="529" t="s">
        <v>1047</v>
      </c>
    </row>
    <row r="13801" spans="12:13" x14ac:dyDescent="0.35">
      <c r="L13801" s="535" t="s">
        <v>14865</v>
      </c>
      <c r="M13801" s="529" t="s">
        <v>1047</v>
      </c>
    </row>
    <row r="13802" spans="12:13" x14ac:dyDescent="0.35">
      <c r="L13802" s="535" t="s">
        <v>14866</v>
      </c>
      <c r="M13802" s="529" t="s">
        <v>1047</v>
      </c>
    </row>
    <row r="13803" spans="12:13" x14ac:dyDescent="0.35">
      <c r="L13803" s="535" t="s">
        <v>14867</v>
      </c>
      <c r="M13803" s="529" t="s">
        <v>1047</v>
      </c>
    </row>
    <row r="13804" spans="12:13" x14ac:dyDescent="0.35">
      <c r="L13804" s="535" t="s">
        <v>14868</v>
      </c>
      <c r="M13804" s="529" t="s">
        <v>1047</v>
      </c>
    </row>
    <row r="13805" spans="12:13" x14ac:dyDescent="0.35">
      <c r="L13805" s="535" t="s">
        <v>14869</v>
      </c>
      <c r="M13805" s="529" t="s">
        <v>1047</v>
      </c>
    </row>
    <row r="13806" spans="12:13" x14ac:dyDescent="0.35">
      <c r="L13806" s="535" t="s">
        <v>14870</v>
      </c>
      <c r="M13806" s="529" t="s">
        <v>1047</v>
      </c>
    </row>
    <row r="13807" spans="12:13" x14ac:dyDescent="0.35">
      <c r="L13807" s="535" t="s">
        <v>14871</v>
      </c>
      <c r="M13807" s="529" t="s">
        <v>1047</v>
      </c>
    </row>
    <row r="13808" spans="12:13" x14ac:dyDescent="0.35">
      <c r="L13808" s="535" t="s">
        <v>14872</v>
      </c>
      <c r="M13808" s="529" t="s">
        <v>1047</v>
      </c>
    </row>
    <row r="13809" spans="12:13" x14ac:dyDescent="0.35">
      <c r="L13809" s="535" t="s">
        <v>14873</v>
      </c>
      <c r="M13809" s="529" t="s">
        <v>1047</v>
      </c>
    </row>
    <row r="13810" spans="12:13" x14ac:dyDescent="0.35">
      <c r="L13810" s="535" t="s">
        <v>14874</v>
      </c>
      <c r="M13810" s="529" t="s">
        <v>1047</v>
      </c>
    </row>
    <row r="13811" spans="12:13" x14ac:dyDescent="0.35">
      <c r="L13811" s="535" t="s">
        <v>14875</v>
      </c>
      <c r="M13811" s="529" t="s">
        <v>1047</v>
      </c>
    </row>
    <row r="13812" spans="12:13" x14ac:dyDescent="0.35">
      <c r="L13812" s="535" t="s">
        <v>14876</v>
      </c>
      <c r="M13812" s="529" t="s">
        <v>1047</v>
      </c>
    </row>
    <row r="13813" spans="12:13" x14ac:dyDescent="0.35">
      <c r="L13813" s="535" t="s">
        <v>14877</v>
      </c>
      <c r="M13813" s="529" t="s">
        <v>1047</v>
      </c>
    </row>
    <row r="13814" spans="12:13" x14ac:dyDescent="0.35">
      <c r="L13814" s="535" t="s">
        <v>14878</v>
      </c>
      <c r="M13814" s="529" t="s">
        <v>1047</v>
      </c>
    </row>
    <row r="13815" spans="12:13" x14ac:dyDescent="0.35">
      <c r="L13815" s="535" t="s">
        <v>14879</v>
      </c>
      <c r="M13815" s="529" t="s">
        <v>1047</v>
      </c>
    </row>
    <row r="13816" spans="12:13" x14ac:dyDescent="0.35">
      <c r="L13816" s="535" t="s">
        <v>14880</v>
      </c>
      <c r="M13816" s="529" t="s">
        <v>1047</v>
      </c>
    </row>
    <row r="13817" spans="12:13" x14ac:dyDescent="0.35">
      <c r="L13817" s="535" t="s">
        <v>14881</v>
      </c>
      <c r="M13817" s="529" t="s">
        <v>1047</v>
      </c>
    </row>
    <row r="13818" spans="12:13" x14ac:dyDescent="0.35">
      <c r="L13818" s="535" t="s">
        <v>14882</v>
      </c>
      <c r="M13818" s="529" t="s">
        <v>1047</v>
      </c>
    </row>
    <row r="13819" spans="12:13" x14ac:dyDescent="0.35">
      <c r="L13819" s="535" t="s">
        <v>14883</v>
      </c>
      <c r="M13819" s="529" t="s">
        <v>1047</v>
      </c>
    </row>
    <row r="13820" spans="12:13" x14ac:dyDescent="0.35">
      <c r="L13820" s="535" t="s">
        <v>14884</v>
      </c>
      <c r="M13820" s="529" t="s">
        <v>1047</v>
      </c>
    </row>
    <row r="13821" spans="12:13" x14ac:dyDescent="0.35">
      <c r="L13821" s="535" t="s">
        <v>14885</v>
      </c>
      <c r="M13821" s="529" t="s">
        <v>1047</v>
      </c>
    </row>
    <row r="13822" spans="12:13" x14ac:dyDescent="0.35">
      <c r="L13822" s="535" t="s">
        <v>14886</v>
      </c>
      <c r="M13822" s="529" t="s">
        <v>1047</v>
      </c>
    </row>
    <row r="13823" spans="12:13" x14ac:dyDescent="0.35">
      <c r="L13823" s="535" t="s">
        <v>14887</v>
      </c>
      <c r="M13823" s="529" t="s">
        <v>1047</v>
      </c>
    </row>
    <row r="13824" spans="12:13" x14ac:dyDescent="0.35">
      <c r="L13824" s="535" t="s">
        <v>14888</v>
      </c>
      <c r="M13824" s="529" t="s">
        <v>1047</v>
      </c>
    </row>
    <row r="13825" spans="12:13" x14ac:dyDescent="0.35">
      <c r="L13825" s="535" t="s">
        <v>14889</v>
      </c>
      <c r="M13825" s="529" t="s">
        <v>1047</v>
      </c>
    </row>
    <row r="13826" spans="12:13" x14ac:dyDescent="0.35">
      <c r="L13826" s="535" t="s">
        <v>14890</v>
      </c>
      <c r="M13826" s="529" t="s">
        <v>1047</v>
      </c>
    </row>
    <row r="13827" spans="12:13" x14ac:dyDescent="0.35">
      <c r="L13827" s="535" t="s">
        <v>14891</v>
      </c>
      <c r="M13827" s="529" t="s">
        <v>1047</v>
      </c>
    </row>
    <row r="13828" spans="12:13" x14ac:dyDescent="0.35">
      <c r="L13828" s="535" t="s">
        <v>14892</v>
      </c>
      <c r="M13828" s="529" t="s">
        <v>1047</v>
      </c>
    </row>
    <row r="13829" spans="12:13" x14ac:dyDescent="0.35">
      <c r="L13829" s="535" t="s">
        <v>14893</v>
      </c>
      <c r="M13829" s="529" t="s">
        <v>1047</v>
      </c>
    </row>
    <row r="13830" spans="12:13" x14ac:dyDescent="0.35">
      <c r="L13830" s="535" t="s">
        <v>14894</v>
      </c>
      <c r="M13830" s="529" t="s">
        <v>1047</v>
      </c>
    </row>
    <row r="13831" spans="12:13" x14ac:dyDescent="0.35">
      <c r="L13831" s="535" t="s">
        <v>14895</v>
      </c>
      <c r="M13831" s="529" t="s">
        <v>1047</v>
      </c>
    </row>
    <row r="13832" spans="12:13" x14ac:dyDescent="0.35">
      <c r="L13832" s="535" t="s">
        <v>14896</v>
      </c>
      <c r="M13832" s="529" t="s">
        <v>1047</v>
      </c>
    </row>
    <row r="13833" spans="12:13" x14ac:dyDescent="0.35">
      <c r="L13833" s="535" t="s">
        <v>14897</v>
      </c>
      <c r="M13833" s="529" t="s">
        <v>1047</v>
      </c>
    </row>
    <row r="13834" spans="12:13" x14ac:dyDescent="0.35">
      <c r="L13834" s="535" t="s">
        <v>14898</v>
      </c>
      <c r="M13834" s="529" t="s">
        <v>1047</v>
      </c>
    </row>
    <row r="13835" spans="12:13" x14ac:dyDescent="0.35">
      <c r="L13835" s="535" t="s">
        <v>14899</v>
      </c>
      <c r="M13835" s="529" t="s">
        <v>1047</v>
      </c>
    </row>
    <row r="13836" spans="12:13" x14ac:dyDescent="0.35">
      <c r="L13836" s="535" t="s">
        <v>14900</v>
      </c>
      <c r="M13836" s="529" t="s">
        <v>1047</v>
      </c>
    </row>
    <row r="13837" spans="12:13" x14ac:dyDescent="0.35">
      <c r="L13837" s="535" t="s">
        <v>14901</v>
      </c>
      <c r="M13837" s="529" t="s">
        <v>1047</v>
      </c>
    </row>
    <row r="13838" spans="12:13" x14ac:dyDescent="0.35">
      <c r="L13838" s="535" t="s">
        <v>14902</v>
      </c>
      <c r="M13838" s="529" t="s">
        <v>1047</v>
      </c>
    </row>
    <row r="13839" spans="12:13" x14ac:dyDescent="0.35">
      <c r="L13839" s="535" t="s">
        <v>14903</v>
      </c>
      <c r="M13839" s="529" t="s">
        <v>1047</v>
      </c>
    </row>
    <row r="13840" spans="12:13" x14ac:dyDescent="0.35">
      <c r="L13840" s="535" t="s">
        <v>14904</v>
      </c>
      <c r="M13840" s="529" t="s">
        <v>1047</v>
      </c>
    </row>
    <row r="13841" spans="12:13" x14ac:dyDescent="0.35">
      <c r="L13841" s="535" t="s">
        <v>14905</v>
      </c>
      <c r="M13841" s="529" t="s">
        <v>1047</v>
      </c>
    </row>
    <row r="13842" spans="12:13" x14ac:dyDescent="0.35">
      <c r="L13842" s="535" t="s">
        <v>14906</v>
      </c>
      <c r="M13842" s="529" t="s">
        <v>1047</v>
      </c>
    </row>
    <row r="13843" spans="12:13" x14ac:dyDescent="0.35">
      <c r="L13843" s="535" t="s">
        <v>14907</v>
      </c>
      <c r="M13843" s="529" t="s">
        <v>1047</v>
      </c>
    </row>
    <row r="13844" spans="12:13" x14ac:dyDescent="0.35">
      <c r="L13844" s="535" t="s">
        <v>14908</v>
      </c>
      <c r="M13844" s="529" t="s">
        <v>1047</v>
      </c>
    </row>
    <row r="13845" spans="12:13" x14ac:dyDescent="0.35">
      <c r="L13845" s="535" t="s">
        <v>14909</v>
      </c>
      <c r="M13845" s="529" t="s">
        <v>1047</v>
      </c>
    </row>
    <row r="13846" spans="12:13" x14ac:dyDescent="0.35">
      <c r="L13846" s="535" t="s">
        <v>14910</v>
      </c>
      <c r="M13846" s="529" t="s">
        <v>1047</v>
      </c>
    </row>
    <row r="13847" spans="12:13" x14ac:dyDescent="0.35">
      <c r="L13847" s="535" t="s">
        <v>14911</v>
      </c>
      <c r="M13847" s="529" t="s">
        <v>1047</v>
      </c>
    </row>
    <row r="13848" spans="12:13" x14ac:dyDescent="0.35">
      <c r="L13848" s="535" t="s">
        <v>14912</v>
      </c>
      <c r="M13848" s="529" t="s">
        <v>1047</v>
      </c>
    </row>
    <row r="13849" spans="12:13" x14ac:dyDescent="0.35">
      <c r="L13849" s="535" t="s">
        <v>14913</v>
      </c>
      <c r="M13849" s="529" t="s">
        <v>1047</v>
      </c>
    </row>
    <row r="13850" spans="12:13" x14ac:dyDescent="0.35">
      <c r="L13850" s="535" t="s">
        <v>14914</v>
      </c>
      <c r="M13850" s="529" t="s">
        <v>1047</v>
      </c>
    </row>
    <row r="13851" spans="12:13" x14ac:dyDescent="0.35">
      <c r="L13851" s="535" t="s">
        <v>14915</v>
      </c>
      <c r="M13851" s="529" t="s">
        <v>1047</v>
      </c>
    </row>
    <row r="13852" spans="12:13" x14ac:dyDescent="0.35">
      <c r="L13852" s="535" t="s">
        <v>14916</v>
      </c>
      <c r="M13852" s="529" t="s">
        <v>1047</v>
      </c>
    </row>
    <row r="13853" spans="12:13" x14ac:dyDescent="0.35">
      <c r="L13853" s="535" t="s">
        <v>14917</v>
      </c>
      <c r="M13853" s="529" t="s">
        <v>1075</v>
      </c>
    </row>
    <row r="13854" spans="12:13" x14ac:dyDescent="0.35">
      <c r="L13854" s="535" t="s">
        <v>14918</v>
      </c>
      <c r="M13854" s="529" t="s">
        <v>1075</v>
      </c>
    </row>
    <row r="13855" spans="12:13" x14ac:dyDescent="0.35">
      <c r="L13855" s="535" t="s">
        <v>14919</v>
      </c>
      <c r="M13855" s="529" t="s">
        <v>1075</v>
      </c>
    </row>
    <row r="13856" spans="12:13" x14ac:dyDescent="0.35">
      <c r="L13856" s="535" t="s">
        <v>14920</v>
      </c>
      <c r="M13856" s="529" t="s">
        <v>1075</v>
      </c>
    </row>
    <row r="13857" spans="12:13" x14ac:dyDescent="0.35">
      <c r="L13857" s="535" t="s">
        <v>14921</v>
      </c>
      <c r="M13857" s="529" t="s">
        <v>1075</v>
      </c>
    </row>
    <row r="13858" spans="12:13" x14ac:dyDescent="0.35">
      <c r="L13858" s="535" t="s">
        <v>14922</v>
      </c>
      <c r="M13858" s="529" t="s">
        <v>1075</v>
      </c>
    </row>
    <row r="13859" spans="12:13" x14ac:dyDescent="0.35">
      <c r="L13859" s="535" t="s">
        <v>14923</v>
      </c>
      <c r="M13859" s="529" t="s">
        <v>1075</v>
      </c>
    </row>
    <row r="13860" spans="12:13" x14ac:dyDescent="0.35">
      <c r="L13860" s="535" t="s">
        <v>14924</v>
      </c>
      <c r="M13860" s="529" t="s">
        <v>1075</v>
      </c>
    </row>
    <row r="13861" spans="12:13" x14ac:dyDescent="0.35">
      <c r="L13861" s="535" t="s">
        <v>14925</v>
      </c>
      <c r="M13861" s="529" t="s">
        <v>1075</v>
      </c>
    </row>
    <row r="13862" spans="12:13" x14ac:dyDescent="0.35">
      <c r="L13862" s="535" t="s">
        <v>14926</v>
      </c>
      <c r="M13862" s="529" t="s">
        <v>1075</v>
      </c>
    </row>
    <row r="13863" spans="12:13" x14ac:dyDescent="0.35">
      <c r="L13863" s="535" t="s">
        <v>14927</v>
      </c>
      <c r="M13863" s="529" t="s">
        <v>1075</v>
      </c>
    </row>
    <row r="13864" spans="12:13" x14ac:dyDescent="0.35">
      <c r="L13864" s="535" t="s">
        <v>14928</v>
      </c>
      <c r="M13864" s="529" t="s">
        <v>1075</v>
      </c>
    </row>
    <row r="13865" spans="12:13" x14ac:dyDescent="0.35">
      <c r="L13865" s="535" t="s">
        <v>14929</v>
      </c>
      <c r="M13865" s="529" t="s">
        <v>1075</v>
      </c>
    </row>
    <row r="13866" spans="12:13" x14ac:dyDescent="0.35">
      <c r="L13866" s="535" t="s">
        <v>14930</v>
      </c>
      <c r="M13866" s="529" t="s">
        <v>1075</v>
      </c>
    </row>
    <row r="13867" spans="12:13" x14ac:dyDescent="0.35">
      <c r="L13867" s="535" t="s">
        <v>14931</v>
      </c>
      <c r="M13867" s="529" t="s">
        <v>1075</v>
      </c>
    </row>
    <row r="13868" spans="12:13" x14ac:dyDescent="0.35">
      <c r="L13868" s="535" t="s">
        <v>14932</v>
      </c>
      <c r="M13868" s="529" t="s">
        <v>1075</v>
      </c>
    </row>
    <row r="13869" spans="12:13" x14ac:dyDescent="0.35">
      <c r="L13869" s="535" t="s">
        <v>14933</v>
      </c>
      <c r="M13869" s="529" t="s">
        <v>1075</v>
      </c>
    </row>
    <row r="13870" spans="12:13" x14ac:dyDescent="0.35">
      <c r="L13870" s="535" t="s">
        <v>14934</v>
      </c>
      <c r="M13870" s="529" t="s">
        <v>1075</v>
      </c>
    </row>
    <row r="13871" spans="12:13" x14ac:dyDescent="0.35">
      <c r="L13871" s="535" t="s">
        <v>14935</v>
      </c>
      <c r="M13871" s="529" t="s">
        <v>1075</v>
      </c>
    </row>
    <row r="13872" spans="12:13" x14ac:dyDescent="0.35">
      <c r="L13872" s="535" t="s">
        <v>14936</v>
      </c>
      <c r="M13872" s="529" t="s">
        <v>1075</v>
      </c>
    </row>
    <row r="13873" spans="12:13" x14ac:dyDescent="0.35">
      <c r="L13873" s="535" t="s">
        <v>14937</v>
      </c>
      <c r="M13873" s="529" t="s">
        <v>1075</v>
      </c>
    </row>
    <row r="13874" spans="12:13" x14ac:dyDescent="0.35">
      <c r="L13874" s="535" t="s">
        <v>14938</v>
      </c>
      <c r="M13874" s="529" t="s">
        <v>1075</v>
      </c>
    </row>
    <row r="13875" spans="12:13" x14ac:dyDescent="0.35">
      <c r="L13875" s="535" t="s">
        <v>14939</v>
      </c>
      <c r="M13875" s="529" t="s">
        <v>1075</v>
      </c>
    </row>
    <row r="13876" spans="12:13" x14ac:dyDescent="0.35">
      <c r="L13876" s="535" t="s">
        <v>14940</v>
      </c>
      <c r="M13876" s="529" t="s">
        <v>1075</v>
      </c>
    </row>
    <row r="13877" spans="12:13" x14ac:dyDescent="0.35">
      <c r="L13877" s="535" t="s">
        <v>14941</v>
      </c>
      <c r="M13877" s="529" t="s">
        <v>1075</v>
      </c>
    </row>
    <row r="13878" spans="12:13" x14ac:dyDescent="0.35">
      <c r="L13878" s="535" t="s">
        <v>14942</v>
      </c>
      <c r="M13878" s="529" t="s">
        <v>1075</v>
      </c>
    </row>
    <row r="13879" spans="12:13" x14ac:dyDescent="0.35">
      <c r="L13879" s="535" t="s">
        <v>14943</v>
      </c>
      <c r="M13879" s="529" t="s">
        <v>1075</v>
      </c>
    </row>
    <row r="13880" spans="12:13" x14ac:dyDescent="0.35">
      <c r="L13880" s="535" t="s">
        <v>14944</v>
      </c>
      <c r="M13880" s="529" t="s">
        <v>1075</v>
      </c>
    </row>
    <row r="13881" spans="12:13" x14ac:dyDescent="0.35">
      <c r="L13881" s="535" t="s">
        <v>14945</v>
      </c>
      <c r="M13881" s="529" t="s">
        <v>1075</v>
      </c>
    </row>
    <row r="13882" spans="12:13" x14ac:dyDescent="0.35">
      <c r="L13882" s="535" t="s">
        <v>14946</v>
      </c>
      <c r="M13882" s="529" t="s">
        <v>1075</v>
      </c>
    </row>
    <row r="13883" spans="12:13" x14ac:dyDescent="0.35">
      <c r="L13883" s="535" t="s">
        <v>14947</v>
      </c>
      <c r="M13883" s="529" t="s">
        <v>1075</v>
      </c>
    </row>
    <row r="13884" spans="12:13" x14ac:dyDescent="0.35">
      <c r="L13884" s="535" t="s">
        <v>14948</v>
      </c>
      <c r="M13884" s="529" t="s">
        <v>1075</v>
      </c>
    </row>
    <row r="13885" spans="12:13" x14ac:dyDescent="0.35">
      <c r="L13885" s="535" t="s">
        <v>14949</v>
      </c>
      <c r="M13885" s="529" t="s">
        <v>1075</v>
      </c>
    </row>
    <row r="13886" spans="12:13" x14ac:dyDescent="0.35">
      <c r="L13886" s="535" t="s">
        <v>14950</v>
      </c>
      <c r="M13886" s="529" t="s">
        <v>1075</v>
      </c>
    </row>
    <row r="13887" spans="12:13" x14ac:dyDescent="0.35">
      <c r="L13887" s="535" t="s">
        <v>14951</v>
      </c>
      <c r="M13887" s="529" t="s">
        <v>1075</v>
      </c>
    </row>
    <row r="13888" spans="12:13" x14ac:dyDescent="0.35">
      <c r="L13888" s="535" t="s">
        <v>14952</v>
      </c>
      <c r="M13888" s="529" t="s">
        <v>1075</v>
      </c>
    </row>
    <row r="13889" spans="12:13" x14ac:dyDescent="0.35">
      <c r="L13889" s="535" t="s">
        <v>14953</v>
      </c>
      <c r="M13889" s="529" t="s">
        <v>1075</v>
      </c>
    </row>
    <row r="13890" spans="12:13" x14ac:dyDescent="0.35">
      <c r="L13890" s="535" t="s">
        <v>14954</v>
      </c>
      <c r="M13890" s="529" t="s">
        <v>1075</v>
      </c>
    </row>
    <row r="13891" spans="12:13" x14ac:dyDescent="0.35">
      <c r="L13891" s="535" t="s">
        <v>14955</v>
      </c>
      <c r="M13891" s="529" t="s">
        <v>1075</v>
      </c>
    </row>
    <row r="13892" spans="12:13" x14ac:dyDescent="0.35">
      <c r="L13892" s="535" t="s">
        <v>14956</v>
      </c>
      <c r="M13892" s="529" t="s">
        <v>1075</v>
      </c>
    </row>
    <row r="13893" spans="12:13" x14ac:dyDescent="0.35">
      <c r="L13893" s="535" t="s">
        <v>14957</v>
      </c>
      <c r="M13893" s="529" t="s">
        <v>1075</v>
      </c>
    </row>
    <row r="13894" spans="12:13" x14ac:dyDescent="0.35">
      <c r="L13894" s="535" t="s">
        <v>14958</v>
      </c>
      <c r="M13894" s="529" t="s">
        <v>1075</v>
      </c>
    </row>
    <row r="13895" spans="12:13" x14ac:dyDescent="0.35">
      <c r="L13895" s="535" t="s">
        <v>14959</v>
      </c>
      <c r="M13895" s="529" t="s">
        <v>1075</v>
      </c>
    </row>
    <row r="13896" spans="12:13" x14ac:dyDescent="0.35">
      <c r="L13896" s="535" t="s">
        <v>14960</v>
      </c>
      <c r="M13896" s="529" t="s">
        <v>1075</v>
      </c>
    </row>
    <row r="13897" spans="12:13" x14ac:dyDescent="0.35">
      <c r="L13897" s="535" t="s">
        <v>14961</v>
      </c>
      <c r="M13897" s="529" t="s">
        <v>1075</v>
      </c>
    </row>
    <row r="13898" spans="12:13" x14ac:dyDescent="0.35">
      <c r="L13898" s="535" t="s">
        <v>14962</v>
      </c>
      <c r="M13898" s="529" t="s">
        <v>1075</v>
      </c>
    </row>
    <row r="13899" spans="12:13" x14ac:dyDescent="0.35">
      <c r="L13899" s="535" t="s">
        <v>14963</v>
      </c>
      <c r="M13899" s="529" t="s">
        <v>1075</v>
      </c>
    </row>
    <row r="13900" spans="12:13" x14ac:dyDescent="0.35">
      <c r="L13900" s="535" t="s">
        <v>14964</v>
      </c>
      <c r="M13900" s="529" t="s">
        <v>1075</v>
      </c>
    </row>
    <row r="13901" spans="12:13" x14ac:dyDescent="0.35">
      <c r="L13901" s="535" t="s">
        <v>14965</v>
      </c>
      <c r="M13901" s="529" t="s">
        <v>1075</v>
      </c>
    </row>
    <row r="13902" spans="12:13" x14ac:dyDescent="0.35">
      <c r="L13902" s="535" t="s">
        <v>14966</v>
      </c>
      <c r="M13902" s="529" t="s">
        <v>1075</v>
      </c>
    </row>
    <row r="13903" spans="12:13" x14ac:dyDescent="0.35">
      <c r="L13903" s="535" t="s">
        <v>14967</v>
      </c>
      <c r="M13903" s="529" t="s">
        <v>1075</v>
      </c>
    </row>
    <row r="13904" spans="12:13" x14ac:dyDescent="0.35">
      <c r="L13904" s="535" t="s">
        <v>14968</v>
      </c>
      <c r="M13904" s="529" t="s">
        <v>1075</v>
      </c>
    </row>
    <row r="13905" spans="12:13" x14ac:dyDescent="0.35">
      <c r="L13905" s="535" t="s">
        <v>14969</v>
      </c>
      <c r="M13905" s="529" t="s">
        <v>1075</v>
      </c>
    </row>
    <row r="13906" spans="12:13" x14ac:dyDescent="0.35">
      <c r="L13906" s="535" t="s">
        <v>14970</v>
      </c>
      <c r="M13906" s="529" t="s">
        <v>1075</v>
      </c>
    </row>
    <row r="13907" spans="12:13" x14ac:dyDescent="0.35">
      <c r="L13907" s="535" t="s">
        <v>14971</v>
      </c>
      <c r="M13907" s="529" t="s">
        <v>1075</v>
      </c>
    </row>
    <row r="13908" spans="12:13" x14ac:dyDescent="0.35">
      <c r="L13908" s="535" t="s">
        <v>14972</v>
      </c>
      <c r="M13908" s="529" t="s">
        <v>1075</v>
      </c>
    </row>
    <row r="13909" spans="12:13" x14ac:dyDescent="0.35">
      <c r="L13909" s="535" t="s">
        <v>14973</v>
      </c>
      <c r="M13909" s="529" t="s">
        <v>1075</v>
      </c>
    </row>
    <row r="13910" spans="12:13" x14ac:dyDescent="0.35">
      <c r="L13910" s="535" t="s">
        <v>14974</v>
      </c>
      <c r="M13910" s="529" t="s">
        <v>1075</v>
      </c>
    </row>
    <row r="13911" spans="12:13" x14ac:dyDescent="0.35">
      <c r="L13911" s="535" t="s">
        <v>14975</v>
      </c>
      <c r="M13911" s="529" t="s">
        <v>1075</v>
      </c>
    </row>
    <row r="13912" spans="12:13" x14ac:dyDescent="0.35">
      <c r="L13912" s="535" t="s">
        <v>14976</v>
      </c>
      <c r="M13912" s="529" t="s">
        <v>1075</v>
      </c>
    </row>
    <row r="13913" spans="12:13" x14ac:dyDescent="0.35">
      <c r="L13913" s="535" t="s">
        <v>14977</v>
      </c>
      <c r="M13913" s="529" t="s">
        <v>1075</v>
      </c>
    </row>
    <row r="13914" spans="12:13" x14ac:dyDescent="0.35">
      <c r="L13914" s="535" t="s">
        <v>14978</v>
      </c>
      <c r="M13914" s="529" t="s">
        <v>1075</v>
      </c>
    </row>
    <row r="13915" spans="12:13" x14ac:dyDescent="0.35">
      <c r="L13915" s="535" t="s">
        <v>14979</v>
      </c>
      <c r="M13915" s="529" t="s">
        <v>1075</v>
      </c>
    </row>
    <row r="13916" spans="12:13" x14ac:dyDescent="0.35">
      <c r="L13916" s="535" t="s">
        <v>14980</v>
      </c>
      <c r="M13916" s="529" t="s">
        <v>1075</v>
      </c>
    </row>
    <row r="13917" spans="12:13" x14ac:dyDescent="0.35">
      <c r="L13917" s="535" t="s">
        <v>14981</v>
      </c>
      <c r="M13917" s="529" t="s">
        <v>1075</v>
      </c>
    </row>
    <row r="13918" spans="12:13" x14ac:dyDescent="0.35">
      <c r="L13918" s="535" t="s">
        <v>14982</v>
      </c>
      <c r="M13918" s="529" t="s">
        <v>1075</v>
      </c>
    </row>
    <row r="13919" spans="12:13" x14ac:dyDescent="0.35">
      <c r="L13919" s="535" t="s">
        <v>14983</v>
      </c>
      <c r="M13919" s="529" t="s">
        <v>1075</v>
      </c>
    </row>
    <row r="13920" spans="12:13" x14ac:dyDescent="0.35">
      <c r="L13920" s="535" t="s">
        <v>14984</v>
      </c>
      <c r="M13920" s="529" t="s">
        <v>1075</v>
      </c>
    </row>
    <row r="13921" spans="12:13" x14ac:dyDescent="0.35">
      <c r="L13921" s="535" t="s">
        <v>14985</v>
      </c>
      <c r="M13921" s="529" t="s">
        <v>1075</v>
      </c>
    </row>
    <row r="13922" spans="12:13" x14ac:dyDescent="0.35">
      <c r="L13922" s="535" t="s">
        <v>14986</v>
      </c>
      <c r="M13922" s="529" t="s">
        <v>1075</v>
      </c>
    </row>
    <row r="13923" spans="12:13" x14ac:dyDescent="0.35">
      <c r="L13923" s="535" t="s">
        <v>14987</v>
      </c>
      <c r="M13923" s="529" t="s">
        <v>1075</v>
      </c>
    </row>
    <row r="13924" spans="12:13" x14ac:dyDescent="0.35">
      <c r="L13924" s="535" t="s">
        <v>14988</v>
      </c>
      <c r="M13924" s="529" t="s">
        <v>1075</v>
      </c>
    </row>
    <row r="13925" spans="12:13" x14ac:dyDescent="0.35">
      <c r="L13925" s="535" t="s">
        <v>14989</v>
      </c>
      <c r="M13925" s="529" t="s">
        <v>1075</v>
      </c>
    </row>
    <row r="13926" spans="12:13" x14ac:dyDescent="0.35">
      <c r="L13926" s="535" t="s">
        <v>14990</v>
      </c>
      <c r="M13926" s="529" t="s">
        <v>1075</v>
      </c>
    </row>
    <row r="13927" spans="12:13" x14ac:dyDescent="0.35">
      <c r="L13927" s="535" t="s">
        <v>14991</v>
      </c>
      <c r="M13927" s="529" t="s">
        <v>1075</v>
      </c>
    </row>
    <row r="13928" spans="12:13" x14ac:dyDescent="0.35">
      <c r="L13928" s="535" t="s">
        <v>14992</v>
      </c>
      <c r="M13928" s="529" t="s">
        <v>1075</v>
      </c>
    </row>
    <row r="13929" spans="12:13" x14ac:dyDescent="0.35">
      <c r="L13929" s="535" t="s">
        <v>14993</v>
      </c>
      <c r="M13929" s="529" t="s">
        <v>1075</v>
      </c>
    </row>
    <row r="13930" spans="12:13" x14ac:dyDescent="0.35">
      <c r="L13930" s="535" t="s">
        <v>14994</v>
      </c>
      <c r="M13930" s="529" t="s">
        <v>1075</v>
      </c>
    </row>
    <row r="13931" spans="12:13" x14ac:dyDescent="0.35">
      <c r="L13931" s="535" t="s">
        <v>14995</v>
      </c>
      <c r="M13931" s="529" t="s">
        <v>1075</v>
      </c>
    </row>
    <row r="13932" spans="12:13" x14ac:dyDescent="0.35">
      <c r="L13932" s="535" t="s">
        <v>14996</v>
      </c>
      <c r="M13932" s="529" t="s">
        <v>1075</v>
      </c>
    </row>
    <row r="13933" spans="12:13" x14ac:dyDescent="0.35">
      <c r="L13933" s="535" t="s">
        <v>14997</v>
      </c>
      <c r="M13933" s="529" t="s">
        <v>1075</v>
      </c>
    </row>
    <row r="13934" spans="12:13" x14ac:dyDescent="0.35">
      <c r="L13934" s="535" t="s">
        <v>14998</v>
      </c>
      <c r="M13934" s="529" t="s">
        <v>1075</v>
      </c>
    </row>
    <row r="13935" spans="12:13" x14ac:dyDescent="0.35">
      <c r="L13935" s="535" t="s">
        <v>14999</v>
      </c>
      <c r="M13935" s="529" t="s">
        <v>1075</v>
      </c>
    </row>
    <row r="13936" spans="12:13" x14ac:dyDescent="0.35">
      <c r="L13936" s="535" t="s">
        <v>15000</v>
      </c>
      <c r="M13936" s="529" t="s">
        <v>1075</v>
      </c>
    </row>
    <row r="13937" spans="12:13" x14ac:dyDescent="0.35">
      <c r="L13937" s="535" t="s">
        <v>15001</v>
      </c>
      <c r="M13937" s="529" t="s">
        <v>1075</v>
      </c>
    </row>
    <row r="13938" spans="12:13" x14ac:dyDescent="0.35">
      <c r="L13938" s="535" t="s">
        <v>15002</v>
      </c>
      <c r="M13938" s="529" t="s">
        <v>1075</v>
      </c>
    </row>
    <row r="13939" spans="12:13" x14ac:dyDescent="0.35">
      <c r="L13939" s="535" t="s">
        <v>15003</v>
      </c>
      <c r="M13939" s="529" t="s">
        <v>1075</v>
      </c>
    </row>
    <row r="13940" spans="12:13" x14ac:dyDescent="0.35">
      <c r="L13940" s="535" t="s">
        <v>15004</v>
      </c>
      <c r="M13940" s="529" t="s">
        <v>1075</v>
      </c>
    </row>
    <row r="13941" spans="12:13" x14ac:dyDescent="0.35">
      <c r="L13941" s="535" t="s">
        <v>15005</v>
      </c>
      <c r="M13941" s="529" t="s">
        <v>1075</v>
      </c>
    </row>
    <row r="13942" spans="12:13" x14ac:dyDescent="0.35">
      <c r="L13942" s="535" t="s">
        <v>15006</v>
      </c>
      <c r="M13942" s="529" t="s">
        <v>1075</v>
      </c>
    </row>
    <row r="13943" spans="12:13" x14ac:dyDescent="0.35">
      <c r="L13943" s="535" t="s">
        <v>15007</v>
      </c>
      <c r="M13943" s="529" t="s">
        <v>1075</v>
      </c>
    </row>
    <row r="13944" spans="12:13" x14ac:dyDescent="0.35">
      <c r="L13944" s="535" t="s">
        <v>15008</v>
      </c>
      <c r="M13944" s="529" t="s">
        <v>1075</v>
      </c>
    </row>
    <row r="13945" spans="12:13" x14ac:dyDescent="0.35">
      <c r="L13945" s="535" t="s">
        <v>15009</v>
      </c>
      <c r="M13945" s="529" t="s">
        <v>1075</v>
      </c>
    </row>
    <row r="13946" spans="12:13" x14ac:dyDescent="0.35">
      <c r="L13946" s="535" t="s">
        <v>15010</v>
      </c>
      <c r="M13946" s="529" t="s">
        <v>1075</v>
      </c>
    </row>
    <row r="13947" spans="12:13" x14ac:dyDescent="0.35">
      <c r="L13947" s="535" t="s">
        <v>15011</v>
      </c>
      <c r="M13947" s="529" t="s">
        <v>1075</v>
      </c>
    </row>
    <row r="13948" spans="12:13" x14ac:dyDescent="0.35">
      <c r="L13948" s="535" t="s">
        <v>15012</v>
      </c>
      <c r="M13948" s="529" t="s">
        <v>1075</v>
      </c>
    </row>
    <row r="13949" spans="12:13" x14ac:dyDescent="0.35">
      <c r="L13949" s="535" t="s">
        <v>15013</v>
      </c>
      <c r="M13949" s="529" t="s">
        <v>1075</v>
      </c>
    </row>
    <row r="13950" spans="12:13" x14ac:dyDescent="0.35">
      <c r="L13950" s="535" t="s">
        <v>15014</v>
      </c>
      <c r="M13950" s="529" t="s">
        <v>1075</v>
      </c>
    </row>
    <row r="13951" spans="12:13" x14ac:dyDescent="0.35">
      <c r="L13951" s="535" t="s">
        <v>15015</v>
      </c>
      <c r="M13951" s="529" t="s">
        <v>1075</v>
      </c>
    </row>
    <row r="13952" spans="12:13" x14ac:dyDescent="0.35">
      <c r="L13952" s="535" t="s">
        <v>15016</v>
      </c>
      <c r="M13952" s="529" t="s">
        <v>1075</v>
      </c>
    </row>
    <row r="13953" spans="12:13" x14ac:dyDescent="0.35">
      <c r="L13953" s="535" t="s">
        <v>15017</v>
      </c>
      <c r="M13953" s="529" t="s">
        <v>1075</v>
      </c>
    </row>
    <row r="13954" spans="12:13" x14ac:dyDescent="0.35">
      <c r="L13954" s="535" t="s">
        <v>15018</v>
      </c>
      <c r="M13954" s="529" t="s">
        <v>1075</v>
      </c>
    </row>
    <row r="13955" spans="12:13" x14ac:dyDescent="0.35">
      <c r="L13955" s="535" t="s">
        <v>15019</v>
      </c>
      <c r="M13955" s="529" t="s">
        <v>1075</v>
      </c>
    </row>
    <row r="13956" spans="12:13" x14ac:dyDescent="0.35">
      <c r="L13956" s="535" t="s">
        <v>15020</v>
      </c>
      <c r="M13956" s="529" t="s">
        <v>1075</v>
      </c>
    </row>
    <row r="13957" spans="12:13" x14ac:dyDescent="0.35">
      <c r="L13957" s="535" t="s">
        <v>15021</v>
      </c>
      <c r="M13957" s="529" t="s">
        <v>1075</v>
      </c>
    </row>
    <row r="13958" spans="12:13" x14ac:dyDescent="0.35">
      <c r="L13958" s="535" t="s">
        <v>15022</v>
      </c>
      <c r="M13958" s="529" t="s">
        <v>1075</v>
      </c>
    </row>
    <row r="13959" spans="12:13" x14ac:dyDescent="0.35">
      <c r="L13959" s="535" t="s">
        <v>15023</v>
      </c>
      <c r="M13959" s="529" t="s">
        <v>1075</v>
      </c>
    </row>
    <row r="13960" spans="12:13" x14ac:dyDescent="0.35">
      <c r="L13960" s="535" t="s">
        <v>15024</v>
      </c>
      <c r="M13960" s="529" t="s">
        <v>1075</v>
      </c>
    </row>
    <row r="13961" spans="12:13" x14ac:dyDescent="0.35">
      <c r="L13961" s="535" t="s">
        <v>15025</v>
      </c>
      <c r="M13961" s="529" t="s">
        <v>1075</v>
      </c>
    </row>
    <row r="13962" spans="12:13" x14ac:dyDescent="0.35">
      <c r="L13962" s="535" t="s">
        <v>15026</v>
      </c>
      <c r="M13962" s="529" t="s">
        <v>1075</v>
      </c>
    </row>
    <row r="13963" spans="12:13" x14ac:dyDescent="0.35">
      <c r="L13963" s="535" t="s">
        <v>15027</v>
      </c>
      <c r="M13963" s="529" t="s">
        <v>1075</v>
      </c>
    </row>
    <row r="13964" spans="12:13" x14ac:dyDescent="0.35">
      <c r="L13964" s="535" t="s">
        <v>15028</v>
      </c>
      <c r="M13964" s="529" t="s">
        <v>1075</v>
      </c>
    </row>
    <row r="13965" spans="12:13" x14ac:dyDescent="0.35">
      <c r="L13965" s="535" t="s">
        <v>15029</v>
      </c>
      <c r="M13965" s="529" t="s">
        <v>1075</v>
      </c>
    </row>
    <row r="13966" spans="12:13" x14ac:dyDescent="0.35">
      <c r="L13966" s="535" t="s">
        <v>15030</v>
      </c>
      <c r="M13966" s="529" t="s">
        <v>1075</v>
      </c>
    </row>
    <row r="13967" spans="12:13" x14ac:dyDescent="0.35">
      <c r="L13967" s="535" t="s">
        <v>15031</v>
      </c>
      <c r="M13967" s="529" t="s">
        <v>1075</v>
      </c>
    </row>
    <row r="13968" spans="12:13" x14ac:dyDescent="0.35">
      <c r="L13968" s="535" t="s">
        <v>15032</v>
      </c>
      <c r="M13968" s="529" t="s">
        <v>1075</v>
      </c>
    </row>
    <row r="13969" spans="12:13" x14ac:dyDescent="0.35">
      <c r="L13969" s="535" t="s">
        <v>15033</v>
      </c>
      <c r="M13969" s="529" t="s">
        <v>1075</v>
      </c>
    </row>
    <row r="13970" spans="12:13" x14ac:dyDescent="0.35">
      <c r="L13970" s="535" t="s">
        <v>15034</v>
      </c>
      <c r="M13970" s="529" t="s">
        <v>1075</v>
      </c>
    </row>
    <row r="13971" spans="12:13" x14ac:dyDescent="0.35">
      <c r="L13971" s="535" t="s">
        <v>15035</v>
      </c>
      <c r="M13971" s="529" t="s">
        <v>1075</v>
      </c>
    </row>
    <row r="13972" spans="12:13" x14ac:dyDescent="0.35">
      <c r="L13972" s="535" t="s">
        <v>15036</v>
      </c>
      <c r="M13972" s="529" t="s">
        <v>1075</v>
      </c>
    </row>
    <row r="13973" spans="12:13" x14ac:dyDescent="0.35">
      <c r="L13973" s="535" t="s">
        <v>15037</v>
      </c>
      <c r="M13973" s="529" t="s">
        <v>1075</v>
      </c>
    </row>
    <row r="13974" spans="12:13" x14ac:dyDescent="0.35">
      <c r="L13974" s="535" t="s">
        <v>15038</v>
      </c>
      <c r="M13974" s="529" t="s">
        <v>1075</v>
      </c>
    </row>
    <row r="13975" spans="12:13" x14ac:dyDescent="0.35">
      <c r="L13975" s="535" t="s">
        <v>15039</v>
      </c>
      <c r="M13975" s="529" t="s">
        <v>1075</v>
      </c>
    </row>
    <row r="13976" spans="12:13" x14ac:dyDescent="0.35">
      <c r="L13976" s="535" t="s">
        <v>15040</v>
      </c>
      <c r="M13976" s="529" t="s">
        <v>1075</v>
      </c>
    </row>
    <row r="13977" spans="12:13" x14ac:dyDescent="0.35">
      <c r="L13977" s="535" t="s">
        <v>15041</v>
      </c>
      <c r="M13977" s="529" t="s">
        <v>1075</v>
      </c>
    </row>
    <row r="13978" spans="12:13" x14ac:dyDescent="0.35">
      <c r="L13978" s="535" t="s">
        <v>15042</v>
      </c>
      <c r="M13978" s="529" t="s">
        <v>1075</v>
      </c>
    </row>
    <row r="13979" spans="12:13" x14ac:dyDescent="0.35">
      <c r="L13979" s="535" t="s">
        <v>15043</v>
      </c>
      <c r="M13979" s="529" t="s">
        <v>1075</v>
      </c>
    </row>
    <row r="13980" spans="12:13" x14ac:dyDescent="0.35">
      <c r="L13980" s="535" t="s">
        <v>15044</v>
      </c>
      <c r="M13980" s="529" t="s">
        <v>1075</v>
      </c>
    </row>
    <row r="13981" spans="12:13" x14ac:dyDescent="0.35">
      <c r="L13981" s="535" t="s">
        <v>15045</v>
      </c>
      <c r="M13981" s="529" t="s">
        <v>1075</v>
      </c>
    </row>
    <row r="13982" spans="12:13" x14ac:dyDescent="0.35">
      <c r="L13982" s="535" t="s">
        <v>15046</v>
      </c>
      <c r="M13982" s="529" t="s">
        <v>1075</v>
      </c>
    </row>
    <row r="13983" spans="12:13" x14ac:dyDescent="0.35">
      <c r="L13983" s="535" t="s">
        <v>15047</v>
      </c>
      <c r="M13983" s="529" t="s">
        <v>1075</v>
      </c>
    </row>
    <row r="13984" spans="12:13" x14ac:dyDescent="0.35">
      <c r="L13984" s="535" t="s">
        <v>15048</v>
      </c>
      <c r="M13984" s="529" t="s">
        <v>1075</v>
      </c>
    </row>
    <row r="13985" spans="12:13" x14ac:dyDescent="0.35">
      <c r="L13985" s="535" t="s">
        <v>15049</v>
      </c>
      <c r="M13985" s="529" t="s">
        <v>1075</v>
      </c>
    </row>
    <row r="13986" spans="12:13" x14ac:dyDescent="0.35">
      <c r="L13986" s="535" t="s">
        <v>15050</v>
      </c>
      <c r="M13986" s="529" t="s">
        <v>1075</v>
      </c>
    </row>
    <row r="13987" spans="12:13" x14ac:dyDescent="0.35">
      <c r="L13987" s="535" t="s">
        <v>15051</v>
      </c>
      <c r="M13987" s="529" t="s">
        <v>1075</v>
      </c>
    </row>
    <row r="13988" spans="12:13" x14ac:dyDescent="0.35">
      <c r="L13988" s="535" t="s">
        <v>15052</v>
      </c>
      <c r="M13988" s="529" t="s">
        <v>1075</v>
      </c>
    </row>
    <row r="13989" spans="12:13" x14ac:dyDescent="0.35">
      <c r="L13989" s="535" t="s">
        <v>15053</v>
      </c>
      <c r="M13989" s="529" t="s">
        <v>1075</v>
      </c>
    </row>
    <row r="13990" spans="12:13" x14ac:dyDescent="0.35">
      <c r="L13990" s="535" t="s">
        <v>15054</v>
      </c>
      <c r="M13990" s="529" t="s">
        <v>1075</v>
      </c>
    </row>
    <row r="13991" spans="12:13" x14ac:dyDescent="0.35">
      <c r="L13991" s="535" t="s">
        <v>15055</v>
      </c>
      <c r="M13991" s="529" t="s">
        <v>1075</v>
      </c>
    </row>
    <row r="13992" spans="12:13" x14ac:dyDescent="0.35">
      <c r="L13992" s="535" t="s">
        <v>15056</v>
      </c>
      <c r="M13992" s="529" t="s">
        <v>1075</v>
      </c>
    </row>
    <row r="13993" spans="12:13" x14ac:dyDescent="0.35">
      <c r="L13993" s="535" t="s">
        <v>15057</v>
      </c>
      <c r="M13993" s="529" t="s">
        <v>1075</v>
      </c>
    </row>
    <row r="13994" spans="12:13" x14ac:dyDescent="0.35">
      <c r="L13994" s="535" t="s">
        <v>15058</v>
      </c>
      <c r="M13994" s="529" t="s">
        <v>1075</v>
      </c>
    </row>
    <row r="13995" spans="12:13" x14ac:dyDescent="0.35">
      <c r="L13995" s="535" t="s">
        <v>15059</v>
      </c>
      <c r="M13995" s="529" t="s">
        <v>1075</v>
      </c>
    </row>
    <row r="13996" spans="12:13" x14ac:dyDescent="0.35">
      <c r="L13996" s="535" t="s">
        <v>15060</v>
      </c>
      <c r="M13996" s="529" t="s">
        <v>1075</v>
      </c>
    </row>
    <row r="13997" spans="12:13" x14ac:dyDescent="0.35">
      <c r="L13997" s="535" t="s">
        <v>15061</v>
      </c>
      <c r="M13997" s="529" t="s">
        <v>1075</v>
      </c>
    </row>
    <row r="13998" spans="12:13" x14ac:dyDescent="0.35">
      <c r="L13998" s="535" t="s">
        <v>15062</v>
      </c>
      <c r="M13998" s="529" t="s">
        <v>1075</v>
      </c>
    </row>
    <row r="13999" spans="12:13" x14ac:dyDescent="0.35">
      <c r="L13999" s="535" t="s">
        <v>15063</v>
      </c>
      <c r="M13999" s="529" t="s">
        <v>1075</v>
      </c>
    </row>
    <row r="14000" spans="12:13" x14ac:dyDescent="0.35">
      <c r="L14000" s="535" t="s">
        <v>15064</v>
      </c>
      <c r="M14000" s="529" t="s">
        <v>1075</v>
      </c>
    </row>
    <row r="14001" spans="12:13" x14ac:dyDescent="0.35">
      <c r="L14001" s="535" t="s">
        <v>15065</v>
      </c>
      <c r="M14001" s="529" t="s">
        <v>1075</v>
      </c>
    </row>
    <row r="14002" spans="12:13" x14ac:dyDescent="0.35">
      <c r="L14002" s="535" t="s">
        <v>15066</v>
      </c>
      <c r="M14002" s="529" t="s">
        <v>1075</v>
      </c>
    </row>
    <row r="14003" spans="12:13" x14ac:dyDescent="0.35">
      <c r="L14003" s="535" t="s">
        <v>15067</v>
      </c>
      <c r="M14003" s="529" t="s">
        <v>1075</v>
      </c>
    </row>
    <row r="14004" spans="12:13" x14ac:dyDescent="0.35">
      <c r="L14004" s="535" t="s">
        <v>15068</v>
      </c>
      <c r="M14004" s="529" t="s">
        <v>1075</v>
      </c>
    </row>
    <row r="14005" spans="12:13" x14ac:dyDescent="0.35">
      <c r="L14005" s="535" t="s">
        <v>15069</v>
      </c>
      <c r="M14005" s="529" t="s">
        <v>1075</v>
      </c>
    </row>
    <row r="14006" spans="12:13" x14ac:dyDescent="0.35">
      <c r="L14006" s="535" t="s">
        <v>15070</v>
      </c>
      <c r="M14006" s="529" t="s">
        <v>1075</v>
      </c>
    </row>
    <row r="14007" spans="12:13" x14ac:dyDescent="0.35">
      <c r="L14007" s="535" t="s">
        <v>15071</v>
      </c>
      <c r="M14007" s="529" t="s">
        <v>1075</v>
      </c>
    </row>
    <row r="14008" spans="12:13" x14ac:dyDescent="0.35">
      <c r="L14008" s="535" t="s">
        <v>15072</v>
      </c>
      <c r="M14008" s="529" t="s">
        <v>1075</v>
      </c>
    </row>
    <row r="14009" spans="12:13" x14ac:dyDescent="0.35">
      <c r="L14009" s="535" t="s">
        <v>15073</v>
      </c>
      <c r="M14009" s="529" t="s">
        <v>1075</v>
      </c>
    </row>
    <row r="14010" spans="12:13" x14ac:dyDescent="0.35">
      <c r="L14010" s="535" t="s">
        <v>15074</v>
      </c>
      <c r="M14010" s="529" t="s">
        <v>1075</v>
      </c>
    </row>
    <row r="14011" spans="12:13" x14ac:dyDescent="0.35">
      <c r="L14011" s="535" t="s">
        <v>15075</v>
      </c>
      <c r="M14011" s="529" t="s">
        <v>1075</v>
      </c>
    </row>
    <row r="14012" spans="12:13" x14ac:dyDescent="0.35">
      <c r="L14012" s="535" t="s">
        <v>15076</v>
      </c>
      <c r="M14012" s="529" t="s">
        <v>1075</v>
      </c>
    </row>
    <row r="14013" spans="12:13" x14ac:dyDescent="0.35">
      <c r="L14013" s="535" t="s">
        <v>15077</v>
      </c>
      <c r="M14013" s="529" t="s">
        <v>1075</v>
      </c>
    </row>
    <row r="14014" spans="12:13" x14ac:dyDescent="0.35">
      <c r="L14014" s="535" t="s">
        <v>15078</v>
      </c>
      <c r="M14014" s="529" t="s">
        <v>1075</v>
      </c>
    </row>
    <row r="14015" spans="12:13" x14ac:dyDescent="0.35">
      <c r="L14015" s="535" t="s">
        <v>15079</v>
      </c>
      <c r="M14015" s="529" t="s">
        <v>1075</v>
      </c>
    </row>
    <row r="14016" spans="12:13" x14ac:dyDescent="0.35">
      <c r="L14016" s="535" t="s">
        <v>15080</v>
      </c>
      <c r="M14016" s="529" t="s">
        <v>1075</v>
      </c>
    </row>
    <row r="14017" spans="12:13" x14ac:dyDescent="0.35">
      <c r="L14017" s="535" t="s">
        <v>15081</v>
      </c>
      <c r="M14017" s="529" t="s">
        <v>1075</v>
      </c>
    </row>
    <row r="14018" spans="12:13" x14ac:dyDescent="0.35">
      <c r="L14018" s="535" t="s">
        <v>15082</v>
      </c>
      <c r="M14018" s="529" t="s">
        <v>1075</v>
      </c>
    </row>
    <row r="14019" spans="12:13" x14ac:dyDescent="0.35">
      <c r="L14019" s="535" t="s">
        <v>15083</v>
      </c>
      <c r="M14019" s="529" t="s">
        <v>1075</v>
      </c>
    </row>
    <row r="14020" spans="12:13" x14ac:dyDescent="0.35">
      <c r="L14020" s="535" t="s">
        <v>15084</v>
      </c>
      <c r="M14020" s="529" t="s">
        <v>1075</v>
      </c>
    </row>
    <row r="14021" spans="12:13" x14ac:dyDescent="0.35">
      <c r="L14021" s="535" t="s">
        <v>15085</v>
      </c>
      <c r="M14021" s="529" t="s">
        <v>1075</v>
      </c>
    </row>
    <row r="14022" spans="12:13" x14ac:dyDescent="0.35">
      <c r="L14022" s="535" t="s">
        <v>15086</v>
      </c>
      <c r="M14022" s="529" t="s">
        <v>1075</v>
      </c>
    </row>
    <row r="14023" spans="12:13" x14ac:dyDescent="0.35">
      <c r="L14023" s="535" t="s">
        <v>15087</v>
      </c>
      <c r="M14023" s="529" t="s">
        <v>1075</v>
      </c>
    </row>
    <row r="14024" spans="12:13" x14ac:dyDescent="0.35">
      <c r="L14024" s="535" t="s">
        <v>15088</v>
      </c>
      <c r="M14024" s="529" t="s">
        <v>1075</v>
      </c>
    </row>
    <row r="14025" spans="12:13" x14ac:dyDescent="0.35">
      <c r="L14025" s="535" t="s">
        <v>15089</v>
      </c>
      <c r="M14025" s="529" t="s">
        <v>1075</v>
      </c>
    </row>
    <row r="14026" spans="12:13" x14ac:dyDescent="0.35">
      <c r="L14026" s="535" t="s">
        <v>15090</v>
      </c>
      <c r="M14026" s="529" t="s">
        <v>1075</v>
      </c>
    </row>
    <row r="14027" spans="12:13" x14ac:dyDescent="0.35">
      <c r="L14027" s="535" t="s">
        <v>15091</v>
      </c>
      <c r="M14027" s="529" t="s">
        <v>1075</v>
      </c>
    </row>
    <row r="14028" spans="12:13" x14ac:dyDescent="0.35">
      <c r="L14028" s="535" t="s">
        <v>15092</v>
      </c>
      <c r="M14028" s="529" t="s">
        <v>1075</v>
      </c>
    </row>
    <row r="14029" spans="12:13" x14ac:dyDescent="0.35">
      <c r="L14029" s="535" t="s">
        <v>15093</v>
      </c>
      <c r="M14029" s="529" t="s">
        <v>1075</v>
      </c>
    </row>
    <row r="14030" spans="12:13" x14ac:dyDescent="0.35">
      <c r="L14030" s="535" t="s">
        <v>15094</v>
      </c>
      <c r="M14030" s="529" t="s">
        <v>1075</v>
      </c>
    </row>
    <row r="14031" spans="12:13" x14ac:dyDescent="0.35">
      <c r="L14031" s="535" t="s">
        <v>15095</v>
      </c>
      <c r="M14031" s="529" t="s">
        <v>1075</v>
      </c>
    </row>
    <row r="14032" spans="12:13" x14ac:dyDescent="0.35">
      <c r="L14032" s="535" t="s">
        <v>15096</v>
      </c>
      <c r="M14032" s="529" t="s">
        <v>1075</v>
      </c>
    </row>
    <row r="14033" spans="12:13" x14ac:dyDescent="0.35">
      <c r="L14033" s="535" t="s">
        <v>15097</v>
      </c>
      <c r="M14033" s="529" t="s">
        <v>1075</v>
      </c>
    </row>
    <row r="14034" spans="12:13" x14ac:dyDescent="0.35">
      <c r="L14034" s="535" t="s">
        <v>15098</v>
      </c>
      <c r="M14034" s="529" t="s">
        <v>1075</v>
      </c>
    </row>
    <row r="14035" spans="12:13" x14ac:dyDescent="0.35">
      <c r="L14035" s="535" t="s">
        <v>15099</v>
      </c>
      <c r="M14035" s="529" t="s">
        <v>1075</v>
      </c>
    </row>
    <row r="14036" spans="12:13" x14ac:dyDescent="0.35">
      <c r="L14036" s="535" t="s">
        <v>15100</v>
      </c>
      <c r="M14036" s="529" t="s">
        <v>1075</v>
      </c>
    </row>
    <row r="14037" spans="12:13" x14ac:dyDescent="0.35">
      <c r="L14037" s="535" t="s">
        <v>15101</v>
      </c>
      <c r="M14037" s="529" t="s">
        <v>1075</v>
      </c>
    </row>
    <row r="14038" spans="12:13" x14ac:dyDescent="0.35">
      <c r="L14038" s="535" t="s">
        <v>15102</v>
      </c>
      <c r="M14038" s="529" t="s">
        <v>1075</v>
      </c>
    </row>
    <row r="14039" spans="12:13" x14ac:dyDescent="0.35">
      <c r="L14039" s="535" t="s">
        <v>15103</v>
      </c>
      <c r="M14039" s="529" t="s">
        <v>1075</v>
      </c>
    </row>
    <row r="14040" spans="12:13" x14ac:dyDescent="0.35">
      <c r="L14040" s="535" t="s">
        <v>15104</v>
      </c>
      <c r="M14040" s="529" t="s">
        <v>1075</v>
      </c>
    </row>
    <row r="14041" spans="12:13" x14ac:dyDescent="0.35">
      <c r="L14041" s="535" t="s">
        <v>15105</v>
      </c>
      <c r="M14041" s="529" t="s">
        <v>1075</v>
      </c>
    </row>
    <row r="14042" spans="12:13" x14ac:dyDescent="0.35">
      <c r="L14042" s="535" t="s">
        <v>15106</v>
      </c>
      <c r="M14042" s="529" t="s">
        <v>1075</v>
      </c>
    </row>
    <row r="14043" spans="12:13" x14ac:dyDescent="0.35">
      <c r="L14043" s="535" t="s">
        <v>15107</v>
      </c>
      <c r="M14043" s="529" t="s">
        <v>1075</v>
      </c>
    </row>
    <row r="14044" spans="12:13" x14ac:dyDescent="0.35">
      <c r="L14044" s="535" t="s">
        <v>15108</v>
      </c>
      <c r="M14044" s="529" t="s">
        <v>1075</v>
      </c>
    </row>
    <row r="14045" spans="12:13" x14ac:dyDescent="0.35">
      <c r="L14045" s="535" t="s">
        <v>15109</v>
      </c>
      <c r="M14045" s="529" t="s">
        <v>1075</v>
      </c>
    </row>
    <row r="14046" spans="12:13" x14ac:dyDescent="0.35">
      <c r="L14046" s="535" t="s">
        <v>15110</v>
      </c>
      <c r="M14046" s="529" t="s">
        <v>1075</v>
      </c>
    </row>
    <row r="14047" spans="12:13" x14ac:dyDescent="0.35">
      <c r="L14047" s="535" t="s">
        <v>15111</v>
      </c>
      <c r="M14047" s="529" t="s">
        <v>1075</v>
      </c>
    </row>
    <row r="14048" spans="12:13" x14ac:dyDescent="0.35">
      <c r="L14048" s="535" t="s">
        <v>15112</v>
      </c>
      <c r="M14048" s="529" t="s">
        <v>1075</v>
      </c>
    </row>
    <row r="14049" spans="12:13" x14ac:dyDescent="0.35">
      <c r="L14049" s="535" t="s">
        <v>15113</v>
      </c>
      <c r="M14049" s="529" t="s">
        <v>1075</v>
      </c>
    </row>
    <row r="14050" spans="12:13" x14ac:dyDescent="0.35">
      <c r="L14050" s="535" t="s">
        <v>15114</v>
      </c>
      <c r="M14050" s="529" t="s">
        <v>1075</v>
      </c>
    </row>
    <row r="14051" spans="12:13" x14ac:dyDescent="0.35">
      <c r="L14051" s="535" t="s">
        <v>15115</v>
      </c>
      <c r="M14051" s="529" t="s">
        <v>1075</v>
      </c>
    </row>
    <row r="14052" spans="12:13" x14ac:dyDescent="0.35">
      <c r="L14052" s="535" t="s">
        <v>15116</v>
      </c>
      <c r="M14052" s="529" t="s">
        <v>1075</v>
      </c>
    </row>
    <row r="14053" spans="12:13" x14ac:dyDescent="0.35">
      <c r="L14053" s="535" t="s">
        <v>15117</v>
      </c>
      <c r="M14053" s="529" t="s">
        <v>1075</v>
      </c>
    </row>
    <row r="14054" spans="12:13" x14ac:dyDescent="0.35">
      <c r="L14054" s="535" t="s">
        <v>15118</v>
      </c>
      <c r="M14054" s="529" t="s">
        <v>1075</v>
      </c>
    </row>
    <row r="14055" spans="12:13" x14ac:dyDescent="0.35">
      <c r="L14055" s="535" t="s">
        <v>15119</v>
      </c>
      <c r="M14055" s="529" t="s">
        <v>1075</v>
      </c>
    </row>
    <row r="14056" spans="12:13" x14ac:dyDescent="0.35">
      <c r="L14056" s="535" t="s">
        <v>15120</v>
      </c>
      <c r="M14056" s="529" t="s">
        <v>1075</v>
      </c>
    </row>
    <row r="14057" spans="12:13" x14ac:dyDescent="0.35">
      <c r="L14057" s="535" t="s">
        <v>15121</v>
      </c>
      <c r="M14057" s="529" t="s">
        <v>1075</v>
      </c>
    </row>
    <row r="14058" spans="12:13" x14ac:dyDescent="0.35">
      <c r="L14058" s="535" t="s">
        <v>15122</v>
      </c>
      <c r="M14058" s="529" t="s">
        <v>1075</v>
      </c>
    </row>
    <row r="14059" spans="12:13" x14ac:dyDescent="0.35">
      <c r="L14059" s="535" t="s">
        <v>15123</v>
      </c>
      <c r="M14059" s="529" t="s">
        <v>1075</v>
      </c>
    </row>
    <row r="14060" spans="12:13" x14ac:dyDescent="0.35">
      <c r="L14060" s="535" t="s">
        <v>15124</v>
      </c>
      <c r="M14060" s="529" t="s">
        <v>1075</v>
      </c>
    </row>
    <row r="14061" spans="12:13" x14ac:dyDescent="0.35">
      <c r="L14061" s="535" t="s">
        <v>15125</v>
      </c>
      <c r="M14061" s="529" t="s">
        <v>1075</v>
      </c>
    </row>
    <row r="14062" spans="12:13" x14ac:dyDescent="0.35">
      <c r="L14062" s="535" t="s">
        <v>15126</v>
      </c>
      <c r="M14062" s="529" t="s">
        <v>1075</v>
      </c>
    </row>
    <row r="14063" spans="12:13" x14ac:dyDescent="0.35">
      <c r="L14063" s="535" t="s">
        <v>15127</v>
      </c>
      <c r="M14063" s="529" t="s">
        <v>1075</v>
      </c>
    </row>
    <row r="14064" spans="12:13" x14ac:dyDescent="0.35">
      <c r="L14064" s="535" t="s">
        <v>15128</v>
      </c>
      <c r="M14064" s="529" t="s">
        <v>1075</v>
      </c>
    </row>
    <row r="14065" spans="12:13" x14ac:dyDescent="0.35">
      <c r="L14065" s="535" t="s">
        <v>15129</v>
      </c>
      <c r="M14065" s="529" t="s">
        <v>1075</v>
      </c>
    </row>
    <row r="14066" spans="12:13" x14ac:dyDescent="0.35">
      <c r="L14066" s="535" t="s">
        <v>15130</v>
      </c>
      <c r="M14066" s="529" t="s">
        <v>1075</v>
      </c>
    </row>
    <row r="14067" spans="12:13" x14ac:dyDescent="0.35">
      <c r="L14067" s="535" t="s">
        <v>15131</v>
      </c>
      <c r="M14067" s="529" t="s">
        <v>1075</v>
      </c>
    </row>
    <row r="14068" spans="12:13" x14ac:dyDescent="0.35">
      <c r="L14068" s="535" t="s">
        <v>15132</v>
      </c>
      <c r="M14068" s="529" t="s">
        <v>1075</v>
      </c>
    </row>
    <row r="14069" spans="12:13" x14ac:dyDescent="0.35">
      <c r="L14069" s="535" t="s">
        <v>15133</v>
      </c>
      <c r="M14069" s="529" t="s">
        <v>1075</v>
      </c>
    </row>
    <row r="14070" spans="12:13" x14ac:dyDescent="0.35">
      <c r="L14070" s="535" t="s">
        <v>15134</v>
      </c>
      <c r="M14070" s="529" t="s">
        <v>1075</v>
      </c>
    </row>
    <row r="14071" spans="12:13" x14ac:dyDescent="0.35">
      <c r="L14071" s="535" t="s">
        <v>15135</v>
      </c>
      <c r="M14071" s="529" t="s">
        <v>1075</v>
      </c>
    </row>
    <row r="14072" spans="12:13" x14ac:dyDescent="0.35">
      <c r="L14072" s="535" t="s">
        <v>15136</v>
      </c>
      <c r="M14072" s="529" t="s">
        <v>1075</v>
      </c>
    </row>
    <row r="14073" spans="12:13" x14ac:dyDescent="0.35">
      <c r="L14073" s="535" t="s">
        <v>15137</v>
      </c>
      <c r="M14073" s="529" t="s">
        <v>1075</v>
      </c>
    </row>
    <row r="14074" spans="12:13" x14ac:dyDescent="0.35">
      <c r="L14074" s="535" t="s">
        <v>15138</v>
      </c>
      <c r="M14074" s="529" t="s">
        <v>1075</v>
      </c>
    </row>
    <row r="14075" spans="12:13" x14ac:dyDescent="0.35">
      <c r="L14075" s="535" t="s">
        <v>15139</v>
      </c>
      <c r="M14075" s="529" t="s">
        <v>1075</v>
      </c>
    </row>
    <row r="14076" spans="12:13" x14ac:dyDescent="0.35">
      <c r="L14076" s="535" t="s">
        <v>15140</v>
      </c>
      <c r="M14076" s="529" t="s">
        <v>1075</v>
      </c>
    </row>
    <row r="14077" spans="12:13" x14ac:dyDescent="0.35">
      <c r="L14077" s="535" t="s">
        <v>15141</v>
      </c>
      <c r="M14077" s="529" t="s">
        <v>1075</v>
      </c>
    </row>
    <row r="14078" spans="12:13" x14ac:dyDescent="0.35">
      <c r="L14078" s="535" t="s">
        <v>15142</v>
      </c>
      <c r="M14078" s="529" t="s">
        <v>1075</v>
      </c>
    </row>
    <row r="14079" spans="12:13" x14ac:dyDescent="0.35">
      <c r="L14079" s="535" t="s">
        <v>15143</v>
      </c>
      <c r="M14079" s="529" t="s">
        <v>1075</v>
      </c>
    </row>
    <row r="14080" spans="12:13" x14ac:dyDescent="0.35">
      <c r="L14080" s="535" t="s">
        <v>15144</v>
      </c>
      <c r="M14080" s="529" t="s">
        <v>1075</v>
      </c>
    </row>
    <row r="14081" spans="12:13" x14ac:dyDescent="0.35">
      <c r="L14081" s="535" t="s">
        <v>15145</v>
      </c>
      <c r="M14081" s="529" t="s">
        <v>1075</v>
      </c>
    </row>
    <row r="14082" spans="12:13" x14ac:dyDescent="0.35">
      <c r="L14082" s="535" t="s">
        <v>15146</v>
      </c>
      <c r="M14082" s="529" t="s">
        <v>1075</v>
      </c>
    </row>
    <row r="14083" spans="12:13" x14ac:dyDescent="0.35">
      <c r="L14083" s="535" t="s">
        <v>15147</v>
      </c>
      <c r="M14083" s="529" t="s">
        <v>1075</v>
      </c>
    </row>
    <row r="14084" spans="12:13" x14ac:dyDescent="0.35">
      <c r="L14084" s="535" t="s">
        <v>15148</v>
      </c>
      <c r="M14084" s="529" t="s">
        <v>1075</v>
      </c>
    </row>
    <row r="14085" spans="12:13" x14ac:dyDescent="0.35">
      <c r="L14085" s="535" t="s">
        <v>15149</v>
      </c>
      <c r="M14085" s="529" t="s">
        <v>1075</v>
      </c>
    </row>
    <row r="14086" spans="12:13" x14ac:dyDescent="0.35">
      <c r="L14086" s="535" t="s">
        <v>15150</v>
      </c>
      <c r="M14086" s="529" t="s">
        <v>1075</v>
      </c>
    </row>
    <row r="14087" spans="12:13" x14ac:dyDescent="0.35">
      <c r="L14087" s="535" t="s">
        <v>15151</v>
      </c>
      <c r="M14087" s="529" t="s">
        <v>1075</v>
      </c>
    </row>
    <row r="14088" spans="12:13" x14ac:dyDescent="0.35">
      <c r="L14088" s="535" t="s">
        <v>15152</v>
      </c>
      <c r="M14088" s="529" t="s">
        <v>1075</v>
      </c>
    </row>
    <row r="14089" spans="12:13" x14ac:dyDescent="0.35">
      <c r="L14089" s="535" t="s">
        <v>15153</v>
      </c>
      <c r="M14089" s="529" t="s">
        <v>1075</v>
      </c>
    </row>
    <row r="14090" spans="12:13" x14ac:dyDescent="0.35">
      <c r="L14090" s="535" t="s">
        <v>15154</v>
      </c>
      <c r="M14090" s="529" t="s">
        <v>1075</v>
      </c>
    </row>
    <row r="14091" spans="12:13" x14ac:dyDescent="0.35">
      <c r="L14091" s="535" t="s">
        <v>15155</v>
      </c>
      <c r="M14091" s="529" t="s">
        <v>1075</v>
      </c>
    </row>
    <row r="14092" spans="12:13" x14ac:dyDescent="0.35">
      <c r="L14092" s="535" t="s">
        <v>15156</v>
      </c>
      <c r="M14092" s="529" t="s">
        <v>1075</v>
      </c>
    </row>
    <row r="14093" spans="12:13" x14ac:dyDescent="0.35">
      <c r="L14093" s="535" t="s">
        <v>15157</v>
      </c>
      <c r="M14093" s="529" t="s">
        <v>1075</v>
      </c>
    </row>
    <row r="14094" spans="12:13" x14ac:dyDescent="0.35">
      <c r="L14094" s="535" t="s">
        <v>15158</v>
      </c>
      <c r="M14094" s="529" t="s">
        <v>1075</v>
      </c>
    </row>
    <row r="14095" spans="12:13" x14ac:dyDescent="0.35">
      <c r="L14095" s="535" t="s">
        <v>15159</v>
      </c>
      <c r="M14095" s="529" t="s">
        <v>1075</v>
      </c>
    </row>
    <row r="14096" spans="12:13" x14ac:dyDescent="0.35">
      <c r="L14096" s="535" t="s">
        <v>15160</v>
      </c>
      <c r="M14096" s="529" t="s">
        <v>1075</v>
      </c>
    </row>
    <row r="14097" spans="12:13" x14ac:dyDescent="0.35">
      <c r="L14097" s="535" t="s">
        <v>15161</v>
      </c>
      <c r="M14097" s="529" t="s">
        <v>1075</v>
      </c>
    </row>
    <row r="14098" spans="12:13" x14ac:dyDescent="0.35">
      <c r="L14098" s="535" t="s">
        <v>15162</v>
      </c>
      <c r="M14098" s="529" t="s">
        <v>1075</v>
      </c>
    </row>
    <row r="14099" spans="12:13" x14ac:dyDescent="0.35">
      <c r="L14099" s="535" t="s">
        <v>15163</v>
      </c>
      <c r="M14099" s="529" t="s">
        <v>1075</v>
      </c>
    </row>
    <row r="14100" spans="12:13" x14ac:dyDescent="0.35">
      <c r="L14100" s="535" t="s">
        <v>15164</v>
      </c>
      <c r="M14100" s="529" t="s">
        <v>1075</v>
      </c>
    </row>
    <row r="14101" spans="12:13" x14ac:dyDescent="0.35">
      <c r="L14101" s="535" t="s">
        <v>15165</v>
      </c>
      <c r="M14101" s="529" t="s">
        <v>1075</v>
      </c>
    </row>
    <row r="14102" spans="12:13" x14ac:dyDescent="0.35">
      <c r="L14102" s="535" t="s">
        <v>15166</v>
      </c>
      <c r="M14102" s="529" t="s">
        <v>1075</v>
      </c>
    </row>
    <row r="14103" spans="12:13" x14ac:dyDescent="0.35">
      <c r="L14103" s="535" t="s">
        <v>15167</v>
      </c>
      <c r="M14103" s="529" t="s">
        <v>1075</v>
      </c>
    </row>
    <row r="14104" spans="12:13" x14ac:dyDescent="0.35">
      <c r="L14104" s="535" t="s">
        <v>15168</v>
      </c>
      <c r="M14104" s="529" t="s">
        <v>1075</v>
      </c>
    </row>
    <row r="14105" spans="12:13" x14ac:dyDescent="0.35">
      <c r="L14105" s="535" t="s">
        <v>15169</v>
      </c>
      <c r="M14105" s="529" t="s">
        <v>1075</v>
      </c>
    </row>
    <row r="14106" spans="12:13" x14ac:dyDescent="0.35">
      <c r="L14106" s="535" t="s">
        <v>15170</v>
      </c>
      <c r="M14106" s="529" t="s">
        <v>1075</v>
      </c>
    </row>
    <row r="14107" spans="12:13" x14ac:dyDescent="0.35">
      <c r="L14107" s="535" t="s">
        <v>15171</v>
      </c>
      <c r="M14107" s="529" t="s">
        <v>1075</v>
      </c>
    </row>
    <row r="14108" spans="12:13" x14ac:dyDescent="0.35">
      <c r="L14108" s="535" t="s">
        <v>15172</v>
      </c>
      <c r="M14108" s="529" t="s">
        <v>1075</v>
      </c>
    </row>
    <row r="14109" spans="12:13" x14ac:dyDescent="0.35">
      <c r="L14109" s="535" t="s">
        <v>15173</v>
      </c>
      <c r="M14109" s="529" t="s">
        <v>1075</v>
      </c>
    </row>
    <row r="14110" spans="12:13" x14ac:dyDescent="0.35">
      <c r="L14110" s="535" t="s">
        <v>15174</v>
      </c>
      <c r="M14110" s="529" t="s">
        <v>1075</v>
      </c>
    </row>
    <row r="14111" spans="12:13" x14ac:dyDescent="0.35">
      <c r="L14111" s="535" t="s">
        <v>15175</v>
      </c>
      <c r="M14111" s="529" t="s">
        <v>1075</v>
      </c>
    </row>
    <row r="14112" spans="12:13" x14ac:dyDescent="0.35">
      <c r="L14112" s="535" t="s">
        <v>15176</v>
      </c>
      <c r="M14112" s="529" t="s">
        <v>1075</v>
      </c>
    </row>
    <row r="14113" spans="12:13" x14ac:dyDescent="0.35">
      <c r="L14113" s="535" t="s">
        <v>15177</v>
      </c>
      <c r="M14113" s="529" t="s">
        <v>1075</v>
      </c>
    </row>
    <row r="14114" spans="12:13" x14ac:dyDescent="0.35">
      <c r="L14114" s="535" t="s">
        <v>15178</v>
      </c>
      <c r="M14114" s="529" t="s">
        <v>1075</v>
      </c>
    </row>
    <row r="14115" spans="12:13" x14ac:dyDescent="0.35">
      <c r="L14115" s="535" t="s">
        <v>15179</v>
      </c>
      <c r="M14115" s="529" t="s">
        <v>1075</v>
      </c>
    </row>
    <row r="14116" spans="12:13" x14ac:dyDescent="0.35">
      <c r="L14116" s="535" t="s">
        <v>15180</v>
      </c>
      <c r="M14116" s="529" t="s">
        <v>1075</v>
      </c>
    </row>
    <row r="14117" spans="12:13" x14ac:dyDescent="0.35">
      <c r="L14117" s="535" t="s">
        <v>15181</v>
      </c>
      <c r="M14117" s="529" t="s">
        <v>1075</v>
      </c>
    </row>
    <row r="14118" spans="12:13" x14ac:dyDescent="0.35">
      <c r="L14118" s="535" t="s">
        <v>15182</v>
      </c>
      <c r="M14118" s="529" t="s">
        <v>1075</v>
      </c>
    </row>
    <row r="14119" spans="12:13" x14ac:dyDescent="0.35">
      <c r="L14119" s="535" t="s">
        <v>15183</v>
      </c>
      <c r="M14119" s="529" t="s">
        <v>1075</v>
      </c>
    </row>
    <row r="14120" spans="12:13" x14ac:dyDescent="0.35">
      <c r="L14120" s="535" t="s">
        <v>15184</v>
      </c>
      <c r="M14120" s="529" t="s">
        <v>1075</v>
      </c>
    </row>
    <row r="14121" spans="12:13" x14ac:dyDescent="0.35">
      <c r="L14121" s="535" t="s">
        <v>15185</v>
      </c>
      <c r="M14121" s="529" t="s">
        <v>1075</v>
      </c>
    </row>
    <row r="14122" spans="12:13" x14ac:dyDescent="0.35">
      <c r="L14122" s="535" t="s">
        <v>15186</v>
      </c>
      <c r="M14122" s="529" t="s">
        <v>1075</v>
      </c>
    </row>
    <row r="14123" spans="12:13" x14ac:dyDescent="0.35">
      <c r="L14123" s="535" t="s">
        <v>15187</v>
      </c>
      <c r="M14123" s="529" t="s">
        <v>1075</v>
      </c>
    </row>
    <row r="14124" spans="12:13" x14ac:dyDescent="0.35">
      <c r="L14124" s="535" t="s">
        <v>15188</v>
      </c>
      <c r="M14124" s="529" t="s">
        <v>1075</v>
      </c>
    </row>
    <row r="14125" spans="12:13" x14ac:dyDescent="0.35">
      <c r="L14125" s="535" t="s">
        <v>15189</v>
      </c>
      <c r="M14125" s="529" t="s">
        <v>1075</v>
      </c>
    </row>
    <row r="14126" spans="12:13" x14ac:dyDescent="0.35">
      <c r="L14126" s="535" t="s">
        <v>15190</v>
      </c>
      <c r="M14126" s="529" t="s">
        <v>1075</v>
      </c>
    </row>
    <row r="14127" spans="12:13" x14ac:dyDescent="0.35">
      <c r="L14127" s="535" t="s">
        <v>15191</v>
      </c>
      <c r="M14127" s="529" t="s">
        <v>1075</v>
      </c>
    </row>
    <row r="14128" spans="12:13" x14ac:dyDescent="0.35">
      <c r="L14128" s="535" t="s">
        <v>15192</v>
      </c>
      <c r="M14128" s="529" t="s">
        <v>1075</v>
      </c>
    </row>
    <row r="14129" spans="12:13" x14ac:dyDescent="0.35">
      <c r="L14129" s="535" t="s">
        <v>15193</v>
      </c>
      <c r="M14129" s="529" t="s">
        <v>1075</v>
      </c>
    </row>
    <row r="14130" spans="12:13" x14ac:dyDescent="0.35">
      <c r="L14130" s="535" t="s">
        <v>15194</v>
      </c>
      <c r="M14130" s="529" t="s">
        <v>1075</v>
      </c>
    </row>
    <row r="14131" spans="12:13" x14ac:dyDescent="0.35">
      <c r="L14131" s="535" t="s">
        <v>15195</v>
      </c>
      <c r="M14131" s="529" t="s">
        <v>1075</v>
      </c>
    </row>
    <row r="14132" spans="12:13" x14ac:dyDescent="0.35">
      <c r="L14132" s="535" t="s">
        <v>15196</v>
      </c>
      <c r="M14132" s="529" t="s">
        <v>1075</v>
      </c>
    </row>
    <row r="14133" spans="12:13" x14ac:dyDescent="0.35">
      <c r="L14133" s="535" t="s">
        <v>15197</v>
      </c>
      <c r="M14133" s="529" t="s">
        <v>1075</v>
      </c>
    </row>
    <row r="14134" spans="12:13" x14ac:dyDescent="0.35">
      <c r="L14134" s="535" t="s">
        <v>15198</v>
      </c>
      <c r="M14134" s="529" t="s">
        <v>1075</v>
      </c>
    </row>
    <row r="14135" spans="12:13" x14ac:dyDescent="0.35">
      <c r="L14135" s="535" t="s">
        <v>15199</v>
      </c>
      <c r="M14135" s="529" t="s">
        <v>1075</v>
      </c>
    </row>
    <row r="14136" spans="12:13" x14ac:dyDescent="0.35">
      <c r="L14136" s="535" t="s">
        <v>15200</v>
      </c>
      <c r="M14136" s="529" t="s">
        <v>1075</v>
      </c>
    </row>
    <row r="14137" spans="12:13" x14ac:dyDescent="0.35">
      <c r="L14137" s="535" t="s">
        <v>15201</v>
      </c>
      <c r="M14137" s="529" t="s">
        <v>1075</v>
      </c>
    </row>
    <row r="14138" spans="12:13" x14ac:dyDescent="0.35">
      <c r="L14138" s="535" t="s">
        <v>15202</v>
      </c>
      <c r="M14138" s="529" t="s">
        <v>1075</v>
      </c>
    </row>
    <row r="14139" spans="12:13" x14ac:dyDescent="0.35">
      <c r="L14139" s="535" t="s">
        <v>15203</v>
      </c>
      <c r="M14139" s="529" t="s">
        <v>1075</v>
      </c>
    </row>
    <row r="14140" spans="12:13" x14ac:dyDescent="0.35">
      <c r="L14140" s="535" t="s">
        <v>15204</v>
      </c>
      <c r="M14140" s="529" t="s">
        <v>1075</v>
      </c>
    </row>
    <row r="14141" spans="12:13" x14ac:dyDescent="0.35">
      <c r="L14141" s="535" t="s">
        <v>15205</v>
      </c>
      <c r="M14141" s="529" t="s">
        <v>1075</v>
      </c>
    </row>
    <row r="14142" spans="12:13" x14ac:dyDescent="0.35">
      <c r="L14142" s="535" t="s">
        <v>15206</v>
      </c>
      <c r="M14142" s="529" t="s">
        <v>1075</v>
      </c>
    </row>
    <row r="14143" spans="12:13" x14ac:dyDescent="0.35">
      <c r="L14143" s="535" t="s">
        <v>15207</v>
      </c>
      <c r="M14143" s="529" t="s">
        <v>1075</v>
      </c>
    </row>
    <row r="14144" spans="12:13" x14ac:dyDescent="0.35">
      <c r="L14144" s="535" t="s">
        <v>15208</v>
      </c>
      <c r="M14144" s="529" t="s">
        <v>1075</v>
      </c>
    </row>
    <row r="14145" spans="12:13" x14ac:dyDescent="0.35">
      <c r="L14145" s="535" t="s">
        <v>15209</v>
      </c>
      <c r="M14145" s="529" t="s">
        <v>1075</v>
      </c>
    </row>
    <row r="14146" spans="12:13" x14ac:dyDescent="0.35">
      <c r="L14146" s="535" t="s">
        <v>15210</v>
      </c>
      <c r="M14146" s="529" t="s">
        <v>1075</v>
      </c>
    </row>
    <row r="14147" spans="12:13" x14ac:dyDescent="0.35">
      <c r="L14147" s="535" t="s">
        <v>15211</v>
      </c>
      <c r="M14147" s="529" t="s">
        <v>1075</v>
      </c>
    </row>
    <row r="14148" spans="12:13" x14ac:dyDescent="0.35">
      <c r="L14148" s="535" t="s">
        <v>15212</v>
      </c>
      <c r="M14148" s="529" t="s">
        <v>1075</v>
      </c>
    </row>
    <row r="14149" spans="12:13" x14ac:dyDescent="0.35">
      <c r="L14149" s="535" t="s">
        <v>15213</v>
      </c>
      <c r="M14149" s="529" t="s">
        <v>1075</v>
      </c>
    </row>
    <row r="14150" spans="12:13" x14ac:dyDescent="0.35">
      <c r="L14150" s="535" t="s">
        <v>15214</v>
      </c>
      <c r="M14150" s="529" t="s">
        <v>1075</v>
      </c>
    </row>
    <row r="14151" spans="12:13" x14ac:dyDescent="0.35">
      <c r="L14151" s="535" t="s">
        <v>15215</v>
      </c>
      <c r="M14151" s="529" t="s">
        <v>1075</v>
      </c>
    </row>
    <row r="14152" spans="12:13" x14ac:dyDescent="0.35">
      <c r="L14152" s="535" t="s">
        <v>15216</v>
      </c>
      <c r="M14152" s="529" t="s">
        <v>1075</v>
      </c>
    </row>
    <row r="14153" spans="12:13" x14ac:dyDescent="0.35">
      <c r="L14153" s="535" t="s">
        <v>15217</v>
      </c>
      <c r="M14153" s="529" t="s">
        <v>1075</v>
      </c>
    </row>
    <row r="14154" spans="12:13" x14ac:dyDescent="0.35">
      <c r="L14154" s="535" t="s">
        <v>15218</v>
      </c>
      <c r="M14154" s="529" t="s">
        <v>1075</v>
      </c>
    </row>
    <row r="14155" spans="12:13" x14ac:dyDescent="0.35">
      <c r="L14155" s="535" t="s">
        <v>15219</v>
      </c>
      <c r="M14155" s="529" t="s">
        <v>1075</v>
      </c>
    </row>
    <row r="14156" spans="12:13" x14ac:dyDescent="0.35">
      <c r="L14156" s="535" t="s">
        <v>15220</v>
      </c>
      <c r="M14156" s="529" t="s">
        <v>1075</v>
      </c>
    </row>
    <row r="14157" spans="12:13" x14ac:dyDescent="0.35">
      <c r="L14157" s="535" t="s">
        <v>15221</v>
      </c>
      <c r="M14157" s="529" t="s">
        <v>1075</v>
      </c>
    </row>
    <row r="14158" spans="12:13" x14ac:dyDescent="0.35">
      <c r="L14158" s="535" t="s">
        <v>15222</v>
      </c>
      <c r="M14158" s="529" t="s">
        <v>1075</v>
      </c>
    </row>
    <row r="14159" spans="12:13" x14ac:dyDescent="0.35">
      <c r="L14159" s="535" t="s">
        <v>15223</v>
      </c>
      <c r="M14159" s="529" t="s">
        <v>1075</v>
      </c>
    </row>
    <row r="14160" spans="12:13" x14ac:dyDescent="0.35">
      <c r="L14160" s="535" t="s">
        <v>15224</v>
      </c>
      <c r="M14160" s="529" t="s">
        <v>1075</v>
      </c>
    </row>
    <row r="14161" spans="12:13" x14ac:dyDescent="0.35">
      <c r="L14161" s="535" t="s">
        <v>15225</v>
      </c>
      <c r="M14161" s="529" t="s">
        <v>1075</v>
      </c>
    </row>
    <row r="14162" spans="12:13" x14ac:dyDescent="0.35">
      <c r="L14162" s="535" t="s">
        <v>15226</v>
      </c>
      <c r="M14162" s="529" t="s">
        <v>1075</v>
      </c>
    </row>
    <row r="14163" spans="12:13" x14ac:dyDescent="0.35">
      <c r="L14163" s="535" t="s">
        <v>15227</v>
      </c>
      <c r="M14163" s="529" t="s">
        <v>1075</v>
      </c>
    </row>
    <row r="14164" spans="12:13" x14ac:dyDescent="0.35">
      <c r="L14164" s="535" t="s">
        <v>15228</v>
      </c>
      <c r="M14164" s="529" t="s">
        <v>1075</v>
      </c>
    </row>
    <row r="14165" spans="12:13" x14ac:dyDescent="0.35">
      <c r="L14165" s="535" t="s">
        <v>15229</v>
      </c>
      <c r="M14165" s="529" t="s">
        <v>1075</v>
      </c>
    </row>
    <row r="14166" spans="12:13" x14ac:dyDescent="0.35">
      <c r="L14166" s="535" t="s">
        <v>15230</v>
      </c>
      <c r="M14166" s="529" t="s">
        <v>1075</v>
      </c>
    </row>
    <row r="14167" spans="12:13" x14ac:dyDescent="0.35">
      <c r="L14167" s="535" t="s">
        <v>15231</v>
      </c>
      <c r="M14167" s="529" t="s">
        <v>1075</v>
      </c>
    </row>
    <row r="14168" spans="12:13" x14ac:dyDescent="0.35">
      <c r="L14168" s="535" t="s">
        <v>15232</v>
      </c>
      <c r="M14168" s="529" t="s">
        <v>1075</v>
      </c>
    </row>
    <row r="14169" spans="12:13" x14ac:dyDescent="0.35">
      <c r="L14169" s="535" t="s">
        <v>15233</v>
      </c>
      <c r="M14169" s="529" t="s">
        <v>1075</v>
      </c>
    </row>
    <row r="14170" spans="12:13" x14ac:dyDescent="0.35">
      <c r="L14170" s="535" t="s">
        <v>15234</v>
      </c>
      <c r="M14170" s="529" t="s">
        <v>1075</v>
      </c>
    </row>
    <row r="14171" spans="12:13" x14ac:dyDescent="0.35">
      <c r="L14171" s="535" t="s">
        <v>15235</v>
      </c>
      <c r="M14171" s="529" t="s">
        <v>1075</v>
      </c>
    </row>
    <row r="14172" spans="12:13" x14ac:dyDescent="0.35">
      <c r="L14172" s="535" t="s">
        <v>15236</v>
      </c>
      <c r="M14172" s="529" t="s">
        <v>1075</v>
      </c>
    </row>
    <row r="14173" spans="12:13" x14ac:dyDescent="0.35">
      <c r="L14173" s="535" t="s">
        <v>15237</v>
      </c>
      <c r="M14173" s="529" t="s">
        <v>1075</v>
      </c>
    </row>
    <row r="14174" spans="12:13" x14ac:dyDescent="0.35">
      <c r="L14174" s="535" t="s">
        <v>15238</v>
      </c>
      <c r="M14174" s="529" t="s">
        <v>1075</v>
      </c>
    </row>
    <row r="14175" spans="12:13" x14ac:dyDescent="0.35">
      <c r="L14175" s="535" t="s">
        <v>15239</v>
      </c>
      <c r="M14175" s="529" t="s">
        <v>1075</v>
      </c>
    </row>
    <row r="14176" spans="12:13" x14ac:dyDescent="0.35">
      <c r="L14176" s="535" t="s">
        <v>15240</v>
      </c>
      <c r="M14176" s="529" t="s">
        <v>1075</v>
      </c>
    </row>
    <row r="14177" spans="12:13" x14ac:dyDescent="0.35">
      <c r="L14177" s="535" t="s">
        <v>15241</v>
      </c>
      <c r="M14177" s="529" t="s">
        <v>1075</v>
      </c>
    </row>
    <row r="14178" spans="12:13" x14ac:dyDescent="0.35">
      <c r="L14178" s="535" t="s">
        <v>15242</v>
      </c>
      <c r="M14178" s="529" t="s">
        <v>1075</v>
      </c>
    </row>
    <row r="14179" spans="12:13" x14ac:dyDescent="0.35">
      <c r="L14179" s="535" t="s">
        <v>15243</v>
      </c>
      <c r="M14179" s="529" t="s">
        <v>1075</v>
      </c>
    </row>
    <row r="14180" spans="12:13" x14ac:dyDescent="0.35">
      <c r="L14180" s="535" t="s">
        <v>15244</v>
      </c>
      <c r="M14180" s="529" t="s">
        <v>1075</v>
      </c>
    </row>
    <row r="14181" spans="12:13" x14ac:dyDescent="0.35">
      <c r="L14181" s="535" t="s">
        <v>15245</v>
      </c>
      <c r="M14181" s="529" t="s">
        <v>1075</v>
      </c>
    </row>
    <row r="14182" spans="12:13" x14ac:dyDescent="0.35">
      <c r="L14182" s="535" t="s">
        <v>15246</v>
      </c>
      <c r="M14182" s="529" t="s">
        <v>1075</v>
      </c>
    </row>
    <row r="14183" spans="12:13" x14ac:dyDescent="0.35">
      <c r="L14183" s="535" t="s">
        <v>15247</v>
      </c>
      <c r="M14183" s="529" t="s">
        <v>1075</v>
      </c>
    </row>
    <row r="14184" spans="12:13" x14ac:dyDescent="0.35">
      <c r="L14184" s="535" t="s">
        <v>15248</v>
      </c>
      <c r="M14184" s="529" t="s">
        <v>1075</v>
      </c>
    </row>
    <row r="14185" spans="12:13" x14ac:dyDescent="0.35">
      <c r="L14185" s="535" t="s">
        <v>15249</v>
      </c>
      <c r="M14185" s="529" t="s">
        <v>1075</v>
      </c>
    </row>
    <row r="14186" spans="12:13" x14ac:dyDescent="0.35">
      <c r="L14186" s="535" t="s">
        <v>15250</v>
      </c>
      <c r="M14186" s="529" t="s">
        <v>1075</v>
      </c>
    </row>
    <row r="14187" spans="12:13" x14ac:dyDescent="0.35">
      <c r="L14187" s="535" t="s">
        <v>15251</v>
      </c>
      <c r="M14187" s="529" t="s">
        <v>1075</v>
      </c>
    </row>
    <row r="14188" spans="12:13" x14ac:dyDescent="0.35">
      <c r="L14188" s="535" t="s">
        <v>15252</v>
      </c>
      <c r="M14188" s="529" t="s">
        <v>1075</v>
      </c>
    </row>
    <row r="14189" spans="12:13" x14ac:dyDescent="0.35">
      <c r="L14189" s="535" t="s">
        <v>15253</v>
      </c>
      <c r="M14189" s="529" t="s">
        <v>1075</v>
      </c>
    </row>
    <row r="14190" spans="12:13" x14ac:dyDescent="0.35">
      <c r="L14190" s="535" t="s">
        <v>15254</v>
      </c>
      <c r="M14190" s="529" t="s">
        <v>1075</v>
      </c>
    </row>
    <row r="14191" spans="12:13" x14ac:dyDescent="0.35">
      <c r="L14191" s="535" t="s">
        <v>15255</v>
      </c>
      <c r="M14191" s="529" t="s">
        <v>1075</v>
      </c>
    </row>
    <row r="14192" spans="12:13" x14ac:dyDescent="0.35">
      <c r="L14192" s="535" t="s">
        <v>15256</v>
      </c>
      <c r="M14192" s="529" t="s">
        <v>1075</v>
      </c>
    </row>
    <row r="14193" spans="12:13" x14ac:dyDescent="0.35">
      <c r="L14193" s="535" t="s">
        <v>15257</v>
      </c>
      <c r="M14193" s="529" t="s">
        <v>1075</v>
      </c>
    </row>
    <row r="14194" spans="12:13" x14ac:dyDescent="0.35">
      <c r="L14194" s="535" t="s">
        <v>15258</v>
      </c>
      <c r="M14194" s="529" t="s">
        <v>1075</v>
      </c>
    </row>
    <row r="14195" spans="12:13" x14ac:dyDescent="0.35">
      <c r="L14195" s="535" t="s">
        <v>15259</v>
      </c>
      <c r="M14195" s="529" t="s">
        <v>1075</v>
      </c>
    </row>
    <row r="14196" spans="12:13" x14ac:dyDescent="0.35">
      <c r="L14196" s="535" t="s">
        <v>15260</v>
      </c>
      <c r="M14196" s="529" t="s">
        <v>1075</v>
      </c>
    </row>
    <row r="14197" spans="12:13" x14ac:dyDescent="0.35">
      <c r="L14197" s="535" t="s">
        <v>15261</v>
      </c>
      <c r="M14197" s="529" t="s">
        <v>1075</v>
      </c>
    </row>
    <row r="14198" spans="12:13" x14ac:dyDescent="0.35">
      <c r="L14198" s="535" t="s">
        <v>15262</v>
      </c>
      <c r="M14198" s="529" t="s">
        <v>1075</v>
      </c>
    </row>
    <row r="14199" spans="12:13" x14ac:dyDescent="0.35">
      <c r="L14199" s="535" t="s">
        <v>15263</v>
      </c>
      <c r="M14199" s="529" t="s">
        <v>1075</v>
      </c>
    </row>
    <row r="14200" spans="12:13" x14ac:dyDescent="0.35">
      <c r="L14200" s="535" t="s">
        <v>15264</v>
      </c>
      <c r="M14200" s="529" t="s">
        <v>1075</v>
      </c>
    </row>
    <row r="14201" spans="12:13" x14ac:dyDescent="0.35">
      <c r="L14201" s="535" t="s">
        <v>15265</v>
      </c>
      <c r="M14201" s="529" t="s">
        <v>1075</v>
      </c>
    </row>
    <row r="14202" spans="12:13" x14ac:dyDescent="0.35">
      <c r="L14202" s="535" t="s">
        <v>15266</v>
      </c>
      <c r="M14202" s="529" t="s">
        <v>1075</v>
      </c>
    </row>
    <row r="14203" spans="12:13" x14ac:dyDescent="0.35">
      <c r="L14203" s="535" t="s">
        <v>15267</v>
      </c>
      <c r="M14203" s="529" t="s">
        <v>1075</v>
      </c>
    </row>
    <row r="14204" spans="12:13" x14ac:dyDescent="0.35">
      <c r="L14204" s="535" t="s">
        <v>15268</v>
      </c>
      <c r="M14204" s="529" t="s">
        <v>1075</v>
      </c>
    </row>
    <row r="14205" spans="12:13" x14ac:dyDescent="0.35">
      <c r="L14205" s="535" t="s">
        <v>15269</v>
      </c>
      <c r="M14205" s="529" t="s">
        <v>1075</v>
      </c>
    </row>
    <row r="14206" spans="12:13" x14ac:dyDescent="0.35">
      <c r="L14206" s="535" t="s">
        <v>15270</v>
      </c>
      <c r="M14206" s="529" t="s">
        <v>1075</v>
      </c>
    </row>
    <row r="14207" spans="12:13" x14ac:dyDescent="0.35">
      <c r="L14207" s="535" t="s">
        <v>15271</v>
      </c>
      <c r="M14207" s="529" t="s">
        <v>1075</v>
      </c>
    </row>
    <row r="14208" spans="12:13" x14ac:dyDescent="0.35">
      <c r="L14208" s="535" t="s">
        <v>15272</v>
      </c>
      <c r="M14208" s="529" t="s">
        <v>1075</v>
      </c>
    </row>
    <row r="14209" spans="12:13" x14ac:dyDescent="0.35">
      <c r="L14209" s="535" t="s">
        <v>15273</v>
      </c>
      <c r="M14209" s="529" t="s">
        <v>1075</v>
      </c>
    </row>
    <row r="14210" spans="12:13" x14ac:dyDescent="0.35">
      <c r="L14210" s="535" t="s">
        <v>15274</v>
      </c>
      <c r="M14210" s="529" t="s">
        <v>1075</v>
      </c>
    </row>
    <row r="14211" spans="12:13" x14ac:dyDescent="0.35">
      <c r="L14211" s="535" t="s">
        <v>15275</v>
      </c>
      <c r="M14211" s="529" t="s">
        <v>1075</v>
      </c>
    </row>
    <row r="14212" spans="12:13" x14ac:dyDescent="0.35">
      <c r="L14212" s="535" t="s">
        <v>15276</v>
      </c>
      <c r="M14212" s="529" t="s">
        <v>1075</v>
      </c>
    </row>
    <row r="14213" spans="12:13" x14ac:dyDescent="0.35">
      <c r="L14213" s="535" t="s">
        <v>15277</v>
      </c>
      <c r="M14213" s="529" t="s">
        <v>1075</v>
      </c>
    </row>
    <row r="14214" spans="12:13" x14ac:dyDescent="0.35">
      <c r="L14214" s="535" t="s">
        <v>15278</v>
      </c>
      <c r="M14214" s="529" t="s">
        <v>1075</v>
      </c>
    </row>
    <row r="14215" spans="12:13" x14ac:dyDescent="0.35">
      <c r="L14215" s="535" t="s">
        <v>15279</v>
      </c>
      <c r="M14215" s="529" t="s">
        <v>1075</v>
      </c>
    </row>
    <row r="14216" spans="12:13" x14ac:dyDescent="0.35">
      <c r="L14216" s="535" t="s">
        <v>15280</v>
      </c>
      <c r="M14216" s="529" t="s">
        <v>1075</v>
      </c>
    </row>
    <row r="14217" spans="12:13" x14ac:dyDescent="0.35">
      <c r="L14217" s="535" t="s">
        <v>15281</v>
      </c>
      <c r="M14217" s="529" t="s">
        <v>1075</v>
      </c>
    </row>
    <row r="14218" spans="12:13" x14ac:dyDescent="0.35">
      <c r="L14218" s="535" t="s">
        <v>15282</v>
      </c>
      <c r="M14218" s="529" t="s">
        <v>1075</v>
      </c>
    </row>
    <row r="14219" spans="12:13" x14ac:dyDescent="0.35">
      <c r="L14219" s="535" t="s">
        <v>15283</v>
      </c>
      <c r="M14219" s="529" t="s">
        <v>1075</v>
      </c>
    </row>
    <row r="14220" spans="12:13" x14ac:dyDescent="0.35">
      <c r="L14220" s="535" t="s">
        <v>15284</v>
      </c>
      <c r="M14220" s="529" t="s">
        <v>1075</v>
      </c>
    </row>
    <row r="14221" spans="12:13" x14ac:dyDescent="0.35">
      <c r="L14221" s="535" t="s">
        <v>15285</v>
      </c>
      <c r="M14221" s="529" t="s">
        <v>1075</v>
      </c>
    </row>
    <row r="14222" spans="12:13" x14ac:dyDescent="0.35">
      <c r="L14222" s="535" t="s">
        <v>15286</v>
      </c>
      <c r="M14222" s="529" t="s">
        <v>1075</v>
      </c>
    </row>
    <row r="14223" spans="12:13" x14ac:dyDescent="0.35">
      <c r="L14223" s="535" t="s">
        <v>15287</v>
      </c>
      <c r="M14223" s="529" t="s">
        <v>1075</v>
      </c>
    </row>
    <row r="14224" spans="12:13" x14ac:dyDescent="0.35">
      <c r="L14224" s="535" t="s">
        <v>15288</v>
      </c>
      <c r="M14224" s="529" t="s">
        <v>1075</v>
      </c>
    </row>
    <row r="14225" spans="12:13" x14ac:dyDescent="0.35">
      <c r="L14225" s="535" t="s">
        <v>15289</v>
      </c>
      <c r="M14225" s="529" t="s">
        <v>1075</v>
      </c>
    </row>
    <row r="14226" spans="12:13" x14ac:dyDescent="0.35">
      <c r="L14226" s="535" t="s">
        <v>15290</v>
      </c>
      <c r="M14226" s="529" t="s">
        <v>1075</v>
      </c>
    </row>
    <row r="14227" spans="12:13" x14ac:dyDescent="0.35">
      <c r="L14227" s="535" t="s">
        <v>15291</v>
      </c>
      <c r="M14227" s="529" t="s">
        <v>1075</v>
      </c>
    </row>
    <row r="14228" spans="12:13" x14ac:dyDescent="0.35">
      <c r="L14228" s="535" t="s">
        <v>15292</v>
      </c>
      <c r="M14228" s="529" t="s">
        <v>1075</v>
      </c>
    </row>
    <row r="14229" spans="12:13" x14ac:dyDescent="0.35">
      <c r="L14229" s="535" t="s">
        <v>15293</v>
      </c>
      <c r="M14229" s="529" t="s">
        <v>1075</v>
      </c>
    </row>
    <row r="14230" spans="12:13" x14ac:dyDescent="0.35">
      <c r="L14230" s="535" t="s">
        <v>15294</v>
      </c>
      <c r="M14230" s="529" t="s">
        <v>1075</v>
      </c>
    </row>
    <row r="14231" spans="12:13" x14ac:dyDescent="0.35">
      <c r="L14231" s="535" t="s">
        <v>15295</v>
      </c>
      <c r="M14231" s="529" t="s">
        <v>1075</v>
      </c>
    </row>
    <row r="14232" spans="12:13" x14ac:dyDescent="0.35">
      <c r="L14232" s="535" t="s">
        <v>15296</v>
      </c>
      <c r="M14232" s="529" t="s">
        <v>1075</v>
      </c>
    </row>
    <row r="14233" spans="12:13" x14ac:dyDescent="0.35">
      <c r="L14233" s="535" t="s">
        <v>15297</v>
      </c>
      <c r="M14233" s="529" t="s">
        <v>1075</v>
      </c>
    </row>
    <row r="14234" spans="12:13" x14ac:dyDescent="0.35">
      <c r="L14234" s="535" t="s">
        <v>15298</v>
      </c>
      <c r="M14234" s="529" t="s">
        <v>1075</v>
      </c>
    </row>
    <row r="14235" spans="12:13" x14ac:dyDescent="0.35">
      <c r="L14235" s="535" t="s">
        <v>15299</v>
      </c>
      <c r="M14235" s="529" t="s">
        <v>1075</v>
      </c>
    </row>
    <row r="14236" spans="12:13" x14ac:dyDescent="0.35">
      <c r="L14236" s="535" t="s">
        <v>15300</v>
      </c>
      <c r="M14236" s="529" t="s">
        <v>1075</v>
      </c>
    </row>
    <row r="14237" spans="12:13" x14ac:dyDescent="0.35">
      <c r="L14237" s="535" t="s">
        <v>15301</v>
      </c>
      <c r="M14237" s="529" t="s">
        <v>1075</v>
      </c>
    </row>
    <row r="14238" spans="12:13" x14ac:dyDescent="0.35">
      <c r="L14238" s="535" t="s">
        <v>15302</v>
      </c>
      <c r="M14238" s="529" t="s">
        <v>1075</v>
      </c>
    </row>
    <row r="14239" spans="12:13" x14ac:dyDescent="0.35">
      <c r="L14239" s="535" t="s">
        <v>15303</v>
      </c>
      <c r="M14239" s="529" t="s">
        <v>1075</v>
      </c>
    </row>
    <row r="14240" spans="12:13" x14ac:dyDescent="0.35">
      <c r="L14240" s="535" t="s">
        <v>15304</v>
      </c>
      <c r="M14240" s="529" t="s">
        <v>1075</v>
      </c>
    </row>
    <row r="14241" spans="12:13" x14ac:dyDescent="0.35">
      <c r="L14241" s="535" t="s">
        <v>15305</v>
      </c>
      <c r="M14241" s="529" t="s">
        <v>1075</v>
      </c>
    </row>
    <row r="14242" spans="12:13" x14ac:dyDescent="0.35">
      <c r="L14242" s="535" t="s">
        <v>15306</v>
      </c>
      <c r="M14242" s="529" t="s">
        <v>1075</v>
      </c>
    </row>
    <row r="14243" spans="12:13" x14ac:dyDescent="0.35">
      <c r="L14243" s="535" t="s">
        <v>15307</v>
      </c>
      <c r="M14243" s="529" t="s">
        <v>1075</v>
      </c>
    </row>
    <row r="14244" spans="12:13" x14ac:dyDescent="0.35">
      <c r="L14244" s="535" t="s">
        <v>15308</v>
      </c>
      <c r="M14244" s="529" t="s">
        <v>1075</v>
      </c>
    </row>
    <row r="14245" spans="12:13" x14ac:dyDescent="0.35">
      <c r="L14245" s="535" t="s">
        <v>15309</v>
      </c>
      <c r="M14245" s="529" t="s">
        <v>1075</v>
      </c>
    </row>
    <row r="14246" spans="12:13" x14ac:dyDescent="0.35">
      <c r="L14246" s="535" t="s">
        <v>15310</v>
      </c>
      <c r="M14246" s="529" t="s">
        <v>1075</v>
      </c>
    </row>
    <row r="14247" spans="12:13" x14ac:dyDescent="0.35">
      <c r="L14247" s="535" t="s">
        <v>15311</v>
      </c>
      <c r="M14247" s="529" t="s">
        <v>1075</v>
      </c>
    </row>
    <row r="14248" spans="12:13" x14ac:dyDescent="0.35">
      <c r="L14248" s="535" t="s">
        <v>15312</v>
      </c>
      <c r="M14248" s="529" t="s">
        <v>1075</v>
      </c>
    </row>
    <row r="14249" spans="12:13" x14ac:dyDescent="0.35">
      <c r="L14249" s="535" t="s">
        <v>15313</v>
      </c>
      <c r="M14249" s="529" t="s">
        <v>1075</v>
      </c>
    </row>
    <row r="14250" spans="12:13" x14ac:dyDescent="0.35">
      <c r="L14250" s="535" t="s">
        <v>15314</v>
      </c>
      <c r="M14250" s="529" t="s">
        <v>1075</v>
      </c>
    </row>
    <row r="14251" spans="12:13" x14ac:dyDescent="0.35">
      <c r="L14251" s="535" t="s">
        <v>15315</v>
      </c>
      <c r="M14251" s="529" t="s">
        <v>1075</v>
      </c>
    </row>
    <row r="14252" spans="12:13" x14ac:dyDescent="0.35">
      <c r="L14252" s="535" t="s">
        <v>15316</v>
      </c>
      <c r="M14252" s="529" t="s">
        <v>1075</v>
      </c>
    </row>
    <row r="14253" spans="12:13" x14ac:dyDescent="0.35">
      <c r="L14253" s="535" t="s">
        <v>15317</v>
      </c>
      <c r="M14253" s="529" t="s">
        <v>1075</v>
      </c>
    </row>
    <row r="14254" spans="12:13" x14ac:dyDescent="0.35">
      <c r="L14254" s="535" t="s">
        <v>15318</v>
      </c>
      <c r="M14254" s="529" t="s">
        <v>1075</v>
      </c>
    </row>
    <row r="14255" spans="12:13" x14ac:dyDescent="0.35">
      <c r="L14255" s="535" t="s">
        <v>15319</v>
      </c>
      <c r="M14255" s="529" t="s">
        <v>1075</v>
      </c>
    </row>
    <row r="14256" spans="12:13" x14ac:dyDescent="0.35">
      <c r="L14256" s="535" t="s">
        <v>15320</v>
      </c>
      <c r="M14256" s="529" t="s">
        <v>1075</v>
      </c>
    </row>
    <row r="14257" spans="12:13" x14ac:dyDescent="0.35">
      <c r="L14257" s="535" t="s">
        <v>15321</v>
      </c>
      <c r="M14257" s="529" t="s">
        <v>1075</v>
      </c>
    </row>
    <row r="14258" spans="12:13" x14ac:dyDescent="0.35">
      <c r="L14258" s="535" t="s">
        <v>15322</v>
      </c>
      <c r="M14258" s="529" t="s">
        <v>1075</v>
      </c>
    </row>
    <row r="14259" spans="12:13" x14ac:dyDescent="0.35">
      <c r="L14259" s="535" t="s">
        <v>15323</v>
      </c>
      <c r="M14259" s="529" t="s">
        <v>1075</v>
      </c>
    </row>
    <row r="14260" spans="12:13" x14ac:dyDescent="0.35">
      <c r="L14260" s="535" t="s">
        <v>15324</v>
      </c>
      <c r="M14260" s="529" t="s">
        <v>1075</v>
      </c>
    </row>
    <row r="14261" spans="12:13" x14ac:dyDescent="0.35">
      <c r="L14261" s="535" t="s">
        <v>15325</v>
      </c>
      <c r="M14261" s="529" t="s">
        <v>1075</v>
      </c>
    </row>
    <row r="14262" spans="12:13" x14ac:dyDescent="0.35">
      <c r="L14262" s="535" t="s">
        <v>15326</v>
      </c>
      <c r="M14262" s="529" t="s">
        <v>1075</v>
      </c>
    </row>
    <row r="14263" spans="12:13" x14ac:dyDescent="0.35">
      <c r="L14263" s="535" t="s">
        <v>15327</v>
      </c>
      <c r="M14263" s="529" t="s">
        <v>1075</v>
      </c>
    </row>
    <row r="14264" spans="12:13" x14ac:dyDescent="0.35">
      <c r="L14264" s="535" t="s">
        <v>15328</v>
      </c>
      <c r="M14264" s="529" t="s">
        <v>1075</v>
      </c>
    </row>
    <row r="14265" spans="12:13" x14ac:dyDescent="0.35">
      <c r="L14265" s="535" t="s">
        <v>15329</v>
      </c>
      <c r="M14265" s="529" t="s">
        <v>1075</v>
      </c>
    </row>
    <row r="14266" spans="12:13" x14ac:dyDescent="0.35">
      <c r="L14266" s="535" t="s">
        <v>15330</v>
      </c>
      <c r="M14266" s="529" t="s">
        <v>1075</v>
      </c>
    </row>
    <row r="14267" spans="12:13" x14ac:dyDescent="0.35">
      <c r="L14267" s="535" t="s">
        <v>15331</v>
      </c>
      <c r="M14267" s="529" t="s">
        <v>1075</v>
      </c>
    </row>
    <row r="14268" spans="12:13" x14ac:dyDescent="0.35">
      <c r="L14268" s="535" t="s">
        <v>15332</v>
      </c>
      <c r="M14268" s="529" t="s">
        <v>1075</v>
      </c>
    </row>
    <row r="14269" spans="12:13" x14ac:dyDescent="0.35">
      <c r="L14269" s="535" t="s">
        <v>15333</v>
      </c>
      <c r="M14269" s="529" t="s">
        <v>1075</v>
      </c>
    </row>
    <row r="14270" spans="12:13" x14ac:dyDescent="0.35">
      <c r="L14270" s="535" t="s">
        <v>15334</v>
      </c>
      <c r="M14270" s="529" t="s">
        <v>1075</v>
      </c>
    </row>
    <row r="14271" spans="12:13" x14ac:dyDescent="0.35">
      <c r="L14271" s="535" t="s">
        <v>15335</v>
      </c>
      <c r="M14271" s="529" t="s">
        <v>1075</v>
      </c>
    </row>
    <row r="14272" spans="12:13" x14ac:dyDescent="0.35">
      <c r="L14272" s="535" t="s">
        <v>15336</v>
      </c>
      <c r="M14272" s="529" t="s">
        <v>1075</v>
      </c>
    </row>
    <row r="14273" spans="12:13" x14ac:dyDescent="0.35">
      <c r="L14273" s="535" t="s">
        <v>15337</v>
      </c>
      <c r="M14273" s="529" t="s">
        <v>1075</v>
      </c>
    </row>
    <row r="14274" spans="12:13" x14ac:dyDescent="0.35">
      <c r="L14274" s="535" t="s">
        <v>15338</v>
      </c>
      <c r="M14274" s="529" t="s">
        <v>1075</v>
      </c>
    </row>
    <row r="14275" spans="12:13" x14ac:dyDescent="0.35">
      <c r="L14275" s="535" t="s">
        <v>15339</v>
      </c>
      <c r="M14275" s="529" t="s">
        <v>1075</v>
      </c>
    </row>
    <row r="14276" spans="12:13" x14ac:dyDescent="0.35">
      <c r="L14276" s="535" t="s">
        <v>15340</v>
      </c>
      <c r="M14276" s="529" t="s">
        <v>1075</v>
      </c>
    </row>
    <row r="14277" spans="12:13" x14ac:dyDescent="0.35">
      <c r="L14277" s="535" t="s">
        <v>15341</v>
      </c>
      <c r="M14277" s="529" t="s">
        <v>1075</v>
      </c>
    </row>
    <row r="14278" spans="12:13" x14ac:dyDescent="0.35">
      <c r="L14278" s="535" t="s">
        <v>15342</v>
      </c>
      <c r="M14278" s="529" t="s">
        <v>1075</v>
      </c>
    </row>
    <row r="14279" spans="12:13" x14ac:dyDescent="0.35">
      <c r="L14279" s="535" t="s">
        <v>15343</v>
      </c>
      <c r="M14279" s="529" t="s">
        <v>1075</v>
      </c>
    </row>
    <row r="14280" spans="12:13" x14ac:dyDescent="0.35">
      <c r="L14280" s="535" t="s">
        <v>15344</v>
      </c>
      <c r="M14280" s="529" t="s">
        <v>1075</v>
      </c>
    </row>
    <row r="14281" spans="12:13" x14ac:dyDescent="0.35">
      <c r="L14281" s="535" t="s">
        <v>15345</v>
      </c>
      <c r="M14281" s="529" t="s">
        <v>1075</v>
      </c>
    </row>
    <row r="14282" spans="12:13" x14ac:dyDescent="0.35">
      <c r="L14282" s="535" t="s">
        <v>15346</v>
      </c>
      <c r="M14282" s="529" t="s">
        <v>1075</v>
      </c>
    </row>
    <row r="14283" spans="12:13" x14ac:dyDescent="0.35">
      <c r="L14283" s="535" t="s">
        <v>15347</v>
      </c>
      <c r="M14283" s="529" t="s">
        <v>1075</v>
      </c>
    </row>
    <row r="14284" spans="12:13" x14ac:dyDescent="0.35">
      <c r="L14284" s="535" t="s">
        <v>15348</v>
      </c>
      <c r="M14284" s="529" t="s">
        <v>1075</v>
      </c>
    </row>
    <row r="14285" spans="12:13" x14ac:dyDescent="0.35">
      <c r="L14285" s="535" t="s">
        <v>15349</v>
      </c>
      <c r="M14285" s="529" t="s">
        <v>1075</v>
      </c>
    </row>
    <row r="14286" spans="12:13" x14ac:dyDescent="0.35">
      <c r="L14286" s="535" t="s">
        <v>15350</v>
      </c>
      <c r="M14286" s="529" t="s">
        <v>1075</v>
      </c>
    </row>
    <row r="14287" spans="12:13" x14ac:dyDescent="0.35">
      <c r="L14287" s="535" t="s">
        <v>15351</v>
      </c>
      <c r="M14287" s="529" t="s">
        <v>1075</v>
      </c>
    </row>
    <row r="14288" spans="12:13" x14ac:dyDescent="0.35">
      <c r="L14288" s="535" t="s">
        <v>15352</v>
      </c>
      <c r="M14288" s="529" t="s">
        <v>1075</v>
      </c>
    </row>
    <row r="14289" spans="12:13" x14ac:dyDescent="0.35">
      <c r="L14289" s="535" t="s">
        <v>15353</v>
      </c>
      <c r="M14289" s="529" t="s">
        <v>1075</v>
      </c>
    </row>
    <row r="14290" spans="12:13" x14ac:dyDescent="0.35">
      <c r="L14290" s="535" t="s">
        <v>15354</v>
      </c>
      <c r="M14290" s="529" t="s">
        <v>1075</v>
      </c>
    </row>
    <row r="14291" spans="12:13" x14ac:dyDescent="0.35">
      <c r="L14291" s="535" t="s">
        <v>15355</v>
      </c>
      <c r="M14291" s="529" t="s">
        <v>1075</v>
      </c>
    </row>
    <row r="14292" spans="12:13" x14ac:dyDescent="0.35">
      <c r="L14292" s="535" t="s">
        <v>15356</v>
      </c>
      <c r="M14292" s="529" t="s">
        <v>1075</v>
      </c>
    </row>
    <row r="14293" spans="12:13" x14ac:dyDescent="0.35">
      <c r="L14293" s="535" t="s">
        <v>15357</v>
      </c>
      <c r="M14293" s="529" t="s">
        <v>1075</v>
      </c>
    </row>
    <row r="14294" spans="12:13" x14ac:dyDescent="0.35">
      <c r="L14294" s="535" t="s">
        <v>15358</v>
      </c>
      <c r="M14294" s="529" t="s">
        <v>1075</v>
      </c>
    </row>
    <row r="14295" spans="12:13" x14ac:dyDescent="0.35">
      <c r="L14295" s="535" t="s">
        <v>15359</v>
      </c>
      <c r="M14295" s="529" t="s">
        <v>1075</v>
      </c>
    </row>
    <row r="14296" spans="12:13" x14ac:dyDescent="0.35">
      <c r="L14296" s="535" t="s">
        <v>15360</v>
      </c>
      <c r="M14296" s="529" t="s">
        <v>1075</v>
      </c>
    </row>
    <row r="14297" spans="12:13" x14ac:dyDescent="0.35">
      <c r="L14297" s="535" t="s">
        <v>15361</v>
      </c>
      <c r="M14297" s="529" t="s">
        <v>1075</v>
      </c>
    </row>
    <row r="14298" spans="12:13" x14ac:dyDescent="0.35">
      <c r="L14298" s="535" t="s">
        <v>15362</v>
      </c>
      <c r="M14298" s="529" t="s">
        <v>1075</v>
      </c>
    </row>
    <row r="14299" spans="12:13" x14ac:dyDescent="0.35">
      <c r="L14299" s="535" t="s">
        <v>15363</v>
      </c>
      <c r="M14299" s="529" t="s">
        <v>1075</v>
      </c>
    </row>
    <row r="14300" spans="12:13" x14ac:dyDescent="0.35">
      <c r="L14300" s="535" t="s">
        <v>15364</v>
      </c>
      <c r="M14300" s="529" t="s">
        <v>1075</v>
      </c>
    </row>
    <row r="14301" spans="12:13" x14ac:dyDescent="0.35">
      <c r="L14301" s="535" t="s">
        <v>15365</v>
      </c>
      <c r="M14301" s="529" t="s">
        <v>1075</v>
      </c>
    </row>
    <row r="14302" spans="12:13" x14ac:dyDescent="0.35">
      <c r="L14302" s="535" t="s">
        <v>15366</v>
      </c>
      <c r="M14302" s="529" t="s">
        <v>1075</v>
      </c>
    </row>
    <row r="14303" spans="12:13" x14ac:dyDescent="0.35">
      <c r="L14303" s="535" t="s">
        <v>15367</v>
      </c>
      <c r="M14303" s="529" t="s">
        <v>1075</v>
      </c>
    </row>
    <row r="14304" spans="12:13" x14ac:dyDescent="0.35">
      <c r="L14304" s="535" t="s">
        <v>15368</v>
      </c>
      <c r="M14304" s="529" t="s">
        <v>1075</v>
      </c>
    </row>
    <row r="14305" spans="12:13" x14ac:dyDescent="0.35">
      <c r="L14305" s="535" t="s">
        <v>15369</v>
      </c>
      <c r="M14305" s="529" t="s">
        <v>1075</v>
      </c>
    </row>
    <row r="14306" spans="12:13" x14ac:dyDescent="0.35">
      <c r="L14306" s="535" t="s">
        <v>15370</v>
      </c>
      <c r="M14306" s="529" t="s">
        <v>1075</v>
      </c>
    </row>
    <row r="14307" spans="12:13" x14ac:dyDescent="0.35">
      <c r="L14307" s="535" t="s">
        <v>15371</v>
      </c>
      <c r="M14307" s="529" t="s">
        <v>1075</v>
      </c>
    </row>
    <row r="14308" spans="12:13" x14ac:dyDescent="0.35">
      <c r="L14308" s="535" t="s">
        <v>15372</v>
      </c>
      <c r="M14308" s="529" t="s">
        <v>1075</v>
      </c>
    </row>
    <row r="14309" spans="12:13" x14ac:dyDescent="0.35">
      <c r="L14309" s="535" t="s">
        <v>15373</v>
      </c>
      <c r="M14309" s="529" t="s">
        <v>1075</v>
      </c>
    </row>
    <row r="14310" spans="12:13" x14ac:dyDescent="0.35">
      <c r="L14310" s="535" t="s">
        <v>15374</v>
      </c>
      <c r="M14310" s="529" t="s">
        <v>1075</v>
      </c>
    </row>
    <row r="14311" spans="12:13" x14ac:dyDescent="0.35">
      <c r="L14311" s="535" t="s">
        <v>15375</v>
      </c>
      <c r="M14311" s="529" t="s">
        <v>1075</v>
      </c>
    </row>
    <row r="14312" spans="12:13" x14ac:dyDescent="0.35">
      <c r="L14312" s="535" t="s">
        <v>15376</v>
      </c>
      <c r="M14312" s="529" t="s">
        <v>1075</v>
      </c>
    </row>
    <row r="14313" spans="12:13" x14ac:dyDescent="0.35">
      <c r="L14313" s="535" t="s">
        <v>15377</v>
      </c>
      <c r="M14313" s="529" t="s">
        <v>1075</v>
      </c>
    </row>
    <row r="14314" spans="12:13" x14ac:dyDescent="0.35">
      <c r="L14314" s="535" t="s">
        <v>15378</v>
      </c>
      <c r="M14314" s="529" t="s">
        <v>1075</v>
      </c>
    </row>
    <row r="14315" spans="12:13" x14ac:dyDescent="0.35">
      <c r="L14315" s="535" t="s">
        <v>15379</v>
      </c>
      <c r="M14315" s="529" t="s">
        <v>1075</v>
      </c>
    </row>
    <row r="14316" spans="12:13" x14ac:dyDescent="0.35">
      <c r="L14316" s="535" t="s">
        <v>15380</v>
      </c>
      <c r="M14316" s="529" t="s">
        <v>1075</v>
      </c>
    </row>
    <row r="14317" spans="12:13" x14ac:dyDescent="0.35">
      <c r="L14317" s="535" t="s">
        <v>15381</v>
      </c>
      <c r="M14317" s="529" t="s">
        <v>1075</v>
      </c>
    </row>
    <row r="14318" spans="12:13" x14ac:dyDescent="0.35">
      <c r="L14318" s="535" t="s">
        <v>15382</v>
      </c>
      <c r="M14318" s="529" t="s">
        <v>1075</v>
      </c>
    </row>
    <row r="14319" spans="12:13" x14ac:dyDescent="0.35">
      <c r="L14319" s="535" t="s">
        <v>15383</v>
      </c>
      <c r="M14319" s="529" t="s">
        <v>1075</v>
      </c>
    </row>
    <row r="14320" spans="12:13" x14ac:dyDescent="0.35">
      <c r="L14320" s="535" t="s">
        <v>15384</v>
      </c>
      <c r="M14320" s="529" t="s">
        <v>1075</v>
      </c>
    </row>
    <row r="14321" spans="12:13" x14ac:dyDescent="0.35">
      <c r="L14321" s="535" t="s">
        <v>15385</v>
      </c>
      <c r="M14321" s="529" t="s">
        <v>1075</v>
      </c>
    </row>
    <row r="14322" spans="12:13" x14ac:dyDescent="0.35">
      <c r="L14322" s="535" t="s">
        <v>15386</v>
      </c>
      <c r="M14322" s="529" t="s">
        <v>1075</v>
      </c>
    </row>
    <row r="14323" spans="12:13" x14ac:dyDescent="0.35">
      <c r="L14323" s="535" t="s">
        <v>15387</v>
      </c>
      <c r="M14323" s="529" t="s">
        <v>1075</v>
      </c>
    </row>
    <row r="14324" spans="12:13" x14ac:dyDescent="0.35">
      <c r="L14324" s="535" t="s">
        <v>15388</v>
      </c>
      <c r="M14324" s="529" t="s">
        <v>1075</v>
      </c>
    </row>
    <row r="14325" spans="12:13" x14ac:dyDescent="0.35">
      <c r="L14325" s="535" t="s">
        <v>15389</v>
      </c>
      <c r="M14325" s="529" t="s">
        <v>1075</v>
      </c>
    </row>
    <row r="14326" spans="12:13" x14ac:dyDescent="0.35">
      <c r="L14326" s="535" t="s">
        <v>15390</v>
      </c>
      <c r="M14326" s="529" t="s">
        <v>1075</v>
      </c>
    </row>
    <row r="14327" spans="12:13" x14ac:dyDescent="0.35">
      <c r="L14327" s="535" t="s">
        <v>15391</v>
      </c>
      <c r="M14327" s="529" t="s">
        <v>1075</v>
      </c>
    </row>
    <row r="14328" spans="12:13" x14ac:dyDescent="0.35">
      <c r="L14328" s="535" t="s">
        <v>15392</v>
      </c>
      <c r="M14328" s="529" t="s">
        <v>1075</v>
      </c>
    </row>
    <row r="14329" spans="12:13" x14ac:dyDescent="0.35">
      <c r="L14329" s="535" t="s">
        <v>15393</v>
      </c>
      <c r="M14329" s="529" t="s">
        <v>1075</v>
      </c>
    </row>
    <row r="14330" spans="12:13" x14ac:dyDescent="0.35">
      <c r="L14330" s="535" t="s">
        <v>15394</v>
      </c>
      <c r="M14330" s="529" t="s">
        <v>1075</v>
      </c>
    </row>
    <row r="14331" spans="12:13" x14ac:dyDescent="0.35">
      <c r="L14331" s="535" t="s">
        <v>15395</v>
      </c>
      <c r="M14331" s="529" t="s">
        <v>1075</v>
      </c>
    </row>
    <row r="14332" spans="12:13" x14ac:dyDescent="0.35">
      <c r="L14332" s="535" t="s">
        <v>15396</v>
      </c>
      <c r="M14332" s="529" t="s">
        <v>1075</v>
      </c>
    </row>
    <row r="14333" spans="12:13" x14ac:dyDescent="0.35">
      <c r="L14333" s="535" t="s">
        <v>15397</v>
      </c>
      <c r="M14333" s="529" t="s">
        <v>1075</v>
      </c>
    </row>
    <row r="14334" spans="12:13" x14ac:dyDescent="0.35">
      <c r="L14334" s="535" t="s">
        <v>15398</v>
      </c>
      <c r="M14334" s="529" t="s">
        <v>1075</v>
      </c>
    </row>
    <row r="14335" spans="12:13" x14ac:dyDescent="0.35">
      <c r="L14335" s="535" t="s">
        <v>15399</v>
      </c>
      <c r="M14335" s="529" t="s">
        <v>1075</v>
      </c>
    </row>
    <row r="14336" spans="12:13" x14ac:dyDescent="0.35">
      <c r="L14336" s="535" t="s">
        <v>15400</v>
      </c>
      <c r="M14336" s="529" t="s">
        <v>1075</v>
      </c>
    </row>
    <row r="14337" spans="12:13" x14ac:dyDescent="0.35">
      <c r="L14337" s="535" t="s">
        <v>15401</v>
      </c>
      <c r="M14337" s="529" t="s">
        <v>1075</v>
      </c>
    </row>
    <row r="14338" spans="12:13" x14ac:dyDescent="0.35">
      <c r="L14338" s="535" t="s">
        <v>15402</v>
      </c>
      <c r="M14338" s="529" t="s">
        <v>1075</v>
      </c>
    </row>
    <row r="14339" spans="12:13" x14ac:dyDescent="0.35">
      <c r="L14339" s="535" t="s">
        <v>15403</v>
      </c>
      <c r="M14339" s="529" t="s">
        <v>1075</v>
      </c>
    </row>
    <row r="14340" spans="12:13" x14ac:dyDescent="0.35">
      <c r="L14340" s="535" t="s">
        <v>15404</v>
      </c>
      <c r="M14340" s="529" t="s">
        <v>1075</v>
      </c>
    </row>
    <row r="14341" spans="12:13" x14ac:dyDescent="0.35">
      <c r="L14341" s="535" t="s">
        <v>15405</v>
      </c>
      <c r="M14341" s="529" t="s">
        <v>1075</v>
      </c>
    </row>
    <row r="14342" spans="12:13" x14ac:dyDescent="0.35">
      <c r="L14342" s="535" t="s">
        <v>15406</v>
      </c>
      <c r="M14342" s="529" t="s">
        <v>1075</v>
      </c>
    </row>
    <row r="14343" spans="12:13" x14ac:dyDescent="0.35">
      <c r="L14343" s="535" t="s">
        <v>15407</v>
      </c>
      <c r="M14343" s="529" t="s">
        <v>1075</v>
      </c>
    </row>
    <row r="14344" spans="12:13" x14ac:dyDescent="0.35">
      <c r="L14344" s="535" t="s">
        <v>15408</v>
      </c>
      <c r="M14344" s="529" t="s">
        <v>1075</v>
      </c>
    </row>
    <row r="14345" spans="12:13" x14ac:dyDescent="0.35">
      <c r="L14345" s="535" t="s">
        <v>15409</v>
      </c>
      <c r="M14345" s="529" t="s">
        <v>1075</v>
      </c>
    </row>
    <row r="14346" spans="12:13" x14ac:dyDescent="0.35">
      <c r="L14346" s="535" t="s">
        <v>15410</v>
      </c>
      <c r="M14346" s="529" t="s">
        <v>1075</v>
      </c>
    </row>
    <row r="14347" spans="12:13" x14ac:dyDescent="0.35">
      <c r="L14347" s="535" t="s">
        <v>15411</v>
      </c>
      <c r="M14347" s="529" t="s">
        <v>1075</v>
      </c>
    </row>
    <row r="14348" spans="12:13" x14ac:dyDescent="0.35">
      <c r="L14348" s="535" t="s">
        <v>15412</v>
      </c>
      <c r="M14348" s="529" t="s">
        <v>1075</v>
      </c>
    </row>
    <row r="14349" spans="12:13" x14ac:dyDescent="0.35">
      <c r="L14349" s="535" t="s">
        <v>15413</v>
      </c>
      <c r="M14349" s="529" t="s">
        <v>1075</v>
      </c>
    </row>
    <row r="14350" spans="12:13" x14ac:dyDescent="0.35">
      <c r="L14350" s="535" t="s">
        <v>15414</v>
      </c>
      <c r="M14350" s="529" t="s">
        <v>1075</v>
      </c>
    </row>
    <row r="14351" spans="12:13" x14ac:dyDescent="0.35">
      <c r="L14351" s="535" t="s">
        <v>15415</v>
      </c>
      <c r="M14351" s="529" t="s">
        <v>1075</v>
      </c>
    </row>
    <row r="14352" spans="12:13" x14ac:dyDescent="0.35">
      <c r="L14352" s="535" t="s">
        <v>15416</v>
      </c>
      <c r="M14352" s="529" t="s">
        <v>1075</v>
      </c>
    </row>
    <row r="14353" spans="12:13" x14ac:dyDescent="0.35">
      <c r="L14353" s="535" t="s">
        <v>15417</v>
      </c>
      <c r="M14353" s="529" t="s">
        <v>1075</v>
      </c>
    </row>
    <row r="14354" spans="12:13" x14ac:dyDescent="0.35">
      <c r="L14354" s="535" t="s">
        <v>15418</v>
      </c>
      <c r="M14354" s="529" t="s">
        <v>1075</v>
      </c>
    </row>
    <row r="14355" spans="12:13" x14ac:dyDescent="0.35">
      <c r="L14355" s="535" t="s">
        <v>15419</v>
      </c>
      <c r="M14355" s="529" t="s">
        <v>1075</v>
      </c>
    </row>
    <row r="14356" spans="12:13" x14ac:dyDescent="0.35">
      <c r="L14356" s="535" t="s">
        <v>15420</v>
      </c>
      <c r="M14356" s="529" t="s">
        <v>1075</v>
      </c>
    </row>
    <row r="14357" spans="12:13" x14ac:dyDescent="0.35">
      <c r="L14357" s="535" t="s">
        <v>15421</v>
      </c>
      <c r="M14357" s="529" t="s">
        <v>1075</v>
      </c>
    </row>
    <row r="14358" spans="12:13" x14ac:dyDescent="0.35">
      <c r="L14358" s="535" t="s">
        <v>15422</v>
      </c>
      <c r="M14358" s="529" t="s">
        <v>1075</v>
      </c>
    </row>
    <row r="14359" spans="12:13" x14ac:dyDescent="0.35">
      <c r="L14359" s="535" t="s">
        <v>15423</v>
      </c>
      <c r="M14359" s="529" t="s">
        <v>1075</v>
      </c>
    </row>
    <row r="14360" spans="12:13" x14ac:dyDescent="0.35">
      <c r="L14360" s="535" t="s">
        <v>15424</v>
      </c>
      <c r="M14360" s="529" t="s">
        <v>1075</v>
      </c>
    </row>
    <row r="14361" spans="12:13" x14ac:dyDescent="0.35">
      <c r="L14361" s="535" t="s">
        <v>15425</v>
      </c>
      <c r="M14361" s="529" t="s">
        <v>1075</v>
      </c>
    </row>
    <row r="14362" spans="12:13" x14ac:dyDescent="0.35">
      <c r="L14362" s="535" t="s">
        <v>15426</v>
      </c>
      <c r="M14362" s="529" t="s">
        <v>1075</v>
      </c>
    </row>
    <row r="14363" spans="12:13" x14ac:dyDescent="0.35">
      <c r="L14363" s="535" t="s">
        <v>15427</v>
      </c>
      <c r="M14363" s="529" t="s">
        <v>1075</v>
      </c>
    </row>
    <row r="14364" spans="12:13" x14ac:dyDescent="0.35">
      <c r="L14364" s="535" t="s">
        <v>15428</v>
      </c>
      <c r="M14364" s="529" t="s">
        <v>1075</v>
      </c>
    </row>
    <row r="14365" spans="12:13" x14ac:dyDescent="0.35">
      <c r="L14365" s="535" t="s">
        <v>15429</v>
      </c>
      <c r="M14365" s="529" t="s">
        <v>1075</v>
      </c>
    </row>
    <row r="14366" spans="12:13" x14ac:dyDescent="0.35">
      <c r="L14366" s="535" t="s">
        <v>15430</v>
      </c>
      <c r="M14366" s="529" t="s">
        <v>1075</v>
      </c>
    </row>
    <row r="14367" spans="12:13" x14ac:dyDescent="0.35">
      <c r="L14367" s="535" t="s">
        <v>15431</v>
      </c>
      <c r="M14367" s="529" t="s">
        <v>1075</v>
      </c>
    </row>
    <row r="14368" spans="12:13" x14ac:dyDescent="0.35">
      <c r="L14368" s="535" t="s">
        <v>15432</v>
      </c>
      <c r="M14368" s="529" t="s">
        <v>1075</v>
      </c>
    </row>
    <row r="14369" spans="12:13" x14ac:dyDescent="0.35">
      <c r="L14369" s="535" t="s">
        <v>15433</v>
      </c>
      <c r="M14369" s="529" t="s">
        <v>1075</v>
      </c>
    </row>
    <row r="14370" spans="12:13" x14ac:dyDescent="0.35">
      <c r="L14370" s="535" t="s">
        <v>15434</v>
      </c>
      <c r="M14370" s="529" t="s">
        <v>1075</v>
      </c>
    </row>
    <row r="14371" spans="12:13" x14ac:dyDescent="0.35">
      <c r="L14371" s="535" t="s">
        <v>15435</v>
      </c>
      <c r="M14371" s="529" t="s">
        <v>1075</v>
      </c>
    </row>
    <row r="14372" spans="12:13" x14ac:dyDescent="0.35">
      <c r="L14372" s="535" t="s">
        <v>15436</v>
      </c>
      <c r="M14372" s="529" t="s">
        <v>1075</v>
      </c>
    </row>
    <row r="14373" spans="12:13" x14ac:dyDescent="0.35">
      <c r="L14373" s="535" t="s">
        <v>15437</v>
      </c>
      <c r="M14373" s="529" t="s">
        <v>1075</v>
      </c>
    </row>
    <row r="14374" spans="12:13" x14ac:dyDescent="0.35">
      <c r="L14374" s="535" t="s">
        <v>15438</v>
      </c>
      <c r="M14374" s="529" t="s">
        <v>1075</v>
      </c>
    </row>
    <row r="14375" spans="12:13" x14ac:dyDescent="0.35">
      <c r="L14375" s="535" t="s">
        <v>15439</v>
      </c>
      <c r="M14375" s="529" t="s">
        <v>1075</v>
      </c>
    </row>
    <row r="14376" spans="12:13" x14ac:dyDescent="0.35">
      <c r="L14376" s="535" t="s">
        <v>15440</v>
      </c>
      <c r="M14376" s="529" t="s">
        <v>1075</v>
      </c>
    </row>
    <row r="14377" spans="12:13" x14ac:dyDescent="0.35">
      <c r="L14377" s="535" t="s">
        <v>15441</v>
      </c>
      <c r="M14377" s="529" t="s">
        <v>1075</v>
      </c>
    </row>
    <row r="14378" spans="12:13" x14ac:dyDescent="0.35">
      <c r="L14378" s="535" t="s">
        <v>15442</v>
      </c>
      <c r="M14378" s="529" t="s">
        <v>1075</v>
      </c>
    </row>
    <row r="14379" spans="12:13" x14ac:dyDescent="0.35">
      <c r="L14379" s="535" t="s">
        <v>15443</v>
      </c>
      <c r="M14379" s="529" t="s">
        <v>1075</v>
      </c>
    </row>
    <row r="14380" spans="12:13" x14ac:dyDescent="0.35">
      <c r="L14380" s="535" t="s">
        <v>15444</v>
      </c>
      <c r="M14380" s="529" t="s">
        <v>1075</v>
      </c>
    </row>
    <row r="14381" spans="12:13" x14ac:dyDescent="0.35">
      <c r="L14381" s="535" t="s">
        <v>15445</v>
      </c>
      <c r="M14381" s="529" t="s">
        <v>1075</v>
      </c>
    </row>
    <row r="14382" spans="12:13" x14ac:dyDescent="0.35">
      <c r="L14382" s="535" t="s">
        <v>15446</v>
      </c>
      <c r="M14382" s="529" t="s">
        <v>1075</v>
      </c>
    </row>
    <row r="14383" spans="12:13" x14ac:dyDescent="0.35">
      <c r="L14383" s="535" t="s">
        <v>15447</v>
      </c>
      <c r="M14383" s="529" t="s">
        <v>1075</v>
      </c>
    </row>
    <row r="14384" spans="12:13" x14ac:dyDescent="0.35">
      <c r="L14384" s="535" t="s">
        <v>15448</v>
      </c>
      <c r="M14384" s="529" t="s">
        <v>1075</v>
      </c>
    </row>
    <row r="14385" spans="12:13" x14ac:dyDescent="0.35">
      <c r="L14385" s="535" t="s">
        <v>15449</v>
      </c>
      <c r="M14385" s="529" t="s">
        <v>1075</v>
      </c>
    </row>
    <row r="14386" spans="12:13" x14ac:dyDescent="0.35">
      <c r="L14386" s="535" t="s">
        <v>15450</v>
      </c>
      <c r="M14386" s="529" t="s">
        <v>1075</v>
      </c>
    </row>
    <row r="14387" spans="12:13" x14ac:dyDescent="0.35">
      <c r="L14387" s="535" t="s">
        <v>15451</v>
      </c>
      <c r="M14387" s="529" t="s">
        <v>1075</v>
      </c>
    </row>
    <row r="14388" spans="12:13" x14ac:dyDescent="0.35">
      <c r="L14388" s="535" t="s">
        <v>15452</v>
      </c>
      <c r="M14388" s="529" t="s">
        <v>1075</v>
      </c>
    </row>
    <row r="14389" spans="12:13" x14ac:dyDescent="0.35">
      <c r="L14389" s="535" t="s">
        <v>15453</v>
      </c>
      <c r="M14389" s="529" t="s">
        <v>1075</v>
      </c>
    </row>
    <row r="14390" spans="12:13" x14ac:dyDescent="0.35">
      <c r="L14390" s="535" t="s">
        <v>15454</v>
      </c>
      <c r="M14390" s="529" t="s">
        <v>1075</v>
      </c>
    </row>
    <row r="14391" spans="12:13" x14ac:dyDescent="0.35">
      <c r="L14391" s="535" t="s">
        <v>15455</v>
      </c>
      <c r="M14391" s="529" t="s">
        <v>1075</v>
      </c>
    </row>
    <row r="14392" spans="12:13" x14ac:dyDescent="0.35">
      <c r="L14392" s="535" t="s">
        <v>15456</v>
      </c>
      <c r="M14392" s="529" t="s">
        <v>1075</v>
      </c>
    </row>
    <row r="14393" spans="12:13" x14ac:dyDescent="0.35">
      <c r="L14393" s="535" t="s">
        <v>15457</v>
      </c>
      <c r="M14393" s="529" t="s">
        <v>1075</v>
      </c>
    </row>
    <row r="14394" spans="12:13" x14ac:dyDescent="0.35">
      <c r="L14394" s="535" t="s">
        <v>15458</v>
      </c>
      <c r="M14394" s="529" t="s">
        <v>1075</v>
      </c>
    </row>
    <row r="14395" spans="12:13" x14ac:dyDescent="0.35">
      <c r="L14395" s="535" t="s">
        <v>15459</v>
      </c>
      <c r="M14395" s="529" t="s">
        <v>1075</v>
      </c>
    </row>
    <row r="14396" spans="12:13" x14ac:dyDescent="0.35">
      <c r="L14396" s="535" t="s">
        <v>15460</v>
      </c>
      <c r="M14396" s="529" t="s">
        <v>1075</v>
      </c>
    </row>
    <row r="14397" spans="12:13" x14ac:dyDescent="0.35">
      <c r="L14397" s="535" t="s">
        <v>15461</v>
      </c>
      <c r="M14397" s="529" t="s">
        <v>1075</v>
      </c>
    </row>
    <row r="14398" spans="12:13" x14ac:dyDescent="0.35">
      <c r="L14398" s="535" t="s">
        <v>15462</v>
      </c>
      <c r="M14398" s="529" t="s">
        <v>1075</v>
      </c>
    </row>
    <row r="14399" spans="12:13" x14ac:dyDescent="0.35">
      <c r="L14399" s="535" t="s">
        <v>15463</v>
      </c>
      <c r="M14399" s="529" t="s">
        <v>1075</v>
      </c>
    </row>
    <row r="14400" spans="12:13" x14ac:dyDescent="0.35">
      <c r="L14400" s="535" t="s">
        <v>15464</v>
      </c>
      <c r="M14400" s="529" t="s">
        <v>1075</v>
      </c>
    </row>
    <row r="14401" spans="12:13" x14ac:dyDescent="0.35">
      <c r="L14401" s="535" t="s">
        <v>15465</v>
      </c>
      <c r="M14401" s="529" t="s">
        <v>1075</v>
      </c>
    </row>
    <row r="14402" spans="12:13" x14ac:dyDescent="0.35">
      <c r="L14402" s="535" t="s">
        <v>15466</v>
      </c>
      <c r="M14402" s="529" t="s">
        <v>1075</v>
      </c>
    </row>
    <row r="14403" spans="12:13" x14ac:dyDescent="0.35">
      <c r="L14403" s="535" t="s">
        <v>15467</v>
      </c>
      <c r="M14403" s="529" t="s">
        <v>1075</v>
      </c>
    </row>
    <row r="14404" spans="12:13" x14ac:dyDescent="0.35">
      <c r="L14404" s="535" t="s">
        <v>15468</v>
      </c>
      <c r="M14404" s="529" t="s">
        <v>1075</v>
      </c>
    </row>
    <row r="14405" spans="12:13" x14ac:dyDescent="0.35">
      <c r="L14405" s="535" t="s">
        <v>15469</v>
      </c>
      <c r="M14405" s="529" t="s">
        <v>1075</v>
      </c>
    </row>
    <row r="14406" spans="12:13" x14ac:dyDescent="0.35">
      <c r="L14406" s="535" t="s">
        <v>15470</v>
      </c>
      <c r="M14406" s="529" t="s">
        <v>1075</v>
      </c>
    </row>
    <row r="14407" spans="12:13" x14ac:dyDescent="0.35">
      <c r="L14407" s="535" t="s">
        <v>15471</v>
      </c>
      <c r="M14407" s="529" t="s">
        <v>1075</v>
      </c>
    </row>
    <row r="14408" spans="12:13" x14ac:dyDescent="0.35">
      <c r="L14408" s="535" t="s">
        <v>15472</v>
      </c>
      <c r="M14408" s="529" t="s">
        <v>1075</v>
      </c>
    </row>
    <row r="14409" spans="12:13" x14ac:dyDescent="0.35">
      <c r="L14409" s="535" t="s">
        <v>15473</v>
      </c>
      <c r="M14409" s="529" t="s">
        <v>1075</v>
      </c>
    </row>
    <row r="14410" spans="12:13" x14ac:dyDescent="0.35">
      <c r="L14410" s="535" t="s">
        <v>15474</v>
      </c>
      <c r="M14410" s="529" t="s">
        <v>1075</v>
      </c>
    </row>
    <row r="14411" spans="12:13" x14ac:dyDescent="0.35">
      <c r="L14411" s="535" t="s">
        <v>15475</v>
      </c>
      <c r="M14411" s="529" t="s">
        <v>1075</v>
      </c>
    </row>
    <row r="14412" spans="12:13" x14ac:dyDescent="0.35">
      <c r="L14412" s="535" t="s">
        <v>15476</v>
      </c>
      <c r="M14412" s="529" t="s">
        <v>1075</v>
      </c>
    </row>
    <row r="14413" spans="12:13" x14ac:dyDescent="0.35">
      <c r="L14413" s="535" t="s">
        <v>15477</v>
      </c>
      <c r="M14413" s="529" t="s">
        <v>1075</v>
      </c>
    </row>
    <row r="14414" spans="12:13" x14ac:dyDescent="0.35">
      <c r="L14414" s="535" t="s">
        <v>15478</v>
      </c>
      <c r="M14414" s="529" t="s">
        <v>1075</v>
      </c>
    </row>
    <row r="14415" spans="12:13" x14ac:dyDescent="0.35">
      <c r="L14415" s="535" t="s">
        <v>15479</v>
      </c>
      <c r="M14415" s="529" t="s">
        <v>1075</v>
      </c>
    </row>
    <row r="14416" spans="12:13" x14ac:dyDescent="0.35">
      <c r="L14416" s="535" t="s">
        <v>15480</v>
      </c>
      <c r="M14416" s="529" t="s">
        <v>1075</v>
      </c>
    </row>
    <row r="14417" spans="12:13" x14ac:dyDescent="0.35">
      <c r="L14417" s="535" t="s">
        <v>15481</v>
      </c>
      <c r="M14417" s="529" t="s">
        <v>1075</v>
      </c>
    </row>
    <row r="14418" spans="12:13" x14ac:dyDescent="0.35">
      <c r="L14418" s="535" t="s">
        <v>15482</v>
      </c>
      <c r="M14418" s="529" t="s">
        <v>1075</v>
      </c>
    </row>
    <row r="14419" spans="12:13" x14ac:dyDescent="0.35">
      <c r="L14419" s="535" t="s">
        <v>15483</v>
      </c>
      <c r="M14419" s="529" t="s">
        <v>1075</v>
      </c>
    </row>
    <row r="14420" spans="12:13" x14ac:dyDescent="0.35">
      <c r="L14420" s="535" t="s">
        <v>15484</v>
      </c>
      <c r="M14420" s="529" t="s">
        <v>1075</v>
      </c>
    </row>
    <row r="14421" spans="12:13" x14ac:dyDescent="0.35">
      <c r="L14421" s="535" t="s">
        <v>15485</v>
      </c>
      <c r="M14421" s="529" t="s">
        <v>1075</v>
      </c>
    </row>
    <row r="14422" spans="12:13" x14ac:dyDescent="0.35">
      <c r="L14422" s="535" t="s">
        <v>15486</v>
      </c>
      <c r="M14422" s="529" t="s">
        <v>1075</v>
      </c>
    </row>
    <row r="14423" spans="12:13" x14ac:dyDescent="0.35">
      <c r="L14423" s="535" t="s">
        <v>15487</v>
      </c>
      <c r="M14423" s="529" t="s">
        <v>1075</v>
      </c>
    </row>
    <row r="14424" spans="12:13" x14ac:dyDescent="0.35">
      <c r="L14424" s="535" t="s">
        <v>15488</v>
      </c>
      <c r="M14424" s="529" t="s">
        <v>1075</v>
      </c>
    </row>
    <row r="14425" spans="12:13" x14ac:dyDescent="0.35">
      <c r="L14425" s="535" t="s">
        <v>15489</v>
      </c>
      <c r="M14425" s="529" t="s">
        <v>1075</v>
      </c>
    </row>
    <row r="14426" spans="12:13" x14ac:dyDescent="0.35">
      <c r="L14426" s="535" t="s">
        <v>15490</v>
      </c>
      <c r="M14426" s="529" t="s">
        <v>1075</v>
      </c>
    </row>
    <row r="14427" spans="12:13" x14ac:dyDescent="0.35">
      <c r="L14427" s="535" t="s">
        <v>15491</v>
      </c>
      <c r="M14427" s="529" t="s">
        <v>1075</v>
      </c>
    </row>
    <row r="14428" spans="12:13" x14ac:dyDescent="0.35">
      <c r="L14428" s="535" t="s">
        <v>15492</v>
      </c>
      <c r="M14428" s="529" t="s">
        <v>1075</v>
      </c>
    </row>
    <row r="14429" spans="12:13" x14ac:dyDescent="0.35">
      <c r="L14429" s="535" t="s">
        <v>15493</v>
      </c>
      <c r="M14429" s="529" t="s">
        <v>1075</v>
      </c>
    </row>
    <row r="14430" spans="12:13" x14ac:dyDescent="0.35">
      <c r="L14430" s="535" t="s">
        <v>15494</v>
      </c>
      <c r="M14430" s="529" t="s">
        <v>1075</v>
      </c>
    </row>
    <row r="14431" spans="12:13" x14ac:dyDescent="0.35">
      <c r="L14431" s="535" t="s">
        <v>15495</v>
      </c>
      <c r="M14431" s="529" t="s">
        <v>1075</v>
      </c>
    </row>
    <row r="14432" spans="12:13" x14ac:dyDescent="0.35">
      <c r="L14432" s="535" t="s">
        <v>15496</v>
      </c>
      <c r="M14432" s="529" t="s">
        <v>1075</v>
      </c>
    </row>
    <row r="14433" spans="12:13" x14ac:dyDescent="0.35">
      <c r="L14433" s="535" t="s">
        <v>15497</v>
      </c>
      <c r="M14433" s="529" t="s">
        <v>1075</v>
      </c>
    </row>
    <row r="14434" spans="12:13" x14ac:dyDescent="0.35">
      <c r="L14434" s="535" t="s">
        <v>15498</v>
      </c>
      <c r="M14434" s="529" t="s">
        <v>1075</v>
      </c>
    </row>
    <row r="14435" spans="12:13" x14ac:dyDescent="0.35">
      <c r="L14435" s="535" t="s">
        <v>15499</v>
      </c>
      <c r="M14435" s="529" t="s">
        <v>1075</v>
      </c>
    </row>
    <row r="14436" spans="12:13" x14ac:dyDescent="0.35">
      <c r="L14436" s="535" t="s">
        <v>15500</v>
      </c>
      <c r="M14436" s="529" t="s">
        <v>1075</v>
      </c>
    </row>
    <row r="14437" spans="12:13" x14ac:dyDescent="0.35">
      <c r="L14437" s="535" t="s">
        <v>15501</v>
      </c>
      <c r="M14437" s="529" t="s">
        <v>1075</v>
      </c>
    </row>
    <row r="14438" spans="12:13" x14ac:dyDescent="0.35">
      <c r="L14438" s="535" t="s">
        <v>15502</v>
      </c>
      <c r="M14438" s="529" t="s">
        <v>1075</v>
      </c>
    </row>
    <row r="14439" spans="12:13" x14ac:dyDescent="0.35">
      <c r="L14439" s="535" t="s">
        <v>15503</v>
      </c>
      <c r="M14439" s="529" t="s">
        <v>1075</v>
      </c>
    </row>
    <row r="14440" spans="12:13" x14ac:dyDescent="0.35">
      <c r="L14440" s="535" t="s">
        <v>15504</v>
      </c>
      <c r="M14440" s="529" t="s">
        <v>1075</v>
      </c>
    </row>
    <row r="14441" spans="12:13" x14ac:dyDescent="0.35">
      <c r="L14441" s="535" t="s">
        <v>15505</v>
      </c>
      <c r="M14441" s="529" t="s">
        <v>1075</v>
      </c>
    </row>
    <row r="14442" spans="12:13" x14ac:dyDescent="0.35">
      <c r="L14442" s="535" t="s">
        <v>15506</v>
      </c>
      <c r="M14442" s="529" t="s">
        <v>1075</v>
      </c>
    </row>
    <row r="14443" spans="12:13" x14ac:dyDescent="0.35">
      <c r="L14443" s="535" t="s">
        <v>15507</v>
      </c>
      <c r="M14443" s="529" t="s">
        <v>1075</v>
      </c>
    </row>
    <row r="14444" spans="12:13" x14ac:dyDescent="0.35">
      <c r="L14444" s="535" t="s">
        <v>15508</v>
      </c>
      <c r="M14444" s="529" t="s">
        <v>1075</v>
      </c>
    </row>
    <row r="14445" spans="12:13" x14ac:dyDescent="0.35">
      <c r="L14445" s="535" t="s">
        <v>15509</v>
      </c>
      <c r="M14445" s="529" t="s">
        <v>1075</v>
      </c>
    </row>
    <row r="14446" spans="12:13" x14ac:dyDescent="0.35">
      <c r="L14446" s="535" t="s">
        <v>15510</v>
      </c>
      <c r="M14446" s="529" t="s">
        <v>1075</v>
      </c>
    </row>
    <row r="14447" spans="12:13" x14ac:dyDescent="0.35">
      <c r="L14447" s="535" t="s">
        <v>15511</v>
      </c>
      <c r="M14447" s="529" t="s">
        <v>1075</v>
      </c>
    </row>
    <row r="14448" spans="12:13" x14ac:dyDescent="0.35">
      <c r="L14448" s="535" t="s">
        <v>15512</v>
      </c>
      <c r="M14448" s="529" t="s">
        <v>1075</v>
      </c>
    </row>
    <row r="14449" spans="12:13" x14ac:dyDescent="0.35">
      <c r="L14449" s="535" t="s">
        <v>15513</v>
      </c>
      <c r="M14449" s="529" t="s">
        <v>1075</v>
      </c>
    </row>
    <row r="14450" spans="12:13" x14ac:dyDescent="0.35">
      <c r="L14450" s="535" t="s">
        <v>15514</v>
      </c>
      <c r="M14450" s="529" t="s">
        <v>1075</v>
      </c>
    </row>
    <row r="14451" spans="12:13" x14ac:dyDescent="0.35">
      <c r="L14451" s="535" t="s">
        <v>15515</v>
      </c>
      <c r="M14451" s="529" t="s">
        <v>1075</v>
      </c>
    </row>
    <row r="14452" spans="12:13" x14ac:dyDescent="0.35">
      <c r="L14452" s="535" t="s">
        <v>15516</v>
      </c>
      <c r="M14452" s="529" t="s">
        <v>1075</v>
      </c>
    </row>
    <row r="14453" spans="12:13" x14ac:dyDescent="0.35">
      <c r="L14453" s="535" t="s">
        <v>15517</v>
      </c>
      <c r="M14453" s="529" t="s">
        <v>1075</v>
      </c>
    </row>
    <row r="14454" spans="12:13" x14ac:dyDescent="0.35">
      <c r="L14454" s="535" t="s">
        <v>15518</v>
      </c>
      <c r="M14454" s="529" t="s">
        <v>1075</v>
      </c>
    </row>
    <row r="14455" spans="12:13" x14ac:dyDescent="0.35">
      <c r="L14455" s="535" t="s">
        <v>15519</v>
      </c>
      <c r="M14455" s="529" t="s">
        <v>1075</v>
      </c>
    </row>
    <row r="14456" spans="12:13" x14ac:dyDescent="0.35">
      <c r="L14456" s="535" t="s">
        <v>15520</v>
      </c>
      <c r="M14456" s="529" t="s">
        <v>1075</v>
      </c>
    </row>
    <row r="14457" spans="12:13" x14ac:dyDescent="0.35">
      <c r="L14457" s="535" t="s">
        <v>15521</v>
      </c>
      <c r="M14457" s="529" t="s">
        <v>1075</v>
      </c>
    </row>
    <row r="14458" spans="12:13" x14ac:dyDescent="0.35">
      <c r="L14458" s="535" t="s">
        <v>15522</v>
      </c>
      <c r="M14458" s="529" t="s">
        <v>1075</v>
      </c>
    </row>
    <row r="14459" spans="12:13" x14ac:dyDescent="0.35">
      <c r="L14459" s="535" t="s">
        <v>15523</v>
      </c>
      <c r="M14459" s="529" t="s">
        <v>1075</v>
      </c>
    </row>
    <row r="14460" spans="12:13" x14ac:dyDescent="0.35">
      <c r="L14460" s="535" t="s">
        <v>15524</v>
      </c>
      <c r="M14460" s="529" t="s">
        <v>1075</v>
      </c>
    </row>
    <row r="14461" spans="12:13" x14ac:dyDescent="0.35">
      <c r="L14461" s="535" t="s">
        <v>15525</v>
      </c>
      <c r="M14461" s="529" t="s">
        <v>1075</v>
      </c>
    </row>
    <row r="14462" spans="12:13" x14ac:dyDescent="0.35">
      <c r="L14462" s="535" t="s">
        <v>15526</v>
      </c>
      <c r="M14462" s="529" t="s">
        <v>1075</v>
      </c>
    </row>
    <row r="14463" spans="12:13" x14ac:dyDescent="0.35">
      <c r="L14463" s="535" t="s">
        <v>15527</v>
      </c>
      <c r="M14463" s="529" t="s">
        <v>1075</v>
      </c>
    </row>
    <row r="14464" spans="12:13" x14ac:dyDescent="0.35">
      <c r="L14464" s="535" t="s">
        <v>15528</v>
      </c>
      <c r="M14464" s="529" t="s">
        <v>1075</v>
      </c>
    </row>
    <row r="14465" spans="12:13" x14ac:dyDescent="0.35">
      <c r="L14465" s="535" t="s">
        <v>15529</v>
      </c>
      <c r="M14465" s="529" t="s">
        <v>1075</v>
      </c>
    </row>
    <row r="14466" spans="12:13" x14ac:dyDescent="0.35">
      <c r="L14466" s="535" t="s">
        <v>15530</v>
      </c>
      <c r="M14466" s="529" t="s">
        <v>1075</v>
      </c>
    </row>
    <row r="14467" spans="12:13" x14ac:dyDescent="0.35">
      <c r="L14467" s="535" t="s">
        <v>15531</v>
      </c>
      <c r="M14467" s="529" t="s">
        <v>1075</v>
      </c>
    </row>
    <row r="14468" spans="12:13" x14ac:dyDescent="0.35">
      <c r="L14468" s="535" t="s">
        <v>15532</v>
      </c>
      <c r="M14468" s="529" t="s">
        <v>1075</v>
      </c>
    </row>
    <row r="14469" spans="12:13" x14ac:dyDescent="0.35">
      <c r="L14469" s="535" t="s">
        <v>15533</v>
      </c>
      <c r="M14469" s="529" t="s">
        <v>1075</v>
      </c>
    </row>
    <row r="14470" spans="12:13" x14ac:dyDescent="0.35">
      <c r="L14470" s="535" t="s">
        <v>15534</v>
      </c>
      <c r="M14470" s="529" t="s">
        <v>1075</v>
      </c>
    </row>
    <row r="14471" spans="12:13" x14ac:dyDescent="0.35">
      <c r="L14471" s="535" t="s">
        <v>15535</v>
      </c>
      <c r="M14471" s="529" t="s">
        <v>1075</v>
      </c>
    </row>
    <row r="14472" spans="12:13" x14ac:dyDescent="0.35">
      <c r="L14472" s="535" t="s">
        <v>15536</v>
      </c>
      <c r="M14472" s="529" t="s">
        <v>1075</v>
      </c>
    </row>
    <row r="14473" spans="12:13" x14ac:dyDescent="0.35">
      <c r="L14473" s="535" t="s">
        <v>15537</v>
      </c>
      <c r="M14473" s="529" t="s">
        <v>1075</v>
      </c>
    </row>
    <row r="14474" spans="12:13" x14ac:dyDescent="0.35">
      <c r="L14474" s="535" t="s">
        <v>15538</v>
      </c>
      <c r="M14474" s="529" t="s">
        <v>1075</v>
      </c>
    </row>
    <row r="14475" spans="12:13" x14ac:dyDescent="0.35">
      <c r="L14475" s="535" t="s">
        <v>15539</v>
      </c>
      <c r="M14475" s="529" t="s">
        <v>1075</v>
      </c>
    </row>
    <row r="14476" spans="12:13" x14ac:dyDescent="0.35">
      <c r="L14476" s="535" t="s">
        <v>15540</v>
      </c>
      <c r="M14476" s="529" t="s">
        <v>1075</v>
      </c>
    </row>
    <row r="14477" spans="12:13" x14ac:dyDescent="0.35">
      <c r="L14477" s="535" t="s">
        <v>15541</v>
      </c>
      <c r="M14477" s="529" t="s">
        <v>1075</v>
      </c>
    </row>
    <row r="14478" spans="12:13" x14ac:dyDescent="0.35">
      <c r="L14478" s="535" t="s">
        <v>15542</v>
      </c>
      <c r="M14478" s="529" t="s">
        <v>1075</v>
      </c>
    </row>
    <row r="14479" spans="12:13" x14ac:dyDescent="0.35">
      <c r="L14479" s="535" t="s">
        <v>15543</v>
      </c>
      <c r="M14479" s="529" t="s">
        <v>1075</v>
      </c>
    </row>
    <row r="14480" spans="12:13" x14ac:dyDescent="0.35">
      <c r="L14480" s="535" t="s">
        <v>15544</v>
      </c>
      <c r="M14480" s="529" t="s">
        <v>1075</v>
      </c>
    </row>
    <row r="14481" spans="12:13" x14ac:dyDescent="0.35">
      <c r="L14481" s="535" t="s">
        <v>15545</v>
      </c>
      <c r="M14481" s="529" t="s">
        <v>1075</v>
      </c>
    </row>
    <row r="14482" spans="12:13" x14ac:dyDescent="0.35">
      <c r="L14482" s="535" t="s">
        <v>15546</v>
      </c>
      <c r="M14482" s="529" t="s">
        <v>1075</v>
      </c>
    </row>
    <row r="14483" spans="12:13" x14ac:dyDescent="0.35">
      <c r="L14483" s="535" t="s">
        <v>15547</v>
      </c>
      <c r="M14483" s="529" t="s">
        <v>1075</v>
      </c>
    </row>
    <row r="14484" spans="12:13" x14ac:dyDescent="0.35">
      <c r="L14484" s="535" t="s">
        <v>15548</v>
      </c>
      <c r="M14484" s="529" t="s">
        <v>1075</v>
      </c>
    </row>
    <row r="14485" spans="12:13" x14ac:dyDescent="0.35">
      <c r="L14485" s="535" t="s">
        <v>15549</v>
      </c>
      <c r="M14485" s="529" t="s">
        <v>1075</v>
      </c>
    </row>
    <row r="14486" spans="12:13" x14ac:dyDescent="0.35">
      <c r="L14486" s="535" t="s">
        <v>15550</v>
      </c>
      <c r="M14486" s="529" t="s">
        <v>1075</v>
      </c>
    </row>
    <row r="14487" spans="12:13" x14ac:dyDescent="0.35">
      <c r="L14487" s="535" t="s">
        <v>15551</v>
      </c>
      <c r="M14487" s="529" t="s">
        <v>1075</v>
      </c>
    </row>
    <row r="14488" spans="12:13" x14ac:dyDescent="0.35">
      <c r="L14488" s="535" t="s">
        <v>15552</v>
      </c>
      <c r="M14488" s="529" t="s">
        <v>1075</v>
      </c>
    </row>
    <row r="14489" spans="12:13" x14ac:dyDescent="0.35">
      <c r="L14489" s="535" t="s">
        <v>15553</v>
      </c>
      <c r="M14489" s="529" t="s">
        <v>1075</v>
      </c>
    </row>
    <row r="14490" spans="12:13" x14ac:dyDescent="0.35">
      <c r="L14490" s="535" t="s">
        <v>15554</v>
      </c>
      <c r="M14490" s="529" t="s">
        <v>1075</v>
      </c>
    </row>
    <row r="14491" spans="12:13" x14ac:dyDescent="0.35">
      <c r="L14491" s="535" t="s">
        <v>15555</v>
      </c>
      <c r="M14491" s="529" t="s">
        <v>1075</v>
      </c>
    </row>
    <row r="14492" spans="12:13" x14ac:dyDescent="0.35">
      <c r="L14492" s="535" t="s">
        <v>15556</v>
      </c>
      <c r="M14492" s="529" t="s">
        <v>1075</v>
      </c>
    </row>
    <row r="14493" spans="12:13" x14ac:dyDescent="0.35">
      <c r="L14493" s="535" t="s">
        <v>15557</v>
      </c>
      <c r="M14493" s="529" t="s">
        <v>1075</v>
      </c>
    </row>
    <row r="14494" spans="12:13" x14ac:dyDescent="0.35">
      <c r="L14494" s="535" t="s">
        <v>15558</v>
      </c>
      <c r="M14494" s="529" t="s">
        <v>1075</v>
      </c>
    </row>
    <row r="14495" spans="12:13" x14ac:dyDescent="0.35">
      <c r="L14495" s="535" t="s">
        <v>15559</v>
      </c>
      <c r="M14495" s="529" t="s">
        <v>1075</v>
      </c>
    </row>
    <row r="14496" spans="12:13" x14ac:dyDescent="0.35">
      <c r="L14496" s="535" t="s">
        <v>15560</v>
      </c>
      <c r="M14496" s="529" t="s">
        <v>1075</v>
      </c>
    </row>
    <row r="14497" spans="12:13" x14ac:dyDescent="0.35">
      <c r="L14497" s="535" t="s">
        <v>15561</v>
      </c>
      <c r="M14497" s="529" t="s">
        <v>1075</v>
      </c>
    </row>
    <row r="14498" spans="12:13" x14ac:dyDescent="0.35">
      <c r="L14498" s="535" t="s">
        <v>15562</v>
      </c>
      <c r="M14498" s="529" t="s">
        <v>1075</v>
      </c>
    </row>
    <row r="14499" spans="12:13" x14ac:dyDescent="0.35">
      <c r="L14499" s="535" t="s">
        <v>15563</v>
      </c>
      <c r="M14499" s="529" t="s">
        <v>1075</v>
      </c>
    </row>
    <row r="14500" spans="12:13" x14ac:dyDescent="0.35">
      <c r="L14500" s="535" t="s">
        <v>15564</v>
      </c>
      <c r="M14500" s="529" t="s">
        <v>1075</v>
      </c>
    </row>
    <row r="14501" spans="12:13" x14ac:dyDescent="0.35">
      <c r="L14501" s="535" t="s">
        <v>15565</v>
      </c>
      <c r="M14501" s="529" t="s">
        <v>1075</v>
      </c>
    </row>
    <row r="14502" spans="12:13" x14ac:dyDescent="0.35">
      <c r="L14502" s="535" t="s">
        <v>15566</v>
      </c>
      <c r="M14502" s="529" t="s">
        <v>1075</v>
      </c>
    </row>
    <row r="14503" spans="12:13" x14ac:dyDescent="0.35">
      <c r="L14503" s="535" t="s">
        <v>15567</v>
      </c>
      <c r="M14503" s="529" t="s">
        <v>1075</v>
      </c>
    </row>
    <row r="14504" spans="12:13" x14ac:dyDescent="0.35">
      <c r="L14504" s="535" t="s">
        <v>15568</v>
      </c>
      <c r="M14504" s="529" t="s">
        <v>1075</v>
      </c>
    </row>
    <row r="14505" spans="12:13" x14ac:dyDescent="0.35">
      <c r="L14505" s="535" t="s">
        <v>15569</v>
      </c>
      <c r="M14505" s="529" t="s">
        <v>1075</v>
      </c>
    </row>
    <row r="14506" spans="12:13" x14ac:dyDescent="0.35">
      <c r="L14506" s="535" t="s">
        <v>15570</v>
      </c>
      <c r="M14506" s="529" t="s">
        <v>1075</v>
      </c>
    </row>
    <row r="14507" spans="12:13" x14ac:dyDescent="0.35">
      <c r="L14507" s="535" t="s">
        <v>15571</v>
      </c>
      <c r="M14507" s="529" t="s">
        <v>1075</v>
      </c>
    </row>
    <row r="14508" spans="12:13" x14ac:dyDescent="0.35">
      <c r="L14508" s="535" t="s">
        <v>15572</v>
      </c>
      <c r="M14508" s="529" t="s">
        <v>1075</v>
      </c>
    </row>
    <row r="14509" spans="12:13" x14ac:dyDescent="0.35">
      <c r="L14509" s="535" t="s">
        <v>15573</v>
      </c>
      <c r="M14509" s="529" t="s">
        <v>1075</v>
      </c>
    </row>
    <row r="14510" spans="12:13" x14ac:dyDescent="0.35">
      <c r="L14510" s="535" t="s">
        <v>15574</v>
      </c>
      <c r="M14510" s="529" t="s">
        <v>1075</v>
      </c>
    </row>
    <row r="14511" spans="12:13" x14ac:dyDescent="0.35">
      <c r="L14511" s="535" t="s">
        <v>15575</v>
      </c>
      <c r="M14511" s="529" t="s">
        <v>1075</v>
      </c>
    </row>
    <row r="14512" spans="12:13" x14ac:dyDescent="0.35">
      <c r="L14512" s="535" t="s">
        <v>15576</v>
      </c>
      <c r="M14512" s="529" t="s">
        <v>1075</v>
      </c>
    </row>
    <row r="14513" spans="12:13" x14ac:dyDescent="0.35">
      <c r="L14513" s="535" t="s">
        <v>15577</v>
      </c>
      <c r="M14513" s="529" t="s">
        <v>1075</v>
      </c>
    </row>
    <row r="14514" spans="12:13" x14ac:dyDescent="0.35">
      <c r="L14514" s="535" t="s">
        <v>15578</v>
      </c>
      <c r="M14514" s="529" t="s">
        <v>1075</v>
      </c>
    </row>
    <row r="14515" spans="12:13" x14ac:dyDescent="0.35">
      <c r="L14515" s="535" t="s">
        <v>15579</v>
      </c>
      <c r="M14515" s="529" t="s">
        <v>1075</v>
      </c>
    </row>
    <row r="14516" spans="12:13" x14ac:dyDescent="0.35">
      <c r="L14516" s="535" t="s">
        <v>15580</v>
      </c>
      <c r="M14516" s="529" t="s">
        <v>1075</v>
      </c>
    </row>
    <row r="14517" spans="12:13" x14ac:dyDescent="0.35">
      <c r="L14517" s="535" t="s">
        <v>15581</v>
      </c>
      <c r="M14517" s="529" t="s">
        <v>1075</v>
      </c>
    </row>
    <row r="14518" spans="12:13" x14ac:dyDescent="0.35">
      <c r="L14518" s="535" t="s">
        <v>15582</v>
      </c>
      <c r="M14518" s="529" t="s">
        <v>1075</v>
      </c>
    </row>
    <row r="14519" spans="12:13" x14ac:dyDescent="0.35">
      <c r="L14519" s="535" t="s">
        <v>15583</v>
      </c>
      <c r="M14519" s="529" t="s">
        <v>1075</v>
      </c>
    </row>
    <row r="14520" spans="12:13" x14ac:dyDescent="0.35">
      <c r="L14520" s="535" t="s">
        <v>15584</v>
      </c>
      <c r="M14520" s="529" t="s">
        <v>1075</v>
      </c>
    </row>
    <row r="14521" spans="12:13" x14ac:dyDescent="0.35">
      <c r="L14521" s="535" t="s">
        <v>15585</v>
      </c>
      <c r="M14521" s="529" t="s">
        <v>1075</v>
      </c>
    </row>
    <row r="14522" spans="12:13" x14ac:dyDescent="0.35">
      <c r="L14522" s="535" t="s">
        <v>15586</v>
      </c>
      <c r="M14522" s="529" t="s">
        <v>1075</v>
      </c>
    </row>
    <row r="14523" spans="12:13" x14ac:dyDescent="0.35">
      <c r="L14523" s="535" t="s">
        <v>15587</v>
      </c>
      <c r="M14523" s="529" t="s">
        <v>1075</v>
      </c>
    </row>
    <row r="14524" spans="12:13" x14ac:dyDescent="0.35">
      <c r="L14524" s="535" t="s">
        <v>15588</v>
      </c>
      <c r="M14524" s="529" t="s">
        <v>1075</v>
      </c>
    </row>
    <row r="14525" spans="12:13" x14ac:dyDescent="0.35">
      <c r="L14525" s="535" t="s">
        <v>15589</v>
      </c>
      <c r="M14525" s="529" t="s">
        <v>1075</v>
      </c>
    </row>
    <row r="14526" spans="12:13" x14ac:dyDescent="0.35">
      <c r="L14526" s="535" t="s">
        <v>15590</v>
      </c>
      <c r="M14526" s="529" t="s">
        <v>1075</v>
      </c>
    </row>
    <row r="14527" spans="12:13" x14ac:dyDescent="0.35">
      <c r="L14527" s="535" t="s">
        <v>15591</v>
      </c>
      <c r="M14527" s="529" t="s">
        <v>1075</v>
      </c>
    </row>
    <row r="14528" spans="12:13" x14ac:dyDescent="0.35">
      <c r="L14528" s="535" t="s">
        <v>15592</v>
      </c>
      <c r="M14528" s="529" t="s">
        <v>1075</v>
      </c>
    </row>
    <row r="14529" spans="12:13" x14ac:dyDescent="0.35">
      <c r="L14529" s="535" t="s">
        <v>15593</v>
      </c>
      <c r="M14529" s="529" t="s">
        <v>1075</v>
      </c>
    </row>
    <row r="14530" spans="12:13" x14ac:dyDescent="0.35">
      <c r="L14530" s="535" t="s">
        <v>15594</v>
      </c>
      <c r="M14530" s="529" t="s">
        <v>1075</v>
      </c>
    </row>
    <row r="14531" spans="12:13" x14ac:dyDescent="0.35">
      <c r="L14531" s="535" t="s">
        <v>15595</v>
      </c>
      <c r="M14531" s="529" t="s">
        <v>1075</v>
      </c>
    </row>
    <row r="14532" spans="12:13" x14ac:dyDescent="0.35">
      <c r="L14532" s="535" t="s">
        <v>15596</v>
      </c>
      <c r="M14532" s="529" t="s">
        <v>1075</v>
      </c>
    </row>
    <row r="14533" spans="12:13" x14ac:dyDescent="0.35">
      <c r="L14533" s="535" t="s">
        <v>15597</v>
      </c>
      <c r="M14533" s="529" t="s">
        <v>1075</v>
      </c>
    </row>
    <row r="14534" spans="12:13" x14ac:dyDescent="0.35">
      <c r="L14534" s="535" t="s">
        <v>15598</v>
      </c>
      <c r="M14534" s="529" t="s">
        <v>1075</v>
      </c>
    </row>
    <row r="14535" spans="12:13" x14ac:dyDescent="0.35">
      <c r="L14535" s="535" t="s">
        <v>15599</v>
      </c>
      <c r="M14535" s="529" t="s">
        <v>1075</v>
      </c>
    </row>
    <row r="14536" spans="12:13" x14ac:dyDescent="0.35">
      <c r="L14536" s="535" t="s">
        <v>15600</v>
      </c>
      <c r="M14536" s="529" t="s">
        <v>1075</v>
      </c>
    </row>
    <row r="14537" spans="12:13" x14ac:dyDescent="0.35">
      <c r="L14537" s="535" t="s">
        <v>15601</v>
      </c>
      <c r="M14537" s="529" t="s">
        <v>1075</v>
      </c>
    </row>
    <row r="14538" spans="12:13" x14ac:dyDescent="0.35">
      <c r="L14538" s="535" t="s">
        <v>15602</v>
      </c>
      <c r="M14538" s="529" t="s">
        <v>1075</v>
      </c>
    </row>
    <row r="14539" spans="12:13" x14ac:dyDescent="0.35">
      <c r="L14539" s="535" t="s">
        <v>15603</v>
      </c>
      <c r="M14539" s="529" t="s">
        <v>1075</v>
      </c>
    </row>
    <row r="14540" spans="12:13" x14ac:dyDescent="0.35">
      <c r="L14540" s="535" t="s">
        <v>15604</v>
      </c>
      <c r="M14540" s="529" t="s">
        <v>1075</v>
      </c>
    </row>
    <row r="14541" spans="12:13" x14ac:dyDescent="0.35">
      <c r="L14541" s="535" t="s">
        <v>15605</v>
      </c>
      <c r="M14541" s="529" t="s">
        <v>1075</v>
      </c>
    </row>
    <row r="14542" spans="12:13" x14ac:dyDescent="0.35">
      <c r="L14542" s="535" t="s">
        <v>15606</v>
      </c>
      <c r="M14542" s="529" t="s">
        <v>1075</v>
      </c>
    </row>
    <row r="14543" spans="12:13" x14ac:dyDescent="0.35">
      <c r="L14543" s="535" t="s">
        <v>15607</v>
      </c>
      <c r="M14543" s="529" t="s">
        <v>1075</v>
      </c>
    </row>
    <row r="14544" spans="12:13" x14ac:dyDescent="0.35">
      <c r="L14544" s="535" t="s">
        <v>15608</v>
      </c>
      <c r="M14544" s="529" t="s">
        <v>1075</v>
      </c>
    </row>
    <row r="14545" spans="12:13" x14ac:dyDescent="0.35">
      <c r="L14545" s="535" t="s">
        <v>15609</v>
      </c>
      <c r="M14545" s="529" t="s">
        <v>1075</v>
      </c>
    </row>
    <row r="14546" spans="12:13" x14ac:dyDescent="0.35">
      <c r="L14546" s="535" t="s">
        <v>15610</v>
      </c>
      <c r="M14546" s="529" t="s">
        <v>1075</v>
      </c>
    </row>
    <row r="14547" spans="12:13" x14ac:dyDescent="0.35">
      <c r="L14547" s="535" t="s">
        <v>15611</v>
      </c>
      <c r="M14547" s="529" t="s">
        <v>1075</v>
      </c>
    </row>
    <row r="14548" spans="12:13" x14ac:dyDescent="0.35">
      <c r="L14548" s="535" t="s">
        <v>15612</v>
      </c>
      <c r="M14548" s="529" t="s">
        <v>1075</v>
      </c>
    </row>
    <row r="14549" spans="12:13" x14ac:dyDescent="0.35">
      <c r="L14549" s="535" t="s">
        <v>15613</v>
      </c>
      <c r="M14549" s="529" t="s">
        <v>1075</v>
      </c>
    </row>
    <row r="14550" spans="12:13" x14ac:dyDescent="0.35">
      <c r="L14550" s="535" t="s">
        <v>15614</v>
      </c>
      <c r="M14550" s="529" t="s">
        <v>1075</v>
      </c>
    </row>
    <row r="14551" spans="12:13" x14ac:dyDescent="0.35">
      <c r="L14551" s="535" t="s">
        <v>15615</v>
      </c>
      <c r="M14551" s="529" t="s">
        <v>1075</v>
      </c>
    </row>
    <row r="14552" spans="12:13" x14ac:dyDescent="0.35">
      <c r="L14552" s="535" t="s">
        <v>15616</v>
      </c>
      <c r="M14552" s="529" t="s">
        <v>1075</v>
      </c>
    </row>
    <row r="14553" spans="12:13" x14ac:dyDescent="0.35">
      <c r="L14553" s="535" t="s">
        <v>15617</v>
      </c>
      <c r="M14553" s="529" t="s">
        <v>1075</v>
      </c>
    </row>
    <row r="14554" spans="12:13" x14ac:dyDescent="0.35">
      <c r="L14554" s="535" t="s">
        <v>15618</v>
      </c>
      <c r="M14554" s="529" t="s">
        <v>1075</v>
      </c>
    </row>
    <row r="14555" spans="12:13" x14ac:dyDescent="0.35">
      <c r="L14555" s="535" t="s">
        <v>15619</v>
      </c>
      <c r="M14555" s="529" t="s">
        <v>1075</v>
      </c>
    </row>
    <row r="14556" spans="12:13" x14ac:dyDescent="0.35">
      <c r="L14556" s="535" t="s">
        <v>15620</v>
      </c>
      <c r="M14556" s="529" t="s">
        <v>1075</v>
      </c>
    </row>
    <row r="14557" spans="12:13" x14ac:dyDescent="0.35">
      <c r="L14557" s="535" t="s">
        <v>15621</v>
      </c>
      <c r="M14557" s="529" t="s">
        <v>1075</v>
      </c>
    </row>
    <row r="14558" spans="12:13" x14ac:dyDescent="0.35">
      <c r="L14558" s="535" t="s">
        <v>15622</v>
      </c>
      <c r="M14558" s="529" t="s">
        <v>1075</v>
      </c>
    </row>
    <row r="14559" spans="12:13" x14ac:dyDescent="0.35">
      <c r="L14559" s="535" t="s">
        <v>15623</v>
      </c>
      <c r="M14559" s="529" t="s">
        <v>1075</v>
      </c>
    </row>
    <row r="14560" spans="12:13" x14ac:dyDescent="0.35">
      <c r="L14560" s="535" t="s">
        <v>15624</v>
      </c>
      <c r="M14560" s="529" t="s">
        <v>1075</v>
      </c>
    </row>
    <row r="14561" spans="12:13" x14ac:dyDescent="0.35">
      <c r="L14561" s="535" t="s">
        <v>15625</v>
      </c>
      <c r="M14561" s="529" t="s">
        <v>1075</v>
      </c>
    </row>
    <row r="14562" spans="12:13" x14ac:dyDescent="0.35">
      <c r="L14562" s="535" t="s">
        <v>15626</v>
      </c>
      <c r="M14562" s="529" t="s">
        <v>1075</v>
      </c>
    </row>
    <row r="14563" spans="12:13" x14ac:dyDescent="0.35">
      <c r="L14563" s="535" t="s">
        <v>15627</v>
      </c>
      <c r="M14563" s="529" t="s">
        <v>1075</v>
      </c>
    </row>
    <row r="14564" spans="12:13" x14ac:dyDescent="0.35">
      <c r="L14564" s="535" t="s">
        <v>15628</v>
      </c>
      <c r="M14564" s="529" t="s">
        <v>1075</v>
      </c>
    </row>
    <row r="14565" spans="12:13" x14ac:dyDescent="0.35">
      <c r="L14565" s="535" t="s">
        <v>15629</v>
      </c>
      <c r="M14565" s="529" t="s">
        <v>1075</v>
      </c>
    </row>
    <row r="14566" spans="12:13" x14ac:dyDescent="0.35">
      <c r="L14566" s="535" t="s">
        <v>15630</v>
      </c>
      <c r="M14566" s="529" t="s">
        <v>1075</v>
      </c>
    </row>
    <row r="14567" spans="12:13" x14ac:dyDescent="0.35">
      <c r="L14567" s="535" t="s">
        <v>15631</v>
      </c>
      <c r="M14567" s="529" t="s">
        <v>1075</v>
      </c>
    </row>
    <row r="14568" spans="12:13" x14ac:dyDescent="0.35">
      <c r="L14568" s="535" t="s">
        <v>15632</v>
      </c>
      <c r="M14568" s="529" t="s">
        <v>1075</v>
      </c>
    </row>
    <row r="14569" spans="12:13" x14ac:dyDescent="0.35">
      <c r="L14569" s="535" t="s">
        <v>15633</v>
      </c>
      <c r="M14569" s="529" t="s">
        <v>1075</v>
      </c>
    </row>
    <row r="14570" spans="12:13" x14ac:dyDescent="0.35">
      <c r="L14570" s="535" t="s">
        <v>15634</v>
      </c>
      <c r="M14570" s="529" t="s">
        <v>1075</v>
      </c>
    </row>
    <row r="14571" spans="12:13" x14ac:dyDescent="0.35">
      <c r="L14571" s="535" t="s">
        <v>15635</v>
      </c>
      <c r="M14571" s="529" t="s">
        <v>1075</v>
      </c>
    </row>
    <row r="14572" spans="12:13" x14ac:dyDescent="0.35">
      <c r="L14572" s="535" t="s">
        <v>15636</v>
      </c>
      <c r="M14572" s="529" t="s">
        <v>1075</v>
      </c>
    </row>
    <row r="14573" spans="12:13" x14ac:dyDescent="0.35">
      <c r="L14573" s="535" t="s">
        <v>15637</v>
      </c>
      <c r="M14573" s="529" t="s">
        <v>1075</v>
      </c>
    </row>
    <row r="14574" spans="12:13" x14ac:dyDescent="0.35">
      <c r="L14574" s="535" t="s">
        <v>15638</v>
      </c>
      <c r="M14574" s="529" t="s">
        <v>1075</v>
      </c>
    </row>
    <row r="14575" spans="12:13" x14ac:dyDescent="0.35">
      <c r="L14575" s="535" t="s">
        <v>15639</v>
      </c>
      <c r="M14575" s="529" t="s">
        <v>1075</v>
      </c>
    </row>
    <row r="14576" spans="12:13" x14ac:dyDescent="0.35">
      <c r="L14576" s="535" t="s">
        <v>15640</v>
      </c>
      <c r="M14576" s="529" t="s">
        <v>1075</v>
      </c>
    </row>
    <row r="14577" spans="12:13" x14ac:dyDescent="0.35">
      <c r="L14577" s="535" t="s">
        <v>15641</v>
      </c>
      <c r="M14577" s="529" t="s">
        <v>1075</v>
      </c>
    </row>
    <row r="14578" spans="12:13" x14ac:dyDescent="0.35">
      <c r="L14578" s="535" t="s">
        <v>15642</v>
      </c>
      <c r="M14578" s="529" t="s">
        <v>1075</v>
      </c>
    </row>
    <row r="14579" spans="12:13" x14ac:dyDescent="0.35">
      <c r="L14579" s="535" t="s">
        <v>15643</v>
      </c>
      <c r="M14579" s="529" t="s">
        <v>1075</v>
      </c>
    </row>
    <row r="14580" spans="12:13" x14ac:dyDescent="0.35">
      <c r="L14580" s="535" t="s">
        <v>15644</v>
      </c>
      <c r="M14580" s="529" t="s">
        <v>1047</v>
      </c>
    </row>
    <row r="14581" spans="12:13" x14ac:dyDescent="0.35">
      <c r="L14581" s="535" t="s">
        <v>15645</v>
      </c>
      <c r="M14581" s="529" t="s">
        <v>1075</v>
      </c>
    </row>
    <row r="14582" spans="12:13" x14ac:dyDescent="0.35">
      <c r="L14582" s="535" t="s">
        <v>15646</v>
      </c>
      <c r="M14582" s="529" t="s">
        <v>1075</v>
      </c>
    </row>
    <row r="14583" spans="12:13" x14ac:dyDescent="0.35">
      <c r="L14583" s="535" t="s">
        <v>15647</v>
      </c>
      <c r="M14583" s="529" t="s">
        <v>1075</v>
      </c>
    </row>
    <row r="14584" spans="12:13" x14ac:dyDescent="0.35">
      <c r="L14584" s="535" t="s">
        <v>15648</v>
      </c>
      <c r="M14584" s="529" t="s">
        <v>1075</v>
      </c>
    </row>
    <row r="14585" spans="12:13" x14ac:dyDescent="0.35">
      <c r="L14585" s="535" t="s">
        <v>15649</v>
      </c>
      <c r="M14585" s="529" t="s">
        <v>1075</v>
      </c>
    </row>
    <row r="14586" spans="12:13" x14ac:dyDescent="0.35">
      <c r="L14586" s="535" t="s">
        <v>15650</v>
      </c>
      <c r="M14586" s="529" t="s">
        <v>1075</v>
      </c>
    </row>
    <row r="14587" spans="12:13" x14ac:dyDescent="0.35">
      <c r="L14587" s="535" t="s">
        <v>15651</v>
      </c>
      <c r="M14587" s="529" t="s">
        <v>1075</v>
      </c>
    </row>
    <row r="14588" spans="12:13" x14ac:dyDescent="0.35">
      <c r="L14588" s="535" t="s">
        <v>15652</v>
      </c>
      <c r="M14588" s="529" t="s">
        <v>1075</v>
      </c>
    </row>
    <row r="14589" spans="12:13" x14ac:dyDescent="0.35">
      <c r="L14589" s="535" t="s">
        <v>15653</v>
      </c>
      <c r="M14589" s="529" t="s">
        <v>1047</v>
      </c>
    </row>
    <row r="14590" spans="12:13" x14ac:dyDescent="0.35">
      <c r="L14590" s="535" t="s">
        <v>15654</v>
      </c>
      <c r="M14590" s="529" t="s">
        <v>1075</v>
      </c>
    </row>
    <row r="14591" spans="12:13" x14ac:dyDescent="0.35">
      <c r="L14591" s="535" t="s">
        <v>15655</v>
      </c>
      <c r="M14591" s="529" t="s">
        <v>1075</v>
      </c>
    </row>
    <row r="14592" spans="12:13" x14ac:dyDescent="0.35">
      <c r="L14592" s="535" t="s">
        <v>15656</v>
      </c>
      <c r="M14592" s="529" t="s">
        <v>1075</v>
      </c>
    </row>
    <row r="14593" spans="12:13" x14ac:dyDescent="0.35">
      <c r="L14593" s="535" t="s">
        <v>15657</v>
      </c>
      <c r="M14593" s="529" t="s">
        <v>1075</v>
      </c>
    </row>
    <row r="14594" spans="12:13" x14ac:dyDescent="0.35">
      <c r="L14594" s="535" t="s">
        <v>15658</v>
      </c>
      <c r="M14594" s="529" t="s">
        <v>1075</v>
      </c>
    </row>
    <row r="14595" spans="12:13" x14ac:dyDescent="0.35">
      <c r="L14595" s="535" t="s">
        <v>15659</v>
      </c>
      <c r="M14595" s="529" t="s">
        <v>1075</v>
      </c>
    </row>
    <row r="14596" spans="12:13" x14ac:dyDescent="0.35">
      <c r="L14596" s="535" t="s">
        <v>15660</v>
      </c>
      <c r="M14596" s="529" t="s">
        <v>1075</v>
      </c>
    </row>
    <row r="14597" spans="12:13" x14ac:dyDescent="0.35">
      <c r="L14597" s="535" t="s">
        <v>15661</v>
      </c>
      <c r="M14597" s="529" t="s">
        <v>1075</v>
      </c>
    </row>
    <row r="14598" spans="12:13" x14ac:dyDescent="0.35">
      <c r="L14598" s="535" t="s">
        <v>15662</v>
      </c>
      <c r="M14598" s="529" t="s">
        <v>1047</v>
      </c>
    </row>
    <row r="14599" spans="12:13" x14ac:dyDescent="0.35">
      <c r="L14599" s="535" t="s">
        <v>15663</v>
      </c>
      <c r="M14599" s="529" t="s">
        <v>1047</v>
      </c>
    </row>
    <row r="14600" spans="12:13" x14ac:dyDescent="0.35">
      <c r="L14600" s="535" t="s">
        <v>15664</v>
      </c>
      <c r="M14600" s="529" t="s">
        <v>1075</v>
      </c>
    </row>
    <row r="14601" spans="12:13" x14ac:dyDescent="0.35">
      <c r="L14601" s="535" t="s">
        <v>15665</v>
      </c>
      <c r="M14601" s="529" t="s">
        <v>1075</v>
      </c>
    </row>
    <row r="14602" spans="12:13" x14ac:dyDescent="0.35">
      <c r="L14602" s="535" t="s">
        <v>15666</v>
      </c>
      <c r="M14602" s="529" t="s">
        <v>1075</v>
      </c>
    </row>
    <row r="14603" spans="12:13" x14ac:dyDescent="0.35">
      <c r="L14603" s="535" t="s">
        <v>15667</v>
      </c>
      <c r="M14603" s="529" t="s">
        <v>1075</v>
      </c>
    </row>
    <row r="14604" spans="12:13" x14ac:dyDescent="0.35">
      <c r="L14604" s="535" t="s">
        <v>15668</v>
      </c>
      <c r="M14604" s="529" t="s">
        <v>1075</v>
      </c>
    </row>
    <row r="14605" spans="12:13" x14ac:dyDescent="0.35">
      <c r="L14605" s="535" t="s">
        <v>15669</v>
      </c>
      <c r="M14605" s="529" t="s">
        <v>1075</v>
      </c>
    </row>
    <row r="14606" spans="12:13" x14ac:dyDescent="0.35">
      <c r="L14606" s="535" t="s">
        <v>15670</v>
      </c>
      <c r="M14606" s="529" t="s">
        <v>1075</v>
      </c>
    </row>
    <row r="14607" spans="12:13" x14ac:dyDescent="0.35">
      <c r="L14607" s="535" t="s">
        <v>15671</v>
      </c>
      <c r="M14607" s="529" t="s">
        <v>1075</v>
      </c>
    </row>
    <row r="14608" spans="12:13" x14ac:dyDescent="0.35">
      <c r="L14608" s="535" t="s">
        <v>15672</v>
      </c>
      <c r="M14608" s="529" t="s">
        <v>1075</v>
      </c>
    </row>
    <row r="14609" spans="12:13" x14ac:dyDescent="0.35">
      <c r="L14609" s="535" t="s">
        <v>15673</v>
      </c>
      <c r="M14609" s="529" t="s">
        <v>1047</v>
      </c>
    </row>
    <row r="14610" spans="12:13" x14ac:dyDescent="0.35">
      <c r="L14610" s="535" t="s">
        <v>15674</v>
      </c>
      <c r="M14610" s="529" t="s">
        <v>1047</v>
      </c>
    </row>
    <row r="14611" spans="12:13" x14ac:dyDescent="0.35">
      <c r="L14611" s="535" t="s">
        <v>15675</v>
      </c>
      <c r="M14611" s="529" t="s">
        <v>1047</v>
      </c>
    </row>
    <row r="14612" spans="12:13" x14ac:dyDescent="0.35">
      <c r="L14612" s="535" t="s">
        <v>15676</v>
      </c>
      <c r="M14612" s="529" t="s">
        <v>1047</v>
      </c>
    </row>
    <row r="14613" spans="12:13" x14ac:dyDescent="0.35">
      <c r="L14613" s="535" t="s">
        <v>15677</v>
      </c>
      <c r="M14613" s="529" t="s">
        <v>1075</v>
      </c>
    </row>
    <row r="14614" spans="12:13" x14ac:dyDescent="0.35">
      <c r="L14614" s="535" t="s">
        <v>15678</v>
      </c>
      <c r="M14614" s="529" t="s">
        <v>1047</v>
      </c>
    </row>
    <row r="14615" spans="12:13" x14ac:dyDescent="0.35">
      <c r="L14615" s="535" t="s">
        <v>15679</v>
      </c>
      <c r="M14615" s="529" t="s">
        <v>1075</v>
      </c>
    </row>
    <row r="14616" spans="12:13" x14ac:dyDescent="0.35">
      <c r="L14616" s="535" t="s">
        <v>15680</v>
      </c>
      <c r="M14616" s="529" t="s">
        <v>1047</v>
      </c>
    </row>
    <row r="14617" spans="12:13" x14ac:dyDescent="0.35">
      <c r="L14617" s="535" t="s">
        <v>15681</v>
      </c>
      <c r="M14617" s="529" t="s">
        <v>1047</v>
      </c>
    </row>
    <row r="14618" spans="12:13" x14ac:dyDescent="0.35">
      <c r="L14618" s="535" t="s">
        <v>15682</v>
      </c>
      <c r="M14618" s="529" t="s">
        <v>1047</v>
      </c>
    </row>
    <row r="14619" spans="12:13" x14ac:dyDescent="0.35">
      <c r="L14619" s="535" t="s">
        <v>15683</v>
      </c>
      <c r="M14619" s="529" t="s">
        <v>1047</v>
      </c>
    </row>
    <row r="14620" spans="12:13" x14ac:dyDescent="0.35">
      <c r="L14620" s="535" t="s">
        <v>15684</v>
      </c>
      <c r="M14620" s="529" t="s">
        <v>1075</v>
      </c>
    </row>
    <row r="14621" spans="12:13" x14ac:dyDescent="0.35">
      <c r="L14621" s="535" t="s">
        <v>15685</v>
      </c>
      <c r="M14621" s="529" t="s">
        <v>1047</v>
      </c>
    </row>
    <row r="14622" spans="12:13" x14ac:dyDescent="0.35">
      <c r="L14622" s="535" t="s">
        <v>15686</v>
      </c>
      <c r="M14622" s="529" t="s">
        <v>1075</v>
      </c>
    </row>
    <row r="14623" spans="12:13" x14ac:dyDescent="0.35">
      <c r="L14623" s="535" t="s">
        <v>15687</v>
      </c>
      <c r="M14623" s="529" t="s">
        <v>1075</v>
      </c>
    </row>
    <row r="14624" spans="12:13" x14ac:dyDescent="0.35">
      <c r="L14624" s="535" t="s">
        <v>15688</v>
      </c>
      <c r="M14624" s="529" t="s">
        <v>1047</v>
      </c>
    </row>
    <row r="14625" spans="12:13" x14ac:dyDescent="0.35">
      <c r="L14625" s="535" t="s">
        <v>15689</v>
      </c>
      <c r="M14625" s="529" t="s">
        <v>1075</v>
      </c>
    </row>
    <row r="14626" spans="12:13" x14ac:dyDescent="0.35">
      <c r="L14626" s="535" t="s">
        <v>15690</v>
      </c>
      <c r="M14626" s="529" t="s">
        <v>1047</v>
      </c>
    </row>
    <row r="14627" spans="12:13" x14ac:dyDescent="0.35">
      <c r="L14627" s="535" t="s">
        <v>15691</v>
      </c>
      <c r="M14627" s="529" t="s">
        <v>1075</v>
      </c>
    </row>
    <row r="14628" spans="12:13" x14ac:dyDescent="0.35">
      <c r="L14628" s="535" t="s">
        <v>15692</v>
      </c>
      <c r="M14628" s="529" t="s">
        <v>1075</v>
      </c>
    </row>
    <row r="14629" spans="12:13" x14ac:dyDescent="0.35">
      <c r="L14629" s="535" t="s">
        <v>15693</v>
      </c>
      <c r="M14629" s="529" t="s">
        <v>1047</v>
      </c>
    </row>
    <row r="14630" spans="12:13" x14ac:dyDescent="0.35">
      <c r="L14630" s="535" t="s">
        <v>15694</v>
      </c>
      <c r="M14630" s="529" t="s">
        <v>1075</v>
      </c>
    </row>
    <row r="14631" spans="12:13" x14ac:dyDescent="0.35">
      <c r="L14631" s="535" t="s">
        <v>15695</v>
      </c>
      <c r="M14631" s="529" t="s">
        <v>1047</v>
      </c>
    </row>
    <row r="14632" spans="12:13" x14ac:dyDescent="0.35">
      <c r="L14632" s="535" t="s">
        <v>15696</v>
      </c>
      <c r="M14632" s="529" t="s">
        <v>1047</v>
      </c>
    </row>
    <row r="14633" spans="12:13" x14ac:dyDescent="0.35">
      <c r="L14633" s="535" t="s">
        <v>15697</v>
      </c>
      <c r="M14633" s="529" t="s">
        <v>1047</v>
      </c>
    </row>
    <row r="14634" spans="12:13" x14ac:dyDescent="0.35">
      <c r="L14634" s="535" t="s">
        <v>15698</v>
      </c>
      <c r="M14634" s="529" t="s">
        <v>1075</v>
      </c>
    </row>
    <row r="14635" spans="12:13" x14ac:dyDescent="0.35">
      <c r="L14635" s="535" t="s">
        <v>15699</v>
      </c>
      <c r="M14635" s="529" t="s">
        <v>1047</v>
      </c>
    </row>
    <row r="14636" spans="12:13" x14ac:dyDescent="0.35">
      <c r="L14636" s="535" t="s">
        <v>15700</v>
      </c>
      <c r="M14636" s="529" t="s">
        <v>1075</v>
      </c>
    </row>
    <row r="14637" spans="12:13" x14ac:dyDescent="0.35">
      <c r="L14637" s="535" t="s">
        <v>15701</v>
      </c>
      <c r="M14637" s="529" t="s">
        <v>1047</v>
      </c>
    </row>
    <row r="14638" spans="12:13" x14ac:dyDescent="0.35">
      <c r="L14638" s="535" t="s">
        <v>15702</v>
      </c>
      <c r="M14638" s="529" t="s">
        <v>1047</v>
      </c>
    </row>
    <row r="14639" spans="12:13" x14ac:dyDescent="0.35">
      <c r="L14639" s="535" t="s">
        <v>15703</v>
      </c>
      <c r="M14639" s="529" t="s">
        <v>1075</v>
      </c>
    </row>
    <row r="14640" spans="12:13" x14ac:dyDescent="0.35">
      <c r="L14640" s="535" t="s">
        <v>15704</v>
      </c>
      <c r="M14640" s="529" t="s">
        <v>1047</v>
      </c>
    </row>
    <row r="14641" spans="12:13" x14ac:dyDescent="0.35">
      <c r="L14641" s="535" t="s">
        <v>15705</v>
      </c>
      <c r="M14641" s="529" t="s">
        <v>1047</v>
      </c>
    </row>
    <row r="14642" spans="12:13" x14ac:dyDescent="0.35">
      <c r="L14642" s="535" t="s">
        <v>15706</v>
      </c>
      <c r="M14642" s="529" t="s">
        <v>1047</v>
      </c>
    </row>
    <row r="14643" spans="12:13" x14ac:dyDescent="0.35">
      <c r="L14643" s="535" t="s">
        <v>15707</v>
      </c>
      <c r="M14643" s="529" t="s">
        <v>1075</v>
      </c>
    </row>
    <row r="14644" spans="12:13" x14ac:dyDescent="0.35">
      <c r="L14644" s="535" t="s">
        <v>15708</v>
      </c>
      <c r="M14644" s="529" t="s">
        <v>1047</v>
      </c>
    </row>
    <row r="14645" spans="12:13" x14ac:dyDescent="0.35">
      <c r="L14645" s="535" t="s">
        <v>15709</v>
      </c>
      <c r="M14645" s="529" t="s">
        <v>1047</v>
      </c>
    </row>
    <row r="14646" spans="12:13" x14ac:dyDescent="0.35">
      <c r="L14646" s="535" t="s">
        <v>15710</v>
      </c>
      <c r="M14646" s="529" t="s">
        <v>1047</v>
      </c>
    </row>
    <row r="14647" spans="12:13" x14ac:dyDescent="0.35">
      <c r="L14647" s="535" t="s">
        <v>15711</v>
      </c>
      <c r="M14647" s="529" t="s">
        <v>1047</v>
      </c>
    </row>
    <row r="14648" spans="12:13" x14ac:dyDescent="0.35">
      <c r="L14648" s="535" t="s">
        <v>15712</v>
      </c>
      <c r="M14648" s="529" t="s">
        <v>1047</v>
      </c>
    </row>
    <row r="14649" spans="12:13" x14ac:dyDescent="0.35">
      <c r="L14649" s="535" t="s">
        <v>15713</v>
      </c>
      <c r="M14649" s="529" t="s">
        <v>1047</v>
      </c>
    </row>
    <row r="14650" spans="12:13" x14ac:dyDescent="0.35">
      <c r="L14650" s="535" t="s">
        <v>15714</v>
      </c>
      <c r="M14650" s="529" t="s">
        <v>1047</v>
      </c>
    </row>
    <row r="14651" spans="12:13" x14ac:dyDescent="0.35">
      <c r="L14651" s="535" t="s">
        <v>15715</v>
      </c>
      <c r="M14651" s="529" t="s">
        <v>1047</v>
      </c>
    </row>
    <row r="14652" spans="12:13" x14ac:dyDescent="0.35">
      <c r="L14652" s="535" t="s">
        <v>15716</v>
      </c>
      <c r="M14652" s="529" t="s">
        <v>1047</v>
      </c>
    </row>
    <row r="14653" spans="12:13" x14ac:dyDescent="0.35">
      <c r="L14653" s="535" t="s">
        <v>15717</v>
      </c>
      <c r="M14653" s="529" t="s">
        <v>1047</v>
      </c>
    </row>
    <row r="14654" spans="12:13" x14ac:dyDescent="0.35">
      <c r="L14654" s="535" t="s">
        <v>15718</v>
      </c>
      <c r="M14654" s="529" t="s">
        <v>1047</v>
      </c>
    </row>
    <row r="14655" spans="12:13" x14ac:dyDescent="0.35">
      <c r="L14655" s="535" t="s">
        <v>15719</v>
      </c>
      <c r="M14655" s="529" t="s">
        <v>1047</v>
      </c>
    </row>
    <row r="14656" spans="12:13" x14ac:dyDescent="0.35">
      <c r="L14656" s="535" t="s">
        <v>15720</v>
      </c>
      <c r="M14656" s="529" t="s">
        <v>1047</v>
      </c>
    </row>
    <row r="14657" spans="12:13" x14ac:dyDescent="0.35">
      <c r="L14657" s="535" t="s">
        <v>15721</v>
      </c>
      <c r="M14657" s="529" t="s">
        <v>1047</v>
      </c>
    </row>
    <row r="14658" spans="12:13" x14ac:dyDescent="0.35">
      <c r="L14658" s="535" t="s">
        <v>15722</v>
      </c>
      <c r="M14658" s="529" t="s">
        <v>1047</v>
      </c>
    </row>
    <row r="14659" spans="12:13" x14ac:dyDescent="0.35">
      <c r="L14659" s="535" t="s">
        <v>15723</v>
      </c>
      <c r="M14659" s="529" t="s">
        <v>1047</v>
      </c>
    </row>
    <row r="14660" spans="12:13" x14ac:dyDescent="0.35">
      <c r="L14660" s="535" t="s">
        <v>15724</v>
      </c>
      <c r="M14660" s="529" t="s">
        <v>1047</v>
      </c>
    </row>
    <row r="14661" spans="12:13" x14ac:dyDescent="0.35">
      <c r="L14661" s="535" t="s">
        <v>15725</v>
      </c>
      <c r="M14661" s="529" t="s">
        <v>1047</v>
      </c>
    </row>
    <row r="14662" spans="12:13" x14ac:dyDescent="0.35">
      <c r="L14662" s="535" t="s">
        <v>15726</v>
      </c>
      <c r="M14662" s="529" t="s">
        <v>1047</v>
      </c>
    </row>
    <row r="14663" spans="12:13" x14ac:dyDescent="0.35">
      <c r="L14663" s="535" t="s">
        <v>15727</v>
      </c>
      <c r="M14663" s="529" t="s">
        <v>1047</v>
      </c>
    </row>
    <row r="14664" spans="12:13" x14ac:dyDescent="0.35">
      <c r="L14664" s="535" t="s">
        <v>15728</v>
      </c>
      <c r="M14664" s="529" t="s">
        <v>1047</v>
      </c>
    </row>
    <row r="14665" spans="12:13" x14ac:dyDescent="0.35">
      <c r="L14665" s="535" t="s">
        <v>15729</v>
      </c>
      <c r="M14665" s="529" t="s">
        <v>1047</v>
      </c>
    </row>
    <row r="14666" spans="12:13" x14ac:dyDescent="0.35">
      <c r="L14666" s="535" t="s">
        <v>15730</v>
      </c>
      <c r="M14666" s="529" t="s">
        <v>1047</v>
      </c>
    </row>
    <row r="14667" spans="12:13" x14ac:dyDescent="0.35">
      <c r="L14667" s="535" t="s">
        <v>15731</v>
      </c>
      <c r="M14667" s="529" t="s">
        <v>1047</v>
      </c>
    </row>
    <row r="14668" spans="12:13" x14ac:dyDescent="0.35">
      <c r="L14668" s="535" t="s">
        <v>15732</v>
      </c>
      <c r="M14668" s="529" t="s">
        <v>1047</v>
      </c>
    </row>
    <row r="14669" spans="12:13" x14ac:dyDescent="0.35">
      <c r="L14669" s="535" t="s">
        <v>15733</v>
      </c>
      <c r="M14669" s="529" t="s">
        <v>1047</v>
      </c>
    </row>
    <row r="14670" spans="12:13" x14ac:dyDescent="0.35">
      <c r="L14670" s="535" t="s">
        <v>15734</v>
      </c>
      <c r="M14670" s="529" t="s">
        <v>1047</v>
      </c>
    </row>
    <row r="14671" spans="12:13" x14ac:dyDescent="0.35">
      <c r="L14671" s="535" t="s">
        <v>15735</v>
      </c>
      <c r="M14671" s="529" t="s">
        <v>1047</v>
      </c>
    </row>
    <row r="14672" spans="12:13" x14ac:dyDescent="0.35">
      <c r="L14672" s="535" t="s">
        <v>15736</v>
      </c>
      <c r="M14672" s="529" t="s">
        <v>1047</v>
      </c>
    </row>
    <row r="14673" spans="12:13" x14ac:dyDescent="0.35">
      <c r="L14673" s="535" t="s">
        <v>15737</v>
      </c>
      <c r="M14673" s="529" t="s">
        <v>1047</v>
      </c>
    </row>
    <row r="14674" spans="12:13" x14ac:dyDescent="0.35">
      <c r="L14674" s="535" t="s">
        <v>15738</v>
      </c>
      <c r="M14674" s="529" t="s">
        <v>1047</v>
      </c>
    </row>
    <row r="14675" spans="12:13" x14ac:dyDescent="0.35">
      <c r="L14675" s="535" t="s">
        <v>15739</v>
      </c>
      <c r="M14675" s="529" t="s">
        <v>1047</v>
      </c>
    </row>
    <row r="14676" spans="12:13" x14ac:dyDescent="0.35">
      <c r="L14676" s="535" t="s">
        <v>15740</v>
      </c>
      <c r="M14676" s="529" t="s">
        <v>1047</v>
      </c>
    </row>
    <row r="14677" spans="12:13" x14ac:dyDescent="0.35">
      <c r="L14677" s="535" t="s">
        <v>15741</v>
      </c>
      <c r="M14677" s="529" t="s">
        <v>1047</v>
      </c>
    </row>
    <row r="14678" spans="12:13" x14ac:dyDescent="0.35">
      <c r="L14678" s="535" t="s">
        <v>15742</v>
      </c>
      <c r="M14678" s="529" t="s">
        <v>1047</v>
      </c>
    </row>
    <row r="14679" spans="12:13" x14ac:dyDescent="0.35">
      <c r="L14679" s="535" t="s">
        <v>15743</v>
      </c>
      <c r="M14679" s="529" t="s">
        <v>1047</v>
      </c>
    </row>
    <row r="14680" spans="12:13" x14ac:dyDescent="0.35">
      <c r="L14680" s="535" t="s">
        <v>15744</v>
      </c>
      <c r="M14680" s="529" t="s">
        <v>1047</v>
      </c>
    </row>
    <row r="14681" spans="12:13" x14ac:dyDescent="0.35">
      <c r="L14681" s="535" t="s">
        <v>15745</v>
      </c>
      <c r="M14681" s="529" t="s">
        <v>1047</v>
      </c>
    </row>
    <row r="14682" spans="12:13" x14ac:dyDescent="0.35">
      <c r="L14682" s="535" t="s">
        <v>15746</v>
      </c>
      <c r="M14682" s="529" t="s">
        <v>1047</v>
      </c>
    </row>
    <row r="14683" spans="12:13" x14ac:dyDescent="0.35">
      <c r="L14683" s="535" t="s">
        <v>15747</v>
      </c>
      <c r="M14683" s="529" t="s">
        <v>1047</v>
      </c>
    </row>
    <row r="14684" spans="12:13" x14ac:dyDescent="0.35">
      <c r="L14684" s="535" t="s">
        <v>15748</v>
      </c>
      <c r="M14684" s="529" t="s">
        <v>1047</v>
      </c>
    </row>
    <row r="14685" spans="12:13" x14ac:dyDescent="0.35">
      <c r="L14685" s="535" t="s">
        <v>15749</v>
      </c>
      <c r="M14685" s="529" t="s">
        <v>1047</v>
      </c>
    </row>
    <row r="14686" spans="12:13" x14ac:dyDescent="0.35">
      <c r="L14686" s="535" t="s">
        <v>15750</v>
      </c>
      <c r="M14686" s="529" t="s">
        <v>1047</v>
      </c>
    </row>
    <row r="14687" spans="12:13" x14ac:dyDescent="0.35">
      <c r="L14687" s="535" t="s">
        <v>15751</v>
      </c>
      <c r="M14687" s="529" t="s">
        <v>1047</v>
      </c>
    </row>
    <row r="14688" spans="12:13" x14ac:dyDescent="0.35">
      <c r="L14688" s="535" t="s">
        <v>15752</v>
      </c>
      <c r="M14688" s="529" t="s">
        <v>1047</v>
      </c>
    </row>
    <row r="14689" spans="12:13" x14ac:dyDescent="0.35">
      <c r="L14689" s="535" t="s">
        <v>15753</v>
      </c>
      <c r="M14689" s="529" t="s">
        <v>1047</v>
      </c>
    </row>
    <row r="14690" spans="12:13" x14ac:dyDescent="0.35">
      <c r="L14690" s="535" t="s">
        <v>15754</v>
      </c>
      <c r="M14690" s="529" t="s">
        <v>1047</v>
      </c>
    </row>
    <row r="14691" spans="12:13" x14ac:dyDescent="0.35">
      <c r="L14691" s="535" t="s">
        <v>15755</v>
      </c>
      <c r="M14691" s="529" t="s">
        <v>1047</v>
      </c>
    </row>
    <row r="14692" spans="12:13" x14ac:dyDescent="0.35">
      <c r="L14692" s="535" t="s">
        <v>15756</v>
      </c>
      <c r="M14692" s="529" t="s">
        <v>1047</v>
      </c>
    </row>
    <row r="14693" spans="12:13" x14ac:dyDescent="0.35">
      <c r="L14693" s="535" t="s">
        <v>15757</v>
      </c>
      <c r="M14693" s="529" t="s">
        <v>1047</v>
      </c>
    </row>
    <row r="14694" spans="12:13" x14ac:dyDescent="0.35">
      <c r="L14694" s="535" t="s">
        <v>15758</v>
      </c>
      <c r="M14694" s="529" t="s">
        <v>1047</v>
      </c>
    </row>
    <row r="14695" spans="12:13" x14ac:dyDescent="0.35">
      <c r="L14695" s="535" t="s">
        <v>15759</v>
      </c>
      <c r="M14695" s="529" t="s">
        <v>1047</v>
      </c>
    </row>
    <row r="14696" spans="12:13" x14ac:dyDescent="0.35">
      <c r="L14696" s="535" t="s">
        <v>15760</v>
      </c>
      <c r="M14696" s="529" t="s">
        <v>1047</v>
      </c>
    </row>
    <row r="14697" spans="12:13" x14ac:dyDescent="0.35">
      <c r="L14697" s="535" t="s">
        <v>15761</v>
      </c>
      <c r="M14697" s="529" t="s">
        <v>1047</v>
      </c>
    </row>
    <row r="14698" spans="12:13" x14ac:dyDescent="0.35">
      <c r="L14698" s="535" t="s">
        <v>15762</v>
      </c>
      <c r="M14698" s="529" t="s">
        <v>1047</v>
      </c>
    </row>
    <row r="14699" spans="12:13" x14ac:dyDescent="0.35">
      <c r="L14699" s="535" t="s">
        <v>15763</v>
      </c>
      <c r="M14699" s="529" t="s">
        <v>1047</v>
      </c>
    </row>
    <row r="14700" spans="12:13" x14ac:dyDescent="0.35">
      <c r="L14700" s="535" t="s">
        <v>15764</v>
      </c>
      <c r="M14700" s="529" t="s">
        <v>1047</v>
      </c>
    </row>
    <row r="14701" spans="12:13" x14ac:dyDescent="0.35">
      <c r="L14701" s="535" t="s">
        <v>15765</v>
      </c>
      <c r="M14701" s="529" t="s">
        <v>1047</v>
      </c>
    </row>
    <row r="14702" spans="12:13" x14ac:dyDescent="0.35">
      <c r="L14702" s="535" t="s">
        <v>15766</v>
      </c>
      <c r="M14702" s="529" t="s">
        <v>1047</v>
      </c>
    </row>
    <row r="14703" spans="12:13" x14ac:dyDescent="0.35">
      <c r="L14703" s="535" t="s">
        <v>15767</v>
      </c>
      <c r="M14703" s="529" t="s">
        <v>1047</v>
      </c>
    </row>
    <row r="14704" spans="12:13" x14ac:dyDescent="0.35">
      <c r="L14704" s="535" t="s">
        <v>15768</v>
      </c>
      <c r="M14704" s="529" t="s">
        <v>1075</v>
      </c>
    </row>
    <row r="14705" spans="12:13" x14ac:dyDescent="0.35">
      <c r="L14705" s="535" t="s">
        <v>15769</v>
      </c>
      <c r="M14705" s="529" t="s">
        <v>1075</v>
      </c>
    </row>
    <row r="14706" spans="12:13" x14ac:dyDescent="0.35">
      <c r="L14706" s="535" t="s">
        <v>15770</v>
      </c>
      <c r="M14706" s="529" t="s">
        <v>1075</v>
      </c>
    </row>
    <row r="14707" spans="12:13" x14ac:dyDescent="0.35">
      <c r="L14707" s="535" t="s">
        <v>15771</v>
      </c>
      <c r="M14707" s="529" t="s">
        <v>1075</v>
      </c>
    </row>
    <row r="14708" spans="12:13" x14ac:dyDescent="0.35">
      <c r="L14708" s="535" t="s">
        <v>15772</v>
      </c>
      <c r="M14708" s="529" t="s">
        <v>1075</v>
      </c>
    </row>
    <row r="14709" spans="12:13" x14ac:dyDescent="0.35">
      <c r="L14709" s="535" t="s">
        <v>15773</v>
      </c>
      <c r="M14709" s="529" t="s">
        <v>1075</v>
      </c>
    </row>
    <row r="14710" spans="12:13" x14ac:dyDescent="0.35">
      <c r="L14710" s="535" t="s">
        <v>15774</v>
      </c>
      <c r="M14710" s="529" t="s">
        <v>1075</v>
      </c>
    </row>
    <row r="14711" spans="12:13" x14ac:dyDescent="0.35">
      <c r="L14711" s="535" t="s">
        <v>15775</v>
      </c>
      <c r="M14711" s="529" t="s">
        <v>1075</v>
      </c>
    </row>
    <row r="14712" spans="12:13" x14ac:dyDescent="0.35">
      <c r="L14712" s="535" t="s">
        <v>15776</v>
      </c>
      <c r="M14712" s="529" t="s">
        <v>1075</v>
      </c>
    </row>
    <row r="14713" spans="12:13" x14ac:dyDescent="0.35">
      <c r="L14713" s="535" t="s">
        <v>15777</v>
      </c>
      <c r="M14713" s="529" t="s">
        <v>1075</v>
      </c>
    </row>
    <row r="14714" spans="12:13" x14ac:dyDescent="0.35">
      <c r="L14714" s="535" t="s">
        <v>15778</v>
      </c>
      <c r="M14714" s="529" t="s">
        <v>1075</v>
      </c>
    </row>
    <row r="14715" spans="12:13" x14ac:dyDescent="0.35">
      <c r="L14715" s="535" t="s">
        <v>15779</v>
      </c>
      <c r="M14715" s="529" t="s">
        <v>1075</v>
      </c>
    </row>
    <row r="14716" spans="12:13" x14ac:dyDescent="0.35">
      <c r="L14716" s="535" t="s">
        <v>15780</v>
      </c>
      <c r="M14716" s="529" t="s">
        <v>1075</v>
      </c>
    </row>
    <row r="14717" spans="12:13" x14ac:dyDescent="0.35">
      <c r="L14717" s="535" t="s">
        <v>15781</v>
      </c>
      <c r="M14717" s="529" t="s">
        <v>1075</v>
      </c>
    </row>
    <row r="14718" spans="12:13" x14ac:dyDescent="0.35">
      <c r="L14718" s="535" t="s">
        <v>15782</v>
      </c>
      <c r="M14718" s="529" t="s">
        <v>1075</v>
      </c>
    </row>
    <row r="14719" spans="12:13" x14ac:dyDescent="0.35">
      <c r="L14719" s="535" t="s">
        <v>15783</v>
      </c>
      <c r="M14719" s="529" t="s">
        <v>1075</v>
      </c>
    </row>
    <row r="14720" spans="12:13" x14ac:dyDescent="0.35">
      <c r="L14720" s="535" t="s">
        <v>15784</v>
      </c>
      <c r="M14720" s="529" t="s">
        <v>1075</v>
      </c>
    </row>
    <row r="14721" spans="12:13" x14ac:dyDescent="0.35">
      <c r="L14721" s="535" t="s">
        <v>15785</v>
      </c>
      <c r="M14721" s="529" t="s">
        <v>1075</v>
      </c>
    </row>
    <row r="14722" spans="12:13" x14ac:dyDescent="0.35">
      <c r="L14722" s="535" t="s">
        <v>15786</v>
      </c>
      <c r="M14722" s="529" t="s">
        <v>1075</v>
      </c>
    </row>
    <row r="14723" spans="12:13" x14ac:dyDescent="0.35">
      <c r="L14723" s="535" t="s">
        <v>15787</v>
      </c>
      <c r="M14723" s="529" t="s">
        <v>1075</v>
      </c>
    </row>
    <row r="14724" spans="12:13" x14ac:dyDescent="0.35">
      <c r="L14724" s="535" t="s">
        <v>15788</v>
      </c>
      <c r="M14724" s="529" t="s">
        <v>1075</v>
      </c>
    </row>
    <row r="14725" spans="12:13" x14ac:dyDescent="0.35">
      <c r="L14725" s="535" t="s">
        <v>15789</v>
      </c>
      <c r="M14725" s="529" t="s">
        <v>1075</v>
      </c>
    </row>
    <row r="14726" spans="12:13" x14ac:dyDescent="0.35">
      <c r="L14726" s="535" t="s">
        <v>15790</v>
      </c>
      <c r="M14726" s="529" t="s">
        <v>1075</v>
      </c>
    </row>
    <row r="14727" spans="12:13" x14ac:dyDescent="0.35">
      <c r="L14727" s="535" t="s">
        <v>15791</v>
      </c>
      <c r="M14727" s="529" t="s">
        <v>1075</v>
      </c>
    </row>
    <row r="14728" spans="12:13" x14ac:dyDescent="0.35">
      <c r="L14728" s="535" t="s">
        <v>15792</v>
      </c>
      <c r="M14728" s="529" t="s">
        <v>1075</v>
      </c>
    </row>
    <row r="14729" spans="12:13" x14ac:dyDescent="0.35">
      <c r="L14729" s="535" t="s">
        <v>15793</v>
      </c>
      <c r="M14729" s="529" t="s">
        <v>1075</v>
      </c>
    </row>
    <row r="14730" spans="12:13" x14ac:dyDescent="0.35">
      <c r="L14730" s="535" t="s">
        <v>15794</v>
      </c>
      <c r="M14730" s="529" t="s">
        <v>1075</v>
      </c>
    </row>
    <row r="14731" spans="12:13" x14ac:dyDescent="0.35">
      <c r="L14731" s="535" t="s">
        <v>15795</v>
      </c>
      <c r="M14731" s="529" t="s">
        <v>1075</v>
      </c>
    </row>
    <row r="14732" spans="12:13" x14ac:dyDescent="0.35">
      <c r="L14732" s="535" t="s">
        <v>15796</v>
      </c>
      <c r="M14732" s="529" t="s">
        <v>1075</v>
      </c>
    </row>
    <row r="14733" spans="12:13" x14ac:dyDescent="0.35">
      <c r="L14733" s="535" t="s">
        <v>15797</v>
      </c>
      <c r="M14733" s="529" t="s">
        <v>1075</v>
      </c>
    </row>
    <row r="14734" spans="12:13" x14ac:dyDescent="0.35">
      <c r="L14734" s="535" t="s">
        <v>15798</v>
      </c>
      <c r="M14734" s="529" t="s">
        <v>1075</v>
      </c>
    </row>
    <row r="14735" spans="12:13" x14ac:dyDescent="0.35">
      <c r="L14735" s="535" t="s">
        <v>15799</v>
      </c>
      <c r="M14735" s="529" t="s">
        <v>1075</v>
      </c>
    </row>
    <row r="14736" spans="12:13" x14ac:dyDescent="0.35">
      <c r="L14736" s="535" t="s">
        <v>15800</v>
      </c>
      <c r="M14736" s="529" t="s">
        <v>1075</v>
      </c>
    </row>
    <row r="14737" spans="12:13" x14ac:dyDescent="0.35">
      <c r="L14737" s="535" t="s">
        <v>15801</v>
      </c>
      <c r="M14737" s="529" t="s">
        <v>1075</v>
      </c>
    </row>
    <row r="14738" spans="12:13" x14ac:dyDescent="0.35">
      <c r="L14738" s="535" t="s">
        <v>15802</v>
      </c>
      <c r="M14738" s="529" t="s">
        <v>1075</v>
      </c>
    </row>
    <row r="14739" spans="12:13" x14ac:dyDescent="0.35">
      <c r="L14739" s="535" t="s">
        <v>15803</v>
      </c>
      <c r="M14739" s="529" t="s">
        <v>1075</v>
      </c>
    </row>
    <row r="14740" spans="12:13" x14ac:dyDescent="0.35">
      <c r="L14740" s="535" t="s">
        <v>15804</v>
      </c>
      <c r="M14740" s="529" t="s">
        <v>1075</v>
      </c>
    </row>
    <row r="14741" spans="12:13" x14ac:dyDescent="0.35">
      <c r="L14741" s="535" t="s">
        <v>15805</v>
      </c>
      <c r="M14741" s="529" t="s">
        <v>1075</v>
      </c>
    </row>
    <row r="14742" spans="12:13" x14ac:dyDescent="0.35">
      <c r="L14742" s="535" t="s">
        <v>15806</v>
      </c>
      <c r="M14742" s="529" t="s">
        <v>1075</v>
      </c>
    </row>
    <row r="14743" spans="12:13" x14ac:dyDescent="0.35">
      <c r="L14743" s="535" t="s">
        <v>15807</v>
      </c>
      <c r="M14743" s="529" t="s">
        <v>1075</v>
      </c>
    </row>
    <row r="14744" spans="12:13" x14ac:dyDescent="0.35">
      <c r="L14744" s="535" t="s">
        <v>15808</v>
      </c>
      <c r="M14744" s="529" t="s">
        <v>1075</v>
      </c>
    </row>
    <row r="14745" spans="12:13" x14ac:dyDescent="0.35">
      <c r="L14745" s="535" t="s">
        <v>15809</v>
      </c>
      <c r="M14745" s="529" t="s">
        <v>1075</v>
      </c>
    </row>
    <row r="14746" spans="12:13" x14ac:dyDescent="0.35">
      <c r="L14746" s="535" t="s">
        <v>15810</v>
      </c>
      <c r="M14746" s="529" t="s">
        <v>1075</v>
      </c>
    </row>
    <row r="14747" spans="12:13" x14ac:dyDescent="0.35">
      <c r="L14747" s="535" t="s">
        <v>15811</v>
      </c>
      <c r="M14747" s="529" t="s">
        <v>1075</v>
      </c>
    </row>
    <row r="14748" spans="12:13" x14ac:dyDescent="0.35">
      <c r="L14748" s="535" t="s">
        <v>15812</v>
      </c>
      <c r="M14748" s="529" t="s">
        <v>1075</v>
      </c>
    </row>
    <row r="14749" spans="12:13" x14ac:dyDescent="0.35">
      <c r="L14749" s="535" t="s">
        <v>15813</v>
      </c>
      <c r="M14749" s="529" t="s">
        <v>1075</v>
      </c>
    </row>
    <row r="14750" spans="12:13" x14ac:dyDescent="0.35">
      <c r="L14750" s="535" t="s">
        <v>15814</v>
      </c>
      <c r="M14750" s="529" t="s">
        <v>1075</v>
      </c>
    </row>
    <row r="14751" spans="12:13" x14ac:dyDescent="0.35">
      <c r="L14751" s="535" t="s">
        <v>15815</v>
      </c>
      <c r="M14751" s="529" t="s">
        <v>1075</v>
      </c>
    </row>
    <row r="14752" spans="12:13" x14ac:dyDescent="0.35">
      <c r="L14752" s="535" t="s">
        <v>15816</v>
      </c>
      <c r="M14752" s="529" t="s">
        <v>1075</v>
      </c>
    </row>
    <row r="14753" spans="12:13" x14ac:dyDescent="0.35">
      <c r="L14753" s="535" t="s">
        <v>15817</v>
      </c>
      <c r="M14753" s="529" t="s">
        <v>1075</v>
      </c>
    </row>
    <row r="14754" spans="12:13" x14ac:dyDescent="0.35">
      <c r="L14754" s="535" t="s">
        <v>15818</v>
      </c>
      <c r="M14754" s="529" t="s">
        <v>1075</v>
      </c>
    </row>
    <row r="14755" spans="12:13" x14ac:dyDescent="0.35">
      <c r="L14755" s="535" t="s">
        <v>15819</v>
      </c>
      <c r="M14755" s="529" t="s">
        <v>1075</v>
      </c>
    </row>
    <row r="14756" spans="12:13" x14ac:dyDescent="0.35">
      <c r="L14756" s="535" t="s">
        <v>15820</v>
      </c>
      <c r="M14756" s="529" t="s">
        <v>1075</v>
      </c>
    </row>
    <row r="14757" spans="12:13" x14ac:dyDescent="0.35">
      <c r="L14757" s="535" t="s">
        <v>15821</v>
      </c>
      <c r="M14757" s="529" t="s">
        <v>1075</v>
      </c>
    </row>
    <row r="14758" spans="12:13" x14ac:dyDescent="0.35">
      <c r="L14758" s="535" t="s">
        <v>15822</v>
      </c>
      <c r="M14758" s="529" t="s">
        <v>1075</v>
      </c>
    </row>
    <row r="14759" spans="12:13" x14ac:dyDescent="0.35">
      <c r="L14759" s="535" t="s">
        <v>15823</v>
      </c>
      <c r="M14759" s="529" t="s">
        <v>1075</v>
      </c>
    </row>
    <row r="14760" spans="12:13" x14ac:dyDescent="0.35">
      <c r="L14760" s="535" t="s">
        <v>15824</v>
      </c>
      <c r="M14760" s="529" t="s">
        <v>1075</v>
      </c>
    </row>
    <row r="14761" spans="12:13" x14ac:dyDescent="0.35">
      <c r="L14761" s="535" t="s">
        <v>15825</v>
      </c>
      <c r="M14761" s="529" t="s">
        <v>1075</v>
      </c>
    </row>
    <row r="14762" spans="12:13" x14ac:dyDescent="0.35">
      <c r="L14762" s="535" t="s">
        <v>15826</v>
      </c>
      <c r="M14762" s="529" t="s">
        <v>1075</v>
      </c>
    </row>
    <row r="14763" spans="12:13" x14ac:dyDescent="0.35">
      <c r="L14763" s="535" t="s">
        <v>15827</v>
      </c>
      <c r="M14763" s="529" t="s">
        <v>1075</v>
      </c>
    </row>
    <row r="14764" spans="12:13" x14ac:dyDescent="0.35">
      <c r="L14764" s="535" t="s">
        <v>15828</v>
      </c>
      <c r="M14764" s="529" t="s">
        <v>1075</v>
      </c>
    </row>
    <row r="14765" spans="12:13" x14ac:dyDescent="0.35">
      <c r="L14765" s="535" t="s">
        <v>15829</v>
      </c>
      <c r="M14765" s="529" t="s">
        <v>1075</v>
      </c>
    </row>
    <row r="14766" spans="12:13" x14ac:dyDescent="0.35">
      <c r="L14766" s="535" t="s">
        <v>15830</v>
      </c>
      <c r="M14766" s="529" t="s">
        <v>1075</v>
      </c>
    </row>
    <row r="14767" spans="12:13" x14ac:dyDescent="0.35">
      <c r="L14767" s="535" t="s">
        <v>15831</v>
      </c>
      <c r="M14767" s="529" t="s">
        <v>1075</v>
      </c>
    </row>
    <row r="14768" spans="12:13" x14ac:dyDescent="0.35">
      <c r="L14768" s="535" t="s">
        <v>15832</v>
      </c>
      <c r="M14768" s="529" t="s">
        <v>1075</v>
      </c>
    </row>
    <row r="14769" spans="12:13" x14ac:dyDescent="0.35">
      <c r="L14769" s="535" t="s">
        <v>15833</v>
      </c>
      <c r="M14769" s="529" t="s">
        <v>1075</v>
      </c>
    </row>
    <row r="14770" spans="12:13" x14ac:dyDescent="0.35">
      <c r="L14770" s="535" t="s">
        <v>15834</v>
      </c>
      <c r="M14770" s="529" t="s">
        <v>1075</v>
      </c>
    </row>
    <row r="14771" spans="12:13" x14ac:dyDescent="0.35">
      <c r="L14771" s="535" t="s">
        <v>15835</v>
      </c>
      <c r="M14771" s="529" t="s">
        <v>1075</v>
      </c>
    </row>
    <row r="14772" spans="12:13" x14ac:dyDescent="0.35">
      <c r="L14772" s="535" t="s">
        <v>15836</v>
      </c>
      <c r="M14772" s="529" t="s">
        <v>1075</v>
      </c>
    </row>
    <row r="14773" spans="12:13" x14ac:dyDescent="0.35">
      <c r="L14773" s="535" t="s">
        <v>15837</v>
      </c>
      <c r="M14773" s="529" t="s">
        <v>1075</v>
      </c>
    </row>
    <row r="14774" spans="12:13" x14ac:dyDescent="0.35">
      <c r="L14774" s="535" t="s">
        <v>15838</v>
      </c>
      <c r="M14774" s="529" t="s">
        <v>1075</v>
      </c>
    </row>
    <row r="14775" spans="12:13" x14ac:dyDescent="0.35">
      <c r="L14775" s="535" t="s">
        <v>15839</v>
      </c>
      <c r="M14775" s="529" t="s">
        <v>1075</v>
      </c>
    </row>
    <row r="14776" spans="12:13" x14ac:dyDescent="0.35">
      <c r="L14776" s="535" t="s">
        <v>15840</v>
      </c>
      <c r="M14776" s="529" t="s">
        <v>1075</v>
      </c>
    </row>
    <row r="14777" spans="12:13" x14ac:dyDescent="0.35">
      <c r="L14777" s="535" t="s">
        <v>15841</v>
      </c>
      <c r="M14777" s="529" t="s">
        <v>1075</v>
      </c>
    </row>
    <row r="14778" spans="12:13" x14ac:dyDescent="0.35">
      <c r="L14778" s="535" t="s">
        <v>15842</v>
      </c>
      <c r="M14778" s="529" t="s">
        <v>1075</v>
      </c>
    </row>
    <row r="14779" spans="12:13" x14ac:dyDescent="0.35">
      <c r="L14779" s="535" t="s">
        <v>15843</v>
      </c>
      <c r="M14779" s="529" t="s">
        <v>1075</v>
      </c>
    </row>
    <row r="14780" spans="12:13" x14ac:dyDescent="0.35">
      <c r="L14780" s="535" t="s">
        <v>15844</v>
      </c>
      <c r="M14780" s="529" t="s">
        <v>1075</v>
      </c>
    </row>
    <row r="14781" spans="12:13" x14ac:dyDescent="0.35">
      <c r="L14781" s="535" t="s">
        <v>15845</v>
      </c>
      <c r="M14781" s="529" t="s">
        <v>1075</v>
      </c>
    </row>
    <row r="14782" spans="12:13" x14ac:dyDescent="0.35">
      <c r="L14782" s="535" t="s">
        <v>15846</v>
      </c>
      <c r="M14782" s="529" t="s">
        <v>1075</v>
      </c>
    </row>
    <row r="14783" spans="12:13" x14ac:dyDescent="0.35">
      <c r="L14783" s="535" t="s">
        <v>15847</v>
      </c>
      <c r="M14783" s="529" t="s">
        <v>1075</v>
      </c>
    </row>
    <row r="14784" spans="12:13" x14ac:dyDescent="0.35">
      <c r="L14784" s="535" t="s">
        <v>15848</v>
      </c>
      <c r="M14784" s="529" t="s">
        <v>1075</v>
      </c>
    </row>
    <row r="14785" spans="12:13" x14ac:dyDescent="0.35">
      <c r="L14785" s="535" t="s">
        <v>15849</v>
      </c>
      <c r="M14785" s="529" t="s">
        <v>1075</v>
      </c>
    </row>
    <row r="14786" spans="12:13" x14ac:dyDescent="0.35">
      <c r="L14786" s="535" t="s">
        <v>15850</v>
      </c>
      <c r="M14786" s="529" t="s">
        <v>1075</v>
      </c>
    </row>
    <row r="14787" spans="12:13" x14ac:dyDescent="0.35">
      <c r="L14787" s="535" t="s">
        <v>15851</v>
      </c>
      <c r="M14787" s="529" t="s">
        <v>1075</v>
      </c>
    </row>
    <row r="14788" spans="12:13" x14ac:dyDescent="0.35">
      <c r="L14788" s="535" t="s">
        <v>15852</v>
      </c>
      <c r="M14788" s="529" t="s">
        <v>1075</v>
      </c>
    </row>
    <row r="14789" spans="12:13" x14ac:dyDescent="0.35">
      <c r="L14789" s="535" t="s">
        <v>15853</v>
      </c>
      <c r="M14789" s="529" t="s">
        <v>1075</v>
      </c>
    </row>
    <row r="14790" spans="12:13" x14ac:dyDescent="0.35">
      <c r="L14790" s="535" t="s">
        <v>15854</v>
      </c>
      <c r="M14790" s="529" t="s">
        <v>1075</v>
      </c>
    </row>
    <row r="14791" spans="12:13" x14ac:dyDescent="0.35">
      <c r="L14791" s="535" t="s">
        <v>15855</v>
      </c>
      <c r="M14791" s="529" t="s">
        <v>1075</v>
      </c>
    </row>
    <row r="14792" spans="12:13" x14ac:dyDescent="0.35">
      <c r="L14792" s="535" t="s">
        <v>15856</v>
      </c>
      <c r="M14792" s="529" t="s">
        <v>1075</v>
      </c>
    </row>
    <row r="14793" spans="12:13" x14ac:dyDescent="0.35">
      <c r="L14793" s="535" t="s">
        <v>15857</v>
      </c>
      <c r="M14793" s="529" t="s">
        <v>1075</v>
      </c>
    </row>
    <row r="14794" spans="12:13" x14ac:dyDescent="0.35">
      <c r="L14794" s="535" t="s">
        <v>15858</v>
      </c>
      <c r="M14794" s="529" t="s">
        <v>1075</v>
      </c>
    </row>
    <row r="14795" spans="12:13" x14ac:dyDescent="0.35">
      <c r="L14795" s="535" t="s">
        <v>15859</v>
      </c>
      <c r="M14795" s="529" t="s">
        <v>1075</v>
      </c>
    </row>
    <row r="14796" spans="12:13" x14ac:dyDescent="0.35">
      <c r="L14796" s="535" t="s">
        <v>15860</v>
      </c>
      <c r="M14796" s="529" t="s">
        <v>1075</v>
      </c>
    </row>
    <row r="14797" spans="12:13" x14ac:dyDescent="0.35">
      <c r="L14797" s="535" t="s">
        <v>15861</v>
      </c>
      <c r="M14797" s="529" t="s">
        <v>1075</v>
      </c>
    </row>
    <row r="14798" spans="12:13" x14ac:dyDescent="0.35">
      <c r="L14798" s="535" t="s">
        <v>15862</v>
      </c>
      <c r="M14798" s="529" t="s">
        <v>1075</v>
      </c>
    </row>
    <row r="14799" spans="12:13" x14ac:dyDescent="0.35">
      <c r="L14799" s="535" t="s">
        <v>15863</v>
      </c>
      <c r="M14799" s="529" t="s">
        <v>1075</v>
      </c>
    </row>
    <row r="14800" spans="12:13" x14ac:dyDescent="0.35">
      <c r="L14800" s="535" t="s">
        <v>15864</v>
      </c>
      <c r="M14800" s="529" t="s">
        <v>1075</v>
      </c>
    </row>
    <row r="14801" spans="12:13" x14ac:dyDescent="0.35">
      <c r="L14801" s="535" t="s">
        <v>15865</v>
      </c>
      <c r="M14801" s="529" t="s">
        <v>1075</v>
      </c>
    </row>
    <row r="14802" spans="12:13" x14ac:dyDescent="0.35">
      <c r="L14802" s="535" t="s">
        <v>15866</v>
      </c>
      <c r="M14802" s="529" t="s">
        <v>1075</v>
      </c>
    </row>
    <row r="14803" spans="12:13" x14ac:dyDescent="0.35">
      <c r="L14803" s="535" t="s">
        <v>15867</v>
      </c>
      <c r="M14803" s="529" t="s">
        <v>1075</v>
      </c>
    </row>
    <row r="14804" spans="12:13" x14ac:dyDescent="0.35">
      <c r="L14804" s="535" t="s">
        <v>15868</v>
      </c>
      <c r="M14804" s="529" t="s">
        <v>1075</v>
      </c>
    </row>
    <row r="14805" spans="12:13" x14ac:dyDescent="0.35">
      <c r="L14805" s="535" t="s">
        <v>15869</v>
      </c>
      <c r="M14805" s="529" t="s">
        <v>1075</v>
      </c>
    </row>
    <row r="14806" spans="12:13" x14ac:dyDescent="0.35">
      <c r="L14806" s="535" t="s">
        <v>15870</v>
      </c>
      <c r="M14806" s="529" t="s">
        <v>1075</v>
      </c>
    </row>
    <row r="14807" spans="12:13" x14ac:dyDescent="0.35">
      <c r="L14807" s="535" t="s">
        <v>15871</v>
      </c>
      <c r="M14807" s="529" t="s">
        <v>1075</v>
      </c>
    </row>
    <row r="14808" spans="12:13" x14ac:dyDescent="0.35">
      <c r="L14808" s="535" t="s">
        <v>15872</v>
      </c>
      <c r="M14808" s="529" t="s">
        <v>1075</v>
      </c>
    </row>
    <row r="14809" spans="12:13" x14ac:dyDescent="0.35">
      <c r="L14809" s="535" t="s">
        <v>15873</v>
      </c>
      <c r="M14809" s="529" t="s">
        <v>1075</v>
      </c>
    </row>
    <row r="14810" spans="12:13" x14ac:dyDescent="0.35">
      <c r="L14810" s="535" t="s">
        <v>15874</v>
      </c>
      <c r="M14810" s="529" t="s">
        <v>1075</v>
      </c>
    </row>
    <row r="14811" spans="12:13" x14ac:dyDescent="0.35">
      <c r="L14811" s="535" t="s">
        <v>15875</v>
      </c>
      <c r="M14811" s="529" t="s">
        <v>1047</v>
      </c>
    </row>
    <row r="14812" spans="12:13" x14ac:dyDescent="0.35">
      <c r="L14812" s="535" t="s">
        <v>15876</v>
      </c>
      <c r="M14812" s="529" t="s">
        <v>1047</v>
      </c>
    </row>
    <row r="14813" spans="12:13" x14ac:dyDescent="0.35">
      <c r="L14813" s="535" t="s">
        <v>15877</v>
      </c>
      <c r="M14813" s="529" t="s">
        <v>1047</v>
      </c>
    </row>
    <row r="14814" spans="12:13" x14ac:dyDescent="0.35">
      <c r="L14814" s="535" t="s">
        <v>15878</v>
      </c>
      <c r="M14814" s="529" t="s">
        <v>1047</v>
      </c>
    </row>
    <row r="14815" spans="12:13" x14ac:dyDescent="0.35">
      <c r="L14815" s="535" t="s">
        <v>15879</v>
      </c>
      <c r="M14815" s="529" t="s">
        <v>1047</v>
      </c>
    </row>
    <row r="14816" spans="12:13" x14ac:dyDescent="0.35">
      <c r="L14816" s="535" t="s">
        <v>15880</v>
      </c>
      <c r="M14816" s="529" t="s">
        <v>1075</v>
      </c>
    </row>
    <row r="14817" spans="12:13" x14ac:dyDescent="0.35">
      <c r="L14817" s="535" t="s">
        <v>15881</v>
      </c>
      <c r="M14817" s="529" t="s">
        <v>1047</v>
      </c>
    </row>
    <row r="14818" spans="12:13" x14ac:dyDescent="0.35">
      <c r="L14818" s="535" t="s">
        <v>15882</v>
      </c>
      <c r="M14818" s="529" t="s">
        <v>1075</v>
      </c>
    </row>
    <row r="14819" spans="12:13" x14ac:dyDescent="0.35">
      <c r="L14819" s="535" t="s">
        <v>15883</v>
      </c>
      <c r="M14819" s="529" t="s">
        <v>1047</v>
      </c>
    </row>
    <row r="14820" spans="12:13" x14ac:dyDescent="0.35">
      <c r="L14820" s="535" t="s">
        <v>15884</v>
      </c>
      <c r="M14820" s="529" t="s">
        <v>1047</v>
      </c>
    </row>
    <row r="14821" spans="12:13" x14ac:dyDescent="0.35">
      <c r="L14821" s="535" t="s">
        <v>15885</v>
      </c>
      <c r="M14821" s="529" t="s">
        <v>1075</v>
      </c>
    </row>
    <row r="14822" spans="12:13" x14ac:dyDescent="0.35">
      <c r="L14822" s="535" t="s">
        <v>15886</v>
      </c>
      <c r="M14822" s="529" t="s">
        <v>1047</v>
      </c>
    </row>
    <row r="14823" spans="12:13" x14ac:dyDescent="0.35">
      <c r="L14823" s="535" t="s">
        <v>15887</v>
      </c>
      <c r="M14823" s="529" t="s">
        <v>1075</v>
      </c>
    </row>
    <row r="14824" spans="12:13" x14ac:dyDescent="0.35">
      <c r="L14824" s="535" t="s">
        <v>15888</v>
      </c>
      <c r="M14824" s="529" t="s">
        <v>1075</v>
      </c>
    </row>
    <row r="14825" spans="12:13" x14ac:dyDescent="0.35">
      <c r="L14825" s="535" t="s">
        <v>15889</v>
      </c>
      <c r="M14825" s="529" t="s">
        <v>1047</v>
      </c>
    </row>
    <row r="14826" spans="12:13" x14ac:dyDescent="0.35">
      <c r="L14826" s="535" t="s">
        <v>15890</v>
      </c>
      <c r="M14826" s="529" t="s">
        <v>1075</v>
      </c>
    </row>
    <row r="14827" spans="12:13" x14ac:dyDescent="0.35">
      <c r="L14827" s="535" t="s">
        <v>15891</v>
      </c>
      <c r="M14827" s="529" t="s">
        <v>1075</v>
      </c>
    </row>
    <row r="14828" spans="12:13" x14ac:dyDescent="0.35">
      <c r="L14828" s="535" t="s">
        <v>15892</v>
      </c>
      <c r="M14828" s="529" t="s">
        <v>1047</v>
      </c>
    </row>
    <row r="14829" spans="12:13" x14ac:dyDescent="0.35">
      <c r="L14829" s="535" t="s">
        <v>15893</v>
      </c>
      <c r="M14829" s="529" t="s">
        <v>1047</v>
      </c>
    </row>
    <row r="14830" spans="12:13" x14ac:dyDescent="0.35">
      <c r="L14830" s="535" t="s">
        <v>15894</v>
      </c>
      <c r="M14830" s="529" t="s">
        <v>1075</v>
      </c>
    </row>
    <row r="14831" spans="12:13" x14ac:dyDescent="0.35">
      <c r="L14831" s="535" t="s">
        <v>15895</v>
      </c>
      <c r="M14831" s="529" t="s">
        <v>1047</v>
      </c>
    </row>
    <row r="14832" spans="12:13" x14ac:dyDescent="0.35">
      <c r="L14832" s="535" t="s">
        <v>15896</v>
      </c>
      <c r="M14832" s="529" t="s">
        <v>1047</v>
      </c>
    </row>
    <row r="14833" spans="12:13" x14ac:dyDescent="0.35">
      <c r="L14833" s="535" t="s">
        <v>15897</v>
      </c>
      <c r="M14833" s="529" t="s">
        <v>1075</v>
      </c>
    </row>
    <row r="14834" spans="12:13" x14ac:dyDescent="0.35">
      <c r="L14834" s="535" t="s">
        <v>15898</v>
      </c>
      <c r="M14834" s="529" t="s">
        <v>1075</v>
      </c>
    </row>
    <row r="14835" spans="12:13" x14ac:dyDescent="0.35">
      <c r="L14835" s="535" t="s">
        <v>15899</v>
      </c>
      <c r="M14835" s="529" t="s">
        <v>1047</v>
      </c>
    </row>
    <row r="14836" spans="12:13" x14ac:dyDescent="0.35">
      <c r="L14836" s="535" t="s">
        <v>15900</v>
      </c>
      <c r="M14836" s="529" t="s">
        <v>1047</v>
      </c>
    </row>
    <row r="14837" spans="12:13" x14ac:dyDescent="0.35">
      <c r="L14837" s="535" t="s">
        <v>15901</v>
      </c>
      <c r="M14837" s="529" t="s">
        <v>1047</v>
      </c>
    </row>
    <row r="14838" spans="12:13" x14ac:dyDescent="0.35">
      <c r="L14838" s="535" t="s">
        <v>15902</v>
      </c>
      <c r="M14838" s="529" t="s">
        <v>1047</v>
      </c>
    </row>
    <row r="14839" spans="12:13" x14ac:dyDescent="0.35">
      <c r="L14839" s="535" t="s">
        <v>15903</v>
      </c>
      <c r="M14839" s="529" t="s">
        <v>1075</v>
      </c>
    </row>
    <row r="14840" spans="12:13" x14ac:dyDescent="0.35">
      <c r="L14840" s="535" t="s">
        <v>15904</v>
      </c>
      <c r="M14840" s="529" t="s">
        <v>1047</v>
      </c>
    </row>
    <row r="14841" spans="12:13" x14ac:dyDescent="0.35">
      <c r="L14841" s="535" t="s">
        <v>15905</v>
      </c>
      <c r="M14841" s="529" t="s">
        <v>1047</v>
      </c>
    </row>
    <row r="14842" spans="12:13" x14ac:dyDescent="0.35">
      <c r="L14842" s="535" t="s">
        <v>15906</v>
      </c>
      <c r="M14842" s="529" t="s">
        <v>1047</v>
      </c>
    </row>
    <row r="14843" spans="12:13" x14ac:dyDescent="0.35">
      <c r="L14843" s="535" t="s">
        <v>15907</v>
      </c>
      <c r="M14843" s="529" t="s">
        <v>1047</v>
      </c>
    </row>
    <row r="14844" spans="12:13" x14ac:dyDescent="0.35">
      <c r="L14844" s="535" t="s">
        <v>15908</v>
      </c>
      <c r="M14844" s="529" t="s">
        <v>1075</v>
      </c>
    </row>
    <row r="14845" spans="12:13" x14ac:dyDescent="0.35">
      <c r="L14845" s="535" t="s">
        <v>15909</v>
      </c>
      <c r="M14845" s="529" t="s">
        <v>1075</v>
      </c>
    </row>
    <row r="14846" spans="12:13" x14ac:dyDescent="0.35">
      <c r="L14846" s="535" t="s">
        <v>15910</v>
      </c>
      <c r="M14846" s="529" t="s">
        <v>1047</v>
      </c>
    </row>
    <row r="14847" spans="12:13" x14ac:dyDescent="0.35">
      <c r="L14847" s="535" t="s">
        <v>15911</v>
      </c>
      <c r="M14847" s="529" t="s">
        <v>1047</v>
      </c>
    </row>
    <row r="14848" spans="12:13" x14ac:dyDescent="0.35">
      <c r="L14848" s="535" t="s">
        <v>15912</v>
      </c>
      <c r="M14848" s="529" t="s">
        <v>1047</v>
      </c>
    </row>
    <row r="14849" spans="12:13" x14ac:dyDescent="0.35">
      <c r="L14849" s="535" t="s">
        <v>15913</v>
      </c>
      <c r="M14849" s="529" t="s">
        <v>1075</v>
      </c>
    </row>
    <row r="14850" spans="12:13" x14ac:dyDescent="0.35">
      <c r="L14850" s="535" t="s">
        <v>15914</v>
      </c>
      <c r="M14850" s="529" t="s">
        <v>1047</v>
      </c>
    </row>
    <row r="14851" spans="12:13" x14ac:dyDescent="0.35">
      <c r="L14851" s="535" t="s">
        <v>15915</v>
      </c>
      <c r="M14851" s="529" t="s">
        <v>1047</v>
      </c>
    </row>
    <row r="14852" spans="12:13" x14ac:dyDescent="0.35">
      <c r="L14852" s="535" t="s">
        <v>15916</v>
      </c>
      <c r="M14852" s="529" t="s">
        <v>1047</v>
      </c>
    </row>
    <row r="14853" spans="12:13" x14ac:dyDescent="0.35">
      <c r="L14853" s="535" t="s">
        <v>15917</v>
      </c>
      <c r="M14853" s="529" t="s">
        <v>1047</v>
      </c>
    </row>
    <row r="14854" spans="12:13" x14ac:dyDescent="0.35">
      <c r="L14854" s="535" t="s">
        <v>15918</v>
      </c>
      <c r="M14854" s="529" t="s">
        <v>1047</v>
      </c>
    </row>
    <row r="14855" spans="12:13" x14ac:dyDescent="0.35">
      <c r="L14855" s="535" t="s">
        <v>15919</v>
      </c>
      <c r="M14855" s="529" t="s">
        <v>1075</v>
      </c>
    </row>
    <row r="14856" spans="12:13" x14ac:dyDescent="0.35">
      <c r="L14856" s="535" t="s">
        <v>15920</v>
      </c>
      <c r="M14856" s="529" t="s">
        <v>1075</v>
      </c>
    </row>
    <row r="14857" spans="12:13" x14ac:dyDescent="0.35">
      <c r="L14857" s="535" t="s">
        <v>15921</v>
      </c>
      <c r="M14857" s="529" t="s">
        <v>1047</v>
      </c>
    </row>
    <row r="14858" spans="12:13" x14ac:dyDescent="0.35">
      <c r="L14858" s="535" t="s">
        <v>15922</v>
      </c>
      <c r="M14858" s="529" t="s">
        <v>1047</v>
      </c>
    </row>
    <row r="14859" spans="12:13" x14ac:dyDescent="0.35">
      <c r="L14859" s="535" t="s">
        <v>15923</v>
      </c>
      <c r="M14859" s="529" t="s">
        <v>1075</v>
      </c>
    </row>
    <row r="14860" spans="12:13" x14ac:dyDescent="0.35">
      <c r="L14860" s="535" t="s">
        <v>15924</v>
      </c>
      <c r="M14860" s="529" t="s">
        <v>1047</v>
      </c>
    </row>
    <row r="14861" spans="12:13" x14ac:dyDescent="0.35">
      <c r="L14861" s="535" t="s">
        <v>15925</v>
      </c>
      <c r="M14861" s="529" t="s">
        <v>1047</v>
      </c>
    </row>
    <row r="14862" spans="12:13" x14ac:dyDescent="0.35">
      <c r="L14862" s="535" t="s">
        <v>15926</v>
      </c>
      <c r="M14862" s="529" t="s">
        <v>1047</v>
      </c>
    </row>
    <row r="14863" spans="12:13" x14ac:dyDescent="0.35">
      <c r="L14863" s="535" t="s">
        <v>15927</v>
      </c>
      <c r="M14863" s="529" t="s">
        <v>1075</v>
      </c>
    </row>
    <row r="14864" spans="12:13" x14ac:dyDescent="0.35">
      <c r="L14864" s="535" t="s">
        <v>15928</v>
      </c>
      <c r="M14864" s="529" t="s">
        <v>1075</v>
      </c>
    </row>
    <row r="14865" spans="12:13" x14ac:dyDescent="0.35">
      <c r="L14865" s="535" t="s">
        <v>15929</v>
      </c>
      <c r="M14865" s="529" t="s">
        <v>1075</v>
      </c>
    </row>
    <row r="14866" spans="12:13" x14ac:dyDescent="0.35">
      <c r="L14866" s="535" t="s">
        <v>15930</v>
      </c>
      <c r="M14866" s="529" t="s">
        <v>1047</v>
      </c>
    </row>
    <row r="14867" spans="12:13" x14ac:dyDescent="0.35">
      <c r="L14867" s="535" t="s">
        <v>15931</v>
      </c>
      <c r="M14867" s="529" t="s">
        <v>1075</v>
      </c>
    </row>
    <row r="14868" spans="12:13" x14ac:dyDescent="0.35">
      <c r="L14868" s="535" t="s">
        <v>15932</v>
      </c>
      <c r="M14868" s="529" t="s">
        <v>1047</v>
      </c>
    </row>
    <row r="14869" spans="12:13" x14ac:dyDescent="0.35">
      <c r="L14869" s="535" t="s">
        <v>15933</v>
      </c>
      <c r="M14869" s="529" t="s">
        <v>1075</v>
      </c>
    </row>
    <row r="14870" spans="12:13" x14ac:dyDescent="0.35">
      <c r="L14870" s="535" t="s">
        <v>15934</v>
      </c>
      <c r="M14870" s="529" t="s">
        <v>1047</v>
      </c>
    </row>
    <row r="14871" spans="12:13" x14ac:dyDescent="0.35">
      <c r="L14871" s="535" t="s">
        <v>15935</v>
      </c>
      <c r="M14871" s="529" t="s">
        <v>1075</v>
      </c>
    </row>
    <row r="14872" spans="12:13" x14ac:dyDescent="0.35">
      <c r="L14872" s="535" t="s">
        <v>15936</v>
      </c>
      <c r="M14872" s="529" t="s">
        <v>1047</v>
      </c>
    </row>
    <row r="14873" spans="12:13" x14ac:dyDescent="0.35">
      <c r="L14873" s="535" t="s">
        <v>15937</v>
      </c>
      <c r="M14873" s="529" t="s">
        <v>1075</v>
      </c>
    </row>
    <row r="14874" spans="12:13" x14ac:dyDescent="0.35">
      <c r="L14874" s="535" t="s">
        <v>15938</v>
      </c>
      <c r="M14874" s="529" t="s">
        <v>1075</v>
      </c>
    </row>
    <row r="14875" spans="12:13" x14ac:dyDescent="0.35">
      <c r="L14875" s="535" t="s">
        <v>15939</v>
      </c>
      <c r="M14875" s="529" t="s">
        <v>1075</v>
      </c>
    </row>
    <row r="14876" spans="12:13" x14ac:dyDescent="0.35">
      <c r="L14876" s="535" t="s">
        <v>15940</v>
      </c>
      <c r="M14876" s="529" t="s">
        <v>1075</v>
      </c>
    </row>
    <row r="14877" spans="12:13" x14ac:dyDescent="0.35">
      <c r="L14877" s="535" t="s">
        <v>15941</v>
      </c>
      <c r="M14877" s="529" t="s">
        <v>1047</v>
      </c>
    </row>
    <row r="14878" spans="12:13" x14ac:dyDescent="0.35">
      <c r="L14878" s="535" t="s">
        <v>15942</v>
      </c>
      <c r="M14878" s="529" t="s">
        <v>1075</v>
      </c>
    </row>
    <row r="14879" spans="12:13" x14ac:dyDescent="0.35">
      <c r="L14879" s="535" t="s">
        <v>15943</v>
      </c>
      <c r="M14879" s="529" t="s">
        <v>1047</v>
      </c>
    </row>
    <row r="14880" spans="12:13" x14ac:dyDescent="0.35">
      <c r="L14880" s="535" t="s">
        <v>15944</v>
      </c>
      <c r="M14880" s="529" t="s">
        <v>1075</v>
      </c>
    </row>
    <row r="14881" spans="12:13" x14ac:dyDescent="0.35">
      <c r="L14881" s="535" t="s">
        <v>15945</v>
      </c>
      <c r="M14881" s="529" t="s">
        <v>1047</v>
      </c>
    </row>
    <row r="14882" spans="12:13" x14ac:dyDescent="0.35">
      <c r="L14882" s="535" t="s">
        <v>15946</v>
      </c>
      <c r="M14882" s="529" t="s">
        <v>1047</v>
      </c>
    </row>
    <row r="14883" spans="12:13" x14ac:dyDescent="0.35">
      <c r="L14883" s="535" t="s">
        <v>15947</v>
      </c>
      <c r="M14883" s="529" t="s">
        <v>1075</v>
      </c>
    </row>
    <row r="14884" spans="12:13" x14ac:dyDescent="0.35">
      <c r="L14884" s="535" t="s">
        <v>15948</v>
      </c>
      <c r="M14884" s="529" t="s">
        <v>1075</v>
      </c>
    </row>
    <row r="14885" spans="12:13" x14ac:dyDescent="0.35">
      <c r="L14885" s="535" t="s">
        <v>15949</v>
      </c>
      <c r="M14885" s="529" t="s">
        <v>1075</v>
      </c>
    </row>
    <row r="14886" spans="12:13" x14ac:dyDescent="0.35">
      <c r="L14886" s="535" t="s">
        <v>15950</v>
      </c>
      <c r="M14886" s="529" t="s">
        <v>1075</v>
      </c>
    </row>
    <row r="14887" spans="12:13" x14ac:dyDescent="0.35">
      <c r="L14887" s="535" t="s">
        <v>15951</v>
      </c>
      <c r="M14887" s="529" t="s">
        <v>1047</v>
      </c>
    </row>
    <row r="14888" spans="12:13" x14ac:dyDescent="0.35">
      <c r="L14888" s="535" t="s">
        <v>15952</v>
      </c>
      <c r="M14888" s="529" t="s">
        <v>1047</v>
      </c>
    </row>
    <row r="14889" spans="12:13" x14ac:dyDescent="0.35">
      <c r="L14889" s="535" t="s">
        <v>15953</v>
      </c>
      <c r="M14889" s="529" t="s">
        <v>1075</v>
      </c>
    </row>
    <row r="14890" spans="12:13" x14ac:dyDescent="0.35">
      <c r="L14890" s="535" t="s">
        <v>15954</v>
      </c>
      <c r="M14890" s="529" t="s">
        <v>1075</v>
      </c>
    </row>
    <row r="14891" spans="12:13" x14ac:dyDescent="0.35">
      <c r="L14891" s="535" t="s">
        <v>15955</v>
      </c>
      <c r="M14891" s="529" t="s">
        <v>1075</v>
      </c>
    </row>
    <row r="14892" spans="12:13" x14ac:dyDescent="0.35">
      <c r="L14892" s="535" t="s">
        <v>15956</v>
      </c>
      <c r="M14892" s="529" t="s">
        <v>1075</v>
      </c>
    </row>
    <row r="14893" spans="12:13" x14ac:dyDescent="0.35">
      <c r="L14893" s="535" t="s">
        <v>15957</v>
      </c>
      <c r="M14893" s="529" t="s">
        <v>1047</v>
      </c>
    </row>
    <row r="14894" spans="12:13" x14ac:dyDescent="0.35">
      <c r="L14894" s="535" t="s">
        <v>15958</v>
      </c>
      <c r="M14894" s="529" t="s">
        <v>1075</v>
      </c>
    </row>
    <row r="14895" spans="12:13" x14ac:dyDescent="0.35">
      <c r="L14895" s="535" t="s">
        <v>15959</v>
      </c>
      <c r="M14895" s="529" t="s">
        <v>1075</v>
      </c>
    </row>
    <row r="14896" spans="12:13" x14ac:dyDescent="0.35">
      <c r="L14896" s="535" t="s">
        <v>15960</v>
      </c>
      <c r="M14896" s="529" t="s">
        <v>1075</v>
      </c>
    </row>
    <row r="14897" spans="12:13" x14ac:dyDescent="0.35">
      <c r="L14897" s="535" t="s">
        <v>15961</v>
      </c>
      <c r="M14897" s="529" t="s">
        <v>1075</v>
      </c>
    </row>
    <row r="14898" spans="12:13" x14ac:dyDescent="0.35">
      <c r="L14898" s="535" t="s">
        <v>15962</v>
      </c>
      <c r="M14898" s="529" t="s">
        <v>1047</v>
      </c>
    </row>
    <row r="14899" spans="12:13" x14ac:dyDescent="0.35">
      <c r="L14899" s="535" t="s">
        <v>15963</v>
      </c>
      <c r="M14899" s="529" t="s">
        <v>1047</v>
      </c>
    </row>
    <row r="14900" spans="12:13" x14ac:dyDescent="0.35">
      <c r="L14900" s="535" t="s">
        <v>15964</v>
      </c>
      <c r="M14900" s="529" t="s">
        <v>1047</v>
      </c>
    </row>
    <row r="14901" spans="12:13" x14ac:dyDescent="0.35">
      <c r="L14901" s="535" t="s">
        <v>15965</v>
      </c>
      <c r="M14901" s="529" t="s">
        <v>1047</v>
      </c>
    </row>
    <row r="14902" spans="12:13" x14ac:dyDescent="0.35">
      <c r="L14902" s="535" t="s">
        <v>15966</v>
      </c>
      <c r="M14902" s="529" t="s">
        <v>1075</v>
      </c>
    </row>
    <row r="14903" spans="12:13" x14ac:dyDescent="0.35">
      <c r="L14903" s="535" t="s">
        <v>15967</v>
      </c>
      <c r="M14903" s="529" t="s">
        <v>1075</v>
      </c>
    </row>
    <row r="14904" spans="12:13" x14ac:dyDescent="0.35">
      <c r="L14904" s="535" t="s">
        <v>15968</v>
      </c>
      <c r="M14904" s="529" t="s">
        <v>1075</v>
      </c>
    </row>
    <row r="14905" spans="12:13" x14ac:dyDescent="0.35">
      <c r="L14905" s="535" t="s">
        <v>15969</v>
      </c>
      <c r="M14905" s="529" t="s">
        <v>1075</v>
      </c>
    </row>
    <row r="14906" spans="12:13" x14ac:dyDescent="0.35">
      <c r="L14906" s="535" t="s">
        <v>15970</v>
      </c>
      <c r="M14906" s="529" t="s">
        <v>1075</v>
      </c>
    </row>
    <row r="14907" spans="12:13" x14ac:dyDescent="0.35">
      <c r="L14907" s="535" t="s">
        <v>15971</v>
      </c>
      <c r="M14907" s="529" t="s">
        <v>1075</v>
      </c>
    </row>
    <row r="14908" spans="12:13" x14ac:dyDescent="0.35">
      <c r="L14908" s="535" t="s">
        <v>15972</v>
      </c>
      <c r="M14908" s="529" t="s">
        <v>1075</v>
      </c>
    </row>
    <row r="14909" spans="12:13" x14ac:dyDescent="0.35">
      <c r="L14909" s="535" t="s">
        <v>15973</v>
      </c>
      <c r="M14909" s="529" t="s">
        <v>1075</v>
      </c>
    </row>
    <row r="14910" spans="12:13" x14ac:dyDescent="0.35">
      <c r="L14910" s="535" t="s">
        <v>15974</v>
      </c>
      <c r="M14910" s="529" t="s">
        <v>1075</v>
      </c>
    </row>
    <row r="14911" spans="12:13" x14ac:dyDescent="0.35">
      <c r="L14911" s="535" t="s">
        <v>15975</v>
      </c>
      <c r="M14911" s="529" t="s">
        <v>1075</v>
      </c>
    </row>
    <row r="14912" spans="12:13" x14ac:dyDescent="0.35">
      <c r="L14912" s="535" t="s">
        <v>15976</v>
      </c>
      <c r="M14912" s="529" t="s">
        <v>1075</v>
      </c>
    </row>
    <row r="14913" spans="12:13" x14ac:dyDescent="0.35">
      <c r="L14913" s="535" t="s">
        <v>15977</v>
      </c>
      <c r="M14913" s="529" t="s">
        <v>1075</v>
      </c>
    </row>
    <row r="14914" spans="12:13" x14ac:dyDescent="0.35">
      <c r="L14914" s="535" t="s">
        <v>15978</v>
      </c>
      <c r="M14914" s="529" t="s">
        <v>1075</v>
      </c>
    </row>
    <row r="14915" spans="12:13" x14ac:dyDescent="0.35">
      <c r="L14915" s="535" t="s">
        <v>15979</v>
      </c>
      <c r="M14915" s="529" t="s">
        <v>1075</v>
      </c>
    </row>
    <row r="14916" spans="12:13" x14ac:dyDescent="0.35">
      <c r="L14916" s="535" t="s">
        <v>15980</v>
      </c>
      <c r="M14916" s="529" t="s">
        <v>1075</v>
      </c>
    </row>
    <row r="14917" spans="12:13" x14ac:dyDescent="0.35">
      <c r="L14917" s="535" t="s">
        <v>15981</v>
      </c>
      <c r="M14917" s="529" t="s">
        <v>1075</v>
      </c>
    </row>
    <row r="14918" spans="12:13" x14ac:dyDescent="0.35">
      <c r="L14918" s="535" t="s">
        <v>15982</v>
      </c>
      <c r="M14918" s="529" t="s">
        <v>1075</v>
      </c>
    </row>
    <row r="14919" spans="12:13" x14ac:dyDescent="0.35">
      <c r="L14919" s="535" t="s">
        <v>15983</v>
      </c>
      <c r="M14919" s="529" t="s">
        <v>1075</v>
      </c>
    </row>
    <row r="14920" spans="12:13" x14ac:dyDescent="0.35">
      <c r="L14920" s="535" t="s">
        <v>15984</v>
      </c>
      <c r="M14920" s="529" t="s">
        <v>1075</v>
      </c>
    </row>
    <row r="14921" spans="12:13" x14ac:dyDescent="0.35">
      <c r="L14921" s="535" t="s">
        <v>15985</v>
      </c>
      <c r="M14921" s="529" t="s">
        <v>1075</v>
      </c>
    </row>
    <row r="14922" spans="12:13" x14ac:dyDescent="0.35">
      <c r="L14922" s="535" t="s">
        <v>15986</v>
      </c>
      <c r="M14922" s="529" t="s">
        <v>1075</v>
      </c>
    </row>
    <row r="14923" spans="12:13" x14ac:dyDescent="0.35">
      <c r="L14923" s="535" t="s">
        <v>15987</v>
      </c>
      <c r="M14923" s="529" t="s">
        <v>1075</v>
      </c>
    </row>
    <row r="14924" spans="12:13" x14ac:dyDescent="0.35">
      <c r="L14924" s="535" t="s">
        <v>15988</v>
      </c>
      <c r="M14924" s="529" t="s">
        <v>1075</v>
      </c>
    </row>
    <row r="14925" spans="12:13" x14ac:dyDescent="0.35">
      <c r="L14925" s="535" t="s">
        <v>15989</v>
      </c>
      <c r="M14925" s="529" t="s">
        <v>1075</v>
      </c>
    </row>
    <row r="14926" spans="12:13" x14ac:dyDescent="0.35">
      <c r="L14926" s="535" t="s">
        <v>15990</v>
      </c>
      <c r="M14926" s="529" t="s">
        <v>1075</v>
      </c>
    </row>
    <row r="14927" spans="12:13" x14ac:dyDescent="0.35">
      <c r="L14927" s="535" t="s">
        <v>15991</v>
      </c>
      <c r="M14927" s="529" t="s">
        <v>1075</v>
      </c>
    </row>
    <row r="14928" spans="12:13" x14ac:dyDescent="0.35">
      <c r="L14928" s="535" t="s">
        <v>15992</v>
      </c>
      <c r="M14928" s="529" t="s">
        <v>1075</v>
      </c>
    </row>
    <row r="14929" spans="12:13" x14ac:dyDescent="0.35">
      <c r="L14929" s="535" t="s">
        <v>15993</v>
      </c>
      <c r="M14929" s="529" t="s">
        <v>1075</v>
      </c>
    </row>
    <row r="14930" spans="12:13" x14ac:dyDescent="0.35">
      <c r="L14930" s="535" t="s">
        <v>15994</v>
      </c>
      <c r="M14930" s="529" t="s">
        <v>1075</v>
      </c>
    </row>
    <row r="14931" spans="12:13" x14ac:dyDescent="0.35">
      <c r="L14931" s="535" t="s">
        <v>15995</v>
      </c>
      <c r="M14931" s="529" t="s">
        <v>1075</v>
      </c>
    </row>
    <row r="14932" spans="12:13" x14ac:dyDescent="0.35">
      <c r="L14932" s="535" t="s">
        <v>15996</v>
      </c>
      <c r="M14932" s="529" t="s">
        <v>1075</v>
      </c>
    </row>
    <row r="14933" spans="12:13" x14ac:dyDescent="0.35">
      <c r="L14933" s="535" t="s">
        <v>15997</v>
      </c>
      <c r="M14933" s="529" t="s">
        <v>1075</v>
      </c>
    </row>
    <row r="14934" spans="12:13" x14ac:dyDescent="0.35">
      <c r="L14934" s="535" t="s">
        <v>15998</v>
      </c>
      <c r="M14934" s="529" t="s">
        <v>1075</v>
      </c>
    </row>
    <row r="14935" spans="12:13" x14ac:dyDescent="0.35">
      <c r="L14935" s="535" t="s">
        <v>15999</v>
      </c>
      <c r="M14935" s="529" t="s">
        <v>1075</v>
      </c>
    </row>
    <row r="14936" spans="12:13" x14ac:dyDescent="0.35">
      <c r="L14936" s="535" t="s">
        <v>16000</v>
      </c>
      <c r="M14936" s="529" t="s">
        <v>1075</v>
      </c>
    </row>
    <row r="14937" spans="12:13" x14ac:dyDescent="0.35">
      <c r="L14937" s="535" t="s">
        <v>16001</v>
      </c>
      <c r="M14937" s="529" t="s">
        <v>1075</v>
      </c>
    </row>
    <row r="14938" spans="12:13" x14ac:dyDescent="0.35">
      <c r="L14938" s="535" t="s">
        <v>16002</v>
      </c>
      <c r="M14938" s="529" t="s">
        <v>1075</v>
      </c>
    </row>
    <row r="14939" spans="12:13" x14ac:dyDescent="0.35">
      <c r="L14939" s="535" t="s">
        <v>16003</v>
      </c>
      <c r="M14939" s="529" t="s">
        <v>1075</v>
      </c>
    </row>
    <row r="14940" spans="12:13" x14ac:dyDescent="0.35">
      <c r="L14940" s="535" t="s">
        <v>16004</v>
      </c>
      <c r="M14940" s="529" t="s">
        <v>1075</v>
      </c>
    </row>
    <row r="14941" spans="12:13" x14ac:dyDescent="0.35">
      <c r="L14941" s="535" t="s">
        <v>16005</v>
      </c>
      <c r="M14941" s="529" t="s">
        <v>1075</v>
      </c>
    </row>
    <row r="14942" spans="12:13" x14ac:dyDescent="0.35">
      <c r="L14942" s="535" t="s">
        <v>16006</v>
      </c>
      <c r="M14942" s="529" t="s">
        <v>1075</v>
      </c>
    </row>
    <row r="14943" spans="12:13" x14ac:dyDescent="0.35">
      <c r="L14943" s="535" t="s">
        <v>16007</v>
      </c>
      <c r="M14943" s="529" t="s">
        <v>1075</v>
      </c>
    </row>
    <row r="14944" spans="12:13" x14ac:dyDescent="0.35">
      <c r="L14944" s="535" t="s">
        <v>16008</v>
      </c>
      <c r="M14944" s="529" t="s">
        <v>1075</v>
      </c>
    </row>
    <row r="14945" spans="12:13" x14ac:dyDescent="0.35">
      <c r="L14945" s="535" t="s">
        <v>16009</v>
      </c>
      <c r="M14945" s="529" t="s">
        <v>1075</v>
      </c>
    </row>
    <row r="14946" spans="12:13" x14ac:dyDescent="0.35">
      <c r="L14946" s="535" t="s">
        <v>16010</v>
      </c>
      <c r="M14946" s="529" t="s">
        <v>1075</v>
      </c>
    </row>
    <row r="14947" spans="12:13" x14ac:dyDescent="0.35">
      <c r="L14947" s="535" t="s">
        <v>16011</v>
      </c>
      <c r="M14947" s="529" t="s">
        <v>1075</v>
      </c>
    </row>
    <row r="14948" spans="12:13" x14ac:dyDescent="0.35">
      <c r="L14948" s="535" t="s">
        <v>16012</v>
      </c>
      <c r="M14948" s="529" t="s">
        <v>1075</v>
      </c>
    </row>
    <row r="14949" spans="12:13" x14ac:dyDescent="0.35">
      <c r="L14949" s="535" t="s">
        <v>16013</v>
      </c>
      <c r="M14949" s="529" t="s">
        <v>1075</v>
      </c>
    </row>
    <row r="14950" spans="12:13" x14ac:dyDescent="0.35">
      <c r="L14950" s="535" t="s">
        <v>16014</v>
      </c>
      <c r="M14950" s="529" t="s">
        <v>1075</v>
      </c>
    </row>
    <row r="14951" spans="12:13" x14ac:dyDescent="0.35">
      <c r="L14951" s="535" t="s">
        <v>16015</v>
      </c>
      <c r="M14951" s="529" t="s">
        <v>1075</v>
      </c>
    </row>
    <row r="14952" spans="12:13" x14ac:dyDescent="0.35">
      <c r="L14952" s="535" t="s">
        <v>16016</v>
      </c>
      <c r="M14952" s="529" t="s">
        <v>1075</v>
      </c>
    </row>
    <row r="14953" spans="12:13" x14ac:dyDescent="0.35">
      <c r="L14953" s="535" t="s">
        <v>16017</v>
      </c>
      <c r="M14953" s="529" t="s">
        <v>1075</v>
      </c>
    </row>
    <row r="14954" spans="12:13" x14ac:dyDescent="0.35">
      <c r="L14954" s="535" t="s">
        <v>16018</v>
      </c>
      <c r="M14954" s="529" t="s">
        <v>1075</v>
      </c>
    </row>
    <row r="14955" spans="12:13" x14ac:dyDescent="0.35">
      <c r="L14955" s="535" t="s">
        <v>16019</v>
      </c>
      <c r="M14955" s="529" t="s">
        <v>1075</v>
      </c>
    </row>
    <row r="14956" spans="12:13" x14ac:dyDescent="0.35">
      <c r="L14956" s="535" t="s">
        <v>16020</v>
      </c>
      <c r="M14956" s="529" t="s">
        <v>1075</v>
      </c>
    </row>
    <row r="14957" spans="12:13" x14ac:dyDescent="0.35">
      <c r="L14957" s="535" t="s">
        <v>16021</v>
      </c>
      <c r="M14957" s="529" t="s">
        <v>1075</v>
      </c>
    </row>
    <row r="14958" spans="12:13" x14ac:dyDescent="0.35">
      <c r="L14958" s="535" t="s">
        <v>16022</v>
      </c>
      <c r="M14958" s="529" t="s">
        <v>1075</v>
      </c>
    </row>
    <row r="14959" spans="12:13" x14ac:dyDescent="0.35">
      <c r="L14959" s="535" t="s">
        <v>16023</v>
      </c>
      <c r="M14959" s="529" t="s">
        <v>1075</v>
      </c>
    </row>
    <row r="14960" spans="12:13" x14ac:dyDescent="0.35">
      <c r="L14960" s="535" t="s">
        <v>16024</v>
      </c>
      <c r="M14960" s="529" t="s">
        <v>1075</v>
      </c>
    </row>
    <row r="14961" spans="12:13" x14ac:dyDescent="0.35">
      <c r="L14961" s="535" t="s">
        <v>16025</v>
      </c>
      <c r="M14961" s="529" t="s">
        <v>1075</v>
      </c>
    </row>
    <row r="14962" spans="12:13" x14ac:dyDescent="0.35">
      <c r="L14962" s="535" t="s">
        <v>16026</v>
      </c>
      <c r="M14962" s="529" t="s">
        <v>1075</v>
      </c>
    </row>
    <row r="14963" spans="12:13" x14ac:dyDescent="0.35">
      <c r="L14963" s="535" t="s">
        <v>16027</v>
      </c>
      <c r="M14963" s="529" t="s">
        <v>1075</v>
      </c>
    </row>
    <row r="14964" spans="12:13" x14ac:dyDescent="0.35">
      <c r="L14964" s="535" t="s">
        <v>16028</v>
      </c>
      <c r="M14964" s="529" t="s">
        <v>1075</v>
      </c>
    </row>
    <row r="14965" spans="12:13" x14ac:dyDescent="0.35">
      <c r="L14965" s="535" t="s">
        <v>16029</v>
      </c>
      <c r="M14965" s="529" t="s">
        <v>1047</v>
      </c>
    </row>
    <row r="14966" spans="12:13" x14ac:dyDescent="0.35">
      <c r="L14966" s="535" t="s">
        <v>16030</v>
      </c>
      <c r="M14966" s="529" t="s">
        <v>1075</v>
      </c>
    </row>
    <row r="14967" spans="12:13" x14ac:dyDescent="0.35">
      <c r="L14967" s="535" t="s">
        <v>16031</v>
      </c>
      <c r="M14967" s="529" t="s">
        <v>1075</v>
      </c>
    </row>
    <row r="14968" spans="12:13" x14ac:dyDescent="0.35">
      <c r="L14968" s="535" t="s">
        <v>16032</v>
      </c>
      <c r="M14968" s="529" t="s">
        <v>1075</v>
      </c>
    </row>
    <row r="14969" spans="12:13" x14ac:dyDescent="0.35">
      <c r="L14969" s="535" t="s">
        <v>16033</v>
      </c>
      <c r="M14969" s="529" t="s">
        <v>1075</v>
      </c>
    </row>
    <row r="14970" spans="12:13" x14ac:dyDescent="0.35">
      <c r="L14970" s="535" t="s">
        <v>16034</v>
      </c>
      <c r="M14970" s="529" t="s">
        <v>1075</v>
      </c>
    </row>
    <row r="14971" spans="12:13" x14ac:dyDescent="0.35">
      <c r="L14971" s="535" t="s">
        <v>16035</v>
      </c>
      <c r="M14971" s="529" t="s">
        <v>1075</v>
      </c>
    </row>
    <row r="14972" spans="12:13" x14ac:dyDescent="0.35">
      <c r="L14972" s="535" t="s">
        <v>16036</v>
      </c>
      <c r="M14972" s="529" t="s">
        <v>1075</v>
      </c>
    </row>
    <row r="14973" spans="12:13" x14ac:dyDescent="0.35">
      <c r="L14973" s="535" t="s">
        <v>16037</v>
      </c>
      <c r="M14973" s="529" t="s">
        <v>1075</v>
      </c>
    </row>
    <row r="14974" spans="12:13" x14ac:dyDescent="0.35">
      <c r="L14974" s="535" t="s">
        <v>16038</v>
      </c>
      <c r="M14974" s="529" t="s">
        <v>1075</v>
      </c>
    </row>
    <row r="14975" spans="12:13" x14ac:dyDescent="0.35">
      <c r="L14975" s="535" t="s">
        <v>16039</v>
      </c>
      <c r="M14975" s="529" t="s">
        <v>1075</v>
      </c>
    </row>
    <row r="14976" spans="12:13" x14ac:dyDescent="0.35">
      <c r="L14976" s="535" t="s">
        <v>16040</v>
      </c>
      <c r="M14976" s="529" t="s">
        <v>1075</v>
      </c>
    </row>
    <row r="14977" spans="12:13" x14ac:dyDescent="0.35">
      <c r="L14977" s="535" t="s">
        <v>16041</v>
      </c>
      <c r="M14977" s="529" t="s">
        <v>1075</v>
      </c>
    </row>
    <row r="14978" spans="12:13" x14ac:dyDescent="0.35">
      <c r="L14978" s="535" t="s">
        <v>16042</v>
      </c>
      <c r="M14978" s="529" t="s">
        <v>1075</v>
      </c>
    </row>
    <row r="14979" spans="12:13" x14ac:dyDescent="0.35">
      <c r="L14979" s="535" t="s">
        <v>16043</v>
      </c>
      <c r="M14979" s="529" t="s">
        <v>1075</v>
      </c>
    </row>
    <row r="14980" spans="12:13" x14ac:dyDescent="0.35">
      <c r="L14980" s="535" t="s">
        <v>16044</v>
      </c>
      <c r="M14980" s="529" t="s">
        <v>1075</v>
      </c>
    </row>
    <row r="14981" spans="12:13" x14ac:dyDescent="0.35">
      <c r="L14981" s="535" t="s">
        <v>16045</v>
      </c>
      <c r="M14981" s="529" t="s">
        <v>1075</v>
      </c>
    </row>
    <row r="14982" spans="12:13" x14ac:dyDescent="0.35">
      <c r="L14982" s="535" t="s">
        <v>16046</v>
      </c>
      <c r="M14982" s="529" t="s">
        <v>1075</v>
      </c>
    </row>
    <row r="14983" spans="12:13" x14ac:dyDescent="0.35">
      <c r="L14983" s="535" t="s">
        <v>16047</v>
      </c>
      <c r="M14983" s="529" t="s">
        <v>1075</v>
      </c>
    </row>
    <row r="14984" spans="12:13" x14ac:dyDescent="0.35">
      <c r="L14984" s="535" t="s">
        <v>16048</v>
      </c>
      <c r="M14984" s="529" t="s">
        <v>1075</v>
      </c>
    </row>
    <row r="14985" spans="12:13" x14ac:dyDescent="0.35">
      <c r="L14985" s="535" t="s">
        <v>16049</v>
      </c>
      <c r="M14985" s="529" t="s">
        <v>1075</v>
      </c>
    </row>
    <row r="14986" spans="12:13" x14ac:dyDescent="0.35">
      <c r="L14986" s="535" t="s">
        <v>16050</v>
      </c>
      <c r="M14986" s="529" t="s">
        <v>1075</v>
      </c>
    </row>
    <row r="14987" spans="12:13" x14ac:dyDescent="0.35">
      <c r="L14987" s="535" t="s">
        <v>16051</v>
      </c>
      <c r="M14987" s="529" t="s">
        <v>1075</v>
      </c>
    </row>
    <row r="14988" spans="12:13" x14ac:dyDescent="0.35">
      <c r="L14988" s="535" t="s">
        <v>16052</v>
      </c>
      <c r="M14988" s="529" t="s">
        <v>1075</v>
      </c>
    </row>
    <row r="14989" spans="12:13" x14ac:dyDescent="0.35">
      <c r="L14989" s="535" t="s">
        <v>16053</v>
      </c>
      <c r="M14989" s="529" t="s">
        <v>1075</v>
      </c>
    </row>
    <row r="14990" spans="12:13" x14ac:dyDescent="0.35">
      <c r="L14990" s="535" t="s">
        <v>16054</v>
      </c>
      <c r="M14990" s="529" t="s">
        <v>1075</v>
      </c>
    </row>
    <row r="14991" spans="12:13" x14ac:dyDescent="0.35">
      <c r="L14991" s="535" t="s">
        <v>16055</v>
      </c>
      <c r="M14991" s="529" t="s">
        <v>1075</v>
      </c>
    </row>
    <row r="14992" spans="12:13" x14ac:dyDescent="0.35">
      <c r="L14992" s="535" t="s">
        <v>16056</v>
      </c>
      <c r="M14992" s="529" t="s">
        <v>1075</v>
      </c>
    </row>
    <row r="14993" spans="12:13" x14ac:dyDescent="0.35">
      <c r="L14993" s="535" t="s">
        <v>16057</v>
      </c>
      <c r="M14993" s="529" t="s">
        <v>1075</v>
      </c>
    </row>
    <row r="14994" spans="12:13" x14ac:dyDescent="0.35">
      <c r="L14994" s="535" t="s">
        <v>16058</v>
      </c>
      <c r="M14994" s="529" t="s">
        <v>1075</v>
      </c>
    </row>
    <row r="14995" spans="12:13" x14ac:dyDescent="0.35">
      <c r="L14995" s="535" t="s">
        <v>16059</v>
      </c>
      <c r="M14995" s="529" t="s">
        <v>1075</v>
      </c>
    </row>
    <row r="14996" spans="12:13" x14ac:dyDescent="0.35">
      <c r="L14996" s="535" t="s">
        <v>16060</v>
      </c>
      <c r="M14996" s="529" t="s">
        <v>1075</v>
      </c>
    </row>
    <row r="14997" spans="12:13" x14ac:dyDescent="0.35">
      <c r="L14997" s="535" t="s">
        <v>16061</v>
      </c>
      <c r="M14997" s="529" t="s">
        <v>1075</v>
      </c>
    </row>
    <row r="14998" spans="12:13" x14ac:dyDescent="0.35">
      <c r="L14998" s="535" t="s">
        <v>16062</v>
      </c>
      <c r="M14998" s="529" t="s">
        <v>1075</v>
      </c>
    </row>
    <row r="14999" spans="12:13" x14ac:dyDescent="0.35">
      <c r="L14999" s="535" t="s">
        <v>16063</v>
      </c>
      <c r="M14999" s="529" t="s">
        <v>1075</v>
      </c>
    </row>
    <row r="15000" spans="12:13" x14ac:dyDescent="0.35">
      <c r="L15000" s="535" t="s">
        <v>16064</v>
      </c>
      <c r="M15000" s="529" t="s">
        <v>1075</v>
      </c>
    </row>
    <row r="15001" spans="12:13" x14ac:dyDescent="0.35">
      <c r="L15001" s="535" t="s">
        <v>16065</v>
      </c>
      <c r="M15001" s="529" t="s">
        <v>1075</v>
      </c>
    </row>
    <row r="15002" spans="12:13" x14ac:dyDescent="0.35">
      <c r="L15002" s="535" t="s">
        <v>16066</v>
      </c>
      <c r="M15002" s="529" t="s">
        <v>1075</v>
      </c>
    </row>
    <row r="15003" spans="12:13" x14ac:dyDescent="0.35">
      <c r="L15003" s="535" t="s">
        <v>16067</v>
      </c>
      <c r="M15003" s="529" t="s">
        <v>1075</v>
      </c>
    </row>
    <row r="15004" spans="12:13" x14ac:dyDescent="0.35">
      <c r="L15004" s="535" t="s">
        <v>16068</v>
      </c>
      <c r="M15004" s="529" t="s">
        <v>1075</v>
      </c>
    </row>
    <row r="15005" spans="12:13" x14ac:dyDescent="0.35">
      <c r="L15005" s="535" t="s">
        <v>16069</v>
      </c>
      <c r="M15005" s="529" t="s">
        <v>1075</v>
      </c>
    </row>
    <row r="15006" spans="12:13" x14ac:dyDescent="0.35">
      <c r="L15006" s="535" t="s">
        <v>16070</v>
      </c>
      <c r="M15006" s="529" t="s">
        <v>1075</v>
      </c>
    </row>
    <row r="15007" spans="12:13" x14ac:dyDescent="0.35">
      <c r="L15007" s="535" t="s">
        <v>16071</v>
      </c>
      <c r="M15007" s="529" t="s">
        <v>1075</v>
      </c>
    </row>
    <row r="15008" spans="12:13" x14ac:dyDescent="0.35">
      <c r="L15008" s="535" t="s">
        <v>16072</v>
      </c>
      <c r="M15008" s="529" t="s">
        <v>1075</v>
      </c>
    </row>
    <row r="15009" spans="12:13" x14ac:dyDescent="0.35">
      <c r="L15009" s="535" t="s">
        <v>16073</v>
      </c>
      <c r="M15009" s="529" t="s">
        <v>1075</v>
      </c>
    </row>
    <row r="15010" spans="12:13" x14ac:dyDescent="0.35">
      <c r="L15010" s="535" t="s">
        <v>16074</v>
      </c>
      <c r="M15010" s="529" t="s">
        <v>1075</v>
      </c>
    </row>
    <row r="15011" spans="12:13" x14ac:dyDescent="0.35">
      <c r="L15011" s="535" t="s">
        <v>16075</v>
      </c>
      <c r="M15011" s="529" t="s">
        <v>1075</v>
      </c>
    </row>
    <row r="15012" spans="12:13" x14ac:dyDescent="0.35">
      <c r="L15012" s="535" t="s">
        <v>16076</v>
      </c>
      <c r="M15012" s="529" t="s">
        <v>1075</v>
      </c>
    </row>
    <row r="15013" spans="12:13" x14ac:dyDescent="0.35">
      <c r="L15013" s="535" t="s">
        <v>16077</v>
      </c>
      <c r="M15013" s="529" t="s">
        <v>1075</v>
      </c>
    </row>
    <row r="15014" spans="12:13" x14ac:dyDescent="0.35">
      <c r="L15014" s="535" t="s">
        <v>16078</v>
      </c>
      <c r="M15014" s="529" t="s">
        <v>1075</v>
      </c>
    </row>
    <row r="15015" spans="12:13" x14ac:dyDescent="0.35">
      <c r="L15015" s="535" t="s">
        <v>16079</v>
      </c>
      <c r="M15015" s="529" t="s">
        <v>1075</v>
      </c>
    </row>
    <row r="15016" spans="12:13" x14ac:dyDescent="0.35">
      <c r="L15016" s="535" t="s">
        <v>16080</v>
      </c>
      <c r="M15016" s="529" t="s">
        <v>1075</v>
      </c>
    </row>
    <row r="15017" spans="12:13" x14ac:dyDescent="0.35">
      <c r="L15017" s="535" t="s">
        <v>16081</v>
      </c>
      <c r="M15017" s="529" t="s">
        <v>1075</v>
      </c>
    </row>
    <row r="15018" spans="12:13" x14ac:dyDescent="0.35">
      <c r="L15018" s="535" t="s">
        <v>16082</v>
      </c>
      <c r="M15018" s="529" t="s">
        <v>1075</v>
      </c>
    </row>
    <row r="15019" spans="12:13" x14ac:dyDescent="0.35">
      <c r="L15019" s="535" t="s">
        <v>16083</v>
      </c>
      <c r="M15019" s="529" t="s">
        <v>1075</v>
      </c>
    </row>
    <row r="15020" spans="12:13" x14ac:dyDescent="0.35">
      <c r="L15020" s="535" t="s">
        <v>16084</v>
      </c>
      <c r="M15020" s="529" t="s">
        <v>1075</v>
      </c>
    </row>
    <row r="15021" spans="12:13" x14ac:dyDescent="0.35">
      <c r="L15021" s="535" t="s">
        <v>16085</v>
      </c>
      <c r="M15021" s="529" t="s">
        <v>1075</v>
      </c>
    </row>
    <row r="15022" spans="12:13" x14ac:dyDescent="0.35">
      <c r="L15022" s="535" t="s">
        <v>16086</v>
      </c>
      <c r="M15022" s="529" t="s">
        <v>1075</v>
      </c>
    </row>
    <row r="15023" spans="12:13" x14ac:dyDescent="0.35">
      <c r="L15023" s="535" t="s">
        <v>16087</v>
      </c>
      <c r="M15023" s="529" t="s">
        <v>1075</v>
      </c>
    </row>
    <row r="15024" spans="12:13" x14ac:dyDescent="0.35">
      <c r="L15024" s="535" t="s">
        <v>16088</v>
      </c>
      <c r="M15024" s="529" t="s">
        <v>1075</v>
      </c>
    </row>
    <row r="15025" spans="12:13" x14ac:dyDescent="0.35">
      <c r="L15025" s="535" t="s">
        <v>16089</v>
      </c>
      <c r="M15025" s="529" t="s">
        <v>1075</v>
      </c>
    </row>
    <row r="15026" spans="12:13" x14ac:dyDescent="0.35">
      <c r="L15026" s="535" t="s">
        <v>16090</v>
      </c>
      <c r="M15026" s="529" t="s">
        <v>1075</v>
      </c>
    </row>
    <row r="15027" spans="12:13" x14ac:dyDescent="0.35">
      <c r="L15027" s="535" t="s">
        <v>16091</v>
      </c>
      <c r="M15027" s="529" t="s">
        <v>1075</v>
      </c>
    </row>
    <row r="15028" spans="12:13" x14ac:dyDescent="0.35">
      <c r="L15028" s="535" t="s">
        <v>16092</v>
      </c>
      <c r="M15028" s="529" t="s">
        <v>1075</v>
      </c>
    </row>
    <row r="15029" spans="12:13" x14ac:dyDescent="0.35">
      <c r="L15029" s="535" t="s">
        <v>16093</v>
      </c>
      <c r="M15029" s="529" t="s">
        <v>1075</v>
      </c>
    </row>
    <row r="15030" spans="12:13" x14ac:dyDescent="0.35">
      <c r="L15030" s="535" t="s">
        <v>16094</v>
      </c>
      <c r="M15030" s="529" t="s">
        <v>1075</v>
      </c>
    </row>
    <row r="15031" spans="12:13" x14ac:dyDescent="0.35">
      <c r="L15031" s="535" t="s">
        <v>16095</v>
      </c>
      <c r="M15031" s="529" t="s">
        <v>1075</v>
      </c>
    </row>
    <row r="15032" spans="12:13" x14ac:dyDescent="0.35">
      <c r="L15032" s="535" t="s">
        <v>16096</v>
      </c>
      <c r="M15032" s="529" t="s">
        <v>1075</v>
      </c>
    </row>
    <row r="15033" spans="12:13" x14ac:dyDescent="0.35">
      <c r="L15033" s="535" t="s">
        <v>16097</v>
      </c>
      <c r="M15033" s="529" t="s">
        <v>1075</v>
      </c>
    </row>
    <row r="15034" spans="12:13" x14ac:dyDescent="0.35">
      <c r="L15034" s="535" t="s">
        <v>16098</v>
      </c>
      <c r="M15034" s="529" t="s">
        <v>1075</v>
      </c>
    </row>
    <row r="15035" spans="12:13" x14ac:dyDescent="0.35">
      <c r="L15035" s="535" t="s">
        <v>16099</v>
      </c>
      <c r="M15035" s="529" t="s">
        <v>1075</v>
      </c>
    </row>
    <row r="15036" spans="12:13" x14ac:dyDescent="0.35">
      <c r="L15036" s="535" t="s">
        <v>16100</v>
      </c>
      <c r="M15036" s="529" t="s">
        <v>1075</v>
      </c>
    </row>
    <row r="15037" spans="12:13" x14ac:dyDescent="0.35">
      <c r="L15037" s="535" t="s">
        <v>16101</v>
      </c>
      <c r="M15037" s="529" t="s">
        <v>1075</v>
      </c>
    </row>
    <row r="15038" spans="12:13" x14ac:dyDescent="0.35">
      <c r="L15038" s="535" t="s">
        <v>16102</v>
      </c>
      <c r="M15038" s="529" t="s">
        <v>1075</v>
      </c>
    </row>
    <row r="15039" spans="12:13" x14ac:dyDescent="0.35">
      <c r="L15039" s="535" t="s">
        <v>16103</v>
      </c>
      <c r="M15039" s="529" t="s">
        <v>1075</v>
      </c>
    </row>
    <row r="15040" spans="12:13" x14ac:dyDescent="0.35">
      <c r="L15040" s="535" t="s">
        <v>16104</v>
      </c>
      <c r="M15040" s="529" t="s">
        <v>1075</v>
      </c>
    </row>
    <row r="15041" spans="12:13" x14ac:dyDescent="0.35">
      <c r="L15041" s="535" t="s">
        <v>16105</v>
      </c>
      <c r="M15041" s="529" t="s">
        <v>1075</v>
      </c>
    </row>
    <row r="15042" spans="12:13" x14ac:dyDescent="0.35">
      <c r="L15042" s="535" t="s">
        <v>16106</v>
      </c>
      <c r="M15042" s="529" t="s">
        <v>1075</v>
      </c>
    </row>
    <row r="15043" spans="12:13" x14ac:dyDescent="0.35">
      <c r="L15043" s="535" t="s">
        <v>16107</v>
      </c>
      <c r="M15043" s="529" t="s">
        <v>1075</v>
      </c>
    </row>
    <row r="15044" spans="12:13" x14ac:dyDescent="0.35">
      <c r="L15044" s="535" t="s">
        <v>16108</v>
      </c>
      <c r="M15044" s="529" t="s">
        <v>1075</v>
      </c>
    </row>
    <row r="15045" spans="12:13" x14ac:dyDescent="0.35">
      <c r="L15045" s="535" t="s">
        <v>16109</v>
      </c>
      <c r="M15045" s="529" t="s">
        <v>1075</v>
      </c>
    </row>
    <row r="15046" spans="12:13" x14ac:dyDescent="0.35">
      <c r="L15046" s="535" t="s">
        <v>16110</v>
      </c>
      <c r="M15046" s="529" t="s">
        <v>1075</v>
      </c>
    </row>
    <row r="15047" spans="12:13" x14ac:dyDescent="0.35">
      <c r="L15047" s="535" t="s">
        <v>16111</v>
      </c>
      <c r="M15047" s="529" t="s">
        <v>1075</v>
      </c>
    </row>
    <row r="15048" spans="12:13" x14ac:dyDescent="0.35">
      <c r="L15048" s="535" t="s">
        <v>16112</v>
      </c>
      <c r="M15048" s="529" t="s">
        <v>1075</v>
      </c>
    </row>
    <row r="15049" spans="12:13" x14ac:dyDescent="0.35">
      <c r="L15049" s="535" t="s">
        <v>16113</v>
      </c>
      <c r="M15049" s="529" t="s">
        <v>1075</v>
      </c>
    </row>
    <row r="15050" spans="12:13" x14ac:dyDescent="0.35">
      <c r="L15050" s="535" t="s">
        <v>16114</v>
      </c>
      <c r="M15050" s="529" t="s">
        <v>1075</v>
      </c>
    </row>
    <row r="15051" spans="12:13" x14ac:dyDescent="0.35">
      <c r="L15051" s="535" t="s">
        <v>16115</v>
      </c>
      <c r="M15051" s="529" t="s">
        <v>1075</v>
      </c>
    </row>
    <row r="15052" spans="12:13" x14ac:dyDescent="0.35">
      <c r="L15052" s="535" t="s">
        <v>16116</v>
      </c>
      <c r="M15052" s="529" t="s">
        <v>1075</v>
      </c>
    </row>
    <row r="15053" spans="12:13" x14ac:dyDescent="0.35">
      <c r="L15053" s="535" t="s">
        <v>16117</v>
      </c>
      <c r="M15053" s="529" t="s">
        <v>1075</v>
      </c>
    </row>
    <row r="15054" spans="12:13" x14ac:dyDescent="0.35">
      <c r="L15054" s="535" t="s">
        <v>16118</v>
      </c>
      <c r="M15054" s="529" t="s">
        <v>1075</v>
      </c>
    </row>
    <row r="15055" spans="12:13" x14ac:dyDescent="0.35">
      <c r="L15055" s="535" t="s">
        <v>16119</v>
      </c>
      <c r="M15055" s="529" t="s">
        <v>1075</v>
      </c>
    </row>
    <row r="15056" spans="12:13" x14ac:dyDescent="0.35">
      <c r="L15056" s="535" t="s">
        <v>16120</v>
      </c>
      <c r="M15056" s="529" t="s">
        <v>1075</v>
      </c>
    </row>
    <row r="15057" spans="12:13" x14ac:dyDescent="0.35">
      <c r="L15057" s="535" t="s">
        <v>16121</v>
      </c>
      <c r="M15057" s="529" t="s">
        <v>1075</v>
      </c>
    </row>
    <row r="15058" spans="12:13" x14ac:dyDescent="0.35">
      <c r="L15058" s="535" t="s">
        <v>16122</v>
      </c>
      <c r="M15058" s="529" t="s">
        <v>1075</v>
      </c>
    </row>
    <row r="15059" spans="12:13" x14ac:dyDescent="0.35">
      <c r="L15059" s="535" t="s">
        <v>16123</v>
      </c>
      <c r="M15059" s="529" t="s">
        <v>1075</v>
      </c>
    </row>
    <row r="15060" spans="12:13" x14ac:dyDescent="0.35">
      <c r="L15060" s="535" t="s">
        <v>16124</v>
      </c>
      <c r="M15060" s="529" t="s">
        <v>1075</v>
      </c>
    </row>
    <row r="15061" spans="12:13" x14ac:dyDescent="0.35">
      <c r="L15061" s="535" t="s">
        <v>16125</v>
      </c>
      <c r="M15061" s="529" t="s">
        <v>1075</v>
      </c>
    </row>
    <row r="15062" spans="12:13" x14ac:dyDescent="0.35">
      <c r="L15062" s="535" t="s">
        <v>16126</v>
      </c>
      <c r="M15062" s="529" t="s">
        <v>1075</v>
      </c>
    </row>
    <row r="15063" spans="12:13" x14ac:dyDescent="0.35">
      <c r="L15063" s="535" t="s">
        <v>16127</v>
      </c>
      <c r="M15063" s="529" t="s">
        <v>1075</v>
      </c>
    </row>
    <row r="15064" spans="12:13" x14ac:dyDescent="0.35">
      <c r="L15064" s="535" t="s">
        <v>16128</v>
      </c>
      <c r="M15064" s="529" t="s">
        <v>1075</v>
      </c>
    </row>
    <row r="15065" spans="12:13" x14ac:dyDescent="0.35">
      <c r="L15065" s="535" t="s">
        <v>16129</v>
      </c>
      <c r="M15065" s="529" t="s">
        <v>1075</v>
      </c>
    </row>
    <row r="15066" spans="12:13" x14ac:dyDescent="0.35">
      <c r="L15066" s="535" t="s">
        <v>16130</v>
      </c>
      <c r="M15066" s="529" t="s">
        <v>1075</v>
      </c>
    </row>
    <row r="15067" spans="12:13" x14ac:dyDescent="0.35">
      <c r="L15067" s="535" t="s">
        <v>16131</v>
      </c>
      <c r="M15067" s="529" t="s">
        <v>1075</v>
      </c>
    </row>
    <row r="15068" spans="12:13" x14ac:dyDescent="0.35">
      <c r="L15068" s="535" t="s">
        <v>16132</v>
      </c>
      <c r="M15068" s="529" t="s">
        <v>1075</v>
      </c>
    </row>
    <row r="15069" spans="12:13" x14ac:dyDescent="0.35">
      <c r="L15069" s="535" t="s">
        <v>16133</v>
      </c>
      <c r="M15069" s="529" t="s">
        <v>1075</v>
      </c>
    </row>
    <row r="15070" spans="12:13" x14ac:dyDescent="0.35">
      <c r="L15070" s="535" t="s">
        <v>16134</v>
      </c>
      <c r="M15070" s="529" t="s">
        <v>1075</v>
      </c>
    </row>
    <row r="15071" spans="12:13" x14ac:dyDescent="0.35">
      <c r="L15071" s="535" t="s">
        <v>16135</v>
      </c>
      <c r="M15071" s="529" t="s">
        <v>1075</v>
      </c>
    </row>
    <row r="15072" spans="12:13" x14ac:dyDescent="0.35">
      <c r="L15072" s="535" t="s">
        <v>16136</v>
      </c>
      <c r="M15072" s="529" t="s">
        <v>1075</v>
      </c>
    </row>
    <row r="15073" spans="12:13" x14ac:dyDescent="0.35">
      <c r="L15073" s="535" t="s">
        <v>16137</v>
      </c>
      <c r="M15073" s="529" t="s">
        <v>1075</v>
      </c>
    </row>
    <row r="15074" spans="12:13" x14ac:dyDescent="0.35">
      <c r="L15074" s="535" t="s">
        <v>16138</v>
      </c>
      <c r="M15074" s="529" t="s">
        <v>1075</v>
      </c>
    </row>
    <row r="15075" spans="12:13" x14ac:dyDescent="0.35">
      <c r="L15075" s="535" t="s">
        <v>16139</v>
      </c>
      <c r="M15075" s="529" t="s">
        <v>1075</v>
      </c>
    </row>
    <row r="15076" spans="12:13" x14ac:dyDescent="0.35">
      <c r="L15076" s="535" t="s">
        <v>16140</v>
      </c>
      <c r="M15076" s="529" t="s">
        <v>1075</v>
      </c>
    </row>
    <row r="15077" spans="12:13" x14ac:dyDescent="0.35">
      <c r="L15077" s="535" t="s">
        <v>16141</v>
      </c>
      <c r="M15077" s="529" t="s">
        <v>1075</v>
      </c>
    </row>
    <row r="15078" spans="12:13" x14ac:dyDescent="0.35">
      <c r="L15078" s="535" t="s">
        <v>16142</v>
      </c>
      <c r="M15078" s="529" t="s">
        <v>1075</v>
      </c>
    </row>
    <row r="15079" spans="12:13" x14ac:dyDescent="0.35">
      <c r="L15079" s="535" t="s">
        <v>16143</v>
      </c>
      <c r="M15079" s="529" t="s">
        <v>1075</v>
      </c>
    </row>
    <row r="15080" spans="12:13" x14ac:dyDescent="0.35">
      <c r="L15080" s="535" t="s">
        <v>16144</v>
      </c>
      <c r="M15080" s="529" t="s">
        <v>1075</v>
      </c>
    </row>
    <row r="15081" spans="12:13" x14ac:dyDescent="0.35">
      <c r="L15081" s="535" t="s">
        <v>16145</v>
      </c>
      <c r="M15081" s="529" t="s">
        <v>1075</v>
      </c>
    </row>
    <row r="15082" spans="12:13" x14ac:dyDescent="0.35">
      <c r="L15082" s="535" t="s">
        <v>16146</v>
      </c>
      <c r="M15082" s="529" t="s">
        <v>1075</v>
      </c>
    </row>
    <row r="15083" spans="12:13" x14ac:dyDescent="0.35">
      <c r="L15083" s="535" t="s">
        <v>16147</v>
      </c>
      <c r="M15083" s="529" t="s">
        <v>1075</v>
      </c>
    </row>
    <row r="15084" spans="12:13" x14ac:dyDescent="0.35">
      <c r="L15084" s="535" t="s">
        <v>16148</v>
      </c>
      <c r="M15084" s="529" t="s">
        <v>1075</v>
      </c>
    </row>
    <row r="15085" spans="12:13" x14ac:dyDescent="0.35">
      <c r="L15085" s="535" t="s">
        <v>16149</v>
      </c>
      <c r="M15085" s="529" t="s">
        <v>1075</v>
      </c>
    </row>
    <row r="15086" spans="12:13" x14ac:dyDescent="0.35">
      <c r="L15086" s="535" t="s">
        <v>16150</v>
      </c>
      <c r="M15086" s="529" t="s">
        <v>1075</v>
      </c>
    </row>
    <row r="15087" spans="12:13" x14ac:dyDescent="0.35">
      <c r="L15087" s="535" t="s">
        <v>16151</v>
      </c>
      <c r="M15087" s="529" t="s">
        <v>1075</v>
      </c>
    </row>
    <row r="15088" spans="12:13" x14ac:dyDescent="0.35">
      <c r="L15088" s="535" t="s">
        <v>16152</v>
      </c>
      <c r="M15088" s="529" t="s">
        <v>1075</v>
      </c>
    </row>
    <row r="15089" spans="12:13" x14ac:dyDescent="0.35">
      <c r="L15089" s="535" t="s">
        <v>16153</v>
      </c>
      <c r="M15089" s="529" t="s">
        <v>1075</v>
      </c>
    </row>
    <row r="15090" spans="12:13" x14ac:dyDescent="0.35">
      <c r="L15090" s="535" t="s">
        <v>16154</v>
      </c>
      <c r="M15090" s="529" t="s">
        <v>1075</v>
      </c>
    </row>
    <row r="15091" spans="12:13" x14ac:dyDescent="0.35">
      <c r="L15091" s="535" t="s">
        <v>16155</v>
      </c>
      <c r="M15091" s="529" t="s">
        <v>1075</v>
      </c>
    </row>
    <row r="15092" spans="12:13" x14ac:dyDescent="0.35">
      <c r="L15092" s="535" t="s">
        <v>16156</v>
      </c>
      <c r="M15092" s="529" t="s">
        <v>1075</v>
      </c>
    </row>
    <row r="15093" spans="12:13" x14ac:dyDescent="0.35">
      <c r="L15093" s="535" t="s">
        <v>16157</v>
      </c>
      <c r="M15093" s="529" t="s">
        <v>1075</v>
      </c>
    </row>
    <row r="15094" spans="12:13" x14ac:dyDescent="0.35">
      <c r="L15094" s="535" t="s">
        <v>16158</v>
      </c>
      <c r="M15094" s="529" t="s">
        <v>1075</v>
      </c>
    </row>
    <row r="15095" spans="12:13" x14ac:dyDescent="0.35">
      <c r="L15095" s="535" t="s">
        <v>16159</v>
      </c>
      <c r="M15095" s="529" t="s">
        <v>1075</v>
      </c>
    </row>
    <row r="15096" spans="12:13" x14ac:dyDescent="0.35">
      <c r="L15096" s="535" t="s">
        <v>16160</v>
      </c>
      <c r="M15096" s="529" t="s">
        <v>1075</v>
      </c>
    </row>
    <row r="15097" spans="12:13" x14ac:dyDescent="0.35">
      <c r="L15097" s="535" t="s">
        <v>16161</v>
      </c>
      <c r="M15097" s="529" t="s">
        <v>1075</v>
      </c>
    </row>
    <row r="15098" spans="12:13" x14ac:dyDescent="0.35">
      <c r="L15098" s="535" t="s">
        <v>16162</v>
      </c>
      <c r="M15098" s="529" t="s">
        <v>1075</v>
      </c>
    </row>
    <row r="15099" spans="12:13" x14ac:dyDescent="0.35">
      <c r="L15099" s="535" t="s">
        <v>16163</v>
      </c>
      <c r="M15099" s="529" t="s">
        <v>1075</v>
      </c>
    </row>
    <row r="15100" spans="12:13" x14ac:dyDescent="0.35">
      <c r="L15100" s="535" t="s">
        <v>16164</v>
      </c>
      <c r="M15100" s="529" t="s">
        <v>1075</v>
      </c>
    </row>
    <row r="15101" spans="12:13" x14ac:dyDescent="0.35">
      <c r="L15101" s="535" t="s">
        <v>16165</v>
      </c>
      <c r="M15101" s="529" t="s">
        <v>1075</v>
      </c>
    </row>
    <row r="15102" spans="12:13" x14ac:dyDescent="0.35">
      <c r="L15102" s="535" t="s">
        <v>16166</v>
      </c>
      <c r="M15102" s="529" t="s">
        <v>1075</v>
      </c>
    </row>
    <row r="15103" spans="12:13" x14ac:dyDescent="0.35">
      <c r="L15103" s="535" t="s">
        <v>16167</v>
      </c>
      <c r="M15103" s="529" t="s">
        <v>1075</v>
      </c>
    </row>
    <row r="15104" spans="12:13" x14ac:dyDescent="0.35">
      <c r="L15104" s="535" t="s">
        <v>16168</v>
      </c>
      <c r="M15104" s="529" t="s">
        <v>1075</v>
      </c>
    </row>
    <row r="15105" spans="12:13" x14ac:dyDescent="0.35">
      <c r="L15105" s="535" t="s">
        <v>16169</v>
      </c>
      <c r="M15105" s="529" t="s">
        <v>1075</v>
      </c>
    </row>
    <row r="15106" spans="12:13" x14ac:dyDescent="0.35">
      <c r="L15106" s="535" t="s">
        <v>16170</v>
      </c>
      <c r="M15106" s="529" t="s">
        <v>1075</v>
      </c>
    </row>
    <row r="15107" spans="12:13" x14ac:dyDescent="0.35">
      <c r="L15107" s="535" t="s">
        <v>16171</v>
      </c>
      <c r="M15107" s="529" t="s">
        <v>1075</v>
      </c>
    </row>
    <row r="15108" spans="12:13" x14ac:dyDescent="0.35">
      <c r="L15108" s="535" t="s">
        <v>16172</v>
      </c>
      <c r="M15108" s="529" t="s">
        <v>1075</v>
      </c>
    </row>
    <row r="15109" spans="12:13" x14ac:dyDescent="0.35">
      <c r="L15109" s="535" t="s">
        <v>16173</v>
      </c>
      <c r="M15109" s="529" t="s">
        <v>1075</v>
      </c>
    </row>
    <row r="15110" spans="12:13" x14ac:dyDescent="0.35">
      <c r="L15110" s="535" t="s">
        <v>16174</v>
      </c>
      <c r="M15110" s="529" t="s">
        <v>1075</v>
      </c>
    </row>
    <row r="15111" spans="12:13" x14ac:dyDescent="0.35">
      <c r="L15111" s="535" t="s">
        <v>16175</v>
      </c>
      <c r="M15111" s="529" t="s">
        <v>1075</v>
      </c>
    </row>
    <row r="15112" spans="12:13" x14ac:dyDescent="0.35">
      <c r="L15112" s="535" t="s">
        <v>16176</v>
      </c>
      <c r="M15112" s="529" t="s">
        <v>1075</v>
      </c>
    </row>
    <row r="15113" spans="12:13" x14ac:dyDescent="0.35">
      <c r="L15113" s="535" t="s">
        <v>16177</v>
      </c>
      <c r="M15113" s="529" t="s">
        <v>1075</v>
      </c>
    </row>
    <row r="15114" spans="12:13" x14ac:dyDescent="0.35">
      <c r="L15114" s="535" t="s">
        <v>16178</v>
      </c>
      <c r="M15114" s="529" t="s">
        <v>1075</v>
      </c>
    </row>
    <row r="15115" spans="12:13" x14ac:dyDescent="0.35">
      <c r="L15115" s="535" t="s">
        <v>16179</v>
      </c>
      <c r="M15115" s="529" t="s">
        <v>1075</v>
      </c>
    </row>
    <row r="15116" spans="12:13" x14ac:dyDescent="0.35">
      <c r="L15116" s="535" t="s">
        <v>16180</v>
      </c>
      <c r="M15116" s="529" t="s">
        <v>1075</v>
      </c>
    </row>
    <row r="15117" spans="12:13" x14ac:dyDescent="0.35">
      <c r="L15117" s="535" t="s">
        <v>16181</v>
      </c>
      <c r="M15117" s="529" t="s">
        <v>1075</v>
      </c>
    </row>
    <row r="15118" spans="12:13" x14ac:dyDescent="0.35">
      <c r="L15118" s="535" t="s">
        <v>16182</v>
      </c>
      <c r="M15118" s="529" t="s">
        <v>1075</v>
      </c>
    </row>
    <row r="15119" spans="12:13" x14ac:dyDescent="0.35">
      <c r="L15119" s="535" t="s">
        <v>16183</v>
      </c>
      <c r="M15119" s="529" t="s">
        <v>1075</v>
      </c>
    </row>
    <row r="15120" spans="12:13" x14ac:dyDescent="0.35">
      <c r="L15120" s="535" t="s">
        <v>16184</v>
      </c>
      <c r="M15120" s="529" t="s">
        <v>1075</v>
      </c>
    </row>
    <row r="15121" spans="12:13" x14ac:dyDescent="0.35">
      <c r="L15121" s="535" t="s">
        <v>16185</v>
      </c>
      <c r="M15121" s="529" t="s">
        <v>1075</v>
      </c>
    </row>
    <row r="15122" spans="12:13" x14ac:dyDescent="0.35">
      <c r="L15122" s="535" t="s">
        <v>16186</v>
      </c>
      <c r="M15122" s="529" t="s">
        <v>1075</v>
      </c>
    </row>
    <row r="15123" spans="12:13" x14ac:dyDescent="0.35">
      <c r="L15123" s="535" t="s">
        <v>16187</v>
      </c>
      <c r="M15123" s="529" t="s">
        <v>1075</v>
      </c>
    </row>
    <row r="15124" spans="12:13" x14ac:dyDescent="0.35">
      <c r="L15124" s="535" t="s">
        <v>16188</v>
      </c>
      <c r="M15124" s="529" t="s">
        <v>1075</v>
      </c>
    </row>
    <row r="15125" spans="12:13" x14ac:dyDescent="0.35">
      <c r="L15125" s="535" t="s">
        <v>16189</v>
      </c>
      <c r="M15125" s="529" t="s">
        <v>1075</v>
      </c>
    </row>
    <row r="15126" spans="12:13" x14ac:dyDescent="0.35">
      <c r="L15126" s="535" t="s">
        <v>16190</v>
      </c>
      <c r="M15126" s="529" t="s">
        <v>1075</v>
      </c>
    </row>
    <row r="15127" spans="12:13" x14ac:dyDescent="0.35">
      <c r="L15127" s="535" t="s">
        <v>16191</v>
      </c>
      <c r="M15127" s="529" t="s">
        <v>1075</v>
      </c>
    </row>
    <row r="15128" spans="12:13" x14ac:dyDescent="0.35">
      <c r="L15128" s="535" t="s">
        <v>16192</v>
      </c>
      <c r="M15128" s="529" t="s">
        <v>1075</v>
      </c>
    </row>
    <row r="15129" spans="12:13" x14ac:dyDescent="0.35">
      <c r="L15129" s="535" t="s">
        <v>16193</v>
      </c>
      <c r="M15129" s="529" t="s">
        <v>1075</v>
      </c>
    </row>
    <row r="15130" spans="12:13" x14ac:dyDescent="0.35">
      <c r="L15130" s="535" t="s">
        <v>16194</v>
      </c>
      <c r="M15130" s="529" t="s">
        <v>1075</v>
      </c>
    </row>
    <row r="15131" spans="12:13" x14ac:dyDescent="0.35">
      <c r="L15131" s="535" t="s">
        <v>16195</v>
      </c>
      <c r="M15131" s="529" t="s">
        <v>1075</v>
      </c>
    </row>
    <row r="15132" spans="12:13" x14ac:dyDescent="0.35">
      <c r="L15132" s="535" t="s">
        <v>16196</v>
      </c>
      <c r="M15132" s="529" t="s">
        <v>1075</v>
      </c>
    </row>
    <row r="15133" spans="12:13" x14ac:dyDescent="0.35">
      <c r="L15133" s="535" t="s">
        <v>16197</v>
      </c>
      <c r="M15133" s="529" t="s">
        <v>1075</v>
      </c>
    </row>
    <row r="15134" spans="12:13" x14ac:dyDescent="0.35">
      <c r="L15134" s="535" t="s">
        <v>16198</v>
      </c>
      <c r="M15134" s="529" t="s">
        <v>1075</v>
      </c>
    </row>
    <row r="15135" spans="12:13" x14ac:dyDescent="0.35">
      <c r="L15135" s="535" t="s">
        <v>16199</v>
      </c>
      <c r="M15135" s="529" t="s">
        <v>1075</v>
      </c>
    </row>
    <row r="15136" spans="12:13" x14ac:dyDescent="0.35">
      <c r="L15136" s="535" t="s">
        <v>16200</v>
      </c>
      <c r="M15136" s="529" t="s">
        <v>1075</v>
      </c>
    </row>
    <row r="15137" spans="12:13" x14ac:dyDescent="0.35">
      <c r="L15137" s="535" t="s">
        <v>16201</v>
      </c>
      <c r="M15137" s="529" t="s">
        <v>1075</v>
      </c>
    </row>
    <row r="15138" spans="12:13" x14ac:dyDescent="0.35">
      <c r="L15138" s="535" t="s">
        <v>16202</v>
      </c>
      <c r="M15138" s="529" t="s">
        <v>1075</v>
      </c>
    </row>
    <row r="15139" spans="12:13" x14ac:dyDescent="0.35">
      <c r="L15139" s="535" t="s">
        <v>16203</v>
      </c>
      <c r="M15139" s="529" t="s">
        <v>1075</v>
      </c>
    </row>
    <row r="15140" spans="12:13" x14ac:dyDescent="0.35">
      <c r="L15140" s="535" t="s">
        <v>16204</v>
      </c>
      <c r="M15140" s="529" t="s">
        <v>1075</v>
      </c>
    </row>
    <row r="15141" spans="12:13" x14ac:dyDescent="0.35">
      <c r="L15141" s="535" t="s">
        <v>16205</v>
      </c>
      <c r="M15141" s="529" t="s">
        <v>1075</v>
      </c>
    </row>
    <row r="15142" spans="12:13" x14ac:dyDescent="0.35">
      <c r="L15142" s="535" t="s">
        <v>16206</v>
      </c>
      <c r="M15142" s="529" t="s">
        <v>1075</v>
      </c>
    </row>
    <row r="15143" spans="12:13" x14ac:dyDescent="0.35">
      <c r="L15143" s="535" t="s">
        <v>16207</v>
      </c>
      <c r="M15143" s="529" t="s">
        <v>1075</v>
      </c>
    </row>
    <row r="15144" spans="12:13" x14ac:dyDescent="0.35">
      <c r="L15144" s="535" t="s">
        <v>16208</v>
      </c>
      <c r="M15144" s="529" t="s">
        <v>1075</v>
      </c>
    </row>
    <row r="15145" spans="12:13" x14ac:dyDescent="0.35">
      <c r="L15145" s="535" t="s">
        <v>16209</v>
      </c>
      <c r="M15145" s="529" t="s">
        <v>1075</v>
      </c>
    </row>
    <row r="15146" spans="12:13" x14ac:dyDescent="0.35">
      <c r="L15146" s="535" t="s">
        <v>16210</v>
      </c>
      <c r="M15146" s="529" t="s">
        <v>1075</v>
      </c>
    </row>
    <row r="15147" spans="12:13" x14ac:dyDescent="0.35">
      <c r="L15147" s="535" t="s">
        <v>16211</v>
      </c>
      <c r="M15147" s="529" t="s">
        <v>1075</v>
      </c>
    </row>
    <row r="15148" spans="12:13" x14ac:dyDescent="0.35">
      <c r="L15148" s="535" t="s">
        <v>16212</v>
      </c>
      <c r="M15148" s="529" t="s">
        <v>1075</v>
      </c>
    </row>
    <row r="15149" spans="12:13" x14ac:dyDescent="0.35">
      <c r="L15149" s="535" t="s">
        <v>16213</v>
      </c>
      <c r="M15149" s="529" t="s">
        <v>1075</v>
      </c>
    </row>
    <row r="15150" spans="12:13" x14ac:dyDescent="0.35">
      <c r="L15150" s="535" t="s">
        <v>16214</v>
      </c>
      <c r="M15150" s="529" t="s">
        <v>1075</v>
      </c>
    </row>
    <row r="15151" spans="12:13" x14ac:dyDescent="0.35">
      <c r="L15151" s="535" t="s">
        <v>16215</v>
      </c>
      <c r="M15151" s="529" t="s">
        <v>1075</v>
      </c>
    </row>
    <row r="15152" spans="12:13" x14ac:dyDescent="0.35">
      <c r="L15152" s="535" t="s">
        <v>16216</v>
      </c>
      <c r="M15152" s="529" t="s">
        <v>1075</v>
      </c>
    </row>
    <row r="15153" spans="12:13" x14ac:dyDescent="0.35">
      <c r="L15153" s="535" t="s">
        <v>16217</v>
      </c>
      <c r="M15153" s="529" t="s">
        <v>1075</v>
      </c>
    </row>
    <row r="15154" spans="12:13" x14ac:dyDescent="0.35">
      <c r="L15154" s="535" t="s">
        <v>16218</v>
      </c>
      <c r="M15154" s="529" t="s">
        <v>1075</v>
      </c>
    </row>
    <row r="15155" spans="12:13" x14ac:dyDescent="0.35">
      <c r="L15155" s="535" t="s">
        <v>16219</v>
      </c>
      <c r="M15155" s="529" t="s">
        <v>1075</v>
      </c>
    </row>
    <row r="15156" spans="12:13" x14ac:dyDescent="0.35">
      <c r="L15156" s="535" t="s">
        <v>16220</v>
      </c>
      <c r="M15156" s="529" t="s">
        <v>1075</v>
      </c>
    </row>
    <row r="15157" spans="12:13" x14ac:dyDescent="0.35">
      <c r="L15157" s="535" t="s">
        <v>16221</v>
      </c>
      <c r="M15157" s="529" t="s">
        <v>1075</v>
      </c>
    </row>
    <row r="15158" spans="12:13" x14ac:dyDescent="0.35">
      <c r="L15158" s="535" t="s">
        <v>16222</v>
      </c>
      <c r="M15158" s="529" t="s">
        <v>1075</v>
      </c>
    </row>
    <row r="15159" spans="12:13" x14ac:dyDescent="0.35">
      <c r="L15159" s="535" t="s">
        <v>16223</v>
      </c>
      <c r="M15159" s="529" t="s">
        <v>1075</v>
      </c>
    </row>
    <row r="15160" spans="12:13" x14ac:dyDescent="0.35">
      <c r="L15160" s="535" t="s">
        <v>16224</v>
      </c>
      <c r="M15160" s="529" t="s">
        <v>1075</v>
      </c>
    </row>
    <row r="15161" spans="12:13" x14ac:dyDescent="0.35">
      <c r="L15161" s="535" t="s">
        <v>16225</v>
      </c>
      <c r="M15161" s="529" t="s">
        <v>1075</v>
      </c>
    </row>
    <row r="15162" spans="12:13" x14ac:dyDescent="0.35">
      <c r="L15162" s="535" t="s">
        <v>16226</v>
      </c>
      <c r="M15162" s="529" t="s">
        <v>1075</v>
      </c>
    </row>
    <row r="15163" spans="12:13" x14ac:dyDescent="0.35">
      <c r="L15163" s="535" t="s">
        <v>16227</v>
      </c>
      <c r="M15163" s="529" t="s">
        <v>1075</v>
      </c>
    </row>
    <row r="15164" spans="12:13" x14ac:dyDescent="0.35">
      <c r="L15164" s="535" t="s">
        <v>16228</v>
      </c>
      <c r="M15164" s="529" t="s">
        <v>1075</v>
      </c>
    </row>
    <row r="15165" spans="12:13" x14ac:dyDescent="0.35">
      <c r="L15165" s="535" t="s">
        <v>16229</v>
      </c>
      <c r="M15165" s="529" t="s">
        <v>1075</v>
      </c>
    </row>
    <row r="15166" spans="12:13" x14ac:dyDescent="0.35">
      <c r="L15166" s="535" t="s">
        <v>16230</v>
      </c>
      <c r="M15166" s="529" t="s">
        <v>1075</v>
      </c>
    </row>
    <row r="15167" spans="12:13" x14ac:dyDescent="0.35">
      <c r="L15167" s="535" t="s">
        <v>16231</v>
      </c>
      <c r="M15167" s="529" t="s">
        <v>1075</v>
      </c>
    </row>
    <row r="15168" spans="12:13" x14ac:dyDescent="0.35">
      <c r="L15168" s="535" t="s">
        <v>16232</v>
      </c>
      <c r="M15168" s="529" t="s">
        <v>1075</v>
      </c>
    </row>
    <row r="15169" spans="12:13" x14ac:dyDescent="0.35">
      <c r="L15169" s="535" t="s">
        <v>16233</v>
      </c>
      <c r="M15169" s="529" t="s">
        <v>1075</v>
      </c>
    </row>
    <row r="15170" spans="12:13" x14ac:dyDescent="0.35">
      <c r="L15170" s="535" t="s">
        <v>16234</v>
      </c>
      <c r="M15170" s="529" t="s">
        <v>1075</v>
      </c>
    </row>
    <row r="15171" spans="12:13" x14ac:dyDescent="0.35">
      <c r="L15171" s="535" t="s">
        <v>16235</v>
      </c>
      <c r="M15171" s="529" t="s">
        <v>1075</v>
      </c>
    </row>
    <row r="15172" spans="12:13" x14ac:dyDescent="0.35">
      <c r="L15172" s="535" t="s">
        <v>16236</v>
      </c>
      <c r="M15172" s="529" t="s">
        <v>1075</v>
      </c>
    </row>
    <row r="15173" spans="12:13" x14ac:dyDescent="0.35">
      <c r="L15173" s="535" t="s">
        <v>16237</v>
      </c>
      <c r="M15173" s="529" t="s">
        <v>1075</v>
      </c>
    </row>
    <row r="15174" spans="12:13" x14ac:dyDescent="0.35">
      <c r="L15174" s="535" t="s">
        <v>16238</v>
      </c>
      <c r="M15174" s="529" t="s">
        <v>1075</v>
      </c>
    </row>
    <row r="15175" spans="12:13" x14ac:dyDescent="0.35">
      <c r="L15175" s="535" t="s">
        <v>16239</v>
      </c>
      <c r="M15175" s="529" t="s">
        <v>1075</v>
      </c>
    </row>
    <row r="15176" spans="12:13" x14ac:dyDescent="0.35">
      <c r="L15176" s="535" t="s">
        <v>16240</v>
      </c>
      <c r="M15176" s="529" t="s">
        <v>1075</v>
      </c>
    </row>
    <row r="15177" spans="12:13" x14ac:dyDescent="0.35">
      <c r="L15177" s="535" t="s">
        <v>16241</v>
      </c>
      <c r="M15177" s="529" t="s">
        <v>1075</v>
      </c>
    </row>
    <row r="15178" spans="12:13" x14ac:dyDescent="0.35">
      <c r="L15178" s="535" t="s">
        <v>16242</v>
      </c>
      <c r="M15178" s="529" t="s">
        <v>1075</v>
      </c>
    </row>
    <row r="15179" spans="12:13" x14ac:dyDescent="0.35">
      <c r="L15179" s="535" t="s">
        <v>16243</v>
      </c>
      <c r="M15179" s="529" t="s">
        <v>1075</v>
      </c>
    </row>
    <row r="15180" spans="12:13" x14ac:dyDescent="0.35">
      <c r="L15180" s="535" t="s">
        <v>16244</v>
      </c>
      <c r="M15180" s="529" t="s">
        <v>1075</v>
      </c>
    </row>
    <row r="15181" spans="12:13" x14ac:dyDescent="0.35">
      <c r="L15181" s="535" t="s">
        <v>16245</v>
      </c>
      <c r="M15181" s="529" t="s">
        <v>1075</v>
      </c>
    </row>
    <row r="15182" spans="12:13" x14ac:dyDescent="0.35">
      <c r="L15182" s="535" t="s">
        <v>16246</v>
      </c>
      <c r="M15182" s="529" t="s">
        <v>1075</v>
      </c>
    </row>
    <row r="15183" spans="12:13" x14ac:dyDescent="0.35">
      <c r="L15183" s="535" t="s">
        <v>16247</v>
      </c>
      <c r="M15183" s="529" t="s">
        <v>1075</v>
      </c>
    </row>
    <row r="15184" spans="12:13" x14ac:dyDescent="0.35">
      <c r="L15184" s="535" t="s">
        <v>16248</v>
      </c>
      <c r="M15184" s="529" t="s">
        <v>1075</v>
      </c>
    </row>
    <row r="15185" spans="12:13" x14ac:dyDescent="0.35">
      <c r="L15185" s="535" t="s">
        <v>16249</v>
      </c>
      <c r="M15185" s="529" t="s">
        <v>1075</v>
      </c>
    </row>
    <row r="15186" spans="12:13" x14ac:dyDescent="0.35">
      <c r="L15186" s="535" t="s">
        <v>16250</v>
      </c>
      <c r="M15186" s="529" t="s">
        <v>1075</v>
      </c>
    </row>
    <row r="15187" spans="12:13" x14ac:dyDescent="0.35">
      <c r="L15187" s="535" t="s">
        <v>16251</v>
      </c>
      <c r="M15187" s="529" t="s">
        <v>1075</v>
      </c>
    </row>
    <row r="15188" spans="12:13" x14ac:dyDescent="0.35">
      <c r="L15188" s="535" t="s">
        <v>16252</v>
      </c>
      <c r="M15188" s="529" t="s">
        <v>1075</v>
      </c>
    </row>
    <row r="15189" spans="12:13" x14ac:dyDescent="0.35">
      <c r="L15189" s="535" t="s">
        <v>16253</v>
      </c>
      <c r="M15189" s="529" t="s">
        <v>1075</v>
      </c>
    </row>
    <row r="15190" spans="12:13" x14ac:dyDescent="0.35">
      <c r="L15190" s="535" t="s">
        <v>16254</v>
      </c>
      <c r="M15190" s="529" t="s">
        <v>1075</v>
      </c>
    </row>
    <row r="15191" spans="12:13" x14ac:dyDescent="0.35">
      <c r="L15191" s="535" t="s">
        <v>16255</v>
      </c>
      <c r="M15191" s="529" t="s">
        <v>1075</v>
      </c>
    </row>
    <row r="15192" spans="12:13" x14ac:dyDescent="0.35">
      <c r="L15192" s="535" t="s">
        <v>16256</v>
      </c>
      <c r="M15192" s="529" t="s">
        <v>1075</v>
      </c>
    </row>
    <row r="15193" spans="12:13" x14ac:dyDescent="0.35">
      <c r="L15193" s="535" t="s">
        <v>16257</v>
      </c>
      <c r="M15193" s="529" t="s">
        <v>1075</v>
      </c>
    </row>
    <row r="15194" spans="12:13" x14ac:dyDescent="0.35">
      <c r="L15194" s="535" t="s">
        <v>16258</v>
      </c>
      <c r="M15194" s="529" t="s">
        <v>1075</v>
      </c>
    </row>
    <row r="15195" spans="12:13" x14ac:dyDescent="0.35">
      <c r="L15195" s="535" t="s">
        <v>16259</v>
      </c>
      <c r="M15195" s="529" t="s">
        <v>1075</v>
      </c>
    </row>
    <row r="15196" spans="12:13" x14ac:dyDescent="0.35">
      <c r="L15196" s="535" t="s">
        <v>16260</v>
      </c>
      <c r="M15196" s="529" t="s">
        <v>1075</v>
      </c>
    </row>
    <row r="15197" spans="12:13" x14ac:dyDescent="0.35">
      <c r="L15197" s="535" t="s">
        <v>16261</v>
      </c>
      <c r="M15197" s="529" t="s">
        <v>1075</v>
      </c>
    </row>
    <row r="15198" spans="12:13" x14ac:dyDescent="0.35">
      <c r="L15198" s="535" t="s">
        <v>16262</v>
      </c>
      <c r="M15198" s="529" t="s">
        <v>1075</v>
      </c>
    </row>
    <row r="15199" spans="12:13" x14ac:dyDescent="0.35">
      <c r="L15199" s="535" t="s">
        <v>16263</v>
      </c>
      <c r="M15199" s="529" t="s">
        <v>1075</v>
      </c>
    </row>
    <row r="15200" spans="12:13" x14ac:dyDescent="0.35">
      <c r="L15200" s="535" t="s">
        <v>16264</v>
      </c>
      <c r="M15200" s="529" t="s">
        <v>1075</v>
      </c>
    </row>
    <row r="15201" spans="12:13" x14ac:dyDescent="0.35">
      <c r="L15201" s="535" t="s">
        <v>16265</v>
      </c>
      <c r="M15201" s="529" t="s">
        <v>1075</v>
      </c>
    </row>
    <row r="15202" spans="12:13" x14ac:dyDescent="0.35">
      <c r="L15202" s="535" t="s">
        <v>16266</v>
      </c>
      <c r="M15202" s="529" t="s">
        <v>1075</v>
      </c>
    </row>
    <row r="15203" spans="12:13" x14ac:dyDescent="0.35">
      <c r="L15203" s="535" t="s">
        <v>16267</v>
      </c>
      <c r="M15203" s="529" t="s">
        <v>1075</v>
      </c>
    </row>
    <row r="15204" spans="12:13" x14ac:dyDescent="0.35">
      <c r="L15204" s="535" t="s">
        <v>16268</v>
      </c>
      <c r="M15204" s="529" t="s">
        <v>1075</v>
      </c>
    </row>
    <row r="15205" spans="12:13" x14ac:dyDescent="0.35">
      <c r="L15205" s="535" t="s">
        <v>16269</v>
      </c>
      <c r="M15205" s="529" t="s">
        <v>1075</v>
      </c>
    </row>
    <row r="15206" spans="12:13" x14ac:dyDescent="0.35">
      <c r="L15206" s="535" t="s">
        <v>16270</v>
      </c>
      <c r="M15206" s="529" t="s">
        <v>1075</v>
      </c>
    </row>
    <row r="15207" spans="12:13" x14ac:dyDescent="0.35">
      <c r="L15207" s="535" t="s">
        <v>16271</v>
      </c>
      <c r="M15207" s="529" t="s">
        <v>1075</v>
      </c>
    </row>
    <row r="15208" spans="12:13" x14ac:dyDescent="0.35">
      <c r="L15208" s="535" t="s">
        <v>16272</v>
      </c>
      <c r="M15208" s="529" t="s">
        <v>1075</v>
      </c>
    </row>
    <row r="15209" spans="12:13" x14ac:dyDescent="0.35">
      <c r="L15209" s="535" t="s">
        <v>16273</v>
      </c>
      <c r="M15209" s="529" t="s">
        <v>1075</v>
      </c>
    </row>
    <row r="15210" spans="12:13" x14ac:dyDescent="0.35">
      <c r="L15210" s="535" t="s">
        <v>16274</v>
      </c>
      <c r="M15210" s="529" t="s">
        <v>1075</v>
      </c>
    </row>
    <row r="15211" spans="12:13" x14ac:dyDescent="0.35">
      <c r="L15211" s="535" t="s">
        <v>16275</v>
      </c>
      <c r="M15211" s="529" t="s">
        <v>1075</v>
      </c>
    </row>
    <row r="15212" spans="12:13" x14ac:dyDescent="0.35">
      <c r="L15212" s="535" t="s">
        <v>16276</v>
      </c>
      <c r="M15212" s="529" t="s">
        <v>1075</v>
      </c>
    </row>
    <row r="15213" spans="12:13" x14ac:dyDescent="0.35">
      <c r="L15213" s="535" t="s">
        <v>16277</v>
      </c>
      <c r="M15213" s="529" t="s">
        <v>1075</v>
      </c>
    </row>
    <row r="15214" spans="12:13" x14ac:dyDescent="0.35">
      <c r="L15214" s="535" t="s">
        <v>16278</v>
      </c>
      <c r="M15214" s="529" t="s">
        <v>1075</v>
      </c>
    </row>
    <row r="15215" spans="12:13" x14ac:dyDescent="0.35">
      <c r="L15215" s="535" t="s">
        <v>16279</v>
      </c>
      <c r="M15215" s="529" t="s">
        <v>1075</v>
      </c>
    </row>
    <row r="15216" spans="12:13" x14ac:dyDescent="0.35">
      <c r="L15216" s="535" t="s">
        <v>16280</v>
      </c>
      <c r="M15216" s="529" t="s">
        <v>1075</v>
      </c>
    </row>
    <row r="15217" spans="12:13" x14ac:dyDescent="0.35">
      <c r="L15217" s="535" t="s">
        <v>16281</v>
      </c>
      <c r="M15217" s="529" t="s">
        <v>1075</v>
      </c>
    </row>
    <row r="15218" spans="12:13" x14ac:dyDescent="0.35">
      <c r="L15218" s="535" t="s">
        <v>16282</v>
      </c>
      <c r="M15218" s="529" t="s">
        <v>1075</v>
      </c>
    </row>
    <row r="15219" spans="12:13" x14ac:dyDescent="0.35">
      <c r="L15219" s="535" t="s">
        <v>16283</v>
      </c>
      <c r="M15219" s="529" t="s">
        <v>1075</v>
      </c>
    </row>
    <row r="15220" spans="12:13" x14ac:dyDescent="0.35">
      <c r="L15220" s="535" t="s">
        <v>16284</v>
      </c>
      <c r="M15220" s="529" t="s">
        <v>1075</v>
      </c>
    </row>
    <row r="15221" spans="12:13" x14ac:dyDescent="0.35">
      <c r="L15221" s="535" t="s">
        <v>16285</v>
      </c>
      <c r="M15221" s="529" t="s">
        <v>1075</v>
      </c>
    </row>
    <row r="15222" spans="12:13" x14ac:dyDescent="0.35">
      <c r="L15222" s="535" t="s">
        <v>16286</v>
      </c>
      <c r="M15222" s="529" t="s">
        <v>1075</v>
      </c>
    </row>
    <row r="15223" spans="12:13" x14ac:dyDescent="0.35">
      <c r="L15223" s="535" t="s">
        <v>16287</v>
      </c>
      <c r="M15223" s="529" t="s">
        <v>1075</v>
      </c>
    </row>
    <row r="15224" spans="12:13" x14ac:dyDescent="0.35">
      <c r="L15224" s="535" t="s">
        <v>16288</v>
      </c>
      <c r="M15224" s="529" t="s">
        <v>1075</v>
      </c>
    </row>
    <row r="15225" spans="12:13" x14ac:dyDescent="0.35">
      <c r="L15225" s="535" t="s">
        <v>16289</v>
      </c>
      <c r="M15225" s="529" t="s">
        <v>1075</v>
      </c>
    </row>
    <row r="15226" spans="12:13" x14ac:dyDescent="0.35">
      <c r="L15226" s="535" t="s">
        <v>16290</v>
      </c>
      <c r="M15226" s="529" t="s">
        <v>1075</v>
      </c>
    </row>
    <row r="15227" spans="12:13" x14ac:dyDescent="0.35">
      <c r="L15227" s="535" t="s">
        <v>16291</v>
      </c>
      <c r="M15227" s="529" t="s">
        <v>1075</v>
      </c>
    </row>
    <row r="15228" spans="12:13" x14ac:dyDescent="0.35">
      <c r="L15228" s="535" t="s">
        <v>16292</v>
      </c>
      <c r="M15228" s="529" t="s">
        <v>1075</v>
      </c>
    </row>
    <row r="15229" spans="12:13" x14ac:dyDescent="0.35">
      <c r="L15229" s="535" t="s">
        <v>16293</v>
      </c>
      <c r="M15229" s="529" t="s">
        <v>1075</v>
      </c>
    </row>
    <row r="15230" spans="12:13" x14ac:dyDescent="0.35">
      <c r="L15230" s="535" t="s">
        <v>16294</v>
      </c>
      <c r="M15230" s="529" t="s">
        <v>1075</v>
      </c>
    </row>
    <row r="15231" spans="12:13" x14ac:dyDescent="0.35">
      <c r="L15231" s="535" t="s">
        <v>16295</v>
      </c>
      <c r="M15231" s="529" t="s">
        <v>1075</v>
      </c>
    </row>
    <row r="15232" spans="12:13" x14ac:dyDescent="0.35">
      <c r="L15232" s="535" t="s">
        <v>16296</v>
      </c>
      <c r="M15232" s="529" t="s">
        <v>1075</v>
      </c>
    </row>
    <row r="15233" spans="12:13" x14ac:dyDescent="0.35">
      <c r="L15233" s="535" t="s">
        <v>16297</v>
      </c>
      <c r="M15233" s="529" t="s">
        <v>1075</v>
      </c>
    </row>
    <row r="15234" spans="12:13" x14ac:dyDescent="0.35">
      <c r="L15234" s="535" t="s">
        <v>16298</v>
      </c>
      <c r="M15234" s="529" t="s">
        <v>1075</v>
      </c>
    </row>
    <row r="15235" spans="12:13" x14ac:dyDescent="0.35">
      <c r="L15235" s="535" t="s">
        <v>16299</v>
      </c>
      <c r="M15235" s="529" t="s">
        <v>1075</v>
      </c>
    </row>
    <row r="15236" spans="12:13" x14ac:dyDescent="0.35">
      <c r="L15236" s="535" t="s">
        <v>16300</v>
      </c>
      <c r="M15236" s="529" t="s">
        <v>1075</v>
      </c>
    </row>
    <row r="15237" spans="12:13" x14ac:dyDescent="0.35">
      <c r="L15237" s="535" t="s">
        <v>16301</v>
      </c>
      <c r="M15237" s="529" t="s">
        <v>1075</v>
      </c>
    </row>
    <row r="15238" spans="12:13" x14ac:dyDescent="0.35">
      <c r="L15238" s="535" t="s">
        <v>16302</v>
      </c>
      <c r="M15238" s="529" t="s">
        <v>1075</v>
      </c>
    </row>
    <row r="15239" spans="12:13" x14ac:dyDescent="0.35">
      <c r="L15239" s="535" t="s">
        <v>16303</v>
      </c>
      <c r="M15239" s="529" t="s">
        <v>1075</v>
      </c>
    </row>
    <row r="15240" spans="12:13" x14ac:dyDescent="0.35">
      <c r="L15240" s="535" t="s">
        <v>16304</v>
      </c>
      <c r="M15240" s="529" t="s">
        <v>1075</v>
      </c>
    </row>
    <row r="15241" spans="12:13" x14ac:dyDescent="0.35">
      <c r="L15241" s="535" t="s">
        <v>16305</v>
      </c>
      <c r="M15241" s="529" t="s">
        <v>1075</v>
      </c>
    </row>
    <row r="15242" spans="12:13" x14ac:dyDescent="0.35">
      <c r="L15242" s="535" t="s">
        <v>16306</v>
      </c>
      <c r="M15242" s="529" t="s">
        <v>1075</v>
      </c>
    </row>
    <row r="15243" spans="12:13" x14ac:dyDescent="0.35">
      <c r="L15243" s="535" t="s">
        <v>16307</v>
      </c>
      <c r="M15243" s="529" t="s">
        <v>1075</v>
      </c>
    </row>
    <row r="15244" spans="12:13" x14ac:dyDescent="0.35">
      <c r="L15244" s="535" t="s">
        <v>16308</v>
      </c>
      <c r="M15244" s="529" t="s">
        <v>1075</v>
      </c>
    </row>
    <row r="15245" spans="12:13" x14ac:dyDescent="0.35">
      <c r="L15245" s="535" t="s">
        <v>16309</v>
      </c>
      <c r="M15245" s="529" t="s">
        <v>1075</v>
      </c>
    </row>
    <row r="15246" spans="12:13" x14ac:dyDescent="0.35">
      <c r="L15246" s="535" t="s">
        <v>16310</v>
      </c>
      <c r="M15246" s="529" t="s">
        <v>1075</v>
      </c>
    </row>
    <row r="15247" spans="12:13" x14ac:dyDescent="0.35">
      <c r="L15247" s="535" t="s">
        <v>16311</v>
      </c>
      <c r="M15247" s="529" t="s">
        <v>1075</v>
      </c>
    </row>
    <row r="15248" spans="12:13" x14ac:dyDescent="0.35">
      <c r="L15248" s="535" t="s">
        <v>16312</v>
      </c>
      <c r="M15248" s="529" t="s">
        <v>1075</v>
      </c>
    </row>
    <row r="15249" spans="12:13" x14ac:dyDescent="0.35">
      <c r="L15249" s="535" t="s">
        <v>16313</v>
      </c>
      <c r="M15249" s="529" t="s">
        <v>1075</v>
      </c>
    </row>
    <row r="15250" spans="12:13" x14ac:dyDescent="0.35">
      <c r="L15250" s="535" t="s">
        <v>16314</v>
      </c>
      <c r="M15250" s="529" t="s">
        <v>1075</v>
      </c>
    </row>
    <row r="15251" spans="12:13" x14ac:dyDescent="0.35">
      <c r="L15251" s="535" t="s">
        <v>16315</v>
      </c>
      <c r="M15251" s="529" t="s">
        <v>1075</v>
      </c>
    </row>
    <row r="15252" spans="12:13" x14ac:dyDescent="0.35">
      <c r="L15252" s="535" t="s">
        <v>16316</v>
      </c>
      <c r="M15252" s="529" t="s">
        <v>1075</v>
      </c>
    </row>
    <row r="15253" spans="12:13" x14ac:dyDescent="0.35">
      <c r="L15253" s="535" t="s">
        <v>16317</v>
      </c>
      <c r="M15253" s="529" t="s">
        <v>1075</v>
      </c>
    </row>
    <row r="15254" spans="12:13" x14ac:dyDescent="0.35">
      <c r="L15254" s="535" t="s">
        <v>16318</v>
      </c>
      <c r="M15254" s="529" t="s">
        <v>1075</v>
      </c>
    </row>
    <row r="15255" spans="12:13" x14ac:dyDescent="0.35">
      <c r="L15255" s="535" t="s">
        <v>16319</v>
      </c>
      <c r="M15255" s="529" t="s">
        <v>1075</v>
      </c>
    </row>
    <row r="15256" spans="12:13" x14ac:dyDescent="0.35">
      <c r="L15256" s="535" t="s">
        <v>16320</v>
      </c>
      <c r="M15256" s="529" t="s">
        <v>1075</v>
      </c>
    </row>
    <row r="15257" spans="12:13" x14ac:dyDescent="0.35">
      <c r="L15257" s="535" t="s">
        <v>16321</v>
      </c>
      <c r="M15257" s="529" t="s">
        <v>1075</v>
      </c>
    </row>
    <row r="15258" spans="12:13" x14ac:dyDescent="0.35">
      <c r="L15258" s="535" t="s">
        <v>16322</v>
      </c>
      <c r="M15258" s="529" t="s">
        <v>1075</v>
      </c>
    </row>
    <row r="15259" spans="12:13" x14ac:dyDescent="0.35">
      <c r="L15259" s="535" t="s">
        <v>16323</v>
      </c>
      <c r="M15259" s="529" t="s">
        <v>1075</v>
      </c>
    </row>
    <row r="15260" spans="12:13" x14ac:dyDescent="0.35">
      <c r="L15260" s="535" t="s">
        <v>16324</v>
      </c>
      <c r="M15260" s="529" t="s">
        <v>1075</v>
      </c>
    </row>
    <row r="15261" spans="12:13" x14ac:dyDescent="0.35">
      <c r="L15261" s="535" t="s">
        <v>16325</v>
      </c>
      <c r="M15261" s="529" t="s">
        <v>1075</v>
      </c>
    </row>
    <row r="15262" spans="12:13" x14ac:dyDescent="0.35">
      <c r="L15262" s="535" t="s">
        <v>16326</v>
      </c>
      <c r="M15262" s="529" t="s">
        <v>1075</v>
      </c>
    </row>
    <row r="15263" spans="12:13" x14ac:dyDescent="0.35">
      <c r="L15263" s="535" t="s">
        <v>16327</v>
      </c>
      <c r="M15263" s="529" t="s">
        <v>1075</v>
      </c>
    </row>
    <row r="15264" spans="12:13" x14ac:dyDescent="0.35">
      <c r="L15264" s="535" t="s">
        <v>16328</v>
      </c>
      <c r="M15264" s="529" t="s">
        <v>1075</v>
      </c>
    </row>
    <row r="15265" spans="12:13" x14ac:dyDescent="0.35">
      <c r="L15265" s="535" t="s">
        <v>16329</v>
      </c>
      <c r="M15265" s="529" t="s">
        <v>1075</v>
      </c>
    </row>
    <row r="15266" spans="12:13" x14ac:dyDescent="0.35">
      <c r="L15266" s="535" t="s">
        <v>16330</v>
      </c>
      <c r="M15266" s="529" t="s">
        <v>1075</v>
      </c>
    </row>
    <row r="15267" spans="12:13" x14ac:dyDescent="0.35">
      <c r="L15267" s="535" t="s">
        <v>16331</v>
      </c>
      <c r="M15267" s="529" t="s">
        <v>1075</v>
      </c>
    </row>
    <row r="15268" spans="12:13" x14ac:dyDescent="0.35">
      <c r="L15268" s="535" t="s">
        <v>16332</v>
      </c>
      <c r="M15268" s="529" t="s">
        <v>1075</v>
      </c>
    </row>
    <row r="15269" spans="12:13" x14ac:dyDescent="0.35">
      <c r="L15269" s="535" t="s">
        <v>16333</v>
      </c>
      <c r="M15269" s="529" t="s">
        <v>1075</v>
      </c>
    </row>
    <row r="15270" spans="12:13" x14ac:dyDescent="0.35">
      <c r="L15270" s="535" t="s">
        <v>16334</v>
      </c>
      <c r="M15270" s="529" t="s">
        <v>1075</v>
      </c>
    </row>
    <row r="15271" spans="12:13" x14ac:dyDescent="0.35">
      <c r="L15271" s="535" t="s">
        <v>16335</v>
      </c>
      <c r="M15271" s="529" t="s">
        <v>1075</v>
      </c>
    </row>
    <row r="15272" spans="12:13" x14ac:dyDescent="0.35">
      <c r="L15272" s="535" t="s">
        <v>16336</v>
      </c>
      <c r="M15272" s="529" t="s">
        <v>1075</v>
      </c>
    </row>
    <row r="15273" spans="12:13" x14ac:dyDescent="0.35">
      <c r="L15273" s="535" t="s">
        <v>16337</v>
      </c>
      <c r="M15273" s="529" t="s">
        <v>1075</v>
      </c>
    </row>
    <row r="15274" spans="12:13" x14ac:dyDescent="0.35">
      <c r="L15274" s="535" t="s">
        <v>16338</v>
      </c>
      <c r="M15274" s="529" t="s">
        <v>1075</v>
      </c>
    </row>
    <row r="15275" spans="12:13" x14ac:dyDescent="0.35">
      <c r="L15275" s="535" t="s">
        <v>16339</v>
      </c>
      <c r="M15275" s="529" t="s">
        <v>1075</v>
      </c>
    </row>
    <row r="15276" spans="12:13" x14ac:dyDescent="0.35">
      <c r="L15276" s="535" t="s">
        <v>16340</v>
      </c>
      <c r="M15276" s="529" t="s">
        <v>1075</v>
      </c>
    </row>
    <row r="15277" spans="12:13" x14ac:dyDescent="0.35">
      <c r="L15277" s="535" t="s">
        <v>16341</v>
      </c>
      <c r="M15277" s="529" t="s">
        <v>1075</v>
      </c>
    </row>
    <row r="15278" spans="12:13" x14ac:dyDescent="0.35">
      <c r="L15278" s="535" t="s">
        <v>16342</v>
      </c>
      <c r="M15278" s="529" t="s">
        <v>1075</v>
      </c>
    </row>
    <row r="15279" spans="12:13" x14ac:dyDescent="0.35">
      <c r="L15279" s="535" t="s">
        <v>16343</v>
      </c>
      <c r="M15279" s="529" t="s">
        <v>1075</v>
      </c>
    </row>
    <row r="15280" spans="12:13" x14ac:dyDescent="0.35">
      <c r="L15280" s="535" t="s">
        <v>16344</v>
      </c>
      <c r="M15280" s="529" t="s">
        <v>1075</v>
      </c>
    </row>
    <row r="15281" spans="12:13" x14ac:dyDescent="0.35">
      <c r="L15281" s="535" t="s">
        <v>16345</v>
      </c>
      <c r="M15281" s="529" t="s">
        <v>1075</v>
      </c>
    </row>
    <row r="15282" spans="12:13" x14ac:dyDescent="0.35">
      <c r="L15282" s="535" t="s">
        <v>16346</v>
      </c>
      <c r="M15282" s="529" t="s">
        <v>1075</v>
      </c>
    </row>
    <row r="15283" spans="12:13" x14ac:dyDescent="0.35">
      <c r="L15283" s="535" t="s">
        <v>16347</v>
      </c>
      <c r="M15283" s="529" t="s">
        <v>1075</v>
      </c>
    </row>
    <row r="15284" spans="12:13" x14ac:dyDescent="0.35">
      <c r="L15284" s="535" t="s">
        <v>16348</v>
      </c>
      <c r="M15284" s="529" t="s">
        <v>1075</v>
      </c>
    </row>
    <row r="15285" spans="12:13" x14ac:dyDescent="0.35">
      <c r="L15285" s="535" t="s">
        <v>16349</v>
      </c>
      <c r="M15285" s="529" t="s">
        <v>1075</v>
      </c>
    </row>
    <row r="15286" spans="12:13" x14ac:dyDescent="0.35">
      <c r="L15286" s="535" t="s">
        <v>16350</v>
      </c>
      <c r="M15286" s="529" t="s">
        <v>1075</v>
      </c>
    </row>
    <row r="15287" spans="12:13" x14ac:dyDescent="0.35">
      <c r="L15287" s="535" t="s">
        <v>16351</v>
      </c>
      <c r="M15287" s="529" t="s">
        <v>1075</v>
      </c>
    </row>
    <row r="15288" spans="12:13" x14ac:dyDescent="0.35">
      <c r="L15288" s="535" t="s">
        <v>16352</v>
      </c>
      <c r="M15288" s="529" t="s">
        <v>1075</v>
      </c>
    </row>
    <row r="15289" spans="12:13" x14ac:dyDescent="0.35">
      <c r="L15289" s="535" t="s">
        <v>16353</v>
      </c>
      <c r="M15289" s="529" t="s">
        <v>1075</v>
      </c>
    </row>
    <row r="15290" spans="12:13" x14ac:dyDescent="0.35">
      <c r="L15290" s="535" t="s">
        <v>16354</v>
      </c>
      <c r="M15290" s="529" t="s">
        <v>1075</v>
      </c>
    </row>
    <row r="15291" spans="12:13" x14ac:dyDescent="0.35">
      <c r="L15291" s="535" t="s">
        <v>16355</v>
      </c>
      <c r="M15291" s="529" t="s">
        <v>1075</v>
      </c>
    </row>
    <row r="15292" spans="12:13" x14ac:dyDescent="0.35">
      <c r="L15292" s="535" t="s">
        <v>16356</v>
      </c>
      <c r="M15292" s="529" t="s">
        <v>1075</v>
      </c>
    </row>
    <row r="15293" spans="12:13" x14ac:dyDescent="0.35">
      <c r="L15293" s="535" t="s">
        <v>16357</v>
      </c>
      <c r="M15293" s="529" t="s">
        <v>1075</v>
      </c>
    </row>
    <row r="15294" spans="12:13" x14ac:dyDescent="0.35">
      <c r="L15294" s="535" t="s">
        <v>16358</v>
      </c>
      <c r="M15294" s="529" t="s">
        <v>1075</v>
      </c>
    </row>
    <row r="15295" spans="12:13" x14ac:dyDescent="0.35">
      <c r="L15295" s="535" t="s">
        <v>16359</v>
      </c>
      <c r="M15295" s="529" t="s">
        <v>1075</v>
      </c>
    </row>
    <row r="15296" spans="12:13" x14ac:dyDescent="0.35">
      <c r="L15296" s="535" t="s">
        <v>16360</v>
      </c>
      <c r="M15296" s="529" t="s">
        <v>1075</v>
      </c>
    </row>
    <row r="15297" spans="12:13" x14ac:dyDescent="0.35">
      <c r="L15297" s="535" t="s">
        <v>16361</v>
      </c>
      <c r="M15297" s="529" t="s">
        <v>1075</v>
      </c>
    </row>
    <row r="15298" spans="12:13" x14ac:dyDescent="0.35">
      <c r="L15298" s="535" t="s">
        <v>16362</v>
      </c>
      <c r="M15298" s="529" t="s">
        <v>1075</v>
      </c>
    </row>
    <row r="15299" spans="12:13" x14ac:dyDescent="0.35">
      <c r="L15299" s="535" t="s">
        <v>16363</v>
      </c>
      <c r="M15299" s="529" t="s">
        <v>1075</v>
      </c>
    </row>
    <row r="15300" spans="12:13" x14ac:dyDescent="0.35">
      <c r="L15300" s="535" t="s">
        <v>16364</v>
      </c>
      <c r="M15300" s="529" t="s">
        <v>1075</v>
      </c>
    </row>
    <row r="15301" spans="12:13" x14ac:dyDescent="0.35">
      <c r="L15301" s="535" t="s">
        <v>16365</v>
      </c>
      <c r="M15301" s="529" t="s">
        <v>1075</v>
      </c>
    </row>
    <row r="15302" spans="12:13" x14ac:dyDescent="0.35">
      <c r="L15302" s="535" t="s">
        <v>16366</v>
      </c>
      <c r="M15302" s="529" t="s">
        <v>1075</v>
      </c>
    </row>
    <row r="15303" spans="12:13" x14ac:dyDescent="0.35">
      <c r="L15303" s="535" t="s">
        <v>16367</v>
      </c>
      <c r="M15303" s="529" t="s">
        <v>1075</v>
      </c>
    </row>
    <row r="15304" spans="12:13" x14ac:dyDescent="0.35">
      <c r="L15304" s="535" t="s">
        <v>16368</v>
      </c>
      <c r="M15304" s="529" t="s">
        <v>1075</v>
      </c>
    </row>
    <row r="15305" spans="12:13" x14ac:dyDescent="0.35">
      <c r="L15305" s="535" t="s">
        <v>16369</v>
      </c>
      <c r="M15305" s="529" t="s">
        <v>1075</v>
      </c>
    </row>
    <row r="15306" spans="12:13" x14ac:dyDescent="0.35">
      <c r="L15306" s="535" t="s">
        <v>16370</v>
      </c>
      <c r="M15306" s="529" t="s">
        <v>1075</v>
      </c>
    </row>
    <row r="15307" spans="12:13" x14ac:dyDescent="0.35">
      <c r="L15307" s="535" t="s">
        <v>16371</v>
      </c>
      <c r="M15307" s="529" t="s">
        <v>1075</v>
      </c>
    </row>
    <row r="15308" spans="12:13" x14ac:dyDescent="0.35">
      <c r="L15308" s="535" t="s">
        <v>16372</v>
      </c>
      <c r="M15308" s="529" t="s">
        <v>1075</v>
      </c>
    </row>
    <row r="15309" spans="12:13" x14ac:dyDescent="0.35">
      <c r="L15309" s="535" t="s">
        <v>16373</v>
      </c>
      <c r="M15309" s="529" t="s">
        <v>1075</v>
      </c>
    </row>
    <row r="15310" spans="12:13" x14ac:dyDescent="0.35">
      <c r="L15310" s="535" t="s">
        <v>16374</v>
      </c>
      <c r="M15310" s="529" t="s">
        <v>1075</v>
      </c>
    </row>
    <row r="15311" spans="12:13" x14ac:dyDescent="0.35">
      <c r="L15311" s="535" t="s">
        <v>16375</v>
      </c>
      <c r="M15311" s="529" t="s">
        <v>1075</v>
      </c>
    </row>
    <row r="15312" spans="12:13" x14ac:dyDescent="0.35">
      <c r="L15312" s="535" t="s">
        <v>16376</v>
      </c>
      <c r="M15312" s="529" t="s">
        <v>1075</v>
      </c>
    </row>
    <row r="15313" spans="12:13" x14ac:dyDescent="0.35">
      <c r="L15313" s="535" t="s">
        <v>16377</v>
      </c>
      <c r="M15313" s="529" t="s">
        <v>1075</v>
      </c>
    </row>
    <row r="15314" spans="12:13" x14ac:dyDescent="0.35">
      <c r="L15314" s="535" t="s">
        <v>16378</v>
      </c>
      <c r="M15314" s="529" t="s">
        <v>1075</v>
      </c>
    </row>
    <row r="15315" spans="12:13" x14ac:dyDescent="0.35">
      <c r="L15315" s="535" t="s">
        <v>16379</v>
      </c>
      <c r="M15315" s="529" t="s">
        <v>1075</v>
      </c>
    </row>
    <row r="15316" spans="12:13" x14ac:dyDescent="0.35">
      <c r="L15316" s="535" t="s">
        <v>16380</v>
      </c>
      <c r="M15316" s="529" t="s">
        <v>1075</v>
      </c>
    </row>
    <row r="15317" spans="12:13" x14ac:dyDescent="0.35">
      <c r="L15317" s="535" t="s">
        <v>16381</v>
      </c>
      <c r="M15317" s="529" t="s">
        <v>1075</v>
      </c>
    </row>
    <row r="15318" spans="12:13" x14ac:dyDescent="0.35">
      <c r="L15318" s="535" t="s">
        <v>16382</v>
      </c>
      <c r="M15318" s="529" t="s">
        <v>1075</v>
      </c>
    </row>
    <row r="15319" spans="12:13" x14ac:dyDescent="0.35">
      <c r="L15319" s="535" t="s">
        <v>16383</v>
      </c>
      <c r="M15319" s="529" t="s">
        <v>1075</v>
      </c>
    </row>
    <row r="15320" spans="12:13" x14ac:dyDescent="0.35">
      <c r="L15320" s="535" t="s">
        <v>16384</v>
      </c>
      <c r="M15320" s="529" t="s">
        <v>1075</v>
      </c>
    </row>
    <row r="15321" spans="12:13" x14ac:dyDescent="0.35">
      <c r="L15321" s="535" t="s">
        <v>16385</v>
      </c>
      <c r="M15321" s="529" t="s">
        <v>1075</v>
      </c>
    </row>
    <row r="15322" spans="12:13" x14ac:dyDescent="0.35">
      <c r="L15322" s="535" t="s">
        <v>16386</v>
      </c>
      <c r="M15322" s="529" t="s">
        <v>1075</v>
      </c>
    </row>
    <row r="15323" spans="12:13" x14ac:dyDescent="0.35">
      <c r="L15323" s="535" t="s">
        <v>16387</v>
      </c>
      <c r="M15323" s="529" t="s">
        <v>1075</v>
      </c>
    </row>
    <row r="15324" spans="12:13" x14ac:dyDescent="0.35">
      <c r="L15324" s="535" t="s">
        <v>16388</v>
      </c>
      <c r="M15324" s="529" t="s">
        <v>1075</v>
      </c>
    </row>
    <row r="15325" spans="12:13" x14ac:dyDescent="0.35">
      <c r="L15325" s="535" t="s">
        <v>16389</v>
      </c>
      <c r="M15325" s="529" t="s">
        <v>1075</v>
      </c>
    </row>
    <row r="15326" spans="12:13" x14ac:dyDescent="0.35">
      <c r="L15326" s="535" t="s">
        <v>16390</v>
      </c>
      <c r="M15326" s="529" t="s">
        <v>1075</v>
      </c>
    </row>
    <row r="15327" spans="12:13" x14ac:dyDescent="0.35">
      <c r="L15327" s="535" t="s">
        <v>16391</v>
      </c>
      <c r="M15327" s="529" t="s">
        <v>1075</v>
      </c>
    </row>
    <row r="15328" spans="12:13" x14ac:dyDescent="0.35">
      <c r="L15328" s="535" t="s">
        <v>16392</v>
      </c>
      <c r="M15328" s="529" t="s">
        <v>1075</v>
      </c>
    </row>
    <row r="15329" spans="12:13" x14ac:dyDescent="0.35">
      <c r="L15329" s="535" t="s">
        <v>16393</v>
      </c>
      <c r="M15329" s="529" t="s">
        <v>1075</v>
      </c>
    </row>
    <row r="15330" spans="12:13" x14ac:dyDescent="0.35">
      <c r="L15330" s="535" t="s">
        <v>16394</v>
      </c>
      <c r="M15330" s="529" t="s">
        <v>1075</v>
      </c>
    </row>
    <row r="15331" spans="12:13" x14ac:dyDescent="0.35">
      <c r="L15331" s="535" t="s">
        <v>16395</v>
      </c>
      <c r="M15331" s="529" t="s">
        <v>1075</v>
      </c>
    </row>
    <row r="15332" spans="12:13" x14ac:dyDescent="0.35">
      <c r="L15332" s="535" t="s">
        <v>16396</v>
      </c>
      <c r="M15332" s="529" t="s">
        <v>1075</v>
      </c>
    </row>
    <row r="15333" spans="12:13" x14ac:dyDescent="0.35">
      <c r="L15333" s="535" t="s">
        <v>16397</v>
      </c>
      <c r="M15333" s="529" t="s">
        <v>1075</v>
      </c>
    </row>
    <row r="15334" spans="12:13" x14ac:dyDescent="0.35">
      <c r="L15334" s="535" t="s">
        <v>16398</v>
      </c>
      <c r="M15334" s="529" t="s">
        <v>1075</v>
      </c>
    </row>
    <row r="15335" spans="12:13" x14ac:dyDescent="0.35">
      <c r="L15335" s="535" t="s">
        <v>16399</v>
      </c>
      <c r="M15335" s="529" t="s">
        <v>1075</v>
      </c>
    </row>
    <row r="15336" spans="12:13" x14ac:dyDescent="0.35">
      <c r="L15336" s="535" t="s">
        <v>16400</v>
      </c>
      <c r="M15336" s="529" t="s">
        <v>1047</v>
      </c>
    </row>
    <row r="15337" spans="12:13" x14ac:dyDescent="0.35">
      <c r="L15337" s="535" t="s">
        <v>16401</v>
      </c>
      <c r="M15337" s="529" t="s">
        <v>1075</v>
      </c>
    </row>
    <row r="15338" spans="12:13" x14ac:dyDescent="0.35">
      <c r="L15338" s="535" t="s">
        <v>16402</v>
      </c>
      <c r="M15338" s="529" t="s">
        <v>1047</v>
      </c>
    </row>
    <row r="15339" spans="12:13" x14ac:dyDescent="0.35">
      <c r="L15339" s="535" t="s">
        <v>16403</v>
      </c>
      <c r="M15339" s="529" t="s">
        <v>1075</v>
      </c>
    </row>
    <row r="15340" spans="12:13" x14ac:dyDescent="0.35">
      <c r="L15340" s="535" t="s">
        <v>16404</v>
      </c>
      <c r="M15340" s="529" t="s">
        <v>1047</v>
      </c>
    </row>
    <row r="15341" spans="12:13" x14ac:dyDescent="0.35">
      <c r="L15341" s="535" t="s">
        <v>16405</v>
      </c>
      <c r="M15341" s="529" t="s">
        <v>1075</v>
      </c>
    </row>
    <row r="15342" spans="12:13" x14ac:dyDescent="0.35">
      <c r="L15342" s="535" t="s">
        <v>16406</v>
      </c>
      <c r="M15342" s="529" t="s">
        <v>1075</v>
      </c>
    </row>
    <row r="15343" spans="12:13" x14ac:dyDescent="0.35">
      <c r="L15343" s="535" t="s">
        <v>16407</v>
      </c>
      <c r="M15343" s="529" t="s">
        <v>1047</v>
      </c>
    </row>
    <row r="15344" spans="12:13" x14ac:dyDescent="0.35">
      <c r="L15344" s="535" t="s">
        <v>16408</v>
      </c>
      <c r="M15344" s="529" t="s">
        <v>1047</v>
      </c>
    </row>
    <row r="15345" spans="12:13" x14ac:dyDescent="0.35">
      <c r="L15345" s="535" t="s">
        <v>16409</v>
      </c>
      <c r="M15345" s="529" t="s">
        <v>1047</v>
      </c>
    </row>
    <row r="15346" spans="12:13" x14ac:dyDescent="0.35">
      <c r="L15346" s="535" t="s">
        <v>16410</v>
      </c>
      <c r="M15346" s="529" t="s">
        <v>1047</v>
      </c>
    </row>
    <row r="15347" spans="12:13" x14ac:dyDescent="0.35">
      <c r="L15347" s="535" t="s">
        <v>16411</v>
      </c>
      <c r="M15347" s="529" t="s">
        <v>1047</v>
      </c>
    </row>
    <row r="15348" spans="12:13" x14ac:dyDescent="0.35">
      <c r="L15348" s="535" t="s">
        <v>16412</v>
      </c>
      <c r="M15348" s="529" t="s">
        <v>1075</v>
      </c>
    </row>
    <row r="15349" spans="12:13" x14ac:dyDescent="0.35">
      <c r="L15349" s="535" t="s">
        <v>16413</v>
      </c>
      <c r="M15349" s="529" t="s">
        <v>1047</v>
      </c>
    </row>
    <row r="15350" spans="12:13" x14ac:dyDescent="0.35">
      <c r="L15350" s="535" t="s">
        <v>16414</v>
      </c>
      <c r="M15350" s="529" t="s">
        <v>1075</v>
      </c>
    </row>
    <row r="15351" spans="12:13" x14ac:dyDescent="0.35">
      <c r="L15351" s="535" t="s">
        <v>16415</v>
      </c>
      <c r="M15351" s="529" t="s">
        <v>1047</v>
      </c>
    </row>
    <row r="15352" spans="12:13" x14ac:dyDescent="0.35">
      <c r="L15352" s="535" t="s">
        <v>16416</v>
      </c>
      <c r="M15352" s="529" t="s">
        <v>1047</v>
      </c>
    </row>
    <row r="15353" spans="12:13" x14ac:dyDescent="0.35">
      <c r="L15353" s="535" t="s">
        <v>16417</v>
      </c>
      <c r="M15353" s="529" t="s">
        <v>1075</v>
      </c>
    </row>
    <row r="15354" spans="12:13" x14ac:dyDescent="0.35">
      <c r="L15354" s="535" t="s">
        <v>16418</v>
      </c>
      <c r="M15354" s="529" t="s">
        <v>1047</v>
      </c>
    </row>
    <row r="15355" spans="12:13" x14ac:dyDescent="0.35">
      <c r="L15355" s="535" t="s">
        <v>16419</v>
      </c>
      <c r="M15355" s="529" t="s">
        <v>1047</v>
      </c>
    </row>
    <row r="15356" spans="12:13" x14ac:dyDescent="0.35">
      <c r="L15356" s="535" t="s">
        <v>16420</v>
      </c>
      <c r="M15356" s="529" t="s">
        <v>1047</v>
      </c>
    </row>
    <row r="15357" spans="12:13" x14ac:dyDescent="0.35">
      <c r="L15357" s="535" t="s">
        <v>16421</v>
      </c>
      <c r="M15357" s="529" t="s">
        <v>1047</v>
      </c>
    </row>
    <row r="15358" spans="12:13" x14ac:dyDescent="0.35">
      <c r="L15358" s="535" t="s">
        <v>16422</v>
      </c>
      <c r="M15358" s="529" t="s">
        <v>1047</v>
      </c>
    </row>
    <row r="15359" spans="12:13" x14ac:dyDescent="0.35">
      <c r="L15359" s="535" t="s">
        <v>16423</v>
      </c>
      <c r="M15359" s="529" t="s">
        <v>1047</v>
      </c>
    </row>
    <row r="15360" spans="12:13" x14ac:dyDescent="0.35">
      <c r="L15360" s="535" t="s">
        <v>16424</v>
      </c>
      <c r="M15360" s="529" t="s">
        <v>1047</v>
      </c>
    </row>
    <row r="15361" spans="12:13" x14ac:dyDescent="0.35">
      <c r="L15361" s="535" t="s">
        <v>16425</v>
      </c>
      <c r="M15361" s="529" t="s">
        <v>1047</v>
      </c>
    </row>
    <row r="15362" spans="12:13" x14ac:dyDescent="0.35">
      <c r="L15362" s="535" t="s">
        <v>16426</v>
      </c>
      <c r="M15362" s="529" t="s">
        <v>1075</v>
      </c>
    </row>
    <row r="15363" spans="12:13" x14ac:dyDescent="0.35">
      <c r="L15363" s="535" t="s">
        <v>16427</v>
      </c>
      <c r="M15363" s="529" t="s">
        <v>1075</v>
      </c>
    </row>
    <row r="15364" spans="12:13" x14ac:dyDescent="0.35">
      <c r="L15364" s="535" t="s">
        <v>16428</v>
      </c>
      <c r="M15364" s="529" t="s">
        <v>1047</v>
      </c>
    </row>
    <row r="15365" spans="12:13" x14ac:dyDescent="0.35">
      <c r="L15365" s="535" t="s">
        <v>16429</v>
      </c>
      <c r="M15365" s="529" t="s">
        <v>1047</v>
      </c>
    </row>
    <row r="15366" spans="12:13" x14ac:dyDescent="0.35">
      <c r="L15366" s="535" t="s">
        <v>16430</v>
      </c>
      <c r="M15366" s="529" t="s">
        <v>1075</v>
      </c>
    </row>
    <row r="15367" spans="12:13" x14ac:dyDescent="0.35">
      <c r="L15367" s="535" t="s">
        <v>16431</v>
      </c>
      <c r="M15367" s="529" t="s">
        <v>1047</v>
      </c>
    </row>
    <row r="15368" spans="12:13" x14ac:dyDescent="0.35">
      <c r="L15368" s="535" t="s">
        <v>16432</v>
      </c>
      <c r="M15368" s="529" t="s">
        <v>1047</v>
      </c>
    </row>
    <row r="15369" spans="12:13" x14ac:dyDescent="0.35">
      <c r="L15369" s="535" t="s">
        <v>16433</v>
      </c>
      <c r="M15369" s="529" t="s">
        <v>1047</v>
      </c>
    </row>
    <row r="15370" spans="12:13" x14ac:dyDescent="0.35">
      <c r="L15370" s="535" t="s">
        <v>16434</v>
      </c>
      <c r="M15370" s="529" t="s">
        <v>1047</v>
      </c>
    </row>
    <row r="15371" spans="12:13" x14ac:dyDescent="0.35">
      <c r="L15371" s="535" t="s">
        <v>16435</v>
      </c>
      <c r="M15371" s="529" t="s">
        <v>1047</v>
      </c>
    </row>
    <row r="15372" spans="12:13" x14ac:dyDescent="0.35">
      <c r="L15372" s="535" t="s">
        <v>16436</v>
      </c>
      <c r="M15372" s="529" t="s">
        <v>1047</v>
      </c>
    </row>
    <row r="15373" spans="12:13" x14ac:dyDescent="0.35">
      <c r="L15373" s="535" t="s">
        <v>16437</v>
      </c>
      <c r="M15373" s="529" t="s">
        <v>1047</v>
      </c>
    </row>
    <row r="15374" spans="12:13" x14ac:dyDescent="0.35">
      <c r="L15374" s="535" t="s">
        <v>16438</v>
      </c>
      <c r="M15374" s="529" t="s">
        <v>1047</v>
      </c>
    </row>
    <row r="15375" spans="12:13" x14ac:dyDescent="0.35">
      <c r="L15375" s="535" t="s">
        <v>16439</v>
      </c>
      <c r="M15375" s="529" t="s">
        <v>1047</v>
      </c>
    </row>
    <row r="15376" spans="12:13" x14ac:dyDescent="0.35">
      <c r="L15376" s="535" t="s">
        <v>16440</v>
      </c>
      <c r="M15376" s="529" t="s">
        <v>1047</v>
      </c>
    </row>
    <row r="15377" spans="12:13" x14ac:dyDescent="0.35">
      <c r="L15377" s="535" t="s">
        <v>16441</v>
      </c>
      <c r="M15377" s="529" t="s">
        <v>1047</v>
      </c>
    </row>
    <row r="15378" spans="12:13" x14ac:dyDescent="0.35">
      <c r="L15378" s="535" t="s">
        <v>16442</v>
      </c>
      <c r="M15378" s="529" t="s">
        <v>1047</v>
      </c>
    </row>
    <row r="15379" spans="12:13" x14ac:dyDescent="0.35">
      <c r="L15379" s="535" t="s">
        <v>16443</v>
      </c>
      <c r="M15379" s="529" t="s">
        <v>1075</v>
      </c>
    </row>
    <row r="15380" spans="12:13" x14ac:dyDescent="0.35">
      <c r="L15380" s="535" t="s">
        <v>16444</v>
      </c>
      <c r="M15380" s="529" t="s">
        <v>1075</v>
      </c>
    </row>
    <row r="15381" spans="12:13" x14ac:dyDescent="0.35">
      <c r="L15381" s="535" t="s">
        <v>16445</v>
      </c>
      <c r="M15381" s="529" t="s">
        <v>1075</v>
      </c>
    </row>
    <row r="15382" spans="12:13" x14ac:dyDescent="0.35">
      <c r="L15382" s="535" t="s">
        <v>16446</v>
      </c>
      <c r="M15382" s="529" t="s">
        <v>1075</v>
      </c>
    </row>
    <row r="15383" spans="12:13" x14ac:dyDescent="0.35">
      <c r="L15383" s="535" t="s">
        <v>16447</v>
      </c>
      <c r="M15383" s="529" t="s">
        <v>1075</v>
      </c>
    </row>
    <row r="15384" spans="12:13" x14ac:dyDescent="0.35">
      <c r="L15384" s="535" t="s">
        <v>16448</v>
      </c>
      <c r="M15384" s="529" t="s">
        <v>1075</v>
      </c>
    </row>
    <row r="15385" spans="12:13" x14ac:dyDescent="0.35">
      <c r="L15385" s="535" t="s">
        <v>16449</v>
      </c>
      <c r="M15385" s="529" t="s">
        <v>1047</v>
      </c>
    </row>
    <row r="15386" spans="12:13" x14ac:dyDescent="0.35">
      <c r="L15386" s="535" t="s">
        <v>16450</v>
      </c>
      <c r="M15386" s="529" t="s">
        <v>1047</v>
      </c>
    </row>
    <row r="15387" spans="12:13" x14ac:dyDescent="0.35">
      <c r="L15387" s="535" t="s">
        <v>16451</v>
      </c>
      <c r="M15387" s="529" t="s">
        <v>1047</v>
      </c>
    </row>
    <row r="15388" spans="12:13" x14ac:dyDescent="0.35">
      <c r="L15388" s="535" t="s">
        <v>16452</v>
      </c>
      <c r="M15388" s="529" t="s">
        <v>1047</v>
      </c>
    </row>
    <row r="15389" spans="12:13" x14ac:dyDescent="0.35">
      <c r="L15389" s="535" t="s">
        <v>16453</v>
      </c>
      <c r="M15389" s="529" t="s">
        <v>1047</v>
      </c>
    </row>
    <row r="15390" spans="12:13" x14ac:dyDescent="0.35">
      <c r="L15390" s="535" t="s">
        <v>16454</v>
      </c>
      <c r="M15390" s="529" t="s">
        <v>1075</v>
      </c>
    </row>
    <row r="15391" spans="12:13" x14ac:dyDescent="0.35">
      <c r="L15391" s="535" t="s">
        <v>16455</v>
      </c>
      <c r="M15391" s="529" t="s">
        <v>1047</v>
      </c>
    </row>
    <row r="15392" spans="12:13" x14ac:dyDescent="0.35">
      <c r="L15392" s="535" t="s">
        <v>16456</v>
      </c>
      <c r="M15392" s="529" t="s">
        <v>1075</v>
      </c>
    </row>
    <row r="15393" spans="12:13" x14ac:dyDescent="0.35">
      <c r="L15393" s="535" t="s">
        <v>16457</v>
      </c>
      <c r="M15393" s="529" t="s">
        <v>1075</v>
      </c>
    </row>
    <row r="15394" spans="12:13" x14ac:dyDescent="0.35">
      <c r="L15394" s="535" t="s">
        <v>16458</v>
      </c>
      <c r="M15394" s="529" t="s">
        <v>1047</v>
      </c>
    </row>
    <row r="15395" spans="12:13" x14ac:dyDescent="0.35">
      <c r="L15395" s="535" t="s">
        <v>16459</v>
      </c>
      <c r="M15395" s="529" t="s">
        <v>1075</v>
      </c>
    </row>
    <row r="15396" spans="12:13" x14ac:dyDescent="0.35">
      <c r="L15396" s="535" t="s">
        <v>16460</v>
      </c>
      <c r="M15396" s="529" t="s">
        <v>1047</v>
      </c>
    </row>
    <row r="15397" spans="12:13" x14ac:dyDescent="0.35">
      <c r="L15397" s="535" t="s">
        <v>16461</v>
      </c>
      <c r="M15397" s="529" t="s">
        <v>1047</v>
      </c>
    </row>
    <row r="15398" spans="12:13" x14ac:dyDescent="0.35">
      <c r="L15398" s="535" t="s">
        <v>16462</v>
      </c>
      <c r="M15398" s="529" t="s">
        <v>1047</v>
      </c>
    </row>
    <row r="15399" spans="12:13" x14ac:dyDescent="0.35">
      <c r="L15399" s="535" t="s">
        <v>16463</v>
      </c>
      <c r="M15399" s="529" t="s">
        <v>1075</v>
      </c>
    </row>
    <row r="15400" spans="12:13" x14ac:dyDescent="0.35">
      <c r="L15400" s="535" t="s">
        <v>16464</v>
      </c>
      <c r="M15400" s="529" t="s">
        <v>1075</v>
      </c>
    </row>
    <row r="15401" spans="12:13" x14ac:dyDescent="0.35">
      <c r="L15401" s="535" t="s">
        <v>16465</v>
      </c>
      <c r="M15401" s="529" t="s">
        <v>1047</v>
      </c>
    </row>
    <row r="15402" spans="12:13" x14ac:dyDescent="0.35">
      <c r="L15402" s="535" t="s">
        <v>16466</v>
      </c>
      <c r="M15402" s="529" t="s">
        <v>1047</v>
      </c>
    </row>
    <row r="15403" spans="12:13" x14ac:dyDescent="0.35">
      <c r="L15403" s="535" t="s">
        <v>16467</v>
      </c>
      <c r="M15403" s="529" t="s">
        <v>1047</v>
      </c>
    </row>
    <row r="15404" spans="12:13" x14ac:dyDescent="0.35">
      <c r="L15404" s="535" t="s">
        <v>16468</v>
      </c>
      <c r="M15404" s="529" t="s">
        <v>1047</v>
      </c>
    </row>
    <row r="15405" spans="12:13" x14ac:dyDescent="0.35">
      <c r="L15405" s="535" t="s">
        <v>16469</v>
      </c>
      <c r="M15405" s="529" t="s">
        <v>1047</v>
      </c>
    </row>
    <row r="15406" spans="12:13" x14ac:dyDescent="0.35">
      <c r="L15406" s="535" t="s">
        <v>16470</v>
      </c>
      <c r="M15406" s="529" t="s">
        <v>1075</v>
      </c>
    </row>
    <row r="15407" spans="12:13" x14ac:dyDescent="0.35">
      <c r="L15407" s="535" t="s">
        <v>16471</v>
      </c>
      <c r="M15407" s="529" t="s">
        <v>1047</v>
      </c>
    </row>
    <row r="15408" spans="12:13" x14ac:dyDescent="0.35">
      <c r="L15408" s="535" t="s">
        <v>16472</v>
      </c>
      <c r="M15408" s="529" t="s">
        <v>1047</v>
      </c>
    </row>
    <row r="15409" spans="12:13" x14ac:dyDescent="0.35">
      <c r="L15409" s="535" t="s">
        <v>16473</v>
      </c>
      <c r="M15409" s="529" t="s">
        <v>1075</v>
      </c>
    </row>
    <row r="15410" spans="12:13" x14ac:dyDescent="0.35">
      <c r="L15410" s="535" t="s">
        <v>16474</v>
      </c>
      <c r="M15410" s="529" t="s">
        <v>1075</v>
      </c>
    </row>
    <row r="15411" spans="12:13" x14ac:dyDescent="0.35">
      <c r="L15411" s="535" t="s">
        <v>16475</v>
      </c>
      <c r="M15411" s="529" t="s">
        <v>1075</v>
      </c>
    </row>
    <row r="15412" spans="12:13" x14ac:dyDescent="0.35">
      <c r="L15412" s="535" t="s">
        <v>16476</v>
      </c>
      <c r="M15412" s="529" t="s">
        <v>1075</v>
      </c>
    </row>
    <row r="15413" spans="12:13" x14ac:dyDescent="0.35">
      <c r="L15413" s="535" t="s">
        <v>16477</v>
      </c>
      <c r="M15413" s="529" t="s">
        <v>1075</v>
      </c>
    </row>
    <row r="15414" spans="12:13" x14ac:dyDescent="0.35">
      <c r="L15414" s="535" t="s">
        <v>16478</v>
      </c>
      <c r="M15414" s="529" t="s">
        <v>1047</v>
      </c>
    </row>
    <row r="15415" spans="12:13" x14ac:dyDescent="0.35">
      <c r="L15415" s="535" t="s">
        <v>16479</v>
      </c>
      <c r="M15415" s="529" t="s">
        <v>1047</v>
      </c>
    </row>
    <row r="15416" spans="12:13" x14ac:dyDescent="0.35">
      <c r="L15416" s="535" t="s">
        <v>16480</v>
      </c>
      <c r="M15416" s="529" t="s">
        <v>1047</v>
      </c>
    </row>
    <row r="15417" spans="12:13" x14ac:dyDescent="0.35">
      <c r="L15417" s="535" t="s">
        <v>16481</v>
      </c>
      <c r="M15417" s="529" t="s">
        <v>1047</v>
      </c>
    </row>
    <row r="15418" spans="12:13" x14ac:dyDescent="0.35">
      <c r="L15418" s="535" t="s">
        <v>16482</v>
      </c>
      <c r="M15418" s="529" t="s">
        <v>1047</v>
      </c>
    </row>
    <row r="15419" spans="12:13" x14ac:dyDescent="0.35">
      <c r="L15419" s="535" t="s">
        <v>16483</v>
      </c>
      <c r="M15419" s="529" t="s">
        <v>1047</v>
      </c>
    </row>
    <row r="15420" spans="12:13" x14ac:dyDescent="0.35">
      <c r="L15420" s="535" t="s">
        <v>16484</v>
      </c>
      <c r="M15420" s="529" t="s">
        <v>1047</v>
      </c>
    </row>
    <row r="15421" spans="12:13" x14ac:dyDescent="0.35">
      <c r="L15421" s="535" t="s">
        <v>16485</v>
      </c>
      <c r="M15421" s="529" t="s">
        <v>1075</v>
      </c>
    </row>
    <row r="15422" spans="12:13" x14ac:dyDescent="0.35">
      <c r="L15422" s="535" t="s">
        <v>16486</v>
      </c>
      <c r="M15422" s="529" t="s">
        <v>1075</v>
      </c>
    </row>
    <row r="15423" spans="12:13" x14ac:dyDescent="0.35">
      <c r="L15423" s="535" t="s">
        <v>16487</v>
      </c>
      <c r="M15423" s="529" t="s">
        <v>1047</v>
      </c>
    </row>
    <row r="15424" spans="12:13" x14ac:dyDescent="0.35">
      <c r="L15424" s="535" t="s">
        <v>16488</v>
      </c>
      <c r="M15424" s="529" t="s">
        <v>1075</v>
      </c>
    </row>
    <row r="15425" spans="12:13" x14ac:dyDescent="0.35">
      <c r="L15425" s="535" t="s">
        <v>16489</v>
      </c>
      <c r="M15425" s="529" t="s">
        <v>1075</v>
      </c>
    </row>
    <row r="15426" spans="12:13" x14ac:dyDescent="0.35">
      <c r="L15426" s="535" t="s">
        <v>16490</v>
      </c>
      <c r="M15426" s="529" t="s">
        <v>1047</v>
      </c>
    </row>
    <row r="15427" spans="12:13" x14ac:dyDescent="0.35">
      <c r="L15427" s="535" t="s">
        <v>16491</v>
      </c>
      <c r="M15427" s="529" t="s">
        <v>1075</v>
      </c>
    </row>
    <row r="15428" spans="12:13" x14ac:dyDescent="0.35">
      <c r="L15428" s="535" t="s">
        <v>16492</v>
      </c>
      <c r="M15428" s="529" t="s">
        <v>1075</v>
      </c>
    </row>
    <row r="15429" spans="12:13" x14ac:dyDescent="0.35">
      <c r="L15429" s="535" t="s">
        <v>16493</v>
      </c>
      <c r="M15429" s="529" t="s">
        <v>1047</v>
      </c>
    </row>
    <row r="15430" spans="12:13" x14ac:dyDescent="0.35">
      <c r="L15430" s="535" t="s">
        <v>16494</v>
      </c>
      <c r="M15430" s="529" t="s">
        <v>1047</v>
      </c>
    </row>
    <row r="15431" spans="12:13" x14ac:dyDescent="0.35">
      <c r="L15431" s="535" t="s">
        <v>16495</v>
      </c>
      <c r="M15431" s="529" t="s">
        <v>1047</v>
      </c>
    </row>
    <row r="15432" spans="12:13" x14ac:dyDescent="0.35">
      <c r="L15432" s="535" t="s">
        <v>16496</v>
      </c>
      <c r="M15432" s="529" t="s">
        <v>1047</v>
      </c>
    </row>
    <row r="15433" spans="12:13" x14ac:dyDescent="0.35">
      <c r="L15433" s="535" t="s">
        <v>16497</v>
      </c>
      <c r="M15433" s="529" t="s">
        <v>1047</v>
      </c>
    </row>
    <row r="15434" spans="12:13" x14ac:dyDescent="0.35">
      <c r="L15434" s="535" t="s">
        <v>16498</v>
      </c>
      <c r="M15434" s="529" t="s">
        <v>1075</v>
      </c>
    </row>
    <row r="15435" spans="12:13" x14ac:dyDescent="0.35">
      <c r="L15435" s="535" t="s">
        <v>16499</v>
      </c>
      <c r="M15435" s="529" t="s">
        <v>1047</v>
      </c>
    </row>
    <row r="15436" spans="12:13" x14ac:dyDescent="0.35">
      <c r="L15436" s="535" t="s">
        <v>16500</v>
      </c>
      <c r="M15436" s="529" t="s">
        <v>1047</v>
      </c>
    </row>
    <row r="15437" spans="12:13" x14ac:dyDescent="0.35">
      <c r="L15437" s="535" t="s">
        <v>16501</v>
      </c>
      <c r="M15437" s="529" t="s">
        <v>1047</v>
      </c>
    </row>
    <row r="15438" spans="12:13" x14ac:dyDescent="0.35">
      <c r="L15438" s="535" t="s">
        <v>16502</v>
      </c>
      <c r="M15438" s="529" t="s">
        <v>1075</v>
      </c>
    </row>
    <row r="15439" spans="12:13" x14ac:dyDescent="0.35">
      <c r="L15439" s="535" t="s">
        <v>16503</v>
      </c>
      <c r="M15439" s="529" t="s">
        <v>1075</v>
      </c>
    </row>
    <row r="15440" spans="12:13" x14ac:dyDescent="0.35">
      <c r="L15440" s="535" t="s">
        <v>16504</v>
      </c>
      <c r="M15440" s="529" t="s">
        <v>1075</v>
      </c>
    </row>
    <row r="15441" spans="12:13" x14ac:dyDescent="0.35">
      <c r="L15441" s="535" t="s">
        <v>16505</v>
      </c>
      <c r="M15441" s="529" t="s">
        <v>1075</v>
      </c>
    </row>
    <row r="15442" spans="12:13" x14ac:dyDescent="0.35">
      <c r="L15442" s="535" t="s">
        <v>16506</v>
      </c>
      <c r="M15442" s="529" t="s">
        <v>1075</v>
      </c>
    </row>
    <row r="15443" spans="12:13" x14ac:dyDescent="0.35">
      <c r="L15443" s="535" t="s">
        <v>16507</v>
      </c>
      <c r="M15443" s="529" t="s">
        <v>1075</v>
      </c>
    </row>
    <row r="15444" spans="12:13" x14ac:dyDescent="0.35">
      <c r="L15444" s="535" t="s">
        <v>16508</v>
      </c>
      <c r="M15444" s="529" t="s">
        <v>1075</v>
      </c>
    </row>
    <row r="15445" spans="12:13" x14ac:dyDescent="0.35">
      <c r="L15445" s="535" t="s">
        <v>16509</v>
      </c>
      <c r="M15445" s="529" t="s">
        <v>1075</v>
      </c>
    </row>
    <row r="15446" spans="12:13" x14ac:dyDescent="0.35">
      <c r="L15446" s="535" t="s">
        <v>16510</v>
      </c>
      <c r="M15446" s="529" t="s">
        <v>1075</v>
      </c>
    </row>
    <row r="15447" spans="12:13" x14ac:dyDescent="0.35">
      <c r="L15447" s="535" t="s">
        <v>16511</v>
      </c>
      <c r="M15447" s="529" t="s">
        <v>1075</v>
      </c>
    </row>
    <row r="15448" spans="12:13" x14ac:dyDescent="0.35">
      <c r="L15448" s="535" t="s">
        <v>16512</v>
      </c>
      <c r="M15448" s="529" t="s">
        <v>1075</v>
      </c>
    </row>
    <row r="15449" spans="12:13" x14ac:dyDescent="0.35">
      <c r="L15449" s="535" t="s">
        <v>16513</v>
      </c>
      <c r="M15449" s="529" t="s">
        <v>1075</v>
      </c>
    </row>
    <row r="15450" spans="12:13" x14ac:dyDescent="0.35">
      <c r="L15450" s="535" t="s">
        <v>16514</v>
      </c>
      <c r="M15450" s="529" t="s">
        <v>1075</v>
      </c>
    </row>
    <row r="15451" spans="12:13" x14ac:dyDescent="0.35">
      <c r="L15451" s="535" t="s">
        <v>16515</v>
      </c>
      <c r="M15451" s="529" t="s">
        <v>1075</v>
      </c>
    </row>
    <row r="15452" spans="12:13" x14ac:dyDescent="0.35">
      <c r="L15452" s="535" t="s">
        <v>16516</v>
      </c>
      <c r="M15452" s="529" t="s">
        <v>1075</v>
      </c>
    </row>
    <row r="15453" spans="12:13" x14ac:dyDescent="0.35">
      <c r="L15453" s="535" t="s">
        <v>16517</v>
      </c>
      <c r="M15453" s="529" t="s">
        <v>1075</v>
      </c>
    </row>
    <row r="15454" spans="12:13" x14ac:dyDescent="0.35">
      <c r="L15454" s="535" t="s">
        <v>16518</v>
      </c>
      <c r="M15454" s="529" t="s">
        <v>1075</v>
      </c>
    </row>
    <row r="15455" spans="12:13" x14ac:dyDescent="0.35">
      <c r="L15455" s="535" t="s">
        <v>16519</v>
      </c>
      <c r="M15455" s="529" t="s">
        <v>1075</v>
      </c>
    </row>
    <row r="15456" spans="12:13" x14ac:dyDescent="0.35">
      <c r="L15456" s="535" t="s">
        <v>16520</v>
      </c>
      <c r="M15456" s="529" t="s">
        <v>1075</v>
      </c>
    </row>
    <row r="15457" spans="12:13" x14ac:dyDescent="0.35">
      <c r="L15457" s="535" t="s">
        <v>16521</v>
      </c>
      <c r="M15457" s="529" t="s">
        <v>1075</v>
      </c>
    </row>
    <row r="15458" spans="12:13" x14ac:dyDescent="0.35">
      <c r="L15458" s="535" t="s">
        <v>16522</v>
      </c>
      <c r="M15458" s="529" t="s">
        <v>1075</v>
      </c>
    </row>
    <row r="15459" spans="12:13" x14ac:dyDescent="0.35">
      <c r="L15459" s="535" t="s">
        <v>16523</v>
      </c>
      <c r="M15459" s="529" t="s">
        <v>1075</v>
      </c>
    </row>
    <row r="15460" spans="12:13" x14ac:dyDescent="0.35">
      <c r="L15460" s="535" t="s">
        <v>16524</v>
      </c>
      <c r="M15460" s="529" t="s">
        <v>1075</v>
      </c>
    </row>
    <row r="15461" spans="12:13" x14ac:dyDescent="0.35">
      <c r="L15461" s="535" t="s">
        <v>16525</v>
      </c>
      <c r="M15461" s="529" t="s">
        <v>1075</v>
      </c>
    </row>
    <row r="15462" spans="12:13" x14ac:dyDescent="0.35">
      <c r="L15462" s="535" t="s">
        <v>16526</v>
      </c>
      <c r="M15462" s="529" t="s">
        <v>1075</v>
      </c>
    </row>
    <row r="15463" spans="12:13" x14ac:dyDescent="0.35">
      <c r="L15463" s="535" t="s">
        <v>16527</v>
      </c>
      <c r="M15463" s="529" t="s">
        <v>1075</v>
      </c>
    </row>
    <row r="15464" spans="12:13" x14ac:dyDescent="0.35">
      <c r="L15464" s="535" t="s">
        <v>16528</v>
      </c>
      <c r="M15464" s="529" t="s">
        <v>1075</v>
      </c>
    </row>
    <row r="15465" spans="12:13" x14ac:dyDescent="0.35">
      <c r="L15465" s="535" t="s">
        <v>16529</v>
      </c>
      <c r="M15465" s="529" t="s">
        <v>1075</v>
      </c>
    </row>
    <row r="15466" spans="12:13" x14ac:dyDescent="0.35">
      <c r="L15466" s="535" t="s">
        <v>16530</v>
      </c>
      <c r="M15466" s="529" t="s">
        <v>1075</v>
      </c>
    </row>
    <row r="15467" spans="12:13" x14ac:dyDescent="0.35">
      <c r="L15467" s="535" t="s">
        <v>16531</v>
      </c>
      <c r="M15467" s="529" t="s">
        <v>1075</v>
      </c>
    </row>
    <row r="15468" spans="12:13" x14ac:dyDescent="0.35">
      <c r="L15468" s="535" t="s">
        <v>16532</v>
      </c>
      <c r="M15468" s="529" t="s">
        <v>1075</v>
      </c>
    </row>
    <row r="15469" spans="12:13" x14ac:dyDescent="0.35">
      <c r="L15469" s="535" t="s">
        <v>16533</v>
      </c>
      <c r="M15469" s="529" t="s">
        <v>1075</v>
      </c>
    </row>
    <row r="15470" spans="12:13" x14ac:dyDescent="0.35">
      <c r="L15470" s="535" t="s">
        <v>16534</v>
      </c>
      <c r="M15470" s="529" t="s">
        <v>1075</v>
      </c>
    </row>
    <row r="15471" spans="12:13" x14ac:dyDescent="0.35">
      <c r="L15471" s="535" t="s">
        <v>16535</v>
      </c>
      <c r="M15471" s="529" t="s">
        <v>1075</v>
      </c>
    </row>
    <row r="15472" spans="12:13" x14ac:dyDescent="0.35">
      <c r="L15472" s="535" t="s">
        <v>16536</v>
      </c>
      <c r="M15472" s="529" t="s">
        <v>1075</v>
      </c>
    </row>
    <row r="15473" spans="12:13" x14ac:dyDescent="0.35">
      <c r="L15473" s="535" t="s">
        <v>16537</v>
      </c>
      <c r="M15473" s="529" t="s">
        <v>1075</v>
      </c>
    </row>
    <row r="15474" spans="12:13" x14ac:dyDescent="0.35">
      <c r="L15474" s="535" t="s">
        <v>16538</v>
      </c>
      <c r="M15474" s="529" t="s">
        <v>1075</v>
      </c>
    </row>
    <row r="15475" spans="12:13" x14ac:dyDescent="0.35">
      <c r="L15475" s="535" t="s">
        <v>16539</v>
      </c>
      <c r="M15475" s="529" t="s">
        <v>1075</v>
      </c>
    </row>
    <row r="15476" spans="12:13" x14ac:dyDescent="0.35">
      <c r="L15476" s="535" t="s">
        <v>16540</v>
      </c>
      <c r="M15476" s="529" t="s">
        <v>1075</v>
      </c>
    </row>
    <row r="15477" spans="12:13" x14ac:dyDescent="0.35">
      <c r="L15477" s="535" t="s">
        <v>16541</v>
      </c>
      <c r="M15477" s="529" t="s">
        <v>1075</v>
      </c>
    </row>
    <row r="15478" spans="12:13" x14ac:dyDescent="0.35">
      <c r="L15478" s="535" t="s">
        <v>16542</v>
      </c>
      <c r="M15478" s="529" t="s">
        <v>1075</v>
      </c>
    </row>
    <row r="15479" spans="12:13" x14ac:dyDescent="0.35">
      <c r="L15479" s="535" t="s">
        <v>16543</v>
      </c>
      <c r="M15479" s="529" t="s">
        <v>1075</v>
      </c>
    </row>
    <row r="15480" spans="12:13" x14ac:dyDescent="0.35">
      <c r="L15480" s="535" t="s">
        <v>16544</v>
      </c>
      <c r="M15480" s="529" t="s">
        <v>1075</v>
      </c>
    </row>
    <row r="15481" spans="12:13" x14ac:dyDescent="0.35">
      <c r="L15481" s="535" t="s">
        <v>16545</v>
      </c>
      <c r="M15481" s="529" t="s">
        <v>1075</v>
      </c>
    </row>
    <row r="15482" spans="12:13" x14ac:dyDescent="0.35">
      <c r="L15482" s="535" t="s">
        <v>16546</v>
      </c>
      <c r="M15482" s="529" t="s">
        <v>1075</v>
      </c>
    </row>
    <row r="15483" spans="12:13" x14ac:dyDescent="0.35">
      <c r="L15483" s="535" t="s">
        <v>16547</v>
      </c>
      <c r="M15483" s="529" t="s">
        <v>1075</v>
      </c>
    </row>
    <row r="15484" spans="12:13" x14ac:dyDescent="0.35">
      <c r="L15484" s="535" t="s">
        <v>16548</v>
      </c>
      <c r="M15484" s="529" t="s">
        <v>1075</v>
      </c>
    </row>
    <row r="15485" spans="12:13" x14ac:dyDescent="0.35">
      <c r="L15485" s="535" t="s">
        <v>16549</v>
      </c>
      <c r="M15485" s="529" t="s">
        <v>1075</v>
      </c>
    </row>
    <row r="15486" spans="12:13" x14ac:dyDescent="0.35">
      <c r="L15486" s="535" t="s">
        <v>16550</v>
      </c>
      <c r="M15486" s="529" t="s">
        <v>1075</v>
      </c>
    </row>
    <row r="15487" spans="12:13" x14ac:dyDescent="0.35">
      <c r="L15487" s="535" t="s">
        <v>16551</v>
      </c>
      <c r="M15487" s="529" t="s">
        <v>1047</v>
      </c>
    </row>
    <row r="15488" spans="12:13" x14ac:dyDescent="0.35">
      <c r="L15488" s="535" t="s">
        <v>16552</v>
      </c>
      <c r="M15488" s="529" t="s">
        <v>1047</v>
      </c>
    </row>
    <row r="15489" spans="12:13" x14ac:dyDescent="0.35">
      <c r="L15489" s="535" t="s">
        <v>16553</v>
      </c>
      <c r="M15489" s="529" t="s">
        <v>1047</v>
      </c>
    </row>
    <row r="15490" spans="12:13" x14ac:dyDescent="0.35">
      <c r="L15490" s="535" t="s">
        <v>16554</v>
      </c>
      <c r="M15490" s="529" t="s">
        <v>1047</v>
      </c>
    </row>
    <row r="15491" spans="12:13" x14ac:dyDescent="0.35">
      <c r="L15491" s="535" t="s">
        <v>16555</v>
      </c>
      <c r="M15491" s="529" t="s">
        <v>1047</v>
      </c>
    </row>
    <row r="15492" spans="12:13" x14ac:dyDescent="0.35">
      <c r="L15492" s="535" t="s">
        <v>16556</v>
      </c>
      <c r="M15492" s="529" t="s">
        <v>1047</v>
      </c>
    </row>
    <row r="15493" spans="12:13" x14ac:dyDescent="0.35">
      <c r="L15493" s="535" t="s">
        <v>16557</v>
      </c>
      <c r="M15493" s="529" t="s">
        <v>1047</v>
      </c>
    </row>
    <row r="15494" spans="12:13" x14ac:dyDescent="0.35">
      <c r="L15494" s="535" t="s">
        <v>16558</v>
      </c>
      <c r="M15494" s="529" t="s">
        <v>1047</v>
      </c>
    </row>
    <row r="15495" spans="12:13" x14ac:dyDescent="0.35">
      <c r="L15495" s="535" t="s">
        <v>16559</v>
      </c>
      <c r="M15495" s="529" t="s">
        <v>1075</v>
      </c>
    </row>
    <row r="15496" spans="12:13" x14ac:dyDescent="0.35">
      <c r="L15496" s="535" t="s">
        <v>16560</v>
      </c>
      <c r="M15496" s="529" t="s">
        <v>1047</v>
      </c>
    </row>
    <row r="15497" spans="12:13" x14ac:dyDescent="0.35">
      <c r="L15497" s="535" t="s">
        <v>16561</v>
      </c>
      <c r="M15497" s="529" t="s">
        <v>1075</v>
      </c>
    </row>
    <row r="15498" spans="12:13" x14ac:dyDescent="0.35">
      <c r="L15498" s="535" t="s">
        <v>16562</v>
      </c>
      <c r="M15498" s="529" t="s">
        <v>1047</v>
      </c>
    </row>
    <row r="15499" spans="12:13" x14ac:dyDescent="0.35">
      <c r="L15499" s="535" t="s">
        <v>16563</v>
      </c>
      <c r="M15499" s="529" t="s">
        <v>1075</v>
      </c>
    </row>
    <row r="15500" spans="12:13" x14ac:dyDescent="0.35">
      <c r="L15500" s="535" t="s">
        <v>16564</v>
      </c>
      <c r="M15500" s="529" t="s">
        <v>1047</v>
      </c>
    </row>
    <row r="15501" spans="12:13" x14ac:dyDescent="0.35">
      <c r="L15501" s="535" t="s">
        <v>16565</v>
      </c>
      <c r="M15501" s="529" t="s">
        <v>1047</v>
      </c>
    </row>
    <row r="15502" spans="12:13" x14ac:dyDescent="0.35">
      <c r="L15502" s="535" t="s">
        <v>16566</v>
      </c>
      <c r="M15502" s="529" t="s">
        <v>1047</v>
      </c>
    </row>
    <row r="15503" spans="12:13" x14ac:dyDescent="0.35">
      <c r="L15503" s="535" t="s">
        <v>16567</v>
      </c>
      <c r="M15503" s="529" t="s">
        <v>1047</v>
      </c>
    </row>
    <row r="15504" spans="12:13" x14ac:dyDescent="0.35">
      <c r="L15504" s="535" t="s">
        <v>16568</v>
      </c>
      <c r="M15504" s="529" t="s">
        <v>1047</v>
      </c>
    </row>
    <row r="15505" spans="12:13" x14ac:dyDescent="0.35">
      <c r="L15505" s="535" t="s">
        <v>16569</v>
      </c>
      <c r="M15505" s="529" t="s">
        <v>1047</v>
      </c>
    </row>
    <row r="15506" spans="12:13" x14ac:dyDescent="0.35">
      <c r="L15506" s="535" t="s">
        <v>16570</v>
      </c>
      <c r="M15506" s="529" t="s">
        <v>1047</v>
      </c>
    </row>
    <row r="15507" spans="12:13" x14ac:dyDescent="0.35">
      <c r="L15507" s="535" t="s">
        <v>16571</v>
      </c>
      <c r="M15507" s="529" t="s">
        <v>1047</v>
      </c>
    </row>
    <row r="15508" spans="12:13" x14ac:dyDescent="0.35">
      <c r="L15508" s="535" t="s">
        <v>16572</v>
      </c>
      <c r="M15508" s="529" t="s">
        <v>1047</v>
      </c>
    </row>
    <row r="15509" spans="12:13" x14ac:dyDescent="0.35">
      <c r="L15509" s="535" t="s">
        <v>16573</v>
      </c>
      <c r="M15509" s="529" t="s">
        <v>1047</v>
      </c>
    </row>
    <row r="15510" spans="12:13" x14ac:dyDescent="0.35">
      <c r="L15510" s="535" t="s">
        <v>16574</v>
      </c>
      <c r="M15510" s="529" t="s">
        <v>1047</v>
      </c>
    </row>
    <row r="15511" spans="12:13" x14ac:dyDescent="0.35">
      <c r="L15511" s="535" t="s">
        <v>16575</v>
      </c>
      <c r="M15511" s="529" t="s">
        <v>1075</v>
      </c>
    </row>
    <row r="15512" spans="12:13" x14ac:dyDescent="0.35">
      <c r="L15512" s="535" t="s">
        <v>16576</v>
      </c>
      <c r="M15512" s="529" t="s">
        <v>1047</v>
      </c>
    </row>
    <row r="15513" spans="12:13" x14ac:dyDescent="0.35">
      <c r="L15513" s="535" t="s">
        <v>16577</v>
      </c>
      <c r="M15513" s="529" t="s">
        <v>1075</v>
      </c>
    </row>
    <row r="15514" spans="12:13" x14ac:dyDescent="0.35">
      <c r="L15514" s="535" t="s">
        <v>16578</v>
      </c>
      <c r="M15514" s="529" t="s">
        <v>1047</v>
      </c>
    </row>
    <row r="15515" spans="12:13" x14ac:dyDescent="0.35">
      <c r="L15515" s="535" t="s">
        <v>16579</v>
      </c>
      <c r="M15515" s="529" t="s">
        <v>1047</v>
      </c>
    </row>
    <row r="15516" spans="12:13" x14ac:dyDescent="0.35">
      <c r="L15516" s="535" t="s">
        <v>16580</v>
      </c>
      <c r="M15516" s="529" t="s">
        <v>1047</v>
      </c>
    </row>
    <row r="15517" spans="12:13" x14ac:dyDescent="0.35">
      <c r="L15517" s="535" t="s">
        <v>16581</v>
      </c>
      <c r="M15517" s="529" t="s">
        <v>1047</v>
      </c>
    </row>
    <row r="15518" spans="12:13" x14ac:dyDescent="0.35">
      <c r="L15518" s="535" t="s">
        <v>16582</v>
      </c>
      <c r="M15518" s="529" t="s">
        <v>1047</v>
      </c>
    </row>
    <row r="15519" spans="12:13" x14ac:dyDescent="0.35">
      <c r="L15519" s="535" t="s">
        <v>16583</v>
      </c>
      <c r="M15519" s="529" t="s">
        <v>1047</v>
      </c>
    </row>
    <row r="15520" spans="12:13" x14ac:dyDescent="0.35">
      <c r="L15520" s="535" t="s">
        <v>16584</v>
      </c>
      <c r="M15520" s="529" t="s">
        <v>1047</v>
      </c>
    </row>
    <row r="15521" spans="12:13" x14ac:dyDescent="0.35">
      <c r="L15521" s="535" t="s">
        <v>16585</v>
      </c>
      <c r="M15521" s="529" t="s">
        <v>1047</v>
      </c>
    </row>
    <row r="15522" spans="12:13" x14ac:dyDescent="0.35">
      <c r="L15522" s="535" t="s">
        <v>16586</v>
      </c>
      <c r="M15522" s="529" t="s">
        <v>1047</v>
      </c>
    </row>
    <row r="15523" spans="12:13" x14ac:dyDescent="0.35">
      <c r="L15523" s="535" t="s">
        <v>16587</v>
      </c>
      <c r="M15523" s="529" t="s">
        <v>1047</v>
      </c>
    </row>
    <row r="15524" spans="12:13" x14ac:dyDescent="0.35">
      <c r="L15524" s="535" t="s">
        <v>16588</v>
      </c>
      <c r="M15524" s="529" t="s">
        <v>1047</v>
      </c>
    </row>
    <row r="15525" spans="12:13" x14ac:dyDescent="0.35">
      <c r="L15525" s="535" t="s">
        <v>16589</v>
      </c>
      <c r="M15525" s="529" t="s">
        <v>1047</v>
      </c>
    </row>
    <row r="15526" spans="12:13" x14ac:dyDescent="0.35">
      <c r="L15526" s="535" t="s">
        <v>16590</v>
      </c>
      <c r="M15526" s="529" t="s">
        <v>1047</v>
      </c>
    </row>
    <row r="15527" spans="12:13" x14ac:dyDescent="0.35">
      <c r="L15527" s="535" t="s">
        <v>16591</v>
      </c>
      <c r="M15527" s="529" t="s">
        <v>1047</v>
      </c>
    </row>
    <row r="15528" spans="12:13" x14ac:dyDescent="0.35">
      <c r="L15528" s="535" t="s">
        <v>16592</v>
      </c>
      <c r="M15528" s="529" t="s">
        <v>1047</v>
      </c>
    </row>
    <row r="15529" spans="12:13" x14ac:dyDescent="0.35">
      <c r="L15529" s="535" t="s">
        <v>16593</v>
      </c>
      <c r="M15529" s="529" t="s">
        <v>1047</v>
      </c>
    </row>
    <row r="15530" spans="12:13" x14ac:dyDescent="0.35">
      <c r="L15530" s="535" t="s">
        <v>16594</v>
      </c>
      <c r="M15530" s="529" t="s">
        <v>1047</v>
      </c>
    </row>
    <row r="15531" spans="12:13" x14ac:dyDescent="0.35">
      <c r="L15531" s="535" t="s">
        <v>16595</v>
      </c>
      <c r="M15531" s="529" t="s">
        <v>1047</v>
      </c>
    </row>
    <row r="15532" spans="12:13" x14ac:dyDescent="0.35">
      <c r="L15532" s="535" t="s">
        <v>16596</v>
      </c>
      <c r="M15532" s="529" t="s">
        <v>1047</v>
      </c>
    </row>
    <row r="15533" spans="12:13" x14ac:dyDescent="0.35">
      <c r="L15533" s="535" t="s">
        <v>16597</v>
      </c>
      <c r="M15533" s="529" t="s">
        <v>1047</v>
      </c>
    </row>
    <row r="15534" spans="12:13" x14ac:dyDescent="0.35">
      <c r="L15534" s="535" t="s">
        <v>16598</v>
      </c>
      <c r="M15534" s="529" t="s">
        <v>1047</v>
      </c>
    </row>
    <row r="15535" spans="12:13" x14ac:dyDescent="0.35">
      <c r="L15535" s="535" t="s">
        <v>16599</v>
      </c>
      <c r="M15535" s="529" t="s">
        <v>1047</v>
      </c>
    </row>
    <row r="15536" spans="12:13" x14ac:dyDescent="0.35">
      <c r="L15536" s="535" t="s">
        <v>16600</v>
      </c>
      <c r="M15536" s="529" t="s">
        <v>1047</v>
      </c>
    </row>
    <row r="15537" spans="12:13" x14ac:dyDescent="0.35">
      <c r="L15537" s="535" t="s">
        <v>16601</v>
      </c>
      <c r="M15537" s="529" t="s">
        <v>1047</v>
      </c>
    </row>
    <row r="15538" spans="12:13" x14ac:dyDescent="0.35">
      <c r="L15538" s="535" t="s">
        <v>16602</v>
      </c>
      <c r="M15538" s="529" t="s">
        <v>1047</v>
      </c>
    </row>
    <row r="15539" spans="12:13" x14ac:dyDescent="0.35">
      <c r="L15539" s="535" t="s">
        <v>16603</v>
      </c>
      <c r="M15539" s="529" t="s">
        <v>1047</v>
      </c>
    </row>
    <row r="15540" spans="12:13" x14ac:dyDescent="0.35">
      <c r="L15540" s="535" t="s">
        <v>16604</v>
      </c>
      <c r="M15540" s="529" t="s">
        <v>1047</v>
      </c>
    </row>
    <row r="15541" spans="12:13" x14ac:dyDescent="0.35">
      <c r="L15541" s="535" t="s">
        <v>16605</v>
      </c>
      <c r="M15541" s="529" t="s">
        <v>1047</v>
      </c>
    </row>
    <row r="15542" spans="12:13" x14ac:dyDescent="0.35">
      <c r="L15542" s="535" t="s">
        <v>16606</v>
      </c>
      <c r="M15542" s="529" t="s">
        <v>1047</v>
      </c>
    </row>
    <row r="15543" spans="12:13" x14ac:dyDescent="0.35">
      <c r="L15543" s="535" t="s">
        <v>16607</v>
      </c>
      <c r="M15543" s="529" t="s">
        <v>1047</v>
      </c>
    </row>
    <row r="15544" spans="12:13" x14ac:dyDescent="0.35">
      <c r="L15544" s="535" t="s">
        <v>16608</v>
      </c>
      <c r="M15544" s="529" t="s">
        <v>1047</v>
      </c>
    </row>
    <row r="15545" spans="12:13" x14ac:dyDescent="0.35">
      <c r="L15545" s="535" t="s">
        <v>16609</v>
      </c>
      <c r="M15545" s="529" t="s">
        <v>1047</v>
      </c>
    </row>
    <row r="15546" spans="12:13" x14ac:dyDescent="0.35">
      <c r="L15546" s="535" t="s">
        <v>16610</v>
      </c>
      <c r="M15546" s="529" t="s">
        <v>1047</v>
      </c>
    </row>
    <row r="15547" spans="12:13" x14ac:dyDescent="0.35">
      <c r="L15547" s="535" t="s">
        <v>16611</v>
      </c>
      <c r="M15547" s="529" t="s">
        <v>1047</v>
      </c>
    </row>
    <row r="15548" spans="12:13" x14ac:dyDescent="0.35">
      <c r="L15548" s="535" t="s">
        <v>16612</v>
      </c>
      <c r="M15548" s="529" t="s">
        <v>1047</v>
      </c>
    </row>
    <row r="15549" spans="12:13" x14ac:dyDescent="0.35">
      <c r="L15549" s="535" t="s">
        <v>16613</v>
      </c>
      <c r="M15549" s="529" t="s">
        <v>1047</v>
      </c>
    </row>
    <row r="15550" spans="12:13" x14ac:dyDescent="0.35">
      <c r="L15550" s="535" t="s">
        <v>16614</v>
      </c>
      <c r="M15550" s="529" t="s">
        <v>1047</v>
      </c>
    </row>
    <row r="15551" spans="12:13" x14ac:dyDescent="0.35">
      <c r="L15551" s="535" t="s">
        <v>16615</v>
      </c>
      <c r="M15551" s="529" t="s">
        <v>1047</v>
      </c>
    </row>
    <row r="15552" spans="12:13" x14ac:dyDescent="0.35">
      <c r="L15552" s="535" t="s">
        <v>16616</v>
      </c>
      <c r="M15552" s="529" t="s">
        <v>1047</v>
      </c>
    </row>
    <row r="15553" spans="12:13" x14ac:dyDescent="0.35">
      <c r="L15553" s="535" t="s">
        <v>16617</v>
      </c>
      <c r="M15553" s="529" t="s">
        <v>1047</v>
      </c>
    </row>
    <row r="15554" spans="12:13" x14ac:dyDescent="0.35">
      <c r="L15554" s="535" t="s">
        <v>16618</v>
      </c>
      <c r="M15554" s="529" t="s">
        <v>1047</v>
      </c>
    </row>
    <row r="15555" spans="12:13" x14ac:dyDescent="0.35">
      <c r="L15555" s="535" t="s">
        <v>16619</v>
      </c>
      <c r="M15555" s="529" t="s">
        <v>1047</v>
      </c>
    </row>
    <row r="15556" spans="12:13" x14ac:dyDescent="0.35">
      <c r="L15556" s="535" t="s">
        <v>16620</v>
      </c>
      <c r="M15556" s="529" t="s">
        <v>1047</v>
      </c>
    </row>
    <row r="15557" spans="12:13" x14ac:dyDescent="0.35">
      <c r="L15557" s="535" t="s">
        <v>16621</v>
      </c>
      <c r="M15557" s="529" t="s">
        <v>1047</v>
      </c>
    </row>
    <row r="15558" spans="12:13" x14ac:dyDescent="0.35">
      <c r="L15558" s="535" t="s">
        <v>16622</v>
      </c>
      <c r="M15558" s="529" t="s">
        <v>1047</v>
      </c>
    </row>
    <row r="15559" spans="12:13" x14ac:dyDescent="0.35">
      <c r="L15559" s="535" t="s">
        <v>16623</v>
      </c>
      <c r="M15559" s="529" t="s">
        <v>1047</v>
      </c>
    </row>
    <row r="15560" spans="12:13" x14ac:dyDescent="0.35">
      <c r="L15560" s="535" t="s">
        <v>16624</v>
      </c>
      <c r="M15560" s="529" t="s">
        <v>1047</v>
      </c>
    </row>
    <row r="15561" spans="12:13" x14ac:dyDescent="0.35">
      <c r="L15561" s="535" t="s">
        <v>16625</v>
      </c>
      <c r="M15561" s="529" t="s">
        <v>1047</v>
      </c>
    </row>
    <row r="15562" spans="12:13" x14ac:dyDescent="0.35">
      <c r="L15562" s="535" t="s">
        <v>16626</v>
      </c>
      <c r="M15562" s="529" t="s">
        <v>1047</v>
      </c>
    </row>
    <row r="15563" spans="12:13" x14ac:dyDescent="0.35">
      <c r="L15563" s="535" t="s">
        <v>16627</v>
      </c>
      <c r="M15563" s="529" t="s">
        <v>1047</v>
      </c>
    </row>
    <row r="15564" spans="12:13" x14ac:dyDescent="0.35">
      <c r="L15564" s="535" t="s">
        <v>16628</v>
      </c>
      <c r="M15564" s="529" t="s">
        <v>1047</v>
      </c>
    </row>
    <row r="15565" spans="12:13" x14ac:dyDescent="0.35">
      <c r="L15565" s="535" t="s">
        <v>16629</v>
      </c>
      <c r="M15565" s="529" t="s">
        <v>1047</v>
      </c>
    </row>
    <row r="15566" spans="12:13" x14ac:dyDescent="0.35">
      <c r="L15566" s="535" t="s">
        <v>16630</v>
      </c>
      <c r="M15566" s="529" t="s">
        <v>1047</v>
      </c>
    </row>
    <row r="15567" spans="12:13" x14ac:dyDescent="0.35">
      <c r="L15567" s="535" t="s">
        <v>16631</v>
      </c>
      <c r="M15567" s="529" t="s">
        <v>1047</v>
      </c>
    </row>
    <row r="15568" spans="12:13" x14ac:dyDescent="0.35">
      <c r="L15568" s="535" t="s">
        <v>16632</v>
      </c>
      <c r="M15568" s="529" t="s">
        <v>1047</v>
      </c>
    </row>
    <row r="15569" spans="12:13" x14ac:dyDescent="0.35">
      <c r="L15569" s="535" t="s">
        <v>16633</v>
      </c>
      <c r="M15569" s="529" t="s">
        <v>1047</v>
      </c>
    </row>
    <row r="15570" spans="12:13" x14ac:dyDescent="0.35">
      <c r="L15570" s="535" t="s">
        <v>16634</v>
      </c>
      <c r="M15570" s="529" t="s">
        <v>1047</v>
      </c>
    </row>
    <row r="15571" spans="12:13" x14ac:dyDescent="0.35">
      <c r="L15571" s="535" t="s">
        <v>16635</v>
      </c>
      <c r="M15571" s="529" t="s">
        <v>1047</v>
      </c>
    </row>
    <row r="15572" spans="12:13" x14ac:dyDescent="0.35">
      <c r="L15572" s="535" t="s">
        <v>16636</v>
      </c>
      <c r="M15572" s="529" t="s">
        <v>1047</v>
      </c>
    </row>
    <row r="15573" spans="12:13" x14ac:dyDescent="0.35">
      <c r="L15573" s="535" t="s">
        <v>16637</v>
      </c>
      <c r="M15573" s="529" t="s">
        <v>1047</v>
      </c>
    </row>
    <row r="15574" spans="12:13" x14ac:dyDescent="0.35">
      <c r="L15574" s="535" t="s">
        <v>16638</v>
      </c>
      <c r="M15574" s="529" t="s">
        <v>1047</v>
      </c>
    </row>
    <row r="15575" spans="12:13" x14ac:dyDescent="0.35">
      <c r="L15575" s="535" t="s">
        <v>16639</v>
      </c>
      <c r="M15575" s="529" t="s">
        <v>1047</v>
      </c>
    </row>
    <row r="15576" spans="12:13" x14ac:dyDescent="0.35">
      <c r="L15576" s="535" t="s">
        <v>16640</v>
      </c>
      <c r="M15576" s="529" t="s">
        <v>1047</v>
      </c>
    </row>
    <row r="15577" spans="12:13" x14ac:dyDescent="0.35">
      <c r="L15577" s="535" t="s">
        <v>16641</v>
      </c>
      <c r="M15577" s="529" t="s">
        <v>1047</v>
      </c>
    </row>
    <row r="15578" spans="12:13" x14ac:dyDescent="0.35">
      <c r="L15578" s="535" t="s">
        <v>16642</v>
      </c>
      <c r="M15578" s="529" t="s">
        <v>1047</v>
      </c>
    </row>
    <row r="15579" spans="12:13" x14ac:dyDescent="0.35">
      <c r="L15579" s="535" t="s">
        <v>16643</v>
      </c>
      <c r="M15579" s="529" t="s">
        <v>1047</v>
      </c>
    </row>
    <row r="15580" spans="12:13" x14ac:dyDescent="0.35">
      <c r="L15580" s="535" t="s">
        <v>16644</v>
      </c>
      <c r="M15580" s="529" t="s">
        <v>1047</v>
      </c>
    </row>
    <row r="15581" spans="12:13" x14ac:dyDescent="0.35">
      <c r="L15581" s="535" t="s">
        <v>16645</v>
      </c>
      <c r="M15581" s="529" t="s">
        <v>1047</v>
      </c>
    </row>
    <row r="15582" spans="12:13" x14ac:dyDescent="0.35">
      <c r="L15582" s="535" t="s">
        <v>16646</v>
      </c>
      <c r="M15582" s="529" t="s">
        <v>1047</v>
      </c>
    </row>
    <row r="15583" spans="12:13" x14ac:dyDescent="0.35">
      <c r="L15583" s="535" t="s">
        <v>16647</v>
      </c>
      <c r="M15583" s="529" t="s">
        <v>1047</v>
      </c>
    </row>
    <row r="15584" spans="12:13" x14ac:dyDescent="0.35">
      <c r="L15584" s="535" t="s">
        <v>16648</v>
      </c>
      <c r="M15584" s="529" t="s">
        <v>1047</v>
      </c>
    </row>
    <row r="15585" spans="12:13" x14ac:dyDescent="0.35">
      <c r="L15585" s="535" t="s">
        <v>16649</v>
      </c>
      <c r="M15585" s="529" t="s">
        <v>1047</v>
      </c>
    </row>
    <row r="15586" spans="12:13" x14ac:dyDescent="0.35">
      <c r="L15586" s="535" t="s">
        <v>16650</v>
      </c>
      <c r="M15586" s="529" t="s">
        <v>1047</v>
      </c>
    </row>
    <row r="15587" spans="12:13" x14ac:dyDescent="0.35">
      <c r="L15587" s="535" t="s">
        <v>16651</v>
      </c>
      <c r="M15587" s="529" t="s">
        <v>1047</v>
      </c>
    </row>
    <row r="15588" spans="12:13" x14ac:dyDescent="0.35">
      <c r="L15588" s="535" t="s">
        <v>16652</v>
      </c>
      <c r="M15588" s="529" t="s">
        <v>1047</v>
      </c>
    </row>
    <row r="15589" spans="12:13" x14ac:dyDescent="0.35">
      <c r="L15589" s="535" t="s">
        <v>16653</v>
      </c>
      <c r="M15589" s="529" t="s">
        <v>1047</v>
      </c>
    </row>
    <row r="15590" spans="12:13" x14ac:dyDescent="0.35">
      <c r="L15590" s="535" t="s">
        <v>16654</v>
      </c>
      <c r="M15590" s="529" t="s">
        <v>1047</v>
      </c>
    </row>
    <row r="15591" spans="12:13" x14ac:dyDescent="0.35">
      <c r="L15591" s="535" t="s">
        <v>16655</v>
      </c>
      <c r="M15591" s="529" t="s">
        <v>1047</v>
      </c>
    </row>
    <row r="15592" spans="12:13" x14ac:dyDescent="0.35">
      <c r="L15592" s="535" t="s">
        <v>16656</v>
      </c>
      <c r="M15592" s="529" t="s">
        <v>1047</v>
      </c>
    </row>
    <row r="15593" spans="12:13" x14ac:dyDescent="0.35">
      <c r="L15593" s="535" t="s">
        <v>16657</v>
      </c>
      <c r="M15593" s="529" t="s">
        <v>1047</v>
      </c>
    </row>
    <row r="15594" spans="12:13" x14ac:dyDescent="0.35">
      <c r="L15594" s="535" t="s">
        <v>16658</v>
      </c>
      <c r="M15594" s="529" t="s">
        <v>1047</v>
      </c>
    </row>
    <row r="15595" spans="12:13" x14ac:dyDescent="0.35">
      <c r="L15595" s="535" t="s">
        <v>16659</v>
      </c>
      <c r="M15595" s="529" t="s">
        <v>1047</v>
      </c>
    </row>
    <row r="15596" spans="12:13" x14ac:dyDescent="0.35">
      <c r="L15596" s="535" t="s">
        <v>16660</v>
      </c>
      <c r="M15596" s="529" t="s">
        <v>1047</v>
      </c>
    </row>
    <row r="15597" spans="12:13" x14ac:dyDescent="0.35">
      <c r="L15597" s="535" t="s">
        <v>16661</v>
      </c>
      <c r="M15597" s="529" t="s">
        <v>1047</v>
      </c>
    </row>
    <row r="15598" spans="12:13" x14ac:dyDescent="0.35">
      <c r="L15598" s="535" t="s">
        <v>16662</v>
      </c>
      <c r="M15598" s="529" t="s">
        <v>1047</v>
      </c>
    </row>
    <row r="15599" spans="12:13" x14ac:dyDescent="0.35">
      <c r="L15599" s="535" t="s">
        <v>16663</v>
      </c>
      <c r="M15599" s="529" t="s">
        <v>1047</v>
      </c>
    </row>
    <row r="15600" spans="12:13" x14ac:dyDescent="0.35">
      <c r="L15600" s="535" t="s">
        <v>16664</v>
      </c>
      <c r="M15600" s="529" t="s">
        <v>1047</v>
      </c>
    </row>
    <row r="15601" spans="12:13" x14ac:dyDescent="0.35">
      <c r="L15601" s="535" t="s">
        <v>16665</v>
      </c>
      <c r="M15601" s="529" t="s">
        <v>1047</v>
      </c>
    </row>
    <row r="15602" spans="12:13" x14ac:dyDescent="0.35">
      <c r="L15602" s="535" t="s">
        <v>16666</v>
      </c>
      <c r="M15602" s="529" t="s">
        <v>1047</v>
      </c>
    </row>
    <row r="15603" spans="12:13" x14ac:dyDescent="0.35">
      <c r="L15603" s="535" t="s">
        <v>16667</v>
      </c>
      <c r="M15603" s="529" t="s">
        <v>1047</v>
      </c>
    </row>
    <row r="15604" spans="12:13" x14ac:dyDescent="0.35">
      <c r="L15604" s="535" t="s">
        <v>16668</v>
      </c>
      <c r="M15604" s="529" t="s">
        <v>1047</v>
      </c>
    </row>
    <row r="15605" spans="12:13" x14ac:dyDescent="0.35">
      <c r="L15605" s="535" t="s">
        <v>16669</v>
      </c>
      <c r="M15605" s="529" t="s">
        <v>1047</v>
      </c>
    </row>
    <row r="15606" spans="12:13" x14ac:dyDescent="0.35">
      <c r="L15606" s="535" t="s">
        <v>16670</v>
      </c>
      <c r="M15606" s="529" t="s">
        <v>1047</v>
      </c>
    </row>
    <row r="15607" spans="12:13" x14ac:dyDescent="0.35">
      <c r="L15607" s="535" t="s">
        <v>16671</v>
      </c>
      <c r="M15607" s="529" t="s">
        <v>1047</v>
      </c>
    </row>
    <row r="15608" spans="12:13" x14ac:dyDescent="0.35">
      <c r="L15608" s="535" t="s">
        <v>16672</v>
      </c>
      <c r="M15608" s="529" t="s">
        <v>1047</v>
      </c>
    </row>
    <row r="15609" spans="12:13" x14ac:dyDescent="0.35">
      <c r="L15609" s="535" t="s">
        <v>16673</v>
      </c>
      <c r="M15609" s="529" t="s">
        <v>1047</v>
      </c>
    </row>
    <row r="15610" spans="12:13" x14ac:dyDescent="0.35">
      <c r="L15610" s="535" t="s">
        <v>16674</v>
      </c>
      <c r="M15610" s="529" t="s">
        <v>1047</v>
      </c>
    </row>
    <row r="15611" spans="12:13" x14ac:dyDescent="0.35">
      <c r="L15611" s="535" t="s">
        <v>16675</v>
      </c>
      <c r="M15611" s="529" t="s">
        <v>1047</v>
      </c>
    </row>
    <row r="15612" spans="12:13" x14ac:dyDescent="0.35">
      <c r="L15612" s="535" t="s">
        <v>16676</v>
      </c>
      <c r="M15612" s="529" t="s">
        <v>1047</v>
      </c>
    </row>
    <row r="15613" spans="12:13" x14ac:dyDescent="0.35">
      <c r="L15613" s="535" t="s">
        <v>16677</v>
      </c>
      <c r="M15613" s="529" t="s">
        <v>1047</v>
      </c>
    </row>
    <row r="15614" spans="12:13" x14ac:dyDescent="0.35">
      <c r="L15614" s="535" t="s">
        <v>16678</v>
      </c>
      <c r="M15614" s="529" t="s">
        <v>1075</v>
      </c>
    </row>
    <row r="15615" spans="12:13" x14ac:dyDescent="0.35">
      <c r="L15615" s="535" t="s">
        <v>16679</v>
      </c>
      <c r="M15615" s="529" t="s">
        <v>1075</v>
      </c>
    </row>
    <row r="15616" spans="12:13" x14ac:dyDescent="0.35">
      <c r="L15616" s="535" t="s">
        <v>16680</v>
      </c>
      <c r="M15616" s="529" t="s">
        <v>1075</v>
      </c>
    </row>
    <row r="15617" spans="12:13" x14ac:dyDescent="0.35">
      <c r="L15617" s="535" t="s">
        <v>16681</v>
      </c>
      <c r="M15617" s="529" t="s">
        <v>1075</v>
      </c>
    </row>
    <row r="15618" spans="12:13" x14ac:dyDescent="0.35">
      <c r="L15618" s="535" t="s">
        <v>16682</v>
      </c>
      <c r="M15618" s="529" t="s">
        <v>1075</v>
      </c>
    </row>
    <row r="15619" spans="12:13" x14ac:dyDescent="0.35">
      <c r="L15619" s="535" t="s">
        <v>16683</v>
      </c>
      <c r="M15619" s="529" t="s">
        <v>1075</v>
      </c>
    </row>
    <row r="15620" spans="12:13" x14ac:dyDescent="0.35">
      <c r="L15620" s="535" t="s">
        <v>16684</v>
      </c>
      <c r="M15620" s="529" t="s">
        <v>1075</v>
      </c>
    </row>
    <row r="15621" spans="12:13" x14ac:dyDescent="0.35">
      <c r="L15621" s="535" t="s">
        <v>16685</v>
      </c>
      <c r="M15621" s="529" t="s">
        <v>1075</v>
      </c>
    </row>
    <row r="15622" spans="12:13" x14ac:dyDescent="0.35">
      <c r="L15622" s="535" t="s">
        <v>16686</v>
      </c>
      <c r="M15622" s="529" t="s">
        <v>1075</v>
      </c>
    </row>
    <row r="15623" spans="12:13" x14ac:dyDescent="0.35">
      <c r="L15623" s="535" t="s">
        <v>16687</v>
      </c>
      <c r="M15623" s="529" t="s">
        <v>1075</v>
      </c>
    </row>
    <row r="15624" spans="12:13" x14ac:dyDescent="0.35">
      <c r="L15624" s="535" t="s">
        <v>16688</v>
      </c>
      <c r="M15624" s="529" t="s">
        <v>1075</v>
      </c>
    </row>
    <row r="15625" spans="12:13" x14ac:dyDescent="0.35">
      <c r="L15625" s="535" t="s">
        <v>16689</v>
      </c>
      <c r="M15625" s="529" t="s">
        <v>1075</v>
      </c>
    </row>
    <row r="15626" spans="12:13" x14ac:dyDescent="0.35">
      <c r="L15626" s="535" t="s">
        <v>16690</v>
      </c>
      <c r="M15626" s="529" t="s">
        <v>1047</v>
      </c>
    </row>
    <row r="15627" spans="12:13" x14ac:dyDescent="0.35">
      <c r="L15627" s="535" t="s">
        <v>16691</v>
      </c>
      <c r="M15627" s="529" t="s">
        <v>1075</v>
      </c>
    </row>
    <row r="15628" spans="12:13" x14ac:dyDescent="0.35">
      <c r="L15628" s="535" t="s">
        <v>16692</v>
      </c>
      <c r="M15628" s="529" t="s">
        <v>1075</v>
      </c>
    </row>
    <row r="15629" spans="12:13" x14ac:dyDescent="0.35">
      <c r="L15629" s="535" t="s">
        <v>16693</v>
      </c>
      <c r="M15629" s="529" t="s">
        <v>1075</v>
      </c>
    </row>
    <row r="15630" spans="12:13" x14ac:dyDescent="0.35">
      <c r="L15630" s="535" t="s">
        <v>16694</v>
      </c>
      <c r="M15630" s="529" t="s">
        <v>1075</v>
      </c>
    </row>
    <row r="15631" spans="12:13" x14ac:dyDescent="0.35">
      <c r="L15631" s="535" t="s">
        <v>16695</v>
      </c>
      <c r="M15631" s="529" t="s">
        <v>1075</v>
      </c>
    </row>
    <row r="15632" spans="12:13" x14ac:dyDescent="0.35">
      <c r="L15632" s="535" t="s">
        <v>16696</v>
      </c>
      <c r="M15632" s="529" t="s">
        <v>1047</v>
      </c>
    </row>
    <row r="15633" spans="12:13" x14ac:dyDescent="0.35">
      <c r="L15633" s="535" t="s">
        <v>16697</v>
      </c>
      <c r="M15633" s="529" t="s">
        <v>1047</v>
      </c>
    </row>
    <row r="15634" spans="12:13" x14ac:dyDescent="0.35">
      <c r="L15634" s="535" t="s">
        <v>16698</v>
      </c>
      <c r="M15634" s="529" t="s">
        <v>1047</v>
      </c>
    </row>
    <row r="15635" spans="12:13" x14ac:dyDescent="0.35">
      <c r="L15635" s="535" t="s">
        <v>16699</v>
      </c>
      <c r="M15635" s="529" t="s">
        <v>1075</v>
      </c>
    </row>
    <row r="15636" spans="12:13" x14ac:dyDescent="0.35">
      <c r="L15636" s="535" t="s">
        <v>16700</v>
      </c>
      <c r="M15636" s="529" t="s">
        <v>1075</v>
      </c>
    </row>
    <row r="15637" spans="12:13" x14ac:dyDescent="0.35">
      <c r="L15637" s="535" t="s">
        <v>16701</v>
      </c>
      <c r="M15637" s="529" t="s">
        <v>1075</v>
      </c>
    </row>
    <row r="15638" spans="12:13" x14ac:dyDescent="0.35">
      <c r="L15638" s="535" t="s">
        <v>16702</v>
      </c>
      <c r="M15638" s="529" t="s">
        <v>1047</v>
      </c>
    </row>
    <row r="15639" spans="12:13" x14ac:dyDescent="0.35">
      <c r="L15639" s="535" t="s">
        <v>16703</v>
      </c>
      <c r="M15639" s="529" t="s">
        <v>1075</v>
      </c>
    </row>
    <row r="15640" spans="12:13" x14ac:dyDescent="0.35">
      <c r="L15640" s="535" t="s">
        <v>16704</v>
      </c>
      <c r="M15640" s="529" t="s">
        <v>1047</v>
      </c>
    </row>
    <row r="15641" spans="12:13" x14ac:dyDescent="0.35">
      <c r="L15641" s="535" t="s">
        <v>16705</v>
      </c>
      <c r="M15641" s="529" t="s">
        <v>1075</v>
      </c>
    </row>
    <row r="15642" spans="12:13" x14ac:dyDescent="0.35">
      <c r="L15642" s="535" t="s">
        <v>16706</v>
      </c>
      <c r="M15642" s="529" t="s">
        <v>1075</v>
      </c>
    </row>
    <row r="15643" spans="12:13" x14ac:dyDescent="0.35">
      <c r="L15643" s="535" t="s">
        <v>16707</v>
      </c>
      <c r="M15643" s="529" t="s">
        <v>1075</v>
      </c>
    </row>
    <row r="15644" spans="12:13" x14ac:dyDescent="0.35">
      <c r="L15644" s="535" t="s">
        <v>16708</v>
      </c>
      <c r="M15644" s="529" t="s">
        <v>1075</v>
      </c>
    </row>
    <row r="15645" spans="12:13" x14ac:dyDescent="0.35">
      <c r="L15645" s="535" t="s">
        <v>16709</v>
      </c>
      <c r="M15645" s="529" t="s">
        <v>1047</v>
      </c>
    </row>
    <row r="15646" spans="12:13" x14ac:dyDescent="0.35">
      <c r="L15646" s="535" t="s">
        <v>16710</v>
      </c>
      <c r="M15646" s="529" t="s">
        <v>1047</v>
      </c>
    </row>
    <row r="15647" spans="12:13" x14ac:dyDescent="0.35">
      <c r="L15647" s="535" t="s">
        <v>16711</v>
      </c>
      <c r="M15647" s="529" t="s">
        <v>1075</v>
      </c>
    </row>
    <row r="15648" spans="12:13" x14ac:dyDescent="0.35">
      <c r="L15648" s="535" t="s">
        <v>16712</v>
      </c>
      <c r="M15648" s="529" t="s">
        <v>1075</v>
      </c>
    </row>
    <row r="15649" spans="12:13" x14ac:dyDescent="0.35">
      <c r="L15649" s="535" t="s">
        <v>16713</v>
      </c>
      <c r="M15649" s="529" t="s">
        <v>1075</v>
      </c>
    </row>
    <row r="15650" spans="12:13" x14ac:dyDescent="0.35">
      <c r="L15650" s="535" t="s">
        <v>16714</v>
      </c>
      <c r="M15650" s="529" t="s">
        <v>1075</v>
      </c>
    </row>
    <row r="15651" spans="12:13" x14ac:dyDescent="0.35">
      <c r="L15651" s="535" t="s">
        <v>16715</v>
      </c>
      <c r="M15651" s="529" t="s">
        <v>1075</v>
      </c>
    </row>
    <row r="15652" spans="12:13" x14ac:dyDescent="0.35">
      <c r="L15652" s="535" t="s">
        <v>16716</v>
      </c>
      <c r="M15652" s="529" t="s">
        <v>1075</v>
      </c>
    </row>
    <row r="15653" spans="12:13" x14ac:dyDescent="0.35">
      <c r="L15653" s="535" t="s">
        <v>16717</v>
      </c>
      <c r="M15653" s="529" t="s">
        <v>1075</v>
      </c>
    </row>
    <row r="15654" spans="12:13" x14ac:dyDescent="0.35">
      <c r="L15654" s="535" t="s">
        <v>16718</v>
      </c>
      <c r="M15654" s="529" t="s">
        <v>1075</v>
      </c>
    </row>
    <row r="15655" spans="12:13" x14ac:dyDescent="0.35">
      <c r="L15655" s="535" t="s">
        <v>16719</v>
      </c>
      <c r="M15655" s="529" t="s">
        <v>1075</v>
      </c>
    </row>
    <row r="15656" spans="12:13" x14ac:dyDescent="0.35">
      <c r="L15656" s="535" t="s">
        <v>16720</v>
      </c>
      <c r="M15656" s="529" t="s">
        <v>1075</v>
      </c>
    </row>
    <row r="15657" spans="12:13" x14ac:dyDescent="0.35">
      <c r="L15657" s="535" t="s">
        <v>16721</v>
      </c>
      <c r="M15657" s="529" t="s">
        <v>1075</v>
      </c>
    </row>
    <row r="15658" spans="12:13" x14ac:dyDescent="0.35">
      <c r="L15658" s="535" t="s">
        <v>16722</v>
      </c>
      <c r="M15658" s="529" t="s">
        <v>1075</v>
      </c>
    </row>
    <row r="15659" spans="12:13" x14ac:dyDescent="0.35">
      <c r="L15659" s="535" t="s">
        <v>16723</v>
      </c>
      <c r="M15659" s="529" t="s">
        <v>1075</v>
      </c>
    </row>
    <row r="15660" spans="12:13" x14ac:dyDescent="0.35">
      <c r="L15660" s="535" t="s">
        <v>16724</v>
      </c>
      <c r="M15660" s="529" t="s">
        <v>1075</v>
      </c>
    </row>
    <row r="15661" spans="12:13" x14ac:dyDescent="0.35">
      <c r="L15661" s="535" t="s">
        <v>16725</v>
      </c>
      <c r="M15661" s="529" t="s">
        <v>1075</v>
      </c>
    </row>
    <row r="15662" spans="12:13" x14ac:dyDescent="0.35">
      <c r="L15662" s="535" t="s">
        <v>16726</v>
      </c>
      <c r="M15662" s="529" t="s">
        <v>1075</v>
      </c>
    </row>
    <row r="15663" spans="12:13" x14ac:dyDescent="0.35">
      <c r="L15663" s="535" t="s">
        <v>16727</v>
      </c>
      <c r="M15663" s="529" t="s">
        <v>1075</v>
      </c>
    </row>
    <row r="15664" spans="12:13" x14ac:dyDescent="0.35">
      <c r="L15664" s="535" t="s">
        <v>16728</v>
      </c>
      <c r="M15664" s="529" t="s">
        <v>1075</v>
      </c>
    </row>
    <row r="15665" spans="12:13" x14ac:dyDescent="0.35">
      <c r="L15665" s="535" t="s">
        <v>16729</v>
      </c>
      <c r="M15665" s="529" t="s">
        <v>1075</v>
      </c>
    </row>
    <row r="15666" spans="12:13" x14ac:dyDescent="0.35">
      <c r="L15666" s="535" t="s">
        <v>16730</v>
      </c>
      <c r="M15666" s="529" t="s">
        <v>1075</v>
      </c>
    </row>
    <row r="15667" spans="12:13" x14ac:dyDescent="0.35">
      <c r="L15667" s="535" t="s">
        <v>16731</v>
      </c>
      <c r="M15667" s="529" t="s">
        <v>1075</v>
      </c>
    </row>
    <row r="15668" spans="12:13" x14ac:dyDescent="0.35">
      <c r="L15668" s="535" t="s">
        <v>16732</v>
      </c>
      <c r="M15668" s="529" t="s">
        <v>1075</v>
      </c>
    </row>
    <row r="15669" spans="12:13" x14ac:dyDescent="0.35">
      <c r="L15669" s="535" t="s">
        <v>16733</v>
      </c>
      <c r="M15669" s="529" t="s">
        <v>1075</v>
      </c>
    </row>
    <row r="15670" spans="12:13" x14ac:dyDescent="0.35">
      <c r="L15670" s="535" t="s">
        <v>16734</v>
      </c>
      <c r="M15670" s="529" t="s">
        <v>1075</v>
      </c>
    </row>
    <row r="15671" spans="12:13" x14ac:dyDescent="0.35">
      <c r="L15671" s="535" t="s">
        <v>16735</v>
      </c>
      <c r="M15671" s="529" t="s">
        <v>1075</v>
      </c>
    </row>
    <row r="15672" spans="12:13" x14ac:dyDescent="0.35">
      <c r="L15672" s="535" t="s">
        <v>16736</v>
      </c>
      <c r="M15672" s="529" t="s">
        <v>1075</v>
      </c>
    </row>
    <row r="15673" spans="12:13" x14ac:dyDescent="0.35">
      <c r="L15673" s="535" t="s">
        <v>16737</v>
      </c>
      <c r="M15673" s="529" t="s">
        <v>1075</v>
      </c>
    </row>
    <row r="15674" spans="12:13" x14ac:dyDescent="0.35">
      <c r="L15674" s="535" t="s">
        <v>16738</v>
      </c>
      <c r="M15674" s="529" t="s">
        <v>1075</v>
      </c>
    </row>
    <row r="15675" spans="12:13" x14ac:dyDescent="0.35">
      <c r="L15675" s="535" t="s">
        <v>16739</v>
      </c>
      <c r="M15675" s="529" t="s">
        <v>1075</v>
      </c>
    </row>
    <row r="15676" spans="12:13" x14ac:dyDescent="0.35">
      <c r="L15676" s="535" t="s">
        <v>16740</v>
      </c>
      <c r="M15676" s="529" t="s">
        <v>1075</v>
      </c>
    </row>
    <row r="15677" spans="12:13" x14ac:dyDescent="0.35">
      <c r="L15677" s="535" t="s">
        <v>16741</v>
      </c>
      <c r="M15677" s="529" t="s">
        <v>1075</v>
      </c>
    </row>
    <row r="15678" spans="12:13" x14ac:dyDescent="0.35">
      <c r="L15678" s="535" t="s">
        <v>16742</v>
      </c>
      <c r="M15678" s="529" t="s">
        <v>1075</v>
      </c>
    </row>
    <row r="15679" spans="12:13" x14ac:dyDescent="0.35">
      <c r="L15679" s="535" t="s">
        <v>16743</v>
      </c>
      <c r="M15679" s="529" t="s">
        <v>1075</v>
      </c>
    </row>
    <row r="15680" spans="12:13" x14ac:dyDescent="0.35">
      <c r="L15680" s="535" t="s">
        <v>16744</v>
      </c>
      <c r="M15680" s="529" t="s">
        <v>1075</v>
      </c>
    </row>
    <row r="15681" spans="12:13" x14ac:dyDescent="0.35">
      <c r="L15681" s="535" t="s">
        <v>16745</v>
      </c>
      <c r="M15681" s="529" t="s">
        <v>1075</v>
      </c>
    </row>
    <row r="15682" spans="12:13" x14ac:dyDescent="0.35">
      <c r="L15682" s="535" t="s">
        <v>16746</v>
      </c>
      <c r="M15682" s="529" t="s">
        <v>1075</v>
      </c>
    </row>
    <row r="15683" spans="12:13" x14ac:dyDescent="0.35">
      <c r="L15683" s="535" t="s">
        <v>16747</v>
      </c>
      <c r="M15683" s="529" t="s">
        <v>1075</v>
      </c>
    </row>
    <row r="15684" spans="12:13" x14ac:dyDescent="0.35">
      <c r="L15684" s="535" t="s">
        <v>16748</v>
      </c>
      <c r="M15684" s="529" t="s">
        <v>1075</v>
      </c>
    </row>
    <row r="15685" spans="12:13" x14ac:dyDescent="0.35">
      <c r="L15685" s="535" t="s">
        <v>16749</v>
      </c>
      <c r="M15685" s="529" t="s">
        <v>1075</v>
      </c>
    </row>
    <row r="15686" spans="12:13" x14ac:dyDescent="0.35">
      <c r="L15686" s="535" t="s">
        <v>16750</v>
      </c>
      <c r="M15686" s="529" t="s">
        <v>1075</v>
      </c>
    </row>
    <row r="15687" spans="12:13" x14ac:dyDescent="0.35">
      <c r="L15687" s="535" t="s">
        <v>16751</v>
      </c>
      <c r="M15687" s="529" t="s">
        <v>1075</v>
      </c>
    </row>
    <row r="15688" spans="12:13" x14ac:dyDescent="0.35">
      <c r="L15688" s="535" t="s">
        <v>16752</v>
      </c>
      <c r="M15688" s="529" t="s">
        <v>1075</v>
      </c>
    </row>
    <row r="15689" spans="12:13" x14ac:dyDescent="0.35">
      <c r="L15689" s="535" t="s">
        <v>16753</v>
      </c>
      <c r="M15689" s="529" t="s">
        <v>1075</v>
      </c>
    </row>
    <row r="15690" spans="12:13" x14ac:dyDescent="0.35">
      <c r="L15690" s="535" t="s">
        <v>16754</v>
      </c>
      <c r="M15690" s="529" t="s">
        <v>1075</v>
      </c>
    </row>
    <row r="15691" spans="12:13" x14ac:dyDescent="0.35">
      <c r="L15691" s="535" t="s">
        <v>16755</v>
      </c>
      <c r="M15691" s="529" t="s">
        <v>1075</v>
      </c>
    </row>
    <row r="15692" spans="12:13" x14ac:dyDescent="0.35">
      <c r="L15692" s="535" t="s">
        <v>16756</v>
      </c>
      <c r="M15692" s="529" t="s">
        <v>1075</v>
      </c>
    </row>
    <row r="15693" spans="12:13" x14ac:dyDescent="0.35">
      <c r="L15693" s="535" t="s">
        <v>16757</v>
      </c>
      <c r="M15693" s="529" t="s">
        <v>1075</v>
      </c>
    </row>
    <row r="15694" spans="12:13" x14ac:dyDescent="0.35">
      <c r="L15694" s="535" t="s">
        <v>16758</v>
      </c>
      <c r="M15694" s="529" t="s">
        <v>1075</v>
      </c>
    </row>
    <row r="15695" spans="12:13" x14ac:dyDescent="0.35">
      <c r="L15695" s="535" t="s">
        <v>16759</v>
      </c>
      <c r="M15695" s="529" t="s">
        <v>1075</v>
      </c>
    </row>
    <row r="15696" spans="12:13" x14ac:dyDescent="0.35">
      <c r="L15696" s="535" t="s">
        <v>16760</v>
      </c>
      <c r="M15696" s="529" t="s">
        <v>1075</v>
      </c>
    </row>
    <row r="15697" spans="12:13" x14ac:dyDescent="0.35">
      <c r="L15697" s="535" t="s">
        <v>16761</v>
      </c>
      <c r="M15697" s="529" t="s">
        <v>1075</v>
      </c>
    </row>
    <row r="15698" spans="12:13" x14ac:dyDescent="0.35">
      <c r="L15698" s="535" t="s">
        <v>16762</v>
      </c>
      <c r="M15698" s="529" t="s">
        <v>1075</v>
      </c>
    </row>
    <row r="15699" spans="12:13" x14ac:dyDescent="0.35">
      <c r="L15699" s="535" t="s">
        <v>16763</v>
      </c>
      <c r="M15699" s="529" t="s">
        <v>1075</v>
      </c>
    </row>
    <row r="15700" spans="12:13" x14ac:dyDescent="0.35">
      <c r="L15700" s="535" t="s">
        <v>16764</v>
      </c>
      <c r="M15700" s="529" t="s">
        <v>1075</v>
      </c>
    </row>
    <row r="15701" spans="12:13" x14ac:dyDescent="0.35">
      <c r="L15701" s="535" t="s">
        <v>16765</v>
      </c>
      <c r="M15701" s="529" t="s">
        <v>1075</v>
      </c>
    </row>
    <row r="15702" spans="12:13" x14ac:dyDescent="0.35">
      <c r="L15702" s="535" t="s">
        <v>16766</v>
      </c>
      <c r="M15702" s="529" t="s">
        <v>1075</v>
      </c>
    </row>
    <row r="15703" spans="12:13" x14ac:dyDescent="0.35">
      <c r="L15703" s="535" t="s">
        <v>16767</v>
      </c>
      <c r="M15703" s="529" t="s">
        <v>1075</v>
      </c>
    </row>
    <row r="15704" spans="12:13" x14ac:dyDescent="0.35">
      <c r="L15704" s="535" t="s">
        <v>16768</v>
      </c>
      <c r="M15704" s="529" t="s">
        <v>1075</v>
      </c>
    </row>
    <row r="15705" spans="12:13" x14ac:dyDescent="0.35">
      <c r="L15705" s="535" t="s">
        <v>16769</v>
      </c>
      <c r="M15705" s="529" t="s">
        <v>1075</v>
      </c>
    </row>
    <row r="15706" spans="12:13" x14ac:dyDescent="0.35">
      <c r="L15706" s="535" t="s">
        <v>16770</v>
      </c>
      <c r="M15706" s="529" t="s">
        <v>1075</v>
      </c>
    </row>
    <row r="15707" spans="12:13" x14ac:dyDescent="0.35">
      <c r="L15707" s="535" t="s">
        <v>16771</v>
      </c>
      <c r="M15707" s="529" t="s">
        <v>1075</v>
      </c>
    </row>
    <row r="15708" spans="12:13" x14ac:dyDescent="0.35">
      <c r="L15708" s="535" t="s">
        <v>16772</v>
      </c>
      <c r="M15708" s="529" t="s">
        <v>1075</v>
      </c>
    </row>
    <row r="15709" spans="12:13" x14ac:dyDescent="0.35">
      <c r="L15709" s="535" t="s">
        <v>16773</v>
      </c>
      <c r="M15709" s="529" t="s">
        <v>1075</v>
      </c>
    </row>
    <row r="15710" spans="12:13" x14ac:dyDescent="0.35">
      <c r="L15710" s="535" t="s">
        <v>16774</v>
      </c>
      <c r="M15710" s="529" t="s">
        <v>1075</v>
      </c>
    </row>
    <row r="15711" spans="12:13" x14ac:dyDescent="0.35">
      <c r="L15711" s="535" t="s">
        <v>16775</v>
      </c>
      <c r="M15711" s="529" t="s">
        <v>1075</v>
      </c>
    </row>
    <row r="15712" spans="12:13" x14ac:dyDescent="0.35">
      <c r="L15712" s="535" t="s">
        <v>16776</v>
      </c>
      <c r="M15712" s="529" t="s">
        <v>1075</v>
      </c>
    </row>
    <row r="15713" spans="12:13" x14ac:dyDescent="0.35">
      <c r="L15713" s="535" t="s">
        <v>16777</v>
      </c>
      <c r="M15713" s="529" t="s">
        <v>1075</v>
      </c>
    </row>
    <row r="15714" spans="12:13" x14ac:dyDescent="0.35">
      <c r="L15714" s="535" t="s">
        <v>16778</v>
      </c>
      <c r="M15714" s="529" t="s">
        <v>1075</v>
      </c>
    </row>
    <row r="15715" spans="12:13" x14ac:dyDescent="0.35">
      <c r="L15715" s="535" t="s">
        <v>16779</v>
      </c>
      <c r="M15715" s="529" t="s">
        <v>1075</v>
      </c>
    </row>
    <row r="15716" spans="12:13" x14ac:dyDescent="0.35">
      <c r="L15716" s="535" t="s">
        <v>16780</v>
      </c>
      <c r="M15716" s="529" t="s">
        <v>1075</v>
      </c>
    </row>
    <row r="15717" spans="12:13" x14ac:dyDescent="0.35">
      <c r="L15717" s="535" t="s">
        <v>16781</v>
      </c>
      <c r="M15717" s="529" t="s">
        <v>1075</v>
      </c>
    </row>
    <row r="15718" spans="12:13" x14ac:dyDescent="0.35">
      <c r="L15718" s="535" t="s">
        <v>16782</v>
      </c>
      <c r="M15718" s="529" t="s">
        <v>1075</v>
      </c>
    </row>
    <row r="15719" spans="12:13" x14ac:dyDescent="0.35">
      <c r="L15719" s="535" t="s">
        <v>16783</v>
      </c>
      <c r="M15719" s="529" t="s">
        <v>1075</v>
      </c>
    </row>
    <row r="15720" spans="12:13" x14ac:dyDescent="0.35">
      <c r="L15720" s="535" t="s">
        <v>16784</v>
      </c>
      <c r="M15720" s="529" t="s">
        <v>1075</v>
      </c>
    </row>
    <row r="15721" spans="12:13" x14ac:dyDescent="0.35">
      <c r="L15721" s="535" t="s">
        <v>16785</v>
      </c>
      <c r="M15721" s="529" t="s">
        <v>1075</v>
      </c>
    </row>
    <row r="15722" spans="12:13" x14ac:dyDescent="0.35">
      <c r="L15722" s="535" t="s">
        <v>16786</v>
      </c>
      <c r="M15722" s="529" t="s">
        <v>1075</v>
      </c>
    </row>
    <row r="15723" spans="12:13" x14ac:dyDescent="0.35">
      <c r="L15723" s="535" t="s">
        <v>16787</v>
      </c>
      <c r="M15723" s="529" t="s">
        <v>1075</v>
      </c>
    </row>
    <row r="15724" spans="12:13" x14ac:dyDescent="0.35">
      <c r="L15724" s="535" t="s">
        <v>16788</v>
      </c>
      <c r="M15724" s="529" t="s">
        <v>1075</v>
      </c>
    </row>
    <row r="15725" spans="12:13" x14ac:dyDescent="0.35">
      <c r="L15725" s="535" t="s">
        <v>16789</v>
      </c>
      <c r="M15725" s="529" t="s">
        <v>1075</v>
      </c>
    </row>
    <row r="15726" spans="12:13" x14ac:dyDescent="0.35">
      <c r="L15726" s="535" t="s">
        <v>16790</v>
      </c>
      <c r="M15726" s="529" t="s">
        <v>1075</v>
      </c>
    </row>
    <row r="15727" spans="12:13" x14ac:dyDescent="0.35">
      <c r="L15727" s="535" t="s">
        <v>16791</v>
      </c>
      <c r="M15727" s="529" t="s">
        <v>1075</v>
      </c>
    </row>
    <row r="15728" spans="12:13" x14ac:dyDescent="0.35">
      <c r="L15728" s="535" t="s">
        <v>16792</v>
      </c>
      <c r="M15728" s="529" t="s">
        <v>1075</v>
      </c>
    </row>
    <row r="15729" spans="12:13" x14ac:dyDescent="0.35">
      <c r="L15729" s="535" t="s">
        <v>16793</v>
      </c>
      <c r="M15729" s="529" t="s">
        <v>1075</v>
      </c>
    </row>
    <row r="15730" spans="12:13" x14ac:dyDescent="0.35">
      <c r="L15730" s="535" t="s">
        <v>16794</v>
      </c>
      <c r="M15730" s="529" t="s">
        <v>1075</v>
      </c>
    </row>
    <row r="15731" spans="12:13" x14ac:dyDescent="0.35">
      <c r="L15731" s="535" t="s">
        <v>16795</v>
      </c>
      <c r="M15731" s="529" t="s">
        <v>1075</v>
      </c>
    </row>
    <row r="15732" spans="12:13" x14ac:dyDescent="0.35">
      <c r="L15732" s="535" t="s">
        <v>16796</v>
      </c>
      <c r="M15732" s="529" t="s">
        <v>1075</v>
      </c>
    </row>
    <row r="15733" spans="12:13" x14ac:dyDescent="0.35">
      <c r="L15733" s="535" t="s">
        <v>16797</v>
      </c>
      <c r="M15733" s="529" t="s">
        <v>1075</v>
      </c>
    </row>
    <row r="15734" spans="12:13" x14ac:dyDescent="0.35">
      <c r="L15734" s="535" t="s">
        <v>16798</v>
      </c>
      <c r="M15734" s="529" t="s">
        <v>1075</v>
      </c>
    </row>
    <row r="15735" spans="12:13" x14ac:dyDescent="0.35">
      <c r="L15735" s="535" t="s">
        <v>16799</v>
      </c>
      <c r="M15735" s="529" t="s">
        <v>1075</v>
      </c>
    </row>
    <row r="15736" spans="12:13" x14ac:dyDescent="0.35">
      <c r="L15736" s="535" t="s">
        <v>16800</v>
      </c>
      <c r="M15736" s="529" t="s">
        <v>1075</v>
      </c>
    </row>
    <row r="15737" spans="12:13" x14ac:dyDescent="0.35">
      <c r="L15737" s="535" t="s">
        <v>16801</v>
      </c>
      <c r="M15737" s="529" t="s">
        <v>1075</v>
      </c>
    </row>
    <row r="15738" spans="12:13" x14ac:dyDescent="0.35">
      <c r="L15738" s="535" t="s">
        <v>16802</v>
      </c>
      <c r="M15738" s="529" t="s">
        <v>1075</v>
      </c>
    </row>
    <row r="15739" spans="12:13" x14ac:dyDescent="0.35">
      <c r="L15739" s="535" t="s">
        <v>16803</v>
      </c>
      <c r="M15739" s="529" t="s">
        <v>1075</v>
      </c>
    </row>
    <row r="15740" spans="12:13" x14ac:dyDescent="0.35">
      <c r="L15740" s="535" t="s">
        <v>16804</v>
      </c>
      <c r="M15740" s="529" t="s">
        <v>1075</v>
      </c>
    </row>
    <row r="15741" spans="12:13" x14ac:dyDescent="0.35">
      <c r="L15741" s="535" t="s">
        <v>16805</v>
      </c>
      <c r="M15741" s="529" t="s">
        <v>1075</v>
      </c>
    </row>
    <row r="15742" spans="12:13" x14ac:dyDescent="0.35">
      <c r="L15742" s="535" t="s">
        <v>16806</v>
      </c>
      <c r="M15742" s="529" t="s">
        <v>1075</v>
      </c>
    </row>
    <row r="15743" spans="12:13" x14ac:dyDescent="0.35">
      <c r="L15743" s="535" t="s">
        <v>16807</v>
      </c>
      <c r="M15743" s="529" t="s">
        <v>1075</v>
      </c>
    </row>
    <row r="15744" spans="12:13" x14ac:dyDescent="0.35">
      <c r="L15744" s="535" t="s">
        <v>16808</v>
      </c>
      <c r="M15744" s="529" t="s">
        <v>1075</v>
      </c>
    </row>
    <row r="15745" spans="12:13" x14ac:dyDescent="0.35">
      <c r="L15745" s="535" t="s">
        <v>16809</v>
      </c>
      <c r="M15745" s="529" t="s">
        <v>1075</v>
      </c>
    </row>
    <row r="15746" spans="12:13" x14ac:dyDescent="0.35">
      <c r="L15746" s="535" t="s">
        <v>16810</v>
      </c>
      <c r="M15746" s="529" t="s">
        <v>1075</v>
      </c>
    </row>
    <row r="15747" spans="12:13" x14ac:dyDescent="0.35">
      <c r="L15747" s="535" t="s">
        <v>16811</v>
      </c>
      <c r="M15747" s="529" t="s">
        <v>1075</v>
      </c>
    </row>
    <row r="15748" spans="12:13" x14ac:dyDescent="0.35">
      <c r="L15748" s="535" t="s">
        <v>16812</v>
      </c>
      <c r="M15748" s="529" t="s">
        <v>1075</v>
      </c>
    </row>
    <row r="15749" spans="12:13" x14ac:dyDescent="0.35">
      <c r="L15749" s="535" t="s">
        <v>16813</v>
      </c>
      <c r="M15749" s="529" t="s">
        <v>1075</v>
      </c>
    </row>
    <row r="15750" spans="12:13" x14ac:dyDescent="0.35">
      <c r="L15750" s="535" t="s">
        <v>16814</v>
      </c>
      <c r="M15750" s="529" t="s">
        <v>1075</v>
      </c>
    </row>
    <row r="15751" spans="12:13" x14ac:dyDescent="0.35">
      <c r="L15751" s="535" t="s">
        <v>16815</v>
      </c>
      <c r="M15751" s="529" t="s">
        <v>1075</v>
      </c>
    </row>
    <row r="15752" spans="12:13" x14ac:dyDescent="0.35">
      <c r="L15752" s="535" t="s">
        <v>16816</v>
      </c>
      <c r="M15752" s="529" t="s">
        <v>1075</v>
      </c>
    </row>
    <row r="15753" spans="12:13" x14ac:dyDescent="0.35">
      <c r="L15753" s="535" t="s">
        <v>16817</v>
      </c>
      <c r="M15753" s="529" t="s">
        <v>1075</v>
      </c>
    </row>
    <row r="15754" spans="12:13" x14ac:dyDescent="0.35">
      <c r="L15754" s="535" t="s">
        <v>16818</v>
      </c>
      <c r="M15754" s="529" t="s">
        <v>1075</v>
      </c>
    </row>
    <row r="15755" spans="12:13" x14ac:dyDescent="0.35">
      <c r="L15755" s="535" t="s">
        <v>16819</v>
      </c>
      <c r="M15755" s="529" t="s">
        <v>1075</v>
      </c>
    </row>
    <row r="15756" spans="12:13" x14ac:dyDescent="0.35">
      <c r="L15756" s="535" t="s">
        <v>16820</v>
      </c>
      <c r="M15756" s="529" t="s">
        <v>1075</v>
      </c>
    </row>
    <row r="15757" spans="12:13" x14ac:dyDescent="0.35">
      <c r="L15757" s="535" t="s">
        <v>16821</v>
      </c>
      <c r="M15757" s="529" t="s">
        <v>1075</v>
      </c>
    </row>
    <row r="15758" spans="12:13" x14ac:dyDescent="0.35">
      <c r="L15758" s="535" t="s">
        <v>16822</v>
      </c>
      <c r="M15758" s="529" t="s">
        <v>1075</v>
      </c>
    </row>
    <row r="15759" spans="12:13" x14ac:dyDescent="0.35">
      <c r="L15759" s="535" t="s">
        <v>16823</v>
      </c>
      <c r="M15759" s="529" t="s">
        <v>1075</v>
      </c>
    </row>
    <row r="15760" spans="12:13" x14ac:dyDescent="0.35">
      <c r="L15760" s="535" t="s">
        <v>16824</v>
      </c>
      <c r="M15760" s="529" t="s">
        <v>1075</v>
      </c>
    </row>
    <row r="15761" spans="12:13" x14ac:dyDescent="0.35">
      <c r="L15761" s="535" t="s">
        <v>16825</v>
      </c>
      <c r="M15761" s="529" t="s">
        <v>1075</v>
      </c>
    </row>
    <row r="15762" spans="12:13" x14ac:dyDescent="0.35">
      <c r="L15762" s="535" t="s">
        <v>16826</v>
      </c>
      <c r="M15762" s="529" t="s">
        <v>1075</v>
      </c>
    </row>
    <row r="15763" spans="12:13" x14ac:dyDescent="0.35">
      <c r="L15763" s="535" t="s">
        <v>16827</v>
      </c>
      <c r="M15763" s="529" t="s">
        <v>1075</v>
      </c>
    </row>
    <row r="15764" spans="12:13" x14ac:dyDescent="0.35">
      <c r="L15764" s="535" t="s">
        <v>16828</v>
      </c>
      <c r="M15764" s="529" t="s">
        <v>1075</v>
      </c>
    </row>
    <row r="15765" spans="12:13" x14ac:dyDescent="0.35">
      <c r="L15765" s="535" t="s">
        <v>16829</v>
      </c>
      <c r="M15765" s="529" t="s">
        <v>1075</v>
      </c>
    </row>
    <row r="15766" spans="12:13" x14ac:dyDescent="0.35">
      <c r="L15766" s="535" t="s">
        <v>16830</v>
      </c>
      <c r="M15766" s="529" t="s">
        <v>1075</v>
      </c>
    </row>
    <row r="15767" spans="12:13" x14ac:dyDescent="0.35">
      <c r="L15767" s="535" t="s">
        <v>16831</v>
      </c>
      <c r="M15767" s="529" t="s">
        <v>1075</v>
      </c>
    </row>
    <row r="15768" spans="12:13" x14ac:dyDescent="0.35">
      <c r="L15768" s="535" t="s">
        <v>16832</v>
      </c>
      <c r="M15768" s="529" t="s">
        <v>1075</v>
      </c>
    </row>
    <row r="15769" spans="12:13" x14ac:dyDescent="0.35">
      <c r="L15769" s="535" t="s">
        <v>16833</v>
      </c>
      <c r="M15769" s="529" t="s">
        <v>1075</v>
      </c>
    </row>
    <row r="15770" spans="12:13" x14ac:dyDescent="0.35">
      <c r="L15770" s="535" t="s">
        <v>16834</v>
      </c>
      <c r="M15770" s="529" t="s">
        <v>1075</v>
      </c>
    </row>
    <row r="15771" spans="12:13" x14ac:dyDescent="0.35">
      <c r="L15771" s="535" t="s">
        <v>16835</v>
      </c>
      <c r="M15771" s="529" t="s">
        <v>1075</v>
      </c>
    </row>
    <row r="15772" spans="12:13" x14ac:dyDescent="0.35">
      <c r="L15772" s="535" t="s">
        <v>16836</v>
      </c>
      <c r="M15772" s="529" t="s">
        <v>1075</v>
      </c>
    </row>
    <row r="15773" spans="12:13" x14ac:dyDescent="0.35">
      <c r="L15773" s="535" t="s">
        <v>16837</v>
      </c>
      <c r="M15773" s="529" t="s">
        <v>1075</v>
      </c>
    </row>
    <row r="15774" spans="12:13" x14ac:dyDescent="0.35">
      <c r="L15774" s="535" t="s">
        <v>16838</v>
      </c>
      <c r="M15774" s="529" t="s">
        <v>1075</v>
      </c>
    </row>
    <row r="15775" spans="12:13" x14ac:dyDescent="0.35">
      <c r="L15775" s="535" t="s">
        <v>16839</v>
      </c>
      <c r="M15775" s="529" t="s">
        <v>1075</v>
      </c>
    </row>
    <row r="15776" spans="12:13" x14ac:dyDescent="0.35">
      <c r="L15776" s="535" t="s">
        <v>16840</v>
      </c>
      <c r="M15776" s="529" t="s">
        <v>1075</v>
      </c>
    </row>
    <row r="15777" spans="12:13" x14ac:dyDescent="0.35">
      <c r="L15777" s="535" t="s">
        <v>16841</v>
      </c>
      <c r="M15777" s="529" t="s">
        <v>1075</v>
      </c>
    </row>
    <row r="15778" spans="12:13" x14ac:dyDescent="0.35">
      <c r="L15778" s="535" t="s">
        <v>16842</v>
      </c>
      <c r="M15778" s="529" t="s">
        <v>1075</v>
      </c>
    </row>
    <row r="15779" spans="12:13" x14ac:dyDescent="0.35">
      <c r="L15779" s="535" t="s">
        <v>16843</v>
      </c>
      <c r="M15779" s="529" t="s">
        <v>1075</v>
      </c>
    </row>
    <row r="15780" spans="12:13" x14ac:dyDescent="0.35">
      <c r="L15780" s="535" t="s">
        <v>16844</v>
      </c>
      <c r="M15780" s="529" t="s">
        <v>1075</v>
      </c>
    </row>
    <row r="15781" spans="12:13" x14ac:dyDescent="0.35">
      <c r="L15781" s="535" t="s">
        <v>16845</v>
      </c>
      <c r="M15781" s="529" t="s">
        <v>1075</v>
      </c>
    </row>
    <row r="15782" spans="12:13" x14ac:dyDescent="0.35">
      <c r="L15782" s="535" t="s">
        <v>16846</v>
      </c>
      <c r="M15782" s="529" t="s">
        <v>1075</v>
      </c>
    </row>
    <row r="15783" spans="12:13" x14ac:dyDescent="0.35">
      <c r="L15783" s="535" t="s">
        <v>16847</v>
      </c>
      <c r="M15783" s="529" t="s">
        <v>1075</v>
      </c>
    </row>
    <row r="15784" spans="12:13" x14ac:dyDescent="0.35">
      <c r="L15784" s="535" t="s">
        <v>16848</v>
      </c>
      <c r="M15784" s="529" t="s">
        <v>1075</v>
      </c>
    </row>
    <row r="15785" spans="12:13" x14ac:dyDescent="0.35">
      <c r="L15785" s="535" t="s">
        <v>16849</v>
      </c>
      <c r="M15785" s="529" t="s">
        <v>1075</v>
      </c>
    </row>
    <row r="15786" spans="12:13" x14ac:dyDescent="0.35">
      <c r="L15786" s="535" t="s">
        <v>16850</v>
      </c>
      <c r="M15786" s="529" t="s">
        <v>1075</v>
      </c>
    </row>
    <row r="15787" spans="12:13" x14ac:dyDescent="0.35">
      <c r="L15787" s="535" t="s">
        <v>16851</v>
      </c>
      <c r="M15787" s="529" t="s">
        <v>1075</v>
      </c>
    </row>
    <row r="15788" spans="12:13" x14ac:dyDescent="0.35">
      <c r="L15788" s="535" t="s">
        <v>16852</v>
      </c>
      <c r="M15788" s="529" t="s">
        <v>1075</v>
      </c>
    </row>
    <row r="15789" spans="12:13" x14ac:dyDescent="0.35">
      <c r="L15789" s="535" t="s">
        <v>16853</v>
      </c>
      <c r="M15789" s="529" t="s">
        <v>1075</v>
      </c>
    </row>
    <row r="15790" spans="12:13" x14ac:dyDescent="0.35">
      <c r="L15790" s="535" t="s">
        <v>16854</v>
      </c>
      <c r="M15790" s="529" t="s">
        <v>1075</v>
      </c>
    </row>
    <row r="15791" spans="12:13" x14ac:dyDescent="0.35">
      <c r="L15791" s="535" t="s">
        <v>16855</v>
      </c>
      <c r="M15791" s="529" t="s">
        <v>1075</v>
      </c>
    </row>
    <row r="15792" spans="12:13" x14ac:dyDescent="0.35">
      <c r="L15792" s="535" t="s">
        <v>16856</v>
      </c>
      <c r="M15792" s="529" t="s">
        <v>1075</v>
      </c>
    </row>
    <row r="15793" spans="12:13" x14ac:dyDescent="0.35">
      <c r="L15793" s="535" t="s">
        <v>16857</v>
      </c>
      <c r="M15793" s="529" t="s">
        <v>1075</v>
      </c>
    </row>
    <row r="15794" spans="12:13" x14ac:dyDescent="0.35">
      <c r="L15794" s="535" t="s">
        <v>16858</v>
      </c>
      <c r="M15794" s="529" t="s">
        <v>1075</v>
      </c>
    </row>
    <row r="15795" spans="12:13" x14ac:dyDescent="0.35">
      <c r="L15795" s="535" t="s">
        <v>16859</v>
      </c>
      <c r="M15795" s="529" t="s">
        <v>1075</v>
      </c>
    </row>
    <row r="15796" spans="12:13" x14ac:dyDescent="0.35">
      <c r="L15796" s="535" t="s">
        <v>16860</v>
      </c>
      <c r="M15796" s="529" t="s">
        <v>1075</v>
      </c>
    </row>
    <row r="15797" spans="12:13" x14ac:dyDescent="0.35">
      <c r="L15797" s="535" t="s">
        <v>16861</v>
      </c>
      <c r="M15797" s="529" t="s">
        <v>1075</v>
      </c>
    </row>
    <row r="15798" spans="12:13" x14ac:dyDescent="0.35">
      <c r="L15798" s="535" t="s">
        <v>16862</v>
      </c>
      <c r="M15798" s="529" t="s">
        <v>1075</v>
      </c>
    </row>
    <row r="15799" spans="12:13" x14ac:dyDescent="0.35">
      <c r="L15799" s="535" t="s">
        <v>16863</v>
      </c>
      <c r="M15799" s="529" t="s">
        <v>1075</v>
      </c>
    </row>
    <row r="15800" spans="12:13" x14ac:dyDescent="0.35">
      <c r="L15800" s="535" t="s">
        <v>16864</v>
      </c>
      <c r="M15800" s="529" t="s">
        <v>1075</v>
      </c>
    </row>
    <row r="15801" spans="12:13" x14ac:dyDescent="0.35">
      <c r="L15801" s="535" t="s">
        <v>16865</v>
      </c>
      <c r="M15801" s="529" t="s">
        <v>1075</v>
      </c>
    </row>
    <row r="15802" spans="12:13" x14ac:dyDescent="0.35">
      <c r="L15802" s="535" t="s">
        <v>16866</v>
      </c>
      <c r="M15802" s="529" t="s">
        <v>1075</v>
      </c>
    </row>
    <row r="15803" spans="12:13" x14ac:dyDescent="0.35">
      <c r="L15803" s="535" t="s">
        <v>16867</v>
      </c>
      <c r="M15803" s="529" t="s">
        <v>1075</v>
      </c>
    </row>
    <row r="15804" spans="12:13" x14ac:dyDescent="0.35">
      <c r="L15804" s="535" t="s">
        <v>16868</v>
      </c>
      <c r="M15804" s="529" t="s">
        <v>1075</v>
      </c>
    </row>
    <row r="15805" spans="12:13" x14ac:dyDescent="0.35">
      <c r="L15805" s="535" t="s">
        <v>16869</v>
      </c>
      <c r="M15805" s="529" t="s">
        <v>1075</v>
      </c>
    </row>
    <row r="15806" spans="12:13" x14ac:dyDescent="0.35">
      <c r="L15806" s="535" t="s">
        <v>16870</v>
      </c>
      <c r="M15806" s="529" t="s">
        <v>1075</v>
      </c>
    </row>
    <row r="15807" spans="12:13" x14ac:dyDescent="0.35">
      <c r="L15807" s="535" t="s">
        <v>16871</v>
      </c>
      <c r="M15807" s="529" t="s">
        <v>1075</v>
      </c>
    </row>
    <row r="15808" spans="12:13" x14ac:dyDescent="0.35">
      <c r="L15808" s="535" t="s">
        <v>16872</v>
      </c>
      <c r="M15808" s="529" t="s">
        <v>1075</v>
      </c>
    </row>
    <row r="15809" spans="12:13" x14ac:dyDescent="0.35">
      <c r="L15809" s="535" t="s">
        <v>16873</v>
      </c>
      <c r="M15809" s="529" t="s">
        <v>1075</v>
      </c>
    </row>
    <row r="15810" spans="12:13" x14ac:dyDescent="0.35">
      <c r="L15810" s="535" t="s">
        <v>16874</v>
      </c>
      <c r="M15810" s="529" t="s">
        <v>1075</v>
      </c>
    </row>
    <row r="15811" spans="12:13" x14ac:dyDescent="0.35">
      <c r="L15811" s="535" t="s">
        <v>16875</v>
      </c>
      <c r="M15811" s="529" t="s">
        <v>1075</v>
      </c>
    </row>
    <row r="15812" spans="12:13" x14ac:dyDescent="0.35">
      <c r="L15812" s="535" t="s">
        <v>16876</v>
      </c>
      <c r="M15812" s="529" t="s">
        <v>1075</v>
      </c>
    </row>
    <row r="15813" spans="12:13" x14ac:dyDescent="0.35">
      <c r="L15813" s="535" t="s">
        <v>16877</v>
      </c>
      <c r="M15813" s="529" t="s">
        <v>1075</v>
      </c>
    </row>
    <row r="15814" spans="12:13" x14ac:dyDescent="0.35">
      <c r="L15814" s="535" t="s">
        <v>16878</v>
      </c>
      <c r="M15814" s="529" t="s">
        <v>1075</v>
      </c>
    </row>
    <row r="15815" spans="12:13" x14ac:dyDescent="0.35">
      <c r="L15815" s="535" t="s">
        <v>16879</v>
      </c>
      <c r="M15815" s="529" t="s">
        <v>1075</v>
      </c>
    </row>
    <row r="15816" spans="12:13" x14ac:dyDescent="0.35">
      <c r="L15816" s="535" t="s">
        <v>16880</v>
      </c>
      <c r="M15816" s="529" t="s">
        <v>1075</v>
      </c>
    </row>
    <row r="15817" spans="12:13" x14ac:dyDescent="0.35">
      <c r="L15817" s="535" t="s">
        <v>16881</v>
      </c>
      <c r="M15817" s="529" t="s">
        <v>1075</v>
      </c>
    </row>
    <row r="15818" spans="12:13" x14ac:dyDescent="0.35">
      <c r="L15818" s="535" t="s">
        <v>16882</v>
      </c>
      <c r="M15818" s="529" t="s">
        <v>1075</v>
      </c>
    </row>
    <row r="15819" spans="12:13" x14ac:dyDescent="0.35">
      <c r="L15819" s="535" t="s">
        <v>16883</v>
      </c>
      <c r="M15819" s="529" t="s">
        <v>1075</v>
      </c>
    </row>
    <row r="15820" spans="12:13" x14ac:dyDescent="0.35">
      <c r="L15820" s="535" t="s">
        <v>16884</v>
      </c>
      <c r="M15820" s="529" t="s">
        <v>1075</v>
      </c>
    </row>
    <row r="15821" spans="12:13" x14ac:dyDescent="0.35">
      <c r="L15821" s="535" t="s">
        <v>16885</v>
      </c>
      <c r="M15821" s="529" t="s">
        <v>1075</v>
      </c>
    </row>
    <row r="15822" spans="12:13" x14ac:dyDescent="0.35">
      <c r="L15822" s="535" t="s">
        <v>16886</v>
      </c>
      <c r="M15822" s="529" t="s">
        <v>1075</v>
      </c>
    </row>
    <row r="15823" spans="12:13" x14ac:dyDescent="0.35">
      <c r="L15823" s="535" t="s">
        <v>16887</v>
      </c>
      <c r="M15823" s="529" t="s">
        <v>1075</v>
      </c>
    </row>
    <row r="15824" spans="12:13" x14ac:dyDescent="0.35">
      <c r="L15824" s="535" t="s">
        <v>16888</v>
      </c>
      <c r="M15824" s="529" t="s">
        <v>1075</v>
      </c>
    </row>
    <row r="15825" spans="12:13" x14ac:dyDescent="0.35">
      <c r="L15825" s="535" t="s">
        <v>16889</v>
      </c>
      <c r="M15825" s="529" t="s">
        <v>1075</v>
      </c>
    </row>
    <row r="15826" spans="12:13" x14ac:dyDescent="0.35">
      <c r="L15826" s="535" t="s">
        <v>16890</v>
      </c>
      <c r="M15826" s="529" t="s">
        <v>1075</v>
      </c>
    </row>
    <row r="15827" spans="12:13" x14ac:dyDescent="0.35">
      <c r="L15827" s="535" t="s">
        <v>16891</v>
      </c>
      <c r="M15827" s="529" t="s">
        <v>1075</v>
      </c>
    </row>
    <row r="15828" spans="12:13" x14ac:dyDescent="0.35">
      <c r="L15828" s="535" t="s">
        <v>16892</v>
      </c>
      <c r="M15828" s="529" t="s">
        <v>1075</v>
      </c>
    </row>
    <row r="15829" spans="12:13" x14ac:dyDescent="0.35">
      <c r="L15829" s="535" t="s">
        <v>16893</v>
      </c>
      <c r="M15829" s="529" t="s">
        <v>1075</v>
      </c>
    </row>
    <row r="15830" spans="12:13" x14ac:dyDescent="0.35">
      <c r="L15830" s="535" t="s">
        <v>16894</v>
      </c>
      <c r="M15830" s="529" t="s">
        <v>1075</v>
      </c>
    </row>
    <row r="15831" spans="12:13" x14ac:dyDescent="0.35">
      <c r="L15831" s="535" t="s">
        <v>16895</v>
      </c>
      <c r="M15831" s="529" t="s">
        <v>1075</v>
      </c>
    </row>
    <row r="15832" spans="12:13" x14ac:dyDescent="0.35">
      <c r="L15832" s="535" t="s">
        <v>16896</v>
      </c>
      <c r="M15832" s="529" t="s">
        <v>1075</v>
      </c>
    </row>
    <row r="15833" spans="12:13" x14ac:dyDescent="0.35">
      <c r="L15833" s="535" t="s">
        <v>16897</v>
      </c>
      <c r="M15833" s="529" t="s">
        <v>1075</v>
      </c>
    </row>
    <row r="15834" spans="12:13" x14ac:dyDescent="0.35">
      <c r="L15834" s="535" t="s">
        <v>16898</v>
      </c>
      <c r="M15834" s="529" t="s">
        <v>1075</v>
      </c>
    </row>
    <row r="15835" spans="12:13" x14ac:dyDescent="0.35">
      <c r="L15835" s="535" t="s">
        <v>16899</v>
      </c>
      <c r="M15835" s="529" t="s">
        <v>1075</v>
      </c>
    </row>
    <row r="15836" spans="12:13" x14ac:dyDescent="0.35">
      <c r="L15836" s="535" t="s">
        <v>16900</v>
      </c>
      <c r="M15836" s="529" t="s">
        <v>1075</v>
      </c>
    </row>
    <row r="15837" spans="12:13" x14ac:dyDescent="0.35">
      <c r="L15837" s="535" t="s">
        <v>16901</v>
      </c>
      <c r="M15837" s="529" t="s">
        <v>1075</v>
      </c>
    </row>
    <row r="15838" spans="12:13" x14ac:dyDescent="0.35">
      <c r="L15838" s="535" t="s">
        <v>16902</v>
      </c>
      <c r="M15838" s="529" t="s">
        <v>1075</v>
      </c>
    </row>
    <row r="15839" spans="12:13" x14ac:dyDescent="0.35">
      <c r="L15839" s="535" t="s">
        <v>16903</v>
      </c>
      <c r="M15839" s="529" t="s">
        <v>1075</v>
      </c>
    </row>
    <row r="15840" spans="12:13" x14ac:dyDescent="0.35">
      <c r="L15840" s="535" t="s">
        <v>16904</v>
      </c>
      <c r="M15840" s="529" t="s">
        <v>1075</v>
      </c>
    </row>
    <row r="15841" spans="12:13" x14ac:dyDescent="0.35">
      <c r="L15841" s="535" t="s">
        <v>16905</v>
      </c>
      <c r="M15841" s="529" t="s">
        <v>1075</v>
      </c>
    </row>
    <row r="15842" spans="12:13" x14ac:dyDescent="0.35">
      <c r="L15842" s="535" t="s">
        <v>16906</v>
      </c>
      <c r="M15842" s="529" t="s">
        <v>1075</v>
      </c>
    </row>
    <row r="15843" spans="12:13" x14ac:dyDescent="0.35">
      <c r="L15843" s="535" t="s">
        <v>16907</v>
      </c>
      <c r="M15843" s="529" t="s">
        <v>1075</v>
      </c>
    </row>
    <row r="15844" spans="12:13" x14ac:dyDescent="0.35">
      <c r="L15844" s="535" t="s">
        <v>16908</v>
      </c>
      <c r="M15844" s="529" t="s">
        <v>1075</v>
      </c>
    </row>
    <row r="15845" spans="12:13" x14ac:dyDescent="0.35">
      <c r="L15845" s="535" t="s">
        <v>16909</v>
      </c>
      <c r="M15845" s="529" t="s">
        <v>1075</v>
      </c>
    </row>
    <row r="15846" spans="12:13" x14ac:dyDescent="0.35">
      <c r="L15846" s="535" t="s">
        <v>16910</v>
      </c>
      <c r="M15846" s="529" t="s">
        <v>1075</v>
      </c>
    </row>
    <row r="15847" spans="12:13" x14ac:dyDescent="0.35">
      <c r="L15847" s="535" t="s">
        <v>16911</v>
      </c>
      <c r="M15847" s="529" t="s">
        <v>1075</v>
      </c>
    </row>
    <row r="15848" spans="12:13" x14ac:dyDescent="0.35">
      <c r="L15848" s="535" t="s">
        <v>16912</v>
      </c>
      <c r="M15848" s="529" t="s">
        <v>1075</v>
      </c>
    </row>
    <row r="15849" spans="12:13" x14ac:dyDescent="0.35">
      <c r="L15849" s="535" t="s">
        <v>16913</v>
      </c>
      <c r="M15849" s="529" t="s">
        <v>1075</v>
      </c>
    </row>
    <row r="15850" spans="12:13" x14ac:dyDescent="0.35">
      <c r="L15850" s="535" t="s">
        <v>16914</v>
      </c>
      <c r="M15850" s="529" t="s">
        <v>1075</v>
      </c>
    </row>
    <row r="15851" spans="12:13" x14ac:dyDescent="0.35">
      <c r="L15851" s="535" t="s">
        <v>16915</v>
      </c>
      <c r="M15851" s="529" t="s">
        <v>1075</v>
      </c>
    </row>
    <row r="15852" spans="12:13" x14ac:dyDescent="0.35">
      <c r="L15852" s="535" t="s">
        <v>16916</v>
      </c>
      <c r="M15852" s="529" t="s">
        <v>1075</v>
      </c>
    </row>
    <row r="15853" spans="12:13" x14ac:dyDescent="0.35">
      <c r="L15853" s="535" t="s">
        <v>16917</v>
      </c>
      <c r="M15853" s="529" t="s">
        <v>1075</v>
      </c>
    </row>
    <row r="15854" spans="12:13" x14ac:dyDescent="0.35">
      <c r="L15854" s="535" t="s">
        <v>16918</v>
      </c>
      <c r="M15854" s="529" t="s">
        <v>1075</v>
      </c>
    </row>
    <row r="15855" spans="12:13" x14ac:dyDescent="0.35">
      <c r="L15855" s="535" t="s">
        <v>16919</v>
      </c>
      <c r="M15855" s="529" t="s">
        <v>1075</v>
      </c>
    </row>
    <row r="15856" spans="12:13" x14ac:dyDescent="0.35">
      <c r="L15856" s="535" t="s">
        <v>16920</v>
      </c>
      <c r="M15856" s="529" t="s">
        <v>1075</v>
      </c>
    </row>
    <row r="15857" spans="12:13" x14ac:dyDescent="0.35">
      <c r="L15857" s="535" t="s">
        <v>16921</v>
      </c>
      <c r="M15857" s="529" t="s">
        <v>1075</v>
      </c>
    </row>
    <row r="15858" spans="12:13" x14ac:dyDescent="0.35">
      <c r="L15858" s="535" t="s">
        <v>16922</v>
      </c>
      <c r="M15858" s="529" t="s">
        <v>1075</v>
      </c>
    </row>
    <row r="15859" spans="12:13" x14ac:dyDescent="0.35">
      <c r="L15859" s="535" t="s">
        <v>16923</v>
      </c>
      <c r="M15859" s="529" t="s">
        <v>1075</v>
      </c>
    </row>
    <row r="15860" spans="12:13" x14ac:dyDescent="0.35">
      <c r="L15860" s="535" t="s">
        <v>16924</v>
      </c>
      <c r="M15860" s="529" t="s">
        <v>1075</v>
      </c>
    </row>
    <row r="15861" spans="12:13" x14ac:dyDescent="0.35">
      <c r="L15861" s="535" t="s">
        <v>16925</v>
      </c>
      <c r="M15861" s="529" t="s">
        <v>1075</v>
      </c>
    </row>
    <row r="15862" spans="12:13" x14ac:dyDescent="0.35">
      <c r="L15862" s="535" t="s">
        <v>16926</v>
      </c>
      <c r="M15862" s="529" t="s">
        <v>1075</v>
      </c>
    </row>
    <row r="15863" spans="12:13" x14ac:dyDescent="0.35">
      <c r="L15863" s="535" t="s">
        <v>16927</v>
      </c>
      <c r="M15863" s="529" t="s">
        <v>1075</v>
      </c>
    </row>
    <row r="15864" spans="12:13" x14ac:dyDescent="0.35">
      <c r="L15864" s="535" t="s">
        <v>16928</v>
      </c>
      <c r="M15864" s="529" t="s">
        <v>1075</v>
      </c>
    </row>
    <row r="15865" spans="12:13" x14ac:dyDescent="0.35">
      <c r="L15865" s="535" t="s">
        <v>16929</v>
      </c>
      <c r="M15865" s="529" t="s">
        <v>1075</v>
      </c>
    </row>
    <row r="15866" spans="12:13" x14ac:dyDescent="0.35">
      <c r="L15866" s="535" t="s">
        <v>16930</v>
      </c>
      <c r="M15866" s="529" t="s">
        <v>1075</v>
      </c>
    </row>
    <row r="15867" spans="12:13" x14ac:dyDescent="0.35">
      <c r="L15867" s="535" t="s">
        <v>16931</v>
      </c>
      <c r="M15867" s="529" t="s">
        <v>1075</v>
      </c>
    </row>
    <row r="15868" spans="12:13" x14ac:dyDescent="0.35">
      <c r="L15868" s="535" t="s">
        <v>16932</v>
      </c>
      <c r="M15868" s="529" t="s">
        <v>1075</v>
      </c>
    </row>
    <row r="15869" spans="12:13" x14ac:dyDescent="0.35">
      <c r="L15869" s="535" t="s">
        <v>16933</v>
      </c>
      <c r="M15869" s="529" t="s">
        <v>1075</v>
      </c>
    </row>
    <row r="15870" spans="12:13" x14ac:dyDescent="0.35">
      <c r="L15870" s="535" t="s">
        <v>16934</v>
      </c>
      <c r="M15870" s="529" t="s">
        <v>1075</v>
      </c>
    </row>
    <row r="15871" spans="12:13" x14ac:dyDescent="0.35">
      <c r="L15871" s="535" t="s">
        <v>16935</v>
      </c>
      <c r="M15871" s="529" t="s">
        <v>1075</v>
      </c>
    </row>
    <row r="15872" spans="12:13" x14ac:dyDescent="0.35">
      <c r="L15872" s="535" t="s">
        <v>16936</v>
      </c>
      <c r="M15872" s="529" t="s">
        <v>1075</v>
      </c>
    </row>
    <row r="15873" spans="12:13" x14ac:dyDescent="0.35">
      <c r="L15873" s="535" t="s">
        <v>16937</v>
      </c>
      <c r="M15873" s="529" t="s">
        <v>1075</v>
      </c>
    </row>
    <row r="15874" spans="12:13" x14ac:dyDescent="0.35">
      <c r="L15874" s="535" t="s">
        <v>16938</v>
      </c>
      <c r="M15874" s="529" t="s">
        <v>1075</v>
      </c>
    </row>
    <row r="15875" spans="12:13" x14ac:dyDescent="0.35">
      <c r="L15875" s="535" t="s">
        <v>16939</v>
      </c>
      <c r="M15875" s="529" t="s">
        <v>1075</v>
      </c>
    </row>
    <row r="15876" spans="12:13" x14ac:dyDescent="0.35">
      <c r="L15876" s="535" t="s">
        <v>16940</v>
      </c>
      <c r="M15876" s="529" t="s">
        <v>1075</v>
      </c>
    </row>
    <row r="15877" spans="12:13" x14ac:dyDescent="0.35">
      <c r="L15877" s="535" t="s">
        <v>16941</v>
      </c>
      <c r="M15877" s="529" t="s">
        <v>1075</v>
      </c>
    </row>
    <row r="15878" spans="12:13" x14ac:dyDescent="0.35">
      <c r="L15878" s="535" t="s">
        <v>16942</v>
      </c>
      <c r="M15878" s="529" t="s">
        <v>1075</v>
      </c>
    </row>
    <row r="15879" spans="12:13" x14ac:dyDescent="0.35">
      <c r="L15879" s="535" t="s">
        <v>16943</v>
      </c>
      <c r="M15879" s="529" t="s">
        <v>1075</v>
      </c>
    </row>
    <row r="15880" spans="12:13" x14ac:dyDescent="0.35">
      <c r="L15880" s="535" t="s">
        <v>16944</v>
      </c>
      <c r="M15880" s="529" t="s">
        <v>1075</v>
      </c>
    </row>
    <row r="15881" spans="12:13" x14ac:dyDescent="0.35">
      <c r="L15881" s="535" t="s">
        <v>16945</v>
      </c>
      <c r="M15881" s="529" t="s">
        <v>1075</v>
      </c>
    </row>
    <row r="15882" spans="12:13" x14ac:dyDescent="0.35">
      <c r="L15882" s="535" t="s">
        <v>16946</v>
      </c>
      <c r="M15882" s="529" t="s">
        <v>1075</v>
      </c>
    </row>
    <row r="15883" spans="12:13" x14ac:dyDescent="0.35">
      <c r="L15883" s="535" t="s">
        <v>16947</v>
      </c>
      <c r="M15883" s="529" t="s">
        <v>1075</v>
      </c>
    </row>
    <row r="15884" spans="12:13" x14ac:dyDescent="0.35">
      <c r="L15884" s="535" t="s">
        <v>16948</v>
      </c>
      <c r="M15884" s="529" t="s">
        <v>1075</v>
      </c>
    </row>
    <row r="15885" spans="12:13" x14ac:dyDescent="0.35">
      <c r="L15885" s="535" t="s">
        <v>16949</v>
      </c>
      <c r="M15885" s="529" t="s">
        <v>1075</v>
      </c>
    </row>
    <row r="15886" spans="12:13" x14ac:dyDescent="0.35">
      <c r="L15886" s="535" t="s">
        <v>16950</v>
      </c>
      <c r="M15886" s="529" t="s">
        <v>1075</v>
      </c>
    </row>
    <row r="15887" spans="12:13" x14ac:dyDescent="0.35">
      <c r="L15887" s="535" t="s">
        <v>16951</v>
      </c>
      <c r="M15887" s="529" t="s">
        <v>1075</v>
      </c>
    </row>
    <row r="15888" spans="12:13" x14ac:dyDescent="0.35">
      <c r="L15888" s="535" t="s">
        <v>16952</v>
      </c>
      <c r="M15888" s="529" t="s">
        <v>1075</v>
      </c>
    </row>
    <row r="15889" spans="12:13" x14ac:dyDescent="0.35">
      <c r="L15889" s="535" t="s">
        <v>16953</v>
      </c>
      <c r="M15889" s="529" t="s">
        <v>1075</v>
      </c>
    </row>
    <row r="15890" spans="12:13" x14ac:dyDescent="0.35">
      <c r="L15890" s="535" t="s">
        <v>16954</v>
      </c>
      <c r="M15890" s="529" t="s">
        <v>1075</v>
      </c>
    </row>
    <row r="15891" spans="12:13" x14ac:dyDescent="0.35">
      <c r="L15891" s="535" t="s">
        <v>16955</v>
      </c>
      <c r="M15891" s="529" t="s">
        <v>1075</v>
      </c>
    </row>
    <row r="15892" spans="12:13" x14ac:dyDescent="0.35">
      <c r="L15892" s="535" t="s">
        <v>16956</v>
      </c>
      <c r="M15892" s="529" t="s">
        <v>1075</v>
      </c>
    </row>
    <row r="15893" spans="12:13" x14ac:dyDescent="0.35">
      <c r="L15893" s="535" t="s">
        <v>16957</v>
      </c>
      <c r="M15893" s="529" t="s">
        <v>1075</v>
      </c>
    </row>
    <row r="15894" spans="12:13" x14ac:dyDescent="0.35">
      <c r="L15894" s="535" t="s">
        <v>16958</v>
      </c>
      <c r="M15894" s="529" t="s">
        <v>1075</v>
      </c>
    </row>
    <row r="15895" spans="12:13" x14ac:dyDescent="0.35">
      <c r="L15895" s="535" t="s">
        <v>16959</v>
      </c>
      <c r="M15895" s="529" t="s">
        <v>1075</v>
      </c>
    </row>
    <row r="15896" spans="12:13" x14ac:dyDescent="0.35">
      <c r="L15896" s="535" t="s">
        <v>16960</v>
      </c>
      <c r="M15896" s="529" t="s">
        <v>1075</v>
      </c>
    </row>
    <row r="15897" spans="12:13" x14ac:dyDescent="0.35">
      <c r="L15897" s="535" t="s">
        <v>16961</v>
      </c>
      <c r="M15897" s="529" t="s">
        <v>1075</v>
      </c>
    </row>
    <row r="15898" spans="12:13" x14ac:dyDescent="0.35">
      <c r="L15898" s="535" t="s">
        <v>16962</v>
      </c>
      <c r="M15898" s="529" t="s">
        <v>1075</v>
      </c>
    </row>
    <row r="15899" spans="12:13" x14ac:dyDescent="0.35">
      <c r="L15899" s="535" t="s">
        <v>16963</v>
      </c>
      <c r="M15899" s="529" t="s">
        <v>1075</v>
      </c>
    </row>
    <row r="15900" spans="12:13" x14ac:dyDescent="0.35">
      <c r="L15900" s="535" t="s">
        <v>16964</v>
      </c>
      <c r="M15900" s="529" t="s">
        <v>1075</v>
      </c>
    </row>
    <row r="15901" spans="12:13" x14ac:dyDescent="0.35">
      <c r="L15901" s="535" t="s">
        <v>16965</v>
      </c>
      <c r="M15901" s="529" t="s">
        <v>1075</v>
      </c>
    </row>
    <row r="15902" spans="12:13" x14ac:dyDescent="0.35">
      <c r="L15902" s="535" t="s">
        <v>16966</v>
      </c>
      <c r="M15902" s="529" t="s">
        <v>1075</v>
      </c>
    </row>
    <row r="15903" spans="12:13" x14ac:dyDescent="0.35">
      <c r="L15903" s="535" t="s">
        <v>16967</v>
      </c>
      <c r="M15903" s="529" t="s">
        <v>1075</v>
      </c>
    </row>
    <row r="15904" spans="12:13" x14ac:dyDescent="0.35">
      <c r="L15904" s="535" t="s">
        <v>16968</v>
      </c>
      <c r="M15904" s="529" t="s">
        <v>1075</v>
      </c>
    </row>
    <row r="15905" spans="12:13" x14ac:dyDescent="0.35">
      <c r="L15905" s="535" t="s">
        <v>16969</v>
      </c>
      <c r="M15905" s="529" t="s">
        <v>1075</v>
      </c>
    </row>
    <row r="15906" spans="12:13" x14ac:dyDescent="0.35">
      <c r="L15906" s="535" t="s">
        <v>16970</v>
      </c>
      <c r="M15906" s="529" t="s">
        <v>1075</v>
      </c>
    </row>
    <row r="15907" spans="12:13" x14ac:dyDescent="0.35">
      <c r="L15907" s="535" t="s">
        <v>16971</v>
      </c>
      <c r="M15907" s="529" t="s">
        <v>1075</v>
      </c>
    </row>
    <row r="15908" spans="12:13" x14ac:dyDescent="0.35">
      <c r="L15908" s="535" t="s">
        <v>16972</v>
      </c>
      <c r="M15908" s="529" t="s">
        <v>1075</v>
      </c>
    </row>
    <row r="15909" spans="12:13" x14ac:dyDescent="0.35">
      <c r="L15909" s="535" t="s">
        <v>16973</v>
      </c>
      <c r="M15909" s="529" t="s">
        <v>1075</v>
      </c>
    </row>
    <row r="15910" spans="12:13" x14ac:dyDescent="0.35">
      <c r="L15910" s="535" t="s">
        <v>16974</v>
      </c>
      <c r="M15910" s="529" t="s">
        <v>1075</v>
      </c>
    </row>
    <row r="15911" spans="12:13" x14ac:dyDescent="0.35">
      <c r="L15911" s="535" t="s">
        <v>16975</v>
      </c>
      <c r="M15911" s="529" t="s">
        <v>1075</v>
      </c>
    </row>
    <row r="15912" spans="12:13" x14ac:dyDescent="0.35">
      <c r="L15912" s="535" t="s">
        <v>16976</v>
      </c>
      <c r="M15912" s="529" t="s">
        <v>1075</v>
      </c>
    </row>
    <row r="15913" spans="12:13" x14ac:dyDescent="0.35">
      <c r="L15913" s="535" t="s">
        <v>16977</v>
      </c>
      <c r="M15913" s="529" t="s">
        <v>1075</v>
      </c>
    </row>
    <row r="15914" spans="12:13" x14ac:dyDescent="0.35">
      <c r="L15914" s="535" t="s">
        <v>16978</v>
      </c>
      <c r="M15914" s="529" t="s">
        <v>1075</v>
      </c>
    </row>
    <row r="15915" spans="12:13" x14ac:dyDescent="0.35">
      <c r="L15915" s="535" t="s">
        <v>16979</v>
      </c>
      <c r="M15915" s="529" t="s">
        <v>1075</v>
      </c>
    </row>
    <row r="15916" spans="12:13" x14ac:dyDescent="0.35">
      <c r="L15916" s="535" t="s">
        <v>16980</v>
      </c>
      <c r="M15916" s="529" t="s">
        <v>1075</v>
      </c>
    </row>
    <row r="15917" spans="12:13" x14ac:dyDescent="0.35">
      <c r="L15917" s="535" t="s">
        <v>16981</v>
      </c>
      <c r="M15917" s="529" t="s">
        <v>1075</v>
      </c>
    </row>
    <row r="15918" spans="12:13" x14ac:dyDescent="0.35">
      <c r="L15918" s="535" t="s">
        <v>16982</v>
      </c>
      <c r="M15918" s="529" t="s">
        <v>1075</v>
      </c>
    </row>
    <row r="15919" spans="12:13" x14ac:dyDescent="0.35">
      <c r="L15919" s="535" t="s">
        <v>16983</v>
      </c>
      <c r="M15919" s="529" t="s">
        <v>1075</v>
      </c>
    </row>
    <row r="15920" spans="12:13" x14ac:dyDescent="0.35">
      <c r="L15920" s="535" t="s">
        <v>16984</v>
      </c>
      <c r="M15920" s="529" t="s">
        <v>1075</v>
      </c>
    </row>
    <row r="15921" spans="12:13" x14ac:dyDescent="0.35">
      <c r="L15921" s="535" t="s">
        <v>16985</v>
      </c>
      <c r="M15921" s="529" t="s">
        <v>1075</v>
      </c>
    </row>
    <row r="15922" spans="12:13" x14ac:dyDescent="0.35">
      <c r="L15922" s="535" t="s">
        <v>16986</v>
      </c>
      <c r="M15922" s="529" t="s">
        <v>1075</v>
      </c>
    </row>
    <row r="15923" spans="12:13" x14ac:dyDescent="0.35">
      <c r="L15923" s="535" t="s">
        <v>16987</v>
      </c>
      <c r="M15923" s="529" t="s">
        <v>1075</v>
      </c>
    </row>
    <row r="15924" spans="12:13" x14ac:dyDescent="0.35">
      <c r="L15924" s="535" t="s">
        <v>16988</v>
      </c>
      <c r="M15924" s="529" t="s">
        <v>1075</v>
      </c>
    </row>
    <row r="15925" spans="12:13" x14ac:dyDescent="0.35">
      <c r="L15925" s="535" t="s">
        <v>16989</v>
      </c>
      <c r="M15925" s="529" t="s">
        <v>1075</v>
      </c>
    </row>
    <row r="15926" spans="12:13" x14ac:dyDescent="0.35">
      <c r="L15926" s="535" t="s">
        <v>16990</v>
      </c>
      <c r="M15926" s="529" t="s">
        <v>1075</v>
      </c>
    </row>
    <row r="15927" spans="12:13" x14ac:dyDescent="0.35">
      <c r="L15927" s="535" t="s">
        <v>16991</v>
      </c>
      <c r="M15927" s="529" t="s">
        <v>1075</v>
      </c>
    </row>
    <row r="15928" spans="12:13" x14ac:dyDescent="0.35">
      <c r="L15928" s="535" t="s">
        <v>16992</v>
      </c>
      <c r="M15928" s="529" t="s">
        <v>1075</v>
      </c>
    </row>
    <row r="15929" spans="12:13" x14ac:dyDescent="0.35">
      <c r="L15929" s="535" t="s">
        <v>16993</v>
      </c>
      <c r="M15929" s="529" t="s">
        <v>1075</v>
      </c>
    </row>
    <row r="15930" spans="12:13" x14ac:dyDescent="0.35">
      <c r="L15930" s="535" t="s">
        <v>16994</v>
      </c>
      <c r="M15930" s="529" t="s">
        <v>1075</v>
      </c>
    </row>
    <row r="15931" spans="12:13" x14ac:dyDescent="0.35">
      <c r="L15931" s="535" t="s">
        <v>16995</v>
      </c>
      <c r="M15931" s="529" t="s">
        <v>1075</v>
      </c>
    </row>
    <row r="15932" spans="12:13" x14ac:dyDescent="0.35">
      <c r="L15932" s="535" t="s">
        <v>16996</v>
      </c>
      <c r="M15932" s="529" t="s">
        <v>1075</v>
      </c>
    </row>
    <row r="15933" spans="12:13" x14ac:dyDescent="0.35">
      <c r="L15933" s="535" t="s">
        <v>16997</v>
      </c>
      <c r="M15933" s="529" t="s">
        <v>1075</v>
      </c>
    </row>
    <row r="15934" spans="12:13" x14ac:dyDescent="0.35">
      <c r="L15934" s="535" t="s">
        <v>16998</v>
      </c>
      <c r="M15934" s="529" t="s">
        <v>1075</v>
      </c>
    </row>
    <row r="15935" spans="12:13" x14ac:dyDescent="0.35">
      <c r="L15935" s="535" t="s">
        <v>16999</v>
      </c>
      <c r="M15935" s="529" t="s">
        <v>1075</v>
      </c>
    </row>
    <row r="15936" spans="12:13" x14ac:dyDescent="0.35">
      <c r="L15936" s="535" t="s">
        <v>17000</v>
      </c>
      <c r="M15936" s="529" t="s">
        <v>1075</v>
      </c>
    </row>
    <row r="15937" spans="12:13" x14ac:dyDescent="0.35">
      <c r="L15937" s="535" t="s">
        <v>17001</v>
      </c>
      <c r="M15937" s="529" t="s">
        <v>1075</v>
      </c>
    </row>
    <row r="15938" spans="12:13" x14ac:dyDescent="0.35">
      <c r="L15938" s="535" t="s">
        <v>17002</v>
      </c>
      <c r="M15938" s="529" t="s">
        <v>1075</v>
      </c>
    </row>
    <row r="15939" spans="12:13" x14ac:dyDescent="0.35">
      <c r="L15939" s="535" t="s">
        <v>17003</v>
      </c>
      <c r="M15939" s="529" t="s">
        <v>1075</v>
      </c>
    </row>
    <row r="15940" spans="12:13" x14ac:dyDescent="0.35">
      <c r="L15940" s="535" t="s">
        <v>17004</v>
      </c>
      <c r="M15940" s="529" t="s">
        <v>1075</v>
      </c>
    </row>
    <row r="15941" spans="12:13" x14ac:dyDescent="0.35">
      <c r="L15941" s="535" t="s">
        <v>17005</v>
      </c>
      <c r="M15941" s="529" t="s">
        <v>1075</v>
      </c>
    </row>
    <row r="15942" spans="12:13" x14ac:dyDescent="0.35">
      <c r="L15942" s="535" t="s">
        <v>17006</v>
      </c>
      <c r="M15942" s="529" t="s">
        <v>1075</v>
      </c>
    </row>
    <row r="15943" spans="12:13" x14ac:dyDescent="0.35">
      <c r="L15943" s="535" t="s">
        <v>17007</v>
      </c>
      <c r="M15943" s="529" t="s">
        <v>1075</v>
      </c>
    </row>
    <row r="15944" spans="12:13" x14ac:dyDescent="0.35">
      <c r="L15944" s="535" t="s">
        <v>17008</v>
      </c>
      <c r="M15944" s="529" t="s">
        <v>1075</v>
      </c>
    </row>
    <row r="15945" spans="12:13" x14ac:dyDescent="0.35">
      <c r="L15945" s="535" t="s">
        <v>17009</v>
      </c>
      <c r="M15945" s="529" t="s">
        <v>1075</v>
      </c>
    </row>
    <row r="15946" spans="12:13" x14ac:dyDescent="0.35">
      <c r="L15946" s="535" t="s">
        <v>17010</v>
      </c>
      <c r="M15946" s="529" t="s">
        <v>1075</v>
      </c>
    </row>
    <row r="15947" spans="12:13" x14ac:dyDescent="0.35">
      <c r="L15947" s="535" t="s">
        <v>17011</v>
      </c>
      <c r="M15947" s="529" t="s">
        <v>1075</v>
      </c>
    </row>
    <row r="15948" spans="12:13" x14ac:dyDescent="0.35">
      <c r="L15948" s="535" t="s">
        <v>17012</v>
      </c>
      <c r="M15948" s="529" t="s">
        <v>1075</v>
      </c>
    </row>
    <row r="15949" spans="12:13" x14ac:dyDescent="0.35">
      <c r="L15949" s="535" t="s">
        <v>17013</v>
      </c>
      <c r="M15949" s="529" t="s">
        <v>1075</v>
      </c>
    </row>
    <row r="15950" spans="12:13" x14ac:dyDescent="0.35">
      <c r="L15950" s="535" t="s">
        <v>17014</v>
      </c>
      <c r="M15950" s="529" t="s">
        <v>1075</v>
      </c>
    </row>
    <row r="15951" spans="12:13" x14ac:dyDescent="0.35">
      <c r="L15951" s="535" t="s">
        <v>17015</v>
      </c>
      <c r="M15951" s="529" t="s">
        <v>1075</v>
      </c>
    </row>
    <row r="15952" spans="12:13" x14ac:dyDescent="0.35">
      <c r="L15952" s="535" t="s">
        <v>17016</v>
      </c>
      <c r="M15952" s="529" t="s">
        <v>1075</v>
      </c>
    </row>
    <row r="15953" spans="12:13" x14ac:dyDescent="0.35">
      <c r="L15953" s="535" t="s">
        <v>17017</v>
      </c>
      <c r="M15953" s="529" t="s">
        <v>1075</v>
      </c>
    </row>
    <row r="15954" spans="12:13" x14ac:dyDescent="0.35">
      <c r="L15954" s="535" t="s">
        <v>17018</v>
      </c>
      <c r="M15954" s="529" t="s">
        <v>1075</v>
      </c>
    </row>
    <row r="15955" spans="12:13" x14ac:dyDescent="0.35">
      <c r="L15955" s="535" t="s">
        <v>17019</v>
      </c>
      <c r="M15955" s="529" t="s">
        <v>1075</v>
      </c>
    </row>
    <row r="15956" spans="12:13" x14ac:dyDescent="0.35">
      <c r="L15956" s="535" t="s">
        <v>17020</v>
      </c>
      <c r="M15956" s="529" t="s">
        <v>1075</v>
      </c>
    </row>
    <row r="15957" spans="12:13" x14ac:dyDescent="0.35">
      <c r="L15957" s="535" t="s">
        <v>17021</v>
      </c>
      <c r="M15957" s="529" t="s">
        <v>1075</v>
      </c>
    </row>
    <row r="15958" spans="12:13" x14ac:dyDescent="0.35">
      <c r="L15958" s="535" t="s">
        <v>17022</v>
      </c>
      <c r="M15958" s="529" t="s">
        <v>1075</v>
      </c>
    </row>
    <row r="15959" spans="12:13" x14ac:dyDescent="0.35">
      <c r="L15959" s="535" t="s">
        <v>17023</v>
      </c>
      <c r="M15959" s="529" t="s">
        <v>1075</v>
      </c>
    </row>
    <row r="15960" spans="12:13" x14ac:dyDescent="0.35">
      <c r="L15960" s="535" t="s">
        <v>17024</v>
      </c>
      <c r="M15960" s="529" t="s">
        <v>1075</v>
      </c>
    </row>
    <row r="15961" spans="12:13" x14ac:dyDescent="0.35">
      <c r="L15961" s="535" t="s">
        <v>17025</v>
      </c>
      <c r="M15961" s="529" t="s">
        <v>1075</v>
      </c>
    </row>
    <row r="15962" spans="12:13" x14ac:dyDescent="0.35">
      <c r="L15962" s="535" t="s">
        <v>17026</v>
      </c>
      <c r="M15962" s="529" t="s">
        <v>1075</v>
      </c>
    </row>
    <row r="15963" spans="12:13" x14ac:dyDescent="0.35">
      <c r="L15963" s="535" t="s">
        <v>17027</v>
      </c>
      <c r="M15963" s="529" t="s">
        <v>1075</v>
      </c>
    </row>
    <row r="15964" spans="12:13" x14ac:dyDescent="0.35">
      <c r="L15964" s="535" t="s">
        <v>17028</v>
      </c>
      <c r="M15964" s="529" t="s">
        <v>1075</v>
      </c>
    </row>
    <row r="15965" spans="12:13" x14ac:dyDescent="0.35">
      <c r="L15965" s="535" t="s">
        <v>17029</v>
      </c>
      <c r="M15965" s="529" t="s">
        <v>1075</v>
      </c>
    </row>
    <row r="15966" spans="12:13" x14ac:dyDescent="0.35">
      <c r="L15966" s="535" t="s">
        <v>17030</v>
      </c>
      <c r="M15966" s="529" t="s">
        <v>1075</v>
      </c>
    </row>
    <row r="15967" spans="12:13" x14ac:dyDescent="0.35">
      <c r="L15967" s="535" t="s">
        <v>17031</v>
      </c>
      <c r="M15967" s="529" t="s">
        <v>1075</v>
      </c>
    </row>
    <row r="15968" spans="12:13" x14ac:dyDescent="0.35">
      <c r="L15968" s="535" t="s">
        <v>17032</v>
      </c>
      <c r="M15968" s="529" t="s">
        <v>1075</v>
      </c>
    </row>
    <row r="15969" spans="12:13" x14ac:dyDescent="0.35">
      <c r="L15969" s="535" t="s">
        <v>17033</v>
      </c>
      <c r="M15969" s="529" t="s">
        <v>1075</v>
      </c>
    </row>
    <row r="15970" spans="12:13" x14ac:dyDescent="0.35">
      <c r="L15970" s="535" t="s">
        <v>17034</v>
      </c>
      <c r="M15970" s="529" t="s">
        <v>1075</v>
      </c>
    </row>
    <row r="15971" spans="12:13" x14ac:dyDescent="0.35">
      <c r="L15971" s="535" t="s">
        <v>17035</v>
      </c>
      <c r="M15971" s="529" t="s">
        <v>1075</v>
      </c>
    </row>
    <row r="15972" spans="12:13" x14ac:dyDescent="0.35">
      <c r="L15972" s="535" t="s">
        <v>17036</v>
      </c>
      <c r="M15972" s="529" t="s">
        <v>1075</v>
      </c>
    </row>
    <row r="15973" spans="12:13" x14ac:dyDescent="0.35">
      <c r="L15973" s="535" t="s">
        <v>17037</v>
      </c>
      <c r="M15973" s="529" t="s">
        <v>1075</v>
      </c>
    </row>
    <row r="15974" spans="12:13" x14ac:dyDescent="0.35">
      <c r="L15974" s="535" t="s">
        <v>17038</v>
      </c>
      <c r="M15974" s="529" t="s">
        <v>1075</v>
      </c>
    </row>
    <row r="15975" spans="12:13" x14ac:dyDescent="0.35">
      <c r="L15975" s="535" t="s">
        <v>17039</v>
      </c>
      <c r="M15975" s="529" t="s">
        <v>1075</v>
      </c>
    </row>
    <row r="15976" spans="12:13" x14ac:dyDescent="0.35">
      <c r="L15976" s="535" t="s">
        <v>17040</v>
      </c>
      <c r="M15976" s="529" t="s">
        <v>1075</v>
      </c>
    </row>
    <row r="15977" spans="12:13" x14ac:dyDescent="0.35">
      <c r="L15977" s="535" t="s">
        <v>17041</v>
      </c>
      <c r="M15977" s="529" t="s">
        <v>1075</v>
      </c>
    </row>
    <row r="15978" spans="12:13" x14ac:dyDescent="0.35">
      <c r="L15978" s="535" t="s">
        <v>17042</v>
      </c>
      <c r="M15978" s="529" t="s">
        <v>1075</v>
      </c>
    </row>
    <row r="15979" spans="12:13" x14ac:dyDescent="0.35">
      <c r="L15979" s="535" t="s">
        <v>17043</v>
      </c>
      <c r="M15979" s="529" t="s">
        <v>1075</v>
      </c>
    </row>
    <row r="15980" spans="12:13" x14ac:dyDescent="0.35">
      <c r="L15980" s="535" t="s">
        <v>17044</v>
      </c>
      <c r="M15980" s="529" t="s">
        <v>1075</v>
      </c>
    </row>
    <row r="15981" spans="12:13" x14ac:dyDescent="0.35">
      <c r="L15981" s="535" t="s">
        <v>17045</v>
      </c>
      <c r="M15981" s="529" t="s">
        <v>1075</v>
      </c>
    </row>
    <row r="15982" spans="12:13" x14ac:dyDescent="0.35">
      <c r="L15982" s="535" t="s">
        <v>17046</v>
      </c>
      <c r="M15982" s="529" t="s">
        <v>1075</v>
      </c>
    </row>
    <row r="15983" spans="12:13" x14ac:dyDescent="0.35">
      <c r="L15983" s="535" t="s">
        <v>17047</v>
      </c>
      <c r="M15983" s="529" t="s">
        <v>1075</v>
      </c>
    </row>
    <row r="15984" spans="12:13" x14ac:dyDescent="0.35">
      <c r="L15984" s="535" t="s">
        <v>17048</v>
      </c>
      <c r="M15984" s="529" t="s">
        <v>1075</v>
      </c>
    </row>
    <row r="15985" spans="12:13" x14ac:dyDescent="0.35">
      <c r="L15985" s="535" t="s">
        <v>17049</v>
      </c>
      <c r="M15985" s="529" t="s">
        <v>1075</v>
      </c>
    </row>
    <row r="15986" spans="12:13" x14ac:dyDescent="0.35">
      <c r="L15986" s="535" t="s">
        <v>17050</v>
      </c>
      <c r="M15986" s="529" t="s">
        <v>1075</v>
      </c>
    </row>
    <row r="15987" spans="12:13" x14ac:dyDescent="0.35">
      <c r="L15987" s="535" t="s">
        <v>17051</v>
      </c>
      <c r="M15987" s="529" t="s">
        <v>1075</v>
      </c>
    </row>
    <row r="15988" spans="12:13" x14ac:dyDescent="0.35">
      <c r="L15988" s="535" t="s">
        <v>17052</v>
      </c>
      <c r="M15988" s="529" t="s">
        <v>1075</v>
      </c>
    </row>
    <row r="15989" spans="12:13" x14ac:dyDescent="0.35">
      <c r="L15989" s="535" t="s">
        <v>17053</v>
      </c>
      <c r="M15989" s="529" t="s">
        <v>1075</v>
      </c>
    </row>
    <row r="15990" spans="12:13" x14ac:dyDescent="0.35">
      <c r="L15990" s="535" t="s">
        <v>17054</v>
      </c>
      <c r="M15990" s="529" t="s">
        <v>1075</v>
      </c>
    </row>
    <row r="15991" spans="12:13" x14ac:dyDescent="0.35">
      <c r="L15991" s="535" t="s">
        <v>17055</v>
      </c>
      <c r="M15991" s="529" t="s">
        <v>1075</v>
      </c>
    </row>
    <row r="15992" spans="12:13" x14ac:dyDescent="0.35">
      <c r="L15992" s="535" t="s">
        <v>17056</v>
      </c>
      <c r="M15992" s="529" t="s">
        <v>1075</v>
      </c>
    </row>
    <row r="15993" spans="12:13" x14ac:dyDescent="0.35">
      <c r="L15993" s="535" t="s">
        <v>17057</v>
      </c>
      <c r="M15993" s="529" t="s">
        <v>1075</v>
      </c>
    </row>
    <row r="15994" spans="12:13" x14ac:dyDescent="0.35">
      <c r="L15994" s="535" t="s">
        <v>17058</v>
      </c>
      <c r="M15994" s="529" t="s">
        <v>1075</v>
      </c>
    </row>
    <row r="15995" spans="12:13" x14ac:dyDescent="0.35">
      <c r="L15995" s="535" t="s">
        <v>17059</v>
      </c>
      <c r="M15995" s="529" t="s">
        <v>1075</v>
      </c>
    </row>
    <row r="15996" spans="12:13" x14ac:dyDescent="0.35">
      <c r="L15996" s="535" t="s">
        <v>17060</v>
      </c>
      <c r="M15996" s="529" t="s">
        <v>1075</v>
      </c>
    </row>
    <row r="15997" spans="12:13" x14ac:dyDescent="0.35">
      <c r="L15997" s="535" t="s">
        <v>17061</v>
      </c>
      <c r="M15997" s="529" t="s">
        <v>1075</v>
      </c>
    </row>
    <row r="15998" spans="12:13" x14ac:dyDescent="0.35">
      <c r="L15998" s="535" t="s">
        <v>17062</v>
      </c>
      <c r="M15998" s="529" t="s">
        <v>1075</v>
      </c>
    </row>
    <row r="15999" spans="12:13" x14ac:dyDescent="0.35">
      <c r="L15999" s="535" t="s">
        <v>17063</v>
      </c>
      <c r="M15999" s="529" t="s">
        <v>1075</v>
      </c>
    </row>
    <row r="16000" spans="12:13" x14ac:dyDescent="0.35">
      <c r="L16000" s="535" t="s">
        <v>17064</v>
      </c>
      <c r="M16000" s="529" t="s">
        <v>1075</v>
      </c>
    </row>
    <row r="16001" spans="12:13" x14ac:dyDescent="0.35">
      <c r="L16001" s="535" t="s">
        <v>17065</v>
      </c>
      <c r="M16001" s="529" t="s">
        <v>1075</v>
      </c>
    </row>
    <row r="16002" spans="12:13" x14ac:dyDescent="0.35">
      <c r="L16002" s="535" t="s">
        <v>17066</v>
      </c>
      <c r="M16002" s="529" t="s">
        <v>1075</v>
      </c>
    </row>
    <row r="16003" spans="12:13" x14ac:dyDescent="0.35">
      <c r="L16003" s="535" t="s">
        <v>17067</v>
      </c>
      <c r="M16003" s="529" t="s">
        <v>1075</v>
      </c>
    </row>
    <row r="16004" spans="12:13" x14ac:dyDescent="0.35">
      <c r="L16004" s="535" t="s">
        <v>17068</v>
      </c>
      <c r="M16004" s="529" t="s">
        <v>1075</v>
      </c>
    </row>
    <row r="16005" spans="12:13" x14ac:dyDescent="0.35">
      <c r="L16005" s="535" t="s">
        <v>17069</v>
      </c>
      <c r="M16005" s="529" t="s">
        <v>1075</v>
      </c>
    </row>
    <row r="16006" spans="12:13" x14ac:dyDescent="0.35">
      <c r="L16006" s="535" t="s">
        <v>17070</v>
      </c>
      <c r="M16006" s="529" t="s">
        <v>1075</v>
      </c>
    </row>
    <row r="16007" spans="12:13" x14ac:dyDescent="0.35">
      <c r="L16007" s="535" t="s">
        <v>17071</v>
      </c>
      <c r="M16007" s="529" t="s">
        <v>1075</v>
      </c>
    </row>
    <row r="16008" spans="12:13" x14ac:dyDescent="0.35">
      <c r="L16008" s="535" t="s">
        <v>17072</v>
      </c>
      <c r="M16008" s="529" t="s">
        <v>1075</v>
      </c>
    </row>
    <row r="16009" spans="12:13" x14ac:dyDescent="0.35">
      <c r="L16009" s="535" t="s">
        <v>17073</v>
      </c>
      <c r="M16009" s="529" t="s">
        <v>1075</v>
      </c>
    </row>
    <row r="16010" spans="12:13" x14ac:dyDescent="0.35">
      <c r="L16010" s="535" t="s">
        <v>17074</v>
      </c>
      <c r="M16010" s="529" t="s">
        <v>1075</v>
      </c>
    </row>
    <row r="16011" spans="12:13" x14ac:dyDescent="0.35">
      <c r="L16011" s="535" t="s">
        <v>17075</v>
      </c>
      <c r="M16011" s="529" t="s">
        <v>1075</v>
      </c>
    </row>
    <row r="16012" spans="12:13" x14ac:dyDescent="0.35">
      <c r="L16012" s="535" t="s">
        <v>17076</v>
      </c>
      <c r="M16012" s="529" t="s">
        <v>1075</v>
      </c>
    </row>
    <row r="16013" spans="12:13" x14ac:dyDescent="0.35">
      <c r="L16013" s="535" t="s">
        <v>17077</v>
      </c>
      <c r="M16013" s="529" t="s">
        <v>1075</v>
      </c>
    </row>
    <row r="16014" spans="12:13" x14ac:dyDescent="0.35">
      <c r="L16014" s="535" t="s">
        <v>17078</v>
      </c>
      <c r="M16014" s="529" t="s">
        <v>1075</v>
      </c>
    </row>
    <row r="16015" spans="12:13" x14ac:dyDescent="0.35">
      <c r="L16015" s="535" t="s">
        <v>17079</v>
      </c>
      <c r="M16015" s="529" t="s">
        <v>1075</v>
      </c>
    </row>
    <row r="16016" spans="12:13" x14ac:dyDescent="0.35">
      <c r="L16016" s="535" t="s">
        <v>17080</v>
      </c>
      <c r="M16016" s="529" t="s">
        <v>1075</v>
      </c>
    </row>
    <row r="16017" spans="12:13" x14ac:dyDescent="0.35">
      <c r="L16017" s="535" t="s">
        <v>17081</v>
      </c>
      <c r="M16017" s="529" t="s">
        <v>1075</v>
      </c>
    </row>
    <row r="16018" spans="12:13" x14ac:dyDescent="0.35">
      <c r="L16018" s="535" t="s">
        <v>17082</v>
      </c>
      <c r="M16018" s="529" t="s">
        <v>1075</v>
      </c>
    </row>
    <row r="16019" spans="12:13" x14ac:dyDescent="0.35">
      <c r="L16019" s="535" t="s">
        <v>17083</v>
      </c>
      <c r="M16019" s="529" t="s">
        <v>1075</v>
      </c>
    </row>
    <row r="16020" spans="12:13" x14ac:dyDescent="0.35">
      <c r="L16020" s="535" t="s">
        <v>17084</v>
      </c>
      <c r="M16020" s="529" t="s">
        <v>1075</v>
      </c>
    </row>
    <row r="16021" spans="12:13" x14ac:dyDescent="0.35">
      <c r="L16021" s="535" t="s">
        <v>17085</v>
      </c>
      <c r="M16021" s="529" t="s">
        <v>1075</v>
      </c>
    </row>
    <row r="16022" spans="12:13" x14ac:dyDescent="0.35">
      <c r="L16022" s="535" t="s">
        <v>17086</v>
      </c>
      <c r="M16022" s="529" t="s">
        <v>1075</v>
      </c>
    </row>
    <row r="16023" spans="12:13" x14ac:dyDescent="0.35">
      <c r="L16023" s="535" t="s">
        <v>17087</v>
      </c>
      <c r="M16023" s="529" t="s">
        <v>1075</v>
      </c>
    </row>
    <row r="16024" spans="12:13" x14ac:dyDescent="0.35">
      <c r="L16024" s="535" t="s">
        <v>17088</v>
      </c>
      <c r="M16024" s="529" t="s">
        <v>1075</v>
      </c>
    </row>
    <row r="16025" spans="12:13" x14ac:dyDescent="0.35">
      <c r="L16025" s="535" t="s">
        <v>17089</v>
      </c>
      <c r="M16025" s="529" t="s">
        <v>1075</v>
      </c>
    </row>
    <row r="16026" spans="12:13" x14ac:dyDescent="0.35">
      <c r="L16026" s="535" t="s">
        <v>17090</v>
      </c>
      <c r="M16026" s="529" t="s">
        <v>1075</v>
      </c>
    </row>
    <row r="16027" spans="12:13" x14ac:dyDescent="0.35">
      <c r="L16027" s="535" t="s">
        <v>17091</v>
      </c>
      <c r="M16027" s="529" t="s">
        <v>1075</v>
      </c>
    </row>
    <row r="16028" spans="12:13" x14ac:dyDescent="0.35">
      <c r="L16028" s="535" t="s">
        <v>17092</v>
      </c>
      <c r="M16028" s="529" t="s">
        <v>1075</v>
      </c>
    </row>
    <row r="16029" spans="12:13" x14ac:dyDescent="0.35">
      <c r="L16029" s="535" t="s">
        <v>17093</v>
      </c>
      <c r="M16029" s="529" t="s">
        <v>1075</v>
      </c>
    </row>
    <row r="16030" spans="12:13" x14ac:dyDescent="0.35">
      <c r="L16030" s="535" t="s">
        <v>17094</v>
      </c>
      <c r="M16030" s="529" t="s">
        <v>1075</v>
      </c>
    </row>
    <row r="16031" spans="12:13" x14ac:dyDescent="0.35">
      <c r="L16031" s="535" t="s">
        <v>17095</v>
      </c>
      <c r="M16031" s="529" t="s">
        <v>1075</v>
      </c>
    </row>
    <row r="16032" spans="12:13" x14ac:dyDescent="0.35">
      <c r="L16032" s="535" t="s">
        <v>17096</v>
      </c>
      <c r="M16032" s="529" t="s">
        <v>1075</v>
      </c>
    </row>
    <row r="16033" spans="12:13" x14ac:dyDescent="0.35">
      <c r="L16033" s="535" t="s">
        <v>17097</v>
      </c>
      <c r="M16033" s="529" t="s">
        <v>1075</v>
      </c>
    </row>
    <row r="16034" spans="12:13" x14ac:dyDescent="0.35">
      <c r="L16034" s="535" t="s">
        <v>17098</v>
      </c>
      <c r="M16034" s="529" t="s">
        <v>1075</v>
      </c>
    </row>
    <row r="16035" spans="12:13" x14ac:dyDescent="0.35">
      <c r="L16035" s="535" t="s">
        <v>17099</v>
      </c>
      <c r="M16035" s="529" t="s">
        <v>1075</v>
      </c>
    </row>
    <row r="16036" spans="12:13" x14ac:dyDescent="0.35">
      <c r="L16036" s="535" t="s">
        <v>17100</v>
      </c>
      <c r="M16036" s="529" t="s">
        <v>1075</v>
      </c>
    </row>
    <row r="16037" spans="12:13" x14ac:dyDescent="0.35">
      <c r="L16037" s="535" t="s">
        <v>17101</v>
      </c>
      <c r="M16037" s="529" t="s">
        <v>1075</v>
      </c>
    </row>
    <row r="16038" spans="12:13" x14ac:dyDescent="0.35">
      <c r="L16038" s="535" t="s">
        <v>17102</v>
      </c>
      <c r="M16038" s="529" t="s">
        <v>1075</v>
      </c>
    </row>
    <row r="16039" spans="12:13" x14ac:dyDescent="0.35">
      <c r="L16039" s="535" t="s">
        <v>17103</v>
      </c>
      <c r="M16039" s="529" t="s">
        <v>1075</v>
      </c>
    </row>
    <row r="16040" spans="12:13" x14ac:dyDescent="0.35">
      <c r="L16040" s="535" t="s">
        <v>17104</v>
      </c>
      <c r="M16040" s="529" t="s">
        <v>1075</v>
      </c>
    </row>
    <row r="16041" spans="12:13" x14ac:dyDescent="0.35">
      <c r="L16041" s="535" t="s">
        <v>17105</v>
      </c>
      <c r="M16041" s="529" t="s">
        <v>1075</v>
      </c>
    </row>
    <row r="16042" spans="12:13" x14ac:dyDescent="0.35">
      <c r="L16042" s="535" t="s">
        <v>17106</v>
      </c>
      <c r="M16042" s="529" t="s">
        <v>1075</v>
      </c>
    </row>
    <row r="16043" spans="12:13" x14ac:dyDescent="0.35">
      <c r="L16043" s="535" t="s">
        <v>17107</v>
      </c>
      <c r="M16043" s="529" t="s">
        <v>1075</v>
      </c>
    </row>
    <row r="16044" spans="12:13" x14ac:dyDescent="0.35">
      <c r="L16044" s="535" t="s">
        <v>17108</v>
      </c>
      <c r="M16044" s="529" t="s">
        <v>1075</v>
      </c>
    </row>
    <row r="16045" spans="12:13" x14ac:dyDescent="0.35">
      <c r="L16045" s="535" t="s">
        <v>17109</v>
      </c>
      <c r="M16045" s="529" t="s">
        <v>1075</v>
      </c>
    </row>
    <row r="16046" spans="12:13" x14ac:dyDescent="0.35">
      <c r="L16046" s="535" t="s">
        <v>17110</v>
      </c>
      <c r="M16046" s="529" t="s">
        <v>1075</v>
      </c>
    </row>
    <row r="16047" spans="12:13" x14ac:dyDescent="0.35">
      <c r="L16047" s="535" t="s">
        <v>17111</v>
      </c>
      <c r="M16047" s="529" t="s">
        <v>1075</v>
      </c>
    </row>
    <row r="16048" spans="12:13" x14ac:dyDescent="0.35">
      <c r="L16048" s="535" t="s">
        <v>17112</v>
      </c>
      <c r="M16048" s="529" t="s">
        <v>1075</v>
      </c>
    </row>
    <row r="16049" spans="12:13" x14ac:dyDescent="0.35">
      <c r="L16049" s="535" t="s">
        <v>17113</v>
      </c>
      <c r="M16049" s="529" t="s">
        <v>1075</v>
      </c>
    </row>
    <row r="16050" spans="12:13" x14ac:dyDescent="0.35">
      <c r="L16050" s="535" t="s">
        <v>17114</v>
      </c>
      <c r="M16050" s="529" t="s">
        <v>1075</v>
      </c>
    </row>
    <row r="16051" spans="12:13" x14ac:dyDescent="0.35">
      <c r="L16051" s="535" t="s">
        <v>17115</v>
      </c>
      <c r="M16051" s="529" t="s">
        <v>1075</v>
      </c>
    </row>
    <row r="16052" spans="12:13" x14ac:dyDescent="0.35">
      <c r="L16052" s="535" t="s">
        <v>17116</v>
      </c>
      <c r="M16052" s="529" t="s">
        <v>1075</v>
      </c>
    </row>
    <row r="16053" spans="12:13" x14ac:dyDescent="0.35">
      <c r="L16053" s="535" t="s">
        <v>17117</v>
      </c>
      <c r="M16053" s="529" t="s">
        <v>1075</v>
      </c>
    </row>
    <row r="16054" spans="12:13" x14ac:dyDescent="0.35">
      <c r="L16054" s="535" t="s">
        <v>17118</v>
      </c>
      <c r="M16054" s="529" t="s">
        <v>1075</v>
      </c>
    </row>
    <row r="16055" spans="12:13" x14ac:dyDescent="0.35">
      <c r="L16055" s="535" t="s">
        <v>17119</v>
      </c>
      <c r="M16055" s="529" t="s">
        <v>1075</v>
      </c>
    </row>
    <row r="16056" spans="12:13" x14ac:dyDescent="0.35">
      <c r="L16056" s="535" t="s">
        <v>17120</v>
      </c>
      <c r="M16056" s="529" t="s">
        <v>1075</v>
      </c>
    </row>
    <row r="16057" spans="12:13" x14ac:dyDescent="0.35">
      <c r="L16057" s="535" t="s">
        <v>17121</v>
      </c>
      <c r="M16057" s="529" t="s">
        <v>1075</v>
      </c>
    </row>
    <row r="16058" spans="12:13" x14ac:dyDescent="0.35">
      <c r="L16058" s="535" t="s">
        <v>17122</v>
      </c>
      <c r="M16058" s="529" t="s">
        <v>1075</v>
      </c>
    </row>
    <row r="16059" spans="12:13" x14ac:dyDescent="0.35">
      <c r="L16059" s="535" t="s">
        <v>17123</v>
      </c>
      <c r="M16059" s="529" t="s">
        <v>1075</v>
      </c>
    </row>
    <row r="16060" spans="12:13" x14ac:dyDescent="0.35">
      <c r="L16060" s="535" t="s">
        <v>17124</v>
      </c>
      <c r="M16060" s="529" t="s">
        <v>1075</v>
      </c>
    </row>
    <row r="16061" spans="12:13" x14ac:dyDescent="0.35">
      <c r="L16061" s="535" t="s">
        <v>17125</v>
      </c>
      <c r="M16061" s="529" t="s">
        <v>1075</v>
      </c>
    </row>
    <row r="16062" spans="12:13" x14ac:dyDescent="0.35">
      <c r="L16062" s="535" t="s">
        <v>17126</v>
      </c>
      <c r="M16062" s="529" t="s">
        <v>1075</v>
      </c>
    </row>
    <row r="16063" spans="12:13" x14ac:dyDescent="0.35">
      <c r="L16063" s="535" t="s">
        <v>17127</v>
      </c>
      <c r="M16063" s="529" t="s">
        <v>1075</v>
      </c>
    </row>
    <row r="16064" spans="12:13" x14ac:dyDescent="0.35">
      <c r="L16064" s="535" t="s">
        <v>17128</v>
      </c>
      <c r="M16064" s="529" t="s">
        <v>1075</v>
      </c>
    </row>
    <row r="16065" spans="12:13" x14ac:dyDescent="0.35">
      <c r="L16065" s="535" t="s">
        <v>17129</v>
      </c>
      <c r="M16065" s="529" t="s">
        <v>1075</v>
      </c>
    </row>
    <row r="16066" spans="12:13" x14ac:dyDescent="0.35">
      <c r="L16066" s="535" t="s">
        <v>17130</v>
      </c>
      <c r="M16066" s="529" t="s">
        <v>1075</v>
      </c>
    </row>
    <row r="16067" spans="12:13" x14ac:dyDescent="0.35">
      <c r="L16067" s="535" t="s">
        <v>17131</v>
      </c>
      <c r="M16067" s="529" t="s">
        <v>1075</v>
      </c>
    </row>
    <row r="16068" spans="12:13" x14ac:dyDescent="0.35">
      <c r="L16068" s="535" t="s">
        <v>17132</v>
      </c>
      <c r="M16068" s="529" t="s">
        <v>1075</v>
      </c>
    </row>
    <row r="16069" spans="12:13" x14ac:dyDescent="0.35">
      <c r="L16069" s="535" t="s">
        <v>17133</v>
      </c>
      <c r="M16069" s="529" t="s">
        <v>1075</v>
      </c>
    </row>
    <row r="16070" spans="12:13" x14ac:dyDescent="0.35">
      <c r="L16070" s="535" t="s">
        <v>17134</v>
      </c>
      <c r="M16070" s="529" t="s">
        <v>1075</v>
      </c>
    </row>
    <row r="16071" spans="12:13" x14ac:dyDescent="0.35">
      <c r="L16071" s="535" t="s">
        <v>17135</v>
      </c>
      <c r="M16071" s="529" t="s">
        <v>1075</v>
      </c>
    </row>
    <row r="16072" spans="12:13" x14ac:dyDescent="0.35">
      <c r="L16072" s="535" t="s">
        <v>17136</v>
      </c>
      <c r="M16072" s="529" t="s">
        <v>1075</v>
      </c>
    </row>
    <row r="16073" spans="12:13" x14ac:dyDescent="0.35">
      <c r="L16073" s="535" t="s">
        <v>17137</v>
      </c>
      <c r="M16073" s="529" t="s">
        <v>1075</v>
      </c>
    </row>
    <row r="16074" spans="12:13" x14ac:dyDescent="0.35">
      <c r="L16074" s="535" t="s">
        <v>17138</v>
      </c>
      <c r="M16074" s="529" t="s">
        <v>1075</v>
      </c>
    </row>
    <row r="16075" spans="12:13" x14ac:dyDescent="0.35">
      <c r="L16075" s="535" t="s">
        <v>17139</v>
      </c>
      <c r="M16075" s="529" t="s">
        <v>1075</v>
      </c>
    </row>
    <row r="16076" spans="12:13" x14ac:dyDescent="0.35">
      <c r="L16076" s="535" t="s">
        <v>17140</v>
      </c>
      <c r="M16076" s="529" t="s">
        <v>1075</v>
      </c>
    </row>
    <row r="16077" spans="12:13" x14ac:dyDescent="0.35">
      <c r="L16077" s="535" t="s">
        <v>17141</v>
      </c>
      <c r="M16077" s="529" t="s">
        <v>1075</v>
      </c>
    </row>
    <row r="16078" spans="12:13" x14ac:dyDescent="0.35">
      <c r="L16078" s="535" t="s">
        <v>17142</v>
      </c>
      <c r="M16078" s="529" t="s">
        <v>1075</v>
      </c>
    </row>
    <row r="16079" spans="12:13" x14ac:dyDescent="0.35">
      <c r="L16079" s="535" t="s">
        <v>17143</v>
      </c>
      <c r="M16079" s="529" t="s">
        <v>1075</v>
      </c>
    </row>
    <row r="16080" spans="12:13" x14ac:dyDescent="0.35">
      <c r="L16080" s="535" t="s">
        <v>17144</v>
      </c>
      <c r="M16080" s="529" t="s">
        <v>1075</v>
      </c>
    </row>
    <row r="16081" spans="12:13" x14ac:dyDescent="0.35">
      <c r="L16081" s="535" t="s">
        <v>17145</v>
      </c>
      <c r="M16081" s="529" t="s">
        <v>1075</v>
      </c>
    </row>
    <row r="16082" spans="12:13" x14ac:dyDescent="0.35">
      <c r="L16082" s="535" t="s">
        <v>17146</v>
      </c>
      <c r="M16082" s="529" t="s">
        <v>1075</v>
      </c>
    </row>
    <row r="16083" spans="12:13" x14ac:dyDescent="0.35">
      <c r="L16083" s="535" t="s">
        <v>17147</v>
      </c>
      <c r="M16083" s="529" t="s">
        <v>1075</v>
      </c>
    </row>
    <row r="16084" spans="12:13" x14ac:dyDescent="0.35">
      <c r="L16084" s="535" t="s">
        <v>17148</v>
      </c>
      <c r="M16084" s="529" t="s">
        <v>1075</v>
      </c>
    </row>
    <row r="16085" spans="12:13" x14ac:dyDescent="0.35">
      <c r="L16085" s="535" t="s">
        <v>17149</v>
      </c>
      <c r="M16085" s="529" t="s">
        <v>1075</v>
      </c>
    </row>
    <row r="16086" spans="12:13" x14ac:dyDescent="0.35">
      <c r="L16086" s="535" t="s">
        <v>17150</v>
      </c>
      <c r="M16086" s="529" t="s">
        <v>1075</v>
      </c>
    </row>
    <row r="16087" spans="12:13" x14ac:dyDescent="0.35">
      <c r="L16087" s="535" t="s">
        <v>17151</v>
      </c>
      <c r="M16087" s="529" t="s">
        <v>1075</v>
      </c>
    </row>
    <row r="16088" spans="12:13" x14ac:dyDescent="0.35">
      <c r="L16088" s="535" t="s">
        <v>17152</v>
      </c>
      <c r="M16088" s="529" t="s">
        <v>1075</v>
      </c>
    </row>
    <row r="16089" spans="12:13" x14ac:dyDescent="0.35">
      <c r="L16089" s="535" t="s">
        <v>17153</v>
      </c>
      <c r="M16089" s="529" t="s">
        <v>1075</v>
      </c>
    </row>
    <row r="16090" spans="12:13" x14ac:dyDescent="0.35">
      <c r="L16090" s="535" t="s">
        <v>17154</v>
      </c>
      <c r="M16090" s="529" t="s">
        <v>1075</v>
      </c>
    </row>
    <row r="16091" spans="12:13" x14ac:dyDescent="0.35">
      <c r="L16091" s="535" t="s">
        <v>17155</v>
      </c>
      <c r="M16091" s="529" t="s">
        <v>1075</v>
      </c>
    </row>
    <row r="16092" spans="12:13" x14ac:dyDescent="0.35">
      <c r="L16092" s="535" t="s">
        <v>17156</v>
      </c>
      <c r="M16092" s="529" t="s">
        <v>1075</v>
      </c>
    </row>
    <row r="16093" spans="12:13" x14ac:dyDescent="0.35">
      <c r="L16093" s="535" t="s">
        <v>17157</v>
      </c>
      <c r="M16093" s="529" t="s">
        <v>1075</v>
      </c>
    </row>
    <row r="16094" spans="12:13" x14ac:dyDescent="0.35">
      <c r="L16094" s="535" t="s">
        <v>17158</v>
      </c>
      <c r="M16094" s="529" t="s">
        <v>1075</v>
      </c>
    </row>
    <row r="16095" spans="12:13" x14ac:dyDescent="0.35">
      <c r="L16095" s="535" t="s">
        <v>17159</v>
      </c>
      <c r="M16095" s="529" t="s">
        <v>1075</v>
      </c>
    </row>
    <row r="16096" spans="12:13" x14ac:dyDescent="0.35">
      <c r="L16096" s="535" t="s">
        <v>17160</v>
      </c>
      <c r="M16096" s="529" t="s">
        <v>1075</v>
      </c>
    </row>
    <row r="16097" spans="12:13" x14ac:dyDescent="0.35">
      <c r="L16097" s="535" t="s">
        <v>17161</v>
      </c>
      <c r="M16097" s="529" t="s">
        <v>1075</v>
      </c>
    </row>
    <row r="16098" spans="12:13" x14ac:dyDescent="0.35">
      <c r="L16098" s="535" t="s">
        <v>17162</v>
      </c>
      <c r="M16098" s="529" t="s">
        <v>1075</v>
      </c>
    </row>
    <row r="16099" spans="12:13" x14ac:dyDescent="0.35">
      <c r="L16099" s="535" t="s">
        <v>17163</v>
      </c>
      <c r="M16099" s="529" t="s">
        <v>1075</v>
      </c>
    </row>
    <row r="16100" spans="12:13" x14ac:dyDescent="0.35">
      <c r="L16100" s="535" t="s">
        <v>17164</v>
      </c>
      <c r="M16100" s="529" t="s">
        <v>1075</v>
      </c>
    </row>
    <row r="16101" spans="12:13" x14ac:dyDescent="0.35">
      <c r="L16101" s="535" t="s">
        <v>17165</v>
      </c>
      <c r="M16101" s="529" t="s">
        <v>1075</v>
      </c>
    </row>
    <row r="16102" spans="12:13" x14ac:dyDescent="0.35">
      <c r="L16102" s="535" t="s">
        <v>17166</v>
      </c>
      <c r="M16102" s="529" t="s">
        <v>1075</v>
      </c>
    </row>
    <row r="16103" spans="12:13" x14ac:dyDescent="0.35">
      <c r="L16103" s="535" t="s">
        <v>17167</v>
      </c>
      <c r="M16103" s="529" t="s">
        <v>1075</v>
      </c>
    </row>
    <row r="16104" spans="12:13" x14ac:dyDescent="0.35">
      <c r="L16104" s="535" t="s">
        <v>17168</v>
      </c>
      <c r="M16104" s="529" t="s">
        <v>1075</v>
      </c>
    </row>
    <row r="16105" spans="12:13" x14ac:dyDescent="0.35">
      <c r="L16105" s="535" t="s">
        <v>17169</v>
      </c>
      <c r="M16105" s="529" t="s">
        <v>1075</v>
      </c>
    </row>
    <row r="16106" spans="12:13" x14ac:dyDescent="0.35">
      <c r="L16106" s="535" t="s">
        <v>17170</v>
      </c>
      <c r="M16106" s="529" t="s">
        <v>1075</v>
      </c>
    </row>
    <row r="16107" spans="12:13" x14ac:dyDescent="0.35">
      <c r="L16107" s="535" t="s">
        <v>17171</v>
      </c>
      <c r="M16107" s="529" t="s">
        <v>1075</v>
      </c>
    </row>
    <row r="16108" spans="12:13" x14ac:dyDescent="0.35">
      <c r="L16108" s="535" t="s">
        <v>17172</v>
      </c>
      <c r="M16108" s="529" t="s">
        <v>1075</v>
      </c>
    </row>
    <row r="16109" spans="12:13" x14ac:dyDescent="0.35">
      <c r="L16109" s="535" t="s">
        <v>17173</v>
      </c>
      <c r="M16109" s="529" t="s">
        <v>1075</v>
      </c>
    </row>
    <row r="16110" spans="12:13" x14ac:dyDescent="0.35">
      <c r="L16110" s="535" t="s">
        <v>17174</v>
      </c>
      <c r="M16110" s="529" t="s">
        <v>1075</v>
      </c>
    </row>
    <row r="16111" spans="12:13" x14ac:dyDescent="0.35">
      <c r="L16111" s="535" t="s">
        <v>17175</v>
      </c>
      <c r="M16111" s="529" t="s">
        <v>1075</v>
      </c>
    </row>
    <row r="16112" spans="12:13" x14ac:dyDescent="0.35">
      <c r="L16112" s="535" t="s">
        <v>17176</v>
      </c>
      <c r="M16112" s="529" t="s">
        <v>1075</v>
      </c>
    </row>
    <row r="16113" spans="12:13" x14ac:dyDescent="0.35">
      <c r="L16113" s="535" t="s">
        <v>17177</v>
      </c>
      <c r="M16113" s="529" t="s">
        <v>1075</v>
      </c>
    </row>
    <row r="16114" spans="12:13" x14ac:dyDescent="0.35">
      <c r="L16114" s="535" t="s">
        <v>17178</v>
      </c>
      <c r="M16114" s="529" t="s">
        <v>1075</v>
      </c>
    </row>
    <row r="16115" spans="12:13" x14ac:dyDescent="0.35">
      <c r="L16115" s="535" t="s">
        <v>17179</v>
      </c>
      <c r="M16115" s="529" t="s">
        <v>1075</v>
      </c>
    </row>
    <row r="16116" spans="12:13" x14ac:dyDescent="0.35">
      <c r="L16116" s="535" t="s">
        <v>17180</v>
      </c>
      <c r="M16116" s="529" t="s">
        <v>1075</v>
      </c>
    </row>
    <row r="16117" spans="12:13" x14ac:dyDescent="0.35">
      <c r="L16117" s="535" t="s">
        <v>17181</v>
      </c>
      <c r="M16117" s="529" t="s">
        <v>1075</v>
      </c>
    </row>
    <row r="16118" spans="12:13" x14ac:dyDescent="0.35">
      <c r="L16118" s="535" t="s">
        <v>17182</v>
      </c>
      <c r="M16118" s="529" t="s">
        <v>1075</v>
      </c>
    </row>
    <row r="16119" spans="12:13" x14ac:dyDescent="0.35">
      <c r="L16119" s="535" t="s">
        <v>17183</v>
      </c>
      <c r="M16119" s="529" t="s">
        <v>1075</v>
      </c>
    </row>
    <row r="16120" spans="12:13" x14ac:dyDescent="0.35">
      <c r="L16120" s="535" t="s">
        <v>17184</v>
      </c>
      <c r="M16120" s="529" t="s">
        <v>1075</v>
      </c>
    </row>
    <row r="16121" spans="12:13" x14ac:dyDescent="0.35">
      <c r="L16121" s="535" t="s">
        <v>17185</v>
      </c>
      <c r="M16121" s="529" t="s">
        <v>1075</v>
      </c>
    </row>
    <row r="16122" spans="12:13" x14ac:dyDescent="0.35">
      <c r="L16122" s="535" t="s">
        <v>17186</v>
      </c>
      <c r="M16122" s="529" t="s">
        <v>1075</v>
      </c>
    </row>
    <row r="16123" spans="12:13" x14ac:dyDescent="0.35">
      <c r="L16123" s="535" t="s">
        <v>17187</v>
      </c>
      <c r="M16123" s="529" t="s">
        <v>1075</v>
      </c>
    </row>
    <row r="16124" spans="12:13" x14ac:dyDescent="0.35">
      <c r="L16124" s="535" t="s">
        <v>17188</v>
      </c>
      <c r="M16124" s="529" t="s">
        <v>1075</v>
      </c>
    </row>
    <row r="16125" spans="12:13" x14ac:dyDescent="0.35">
      <c r="L16125" s="535" t="s">
        <v>17189</v>
      </c>
      <c r="M16125" s="529" t="s">
        <v>1075</v>
      </c>
    </row>
    <row r="16126" spans="12:13" x14ac:dyDescent="0.35">
      <c r="L16126" s="535" t="s">
        <v>17190</v>
      </c>
      <c r="M16126" s="529" t="s">
        <v>1075</v>
      </c>
    </row>
    <row r="16127" spans="12:13" x14ac:dyDescent="0.35">
      <c r="L16127" s="535" t="s">
        <v>17191</v>
      </c>
      <c r="M16127" s="529" t="s">
        <v>1075</v>
      </c>
    </row>
    <row r="16128" spans="12:13" x14ac:dyDescent="0.35">
      <c r="L16128" s="535" t="s">
        <v>17192</v>
      </c>
      <c r="M16128" s="529" t="s">
        <v>1075</v>
      </c>
    </row>
    <row r="16129" spans="12:13" x14ac:dyDescent="0.35">
      <c r="L16129" s="535" t="s">
        <v>17193</v>
      </c>
      <c r="M16129" s="529" t="s">
        <v>1075</v>
      </c>
    </row>
    <row r="16130" spans="12:13" x14ac:dyDescent="0.35">
      <c r="L16130" s="535" t="s">
        <v>17194</v>
      </c>
      <c r="M16130" s="529" t="s">
        <v>1075</v>
      </c>
    </row>
    <row r="16131" spans="12:13" x14ac:dyDescent="0.35">
      <c r="L16131" s="535" t="s">
        <v>17195</v>
      </c>
      <c r="M16131" s="529" t="s">
        <v>1075</v>
      </c>
    </row>
    <row r="16132" spans="12:13" x14ac:dyDescent="0.35">
      <c r="L16132" s="535" t="s">
        <v>17196</v>
      </c>
      <c r="M16132" s="529" t="s">
        <v>1075</v>
      </c>
    </row>
    <row r="16133" spans="12:13" x14ac:dyDescent="0.35">
      <c r="L16133" s="535" t="s">
        <v>17197</v>
      </c>
      <c r="M16133" s="529" t="s">
        <v>1075</v>
      </c>
    </row>
    <row r="16134" spans="12:13" x14ac:dyDescent="0.35">
      <c r="L16134" s="535" t="s">
        <v>17198</v>
      </c>
      <c r="M16134" s="529" t="s">
        <v>1075</v>
      </c>
    </row>
    <row r="16135" spans="12:13" x14ac:dyDescent="0.35">
      <c r="L16135" s="535" t="s">
        <v>17199</v>
      </c>
      <c r="M16135" s="529" t="s">
        <v>1075</v>
      </c>
    </row>
    <row r="16136" spans="12:13" x14ac:dyDescent="0.35">
      <c r="L16136" s="535" t="s">
        <v>17200</v>
      </c>
      <c r="M16136" s="529" t="s">
        <v>1075</v>
      </c>
    </row>
    <row r="16137" spans="12:13" x14ac:dyDescent="0.35">
      <c r="L16137" s="535" t="s">
        <v>17201</v>
      </c>
      <c r="M16137" s="529" t="s">
        <v>1075</v>
      </c>
    </row>
    <row r="16138" spans="12:13" x14ac:dyDescent="0.35">
      <c r="L16138" s="535" t="s">
        <v>17202</v>
      </c>
      <c r="M16138" s="529" t="s">
        <v>1075</v>
      </c>
    </row>
    <row r="16139" spans="12:13" x14ac:dyDescent="0.35">
      <c r="L16139" s="535" t="s">
        <v>17203</v>
      </c>
      <c r="M16139" s="529" t="s">
        <v>1075</v>
      </c>
    </row>
    <row r="16140" spans="12:13" x14ac:dyDescent="0.35">
      <c r="L16140" s="535" t="s">
        <v>17204</v>
      </c>
      <c r="M16140" s="529" t="s">
        <v>1075</v>
      </c>
    </row>
    <row r="16141" spans="12:13" x14ac:dyDescent="0.35">
      <c r="L16141" s="535" t="s">
        <v>17205</v>
      </c>
      <c r="M16141" s="529" t="s">
        <v>1075</v>
      </c>
    </row>
    <row r="16142" spans="12:13" x14ac:dyDescent="0.35">
      <c r="L16142" s="535" t="s">
        <v>17206</v>
      </c>
      <c r="M16142" s="529" t="s">
        <v>1075</v>
      </c>
    </row>
    <row r="16143" spans="12:13" x14ac:dyDescent="0.35">
      <c r="L16143" s="535" t="s">
        <v>17207</v>
      </c>
      <c r="M16143" s="529" t="s">
        <v>1075</v>
      </c>
    </row>
    <row r="16144" spans="12:13" x14ac:dyDescent="0.35">
      <c r="L16144" s="535" t="s">
        <v>17208</v>
      </c>
      <c r="M16144" s="529" t="s">
        <v>1075</v>
      </c>
    </row>
    <row r="16145" spans="12:13" x14ac:dyDescent="0.35">
      <c r="L16145" s="535" t="s">
        <v>17209</v>
      </c>
      <c r="M16145" s="529" t="s">
        <v>1075</v>
      </c>
    </row>
    <row r="16146" spans="12:13" x14ac:dyDescent="0.35">
      <c r="L16146" s="535" t="s">
        <v>17210</v>
      </c>
      <c r="M16146" s="529" t="s">
        <v>1075</v>
      </c>
    </row>
    <row r="16147" spans="12:13" x14ac:dyDescent="0.35">
      <c r="L16147" s="535" t="s">
        <v>17211</v>
      </c>
      <c r="M16147" s="529" t="s">
        <v>1075</v>
      </c>
    </row>
    <row r="16148" spans="12:13" x14ac:dyDescent="0.35">
      <c r="L16148" s="535" t="s">
        <v>17212</v>
      </c>
      <c r="M16148" s="529" t="s">
        <v>1075</v>
      </c>
    </row>
    <row r="16149" spans="12:13" x14ac:dyDescent="0.35">
      <c r="L16149" s="535" t="s">
        <v>17213</v>
      </c>
      <c r="M16149" s="529" t="s">
        <v>1075</v>
      </c>
    </row>
    <row r="16150" spans="12:13" x14ac:dyDescent="0.35">
      <c r="L16150" s="535" t="s">
        <v>17214</v>
      </c>
      <c r="M16150" s="529" t="s">
        <v>1075</v>
      </c>
    </row>
    <row r="16151" spans="12:13" x14ac:dyDescent="0.35">
      <c r="L16151" s="535" t="s">
        <v>17215</v>
      </c>
      <c r="M16151" s="529" t="s">
        <v>1075</v>
      </c>
    </row>
    <row r="16152" spans="12:13" x14ac:dyDescent="0.35">
      <c r="L16152" s="535" t="s">
        <v>17216</v>
      </c>
      <c r="M16152" s="529" t="s">
        <v>1075</v>
      </c>
    </row>
    <row r="16153" spans="12:13" x14ac:dyDescent="0.35">
      <c r="L16153" s="535" t="s">
        <v>17217</v>
      </c>
      <c r="M16153" s="529" t="s">
        <v>1075</v>
      </c>
    </row>
    <row r="16154" spans="12:13" x14ac:dyDescent="0.35">
      <c r="L16154" s="535" t="s">
        <v>17218</v>
      </c>
      <c r="M16154" s="529" t="s">
        <v>1075</v>
      </c>
    </row>
    <row r="16155" spans="12:13" x14ac:dyDescent="0.35">
      <c r="L16155" s="535" t="s">
        <v>17219</v>
      </c>
      <c r="M16155" s="529" t="s">
        <v>1075</v>
      </c>
    </row>
    <row r="16156" spans="12:13" x14ac:dyDescent="0.35">
      <c r="L16156" s="535" t="s">
        <v>17220</v>
      </c>
      <c r="M16156" s="529" t="s">
        <v>1075</v>
      </c>
    </row>
    <row r="16157" spans="12:13" x14ac:dyDescent="0.35">
      <c r="L16157" s="535" t="s">
        <v>17221</v>
      </c>
      <c r="M16157" s="529" t="s">
        <v>1075</v>
      </c>
    </row>
    <row r="16158" spans="12:13" x14ac:dyDescent="0.35">
      <c r="L16158" s="535" t="s">
        <v>17222</v>
      </c>
      <c r="M16158" s="529" t="s">
        <v>1075</v>
      </c>
    </row>
    <row r="16159" spans="12:13" x14ac:dyDescent="0.35">
      <c r="L16159" s="535" t="s">
        <v>17223</v>
      </c>
      <c r="M16159" s="529" t="s">
        <v>1075</v>
      </c>
    </row>
    <row r="16160" spans="12:13" x14ac:dyDescent="0.35">
      <c r="L16160" s="535" t="s">
        <v>17224</v>
      </c>
      <c r="M16160" s="529" t="s">
        <v>1075</v>
      </c>
    </row>
    <row r="16161" spans="12:13" x14ac:dyDescent="0.35">
      <c r="L16161" s="535" t="s">
        <v>17225</v>
      </c>
      <c r="M16161" s="529" t="s">
        <v>1075</v>
      </c>
    </row>
    <row r="16162" spans="12:13" x14ac:dyDescent="0.35">
      <c r="L16162" s="535" t="s">
        <v>17226</v>
      </c>
      <c r="M16162" s="529" t="s">
        <v>1075</v>
      </c>
    </row>
    <row r="16163" spans="12:13" x14ac:dyDescent="0.35">
      <c r="L16163" s="535" t="s">
        <v>17227</v>
      </c>
      <c r="M16163" s="529" t="s">
        <v>1075</v>
      </c>
    </row>
    <row r="16164" spans="12:13" x14ac:dyDescent="0.35">
      <c r="L16164" s="535" t="s">
        <v>17228</v>
      </c>
      <c r="M16164" s="529" t="s">
        <v>1075</v>
      </c>
    </row>
    <row r="16165" spans="12:13" x14ac:dyDescent="0.35">
      <c r="L16165" s="535" t="s">
        <v>17229</v>
      </c>
      <c r="M16165" s="529" t="s">
        <v>1075</v>
      </c>
    </row>
    <row r="16166" spans="12:13" x14ac:dyDescent="0.35">
      <c r="L16166" s="535" t="s">
        <v>17230</v>
      </c>
      <c r="M16166" s="529" t="s">
        <v>1075</v>
      </c>
    </row>
    <row r="16167" spans="12:13" x14ac:dyDescent="0.35">
      <c r="L16167" s="535" t="s">
        <v>17231</v>
      </c>
      <c r="M16167" s="529" t="s">
        <v>1075</v>
      </c>
    </row>
    <row r="16168" spans="12:13" x14ac:dyDescent="0.35">
      <c r="L16168" s="535" t="s">
        <v>17232</v>
      </c>
      <c r="M16168" s="529" t="s">
        <v>1075</v>
      </c>
    </row>
    <row r="16169" spans="12:13" x14ac:dyDescent="0.35">
      <c r="L16169" s="535" t="s">
        <v>17233</v>
      </c>
      <c r="M16169" s="529" t="s">
        <v>1075</v>
      </c>
    </row>
    <row r="16170" spans="12:13" x14ac:dyDescent="0.35">
      <c r="L16170" s="535" t="s">
        <v>17234</v>
      </c>
      <c r="M16170" s="529" t="s">
        <v>1075</v>
      </c>
    </row>
    <row r="16171" spans="12:13" x14ac:dyDescent="0.35">
      <c r="L16171" s="535" t="s">
        <v>17235</v>
      </c>
      <c r="M16171" s="529" t="s">
        <v>1075</v>
      </c>
    </row>
    <row r="16172" spans="12:13" x14ac:dyDescent="0.35">
      <c r="L16172" s="535" t="s">
        <v>17236</v>
      </c>
      <c r="M16172" s="529" t="s">
        <v>1075</v>
      </c>
    </row>
    <row r="16173" spans="12:13" x14ac:dyDescent="0.35">
      <c r="L16173" s="535" t="s">
        <v>17237</v>
      </c>
      <c r="M16173" s="529" t="s">
        <v>1075</v>
      </c>
    </row>
    <row r="16174" spans="12:13" x14ac:dyDescent="0.35">
      <c r="L16174" s="535" t="s">
        <v>17238</v>
      </c>
      <c r="M16174" s="529" t="s">
        <v>1075</v>
      </c>
    </row>
    <row r="16175" spans="12:13" x14ac:dyDescent="0.35">
      <c r="L16175" s="535" t="s">
        <v>17239</v>
      </c>
      <c r="M16175" s="529" t="s">
        <v>1075</v>
      </c>
    </row>
    <row r="16176" spans="12:13" x14ac:dyDescent="0.35">
      <c r="L16176" s="535" t="s">
        <v>17240</v>
      </c>
      <c r="M16176" s="529" t="s">
        <v>1075</v>
      </c>
    </row>
    <row r="16177" spans="12:13" x14ac:dyDescent="0.35">
      <c r="L16177" s="535" t="s">
        <v>17241</v>
      </c>
      <c r="M16177" s="529" t="s">
        <v>1075</v>
      </c>
    </row>
    <row r="16178" spans="12:13" x14ac:dyDescent="0.35">
      <c r="L16178" s="535" t="s">
        <v>17242</v>
      </c>
      <c r="M16178" s="529" t="s">
        <v>1075</v>
      </c>
    </row>
    <row r="16179" spans="12:13" x14ac:dyDescent="0.35">
      <c r="L16179" s="535" t="s">
        <v>17243</v>
      </c>
      <c r="M16179" s="529" t="s">
        <v>1075</v>
      </c>
    </row>
    <row r="16180" spans="12:13" x14ac:dyDescent="0.35">
      <c r="L16180" s="535" t="s">
        <v>17244</v>
      </c>
      <c r="M16180" s="529" t="s">
        <v>1075</v>
      </c>
    </row>
    <row r="16181" spans="12:13" x14ac:dyDescent="0.35">
      <c r="L16181" s="535" t="s">
        <v>17245</v>
      </c>
      <c r="M16181" s="529" t="s">
        <v>1075</v>
      </c>
    </row>
    <row r="16182" spans="12:13" x14ac:dyDescent="0.35">
      <c r="L16182" s="535" t="s">
        <v>17246</v>
      </c>
      <c r="M16182" s="529" t="s">
        <v>1075</v>
      </c>
    </row>
    <row r="16183" spans="12:13" x14ac:dyDescent="0.35">
      <c r="L16183" s="535" t="s">
        <v>17247</v>
      </c>
      <c r="M16183" s="529" t="s">
        <v>1075</v>
      </c>
    </row>
    <row r="16184" spans="12:13" x14ac:dyDescent="0.35">
      <c r="L16184" s="535" t="s">
        <v>17248</v>
      </c>
      <c r="M16184" s="529" t="s">
        <v>1075</v>
      </c>
    </row>
    <row r="16185" spans="12:13" x14ac:dyDescent="0.35">
      <c r="L16185" s="535" t="s">
        <v>17249</v>
      </c>
      <c r="M16185" s="529" t="s">
        <v>1075</v>
      </c>
    </row>
    <row r="16186" spans="12:13" x14ac:dyDescent="0.35">
      <c r="L16186" s="535" t="s">
        <v>17250</v>
      </c>
      <c r="M16186" s="529" t="s">
        <v>1075</v>
      </c>
    </row>
    <row r="16187" spans="12:13" x14ac:dyDescent="0.35">
      <c r="L16187" s="535" t="s">
        <v>17251</v>
      </c>
      <c r="M16187" s="529" t="s">
        <v>1075</v>
      </c>
    </row>
    <row r="16188" spans="12:13" x14ac:dyDescent="0.35">
      <c r="L16188" s="535" t="s">
        <v>17252</v>
      </c>
      <c r="M16188" s="529" t="s">
        <v>1075</v>
      </c>
    </row>
    <row r="16189" spans="12:13" x14ac:dyDescent="0.35">
      <c r="L16189" s="535" t="s">
        <v>17253</v>
      </c>
      <c r="M16189" s="529" t="s">
        <v>1075</v>
      </c>
    </row>
    <row r="16190" spans="12:13" x14ac:dyDescent="0.35">
      <c r="L16190" s="535" t="s">
        <v>17254</v>
      </c>
      <c r="M16190" s="529" t="s">
        <v>1075</v>
      </c>
    </row>
    <row r="16191" spans="12:13" x14ac:dyDescent="0.35">
      <c r="L16191" s="535" t="s">
        <v>17255</v>
      </c>
      <c r="M16191" s="529" t="s">
        <v>1075</v>
      </c>
    </row>
    <row r="16192" spans="12:13" x14ac:dyDescent="0.35">
      <c r="L16192" s="535" t="s">
        <v>17256</v>
      </c>
      <c r="M16192" s="529" t="s">
        <v>1075</v>
      </c>
    </row>
    <row r="16193" spans="12:13" x14ac:dyDescent="0.35">
      <c r="L16193" s="535" t="s">
        <v>17257</v>
      </c>
      <c r="M16193" s="529" t="s">
        <v>1075</v>
      </c>
    </row>
    <row r="16194" spans="12:13" x14ac:dyDescent="0.35">
      <c r="L16194" s="535" t="s">
        <v>17258</v>
      </c>
      <c r="M16194" s="529" t="s">
        <v>1075</v>
      </c>
    </row>
    <row r="16195" spans="12:13" x14ac:dyDescent="0.35">
      <c r="L16195" s="535" t="s">
        <v>17259</v>
      </c>
      <c r="M16195" s="529" t="s">
        <v>1075</v>
      </c>
    </row>
    <row r="16196" spans="12:13" x14ac:dyDescent="0.35">
      <c r="L16196" s="535" t="s">
        <v>17260</v>
      </c>
      <c r="M16196" s="529" t="s">
        <v>1075</v>
      </c>
    </row>
    <row r="16197" spans="12:13" x14ac:dyDescent="0.35">
      <c r="L16197" s="535" t="s">
        <v>17261</v>
      </c>
      <c r="M16197" s="529" t="s">
        <v>1075</v>
      </c>
    </row>
    <row r="16198" spans="12:13" x14ac:dyDescent="0.35">
      <c r="L16198" s="535" t="s">
        <v>17262</v>
      </c>
      <c r="M16198" s="529" t="s">
        <v>1075</v>
      </c>
    </row>
    <row r="16199" spans="12:13" x14ac:dyDescent="0.35">
      <c r="L16199" s="535" t="s">
        <v>17263</v>
      </c>
      <c r="M16199" s="529" t="s">
        <v>1075</v>
      </c>
    </row>
    <row r="16200" spans="12:13" x14ac:dyDescent="0.35">
      <c r="L16200" s="535" t="s">
        <v>17264</v>
      </c>
      <c r="M16200" s="529" t="s">
        <v>1075</v>
      </c>
    </row>
    <row r="16201" spans="12:13" x14ac:dyDescent="0.35">
      <c r="L16201" s="535" t="s">
        <v>17265</v>
      </c>
      <c r="M16201" s="529" t="s">
        <v>1075</v>
      </c>
    </row>
    <row r="16202" spans="12:13" x14ac:dyDescent="0.35">
      <c r="L16202" s="535" t="s">
        <v>17266</v>
      </c>
      <c r="M16202" s="529" t="s">
        <v>1075</v>
      </c>
    </row>
    <row r="16203" spans="12:13" x14ac:dyDescent="0.35">
      <c r="L16203" s="535" t="s">
        <v>17267</v>
      </c>
      <c r="M16203" s="529" t="s">
        <v>1075</v>
      </c>
    </row>
    <row r="16204" spans="12:13" x14ac:dyDescent="0.35">
      <c r="L16204" s="535" t="s">
        <v>17268</v>
      </c>
      <c r="M16204" s="529" t="s">
        <v>1075</v>
      </c>
    </row>
    <row r="16205" spans="12:13" x14ac:dyDescent="0.35">
      <c r="L16205" s="535" t="s">
        <v>17269</v>
      </c>
      <c r="M16205" s="529" t="s">
        <v>1075</v>
      </c>
    </row>
    <row r="16206" spans="12:13" x14ac:dyDescent="0.35">
      <c r="L16206" s="535" t="s">
        <v>17270</v>
      </c>
      <c r="M16206" s="529" t="s">
        <v>1075</v>
      </c>
    </row>
    <row r="16207" spans="12:13" x14ac:dyDescent="0.35">
      <c r="L16207" s="535" t="s">
        <v>17271</v>
      </c>
      <c r="M16207" s="529" t="s">
        <v>1075</v>
      </c>
    </row>
    <row r="16208" spans="12:13" x14ac:dyDescent="0.35">
      <c r="L16208" s="535" t="s">
        <v>17272</v>
      </c>
      <c r="M16208" s="529" t="s">
        <v>1075</v>
      </c>
    </row>
    <row r="16209" spans="12:13" x14ac:dyDescent="0.35">
      <c r="L16209" s="535" t="s">
        <v>17273</v>
      </c>
      <c r="M16209" s="529" t="s">
        <v>1075</v>
      </c>
    </row>
    <row r="16210" spans="12:13" x14ac:dyDescent="0.35">
      <c r="L16210" s="535" t="s">
        <v>17274</v>
      </c>
      <c r="M16210" s="529" t="s">
        <v>1075</v>
      </c>
    </row>
    <row r="16211" spans="12:13" x14ac:dyDescent="0.35">
      <c r="L16211" s="535" t="s">
        <v>17275</v>
      </c>
      <c r="M16211" s="529" t="s">
        <v>1075</v>
      </c>
    </row>
    <row r="16212" spans="12:13" x14ac:dyDescent="0.35">
      <c r="L16212" s="535" t="s">
        <v>17276</v>
      </c>
      <c r="M16212" s="529" t="s">
        <v>1075</v>
      </c>
    </row>
    <row r="16213" spans="12:13" x14ac:dyDescent="0.35">
      <c r="L16213" s="535" t="s">
        <v>17277</v>
      </c>
      <c r="M16213" s="529" t="s">
        <v>1075</v>
      </c>
    </row>
    <row r="16214" spans="12:13" x14ac:dyDescent="0.35">
      <c r="L16214" s="535" t="s">
        <v>17278</v>
      </c>
      <c r="M16214" s="529" t="s">
        <v>1075</v>
      </c>
    </row>
    <row r="16215" spans="12:13" x14ac:dyDescent="0.35">
      <c r="L16215" s="535" t="s">
        <v>17279</v>
      </c>
      <c r="M16215" s="529" t="s">
        <v>1075</v>
      </c>
    </row>
    <row r="16216" spans="12:13" x14ac:dyDescent="0.35">
      <c r="L16216" s="535" t="s">
        <v>17280</v>
      </c>
      <c r="M16216" s="529" t="s">
        <v>1075</v>
      </c>
    </row>
    <row r="16217" spans="12:13" x14ac:dyDescent="0.35">
      <c r="L16217" s="535" t="s">
        <v>17281</v>
      </c>
      <c r="M16217" s="529" t="s">
        <v>1075</v>
      </c>
    </row>
    <row r="16218" spans="12:13" x14ac:dyDescent="0.35">
      <c r="L16218" s="535" t="s">
        <v>17282</v>
      </c>
      <c r="M16218" s="529" t="s">
        <v>1075</v>
      </c>
    </row>
    <row r="16219" spans="12:13" x14ac:dyDescent="0.35">
      <c r="L16219" s="535" t="s">
        <v>17283</v>
      </c>
      <c r="M16219" s="529" t="s">
        <v>1075</v>
      </c>
    </row>
    <row r="16220" spans="12:13" x14ac:dyDescent="0.35">
      <c r="L16220" s="535" t="s">
        <v>17284</v>
      </c>
      <c r="M16220" s="529" t="s">
        <v>1075</v>
      </c>
    </row>
    <row r="16221" spans="12:13" x14ac:dyDescent="0.35">
      <c r="L16221" s="535" t="s">
        <v>17285</v>
      </c>
      <c r="M16221" s="529" t="s">
        <v>1075</v>
      </c>
    </row>
    <row r="16222" spans="12:13" x14ac:dyDescent="0.35">
      <c r="L16222" s="535" t="s">
        <v>17286</v>
      </c>
      <c r="M16222" s="529" t="s">
        <v>1075</v>
      </c>
    </row>
    <row r="16223" spans="12:13" x14ac:dyDescent="0.35">
      <c r="L16223" s="535" t="s">
        <v>17287</v>
      </c>
      <c r="M16223" s="529" t="s">
        <v>1075</v>
      </c>
    </row>
    <row r="16224" spans="12:13" x14ac:dyDescent="0.35">
      <c r="L16224" s="535" t="s">
        <v>17288</v>
      </c>
      <c r="M16224" s="529" t="s">
        <v>1075</v>
      </c>
    </row>
    <row r="16225" spans="12:13" x14ac:dyDescent="0.35">
      <c r="L16225" s="535" t="s">
        <v>17289</v>
      </c>
      <c r="M16225" s="529" t="s">
        <v>1075</v>
      </c>
    </row>
    <row r="16226" spans="12:13" x14ac:dyDescent="0.35">
      <c r="L16226" s="535" t="s">
        <v>17290</v>
      </c>
      <c r="M16226" s="529" t="s">
        <v>1075</v>
      </c>
    </row>
    <row r="16227" spans="12:13" x14ac:dyDescent="0.35">
      <c r="L16227" s="535" t="s">
        <v>17291</v>
      </c>
      <c r="M16227" s="529" t="s">
        <v>1075</v>
      </c>
    </row>
    <row r="16228" spans="12:13" x14ac:dyDescent="0.35">
      <c r="L16228" s="535" t="s">
        <v>17292</v>
      </c>
      <c r="M16228" s="529" t="s">
        <v>1075</v>
      </c>
    </row>
    <row r="16229" spans="12:13" x14ac:dyDescent="0.35">
      <c r="L16229" s="535" t="s">
        <v>17293</v>
      </c>
      <c r="M16229" s="529" t="s">
        <v>1075</v>
      </c>
    </row>
    <row r="16230" spans="12:13" x14ac:dyDescent="0.35">
      <c r="L16230" s="535" t="s">
        <v>17294</v>
      </c>
      <c r="M16230" s="529" t="s">
        <v>1075</v>
      </c>
    </row>
    <row r="16231" spans="12:13" x14ac:dyDescent="0.35">
      <c r="L16231" s="535" t="s">
        <v>17295</v>
      </c>
      <c r="M16231" s="529" t="s">
        <v>1075</v>
      </c>
    </row>
    <row r="16232" spans="12:13" x14ac:dyDescent="0.35">
      <c r="L16232" s="535" t="s">
        <v>17296</v>
      </c>
      <c r="M16232" s="529" t="s">
        <v>1075</v>
      </c>
    </row>
    <row r="16233" spans="12:13" x14ac:dyDescent="0.35">
      <c r="L16233" s="535" t="s">
        <v>17297</v>
      </c>
      <c r="M16233" s="529" t="s">
        <v>1075</v>
      </c>
    </row>
    <row r="16234" spans="12:13" x14ac:dyDescent="0.35">
      <c r="L16234" s="535" t="s">
        <v>17298</v>
      </c>
      <c r="M16234" s="529" t="s">
        <v>1075</v>
      </c>
    </row>
    <row r="16235" spans="12:13" x14ac:dyDescent="0.35">
      <c r="L16235" s="535" t="s">
        <v>17299</v>
      </c>
      <c r="M16235" s="529" t="s">
        <v>1075</v>
      </c>
    </row>
    <row r="16236" spans="12:13" x14ac:dyDescent="0.35">
      <c r="L16236" s="535" t="s">
        <v>17300</v>
      </c>
      <c r="M16236" s="529" t="s">
        <v>1075</v>
      </c>
    </row>
    <row r="16237" spans="12:13" x14ac:dyDescent="0.35">
      <c r="L16237" s="535" t="s">
        <v>17301</v>
      </c>
      <c r="M16237" s="529" t="s">
        <v>1075</v>
      </c>
    </row>
    <row r="16238" spans="12:13" x14ac:dyDescent="0.35">
      <c r="L16238" s="535" t="s">
        <v>17302</v>
      </c>
      <c r="M16238" s="529" t="s">
        <v>1075</v>
      </c>
    </row>
    <row r="16239" spans="12:13" x14ac:dyDescent="0.35">
      <c r="L16239" s="535" t="s">
        <v>17303</v>
      </c>
      <c r="M16239" s="529" t="s">
        <v>1075</v>
      </c>
    </row>
    <row r="16240" spans="12:13" x14ac:dyDescent="0.35">
      <c r="L16240" s="535" t="s">
        <v>17304</v>
      </c>
      <c r="M16240" s="529" t="s">
        <v>1075</v>
      </c>
    </row>
    <row r="16241" spans="12:13" x14ac:dyDescent="0.35">
      <c r="L16241" s="535" t="s">
        <v>17305</v>
      </c>
      <c r="M16241" s="529" t="s">
        <v>1075</v>
      </c>
    </row>
    <row r="16242" spans="12:13" x14ac:dyDescent="0.35">
      <c r="L16242" s="535" t="s">
        <v>17306</v>
      </c>
      <c r="M16242" s="529" t="s">
        <v>1075</v>
      </c>
    </row>
    <row r="16243" spans="12:13" x14ac:dyDescent="0.35">
      <c r="L16243" s="535" t="s">
        <v>17307</v>
      </c>
      <c r="M16243" s="529" t="s">
        <v>1075</v>
      </c>
    </row>
    <row r="16244" spans="12:13" x14ac:dyDescent="0.35">
      <c r="L16244" s="535" t="s">
        <v>17308</v>
      </c>
      <c r="M16244" s="529" t="s">
        <v>1075</v>
      </c>
    </row>
    <row r="16245" spans="12:13" x14ac:dyDescent="0.35">
      <c r="L16245" s="535" t="s">
        <v>17309</v>
      </c>
      <c r="M16245" s="529" t="s">
        <v>1075</v>
      </c>
    </row>
    <row r="16246" spans="12:13" x14ac:dyDescent="0.35">
      <c r="L16246" s="535" t="s">
        <v>17310</v>
      </c>
      <c r="M16246" s="529" t="s">
        <v>1075</v>
      </c>
    </row>
    <row r="16247" spans="12:13" x14ac:dyDescent="0.35">
      <c r="L16247" s="535" t="s">
        <v>17311</v>
      </c>
      <c r="M16247" s="529" t="s">
        <v>1075</v>
      </c>
    </row>
    <row r="16248" spans="12:13" x14ac:dyDescent="0.35">
      <c r="L16248" s="535" t="s">
        <v>17312</v>
      </c>
      <c r="M16248" s="529" t="s">
        <v>1075</v>
      </c>
    </row>
    <row r="16249" spans="12:13" x14ac:dyDescent="0.35">
      <c r="L16249" s="535" t="s">
        <v>17313</v>
      </c>
      <c r="M16249" s="529" t="s">
        <v>1075</v>
      </c>
    </row>
    <row r="16250" spans="12:13" x14ac:dyDescent="0.35">
      <c r="L16250" s="535" t="s">
        <v>17314</v>
      </c>
      <c r="M16250" s="529" t="s">
        <v>1075</v>
      </c>
    </row>
    <row r="16251" spans="12:13" x14ac:dyDescent="0.35">
      <c r="L16251" s="535" t="s">
        <v>17315</v>
      </c>
      <c r="M16251" s="529" t="s">
        <v>1075</v>
      </c>
    </row>
    <row r="16252" spans="12:13" x14ac:dyDescent="0.35">
      <c r="L16252" s="535" t="s">
        <v>17316</v>
      </c>
      <c r="M16252" s="529" t="s">
        <v>1075</v>
      </c>
    </row>
    <row r="16253" spans="12:13" x14ac:dyDescent="0.35">
      <c r="L16253" s="535" t="s">
        <v>17317</v>
      </c>
      <c r="M16253" s="529" t="s">
        <v>1075</v>
      </c>
    </row>
    <row r="16254" spans="12:13" x14ac:dyDescent="0.35">
      <c r="L16254" s="535" t="s">
        <v>17318</v>
      </c>
      <c r="M16254" s="529" t="s">
        <v>1075</v>
      </c>
    </row>
    <row r="16255" spans="12:13" x14ac:dyDescent="0.35">
      <c r="L16255" s="535" t="s">
        <v>17319</v>
      </c>
      <c r="M16255" s="529" t="s">
        <v>1075</v>
      </c>
    </row>
    <row r="16256" spans="12:13" x14ac:dyDescent="0.35">
      <c r="L16256" s="535" t="s">
        <v>17320</v>
      </c>
      <c r="M16256" s="529" t="s">
        <v>1075</v>
      </c>
    </row>
    <row r="16257" spans="12:13" x14ac:dyDescent="0.35">
      <c r="L16257" s="535" t="s">
        <v>17321</v>
      </c>
      <c r="M16257" s="529" t="s">
        <v>1075</v>
      </c>
    </row>
    <row r="16258" spans="12:13" x14ac:dyDescent="0.35">
      <c r="L16258" s="535" t="s">
        <v>17322</v>
      </c>
      <c r="M16258" s="529" t="s">
        <v>1075</v>
      </c>
    </row>
    <row r="16259" spans="12:13" x14ac:dyDescent="0.35">
      <c r="L16259" s="535" t="s">
        <v>17323</v>
      </c>
      <c r="M16259" s="529" t="s">
        <v>1075</v>
      </c>
    </row>
    <row r="16260" spans="12:13" x14ac:dyDescent="0.35">
      <c r="L16260" s="535" t="s">
        <v>17324</v>
      </c>
      <c r="M16260" s="529" t="s">
        <v>1075</v>
      </c>
    </row>
    <row r="16261" spans="12:13" x14ac:dyDescent="0.35">
      <c r="L16261" s="535" t="s">
        <v>17325</v>
      </c>
      <c r="M16261" s="529" t="s">
        <v>1075</v>
      </c>
    </row>
    <row r="16262" spans="12:13" x14ac:dyDescent="0.35">
      <c r="L16262" s="535" t="s">
        <v>17326</v>
      </c>
      <c r="M16262" s="529" t="s">
        <v>1075</v>
      </c>
    </row>
    <row r="16263" spans="12:13" x14ac:dyDescent="0.35">
      <c r="L16263" s="535" t="s">
        <v>17327</v>
      </c>
      <c r="M16263" s="529" t="s">
        <v>1075</v>
      </c>
    </row>
    <row r="16264" spans="12:13" x14ac:dyDescent="0.35">
      <c r="L16264" s="535" t="s">
        <v>17328</v>
      </c>
      <c r="M16264" s="529" t="s">
        <v>1075</v>
      </c>
    </row>
    <row r="16265" spans="12:13" x14ac:dyDescent="0.35">
      <c r="L16265" s="535" t="s">
        <v>17329</v>
      </c>
      <c r="M16265" s="529" t="s">
        <v>1075</v>
      </c>
    </row>
    <row r="16266" spans="12:13" x14ac:dyDescent="0.35">
      <c r="L16266" s="535" t="s">
        <v>17330</v>
      </c>
      <c r="M16266" s="529" t="s">
        <v>1075</v>
      </c>
    </row>
    <row r="16267" spans="12:13" x14ac:dyDescent="0.35">
      <c r="L16267" s="535" t="s">
        <v>17331</v>
      </c>
      <c r="M16267" s="529" t="s">
        <v>1075</v>
      </c>
    </row>
    <row r="16268" spans="12:13" x14ac:dyDescent="0.35">
      <c r="L16268" s="535" t="s">
        <v>17332</v>
      </c>
      <c r="M16268" s="529" t="s">
        <v>1075</v>
      </c>
    </row>
    <row r="16269" spans="12:13" x14ac:dyDescent="0.35">
      <c r="L16269" s="535" t="s">
        <v>17333</v>
      </c>
      <c r="M16269" s="529" t="s">
        <v>1075</v>
      </c>
    </row>
    <row r="16270" spans="12:13" x14ac:dyDescent="0.35">
      <c r="L16270" s="535" t="s">
        <v>17334</v>
      </c>
      <c r="M16270" s="529" t="s">
        <v>1075</v>
      </c>
    </row>
    <row r="16271" spans="12:13" x14ac:dyDescent="0.35">
      <c r="L16271" s="535" t="s">
        <v>17335</v>
      </c>
      <c r="M16271" s="529" t="s">
        <v>1075</v>
      </c>
    </row>
    <row r="16272" spans="12:13" x14ac:dyDescent="0.35">
      <c r="L16272" s="535" t="s">
        <v>17336</v>
      </c>
      <c r="M16272" s="529" t="s">
        <v>1075</v>
      </c>
    </row>
    <row r="16273" spans="12:13" x14ac:dyDescent="0.35">
      <c r="L16273" s="535" t="s">
        <v>17337</v>
      </c>
      <c r="M16273" s="529" t="s">
        <v>1075</v>
      </c>
    </row>
    <row r="16274" spans="12:13" x14ac:dyDescent="0.35">
      <c r="L16274" s="535" t="s">
        <v>17338</v>
      </c>
      <c r="M16274" s="529" t="s">
        <v>1075</v>
      </c>
    </row>
    <row r="16275" spans="12:13" x14ac:dyDescent="0.35">
      <c r="L16275" s="535" t="s">
        <v>17339</v>
      </c>
      <c r="M16275" s="529" t="s">
        <v>1075</v>
      </c>
    </row>
    <row r="16276" spans="12:13" x14ac:dyDescent="0.35">
      <c r="L16276" s="535" t="s">
        <v>17340</v>
      </c>
      <c r="M16276" s="529" t="s">
        <v>1075</v>
      </c>
    </row>
    <row r="16277" spans="12:13" x14ac:dyDescent="0.35">
      <c r="L16277" s="535" t="s">
        <v>17341</v>
      </c>
      <c r="M16277" s="529" t="s">
        <v>1075</v>
      </c>
    </row>
    <row r="16278" spans="12:13" x14ac:dyDescent="0.35">
      <c r="L16278" s="535" t="s">
        <v>17342</v>
      </c>
      <c r="M16278" s="529" t="s">
        <v>1075</v>
      </c>
    </row>
    <row r="16279" spans="12:13" x14ac:dyDescent="0.35">
      <c r="L16279" s="535" t="s">
        <v>17343</v>
      </c>
      <c r="M16279" s="529" t="s">
        <v>1075</v>
      </c>
    </row>
    <row r="16280" spans="12:13" x14ac:dyDescent="0.35">
      <c r="L16280" s="535" t="s">
        <v>17344</v>
      </c>
      <c r="M16280" s="529" t="s">
        <v>1075</v>
      </c>
    </row>
    <row r="16281" spans="12:13" x14ac:dyDescent="0.35">
      <c r="L16281" s="535" t="s">
        <v>17345</v>
      </c>
      <c r="M16281" s="529" t="s">
        <v>1075</v>
      </c>
    </row>
    <row r="16282" spans="12:13" x14ac:dyDescent="0.35">
      <c r="L16282" s="535" t="s">
        <v>17346</v>
      </c>
      <c r="M16282" s="529" t="s">
        <v>1075</v>
      </c>
    </row>
    <row r="16283" spans="12:13" x14ac:dyDescent="0.35">
      <c r="L16283" s="535" t="s">
        <v>17347</v>
      </c>
      <c r="M16283" s="529" t="s">
        <v>1075</v>
      </c>
    </row>
    <row r="16284" spans="12:13" x14ac:dyDescent="0.35">
      <c r="L16284" s="535" t="s">
        <v>17348</v>
      </c>
      <c r="M16284" s="529" t="s">
        <v>1075</v>
      </c>
    </row>
    <row r="16285" spans="12:13" x14ac:dyDescent="0.35">
      <c r="L16285" s="535" t="s">
        <v>17349</v>
      </c>
      <c r="M16285" s="529" t="s">
        <v>1075</v>
      </c>
    </row>
    <row r="16286" spans="12:13" x14ac:dyDescent="0.35">
      <c r="L16286" s="535" t="s">
        <v>17350</v>
      </c>
      <c r="M16286" s="529" t="s">
        <v>1075</v>
      </c>
    </row>
    <row r="16287" spans="12:13" x14ac:dyDescent="0.35">
      <c r="L16287" s="535" t="s">
        <v>17351</v>
      </c>
      <c r="M16287" s="529" t="s">
        <v>1075</v>
      </c>
    </row>
    <row r="16288" spans="12:13" x14ac:dyDescent="0.35">
      <c r="L16288" s="535" t="s">
        <v>17352</v>
      </c>
      <c r="M16288" s="529" t="s">
        <v>1075</v>
      </c>
    </row>
    <row r="16289" spans="12:13" x14ac:dyDescent="0.35">
      <c r="L16289" s="535" t="s">
        <v>17353</v>
      </c>
      <c r="M16289" s="529" t="s">
        <v>1075</v>
      </c>
    </row>
    <row r="16290" spans="12:13" x14ac:dyDescent="0.35">
      <c r="L16290" s="535" t="s">
        <v>17354</v>
      </c>
      <c r="M16290" s="529" t="s">
        <v>1075</v>
      </c>
    </row>
    <row r="16291" spans="12:13" x14ac:dyDescent="0.35">
      <c r="L16291" s="535" t="s">
        <v>17355</v>
      </c>
      <c r="M16291" s="529" t="s">
        <v>1075</v>
      </c>
    </row>
    <row r="16292" spans="12:13" x14ac:dyDescent="0.35">
      <c r="L16292" s="535" t="s">
        <v>17356</v>
      </c>
      <c r="M16292" s="529" t="s">
        <v>1075</v>
      </c>
    </row>
    <row r="16293" spans="12:13" x14ac:dyDescent="0.35">
      <c r="L16293" s="535" t="s">
        <v>17357</v>
      </c>
      <c r="M16293" s="529" t="s">
        <v>1075</v>
      </c>
    </row>
    <row r="16294" spans="12:13" x14ac:dyDescent="0.35">
      <c r="L16294" s="535" t="s">
        <v>17358</v>
      </c>
      <c r="M16294" s="529" t="s">
        <v>1075</v>
      </c>
    </row>
    <row r="16295" spans="12:13" x14ac:dyDescent="0.35">
      <c r="L16295" s="535" t="s">
        <v>17359</v>
      </c>
      <c r="M16295" s="529" t="s">
        <v>1075</v>
      </c>
    </row>
    <row r="16296" spans="12:13" x14ac:dyDescent="0.35">
      <c r="L16296" s="535" t="s">
        <v>17360</v>
      </c>
      <c r="M16296" s="529" t="s">
        <v>1075</v>
      </c>
    </row>
    <row r="16297" spans="12:13" x14ac:dyDescent="0.35">
      <c r="L16297" s="535" t="s">
        <v>17361</v>
      </c>
      <c r="M16297" s="529" t="s">
        <v>1075</v>
      </c>
    </row>
    <row r="16298" spans="12:13" x14ac:dyDescent="0.35">
      <c r="L16298" s="535" t="s">
        <v>17362</v>
      </c>
      <c r="M16298" s="529" t="s">
        <v>1075</v>
      </c>
    </row>
    <row r="16299" spans="12:13" x14ac:dyDescent="0.35">
      <c r="L16299" s="535" t="s">
        <v>17363</v>
      </c>
      <c r="M16299" s="529" t="s">
        <v>1075</v>
      </c>
    </row>
    <row r="16300" spans="12:13" x14ac:dyDescent="0.35">
      <c r="L16300" s="535" t="s">
        <v>17364</v>
      </c>
      <c r="M16300" s="529" t="s">
        <v>1075</v>
      </c>
    </row>
    <row r="16301" spans="12:13" x14ac:dyDescent="0.35">
      <c r="L16301" s="535" t="s">
        <v>17365</v>
      </c>
      <c r="M16301" s="529" t="s">
        <v>1075</v>
      </c>
    </row>
    <row r="16302" spans="12:13" x14ac:dyDescent="0.35">
      <c r="L16302" s="535" t="s">
        <v>17366</v>
      </c>
      <c r="M16302" s="529" t="s">
        <v>1075</v>
      </c>
    </row>
    <row r="16303" spans="12:13" x14ac:dyDescent="0.35">
      <c r="L16303" s="535" t="s">
        <v>17367</v>
      </c>
      <c r="M16303" s="529" t="s">
        <v>1075</v>
      </c>
    </row>
    <row r="16304" spans="12:13" x14ac:dyDescent="0.35">
      <c r="L16304" s="535" t="s">
        <v>17368</v>
      </c>
      <c r="M16304" s="529" t="s">
        <v>1075</v>
      </c>
    </row>
    <row r="16305" spans="12:13" x14ac:dyDescent="0.35">
      <c r="L16305" s="535" t="s">
        <v>17369</v>
      </c>
      <c r="M16305" s="529" t="s">
        <v>1075</v>
      </c>
    </row>
    <row r="16306" spans="12:13" x14ac:dyDescent="0.35">
      <c r="L16306" s="535" t="s">
        <v>17370</v>
      </c>
      <c r="M16306" s="529" t="s">
        <v>1075</v>
      </c>
    </row>
    <row r="16307" spans="12:13" x14ac:dyDescent="0.35">
      <c r="L16307" s="535" t="s">
        <v>17371</v>
      </c>
      <c r="M16307" s="529" t="s">
        <v>1075</v>
      </c>
    </row>
    <row r="16308" spans="12:13" x14ac:dyDescent="0.35">
      <c r="L16308" s="535" t="s">
        <v>17372</v>
      </c>
      <c r="M16308" s="529" t="s">
        <v>1075</v>
      </c>
    </row>
    <row r="16309" spans="12:13" x14ac:dyDescent="0.35">
      <c r="L16309" s="535" t="s">
        <v>17373</v>
      </c>
      <c r="M16309" s="529" t="s">
        <v>1075</v>
      </c>
    </row>
    <row r="16310" spans="12:13" x14ac:dyDescent="0.35">
      <c r="L16310" s="535" t="s">
        <v>17374</v>
      </c>
      <c r="M16310" s="529" t="s">
        <v>1075</v>
      </c>
    </row>
    <row r="16311" spans="12:13" x14ac:dyDescent="0.35">
      <c r="L16311" s="535" t="s">
        <v>17375</v>
      </c>
      <c r="M16311" s="529" t="s">
        <v>1075</v>
      </c>
    </row>
    <row r="16312" spans="12:13" x14ac:dyDescent="0.35">
      <c r="L16312" s="535" t="s">
        <v>17376</v>
      </c>
      <c r="M16312" s="529" t="s">
        <v>1075</v>
      </c>
    </row>
    <row r="16313" spans="12:13" x14ac:dyDescent="0.35">
      <c r="L16313" s="535" t="s">
        <v>17377</v>
      </c>
      <c r="M16313" s="529" t="s">
        <v>1075</v>
      </c>
    </row>
    <row r="16314" spans="12:13" x14ac:dyDescent="0.35">
      <c r="L16314" s="535" t="s">
        <v>17378</v>
      </c>
      <c r="M16314" s="529" t="s">
        <v>1075</v>
      </c>
    </row>
    <row r="16315" spans="12:13" x14ac:dyDescent="0.35">
      <c r="L16315" s="535" t="s">
        <v>17379</v>
      </c>
      <c r="M16315" s="529" t="s">
        <v>1075</v>
      </c>
    </row>
    <row r="16316" spans="12:13" x14ac:dyDescent="0.35">
      <c r="L16316" s="535" t="s">
        <v>17380</v>
      </c>
      <c r="M16316" s="529" t="s">
        <v>1075</v>
      </c>
    </row>
    <row r="16317" spans="12:13" x14ac:dyDescent="0.35">
      <c r="L16317" s="535" t="s">
        <v>17381</v>
      </c>
      <c r="M16317" s="529" t="s">
        <v>1075</v>
      </c>
    </row>
    <row r="16318" spans="12:13" x14ac:dyDescent="0.35">
      <c r="L16318" s="535" t="s">
        <v>17382</v>
      </c>
      <c r="M16318" s="529" t="s">
        <v>1075</v>
      </c>
    </row>
    <row r="16319" spans="12:13" x14ac:dyDescent="0.35">
      <c r="L16319" s="535" t="s">
        <v>17383</v>
      </c>
      <c r="M16319" s="529" t="s">
        <v>1075</v>
      </c>
    </row>
    <row r="16320" spans="12:13" x14ac:dyDescent="0.35">
      <c r="L16320" s="535" t="s">
        <v>17384</v>
      </c>
      <c r="M16320" s="529" t="s">
        <v>1075</v>
      </c>
    </row>
    <row r="16321" spans="12:13" x14ac:dyDescent="0.35">
      <c r="L16321" s="535" t="s">
        <v>17385</v>
      </c>
      <c r="M16321" s="529" t="s">
        <v>1075</v>
      </c>
    </row>
    <row r="16322" spans="12:13" x14ac:dyDescent="0.35">
      <c r="L16322" s="535" t="s">
        <v>17386</v>
      </c>
      <c r="M16322" s="529" t="s">
        <v>1075</v>
      </c>
    </row>
    <row r="16323" spans="12:13" x14ac:dyDescent="0.35">
      <c r="L16323" s="535" t="s">
        <v>17387</v>
      </c>
      <c r="M16323" s="529" t="s">
        <v>1075</v>
      </c>
    </row>
    <row r="16324" spans="12:13" x14ac:dyDescent="0.35">
      <c r="L16324" s="535" t="s">
        <v>17388</v>
      </c>
      <c r="M16324" s="529" t="s">
        <v>1075</v>
      </c>
    </row>
    <row r="16325" spans="12:13" x14ac:dyDescent="0.35">
      <c r="L16325" s="535" t="s">
        <v>17389</v>
      </c>
      <c r="M16325" s="529" t="s">
        <v>1075</v>
      </c>
    </row>
    <row r="16326" spans="12:13" x14ac:dyDescent="0.35">
      <c r="L16326" s="535" t="s">
        <v>17390</v>
      </c>
      <c r="M16326" s="529" t="s">
        <v>1075</v>
      </c>
    </row>
    <row r="16327" spans="12:13" x14ac:dyDescent="0.35">
      <c r="L16327" s="535" t="s">
        <v>17391</v>
      </c>
      <c r="M16327" s="529" t="s">
        <v>1075</v>
      </c>
    </row>
    <row r="16328" spans="12:13" x14ac:dyDescent="0.35">
      <c r="L16328" s="535" t="s">
        <v>17392</v>
      </c>
      <c r="M16328" s="529" t="s">
        <v>1075</v>
      </c>
    </row>
    <row r="16329" spans="12:13" x14ac:dyDescent="0.35">
      <c r="L16329" s="535" t="s">
        <v>17393</v>
      </c>
      <c r="M16329" s="529" t="s">
        <v>1075</v>
      </c>
    </row>
    <row r="16330" spans="12:13" x14ac:dyDescent="0.35">
      <c r="L16330" s="535" t="s">
        <v>17394</v>
      </c>
      <c r="M16330" s="529" t="s">
        <v>1075</v>
      </c>
    </row>
    <row r="16331" spans="12:13" x14ac:dyDescent="0.35">
      <c r="L16331" s="535" t="s">
        <v>17395</v>
      </c>
      <c r="M16331" s="529" t="s">
        <v>1075</v>
      </c>
    </row>
    <row r="16332" spans="12:13" x14ac:dyDescent="0.35">
      <c r="L16332" s="535" t="s">
        <v>17396</v>
      </c>
      <c r="M16332" s="529" t="s">
        <v>1075</v>
      </c>
    </row>
    <row r="16333" spans="12:13" x14ac:dyDescent="0.35">
      <c r="L16333" s="535" t="s">
        <v>17397</v>
      </c>
      <c r="M16333" s="529" t="s">
        <v>1075</v>
      </c>
    </row>
    <row r="16334" spans="12:13" x14ac:dyDescent="0.35">
      <c r="L16334" s="535" t="s">
        <v>17398</v>
      </c>
      <c r="M16334" s="529" t="s">
        <v>1075</v>
      </c>
    </row>
    <row r="16335" spans="12:13" x14ac:dyDescent="0.35">
      <c r="L16335" s="535" t="s">
        <v>17399</v>
      </c>
      <c r="M16335" s="529" t="s">
        <v>1075</v>
      </c>
    </row>
    <row r="16336" spans="12:13" x14ac:dyDescent="0.35">
      <c r="L16336" s="535" t="s">
        <v>17400</v>
      </c>
      <c r="M16336" s="529" t="s">
        <v>1075</v>
      </c>
    </row>
    <row r="16337" spans="12:13" x14ac:dyDescent="0.35">
      <c r="L16337" s="535" t="s">
        <v>17401</v>
      </c>
      <c r="M16337" s="529" t="s">
        <v>1075</v>
      </c>
    </row>
    <row r="16338" spans="12:13" x14ac:dyDescent="0.35">
      <c r="L16338" s="535" t="s">
        <v>17402</v>
      </c>
      <c r="M16338" s="529" t="s">
        <v>1075</v>
      </c>
    </row>
    <row r="16339" spans="12:13" x14ac:dyDescent="0.35">
      <c r="L16339" s="535" t="s">
        <v>17403</v>
      </c>
      <c r="M16339" s="529" t="s">
        <v>1075</v>
      </c>
    </row>
    <row r="16340" spans="12:13" x14ac:dyDescent="0.35">
      <c r="L16340" s="535" t="s">
        <v>17404</v>
      </c>
      <c r="M16340" s="529" t="s">
        <v>1075</v>
      </c>
    </row>
    <row r="16341" spans="12:13" x14ac:dyDescent="0.35">
      <c r="L16341" s="535" t="s">
        <v>17405</v>
      </c>
      <c r="M16341" s="529" t="s">
        <v>1075</v>
      </c>
    </row>
    <row r="16342" spans="12:13" x14ac:dyDescent="0.35">
      <c r="L16342" s="535" t="s">
        <v>17406</v>
      </c>
      <c r="M16342" s="529" t="s">
        <v>1075</v>
      </c>
    </row>
    <row r="16343" spans="12:13" x14ac:dyDescent="0.35">
      <c r="L16343" s="535" t="s">
        <v>17407</v>
      </c>
      <c r="M16343" s="529" t="s">
        <v>1075</v>
      </c>
    </row>
    <row r="16344" spans="12:13" x14ac:dyDescent="0.35">
      <c r="L16344" s="535" t="s">
        <v>17408</v>
      </c>
      <c r="M16344" s="529" t="s">
        <v>1075</v>
      </c>
    </row>
    <row r="16345" spans="12:13" x14ac:dyDescent="0.35">
      <c r="L16345" s="535" t="s">
        <v>17409</v>
      </c>
      <c r="M16345" s="529" t="s">
        <v>1075</v>
      </c>
    </row>
    <row r="16346" spans="12:13" x14ac:dyDescent="0.35">
      <c r="L16346" s="535" t="s">
        <v>17410</v>
      </c>
      <c r="M16346" s="529" t="s">
        <v>1075</v>
      </c>
    </row>
    <row r="16347" spans="12:13" x14ac:dyDescent="0.35">
      <c r="L16347" s="535" t="s">
        <v>17411</v>
      </c>
      <c r="M16347" s="529" t="s">
        <v>1075</v>
      </c>
    </row>
    <row r="16348" spans="12:13" x14ac:dyDescent="0.35">
      <c r="L16348" s="535" t="s">
        <v>17412</v>
      </c>
      <c r="M16348" s="529" t="s">
        <v>1075</v>
      </c>
    </row>
    <row r="16349" spans="12:13" x14ac:dyDescent="0.35">
      <c r="L16349" s="535" t="s">
        <v>17413</v>
      </c>
      <c r="M16349" s="529" t="s">
        <v>1075</v>
      </c>
    </row>
    <row r="16350" spans="12:13" x14ac:dyDescent="0.35">
      <c r="L16350" s="535" t="s">
        <v>17414</v>
      </c>
      <c r="M16350" s="529" t="s">
        <v>1075</v>
      </c>
    </row>
    <row r="16351" spans="12:13" x14ac:dyDescent="0.35">
      <c r="L16351" s="535" t="s">
        <v>17415</v>
      </c>
      <c r="M16351" s="529" t="s">
        <v>1075</v>
      </c>
    </row>
    <row r="16352" spans="12:13" x14ac:dyDescent="0.35">
      <c r="L16352" s="535" t="s">
        <v>17416</v>
      </c>
      <c r="M16352" s="529" t="s">
        <v>1075</v>
      </c>
    </row>
    <row r="16353" spans="12:13" x14ac:dyDescent="0.35">
      <c r="L16353" s="535" t="s">
        <v>17417</v>
      </c>
      <c r="M16353" s="529" t="s">
        <v>1075</v>
      </c>
    </row>
    <row r="16354" spans="12:13" x14ac:dyDescent="0.35">
      <c r="L16354" s="535" t="s">
        <v>17418</v>
      </c>
      <c r="M16354" s="529" t="s">
        <v>1075</v>
      </c>
    </row>
    <row r="16355" spans="12:13" x14ac:dyDescent="0.35">
      <c r="L16355" s="535" t="s">
        <v>17419</v>
      </c>
      <c r="M16355" s="529" t="s">
        <v>1075</v>
      </c>
    </row>
    <row r="16356" spans="12:13" x14ac:dyDescent="0.35">
      <c r="L16356" s="535" t="s">
        <v>17420</v>
      </c>
      <c r="M16356" s="529" t="s">
        <v>1075</v>
      </c>
    </row>
    <row r="16357" spans="12:13" x14ac:dyDescent="0.35">
      <c r="L16357" s="535" t="s">
        <v>17421</v>
      </c>
      <c r="M16357" s="529" t="s">
        <v>1075</v>
      </c>
    </row>
    <row r="16358" spans="12:13" x14ac:dyDescent="0.35">
      <c r="L16358" s="535" t="s">
        <v>17422</v>
      </c>
      <c r="M16358" s="529" t="s">
        <v>1075</v>
      </c>
    </row>
    <row r="16359" spans="12:13" x14ac:dyDescent="0.35">
      <c r="L16359" s="535" t="s">
        <v>17423</v>
      </c>
      <c r="M16359" s="529" t="s">
        <v>1075</v>
      </c>
    </row>
    <row r="16360" spans="12:13" x14ac:dyDescent="0.35">
      <c r="L16360" s="535" t="s">
        <v>17424</v>
      </c>
      <c r="M16360" s="529" t="s">
        <v>1075</v>
      </c>
    </row>
    <row r="16361" spans="12:13" x14ac:dyDescent="0.35">
      <c r="L16361" s="535" t="s">
        <v>17425</v>
      </c>
      <c r="M16361" s="529" t="s">
        <v>1075</v>
      </c>
    </row>
    <row r="16362" spans="12:13" x14ac:dyDescent="0.35">
      <c r="L16362" s="535" t="s">
        <v>17426</v>
      </c>
      <c r="M16362" s="529" t="s">
        <v>1075</v>
      </c>
    </row>
    <row r="16363" spans="12:13" x14ac:dyDescent="0.35">
      <c r="L16363" s="535" t="s">
        <v>17427</v>
      </c>
      <c r="M16363" s="529" t="s">
        <v>1075</v>
      </c>
    </row>
    <row r="16364" spans="12:13" x14ac:dyDescent="0.35">
      <c r="L16364" s="535" t="s">
        <v>17428</v>
      </c>
      <c r="M16364" s="529" t="s">
        <v>1075</v>
      </c>
    </row>
    <row r="16365" spans="12:13" x14ac:dyDescent="0.35">
      <c r="L16365" s="535" t="s">
        <v>17429</v>
      </c>
      <c r="M16365" s="529" t="s">
        <v>1075</v>
      </c>
    </row>
    <row r="16366" spans="12:13" x14ac:dyDescent="0.35">
      <c r="L16366" s="535" t="s">
        <v>17430</v>
      </c>
      <c r="M16366" s="529" t="s">
        <v>1075</v>
      </c>
    </row>
    <row r="16367" spans="12:13" x14ac:dyDescent="0.35">
      <c r="L16367" s="535" t="s">
        <v>17431</v>
      </c>
      <c r="M16367" s="529" t="s">
        <v>1075</v>
      </c>
    </row>
    <row r="16368" spans="12:13" x14ac:dyDescent="0.35">
      <c r="L16368" s="535" t="s">
        <v>17432</v>
      </c>
      <c r="M16368" s="529" t="s">
        <v>1075</v>
      </c>
    </row>
    <row r="16369" spans="12:13" x14ac:dyDescent="0.35">
      <c r="L16369" s="535" t="s">
        <v>17433</v>
      </c>
      <c r="M16369" s="529" t="s">
        <v>1075</v>
      </c>
    </row>
    <row r="16370" spans="12:13" x14ac:dyDescent="0.35">
      <c r="L16370" s="535" t="s">
        <v>17434</v>
      </c>
      <c r="M16370" s="529" t="s">
        <v>1075</v>
      </c>
    </row>
    <row r="16371" spans="12:13" x14ac:dyDescent="0.35">
      <c r="L16371" s="535" t="s">
        <v>17435</v>
      </c>
      <c r="M16371" s="529" t="s">
        <v>1075</v>
      </c>
    </row>
    <row r="16372" spans="12:13" x14ac:dyDescent="0.35">
      <c r="L16372" s="535" t="s">
        <v>17436</v>
      </c>
      <c r="M16372" s="529" t="s">
        <v>1075</v>
      </c>
    </row>
    <row r="16373" spans="12:13" x14ac:dyDescent="0.35">
      <c r="L16373" s="535" t="s">
        <v>17437</v>
      </c>
      <c r="M16373" s="529" t="s">
        <v>1075</v>
      </c>
    </row>
    <row r="16374" spans="12:13" x14ac:dyDescent="0.35">
      <c r="L16374" s="535" t="s">
        <v>17438</v>
      </c>
      <c r="M16374" s="529" t="s">
        <v>1075</v>
      </c>
    </row>
    <row r="16375" spans="12:13" x14ac:dyDescent="0.35">
      <c r="L16375" s="535" t="s">
        <v>17439</v>
      </c>
      <c r="M16375" s="529" t="s">
        <v>1075</v>
      </c>
    </row>
    <row r="16376" spans="12:13" x14ac:dyDescent="0.35">
      <c r="L16376" s="535" t="s">
        <v>17440</v>
      </c>
      <c r="M16376" s="529" t="s">
        <v>1075</v>
      </c>
    </row>
    <row r="16377" spans="12:13" x14ac:dyDescent="0.35">
      <c r="L16377" s="535" t="s">
        <v>17441</v>
      </c>
      <c r="M16377" s="529" t="s">
        <v>1075</v>
      </c>
    </row>
    <row r="16378" spans="12:13" x14ac:dyDescent="0.35">
      <c r="L16378" s="535" t="s">
        <v>17442</v>
      </c>
      <c r="M16378" s="529" t="s">
        <v>1075</v>
      </c>
    </row>
    <row r="16379" spans="12:13" x14ac:dyDescent="0.35">
      <c r="L16379" s="535" t="s">
        <v>17443</v>
      </c>
      <c r="M16379" s="529" t="s">
        <v>1075</v>
      </c>
    </row>
    <row r="16380" spans="12:13" x14ac:dyDescent="0.35">
      <c r="L16380" s="535" t="s">
        <v>17444</v>
      </c>
      <c r="M16380" s="529" t="s">
        <v>1075</v>
      </c>
    </row>
    <row r="16381" spans="12:13" x14ac:dyDescent="0.35">
      <c r="L16381" s="535" t="s">
        <v>17445</v>
      </c>
      <c r="M16381" s="529" t="s">
        <v>1075</v>
      </c>
    </row>
    <row r="16382" spans="12:13" x14ac:dyDescent="0.35">
      <c r="L16382" s="535" t="s">
        <v>17446</v>
      </c>
      <c r="M16382" s="529" t="s">
        <v>1075</v>
      </c>
    </row>
    <row r="16383" spans="12:13" x14ac:dyDescent="0.35">
      <c r="L16383" s="535" t="s">
        <v>17447</v>
      </c>
      <c r="M16383" s="529" t="s">
        <v>1075</v>
      </c>
    </row>
    <row r="16384" spans="12:13" x14ac:dyDescent="0.35">
      <c r="L16384" s="535" t="s">
        <v>17448</v>
      </c>
      <c r="M16384" s="529" t="s">
        <v>1075</v>
      </c>
    </row>
    <row r="16385" spans="12:13" x14ac:dyDescent="0.35">
      <c r="L16385" s="535" t="s">
        <v>17449</v>
      </c>
      <c r="M16385" s="529" t="s">
        <v>1075</v>
      </c>
    </row>
    <row r="16386" spans="12:13" x14ac:dyDescent="0.35">
      <c r="L16386" s="535" t="s">
        <v>17450</v>
      </c>
      <c r="M16386" s="529" t="s">
        <v>1075</v>
      </c>
    </row>
    <row r="16387" spans="12:13" x14ac:dyDescent="0.35">
      <c r="L16387" s="535" t="s">
        <v>17451</v>
      </c>
      <c r="M16387" s="529" t="s">
        <v>1075</v>
      </c>
    </row>
    <row r="16388" spans="12:13" x14ac:dyDescent="0.35">
      <c r="L16388" s="535" t="s">
        <v>17452</v>
      </c>
      <c r="M16388" s="529" t="s">
        <v>1075</v>
      </c>
    </row>
    <row r="16389" spans="12:13" x14ac:dyDescent="0.35">
      <c r="L16389" s="535" t="s">
        <v>17453</v>
      </c>
      <c r="M16389" s="529" t="s">
        <v>1075</v>
      </c>
    </row>
    <row r="16390" spans="12:13" x14ac:dyDescent="0.35">
      <c r="L16390" s="535" t="s">
        <v>17454</v>
      </c>
      <c r="M16390" s="529" t="s">
        <v>1075</v>
      </c>
    </row>
    <row r="16391" spans="12:13" x14ac:dyDescent="0.35">
      <c r="L16391" s="535" t="s">
        <v>17455</v>
      </c>
      <c r="M16391" s="529" t="s">
        <v>1075</v>
      </c>
    </row>
    <row r="16392" spans="12:13" x14ac:dyDescent="0.35">
      <c r="L16392" s="535" t="s">
        <v>17456</v>
      </c>
      <c r="M16392" s="529" t="s">
        <v>1075</v>
      </c>
    </row>
    <row r="16393" spans="12:13" x14ac:dyDescent="0.35">
      <c r="L16393" s="535" t="s">
        <v>17457</v>
      </c>
      <c r="M16393" s="529" t="s">
        <v>1075</v>
      </c>
    </row>
    <row r="16394" spans="12:13" x14ac:dyDescent="0.35">
      <c r="L16394" s="535" t="s">
        <v>17458</v>
      </c>
      <c r="M16394" s="529" t="s">
        <v>1075</v>
      </c>
    </row>
    <row r="16395" spans="12:13" x14ac:dyDescent="0.35">
      <c r="L16395" s="535" t="s">
        <v>17459</v>
      </c>
      <c r="M16395" s="529" t="s">
        <v>1075</v>
      </c>
    </row>
    <row r="16396" spans="12:13" x14ac:dyDescent="0.35">
      <c r="L16396" s="535" t="s">
        <v>17460</v>
      </c>
      <c r="M16396" s="529" t="s">
        <v>1075</v>
      </c>
    </row>
    <row r="16397" spans="12:13" x14ac:dyDescent="0.35">
      <c r="L16397" s="535" t="s">
        <v>17461</v>
      </c>
      <c r="M16397" s="529" t="s">
        <v>1075</v>
      </c>
    </row>
    <row r="16398" spans="12:13" x14ac:dyDescent="0.35">
      <c r="L16398" s="535" t="s">
        <v>17462</v>
      </c>
      <c r="M16398" s="529" t="s">
        <v>1075</v>
      </c>
    </row>
    <row r="16399" spans="12:13" x14ac:dyDescent="0.35">
      <c r="L16399" s="535" t="s">
        <v>17463</v>
      </c>
      <c r="M16399" s="529" t="s">
        <v>1075</v>
      </c>
    </row>
    <row r="16400" spans="12:13" x14ac:dyDescent="0.35">
      <c r="L16400" s="535" t="s">
        <v>17464</v>
      </c>
      <c r="M16400" s="529" t="s">
        <v>1075</v>
      </c>
    </row>
    <row r="16401" spans="12:13" x14ac:dyDescent="0.35">
      <c r="L16401" s="535" t="s">
        <v>17465</v>
      </c>
      <c r="M16401" s="529" t="s">
        <v>1075</v>
      </c>
    </row>
    <row r="16402" spans="12:13" x14ac:dyDescent="0.35">
      <c r="L16402" s="535" t="s">
        <v>17466</v>
      </c>
      <c r="M16402" s="529" t="s">
        <v>1075</v>
      </c>
    </row>
    <row r="16403" spans="12:13" x14ac:dyDescent="0.35">
      <c r="L16403" s="535" t="s">
        <v>17467</v>
      </c>
      <c r="M16403" s="529" t="s">
        <v>1075</v>
      </c>
    </row>
    <row r="16404" spans="12:13" x14ac:dyDescent="0.35">
      <c r="L16404" s="535" t="s">
        <v>17468</v>
      </c>
      <c r="M16404" s="529" t="s">
        <v>1075</v>
      </c>
    </row>
    <row r="16405" spans="12:13" x14ac:dyDescent="0.35">
      <c r="L16405" s="535" t="s">
        <v>17469</v>
      </c>
      <c r="M16405" s="529" t="s">
        <v>1075</v>
      </c>
    </row>
    <row r="16406" spans="12:13" x14ac:dyDescent="0.35">
      <c r="L16406" s="535" t="s">
        <v>17470</v>
      </c>
      <c r="M16406" s="529" t="s">
        <v>1075</v>
      </c>
    </row>
    <row r="16407" spans="12:13" x14ac:dyDescent="0.35">
      <c r="L16407" s="535" t="s">
        <v>17471</v>
      </c>
      <c r="M16407" s="529" t="s">
        <v>1075</v>
      </c>
    </row>
    <row r="16408" spans="12:13" x14ac:dyDescent="0.35">
      <c r="L16408" s="535" t="s">
        <v>17472</v>
      </c>
      <c r="M16408" s="529" t="s">
        <v>1075</v>
      </c>
    </row>
    <row r="16409" spans="12:13" x14ac:dyDescent="0.35">
      <c r="L16409" s="535" t="s">
        <v>17473</v>
      </c>
      <c r="M16409" s="529" t="s">
        <v>1075</v>
      </c>
    </row>
    <row r="16410" spans="12:13" x14ac:dyDescent="0.35">
      <c r="L16410" s="535" t="s">
        <v>17474</v>
      </c>
      <c r="M16410" s="529" t="s">
        <v>1075</v>
      </c>
    </row>
    <row r="16411" spans="12:13" x14ac:dyDescent="0.35">
      <c r="L16411" s="535" t="s">
        <v>17475</v>
      </c>
      <c r="M16411" s="529" t="s">
        <v>1075</v>
      </c>
    </row>
    <row r="16412" spans="12:13" x14ac:dyDescent="0.35">
      <c r="L16412" s="535" t="s">
        <v>17476</v>
      </c>
      <c r="M16412" s="529" t="s">
        <v>1075</v>
      </c>
    </row>
    <row r="16413" spans="12:13" x14ac:dyDescent="0.35">
      <c r="L16413" s="535" t="s">
        <v>17477</v>
      </c>
      <c r="M16413" s="529" t="s">
        <v>1075</v>
      </c>
    </row>
    <row r="16414" spans="12:13" x14ac:dyDescent="0.35">
      <c r="L16414" s="535" t="s">
        <v>17478</v>
      </c>
      <c r="M16414" s="529" t="s">
        <v>1075</v>
      </c>
    </row>
    <row r="16415" spans="12:13" x14ac:dyDescent="0.35">
      <c r="L16415" s="535" t="s">
        <v>17479</v>
      </c>
      <c r="M16415" s="529" t="s">
        <v>1075</v>
      </c>
    </row>
    <row r="16416" spans="12:13" x14ac:dyDescent="0.35">
      <c r="L16416" s="535" t="s">
        <v>17480</v>
      </c>
      <c r="M16416" s="529" t="s">
        <v>1075</v>
      </c>
    </row>
    <row r="16417" spans="12:13" x14ac:dyDescent="0.35">
      <c r="L16417" s="535" t="s">
        <v>17481</v>
      </c>
      <c r="M16417" s="529" t="s">
        <v>1075</v>
      </c>
    </row>
    <row r="16418" spans="12:13" x14ac:dyDescent="0.35">
      <c r="L16418" s="535" t="s">
        <v>17482</v>
      </c>
      <c r="M16418" s="529" t="s">
        <v>1075</v>
      </c>
    </row>
    <row r="16419" spans="12:13" x14ac:dyDescent="0.35">
      <c r="L16419" s="535" t="s">
        <v>17483</v>
      </c>
      <c r="M16419" s="529" t="s">
        <v>1075</v>
      </c>
    </row>
    <row r="16420" spans="12:13" x14ac:dyDescent="0.35">
      <c r="L16420" s="535" t="s">
        <v>17484</v>
      </c>
      <c r="M16420" s="529" t="s">
        <v>1075</v>
      </c>
    </row>
    <row r="16421" spans="12:13" x14ac:dyDescent="0.35">
      <c r="L16421" s="535" t="s">
        <v>17485</v>
      </c>
      <c r="M16421" s="529" t="s">
        <v>1075</v>
      </c>
    </row>
    <row r="16422" spans="12:13" x14ac:dyDescent="0.35">
      <c r="L16422" s="535" t="s">
        <v>17486</v>
      </c>
      <c r="M16422" s="529" t="s">
        <v>1075</v>
      </c>
    </row>
    <row r="16423" spans="12:13" x14ac:dyDescent="0.35">
      <c r="L16423" s="535" t="s">
        <v>17487</v>
      </c>
      <c r="M16423" s="529" t="s">
        <v>1075</v>
      </c>
    </row>
    <row r="16424" spans="12:13" x14ac:dyDescent="0.35">
      <c r="L16424" s="535" t="s">
        <v>17488</v>
      </c>
      <c r="M16424" s="529" t="s">
        <v>1075</v>
      </c>
    </row>
    <row r="16425" spans="12:13" x14ac:dyDescent="0.35">
      <c r="L16425" s="535" t="s">
        <v>17489</v>
      </c>
      <c r="M16425" s="529" t="s">
        <v>1075</v>
      </c>
    </row>
    <row r="16426" spans="12:13" x14ac:dyDescent="0.35">
      <c r="L16426" s="535" t="s">
        <v>17490</v>
      </c>
      <c r="M16426" s="529" t="s">
        <v>1075</v>
      </c>
    </row>
    <row r="16427" spans="12:13" x14ac:dyDescent="0.35">
      <c r="L16427" s="535" t="s">
        <v>17491</v>
      </c>
      <c r="M16427" s="529" t="s">
        <v>1075</v>
      </c>
    </row>
    <row r="16428" spans="12:13" x14ac:dyDescent="0.35">
      <c r="L16428" s="535" t="s">
        <v>17492</v>
      </c>
      <c r="M16428" s="529" t="s">
        <v>1075</v>
      </c>
    </row>
    <row r="16429" spans="12:13" x14ac:dyDescent="0.35">
      <c r="L16429" s="535" t="s">
        <v>17493</v>
      </c>
      <c r="M16429" s="529" t="s">
        <v>1075</v>
      </c>
    </row>
    <row r="16430" spans="12:13" x14ac:dyDescent="0.35">
      <c r="L16430" s="535" t="s">
        <v>17494</v>
      </c>
      <c r="M16430" s="529" t="s">
        <v>1075</v>
      </c>
    </row>
    <row r="16431" spans="12:13" x14ac:dyDescent="0.35">
      <c r="L16431" s="535" t="s">
        <v>17495</v>
      </c>
      <c r="M16431" s="529" t="s">
        <v>1075</v>
      </c>
    </row>
    <row r="16432" spans="12:13" x14ac:dyDescent="0.35">
      <c r="L16432" s="535" t="s">
        <v>17496</v>
      </c>
      <c r="M16432" s="529" t="s">
        <v>1075</v>
      </c>
    </row>
    <row r="16433" spans="12:13" x14ac:dyDescent="0.35">
      <c r="L16433" s="535" t="s">
        <v>17497</v>
      </c>
      <c r="M16433" s="529" t="s">
        <v>1075</v>
      </c>
    </row>
    <row r="16434" spans="12:13" x14ac:dyDescent="0.35">
      <c r="L16434" s="535" t="s">
        <v>17498</v>
      </c>
      <c r="M16434" s="529" t="s">
        <v>1075</v>
      </c>
    </row>
    <row r="16435" spans="12:13" x14ac:dyDescent="0.35">
      <c r="L16435" s="535" t="s">
        <v>17499</v>
      </c>
      <c r="M16435" s="529" t="s">
        <v>1075</v>
      </c>
    </row>
    <row r="16436" spans="12:13" x14ac:dyDescent="0.35">
      <c r="L16436" s="535" t="s">
        <v>17500</v>
      </c>
      <c r="M16436" s="529" t="s">
        <v>1075</v>
      </c>
    </row>
    <row r="16437" spans="12:13" x14ac:dyDescent="0.35">
      <c r="L16437" s="535" t="s">
        <v>17501</v>
      </c>
      <c r="M16437" s="529" t="s">
        <v>1075</v>
      </c>
    </row>
    <row r="16438" spans="12:13" x14ac:dyDescent="0.35">
      <c r="L16438" s="535" t="s">
        <v>17502</v>
      </c>
      <c r="M16438" s="529" t="s">
        <v>1075</v>
      </c>
    </row>
    <row r="16439" spans="12:13" x14ac:dyDescent="0.35">
      <c r="L16439" s="535" t="s">
        <v>17503</v>
      </c>
      <c r="M16439" s="529" t="s">
        <v>1075</v>
      </c>
    </row>
    <row r="16440" spans="12:13" x14ac:dyDescent="0.35">
      <c r="L16440" s="535" t="s">
        <v>17504</v>
      </c>
      <c r="M16440" s="529" t="s">
        <v>1075</v>
      </c>
    </row>
    <row r="16441" spans="12:13" x14ac:dyDescent="0.35">
      <c r="L16441" s="535" t="s">
        <v>17505</v>
      </c>
      <c r="M16441" s="529" t="s">
        <v>1075</v>
      </c>
    </row>
    <row r="16442" spans="12:13" x14ac:dyDescent="0.35">
      <c r="L16442" s="535" t="s">
        <v>17506</v>
      </c>
      <c r="M16442" s="529" t="s">
        <v>1075</v>
      </c>
    </row>
    <row r="16443" spans="12:13" x14ac:dyDescent="0.35">
      <c r="L16443" s="535" t="s">
        <v>17507</v>
      </c>
      <c r="M16443" s="529" t="s">
        <v>1075</v>
      </c>
    </row>
    <row r="16444" spans="12:13" x14ac:dyDescent="0.35">
      <c r="L16444" s="535" t="s">
        <v>17508</v>
      </c>
      <c r="M16444" s="529" t="s">
        <v>1075</v>
      </c>
    </row>
    <row r="16445" spans="12:13" x14ac:dyDescent="0.35">
      <c r="L16445" s="535" t="s">
        <v>17509</v>
      </c>
      <c r="M16445" s="529" t="s">
        <v>1075</v>
      </c>
    </row>
    <row r="16446" spans="12:13" x14ac:dyDescent="0.35">
      <c r="L16446" s="535" t="s">
        <v>17510</v>
      </c>
      <c r="M16446" s="529" t="s">
        <v>1075</v>
      </c>
    </row>
    <row r="16447" spans="12:13" x14ac:dyDescent="0.35">
      <c r="L16447" s="535" t="s">
        <v>17511</v>
      </c>
      <c r="M16447" s="529" t="s">
        <v>1075</v>
      </c>
    </row>
    <row r="16448" spans="12:13" x14ac:dyDescent="0.35">
      <c r="L16448" s="535" t="s">
        <v>17512</v>
      </c>
      <c r="M16448" s="529" t="s">
        <v>1075</v>
      </c>
    </row>
    <row r="16449" spans="12:13" x14ac:dyDescent="0.35">
      <c r="L16449" s="535" t="s">
        <v>17513</v>
      </c>
      <c r="M16449" s="529" t="s">
        <v>1075</v>
      </c>
    </row>
    <row r="16450" spans="12:13" x14ac:dyDescent="0.35">
      <c r="L16450" s="535" t="s">
        <v>17514</v>
      </c>
      <c r="M16450" s="529" t="s">
        <v>1075</v>
      </c>
    </row>
    <row r="16451" spans="12:13" x14ac:dyDescent="0.35">
      <c r="L16451" s="535" t="s">
        <v>17515</v>
      </c>
      <c r="M16451" s="529" t="s">
        <v>1075</v>
      </c>
    </row>
    <row r="16452" spans="12:13" x14ac:dyDescent="0.35">
      <c r="L16452" s="535" t="s">
        <v>17516</v>
      </c>
      <c r="M16452" s="529" t="s">
        <v>1075</v>
      </c>
    </row>
    <row r="16453" spans="12:13" x14ac:dyDescent="0.35">
      <c r="L16453" s="535" t="s">
        <v>17517</v>
      </c>
      <c r="M16453" s="529" t="s">
        <v>1075</v>
      </c>
    </row>
    <row r="16454" spans="12:13" x14ac:dyDescent="0.35">
      <c r="L16454" s="535" t="s">
        <v>17518</v>
      </c>
      <c r="M16454" s="529" t="s">
        <v>1075</v>
      </c>
    </row>
    <row r="16455" spans="12:13" x14ac:dyDescent="0.35">
      <c r="L16455" s="535" t="s">
        <v>17519</v>
      </c>
      <c r="M16455" s="529" t="s">
        <v>1075</v>
      </c>
    </row>
    <row r="16456" spans="12:13" x14ac:dyDescent="0.35">
      <c r="L16456" s="535" t="s">
        <v>17520</v>
      </c>
      <c r="M16456" s="529" t="s">
        <v>1075</v>
      </c>
    </row>
    <row r="16457" spans="12:13" x14ac:dyDescent="0.35">
      <c r="L16457" s="535" t="s">
        <v>17521</v>
      </c>
      <c r="M16457" s="529" t="s">
        <v>1075</v>
      </c>
    </row>
    <row r="16458" spans="12:13" x14ac:dyDescent="0.35">
      <c r="L16458" s="535" t="s">
        <v>17522</v>
      </c>
      <c r="M16458" s="529" t="s">
        <v>1075</v>
      </c>
    </row>
    <row r="16459" spans="12:13" x14ac:dyDescent="0.35">
      <c r="L16459" s="535" t="s">
        <v>17523</v>
      </c>
      <c r="M16459" s="529" t="s">
        <v>1075</v>
      </c>
    </row>
    <row r="16460" spans="12:13" x14ac:dyDescent="0.35">
      <c r="L16460" s="535" t="s">
        <v>17524</v>
      </c>
      <c r="M16460" s="529" t="s">
        <v>1075</v>
      </c>
    </row>
    <row r="16461" spans="12:13" x14ac:dyDescent="0.35">
      <c r="L16461" s="535" t="s">
        <v>17525</v>
      </c>
      <c r="M16461" s="529" t="s">
        <v>1075</v>
      </c>
    </row>
    <row r="16462" spans="12:13" x14ac:dyDescent="0.35">
      <c r="L16462" s="535" t="s">
        <v>17526</v>
      </c>
      <c r="M16462" s="529" t="s">
        <v>1075</v>
      </c>
    </row>
    <row r="16463" spans="12:13" x14ac:dyDescent="0.35">
      <c r="L16463" s="535" t="s">
        <v>17527</v>
      </c>
      <c r="M16463" s="529" t="s">
        <v>1075</v>
      </c>
    </row>
    <row r="16464" spans="12:13" x14ac:dyDescent="0.35">
      <c r="L16464" s="535" t="s">
        <v>17528</v>
      </c>
      <c r="M16464" s="529" t="s">
        <v>1075</v>
      </c>
    </row>
    <row r="16465" spans="12:13" x14ac:dyDescent="0.35">
      <c r="L16465" s="535" t="s">
        <v>17529</v>
      </c>
      <c r="M16465" s="529" t="s">
        <v>1075</v>
      </c>
    </row>
    <row r="16466" spans="12:13" x14ac:dyDescent="0.35">
      <c r="L16466" s="535" t="s">
        <v>17530</v>
      </c>
      <c r="M16466" s="529" t="s">
        <v>1075</v>
      </c>
    </row>
    <row r="16467" spans="12:13" x14ac:dyDescent="0.35">
      <c r="L16467" s="535" t="s">
        <v>17531</v>
      </c>
      <c r="M16467" s="529" t="s">
        <v>1075</v>
      </c>
    </row>
    <row r="16468" spans="12:13" x14ac:dyDescent="0.35">
      <c r="L16468" s="535" t="s">
        <v>17532</v>
      </c>
      <c r="M16468" s="529" t="s">
        <v>1075</v>
      </c>
    </row>
    <row r="16469" spans="12:13" x14ac:dyDescent="0.35">
      <c r="L16469" s="535" t="s">
        <v>17533</v>
      </c>
      <c r="M16469" s="529" t="s">
        <v>1075</v>
      </c>
    </row>
    <row r="16470" spans="12:13" x14ac:dyDescent="0.35">
      <c r="L16470" s="535" t="s">
        <v>17534</v>
      </c>
      <c r="M16470" s="529" t="s">
        <v>1075</v>
      </c>
    </row>
    <row r="16471" spans="12:13" x14ac:dyDescent="0.35">
      <c r="L16471" s="535" t="s">
        <v>17535</v>
      </c>
      <c r="M16471" s="529" t="s">
        <v>1075</v>
      </c>
    </row>
    <row r="16472" spans="12:13" x14ac:dyDescent="0.35">
      <c r="L16472" s="535" t="s">
        <v>17536</v>
      </c>
      <c r="M16472" s="529" t="s">
        <v>1075</v>
      </c>
    </row>
    <row r="16473" spans="12:13" x14ac:dyDescent="0.35">
      <c r="L16473" s="535" t="s">
        <v>17537</v>
      </c>
      <c r="M16473" s="529" t="s">
        <v>1075</v>
      </c>
    </row>
    <row r="16474" spans="12:13" x14ac:dyDescent="0.35">
      <c r="L16474" s="535" t="s">
        <v>17538</v>
      </c>
      <c r="M16474" s="529" t="s">
        <v>1075</v>
      </c>
    </row>
    <row r="16475" spans="12:13" x14ac:dyDescent="0.35">
      <c r="L16475" s="535" t="s">
        <v>17539</v>
      </c>
      <c r="M16475" s="529" t="s">
        <v>1075</v>
      </c>
    </row>
    <row r="16476" spans="12:13" x14ac:dyDescent="0.35">
      <c r="L16476" s="535" t="s">
        <v>17540</v>
      </c>
      <c r="M16476" s="529" t="s">
        <v>1075</v>
      </c>
    </row>
    <row r="16477" spans="12:13" x14ac:dyDescent="0.35">
      <c r="L16477" s="535" t="s">
        <v>17541</v>
      </c>
      <c r="M16477" s="529" t="s">
        <v>1075</v>
      </c>
    </row>
    <row r="16478" spans="12:13" x14ac:dyDescent="0.35">
      <c r="L16478" s="535" t="s">
        <v>17542</v>
      </c>
      <c r="M16478" s="529" t="s">
        <v>1075</v>
      </c>
    </row>
    <row r="16479" spans="12:13" x14ac:dyDescent="0.35">
      <c r="L16479" s="535" t="s">
        <v>17543</v>
      </c>
      <c r="M16479" s="529" t="s">
        <v>1075</v>
      </c>
    </row>
    <row r="16480" spans="12:13" x14ac:dyDescent="0.35">
      <c r="L16480" s="535" t="s">
        <v>17544</v>
      </c>
      <c r="M16480" s="529" t="s">
        <v>1075</v>
      </c>
    </row>
    <row r="16481" spans="12:13" x14ac:dyDescent="0.35">
      <c r="L16481" s="535" t="s">
        <v>17545</v>
      </c>
      <c r="M16481" s="529" t="s">
        <v>1075</v>
      </c>
    </row>
    <row r="16482" spans="12:13" x14ac:dyDescent="0.35">
      <c r="L16482" s="535" t="s">
        <v>17546</v>
      </c>
      <c r="M16482" s="529" t="s">
        <v>1075</v>
      </c>
    </row>
    <row r="16483" spans="12:13" x14ac:dyDescent="0.35">
      <c r="L16483" s="535" t="s">
        <v>17547</v>
      </c>
      <c r="M16483" s="529" t="s">
        <v>1075</v>
      </c>
    </row>
    <row r="16484" spans="12:13" x14ac:dyDescent="0.35">
      <c r="L16484" s="535" t="s">
        <v>17548</v>
      </c>
      <c r="M16484" s="529" t="s">
        <v>1075</v>
      </c>
    </row>
    <row r="16485" spans="12:13" x14ac:dyDescent="0.35">
      <c r="L16485" s="535" t="s">
        <v>17549</v>
      </c>
      <c r="M16485" s="529" t="s">
        <v>1075</v>
      </c>
    </row>
    <row r="16486" spans="12:13" x14ac:dyDescent="0.35">
      <c r="L16486" s="535" t="s">
        <v>17550</v>
      </c>
      <c r="M16486" s="529" t="s">
        <v>1075</v>
      </c>
    </row>
    <row r="16487" spans="12:13" x14ac:dyDescent="0.35">
      <c r="L16487" s="535" t="s">
        <v>17551</v>
      </c>
      <c r="M16487" s="529" t="s">
        <v>1075</v>
      </c>
    </row>
    <row r="16488" spans="12:13" x14ac:dyDescent="0.35">
      <c r="L16488" s="535" t="s">
        <v>17552</v>
      </c>
      <c r="M16488" s="529" t="s">
        <v>1075</v>
      </c>
    </row>
    <row r="16489" spans="12:13" x14ac:dyDescent="0.35">
      <c r="L16489" s="535" t="s">
        <v>17553</v>
      </c>
      <c r="M16489" s="529" t="s">
        <v>1075</v>
      </c>
    </row>
    <row r="16490" spans="12:13" x14ac:dyDescent="0.35">
      <c r="L16490" s="535" t="s">
        <v>17554</v>
      </c>
      <c r="M16490" s="529" t="s">
        <v>1075</v>
      </c>
    </row>
    <row r="16491" spans="12:13" x14ac:dyDescent="0.35">
      <c r="L16491" s="535" t="s">
        <v>17555</v>
      </c>
      <c r="M16491" s="529" t="s">
        <v>1075</v>
      </c>
    </row>
    <row r="16492" spans="12:13" x14ac:dyDescent="0.35">
      <c r="L16492" s="535" t="s">
        <v>17556</v>
      </c>
      <c r="M16492" s="529" t="s">
        <v>1075</v>
      </c>
    </row>
    <row r="16493" spans="12:13" x14ac:dyDescent="0.35">
      <c r="L16493" s="535" t="s">
        <v>17557</v>
      </c>
      <c r="M16493" s="529" t="s">
        <v>1075</v>
      </c>
    </row>
    <row r="16494" spans="12:13" x14ac:dyDescent="0.35">
      <c r="L16494" s="535" t="s">
        <v>17558</v>
      </c>
      <c r="M16494" s="529" t="s">
        <v>1075</v>
      </c>
    </row>
    <row r="16495" spans="12:13" x14ac:dyDescent="0.35">
      <c r="L16495" s="535" t="s">
        <v>17559</v>
      </c>
      <c r="M16495" s="529" t="s">
        <v>1075</v>
      </c>
    </row>
    <row r="16496" spans="12:13" x14ac:dyDescent="0.35">
      <c r="L16496" s="535" t="s">
        <v>17560</v>
      </c>
      <c r="M16496" s="529" t="s">
        <v>1075</v>
      </c>
    </row>
    <row r="16497" spans="12:13" x14ac:dyDescent="0.35">
      <c r="L16497" s="535" t="s">
        <v>17561</v>
      </c>
      <c r="M16497" s="529" t="s">
        <v>1075</v>
      </c>
    </row>
    <row r="16498" spans="12:13" x14ac:dyDescent="0.35">
      <c r="L16498" s="535" t="s">
        <v>17562</v>
      </c>
      <c r="M16498" s="529" t="s">
        <v>1075</v>
      </c>
    </row>
    <row r="16499" spans="12:13" x14ac:dyDescent="0.35">
      <c r="L16499" s="535" t="s">
        <v>17563</v>
      </c>
      <c r="M16499" s="529" t="s">
        <v>1075</v>
      </c>
    </row>
    <row r="16500" spans="12:13" x14ac:dyDescent="0.35">
      <c r="L16500" s="535" t="s">
        <v>17564</v>
      </c>
      <c r="M16500" s="529" t="s">
        <v>1075</v>
      </c>
    </row>
    <row r="16501" spans="12:13" x14ac:dyDescent="0.35">
      <c r="L16501" s="535" t="s">
        <v>17565</v>
      </c>
      <c r="M16501" s="529" t="s">
        <v>1075</v>
      </c>
    </row>
    <row r="16502" spans="12:13" x14ac:dyDescent="0.35">
      <c r="L16502" s="535" t="s">
        <v>17566</v>
      </c>
      <c r="M16502" s="529" t="s">
        <v>1075</v>
      </c>
    </row>
    <row r="16503" spans="12:13" x14ac:dyDescent="0.35">
      <c r="L16503" s="535" t="s">
        <v>17567</v>
      </c>
      <c r="M16503" s="529" t="s">
        <v>1075</v>
      </c>
    </row>
    <row r="16504" spans="12:13" x14ac:dyDescent="0.35">
      <c r="L16504" s="535" t="s">
        <v>17568</v>
      </c>
      <c r="M16504" s="529" t="s">
        <v>1075</v>
      </c>
    </row>
    <row r="16505" spans="12:13" x14ac:dyDescent="0.35">
      <c r="L16505" s="535" t="s">
        <v>17569</v>
      </c>
      <c r="M16505" s="529" t="s">
        <v>1075</v>
      </c>
    </row>
    <row r="16506" spans="12:13" x14ac:dyDescent="0.35">
      <c r="L16506" s="535" t="s">
        <v>17570</v>
      </c>
      <c r="M16506" s="529" t="s">
        <v>1075</v>
      </c>
    </row>
    <row r="16507" spans="12:13" x14ac:dyDescent="0.35">
      <c r="L16507" s="535" t="s">
        <v>17571</v>
      </c>
      <c r="M16507" s="529" t="s">
        <v>1075</v>
      </c>
    </row>
    <row r="16508" spans="12:13" x14ac:dyDescent="0.35">
      <c r="L16508" s="535" t="s">
        <v>17572</v>
      </c>
      <c r="M16508" s="529" t="s">
        <v>1075</v>
      </c>
    </row>
    <row r="16509" spans="12:13" x14ac:dyDescent="0.35">
      <c r="L16509" s="535" t="s">
        <v>17573</v>
      </c>
      <c r="M16509" s="529" t="s">
        <v>1075</v>
      </c>
    </row>
    <row r="16510" spans="12:13" x14ac:dyDescent="0.35">
      <c r="L16510" s="535" t="s">
        <v>17574</v>
      </c>
      <c r="M16510" s="529" t="s">
        <v>1075</v>
      </c>
    </row>
    <row r="16511" spans="12:13" x14ac:dyDescent="0.35">
      <c r="L16511" s="535" t="s">
        <v>17575</v>
      </c>
      <c r="M16511" s="529" t="s">
        <v>1075</v>
      </c>
    </row>
    <row r="16512" spans="12:13" x14ac:dyDescent="0.35">
      <c r="L16512" s="535" t="s">
        <v>17576</v>
      </c>
      <c r="M16512" s="529" t="s">
        <v>1075</v>
      </c>
    </row>
    <row r="16513" spans="12:13" x14ac:dyDescent="0.35">
      <c r="L16513" s="535" t="s">
        <v>17577</v>
      </c>
      <c r="M16513" s="529" t="s">
        <v>1075</v>
      </c>
    </row>
    <row r="16514" spans="12:13" x14ac:dyDescent="0.35">
      <c r="L16514" s="535" t="s">
        <v>17578</v>
      </c>
      <c r="M16514" s="529" t="s">
        <v>1075</v>
      </c>
    </row>
    <row r="16515" spans="12:13" x14ac:dyDescent="0.35">
      <c r="L16515" s="535" t="s">
        <v>17579</v>
      </c>
      <c r="M16515" s="529" t="s">
        <v>1075</v>
      </c>
    </row>
    <row r="16516" spans="12:13" x14ac:dyDescent="0.35">
      <c r="L16516" s="535" t="s">
        <v>17580</v>
      </c>
      <c r="M16516" s="529" t="s">
        <v>1075</v>
      </c>
    </row>
    <row r="16517" spans="12:13" x14ac:dyDescent="0.35">
      <c r="L16517" s="535" t="s">
        <v>17581</v>
      </c>
      <c r="M16517" s="529" t="s">
        <v>1075</v>
      </c>
    </row>
    <row r="16518" spans="12:13" x14ac:dyDescent="0.35">
      <c r="L16518" s="535" t="s">
        <v>17582</v>
      </c>
      <c r="M16518" s="529" t="s">
        <v>1075</v>
      </c>
    </row>
    <row r="16519" spans="12:13" x14ac:dyDescent="0.35">
      <c r="L16519" s="535" t="s">
        <v>17583</v>
      </c>
      <c r="M16519" s="529" t="s">
        <v>1075</v>
      </c>
    </row>
    <row r="16520" spans="12:13" x14ac:dyDescent="0.35">
      <c r="L16520" s="535" t="s">
        <v>17584</v>
      </c>
      <c r="M16520" s="529" t="s">
        <v>1075</v>
      </c>
    </row>
    <row r="16521" spans="12:13" x14ac:dyDescent="0.35">
      <c r="L16521" s="535" t="s">
        <v>17585</v>
      </c>
      <c r="M16521" s="529" t="s">
        <v>1075</v>
      </c>
    </row>
    <row r="16522" spans="12:13" x14ac:dyDescent="0.35">
      <c r="L16522" s="535" t="s">
        <v>17586</v>
      </c>
      <c r="M16522" s="529" t="s">
        <v>1075</v>
      </c>
    </row>
    <row r="16523" spans="12:13" x14ac:dyDescent="0.35">
      <c r="L16523" s="535" t="s">
        <v>17587</v>
      </c>
      <c r="M16523" s="529" t="s">
        <v>1075</v>
      </c>
    </row>
    <row r="16524" spans="12:13" x14ac:dyDescent="0.35">
      <c r="L16524" s="535" t="s">
        <v>17588</v>
      </c>
      <c r="M16524" s="529" t="s">
        <v>1075</v>
      </c>
    </row>
    <row r="16525" spans="12:13" x14ac:dyDescent="0.35">
      <c r="L16525" s="535" t="s">
        <v>17589</v>
      </c>
      <c r="M16525" s="529" t="s">
        <v>1075</v>
      </c>
    </row>
    <row r="16526" spans="12:13" x14ac:dyDescent="0.35">
      <c r="L16526" s="535" t="s">
        <v>17590</v>
      </c>
      <c r="M16526" s="529" t="s">
        <v>1075</v>
      </c>
    </row>
    <row r="16527" spans="12:13" x14ac:dyDescent="0.35">
      <c r="L16527" s="535" t="s">
        <v>17591</v>
      </c>
      <c r="M16527" s="529" t="s">
        <v>1075</v>
      </c>
    </row>
    <row r="16528" spans="12:13" x14ac:dyDescent="0.35">
      <c r="L16528" s="535" t="s">
        <v>17592</v>
      </c>
      <c r="M16528" s="529" t="s">
        <v>1075</v>
      </c>
    </row>
    <row r="16529" spans="12:13" x14ac:dyDescent="0.35">
      <c r="L16529" s="535" t="s">
        <v>17593</v>
      </c>
      <c r="M16529" s="529" t="s">
        <v>1075</v>
      </c>
    </row>
    <row r="16530" spans="12:13" x14ac:dyDescent="0.35">
      <c r="L16530" s="535" t="s">
        <v>17594</v>
      </c>
      <c r="M16530" s="529" t="s">
        <v>1075</v>
      </c>
    </row>
    <row r="16531" spans="12:13" x14ac:dyDescent="0.35">
      <c r="L16531" s="535" t="s">
        <v>17595</v>
      </c>
      <c r="M16531" s="529" t="s">
        <v>1075</v>
      </c>
    </row>
    <row r="16532" spans="12:13" x14ac:dyDescent="0.35">
      <c r="L16532" s="535" t="s">
        <v>17596</v>
      </c>
      <c r="M16532" s="529" t="s">
        <v>1075</v>
      </c>
    </row>
    <row r="16533" spans="12:13" x14ac:dyDescent="0.35">
      <c r="L16533" s="535" t="s">
        <v>17597</v>
      </c>
      <c r="M16533" s="529" t="s">
        <v>1075</v>
      </c>
    </row>
    <row r="16534" spans="12:13" x14ac:dyDescent="0.35">
      <c r="L16534" s="535" t="s">
        <v>17598</v>
      </c>
      <c r="M16534" s="529" t="s">
        <v>1075</v>
      </c>
    </row>
    <row r="16535" spans="12:13" x14ac:dyDescent="0.35">
      <c r="L16535" s="535" t="s">
        <v>17599</v>
      </c>
      <c r="M16535" s="529" t="s">
        <v>1075</v>
      </c>
    </row>
    <row r="16536" spans="12:13" x14ac:dyDescent="0.35">
      <c r="L16536" s="535" t="s">
        <v>17600</v>
      </c>
      <c r="M16536" s="529" t="s">
        <v>1075</v>
      </c>
    </row>
    <row r="16537" spans="12:13" x14ac:dyDescent="0.35">
      <c r="L16537" s="535" t="s">
        <v>17601</v>
      </c>
      <c r="M16537" s="529" t="s">
        <v>1075</v>
      </c>
    </row>
    <row r="16538" spans="12:13" x14ac:dyDescent="0.35">
      <c r="L16538" s="535" t="s">
        <v>17602</v>
      </c>
      <c r="M16538" s="529" t="s">
        <v>1075</v>
      </c>
    </row>
    <row r="16539" spans="12:13" x14ac:dyDescent="0.35">
      <c r="L16539" s="535" t="s">
        <v>17603</v>
      </c>
      <c r="M16539" s="529" t="s">
        <v>1075</v>
      </c>
    </row>
    <row r="16540" spans="12:13" x14ac:dyDescent="0.35">
      <c r="L16540" s="535" t="s">
        <v>17604</v>
      </c>
      <c r="M16540" s="529" t="s">
        <v>1075</v>
      </c>
    </row>
    <row r="16541" spans="12:13" x14ac:dyDescent="0.35">
      <c r="L16541" s="535" t="s">
        <v>17605</v>
      </c>
      <c r="M16541" s="529" t="s">
        <v>1075</v>
      </c>
    </row>
    <row r="16542" spans="12:13" x14ac:dyDescent="0.35">
      <c r="L16542" s="535" t="s">
        <v>17606</v>
      </c>
      <c r="M16542" s="529" t="s">
        <v>1075</v>
      </c>
    </row>
    <row r="16543" spans="12:13" x14ac:dyDescent="0.35">
      <c r="L16543" s="535" t="s">
        <v>17607</v>
      </c>
      <c r="M16543" s="529" t="s">
        <v>1075</v>
      </c>
    </row>
    <row r="16544" spans="12:13" x14ac:dyDescent="0.35">
      <c r="L16544" s="535" t="s">
        <v>17608</v>
      </c>
      <c r="M16544" s="529" t="s">
        <v>1075</v>
      </c>
    </row>
    <row r="16545" spans="12:13" x14ac:dyDescent="0.35">
      <c r="L16545" s="535" t="s">
        <v>17609</v>
      </c>
      <c r="M16545" s="529" t="s">
        <v>1075</v>
      </c>
    </row>
    <row r="16546" spans="12:13" x14ac:dyDescent="0.35">
      <c r="L16546" s="535" t="s">
        <v>17610</v>
      </c>
      <c r="M16546" s="529" t="s">
        <v>1075</v>
      </c>
    </row>
    <row r="16547" spans="12:13" x14ac:dyDescent="0.35">
      <c r="L16547" s="535" t="s">
        <v>17611</v>
      </c>
      <c r="M16547" s="529" t="s">
        <v>1075</v>
      </c>
    </row>
    <row r="16548" spans="12:13" x14ac:dyDescent="0.35">
      <c r="L16548" s="535" t="s">
        <v>17612</v>
      </c>
      <c r="M16548" s="529" t="s">
        <v>1075</v>
      </c>
    </row>
    <row r="16549" spans="12:13" x14ac:dyDescent="0.35">
      <c r="L16549" s="535" t="s">
        <v>17613</v>
      </c>
      <c r="M16549" s="529" t="s">
        <v>1075</v>
      </c>
    </row>
    <row r="16550" spans="12:13" x14ac:dyDescent="0.35">
      <c r="L16550" s="535" t="s">
        <v>17614</v>
      </c>
      <c r="M16550" s="529" t="s">
        <v>1075</v>
      </c>
    </row>
    <row r="16551" spans="12:13" x14ac:dyDescent="0.35">
      <c r="L16551" s="535" t="s">
        <v>17615</v>
      </c>
      <c r="M16551" s="529" t="s">
        <v>1075</v>
      </c>
    </row>
    <row r="16552" spans="12:13" x14ac:dyDescent="0.35">
      <c r="L16552" s="535" t="s">
        <v>17616</v>
      </c>
      <c r="M16552" s="529" t="s">
        <v>1075</v>
      </c>
    </row>
    <row r="16553" spans="12:13" x14ac:dyDescent="0.35">
      <c r="L16553" s="535" t="s">
        <v>17617</v>
      </c>
      <c r="M16553" s="529" t="s">
        <v>1075</v>
      </c>
    </row>
    <row r="16554" spans="12:13" x14ac:dyDescent="0.35">
      <c r="L16554" s="535" t="s">
        <v>17618</v>
      </c>
      <c r="M16554" s="529" t="s">
        <v>1075</v>
      </c>
    </row>
    <row r="16555" spans="12:13" x14ac:dyDescent="0.35">
      <c r="L16555" s="535" t="s">
        <v>17619</v>
      </c>
      <c r="M16555" s="529" t="s">
        <v>1075</v>
      </c>
    </row>
    <row r="16556" spans="12:13" x14ac:dyDescent="0.35">
      <c r="L16556" s="535" t="s">
        <v>17620</v>
      </c>
      <c r="M16556" s="529" t="s">
        <v>1075</v>
      </c>
    </row>
    <row r="16557" spans="12:13" x14ac:dyDescent="0.35">
      <c r="L16557" s="535" t="s">
        <v>17621</v>
      </c>
      <c r="M16557" s="529" t="s">
        <v>1075</v>
      </c>
    </row>
    <row r="16558" spans="12:13" x14ac:dyDescent="0.35">
      <c r="L16558" s="535" t="s">
        <v>17622</v>
      </c>
      <c r="M16558" s="529" t="s">
        <v>1075</v>
      </c>
    </row>
    <row r="16559" spans="12:13" x14ac:dyDescent="0.35">
      <c r="L16559" s="535" t="s">
        <v>17623</v>
      </c>
      <c r="M16559" s="529" t="s">
        <v>1075</v>
      </c>
    </row>
    <row r="16560" spans="12:13" x14ac:dyDescent="0.35">
      <c r="L16560" s="535" t="s">
        <v>17624</v>
      </c>
      <c r="M16560" s="529" t="s">
        <v>1075</v>
      </c>
    </row>
    <row r="16561" spans="12:13" x14ac:dyDescent="0.35">
      <c r="L16561" s="535" t="s">
        <v>17625</v>
      </c>
      <c r="M16561" s="529" t="s">
        <v>1075</v>
      </c>
    </row>
    <row r="16562" spans="12:13" x14ac:dyDescent="0.35">
      <c r="L16562" s="535" t="s">
        <v>17626</v>
      </c>
      <c r="M16562" s="529" t="s">
        <v>1075</v>
      </c>
    </row>
    <row r="16563" spans="12:13" x14ac:dyDescent="0.35">
      <c r="L16563" s="535" t="s">
        <v>17627</v>
      </c>
      <c r="M16563" s="529" t="s">
        <v>1075</v>
      </c>
    </row>
    <row r="16564" spans="12:13" x14ac:dyDescent="0.35">
      <c r="L16564" s="535" t="s">
        <v>17628</v>
      </c>
      <c r="M16564" s="529" t="s">
        <v>1075</v>
      </c>
    </row>
    <row r="16565" spans="12:13" x14ac:dyDescent="0.35">
      <c r="L16565" s="535" t="s">
        <v>17629</v>
      </c>
      <c r="M16565" s="529" t="s">
        <v>1075</v>
      </c>
    </row>
    <row r="16566" spans="12:13" x14ac:dyDescent="0.35">
      <c r="L16566" s="535" t="s">
        <v>17630</v>
      </c>
      <c r="M16566" s="529" t="s">
        <v>1075</v>
      </c>
    </row>
    <row r="16567" spans="12:13" x14ac:dyDescent="0.35">
      <c r="L16567" s="535" t="s">
        <v>17631</v>
      </c>
      <c r="M16567" s="529" t="s">
        <v>1075</v>
      </c>
    </row>
    <row r="16568" spans="12:13" x14ac:dyDescent="0.35">
      <c r="L16568" s="535" t="s">
        <v>17632</v>
      </c>
      <c r="M16568" s="529" t="s">
        <v>1075</v>
      </c>
    </row>
    <row r="16569" spans="12:13" x14ac:dyDescent="0.35">
      <c r="L16569" s="535" t="s">
        <v>17633</v>
      </c>
      <c r="M16569" s="529" t="s">
        <v>1075</v>
      </c>
    </row>
    <row r="16570" spans="12:13" x14ac:dyDescent="0.35">
      <c r="L16570" s="535" t="s">
        <v>17634</v>
      </c>
      <c r="M16570" s="529" t="s">
        <v>1075</v>
      </c>
    </row>
    <row r="16571" spans="12:13" x14ac:dyDescent="0.35">
      <c r="L16571" s="535" t="s">
        <v>17635</v>
      </c>
      <c r="M16571" s="529" t="s">
        <v>1075</v>
      </c>
    </row>
    <row r="16572" spans="12:13" x14ac:dyDescent="0.35">
      <c r="L16572" s="535" t="s">
        <v>17636</v>
      </c>
      <c r="M16572" s="529" t="s">
        <v>1075</v>
      </c>
    </row>
    <row r="16573" spans="12:13" x14ac:dyDescent="0.35">
      <c r="L16573" s="535" t="s">
        <v>17637</v>
      </c>
      <c r="M16573" s="529" t="s">
        <v>1075</v>
      </c>
    </row>
    <row r="16574" spans="12:13" x14ac:dyDescent="0.35">
      <c r="L16574" s="535" t="s">
        <v>17638</v>
      </c>
      <c r="M16574" s="529" t="s">
        <v>1075</v>
      </c>
    </row>
    <row r="16575" spans="12:13" x14ac:dyDescent="0.35">
      <c r="L16575" s="535" t="s">
        <v>17639</v>
      </c>
      <c r="M16575" s="529" t="s">
        <v>1075</v>
      </c>
    </row>
    <row r="16576" spans="12:13" x14ac:dyDescent="0.35">
      <c r="L16576" s="535" t="s">
        <v>17640</v>
      </c>
      <c r="M16576" s="529" t="s">
        <v>1075</v>
      </c>
    </row>
    <row r="16577" spans="12:13" x14ac:dyDescent="0.35">
      <c r="L16577" s="535" t="s">
        <v>17641</v>
      </c>
      <c r="M16577" s="529" t="s">
        <v>1075</v>
      </c>
    </row>
    <row r="16578" spans="12:13" x14ac:dyDescent="0.35">
      <c r="L16578" s="535" t="s">
        <v>17642</v>
      </c>
      <c r="M16578" s="529" t="s">
        <v>1075</v>
      </c>
    </row>
    <row r="16579" spans="12:13" x14ac:dyDescent="0.35">
      <c r="L16579" s="535" t="s">
        <v>17643</v>
      </c>
      <c r="M16579" s="529" t="s">
        <v>1075</v>
      </c>
    </row>
    <row r="16580" spans="12:13" x14ac:dyDescent="0.35">
      <c r="L16580" s="535" t="s">
        <v>17644</v>
      </c>
      <c r="M16580" s="529" t="s">
        <v>1075</v>
      </c>
    </row>
    <row r="16581" spans="12:13" x14ac:dyDescent="0.35">
      <c r="L16581" s="535" t="s">
        <v>17645</v>
      </c>
      <c r="M16581" s="529" t="s">
        <v>1075</v>
      </c>
    </row>
    <row r="16582" spans="12:13" x14ac:dyDescent="0.35">
      <c r="L16582" s="535" t="s">
        <v>17646</v>
      </c>
      <c r="M16582" s="529" t="s">
        <v>1075</v>
      </c>
    </row>
    <row r="16583" spans="12:13" x14ac:dyDescent="0.35">
      <c r="L16583" s="535" t="s">
        <v>17647</v>
      </c>
      <c r="M16583" s="529" t="s">
        <v>1075</v>
      </c>
    </row>
    <row r="16584" spans="12:13" x14ac:dyDescent="0.35">
      <c r="L16584" s="535" t="s">
        <v>17648</v>
      </c>
      <c r="M16584" s="529" t="s">
        <v>1075</v>
      </c>
    </row>
    <row r="16585" spans="12:13" x14ac:dyDescent="0.35">
      <c r="L16585" s="535" t="s">
        <v>17649</v>
      </c>
      <c r="M16585" s="529" t="s">
        <v>1075</v>
      </c>
    </row>
    <row r="16586" spans="12:13" x14ac:dyDescent="0.35">
      <c r="L16586" s="535" t="s">
        <v>17650</v>
      </c>
      <c r="M16586" s="529" t="s">
        <v>1075</v>
      </c>
    </row>
    <row r="16587" spans="12:13" x14ac:dyDescent="0.35">
      <c r="L16587" s="535" t="s">
        <v>17651</v>
      </c>
      <c r="M16587" s="529" t="s">
        <v>1075</v>
      </c>
    </row>
    <row r="16588" spans="12:13" x14ac:dyDescent="0.35">
      <c r="L16588" s="535" t="s">
        <v>17652</v>
      </c>
      <c r="M16588" s="529" t="s">
        <v>1075</v>
      </c>
    </row>
    <row r="16589" spans="12:13" x14ac:dyDescent="0.35">
      <c r="L16589" s="535" t="s">
        <v>17653</v>
      </c>
      <c r="M16589" s="529" t="s">
        <v>1075</v>
      </c>
    </row>
    <row r="16590" spans="12:13" x14ac:dyDescent="0.35">
      <c r="L16590" s="535" t="s">
        <v>17654</v>
      </c>
      <c r="M16590" s="529" t="s">
        <v>1075</v>
      </c>
    </row>
    <row r="16591" spans="12:13" x14ac:dyDescent="0.35">
      <c r="L16591" s="535" t="s">
        <v>17655</v>
      </c>
      <c r="M16591" s="529" t="s">
        <v>1075</v>
      </c>
    </row>
    <row r="16592" spans="12:13" x14ac:dyDescent="0.35">
      <c r="L16592" s="535" t="s">
        <v>17656</v>
      </c>
      <c r="M16592" s="529" t="s">
        <v>1075</v>
      </c>
    </row>
    <row r="16593" spans="12:13" x14ac:dyDescent="0.35">
      <c r="L16593" s="535" t="s">
        <v>17657</v>
      </c>
      <c r="M16593" s="529" t="s">
        <v>1075</v>
      </c>
    </row>
    <row r="16594" spans="12:13" x14ac:dyDescent="0.35">
      <c r="L16594" s="535" t="s">
        <v>17658</v>
      </c>
      <c r="M16594" s="529" t="s">
        <v>1075</v>
      </c>
    </row>
    <row r="16595" spans="12:13" x14ac:dyDescent="0.35">
      <c r="L16595" s="535" t="s">
        <v>17659</v>
      </c>
      <c r="M16595" s="529" t="s">
        <v>1075</v>
      </c>
    </row>
    <row r="16596" spans="12:13" x14ac:dyDescent="0.35">
      <c r="L16596" s="535" t="s">
        <v>17660</v>
      </c>
      <c r="M16596" s="529" t="s">
        <v>1075</v>
      </c>
    </row>
    <row r="16597" spans="12:13" x14ac:dyDescent="0.35">
      <c r="L16597" s="535" t="s">
        <v>17661</v>
      </c>
      <c r="M16597" s="529" t="s">
        <v>1075</v>
      </c>
    </row>
    <row r="16598" spans="12:13" x14ac:dyDescent="0.35">
      <c r="L16598" s="535" t="s">
        <v>17662</v>
      </c>
      <c r="M16598" s="529" t="s">
        <v>1075</v>
      </c>
    </row>
    <row r="16599" spans="12:13" x14ac:dyDescent="0.35">
      <c r="L16599" s="535" t="s">
        <v>17663</v>
      </c>
      <c r="M16599" s="529" t="s">
        <v>1075</v>
      </c>
    </row>
    <row r="16600" spans="12:13" x14ac:dyDescent="0.35">
      <c r="L16600" s="535" t="s">
        <v>17664</v>
      </c>
      <c r="M16600" s="529" t="s">
        <v>1075</v>
      </c>
    </row>
    <row r="16601" spans="12:13" x14ac:dyDescent="0.35">
      <c r="L16601" s="535" t="s">
        <v>17665</v>
      </c>
      <c r="M16601" s="529" t="s">
        <v>1075</v>
      </c>
    </row>
    <row r="16602" spans="12:13" x14ac:dyDescent="0.35">
      <c r="L16602" s="535" t="s">
        <v>17666</v>
      </c>
      <c r="M16602" s="529" t="s">
        <v>1075</v>
      </c>
    </row>
    <row r="16603" spans="12:13" x14ac:dyDescent="0.35">
      <c r="L16603" s="535" t="s">
        <v>17667</v>
      </c>
      <c r="M16603" s="529" t="s">
        <v>1075</v>
      </c>
    </row>
    <row r="16604" spans="12:13" x14ac:dyDescent="0.35">
      <c r="L16604" s="535" t="s">
        <v>17668</v>
      </c>
      <c r="M16604" s="529" t="s">
        <v>1075</v>
      </c>
    </row>
    <row r="16605" spans="12:13" x14ac:dyDescent="0.35">
      <c r="L16605" s="535" t="s">
        <v>17669</v>
      </c>
      <c r="M16605" s="529" t="s">
        <v>1075</v>
      </c>
    </row>
    <row r="16606" spans="12:13" x14ac:dyDescent="0.35">
      <c r="L16606" s="535" t="s">
        <v>17670</v>
      </c>
      <c r="M16606" s="529" t="s">
        <v>1075</v>
      </c>
    </row>
    <row r="16607" spans="12:13" x14ac:dyDescent="0.35">
      <c r="L16607" s="535" t="s">
        <v>17671</v>
      </c>
      <c r="M16607" s="529" t="s">
        <v>1075</v>
      </c>
    </row>
    <row r="16608" spans="12:13" x14ac:dyDescent="0.35">
      <c r="L16608" s="535" t="s">
        <v>17672</v>
      </c>
      <c r="M16608" s="529" t="s">
        <v>1075</v>
      </c>
    </row>
    <row r="16609" spans="12:13" x14ac:dyDescent="0.35">
      <c r="L16609" s="535" t="s">
        <v>17673</v>
      </c>
      <c r="M16609" s="529" t="s">
        <v>1075</v>
      </c>
    </row>
    <row r="16610" spans="12:13" x14ac:dyDescent="0.35">
      <c r="L16610" s="535" t="s">
        <v>17674</v>
      </c>
      <c r="M16610" s="529" t="s">
        <v>1075</v>
      </c>
    </row>
    <row r="16611" spans="12:13" x14ac:dyDescent="0.35">
      <c r="L16611" s="535" t="s">
        <v>17675</v>
      </c>
      <c r="M16611" s="529" t="s">
        <v>1075</v>
      </c>
    </row>
    <row r="16612" spans="12:13" x14ac:dyDescent="0.35">
      <c r="L16612" s="535" t="s">
        <v>17676</v>
      </c>
      <c r="M16612" s="529" t="s">
        <v>1075</v>
      </c>
    </row>
    <row r="16613" spans="12:13" x14ac:dyDescent="0.35">
      <c r="L16613" s="535" t="s">
        <v>17677</v>
      </c>
      <c r="M16613" s="529" t="s">
        <v>1075</v>
      </c>
    </row>
    <row r="16614" spans="12:13" x14ac:dyDescent="0.35">
      <c r="L16614" s="535" t="s">
        <v>17678</v>
      </c>
      <c r="M16614" s="529" t="s">
        <v>1075</v>
      </c>
    </row>
    <row r="16615" spans="12:13" x14ac:dyDescent="0.35">
      <c r="L16615" s="535" t="s">
        <v>17679</v>
      </c>
      <c r="M16615" s="529" t="s">
        <v>1075</v>
      </c>
    </row>
    <row r="16616" spans="12:13" x14ac:dyDescent="0.35">
      <c r="L16616" s="535" t="s">
        <v>17680</v>
      </c>
      <c r="M16616" s="529" t="s">
        <v>1075</v>
      </c>
    </row>
    <row r="16617" spans="12:13" x14ac:dyDescent="0.35">
      <c r="L16617" s="535" t="s">
        <v>17681</v>
      </c>
      <c r="M16617" s="529" t="s">
        <v>1075</v>
      </c>
    </row>
    <row r="16618" spans="12:13" x14ac:dyDescent="0.35">
      <c r="L16618" s="535" t="s">
        <v>17682</v>
      </c>
      <c r="M16618" s="529" t="s">
        <v>1075</v>
      </c>
    </row>
    <row r="16619" spans="12:13" x14ac:dyDescent="0.35">
      <c r="L16619" s="535" t="s">
        <v>17683</v>
      </c>
      <c r="M16619" s="529" t="s">
        <v>1075</v>
      </c>
    </row>
    <row r="16620" spans="12:13" x14ac:dyDescent="0.35">
      <c r="L16620" s="535" t="s">
        <v>17684</v>
      </c>
      <c r="M16620" s="529" t="s">
        <v>1075</v>
      </c>
    </row>
    <row r="16621" spans="12:13" x14ac:dyDescent="0.35">
      <c r="L16621" s="535" t="s">
        <v>17685</v>
      </c>
      <c r="M16621" s="529" t="s">
        <v>1075</v>
      </c>
    </row>
    <row r="16622" spans="12:13" x14ac:dyDescent="0.35">
      <c r="L16622" s="535" t="s">
        <v>17686</v>
      </c>
      <c r="M16622" s="529" t="s">
        <v>1075</v>
      </c>
    </row>
    <row r="16623" spans="12:13" x14ac:dyDescent="0.35">
      <c r="L16623" s="535" t="s">
        <v>17687</v>
      </c>
      <c r="M16623" s="529" t="s">
        <v>1075</v>
      </c>
    </row>
    <row r="16624" spans="12:13" x14ac:dyDescent="0.35">
      <c r="L16624" s="535" t="s">
        <v>17688</v>
      </c>
      <c r="M16624" s="529" t="s">
        <v>1075</v>
      </c>
    </row>
    <row r="16625" spans="12:13" x14ac:dyDescent="0.35">
      <c r="L16625" s="535" t="s">
        <v>17689</v>
      </c>
      <c r="M16625" s="529" t="s">
        <v>1075</v>
      </c>
    </row>
    <row r="16626" spans="12:13" x14ac:dyDescent="0.35">
      <c r="L16626" s="535" t="s">
        <v>17690</v>
      </c>
      <c r="M16626" s="529" t="s">
        <v>1075</v>
      </c>
    </row>
    <row r="16627" spans="12:13" x14ac:dyDescent="0.35">
      <c r="L16627" s="535" t="s">
        <v>17691</v>
      </c>
      <c r="M16627" s="529" t="s">
        <v>1075</v>
      </c>
    </row>
    <row r="16628" spans="12:13" x14ac:dyDescent="0.35">
      <c r="L16628" s="535" t="s">
        <v>17692</v>
      </c>
      <c r="M16628" s="529" t="s">
        <v>1075</v>
      </c>
    </row>
    <row r="16629" spans="12:13" x14ac:dyDescent="0.35">
      <c r="L16629" s="535" t="s">
        <v>17693</v>
      </c>
      <c r="M16629" s="529" t="s">
        <v>1075</v>
      </c>
    </row>
    <row r="16630" spans="12:13" x14ac:dyDescent="0.35">
      <c r="L16630" s="535" t="s">
        <v>17694</v>
      </c>
      <c r="M16630" s="529" t="s">
        <v>1075</v>
      </c>
    </row>
    <row r="16631" spans="12:13" x14ac:dyDescent="0.35">
      <c r="L16631" s="535" t="s">
        <v>17695</v>
      </c>
      <c r="M16631" s="529" t="s">
        <v>1075</v>
      </c>
    </row>
    <row r="16632" spans="12:13" x14ac:dyDescent="0.35">
      <c r="L16632" s="535" t="s">
        <v>17696</v>
      </c>
      <c r="M16632" s="529" t="s">
        <v>1075</v>
      </c>
    </row>
    <row r="16633" spans="12:13" x14ac:dyDescent="0.35">
      <c r="L16633" s="535" t="s">
        <v>17697</v>
      </c>
      <c r="M16633" s="529" t="s">
        <v>1075</v>
      </c>
    </row>
    <row r="16634" spans="12:13" x14ac:dyDescent="0.35">
      <c r="L16634" s="535" t="s">
        <v>17698</v>
      </c>
      <c r="M16634" s="529" t="s">
        <v>1075</v>
      </c>
    </row>
    <row r="16635" spans="12:13" x14ac:dyDescent="0.35">
      <c r="L16635" s="535" t="s">
        <v>17699</v>
      </c>
      <c r="M16635" s="529" t="s">
        <v>1075</v>
      </c>
    </row>
    <row r="16636" spans="12:13" x14ac:dyDescent="0.35">
      <c r="L16636" s="535" t="s">
        <v>17700</v>
      </c>
      <c r="M16636" s="529" t="s">
        <v>1075</v>
      </c>
    </row>
    <row r="16637" spans="12:13" x14ac:dyDescent="0.35">
      <c r="L16637" s="535" t="s">
        <v>17701</v>
      </c>
      <c r="M16637" s="529" t="s">
        <v>1075</v>
      </c>
    </row>
    <row r="16638" spans="12:13" x14ac:dyDescent="0.35">
      <c r="L16638" s="535" t="s">
        <v>17702</v>
      </c>
      <c r="M16638" s="529" t="s">
        <v>1075</v>
      </c>
    </row>
    <row r="16639" spans="12:13" x14ac:dyDescent="0.35">
      <c r="L16639" s="535" t="s">
        <v>17703</v>
      </c>
      <c r="M16639" s="529" t="s">
        <v>1075</v>
      </c>
    </row>
    <row r="16640" spans="12:13" x14ac:dyDescent="0.35">
      <c r="L16640" s="535" t="s">
        <v>17704</v>
      </c>
      <c r="M16640" s="529" t="s">
        <v>1075</v>
      </c>
    </row>
    <row r="16641" spans="12:13" x14ac:dyDescent="0.35">
      <c r="L16641" s="535" t="s">
        <v>17705</v>
      </c>
      <c r="M16641" s="529" t="s">
        <v>1075</v>
      </c>
    </row>
    <row r="16642" spans="12:13" x14ac:dyDescent="0.35">
      <c r="L16642" s="535" t="s">
        <v>17706</v>
      </c>
      <c r="M16642" s="529" t="s">
        <v>1075</v>
      </c>
    </row>
    <row r="16643" spans="12:13" x14ac:dyDescent="0.35">
      <c r="L16643" s="535" t="s">
        <v>17707</v>
      </c>
      <c r="M16643" s="529" t="s">
        <v>1075</v>
      </c>
    </row>
    <row r="16644" spans="12:13" x14ac:dyDescent="0.35">
      <c r="L16644" s="535" t="s">
        <v>17708</v>
      </c>
      <c r="M16644" s="529" t="s">
        <v>1075</v>
      </c>
    </row>
    <row r="16645" spans="12:13" x14ac:dyDescent="0.35">
      <c r="L16645" s="535" t="s">
        <v>17709</v>
      </c>
      <c r="M16645" s="529" t="s">
        <v>1075</v>
      </c>
    </row>
    <row r="16646" spans="12:13" x14ac:dyDescent="0.35">
      <c r="L16646" s="535" t="s">
        <v>17710</v>
      </c>
      <c r="M16646" s="529" t="s">
        <v>1075</v>
      </c>
    </row>
    <row r="16647" spans="12:13" x14ac:dyDescent="0.35">
      <c r="L16647" s="535" t="s">
        <v>17711</v>
      </c>
      <c r="M16647" s="529" t="s">
        <v>1075</v>
      </c>
    </row>
    <row r="16648" spans="12:13" x14ac:dyDescent="0.35">
      <c r="L16648" s="535" t="s">
        <v>17712</v>
      </c>
      <c r="M16648" s="529" t="s">
        <v>1075</v>
      </c>
    </row>
    <row r="16649" spans="12:13" x14ac:dyDescent="0.35">
      <c r="L16649" s="535" t="s">
        <v>17713</v>
      </c>
      <c r="M16649" s="529" t="s">
        <v>1075</v>
      </c>
    </row>
    <row r="16650" spans="12:13" x14ac:dyDescent="0.35">
      <c r="L16650" s="535" t="s">
        <v>17714</v>
      </c>
      <c r="M16650" s="529" t="s">
        <v>1075</v>
      </c>
    </row>
    <row r="16651" spans="12:13" x14ac:dyDescent="0.35">
      <c r="L16651" s="535" t="s">
        <v>17715</v>
      </c>
      <c r="M16651" s="529" t="s">
        <v>1075</v>
      </c>
    </row>
    <row r="16652" spans="12:13" x14ac:dyDescent="0.35">
      <c r="L16652" s="535" t="s">
        <v>17716</v>
      </c>
      <c r="M16652" s="529" t="s">
        <v>1075</v>
      </c>
    </row>
    <row r="16653" spans="12:13" x14ac:dyDescent="0.35">
      <c r="L16653" s="535" t="s">
        <v>17717</v>
      </c>
      <c r="M16653" s="529" t="s">
        <v>1075</v>
      </c>
    </row>
    <row r="16654" spans="12:13" x14ac:dyDescent="0.35">
      <c r="L16654" s="535" t="s">
        <v>17718</v>
      </c>
      <c r="M16654" s="529" t="s">
        <v>1075</v>
      </c>
    </row>
    <row r="16655" spans="12:13" x14ac:dyDescent="0.35">
      <c r="L16655" s="535" t="s">
        <v>17719</v>
      </c>
      <c r="M16655" s="529" t="s">
        <v>1075</v>
      </c>
    </row>
    <row r="16656" spans="12:13" x14ac:dyDescent="0.35">
      <c r="L16656" s="535" t="s">
        <v>17720</v>
      </c>
      <c r="M16656" s="529" t="s">
        <v>1075</v>
      </c>
    </row>
    <row r="16657" spans="12:13" x14ac:dyDescent="0.35">
      <c r="L16657" s="535" t="s">
        <v>17721</v>
      </c>
      <c r="M16657" s="529" t="s">
        <v>1075</v>
      </c>
    </row>
    <row r="16658" spans="12:13" x14ac:dyDescent="0.35">
      <c r="L16658" s="535" t="s">
        <v>17722</v>
      </c>
      <c r="M16658" s="529" t="s">
        <v>1075</v>
      </c>
    </row>
    <row r="16659" spans="12:13" x14ac:dyDescent="0.35">
      <c r="L16659" s="535" t="s">
        <v>17723</v>
      </c>
      <c r="M16659" s="529" t="s">
        <v>1075</v>
      </c>
    </row>
    <row r="16660" spans="12:13" x14ac:dyDescent="0.35">
      <c r="L16660" s="535" t="s">
        <v>17724</v>
      </c>
      <c r="M16660" s="529" t="s">
        <v>1075</v>
      </c>
    </row>
    <row r="16661" spans="12:13" x14ac:dyDescent="0.35">
      <c r="L16661" s="535" t="s">
        <v>17725</v>
      </c>
      <c r="M16661" s="529" t="s">
        <v>1075</v>
      </c>
    </row>
    <row r="16662" spans="12:13" x14ac:dyDescent="0.35">
      <c r="L16662" s="535" t="s">
        <v>17726</v>
      </c>
      <c r="M16662" s="529" t="s">
        <v>1075</v>
      </c>
    </row>
    <row r="16663" spans="12:13" x14ac:dyDescent="0.35">
      <c r="L16663" s="535" t="s">
        <v>17727</v>
      </c>
      <c r="M16663" s="529" t="s">
        <v>1075</v>
      </c>
    </row>
    <row r="16664" spans="12:13" x14ac:dyDescent="0.35">
      <c r="L16664" s="535" t="s">
        <v>17728</v>
      </c>
      <c r="M16664" s="529" t="s">
        <v>1075</v>
      </c>
    </row>
    <row r="16665" spans="12:13" x14ac:dyDescent="0.35">
      <c r="L16665" s="535" t="s">
        <v>17729</v>
      </c>
      <c r="M16665" s="529" t="s">
        <v>1075</v>
      </c>
    </row>
    <row r="16666" spans="12:13" x14ac:dyDescent="0.35">
      <c r="L16666" s="535" t="s">
        <v>17730</v>
      </c>
      <c r="M16666" s="529" t="s">
        <v>1075</v>
      </c>
    </row>
    <row r="16667" spans="12:13" x14ac:dyDescent="0.35">
      <c r="L16667" s="535" t="s">
        <v>17731</v>
      </c>
      <c r="M16667" s="529" t="s">
        <v>1075</v>
      </c>
    </row>
    <row r="16668" spans="12:13" x14ac:dyDescent="0.35">
      <c r="L16668" s="535" t="s">
        <v>17732</v>
      </c>
      <c r="M16668" s="529" t="s">
        <v>1075</v>
      </c>
    </row>
    <row r="16669" spans="12:13" x14ac:dyDescent="0.35">
      <c r="L16669" s="535" t="s">
        <v>17733</v>
      </c>
      <c r="M16669" s="529" t="s">
        <v>1075</v>
      </c>
    </row>
    <row r="16670" spans="12:13" x14ac:dyDescent="0.35">
      <c r="L16670" s="535" t="s">
        <v>17734</v>
      </c>
      <c r="M16670" s="529" t="s">
        <v>1075</v>
      </c>
    </row>
    <row r="16671" spans="12:13" x14ac:dyDescent="0.35">
      <c r="L16671" s="535" t="s">
        <v>17735</v>
      </c>
      <c r="M16671" s="529" t="s">
        <v>1075</v>
      </c>
    </row>
    <row r="16672" spans="12:13" x14ac:dyDescent="0.35">
      <c r="L16672" s="535" t="s">
        <v>17736</v>
      </c>
      <c r="M16672" s="529" t="s">
        <v>1075</v>
      </c>
    </row>
    <row r="16673" spans="12:13" x14ac:dyDescent="0.35">
      <c r="L16673" s="535" t="s">
        <v>17737</v>
      </c>
      <c r="M16673" s="529" t="s">
        <v>1075</v>
      </c>
    </row>
    <row r="16674" spans="12:13" x14ac:dyDescent="0.35">
      <c r="L16674" s="535" t="s">
        <v>17738</v>
      </c>
      <c r="M16674" s="529" t="s">
        <v>1075</v>
      </c>
    </row>
    <row r="16675" spans="12:13" x14ac:dyDescent="0.35">
      <c r="L16675" s="535" t="s">
        <v>17739</v>
      </c>
      <c r="M16675" s="529" t="s">
        <v>1075</v>
      </c>
    </row>
    <row r="16676" spans="12:13" x14ac:dyDescent="0.35">
      <c r="L16676" s="535" t="s">
        <v>17740</v>
      </c>
      <c r="M16676" s="529" t="s">
        <v>1075</v>
      </c>
    </row>
    <row r="16677" spans="12:13" x14ac:dyDescent="0.35">
      <c r="L16677" s="535" t="s">
        <v>17741</v>
      </c>
      <c r="M16677" s="529" t="s">
        <v>1075</v>
      </c>
    </row>
    <row r="16678" spans="12:13" x14ac:dyDescent="0.35">
      <c r="L16678" s="535" t="s">
        <v>17742</v>
      </c>
      <c r="M16678" s="529" t="s">
        <v>1075</v>
      </c>
    </row>
    <row r="16679" spans="12:13" x14ac:dyDescent="0.35">
      <c r="L16679" s="535" t="s">
        <v>17743</v>
      </c>
      <c r="M16679" s="529" t="s">
        <v>1075</v>
      </c>
    </row>
    <row r="16680" spans="12:13" x14ac:dyDescent="0.35">
      <c r="L16680" s="535" t="s">
        <v>17744</v>
      </c>
      <c r="M16680" s="529" t="s">
        <v>1075</v>
      </c>
    </row>
    <row r="16681" spans="12:13" x14ac:dyDescent="0.35">
      <c r="L16681" s="535" t="s">
        <v>17745</v>
      </c>
      <c r="M16681" s="529" t="s">
        <v>1075</v>
      </c>
    </row>
    <row r="16682" spans="12:13" x14ac:dyDescent="0.35">
      <c r="L16682" s="535" t="s">
        <v>17746</v>
      </c>
      <c r="M16682" s="529" t="s">
        <v>1075</v>
      </c>
    </row>
    <row r="16683" spans="12:13" x14ac:dyDescent="0.35">
      <c r="L16683" s="535" t="s">
        <v>17747</v>
      </c>
      <c r="M16683" s="529" t="s">
        <v>1075</v>
      </c>
    </row>
    <row r="16684" spans="12:13" x14ac:dyDescent="0.35">
      <c r="L16684" s="535" t="s">
        <v>17748</v>
      </c>
      <c r="M16684" s="529" t="s">
        <v>1075</v>
      </c>
    </row>
    <row r="16685" spans="12:13" x14ac:dyDescent="0.35">
      <c r="L16685" s="535" t="s">
        <v>17749</v>
      </c>
      <c r="M16685" s="529" t="s">
        <v>1075</v>
      </c>
    </row>
    <row r="16686" spans="12:13" x14ac:dyDescent="0.35">
      <c r="L16686" s="535" t="s">
        <v>17750</v>
      </c>
      <c r="M16686" s="529" t="s">
        <v>1075</v>
      </c>
    </row>
    <row r="16687" spans="12:13" x14ac:dyDescent="0.35">
      <c r="L16687" s="535" t="s">
        <v>17751</v>
      </c>
      <c r="M16687" s="529" t="s">
        <v>1075</v>
      </c>
    </row>
    <row r="16688" spans="12:13" x14ac:dyDescent="0.35">
      <c r="L16688" s="535" t="s">
        <v>17752</v>
      </c>
      <c r="M16688" s="529" t="s">
        <v>1075</v>
      </c>
    </row>
    <row r="16689" spans="12:13" x14ac:dyDescent="0.35">
      <c r="L16689" s="535" t="s">
        <v>17753</v>
      </c>
      <c r="M16689" s="529" t="s">
        <v>1075</v>
      </c>
    </row>
    <row r="16690" spans="12:13" x14ac:dyDescent="0.35">
      <c r="L16690" s="535" t="s">
        <v>17754</v>
      </c>
      <c r="M16690" s="529" t="s">
        <v>1075</v>
      </c>
    </row>
    <row r="16691" spans="12:13" x14ac:dyDescent="0.35">
      <c r="L16691" s="535" t="s">
        <v>17755</v>
      </c>
      <c r="M16691" s="529" t="s">
        <v>1075</v>
      </c>
    </row>
    <row r="16692" spans="12:13" x14ac:dyDescent="0.35">
      <c r="L16692" s="535" t="s">
        <v>17756</v>
      </c>
      <c r="M16692" s="529" t="s">
        <v>1075</v>
      </c>
    </row>
    <row r="16693" spans="12:13" x14ac:dyDescent="0.35">
      <c r="L16693" s="535" t="s">
        <v>17757</v>
      </c>
      <c r="M16693" s="529" t="s">
        <v>1075</v>
      </c>
    </row>
    <row r="16694" spans="12:13" x14ac:dyDescent="0.35">
      <c r="L16694" s="535" t="s">
        <v>17758</v>
      </c>
      <c r="M16694" s="529" t="s">
        <v>1075</v>
      </c>
    </row>
    <row r="16695" spans="12:13" x14ac:dyDescent="0.35">
      <c r="L16695" s="535" t="s">
        <v>17759</v>
      </c>
      <c r="M16695" s="529" t="s">
        <v>1075</v>
      </c>
    </row>
    <row r="16696" spans="12:13" x14ac:dyDescent="0.35">
      <c r="L16696" s="535" t="s">
        <v>17760</v>
      </c>
      <c r="M16696" s="529" t="s">
        <v>1075</v>
      </c>
    </row>
    <row r="16697" spans="12:13" x14ac:dyDescent="0.35">
      <c r="L16697" s="535" t="s">
        <v>17761</v>
      </c>
      <c r="M16697" s="529" t="s">
        <v>1075</v>
      </c>
    </row>
    <row r="16698" spans="12:13" x14ac:dyDescent="0.35">
      <c r="L16698" s="535" t="s">
        <v>17762</v>
      </c>
      <c r="M16698" s="529" t="s">
        <v>1075</v>
      </c>
    </row>
    <row r="16699" spans="12:13" x14ac:dyDescent="0.35">
      <c r="L16699" s="535" t="s">
        <v>17763</v>
      </c>
      <c r="M16699" s="529" t="s">
        <v>1075</v>
      </c>
    </row>
    <row r="16700" spans="12:13" x14ac:dyDescent="0.35">
      <c r="L16700" s="535" t="s">
        <v>17764</v>
      </c>
      <c r="M16700" s="529" t="s">
        <v>1075</v>
      </c>
    </row>
    <row r="16701" spans="12:13" x14ac:dyDescent="0.35">
      <c r="L16701" s="535" t="s">
        <v>17765</v>
      </c>
      <c r="M16701" s="529" t="s">
        <v>1075</v>
      </c>
    </row>
    <row r="16702" spans="12:13" x14ac:dyDescent="0.35">
      <c r="L16702" s="535" t="s">
        <v>17766</v>
      </c>
      <c r="M16702" s="529" t="s">
        <v>1075</v>
      </c>
    </row>
    <row r="16703" spans="12:13" x14ac:dyDescent="0.35">
      <c r="L16703" s="535" t="s">
        <v>17767</v>
      </c>
      <c r="M16703" s="529" t="s">
        <v>1075</v>
      </c>
    </row>
    <row r="16704" spans="12:13" x14ac:dyDescent="0.35">
      <c r="L16704" s="535" t="s">
        <v>17768</v>
      </c>
      <c r="M16704" s="529" t="s">
        <v>1075</v>
      </c>
    </row>
    <row r="16705" spans="12:13" x14ac:dyDescent="0.35">
      <c r="L16705" s="535" t="s">
        <v>17769</v>
      </c>
      <c r="M16705" s="529" t="s">
        <v>1075</v>
      </c>
    </row>
    <row r="16706" spans="12:13" x14ac:dyDescent="0.35">
      <c r="L16706" s="535" t="s">
        <v>17770</v>
      </c>
      <c r="M16706" s="529" t="s">
        <v>1075</v>
      </c>
    </row>
    <row r="16707" spans="12:13" x14ac:dyDescent="0.35">
      <c r="L16707" s="535" t="s">
        <v>17771</v>
      </c>
      <c r="M16707" s="529" t="s">
        <v>1075</v>
      </c>
    </row>
    <row r="16708" spans="12:13" x14ac:dyDescent="0.35">
      <c r="L16708" s="535" t="s">
        <v>17772</v>
      </c>
      <c r="M16708" s="529" t="s">
        <v>1075</v>
      </c>
    </row>
    <row r="16709" spans="12:13" x14ac:dyDescent="0.35">
      <c r="L16709" s="535" t="s">
        <v>17773</v>
      </c>
      <c r="M16709" s="529" t="s">
        <v>1075</v>
      </c>
    </row>
    <row r="16710" spans="12:13" x14ac:dyDescent="0.35">
      <c r="L16710" s="535" t="s">
        <v>17774</v>
      </c>
      <c r="M16710" s="529" t="s">
        <v>1075</v>
      </c>
    </row>
    <row r="16711" spans="12:13" x14ac:dyDescent="0.35">
      <c r="L16711" s="535" t="s">
        <v>17775</v>
      </c>
      <c r="M16711" s="529" t="s">
        <v>1075</v>
      </c>
    </row>
    <row r="16712" spans="12:13" x14ac:dyDescent="0.35">
      <c r="L16712" s="535" t="s">
        <v>17776</v>
      </c>
      <c r="M16712" s="529" t="s">
        <v>1075</v>
      </c>
    </row>
    <row r="16713" spans="12:13" x14ac:dyDescent="0.35">
      <c r="L16713" s="535" t="s">
        <v>17777</v>
      </c>
      <c r="M16713" s="529" t="s">
        <v>1075</v>
      </c>
    </row>
    <row r="16714" spans="12:13" x14ac:dyDescent="0.35">
      <c r="L16714" s="535" t="s">
        <v>17778</v>
      </c>
      <c r="M16714" s="529" t="s">
        <v>1075</v>
      </c>
    </row>
    <row r="16715" spans="12:13" x14ac:dyDescent="0.35">
      <c r="L16715" s="535" t="s">
        <v>17779</v>
      </c>
      <c r="M16715" s="529" t="s">
        <v>1075</v>
      </c>
    </row>
    <row r="16716" spans="12:13" x14ac:dyDescent="0.35">
      <c r="L16716" s="535" t="s">
        <v>17780</v>
      </c>
      <c r="M16716" s="529" t="s">
        <v>1075</v>
      </c>
    </row>
    <row r="16717" spans="12:13" x14ac:dyDescent="0.35">
      <c r="L16717" s="535" t="s">
        <v>17781</v>
      </c>
      <c r="M16717" s="529" t="s">
        <v>1075</v>
      </c>
    </row>
    <row r="16718" spans="12:13" x14ac:dyDescent="0.35">
      <c r="L16718" s="535" t="s">
        <v>17782</v>
      </c>
      <c r="M16718" s="529" t="s">
        <v>1075</v>
      </c>
    </row>
    <row r="16719" spans="12:13" x14ac:dyDescent="0.35">
      <c r="L16719" s="535" t="s">
        <v>17783</v>
      </c>
      <c r="M16719" s="529" t="s">
        <v>1075</v>
      </c>
    </row>
    <row r="16720" spans="12:13" x14ac:dyDescent="0.35">
      <c r="L16720" s="535" t="s">
        <v>17784</v>
      </c>
      <c r="M16720" s="529" t="s">
        <v>1075</v>
      </c>
    </row>
    <row r="16721" spans="12:13" x14ac:dyDescent="0.35">
      <c r="L16721" s="535" t="s">
        <v>17785</v>
      </c>
      <c r="M16721" s="529" t="s">
        <v>1075</v>
      </c>
    </row>
    <row r="16722" spans="12:13" x14ac:dyDescent="0.35">
      <c r="L16722" s="535" t="s">
        <v>17786</v>
      </c>
      <c r="M16722" s="529" t="s">
        <v>1075</v>
      </c>
    </row>
    <row r="16723" spans="12:13" x14ac:dyDescent="0.35">
      <c r="L16723" s="535" t="s">
        <v>17787</v>
      </c>
      <c r="M16723" s="529" t="s">
        <v>1075</v>
      </c>
    </row>
    <row r="16724" spans="12:13" x14ac:dyDescent="0.35">
      <c r="L16724" s="535" t="s">
        <v>17788</v>
      </c>
      <c r="M16724" s="529" t="s">
        <v>1075</v>
      </c>
    </row>
    <row r="16725" spans="12:13" x14ac:dyDescent="0.35">
      <c r="L16725" s="535" t="s">
        <v>17789</v>
      </c>
      <c r="M16725" s="529" t="s">
        <v>1075</v>
      </c>
    </row>
    <row r="16726" spans="12:13" x14ac:dyDescent="0.35">
      <c r="L16726" s="535" t="s">
        <v>17790</v>
      </c>
      <c r="M16726" s="529" t="s">
        <v>1075</v>
      </c>
    </row>
    <row r="16727" spans="12:13" x14ac:dyDescent="0.35">
      <c r="L16727" s="535" t="s">
        <v>17791</v>
      </c>
      <c r="M16727" s="529" t="s">
        <v>1075</v>
      </c>
    </row>
    <row r="16728" spans="12:13" x14ac:dyDescent="0.35">
      <c r="L16728" s="535" t="s">
        <v>17792</v>
      </c>
      <c r="M16728" s="529" t="s">
        <v>1075</v>
      </c>
    </row>
    <row r="16729" spans="12:13" x14ac:dyDescent="0.35">
      <c r="L16729" s="535" t="s">
        <v>17793</v>
      </c>
      <c r="M16729" s="529" t="s">
        <v>1075</v>
      </c>
    </row>
    <row r="16730" spans="12:13" x14ac:dyDescent="0.35">
      <c r="L16730" s="535" t="s">
        <v>17794</v>
      </c>
      <c r="M16730" s="529" t="s">
        <v>1075</v>
      </c>
    </row>
    <row r="16731" spans="12:13" x14ac:dyDescent="0.35">
      <c r="L16731" s="535" t="s">
        <v>17795</v>
      </c>
      <c r="M16731" s="529" t="s">
        <v>1075</v>
      </c>
    </row>
    <row r="16732" spans="12:13" x14ac:dyDescent="0.35">
      <c r="L16732" s="535" t="s">
        <v>17796</v>
      </c>
      <c r="M16732" s="529" t="s">
        <v>1075</v>
      </c>
    </row>
    <row r="16733" spans="12:13" x14ac:dyDescent="0.35">
      <c r="L16733" s="535" t="s">
        <v>17797</v>
      </c>
      <c r="M16733" s="529" t="s">
        <v>1075</v>
      </c>
    </row>
    <row r="16734" spans="12:13" x14ac:dyDescent="0.35">
      <c r="L16734" s="535" t="s">
        <v>17798</v>
      </c>
      <c r="M16734" s="529" t="s">
        <v>1075</v>
      </c>
    </row>
    <row r="16735" spans="12:13" x14ac:dyDescent="0.35">
      <c r="L16735" s="535" t="s">
        <v>17799</v>
      </c>
      <c r="M16735" s="529" t="s">
        <v>1075</v>
      </c>
    </row>
    <row r="16736" spans="12:13" x14ac:dyDescent="0.35">
      <c r="L16736" s="535" t="s">
        <v>17800</v>
      </c>
      <c r="M16736" s="529" t="s">
        <v>1075</v>
      </c>
    </row>
    <row r="16737" spans="12:13" x14ac:dyDescent="0.35">
      <c r="L16737" s="535" t="s">
        <v>17801</v>
      </c>
      <c r="M16737" s="529" t="s">
        <v>1075</v>
      </c>
    </row>
    <row r="16738" spans="12:13" x14ac:dyDescent="0.35">
      <c r="L16738" s="535" t="s">
        <v>17802</v>
      </c>
      <c r="M16738" s="529" t="s">
        <v>1075</v>
      </c>
    </row>
    <row r="16739" spans="12:13" x14ac:dyDescent="0.35">
      <c r="L16739" s="535" t="s">
        <v>17803</v>
      </c>
      <c r="M16739" s="529" t="s">
        <v>1075</v>
      </c>
    </row>
    <row r="16740" spans="12:13" x14ac:dyDescent="0.35">
      <c r="L16740" s="535" t="s">
        <v>17804</v>
      </c>
      <c r="M16740" s="529" t="s">
        <v>1075</v>
      </c>
    </row>
    <row r="16741" spans="12:13" x14ac:dyDescent="0.35">
      <c r="L16741" s="535" t="s">
        <v>17805</v>
      </c>
      <c r="M16741" s="529" t="s">
        <v>1075</v>
      </c>
    </row>
    <row r="16742" spans="12:13" x14ac:dyDescent="0.35">
      <c r="L16742" s="535" t="s">
        <v>17806</v>
      </c>
      <c r="M16742" s="529" t="s">
        <v>1075</v>
      </c>
    </row>
    <row r="16743" spans="12:13" x14ac:dyDescent="0.35">
      <c r="L16743" s="535" t="s">
        <v>17807</v>
      </c>
      <c r="M16743" s="529" t="s">
        <v>1075</v>
      </c>
    </row>
    <row r="16744" spans="12:13" x14ac:dyDescent="0.35">
      <c r="L16744" s="535" t="s">
        <v>17808</v>
      </c>
      <c r="M16744" s="529" t="s">
        <v>1075</v>
      </c>
    </row>
    <row r="16745" spans="12:13" x14ac:dyDescent="0.35">
      <c r="L16745" s="535" t="s">
        <v>17809</v>
      </c>
      <c r="M16745" s="529" t="s">
        <v>1075</v>
      </c>
    </row>
    <row r="16746" spans="12:13" x14ac:dyDescent="0.35">
      <c r="L16746" s="535" t="s">
        <v>17810</v>
      </c>
      <c r="M16746" s="529" t="s">
        <v>1075</v>
      </c>
    </row>
    <row r="16747" spans="12:13" x14ac:dyDescent="0.35">
      <c r="L16747" s="535" t="s">
        <v>17811</v>
      </c>
      <c r="M16747" s="529" t="s">
        <v>1075</v>
      </c>
    </row>
    <row r="16748" spans="12:13" x14ac:dyDescent="0.35">
      <c r="L16748" s="535" t="s">
        <v>17812</v>
      </c>
      <c r="M16748" s="529" t="s">
        <v>1075</v>
      </c>
    </row>
    <row r="16749" spans="12:13" x14ac:dyDescent="0.35">
      <c r="L16749" s="535" t="s">
        <v>17813</v>
      </c>
      <c r="M16749" s="529" t="s">
        <v>1075</v>
      </c>
    </row>
    <row r="16750" spans="12:13" x14ac:dyDescent="0.35">
      <c r="L16750" s="535" t="s">
        <v>17814</v>
      </c>
      <c r="M16750" s="529" t="s">
        <v>1075</v>
      </c>
    </row>
    <row r="16751" spans="12:13" x14ac:dyDescent="0.35">
      <c r="L16751" s="535" t="s">
        <v>17815</v>
      </c>
      <c r="M16751" s="529" t="s">
        <v>1075</v>
      </c>
    </row>
    <row r="16752" spans="12:13" x14ac:dyDescent="0.35">
      <c r="L16752" s="535" t="s">
        <v>17816</v>
      </c>
      <c r="M16752" s="529" t="s">
        <v>1075</v>
      </c>
    </row>
    <row r="16753" spans="12:13" x14ac:dyDescent="0.35">
      <c r="L16753" s="535" t="s">
        <v>17817</v>
      </c>
      <c r="M16753" s="529" t="s">
        <v>1075</v>
      </c>
    </row>
    <row r="16754" spans="12:13" x14ac:dyDescent="0.35">
      <c r="L16754" s="535" t="s">
        <v>17818</v>
      </c>
      <c r="M16754" s="529" t="s">
        <v>1075</v>
      </c>
    </row>
    <row r="16755" spans="12:13" x14ac:dyDescent="0.35">
      <c r="L16755" s="535" t="s">
        <v>17819</v>
      </c>
      <c r="M16755" s="529" t="s">
        <v>1075</v>
      </c>
    </row>
    <row r="16756" spans="12:13" x14ac:dyDescent="0.35">
      <c r="L16756" s="535" t="s">
        <v>17820</v>
      </c>
      <c r="M16756" s="529" t="s">
        <v>1075</v>
      </c>
    </row>
    <row r="16757" spans="12:13" x14ac:dyDescent="0.35">
      <c r="L16757" s="535" t="s">
        <v>17821</v>
      </c>
      <c r="M16757" s="529" t="s">
        <v>1075</v>
      </c>
    </row>
    <row r="16758" spans="12:13" x14ac:dyDescent="0.35">
      <c r="L16758" s="535" t="s">
        <v>17822</v>
      </c>
      <c r="M16758" s="529" t="s">
        <v>1075</v>
      </c>
    </row>
    <row r="16759" spans="12:13" x14ac:dyDescent="0.35">
      <c r="L16759" s="535" t="s">
        <v>17823</v>
      </c>
      <c r="M16759" s="529" t="s">
        <v>1075</v>
      </c>
    </row>
    <row r="16760" spans="12:13" x14ac:dyDescent="0.35">
      <c r="L16760" s="535" t="s">
        <v>17824</v>
      </c>
      <c r="M16760" s="529" t="s">
        <v>1075</v>
      </c>
    </row>
    <row r="16761" spans="12:13" x14ac:dyDescent="0.35">
      <c r="L16761" s="535" t="s">
        <v>17825</v>
      </c>
      <c r="M16761" s="529" t="s">
        <v>1075</v>
      </c>
    </row>
    <row r="16762" spans="12:13" x14ac:dyDescent="0.35">
      <c r="L16762" s="535" t="s">
        <v>17826</v>
      </c>
      <c r="M16762" s="529" t="s">
        <v>1075</v>
      </c>
    </row>
    <row r="16763" spans="12:13" x14ac:dyDescent="0.35">
      <c r="L16763" s="535" t="s">
        <v>17827</v>
      </c>
      <c r="M16763" s="529" t="s">
        <v>1075</v>
      </c>
    </row>
    <row r="16764" spans="12:13" x14ac:dyDescent="0.35">
      <c r="L16764" s="535" t="s">
        <v>17828</v>
      </c>
      <c r="M16764" s="529" t="s">
        <v>1075</v>
      </c>
    </row>
    <row r="16765" spans="12:13" x14ac:dyDescent="0.35">
      <c r="L16765" s="535" t="s">
        <v>17829</v>
      </c>
      <c r="M16765" s="529" t="s">
        <v>1075</v>
      </c>
    </row>
    <row r="16766" spans="12:13" x14ac:dyDescent="0.35">
      <c r="L16766" s="535" t="s">
        <v>17830</v>
      </c>
      <c r="M16766" s="529" t="s">
        <v>1075</v>
      </c>
    </row>
    <row r="16767" spans="12:13" x14ac:dyDescent="0.35">
      <c r="L16767" s="535" t="s">
        <v>17831</v>
      </c>
      <c r="M16767" s="529" t="s">
        <v>1075</v>
      </c>
    </row>
    <row r="16768" spans="12:13" x14ac:dyDescent="0.35">
      <c r="L16768" s="535" t="s">
        <v>17832</v>
      </c>
      <c r="M16768" s="529" t="s">
        <v>1075</v>
      </c>
    </row>
    <row r="16769" spans="12:13" x14ac:dyDescent="0.35">
      <c r="L16769" s="535" t="s">
        <v>17833</v>
      </c>
      <c r="M16769" s="529" t="s">
        <v>1075</v>
      </c>
    </row>
    <row r="16770" spans="12:13" x14ac:dyDescent="0.35">
      <c r="L16770" s="535" t="s">
        <v>17834</v>
      </c>
      <c r="M16770" s="529" t="s">
        <v>1075</v>
      </c>
    </row>
    <row r="16771" spans="12:13" x14ac:dyDescent="0.35">
      <c r="L16771" s="535" t="s">
        <v>17835</v>
      </c>
      <c r="M16771" s="529" t="s">
        <v>1075</v>
      </c>
    </row>
    <row r="16772" spans="12:13" x14ac:dyDescent="0.35">
      <c r="L16772" s="535" t="s">
        <v>17836</v>
      </c>
      <c r="M16772" s="529" t="s">
        <v>1075</v>
      </c>
    </row>
    <row r="16773" spans="12:13" x14ac:dyDescent="0.35">
      <c r="L16773" s="535" t="s">
        <v>17837</v>
      </c>
      <c r="M16773" s="529" t="s">
        <v>1075</v>
      </c>
    </row>
    <row r="16774" spans="12:13" x14ac:dyDescent="0.35">
      <c r="L16774" s="535" t="s">
        <v>17838</v>
      </c>
      <c r="M16774" s="529" t="s">
        <v>1075</v>
      </c>
    </row>
    <row r="16775" spans="12:13" x14ac:dyDescent="0.35">
      <c r="L16775" s="535" t="s">
        <v>17839</v>
      </c>
      <c r="M16775" s="529" t="s">
        <v>1075</v>
      </c>
    </row>
    <row r="16776" spans="12:13" x14ac:dyDescent="0.35">
      <c r="L16776" s="535" t="s">
        <v>17840</v>
      </c>
      <c r="M16776" s="529" t="s">
        <v>1075</v>
      </c>
    </row>
    <row r="16777" spans="12:13" x14ac:dyDescent="0.35">
      <c r="L16777" s="535" t="s">
        <v>17841</v>
      </c>
      <c r="M16777" s="529" t="s">
        <v>1075</v>
      </c>
    </row>
    <row r="16778" spans="12:13" x14ac:dyDescent="0.35">
      <c r="L16778" s="535" t="s">
        <v>17842</v>
      </c>
      <c r="M16778" s="529" t="s">
        <v>1075</v>
      </c>
    </row>
    <row r="16779" spans="12:13" x14ac:dyDescent="0.35">
      <c r="L16779" s="535" t="s">
        <v>17843</v>
      </c>
      <c r="M16779" s="529" t="s">
        <v>1075</v>
      </c>
    </row>
    <row r="16780" spans="12:13" x14ac:dyDescent="0.35">
      <c r="L16780" s="535" t="s">
        <v>17844</v>
      </c>
      <c r="M16780" s="529" t="s">
        <v>1075</v>
      </c>
    </row>
    <row r="16781" spans="12:13" x14ac:dyDescent="0.35">
      <c r="L16781" s="535" t="s">
        <v>17845</v>
      </c>
      <c r="M16781" s="529" t="s">
        <v>1075</v>
      </c>
    </row>
    <row r="16782" spans="12:13" x14ac:dyDescent="0.35">
      <c r="L16782" s="535" t="s">
        <v>17846</v>
      </c>
      <c r="M16782" s="529" t="s">
        <v>1075</v>
      </c>
    </row>
    <row r="16783" spans="12:13" x14ac:dyDescent="0.35">
      <c r="L16783" s="535" t="s">
        <v>17847</v>
      </c>
      <c r="M16783" s="529" t="s">
        <v>1075</v>
      </c>
    </row>
    <row r="16784" spans="12:13" x14ac:dyDescent="0.35">
      <c r="L16784" s="535" t="s">
        <v>17848</v>
      </c>
      <c r="M16784" s="529" t="s">
        <v>1075</v>
      </c>
    </row>
    <row r="16785" spans="12:13" x14ac:dyDescent="0.35">
      <c r="L16785" s="535" t="s">
        <v>17849</v>
      </c>
      <c r="M16785" s="529" t="s">
        <v>1075</v>
      </c>
    </row>
    <row r="16786" spans="12:13" x14ac:dyDescent="0.35">
      <c r="L16786" s="535" t="s">
        <v>17850</v>
      </c>
      <c r="M16786" s="529" t="s">
        <v>1075</v>
      </c>
    </row>
    <row r="16787" spans="12:13" x14ac:dyDescent="0.35">
      <c r="L16787" s="535" t="s">
        <v>17851</v>
      </c>
      <c r="M16787" s="529" t="s">
        <v>1075</v>
      </c>
    </row>
    <row r="16788" spans="12:13" x14ac:dyDescent="0.35">
      <c r="L16788" s="535" t="s">
        <v>17852</v>
      </c>
      <c r="M16788" s="529" t="s">
        <v>1075</v>
      </c>
    </row>
    <row r="16789" spans="12:13" x14ac:dyDescent="0.35">
      <c r="L16789" s="535" t="s">
        <v>17853</v>
      </c>
      <c r="M16789" s="529" t="s">
        <v>1075</v>
      </c>
    </row>
    <row r="16790" spans="12:13" x14ac:dyDescent="0.35">
      <c r="L16790" s="535" t="s">
        <v>17854</v>
      </c>
      <c r="M16790" s="529" t="s">
        <v>1075</v>
      </c>
    </row>
    <row r="16791" spans="12:13" x14ac:dyDescent="0.35">
      <c r="L16791" s="535" t="s">
        <v>17855</v>
      </c>
      <c r="M16791" s="529" t="s">
        <v>1075</v>
      </c>
    </row>
    <row r="16792" spans="12:13" x14ac:dyDescent="0.35">
      <c r="L16792" s="535" t="s">
        <v>17856</v>
      </c>
      <c r="M16792" s="529" t="s">
        <v>1075</v>
      </c>
    </row>
    <row r="16793" spans="12:13" x14ac:dyDescent="0.35">
      <c r="L16793" s="535" t="s">
        <v>17857</v>
      </c>
      <c r="M16793" s="529" t="s">
        <v>1075</v>
      </c>
    </row>
    <row r="16794" spans="12:13" x14ac:dyDescent="0.35">
      <c r="L16794" s="535" t="s">
        <v>17858</v>
      </c>
      <c r="M16794" s="529" t="s">
        <v>1075</v>
      </c>
    </row>
    <row r="16795" spans="12:13" x14ac:dyDescent="0.35">
      <c r="L16795" s="535" t="s">
        <v>17859</v>
      </c>
      <c r="M16795" s="529" t="s">
        <v>1075</v>
      </c>
    </row>
    <row r="16796" spans="12:13" x14ac:dyDescent="0.35">
      <c r="L16796" s="535" t="s">
        <v>17860</v>
      </c>
      <c r="M16796" s="529" t="s">
        <v>1075</v>
      </c>
    </row>
    <row r="16797" spans="12:13" x14ac:dyDescent="0.35">
      <c r="L16797" s="535" t="s">
        <v>17861</v>
      </c>
      <c r="M16797" s="529" t="s">
        <v>1075</v>
      </c>
    </row>
    <row r="16798" spans="12:13" x14ac:dyDescent="0.35">
      <c r="L16798" s="535" t="s">
        <v>17862</v>
      </c>
      <c r="M16798" s="529" t="s">
        <v>1075</v>
      </c>
    </row>
    <row r="16799" spans="12:13" x14ac:dyDescent="0.35">
      <c r="L16799" s="535" t="s">
        <v>17863</v>
      </c>
      <c r="M16799" s="529" t="s">
        <v>1075</v>
      </c>
    </row>
    <row r="16800" spans="12:13" x14ac:dyDescent="0.35">
      <c r="L16800" s="535" t="s">
        <v>17864</v>
      </c>
      <c r="M16800" s="529" t="s">
        <v>1075</v>
      </c>
    </row>
    <row r="16801" spans="12:13" x14ac:dyDescent="0.35">
      <c r="L16801" s="535" t="s">
        <v>17865</v>
      </c>
      <c r="M16801" s="529" t="s">
        <v>1075</v>
      </c>
    </row>
    <row r="16802" spans="12:13" x14ac:dyDescent="0.35">
      <c r="L16802" s="535" t="s">
        <v>17866</v>
      </c>
      <c r="M16802" s="529" t="s">
        <v>1075</v>
      </c>
    </row>
    <row r="16803" spans="12:13" x14ac:dyDescent="0.35">
      <c r="L16803" s="535" t="s">
        <v>17867</v>
      </c>
      <c r="M16803" s="529" t="s">
        <v>1075</v>
      </c>
    </row>
    <row r="16804" spans="12:13" x14ac:dyDescent="0.35">
      <c r="L16804" s="535" t="s">
        <v>17868</v>
      </c>
      <c r="M16804" s="529" t="s">
        <v>1075</v>
      </c>
    </row>
    <row r="16805" spans="12:13" x14ac:dyDescent="0.35">
      <c r="L16805" s="535" t="s">
        <v>17869</v>
      </c>
      <c r="M16805" s="529" t="s">
        <v>1075</v>
      </c>
    </row>
    <row r="16806" spans="12:13" x14ac:dyDescent="0.35">
      <c r="L16806" s="535" t="s">
        <v>17870</v>
      </c>
      <c r="M16806" s="529" t="s">
        <v>1075</v>
      </c>
    </row>
    <row r="16807" spans="12:13" x14ac:dyDescent="0.35">
      <c r="L16807" s="535" t="s">
        <v>17871</v>
      </c>
      <c r="M16807" s="529" t="s">
        <v>1075</v>
      </c>
    </row>
    <row r="16808" spans="12:13" x14ac:dyDescent="0.35">
      <c r="L16808" s="535" t="s">
        <v>17872</v>
      </c>
      <c r="M16808" s="529" t="s">
        <v>1075</v>
      </c>
    </row>
    <row r="16809" spans="12:13" x14ac:dyDescent="0.35">
      <c r="L16809" s="535" t="s">
        <v>17873</v>
      </c>
      <c r="M16809" s="529" t="s">
        <v>1075</v>
      </c>
    </row>
    <row r="16810" spans="12:13" x14ac:dyDescent="0.35">
      <c r="L16810" s="535" t="s">
        <v>17874</v>
      </c>
      <c r="M16810" s="529" t="s">
        <v>1075</v>
      </c>
    </row>
    <row r="16811" spans="12:13" x14ac:dyDescent="0.35">
      <c r="L16811" s="535" t="s">
        <v>17875</v>
      </c>
      <c r="M16811" s="529" t="s">
        <v>1075</v>
      </c>
    </row>
    <row r="16812" spans="12:13" x14ac:dyDescent="0.35">
      <c r="L16812" s="535" t="s">
        <v>17876</v>
      </c>
      <c r="M16812" s="529" t="s">
        <v>1075</v>
      </c>
    </row>
    <row r="16813" spans="12:13" x14ac:dyDescent="0.35">
      <c r="L16813" s="535" t="s">
        <v>17877</v>
      </c>
      <c r="M16813" s="529" t="s">
        <v>1075</v>
      </c>
    </row>
    <row r="16814" spans="12:13" x14ac:dyDescent="0.35">
      <c r="L16814" s="535" t="s">
        <v>17878</v>
      </c>
      <c r="M16814" s="529" t="s">
        <v>1075</v>
      </c>
    </row>
    <row r="16815" spans="12:13" x14ac:dyDescent="0.35">
      <c r="L16815" s="535" t="s">
        <v>17879</v>
      </c>
      <c r="M16815" s="529" t="s">
        <v>1075</v>
      </c>
    </row>
    <row r="16816" spans="12:13" x14ac:dyDescent="0.35">
      <c r="L16816" s="535" t="s">
        <v>17880</v>
      </c>
      <c r="M16816" s="529" t="s">
        <v>1075</v>
      </c>
    </row>
    <row r="16817" spans="12:13" x14ac:dyDescent="0.35">
      <c r="L16817" s="535" t="s">
        <v>17881</v>
      </c>
      <c r="M16817" s="529" t="s">
        <v>1075</v>
      </c>
    </row>
    <row r="16818" spans="12:13" x14ac:dyDescent="0.35">
      <c r="L16818" s="535" t="s">
        <v>17882</v>
      </c>
      <c r="M16818" s="529" t="s">
        <v>1075</v>
      </c>
    </row>
    <row r="16819" spans="12:13" x14ac:dyDescent="0.35">
      <c r="L16819" s="535" t="s">
        <v>17883</v>
      </c>
      <c r="M16819" s="529" t="s">
        <v>1075</v>
      </c>
    </row>
    <row r="16820" spans="12:13" x14ac:dyDescent="0.35">
      <c r="L16820" s="535" t="s">
        <v>17884</v>
      </c>
      <c r="M16820" s="529" t="s">
        <v>1075</v>
      </c>
    </row>
    <row r="16821" spans="12:13" x14ac:dyDescent="0.35">
      <c r="L16821" s="535" t="s">
        <v>17885</v>
      </c>
      <c r="M16821" s="529" t="s">
        <v>1075</v>
      </c>
    </row>
    <row r="16822" spans="12:13" x14ac:dyDescent="0.35">
      <c r="L16822" s="535" t="s">
        <v>17886</v>
      </c>
      <c r="M16822" s="529" t="s">
        <v>1075</v>
      </c>
    </row>
    <row r="16823" spans="12:13" x14ac:dyDescent="0.35">
      <c r="L16823" s="535" t="s">
        <v>17887</v>
      </c>
      <c r="M16823" s="529" t="s">
        <v>1075</v>
      </c>
    </row>
    <row r="16824" spans="12:13" x14ac:dyDescent="0.35">
      <c r="L16824" s="535" t="s">
        <v>17888</v>
      </c>
      <c r="M16824" s="529" t="s">
        <v>1075</v>
      </c>
    </row>
    <row r="16825" spans="12:13" x14ac:dyDescent="0.35">
      <c r="L16825" s="535" t="s">
        <v>17889</v>
      </c>
      <c r="M16825" s="529" t="s">
        <v>1075</v>
      </c>
    </row>
    <row r="16826" spans="12:13" x14ac:dyDescent="0.35">
      <c r="L16826" s="535" t="s">
        <v>17890</v>
      </c>
      <c r="M16826" s="529" t="s">
        <v>1075</v>
      </c>
    </row>
    <row r="16827" spans="12:13" x14ac:dyDescent="0.35">
      <c r="L16827" s="535" t="s">
        <v>17891</v>
      </c>
      <c r="M16827" s="529" t="s">
        <v>1075</v>
      </c>
    </row>
    <row r="16828" spans="12:13" x14ac:dyDescent="0.35">
      <c r="L16828" s="535" t="s">
        <v>17892</v>
      </c>
      <c r="M16828" s="529" t="s">
        <v>1075</v>
      </c>
    </row>
    <row r="16829" spans="12:13" x14ac:dyDescent="0.35">
      <c r="L16829" s="535" t="s">
        <v>17893</v>
      </c>
      <c r="M16829" s="529" t="s">
        <v>1075</v>
      </c>
    </row>
    <row r="16830" spans="12:13" x14ac:dyDescent="0.35">
      <c r="L16830" s="535" t="s">
        <v>17894</v>
      </c>
      <c r="M16830" s="529" t="s">
        <v>1075</v>
      </c>
    </row>
    <row r="16831" spans="12:13" x14ac:dyDescent="0.35">
      <c r="L16831" s="535" t="s">
        <v>17895</v>
      </c>
      <c r="M16831" s="529" t="s">
        <v>1075</v>
      </c>
    </row>
    <row r="16832" spans="12:13" x14ac:dyDescent="0.35">
      <c r="L16832" s="535" t="s">
        <v>17896</v>
      </c>
      <c r="M16832" s="529" t="s">
        <v>1075</v>
      </c>
    </row>
    <row r="16833" spans="12:13" x14ac:dyDescent="0.35">
      <c r="L16833" s="535" t="s">
        <v>17897</v>
      </c>
      <c r="M16833" s="529" t="s">
        <v>1075</v>
      </c>
    </row>
    <row r="16834" spans="12:13" x14ac:dyDescent="0.35">
      <c r="L16834" s="535" t="s">
        <v>17898</v>
      </c>
      <c r="M16834" s="529" t="s">
        <v>1075</v>
      </c>
    </row>
    <row r="16835" spans="12:13" x14ac:dyDescent="0.35">
      <c r="L16835" s="535" t="s">
        <v>17899</v>
      </c>
      <c r="M16835" s="529" t="s">
        <v>1075</v>
      </c>
    </row>
    <row r="16836" spans="12:13" x14ac:dyDescent="0.35">
      <c r="L16836" s="535" t="s">
        <v>17900</v>
      </c>
      <c r="M16836" s="529" t="s">
        <v>1075</v>
      </c>
    </row>
    <row r="16837" spans="12:13" x14ac:dyDescent="0.35">
      <c r="L16837" s="535" t="s">
        <v>17901</v>
      </c>
      <c r="M16837" s="529" t="s">
        <v>1075</v>
      </c>
    </row>
    <row r="16838" spans="12:13" x14ac:dyDescent="0.35">
      <c r="L16838" s="535" t="s">
        <v>17902</v>
      </c>
      <c r="M16838" s="529" t="s">
        <v>1075</v>
      </c>
    </row>
    <row r="16839" spans="12:13" x14ac:dyDescent="0.35">
      <c r="L16839" s="535" t="s">
        <v>17903</v>
      </c>
      <c r="M16839" s="529" t="s">
        <v>1075</v>
      </c>
    </row>
    <row r="16840" spans="12:13" x14ac:dyDescent="0.35">
      <c r="L16840" s="535" t="s">
        <v>17904</v>
      </c>
      <c r="M16840" s="529" t="s">
        <v>1075</v>
      </c>
    </row>
    <row r="16841" spans="12:13" x14ac:dyDescent="0.35">
      <c r="L16841" s="535" t="s">
        <v>17905</v>
      </c>
      <c r="M16841" s="529" t="s">
        <v>1075</v>
      </c>
    </row>
    <row r="16842" spans="12:13" x14ac:dyDescent="0.35">
      <c r="L16842" s="535" t="s">
        <v>17906</v>
      </c>
      <c r="M16842" s="529" t="s">
        <v>1075</v>
      </c>
    </row>
    <row r="16843" spans="12:13" x14ac:dyDescent="0.35">
      <c r="L16843" s="535" t="s">
        <v>17907</v>
      </c>
      <c r="M16843" s="529" t="s">
        <v>1075</v>
      </c>
    </row>
    <row r="16844" spans="12:13" x14ac:dyDescent="0.35">
      <c r="L16844" s="535" t="s">
        <v>17908</v>
      </c>
      <c r="M16844" s="529" t="s">
        <v>1075</v>
      </c>
    </row>
    <row r="16845" spans="12:13" x14ac:dyDescent="0.35">
      <c r="L16845" s="535" t="s">
        <v>17909</v>
      </c>
      <c r="M16845" s="529" t="s">
        <v>1075</v>
      </c>
    </row>
    <row r="16846" spans="12:13" x14ac:dyDescent="0.35">
      <c r="L16846" s="535" t="s">
        <v>17910</v>
      </c>
      <c r="M16846" s="529" t="s">
        <v>1075</v>
      </c>
    </row>
    <row r="16847" spans="12:13" x14ac:dyDescent="0.35">
      <c r="L16847" s="535" t="s">
        <v>17911</v>
      </c>
      <c r="M16847" s="529" t="s">
        <v>1075</v>
      </c>
    </row>
    <row r="16848" spans="12:13" x14ac:dyDescent="0.35">
      <c r="L16848" s="535" t="s">
        <v>17912</v>
      </c>
      <c r="M16848" s="529" t="s">
        <v>1075</v>
      </c>
    </row>
    <row r="16849" spans="12:13" x14ac:dyDescent="0.35">
      <c r="L16849" s="535" t="s">
        <v>17913</v>
      </c>
      <c r="M16849" s="529" t="s">
        <v>1075</v>
      </c>
    </row>
    <row r="16850" spans="12:13" x14ac:dyDescent="0.35">
      <c r="L16850" s="535" t="s">
        <v>17914</v>
      </c>
      <c r="M16850" s="529" t="s">
        <v>1075</v>
      </c>
    </row>
    <row r="16851" spans="12:13" x14ac:dyDescent="0.35">
      <c r="L16851" s="535" t="s">
        <v>17915</v>
      </c>
      <c r="M16851" s="529" t="s">
        <v>1075</v>
      </c>
    </row>
    <row r="16852" spans="12:13" x14ac:dyDescent="0.35">
      <c r="L16852" s="535" t="s">
        <v>17916</v>
      </c>
      <c r="M16852" s="529" t="s">
        <v>1075</v>
      </c>
    </row>
    <row r="16853" spans="12:13" x14ac:dyDescent="0.35">
      <c r="L16853" s="535" t="s">
        <v>17917</v>
      </c>
      <c r="M16853" s="529" t="s">
        <v>1075</v>
      </c>
    </row>
    <row r="16854" spans="12:13" x14ac:dyDescent="0.35">
      <c r="L16854" s="535" t="s">
        <v>17918</v>
      </c>
      <c r="M16854" s="529" t="s">
        <v>1075</v>
      </c>
    </row>
    <row r="16855" spans="12:13" x14ac:dyDescent="0.35">
      <c r="L16855" s="535" t="s">
        <v>17919</v>
      </c>
      <c r="M16855" s="529" t="s">
        <v>1075</v>
      </c>
    </row>
    <row r="16856" spans="12:13" x14ac:dyDescent="0.35">
      <c r="L16856" s="535" t="s">
        <v>17920</v>
      </c>
      <c r="M16856" s="529" t="s">
        <v>1075</v>
      </c>
    </row>
    <row r="16857" spans="12:13" x14ac:dyDescent="0.35">
      <c r="L16857" s="535" t="s">
        <v>17921</v>
      </c>
      <c r="M16857" s="529" t="s">
        <v>1075</v>
      </c>
    </row>
    <row r="16858" spans="12:13" x14ac:dyDescent="0.35">
      <c r="L16858" s="535" t="s">
        <v>17922</v>
      </c>
      <c r="M16858" s="529" t="s">
        <v>1075</v>
      </c>
    </row>
    <row r="16859" spans="12:13" x14ac:dyDescent="0.35">
      <c r="L16859" s="535" t="s">
        <v>17923</v>
      </c>
      <c r="M16859" s="529" t="s">
        <v>1075</v>
      </c>
    </row>
    <row r="16860" spans="12:13" x14ac:dyDescent="0.35">
      <c r="L16860" s="535" t="s">
        <v>17924</v>
      </c>
      <c r="M16860" s="529" t="s">
        <v>1075</v>
      </c>
    </row>
    <row r="16861" spans="12:13" x14ac:dyDescent="0.35">
      <c r="L16861" s="535" t="s">
        <v>17925</v>
      </c>
      <c r="M16861" s="529" t="s">
        <v>1075</v>
      </c>
    </row>
    <row r="16862" spans="12:13" x14ac:dyDescent="0.35">
      <c r="L16862" s="535" t="s">
        <v>17926</v>
      </c>
      <c r="M16862" s="529" t="s">
        <v>1075</v>
      </c>
    </row>
    <row r="16863" spans="12:13" x14ac:dyDescent="0.35">
      <c r="L16863" s="535" t="s">
        <v>17927</v>
      </c>
      <c r="M16863" s="529" t="s">
        <v>1075</v>
      </c>
    </row>
    <row r="16864" spans="12:13" x14ac:dyDescent="0.35">
      <c r="L16864" s="535" t="s">
        <v>17928</v>
      </c>
      <c r="M16864" s="529" t="s">
        <v>1075</v>
      </c>
    </row>
    <row r="16865" spans="12:13" x14ac:dyDescent="0.35">
      <c r="L16865" s="535" t="s">
        <v>17929</v>
      </c>
      <c r="M16865" s="529" t="s">
        <v>1075</v>
      </c>
    </row>
    <row r="16866" spans="12:13" x14ac:dyDescent="0.35">
      <c r="L16866" s="535" t="s">
        <v>17930</v>
      </c>
      <c r="M16866" s="529" t="s">
        <v>1075</v>
      </c>
    </row>
    <row r="16867" spans="12:13" x14ac:dyDescent="0.35">
      <c r="L16867" s="535" t="s">
        <v>17931</v>
      </c>
      <c r="M16867" s="529" t="s">
        <v>1075</v>
      </c>
    </row>
    <row r="16868" spans="12:13" x14ac:dyDescent="0.35">
      <c r="L16868" s="535" t="s">
        <v>17932</v>
      </c>
      <c r="M16868" s="529" t="s">
        <v>1075</v>
      </c>
    </row>
    <row r="16869" spans="12:13" x14ac:dyDescent="0.35">
      <c r="L16869" s="535" t="s">
        <v>17933</v>
      </c>
      <c r="M16869" s="529" t="s">
        <v>1075</v>
      </c>
    </row>
    <row r="16870" spans="12:13" x14ac:dyDescent="0.35">
      <c r="L16870" s="535" t="s">
        <v>17934</v>
      </c>
      <c r="M16870" s="529" t="s">
        <v>1075</v>
      </c>
    </row>
    <row r="16871" spans="12:13" x14ac:dyDescent="0.35">
      <c r="L16871" s="535" t="s">
        <v>17935</v>
      </c>
      <c r="M16871" s="529" t="s">
        <v>1075</v>
      </c>
    </row>
    <row r="16872" spans="12:13" x14ac:dyDescent="0.35">
      <c r="L16872" s="535" t="s">
        <v>17936</v>
      </c>
      <c r="M16872" s="529" t="s">
        <v>1075</v>
      </c>
    </row>
    <row r="16873" spans="12:13" x14ac:dyDescent="0.35">
      <c r="L16873" s="535" t="s">
        <v>17937</v>
      </c>
      <c r="M16873" s="529" t="s">
        <v>1075</v>
      </c>
    </row>
    <row r="16874" spans="12:13" x14ac:dyDescent="0.35">
      <c r="L16874" s="535" t="s">
        <v>17938</v>
      </c>
      <c r="M16874" s="529" t="s">
        <v>1075</v>
      </c>
    </row>
    <row r="16875" spans="12:13" x14ac:dyDescent="0.35">
      <c r="L16875" s="535" t="s">
        <v>17939</v>
      </c>
      <c r="M16875" s="529" t="s">
        <v>1075</v>
      </c>
    </row>
    <row r="16876" spans="12:13" x14ac:dyDescent="0.35">
      <c r="L16876" s="535" t="s">
        <v>17940</v>
      </c>
      <c r="M16876" s="529" t="s">
        <v>1075</v>
      </c>
    </row>
    <row r="16877" spans="12:13" x14ac:dyDescent="0.35">
      <c r="L16877" s="535" t="s">
        <v>17941</v>
      </c>
      <c r="M16877" s="529" t="s">
        <v>1075</v>
      </c>
    </row>
    <row r="16878" spans="12:13" x14ac:dyDescent="0.35">
      <c r="L16878" s="535" t="s">
        <v>17942</v>
      </c>
      <c r="M16878" s="529" t="s">
        <v>1075</v>
      </c>
    </row>
    <row r="16879" spans="12:13" x14ac:dyDescent="0.35">
      <c r="L16879" s="535" t="s">
        <v>17943</v>
      </c>
      <c r="M16879" s="529" t="s">
        <v>1075</v>
      </c>
    </row>
    <row r="16880" spans="12:13" x14ac:dyDescent="0.35">
      <c r="L16880" s="535" t="s">
        <v>17944</v>
      </c>
      <c r="M16880" s="529" t="s">
        <v>1075</v>
      </c>
    </row>
    <row r="16881" spans="12:13" x14ac:dyDescent="0.35">
      <c r="L16881" s="535" t="s">
        <v>17945</v>
      </c>
      <c r="M16881" s="529" t="s">
        <v>1075</v>
      </c>
    </row>
    <row r="16882" spans="12:13" x14ac:dyDescent="0.35">
      <c r="L16882" s="535" t="s">
        <v>17946</v>
      </c>
      <c r="M16882" s="529" t="s">
        <v>1075</v>
      </c>
    </row>
    <row r="16883" spans="12:13" x14ac:dyDescent="0.35">
      <c r="L16883" s="535" t="s">
        <v>17947</v>
      </c>
      <c r="M16883" s="529" t="s">
        <v>1075</v>
      </c>
    </row>
    <row r="16884" spans="12:13" x14ac:dyDescent="0.35">
      <c r="L16884" s="535" t="s">
        <v>17948</v>
      </c>
      <c r="M16884" s="529" t="s">
        <v>1075</v>
      </c>
    </row>
    <row r="16885" spans="12:13" x14ac:dyDescent="0.35">
      <c r="L16885" s="535" t="s">
        <v>17949</v>
      </c>
      <c r="M16885" s="529" t="s">
        <v>1075</v>
      </c>
    </row>
    <row r="16886" spans="12:13" x14ac:dyDescent="0.35">
      <c r="L16886" s="535" t="s">
        <v>17950</v>
      </c>
      <c r="M16886" s="529" t="s">
        <v>1075</v>
      </c>
    </row>
    <row r="16887" spans="12:13" x14ac:dyDescent="0.35">
      <c r="L16887" s="535" t="s">
        <v>17951</v>
      </c>
      <c r="M16887" s="529" t="s">
        <v>1075</v>
      </c>
    </row>
    <row r="16888" spans="12:13" x14ac:dyDescent="0.35">
      <c r="L16888" s="535" t="s">
        <v>17952</v>
      </c>
      <c r="M16888" s="529" t="s">
        <v>1075</v>
      </c>
    </row>
    <row r="16889" spans="12:13" x14ac:dyDescent="0.35">
      <c r="L16889" s="535" t="s">
        <v>17953</v>
      </c>
      <c r="M16889" s="529" t="s">
        <v>1075</v>
      </c>
    </row>
    <row r="16890" spans="12:13" x14ac:dyDescent="0.35">
      <c r="L16890" s="535" t="s">
        <v>17954</v>
      </c>
      <c r="M16890" s="529" t="s">
        <v>1075</v>
      </c>
    </row>
    <row r="16891" spans="12:13" x14ac:dyDescent="0.35">
      <c r="L16891" s="535" t="s">
        <v>17955</v>
      </c>
      <c r="M16891" s="529" t="s">
        <v>1075</v>
      </c>
    </row>
    <row r="16892" spans="12:13" x14ac:dyDescent="0.35">
      <c r="L16892" s="535" t="s">
        <v>17956</v>
      </c>
      <c r="M16892" s="529" t="s">
        <v>1075</v>
      </c>
    </row>
    <row r="16893" spans="12:13" x14ac:dyDescent="0.35">
      <c r="L16893" s="535" t="s">
        <v>17957</v>
      </c>
      <c r="M16893" s="529" t="s">
        <v>1075</v>
      </c>
    </row>
    <row r="16894" spans="12:13" x14ac:dyDescent="0.35">
      <c r="L16894" s="535" t="s">
        <v>17958</v>
      </c>
      <c r="M16894" s="529" t="s">
        <v>1075</v>
      </c>
    </row>
    <row r="16895" spans="12:13" x14ac:dyDescent="0.35">
      <c r="L16895" s="535" t="s">
        <v>17959</v>
      </c>
      <c r="M16895" s="529" t="s">
        <v>1075</v>
      </c>
    </row>
    <row r="16896" spans="12:13" x14ac:dyDescent="0.35">
      <c r="L16896" s="535" t="s">
        <v>17960</v>
      </c>
      <c r="M16896" s="529" t="s">
        <v>1075</v>
      </c>
    </row>
    <row r="16897" spans="12:13" x14ac:dyDescent="0.35">
      <c r="L16897" s="535" t="s">
        <v>17961</v>
      </c>
      <c r="M16897" s="529" t="s">
        <v>1075</v>
      </c>
    </row>
    <row r="16898" spans="12:13" x14ac:dyDescent="0.35">
      <c r="L16898" s="535" t="s">
        <v>17962</v>
      </c>
      <c r="M16898" s="529" t="s">
        <v>1075</v>
      </c>
    </row>
    <row r="16899" spans="12:13" x14ac:dyDescent="0.35">
      <c r="L16899" s="535" t="s">
        <v>17963</v>
      </c>
      <c r="M16899" s="529" t="s">
        <v>1075</v>
      </c>
    </row>
    <row r="16900" spans="12:13" x14ac:dyDescent="0.35">
      <c r="L16900" s="535" t="s">
        <v>17964</v>
      </c>
      <c r="M16900" s="529" t="s">
        <v>1075</v>
      </c>
    </row>
    <row r="16901" spans="12:13" x14ac:dyDescent="0.35">
      <c r="L16901" s="535" t="s">
        <v>17965</v>
      </c>
      <c r="M16901" s="529" t="s">
        <v>1075</v>
      </c>
    </row>
    <row r="16902" spans="12:13" x14ac:dyDescent="0.35">
      <c r="L16902" s="535" t="s">
        <v>17966</v>
      </c>
      <c r="M16902" s="529" t="s">
        <v>1075</v>
      </c>
    </row>
    <row r="16903" spans="12:13" x14ac:dyDescent="0.35">
      <c r="L16903" s="535" t="s">
        <v>17967</v>
      </c>
      <c r="M16903" s="529" t="s">
        <v>1075</v>
      </c>
    </row>
    <row r="16904" spans="12:13" x14ac:dyDescent="0.35">
      <c r="L16904" s="535" t="s">
        <v>17968</v>
      </c>
      <c r="M16904" s="529" t="s">
        <v>1075</v>
      </c>
    </row>
    <row r="16905" spans="12:13" x14ac:dyDescent="0.35">
      <c r="L16905" s="535" t="s">
        <v>17969</v>
      </c>
      <c r="M16905" s="529" t="s">
        <v>1075</v>
      </c>
    </row>
    <row r="16906" spans="12:13" x14ac:dyDescent="0.35">
      <c r="L16906" s="535" t="s">
        <v>17970</v>
      </c>
      <c r="M16906" s="529" t="s">
        <v>1075</v>
      </c>
    </row>
    <row r="16907" spans="12:13" x14ac:dyDescent="0.35">
      <c r="L16907" s="535" t="s">
        <v>17971</v>
      </c>
      <c r="M16907" s="529" t="s">
        <v>1075</v>
      </c>
    </row>
    <row r="16908" spans="12:13" x14ac:dyDescent="0.35">
      <c r="L16908" s="535" t="s">
        <v>17972</v>
      </c>
      <c r="M16908" s="529" t="s">
        <v>1075</v>
      </c>
    </row>
    <row r="16909" spans="12:13" x14ac:dyDescent="0.35">
      <c r="L16909" s="535" t="s">
        <v>17973</v>
      </c>
      <c r="M16909" s="529" t="s">
        <v>1075</v>
      </c>
    </row>
    <row r="16910" spans="12:13" x14ac:dyDescent="0.35">
      <c r="L16910" s="535" t="s">
        <v>17974</v>
      </c>
      <c r="M16910" s="529" t="s">
        <v>1075</v>
      </c>
    </row>
    <row r="16911" spans="12:13" x14ac:dyDescent="0.35">
      <c r="L16911" s="535" t="s">
        <v>17975</v>
      </c>
      <c r="M16911" s="529" t="s">
        <v>1075</v>
      </c>
    </row>
    <row r="16912" spans="12:13" x14ac:dyDescent="0.35">
      <c r="L16912" s="535" t="s">
        <v>17976</v>
      </c>
      <c r="M16912" s="529" t="s">
        <v>1075</v>
      </c>
    </row>
    <row r="16913" spans="12:13" x14ac:dyDescent="0.35">
      <c r="L16913" s="535" t="s">
        <v>17977</v>
      </c>
      <c r="M16913" s="529" t="s">
        <v>1075</v>
      </c>
    </row>
    <row r="16914" spans="12:13" x14ac:dyDescent="0.35">
      <c r="L16914" s="535" t="s">
        <v>17978</v>
      </c>
      <c r="M16914" s="529" t="s">
        <v>1075</v>
      </c>
    </row>
    <row r="16915" spans="12:13" x14ac:dyDescent="0.35">
      <c r="L16915" s="535" t="s">
        <v>17979</v>
      </c>
      <c r="M16915" s="529" t="s">
        <v>1075</v>
      </c>
    </row>
    <row r="16916" spans="12:13" x14ac:dyDescent="0.35">
      <c r="L16916" s="535" t="s">
        <v>17980</v>
      </c>
      <c r="M16916" s="529" t="s">
        <v>1075</v>
      </c>
    </row>
    <row r="16917" spans="12:13" x14ac:dyDescent="0.35">
      <c r="L16917" s="535" t="s">
        <v>17981</v>
      </c>
      <c r="M16917" s="529" t="s">
        <v>1075</v>
      </c>
    </row>
    <row r="16918" spans="12:13" x14ac:dyDescent="0.35">
      <c r="L16918" s="535" t="s">
        <v>17982</v>
      </c>
      <c r="M16918" s="529" t="s">
        <v>1075</v>
      </c>
    </row>
    <row r="16919" spans="12:13" x14ac:dyDescent="0.35">
      <c r="L16919" s="535" t="s">
        <v>17983</v>
      </c>
      <c r="M16919" s="529" t="s">
        <v>1075</v>
      </c>
    </row>
    <row r="16920" spans="12:13" x14ac:dyDescent="0.35">
      <c r="L16920" s="535" t="s">
        <v>17984</v>
      </c>
      <c r="M16920" s="529" t="s">
        <v>1075</v>
      </c>
    </row>
    <row r="16921" spans="12:13" x14ac:dyDescent="0.35">
      <c r="L16921" s="535" t="s">
        <v>17985</v>
      </c>
      <c r="M16921" s="529" t="s">
        <v>1075</v>
      </c>
    </row>
    <row r="16922" spans="12:13" x14ac:dyDescent="0.35">
      <c r="L16922" s="535" t="s">
        <v>17986</v>
      </c>
      <c r="M16922" s="529" t="s">
        <v>1075</v>
      </c>
    </row>
    <row r="16923" spans="12:13" x14ac:dyDescent="0.35">
      <c r="L16923" s="535" t="s">
        <v>17987</v>
      </c>
      <c r="M16923" s="529" t="s">
        <v>1075</v>
      </c>
    </row>
    <row r="16924" spans="12:13" x14ac:dyDescent="0.35">
      <c r="L16924" s="535" t="s">
        <v>17988</v>
      </c>
      <c r="M16924" s="529" t="s">
        <v>1075</v>
      </c>
    </row>
    <row r="16925" spans="12:13" x14ac:dyDescent="0.35">
      <c r="L16925" s="535" t="s">
        <v>17989</v>
      </c>
      <c r="M16925" s="529" t="s">
        <v>1075</v>
      </c>
    </row>
    <row r="16926" spans="12:13" x14ac:dyDescent="0.35">
      <c r="L16926" s="535" t="s">
        <v>17990</v>
      </c>
      <c r="M16926" s="529" t="s">
        <v>1075</v>
      </c>
    </row>
    <row r="16927" spans="12:13" x14ac:dyDescent="0.35">
      <c r="L16927" s="535" t="s">
        <v>17991</v>
      </c>
      <c r="M16927" s="529" t="s">
        <v>1075</v>
      </c>
    </row>
    <row r="16928" spans="12:13" x14ac:dyDescent="0.35">
      <c r="L16928" s="535" t="s">
        <v>17992</v>
      </c>
      <c r="M16928" s="529" t="s">
        <v>1075</v>
      </c>
    </row>
    <row r="16929" spans="12:13" x14ac:dyDescent="0.35">
      <c r="L16929" s="535" t="s">
        <v>17993</v>
      </c>
      <c r="M16929" s="529" t="s">
        <v>1075</v>
      </c>
    </row>
    <row r="16930" spans="12:13" x14ac:dyDescent="0.35">
      <c r="L16930" s="535" t="s">
        <v>17994</v>
      </c>
      <c r="M16930" s="529" t="s">
        <v>1075</v>
      </c>
    </row>
    <row r="16931" spans="12:13" x14ac:dyDescent="0.35">
      <c r="L16931" s="535" t="s">
        <v>17995</v>
      </c>
      <c r="M16931" s="529" t="s">
        <v>1075</v>
      </c>
    </row>
    <row r="16932" spans="12:13" x14ac:dyDescent="0.35">
      <c r="L16932" s="535" t="s">
        <v>17996</v>
      </c>
      <c r="M16932" s="529" t="s">
        <v>1075</v>
      </c>
    </row>
    <row r="16933" spans="12:13" x14ac:dyDescent="0.35">
      <c r="L16933" s="535" t="s">
        <v>17997</v>
      </c>
      <c r="M16933" s="529" t="s">
        <v>1075</v>
      </c>
    </row>
    <row r="16934" spans="12:13" x14ac:dyDescent="0.35">
      <c r="L16934" s="535" t="s">
        <v>17998</v>
      </c>
      <c r="M16934" s="529" t="s">
        <v>1075</v>
      </c>
    </row>
    <row r="16935" spans="12:13" x14ac:dyDescent="0.35">
      <c r="L16935" s="535" t="s">
        <v>17999</v>
      </c>
      <c r="M16935" s="529" t="s">
        <v>1075</v>
      </c>
    </row>
    <row r="16936" spans="12:13" x14ac:dyDescent="0.35">
      <c r="L16936" s="535" t="s">
        <v>18000</v>
      </c>
      <c r="M16936" s="529" t="s">
        <v>1075</v>
      </c>
    </row>
    <row r="16937" spans="12:13" x14ac:dyDescent="0.35">
      <c r="L16937" s="535" t="s">
        <v>18001</v>
      </c>
      <c r="M16937" s="529" t="s">
        <v>1075</v>
      </c>
    </row>
    <row r="16938" spans="12:13" x14ac:dyDescent="0.35">
      <c r="L16938" s="535" t="s">
        <v>18002</v>
      </c>
      <c r="M16938" s="529" t="s">
        <v>1075</v>
      </c>
    </row>
    <row r="16939" spans="12:13" x14ac:dyDescent="0.35">
      <c r="L16939" s="535" t="s">
        <v>18003</v>
      </c>
      <c r="M16939" s="529" t="s">
        <v>1075</v>
      </c>
    </row>
    <row r="16940" spans="12:13" x14ac:dyDescent="0.35">
      <c r="L16940" s="535" t="s">
        <v>18004</v>
      </c>
      <c r="M16940" s="529" t="s">
        <v>1075</v>
      </c>
    </row>
    <row r="16941" spans="12:13" x14ac:dyDescent="0.35">
      <c r="L16941" s="535" t="s">
        <v>18005</v>
      </c>
      <c r="M16941" s="529" t="s">
        <v>1075</v>
      </c>
    </row>
    <row r="16942" spans="12:13" x14ac:dyDescent="0.35">
      <c r="L16942" s="535" t="s">
        <v>18006</v>
      </c>
      <c r="M16942" s="529" t="s">
        <v>1075</v>
      </c>
    </row>
    <row r="16943" spans="12:13" x14ac:dyDescent="0.35">
      <c r="L16943" s="535" t="s">
        <v>18007</v>
      </c>
      <c r="M16943" s="529" t="s">
        <v>1075</v>
      </c>
    </row>
    <row r="16944" spans="12:13" x14ac:dyDescent="0.35">
      <c r="L16944" s="535" t="s">
        <v>18008</v>
      </c>
      <c r="M16944" s="529" t="s">
        <v>1075</v>
      </c>
    </row>
    <row r="16945" spans="12:13" x14ac:dyDescent="0.35">
      <c r="L16945" s="535" t="s">
        <v>18009</v>
      </c>
      <c r="M16945" s="529" t="s">
        <v>1075</v>
      </c>
    </row>
    <row r="16946" spans="12:13" x14ac:dyDescent="0.35">
      <c r="L16946" s="535" t="s">
        <v>18010</v>
      </c>
      <c r="M16946" s="529" t="s">
        <v>1075</v>
      </c>
    </row>
    <row r="16947" spans="12:13" x14ac:dyDescent="0.35">
      <c r="L16947" s="535" t="s">
        <v>18011</v>
      </c>
      <c r="M16947" s="529" t="s">
        <v>1075</v>
      </c>
    </row>
    <row r="16948" spans="12:13" x14ac:dyDescent="0.35">
      <c r="L16948" s="535" t="s">
        <v>18012</v>
      </c>
      <c r="M16948" s="529" t="s">
        <v>1075</v>
      </c>
    </row>
    <row r="16949" spans="12:13" x14ac:dyDescent="0.35">
      <c r="L16949" s="535" t="s">
        <v>18013</v>
      </c>
      <c r="M16949" s="529" t="s">
        <v>1075</v>
      </c>
    </row>
    <row r="16950" spans="12:13" x14ac:dyDescent="0.35">
      <c r="L16950" s="535" t="s">
        <v>18014</v>
      </c>
      <c r="M16950" s="529" t="s">
        <v>1075</v>
      </c>
    </row>
    <row r="16951" spans="12:13" x14ac:dyDescent="0.35">
      <c r="L16951" s="535" t="s">
        <v>18015</v>
      </c>
      <c r="M16951" s="529" t="s">
        <v>1075</v>
      </c>
    </row>
    <row r="16952" spans="12:13" x14ac:dyDescent="0.35">
      <c r="L16952" s="535" t="s">
        <v>18016</v>
      </c>
      <c r="M16952" s="529" t="s">
        <v>1075</v>
      </c>
    </row>
    <row r="16953" spans="12:13" x14ac:dyDescent="0.35">
      <c r="L16953" s="535" t="s">
        <v>18017</v>
      </c>
      <c r="M16953" s="529" t="s">
        <v>1075</v>
      </c>
    </row>
    <row r="16954" spans="12:13" x14ac:dyDescent="0.35">
      <c r="L16954" s="535" t="s">
        <v>18018</v>
      </c>
      <c r="M16954" s="529" t="s">
        <v>1075</v>
      </c>
    </row>
    <row r="16955" spans="12:13" x14ac:dyDescent="0.35">
      <c r="L16955" s="535" t="s">
        <v>18019</v>
      </c>
      <c r="M16955" s="529" t="s">
        <v>1075</v>
      </c>
    </row>
    <row r="16956" spans="12:13" x14ac:dyDescent="0.35">
      <c r="L16956" s="535" t="s">
        <v>18020</v>
      </c>
      <c r="M16956" s="529" t="s">
        <v>1075</v>
      </c>
    </row>
    <row r="16957" spans="12:13" x14ac:dyDescent="0.35">
      <c r="L16957" s="535" t="s">
        <v>18021</v>
      </c>
      <c r="M16957" s="529" t="s">
        <v>1075</v>
      </c>
    </row>
    <row r="16958" spans="12:13" x14ac:dyDescent="0.35">
      <c r="L16958" s="535" t="s">
        <v>18022</v>
      </c>
      <c r="M16958" s="529" t="s">
        <v>1075</v>
      </c>
    </row>
    <row r="16959" spans="12:13" x14ac:dyDescent="0.35">
      <c r="L16959" s="535" t="s">
        <v>18023</v>
      </c>
      <c r="M16959" s="529" t="s">
        <v>1075</v>
      </c>
    </row>
    <row r="16960" spans="12:13" x14ac:dyDescent="0.35">
      <c r="L16960" s="535" t="s">
        <v>18024</v>
      </c>
      <c r="M16960" s="529" t="s">
        <v>1075</v>
      </c>
    </row>
    <row r="16961" spans="12:13" x14ac:dyDescent="0.35">
      <c r="L16961" s="535" t="s">
        <v>18025</v>
      </c>
      <c r="M16961" s="529" t="s">
        <v>1075</v>
      </c>
    </row>
    <row r="16962" spans="12:13" x14ac:dyDescent="0.35">
      <c r="L16962" s="535" t="s">
        <v>18026</v>
      </c>
      <c r="M16962" s="529" t="s">
        <v>1075</v>
      </c>
    </row>
    <row r="16963" spans="12:13" x14ac:dyDescent="0.35">
      <c r="L16963" s="535" t="s">
        <v>18027</v>
      </c>
      <c r="M16963" s="529" t="s">
        <v>1075</v>
      </c>
    </row>
    <row r="16964" spans="12:13" x14ac:dyDescent="0.35">
      <c r="L16964" s="535" t="s">
        <v>18028</v>
      </c>
      <c r="M16964" s="529" t="s">
        <v>1075</v>
      </c>
    </row>
    <row r="16965" spans="12:13" x14ac:dyDescent="0.35">
      <c r="L16965" s="535" t="s">
        <v>18029</v>
      </c>
      <c r="M16965" s="529" t="s">
        <v>1075</v>
      </c>
    </row>
    <row r="16966" spans="12:13" x14ac:dyDescent="0.35">
      <c r="L16966" s="535" t="s">
        <v>18030</v>
      </c>
      <c r="M16966" s="529" t="s">
        <v>1075</v>
      </c>
    </row>
    <row r="16967" spans="12:13" x14ac:dyDescent="0.35">
      <c r="L16967" s="535" t="s">
        <v>18031</v>
      </c>
      <c r="M16967" s="529" t="s">
        <v>1075</v>
      </c>
    </row>
    <row r="16968" spans="12:13" x14ac:dyDescent="0.35">
      <c r="L16968" s="535" t="s">
        <v>18032</v>
      </c>
      <c r="M16968" s="529" t="s">
        <v>1075</v>
      </c>
    </row>
    <row r="16969" spans="12:13" x14ac:dyDescent="0.35">
      <c r="L16969" s="535" t="s">
        <v>18033</v>
      </c>
      <c r="M16969" s="529" t="s">
        <v>1075</v>
      </c>
    </row>
    <row r="16970" spans="12:13" x14ac:dyDescent="0.35">
      <c r="L16970" s="535" t="s">
        <v>18034</v>
      </c>
      <c r="M16970" s="529" t="s">
        <v>1075</v>
      </c>
    </row>
    <row r="16971" spans="12:13" x14ac:dyDescent="0.35">
      <c r="L16971" s="535" t="s">
        <v>18035</v>
      </c>
      <c r="M16971" s="529" t="s">
        <v>1075</v>
      </c>
    </row>
    <row r="16972" spans="12:13" x14ac:dyDescent="0.35">
      <c r="L16972" s="535" t="s">
        <v>18036</v>
      </c>
      <c r="M16972" s="529" t="s">
        <v>1075</v>
      </c>
    </row>
    <row r="16973" spans="12:13" x14ac:dyDescent="0.35">
      <c r="L16973" s="535" t="s">
        <v>18037</v>
      </c>
      <c r="M16973" s="529" t="s">
        <v>1075</v>
      </c>
    </row>
    <row r="16974" spans="12:13" x14ac:dyDescent="0.35">
      <c r="L16974" s="535" t="s">
        <v>18038</v>
      </c>
      <c r="M16974" s="529" t="s">
        <v>1075</v>
      </c>
    </row>
    <row r="16975" spans="12:13" x14ac:dyDescent="0.35">
      <c r="L16975" s="535" t="s">
        <v>18039</v>
      </c>
      <c r="M16975" s="529" t="s">
        <v>1075</v>
      </c>
    </row>
    <row r="16976" spans="12:13" x14ac:dyDescent="0.35">
      <c r="L16976" s="535" t="s">
        <v>18040</v>
      </c>
      <c r="M16976" s="529" t="s">
        <v>1075</v>
      </c>
    </row>
    <row r="16977" spans="12:13" x14ac:dyDescent="0.35">
      <c r="L16977" s="535" t="s">
        <v>18041</v>
      </c>
      <c r="M16977" s="529" t="s">
        <v>1075</v>
      </c>
    </row>
    <row r="16978" spans="12:13" x14ac:dyDescent="0.35">
      <c r="L16978" s="535" t="s">
        <v>18042</v>
      </c>
      <c r="M16978" s="529" t="s">
        <v>1075</v>
      </c>
    </row>
    <row r="16979" spans="12:13" x14ac:dyDescent="0.35">
      <c r="L16979" s="535" t="s">
        <v>18043</v>
      </c>
      <c r="M16979" s="529" t="s">
        <v>1075</v>
      </c>
    </row>
    <row r="16980" spans="12:13" x14ac:dyDescent="0.35">
      <c r="L16980" s="535" t="s">
        <v>18044</v>
      </c>
      <c r="M16980" s="529" t="s">
        <v>1075</v>
      </c>
    </row>
    <row r="16981" spans="12:13" x14ac:dyDescent="0.35">
      <c r="L16981" s="535" t="s">
        <v>18045</v>
      </c>
      <c r="M16981" s="529" t="s">
        <v>1075</v>
      </c>
    </row>
    <row r="16982" spans="12:13" x14ac:dyDescent="0.35">
      <c r="L16982" s="535" t="s">
        <v>18046</v>
      </c>
      <c r="M16982" s="529" t="s">
        <v>1075</v>
      </c>
    </row>
    <row r="16983" spans="12:13" x14ac:dyDescent="0.35">
      <c r="L16983" s="535" t="s">
        <v>18047</v>
      </c>
      <c r="M16983" s="529" t="s">
        <v>1075</v>
      </c>
    </row>
    <row r="16984" spans="12:13" x14ac:dyDescent="0.35">
      <c r="L16984" s="535" t="s">
        <v>18048</v>
      </c>
      <c r="M16984" s="529" t="s">
        <v>1075</v>
      </c>
    </row>
    <row r="16985" spans="12:13" x14ac:dyDescent="0.35">
      <c r="L16985" s="535" t="s">
        <v>18049</v>
      </c>
      <c r="M16985" s="529" t="s">
        <v>1075</v>
      </c>
    </row>
    <row r="16986" spans="12:13" x14ac:dyDescent="0.35">
      <c r="L16986" s="535" t="s">
        <v>18050</v>
      </c>
      <c r="M16986" s="529" t="s">
        <v>1075</v>
      </c>
    </row>
    <row r="16987" spans="12:13" x14ac:dyDescent="0.35">
      <c r="L16987" s="535" t="s">
        <v>18051</v>
      </c>
      <c r="M16987" s="529" t="s">
        <v>1075</v>
      </c>
    </row>
    <row r="16988" spans="12:13" x14ac:dyDescent="0.35">
      <c r="L16988" s="535" t="s">
        <v>18052</v>
      </c>
      <c r="M16988" s="529" t="s">
        <v>1075</v>
      </c>
    </row>
    <row r="16989" spans="12:13" x14ac:dyDescent="0.35">
      <c r="L16989" s="535" t="s">
        <v>18053</v>
      </c>
      <c r="M16989" s="529" t="s">
        <v>1075</v>
      </c>
    </row>
    <row r="16990" spans="12:13" x14ac:dyDescent="0.35">
      <c r="L16990" s="535" t="s">
        <v>18054</v>
      </c>
      <c r="M16990" s="529" t="s">
        <v>1075</v>
      </c>
    </row>
    <row r="16991" spans="12:13" x14ac:dyDescent="0.35">
      <c r="L16991" s="535" t="s">
        <v>18055</v>
      </c>
      <c r="M16991" s="529" t="s">
        <v>1075</v>
      </c>
    </row>
    <row r="16992" spans="12:13" x14ac:dyDescent="0.35">
      <c r="L16992" s="535" t="s">
        <v>18056</v>
      </c>
      <c r="M16992" s="529" t="s">
        <v>1075</v>
      </c>
    </row>
    <row r="16993" spans="12:13" x14ac:dyDescent="0.35">
      <c r="L16993" s="535" t="s">
        <v>18057</v>
      </c>
      <c r="M16993" s="529" t="s">
        <v>1075</v>
      </c>
    </row>
    <row r="16994" spans="12:13" x14ac:dyDescent="0.35">
      <c r="L16994" s="535" t="s">
        <v>18058</v>
      </c>
      <c r="M16994" s="529" t="s">
        <v>1075</v>
      </c>
    </row>
    <row r="16995" spans="12:13" x14ac:dyDescent="0.35">
      <c r="L16995" s="535" t="s">
        <v>18059</v>
      </c>
      <c r="M16995" s="529" t="s">
        <v>1075</v>
      </c>
    </row>
    <row r="16996" spans="12:13" x14ac:dyDescent="0.35">
      <c r="L16996" s="535" t="s">
        <v>18060</v>
      </c>
      <c r="M16996" s="529" t="s">
        <v>1075</v>
      </c>
    </row>
    <row r="16997" spans="12:13" x14ac:dyDescent="0.35">
      <c r="L16997" s="535" t="s">
        <v>18061</v>
      </c>
      <c r="M16997" s="529" t="s">
        <v>1075</v>
      </c>
    </row>
    <row r="16998" spans="12:13" x14ac:dyDescent="0.35">
      <c r="L16998" s="535" t="s">
        <v>18062</v>
      </c>
      <c r="M16998" s="529" t="s">
        <v>1075</v>
      </c>
    </row>
    <row r="16999" spans="12:13" x14ac:dyDescent="0.35">
      <c r="L16999" s="535" t="s">
        <v>18063</v>
      </c>
      <c r="M16999" s="529" t="s">
        <v>1075</v>
      </c>
    </row>
    <row r="17000" spans="12:13" x14ac:dyDescent="0.35">
      <c r="L17000" s="535" t="s">
        <v>18064</v>
      </c>
      <c r="M17000" s="529" t="s">
        <v>1075</v>
      </c>
    </row>
    <row r="17001" spans="12:13" x14ac:dyDescent="0.35">
      <c r="L17001" s="535" t="s">
        <v>18065</v>
      </c>
      <c r="M17001" s="529" t="s">
        <v>1075</v>
      </c>
    </row>
    <row r="17002" spans="12:13" x14ac:dyDescent="0.35">
      <c r="L17002" s="535" t="s">
        <v>18066</v>
      </c>
      <c r="M17002" s="529" t="s">
        <v>1075</v>
      </c>
    </row>
    <row r="17003" spans="12:13" x14ac:dyDescent="0.35">
      <c r="L17003" s="535" t="s">
        <v>18067</v>
      </c>
      <c r="M17003" s="529" t="s">
        <v>1075</v>
      </c>
    </row>
    <row r="17004" spans="12:13" x14ac:dyDescent="0.35">
      <c r="L17004" s="535" t="s">
        <v>18068</v>
      </c>
      <c r="M17004" s="529" t="s">
        <v>1075</v>
      </c>
    </row>
    <row r="17005" spans="12:13" x14ac:dyDescent="0.35">
      <c r="L17005" s="535" t="s">
        <v>18069</v>
      </c>
      <c r="M17005" s="529" t="s">
        <v>1075</v>
      </c>
    </row>
    <row r="17006" spans="12:13" x14ac:dyDescent="0.35">
      <c r="L17006" s="535" t="s">
        <v>18070</v>
      </c>
      <c r="M17006" s="529" t="s">
        <v>1075</v>
      </c>
    </row>
    <row r="17007" spans="12:13" x14ac:dyDescent="0.35">
      <c r="L17007" s="535" t="s">
        <v>18071</v>
      </c>
      <c r="M17007" s="529" t="s">
        <v>1075</v>
      </c>
    </row>
    <row r="17008" spans="12:13" x14ac:dyDescent="0.35">
      <c r="L17008" s="535" t="s">
        <v>18072</v>
      </c>
      <c r="M17008" s="529" t="s">
        <v>1075</v>
      </c>
    </row>
    <row r="17009" spans="12:13" x14ac:dyDescent="0.35">
      <c r="L17009" s="535" t="s">
        <v>18073</v>
      </c>
      <c r="M17009" s="529" t="s">
        <v>1075</v>
      </c>
    </row>
    <row r="17010" spans="12:13" x14ac:dyDescent="0.35">
      <c r="L17010" s="535" t="s">
        <v>18074</v>
      </c>
      <c r="M17010" s="529" t="s">
        <v>1075</v>
      </c>
    </row>
    <row r="17011" spans="12:13" x14ac:dyDescent="0.35">
      <c r="L17011" s="535" t="s">
        <v>18075</v>
      </c>
      <c r="M17011" s="529" t="s">
        <v>1075</v>
      </c>
    </row>
    <row r="17012" spans="12:13" x14ac:dyDescent="0.35">
      <c r="L17012" s="535" t="s">
        <v>18076</v>
      </c>
      <c r="M17012" s="529" t="s">
        <v>1075</v>
      </c>
    </row>
    <row r="17013" spans="12:13" x14ac:dyDescent="0.35">
      <c r="L17013" s="535" t="s">
        <v>18077</v>
      </c>
      <c r="M17013" s="529" t="s">
        <v>1075</v>
      </c>
    </row>
    <row r="17014" spans="12:13" x14ac:dyDescent="0.35">
      <c r="L17014" s="535" t="s">
        <v>18078</v>
      </c>
      <c r="M17014" s="529" t="s">
        <v>1075</v>
      </c>
    </row>
    <row r="17015" spans="12:13" x14ac:dyDescent="0.35">
      <c r="L17015" s="535" t="s">
        <v>18079</v>
      </c>
      <c r="M17015" s="529" t="s">
        <v>1075</v>
      </c>
    </row>
    <row r="17016" spans="12:13" x14ac:dyDescent="0.35">
      <c r="L17016" s="535" t="s">
        <v>18080</v>
      </c>
      <c r="M17016" s="529" t="s">
        <v>1075</v>
      </c>
    </row>
    <row r="17017" spans="12:13" x14ac:dyDescent="0.35">
      <c r="L17017" s="535" t="s">
        <v>18081</v>
      </c>
      <c r="M17017" s="529" t="s">
        <v>1075</v>
      </c>
    </row>
    <row r="17018" spans="12:13" x14ac:dyDescent="0.35">
      <c r="L17018" s="535" t="s">
        <v>18082</v>
      </c>
      <c r="M17018" s="529" t="s">
        <v>1075</v>
      </c>
    </row>
    <row r="17019" spans="12:13" x14ac:dyDescent="0.35">
      <c r="L17019" s="535" t="s">
        <v>18083</v>
      </c>
      <c r="M17019" s="529" t="s">
        <v>1075</v>
      </c>
    </row>
    <row r="17020" spans="12:13" x14ac:dyDescent="0.35">
      <c r="L17020" s="535" t="s">
        <v>18084</v>
      </c>
      <c r="M17020" s="529" t="s">
        <v>1075</v>
      </c>
    </row>
    <row r="17021" spans="12:13" x14ac:dyDescent="0.35">
      <c r="L17021" s="535" t="s">
        <v>18085</v>
      </c>
      <c r="M17021" s="529" t="s">
        <v>1075</v>
      </c>
    </row>
    <row r="17022" spans="12:13" x14ac:dyDescent="0.35">
      <c r="L17022" s="535" t="s">
        <v>18086</v>
      </c>
      <c r="M17022" s="529" t="s">
        <v>1075</v>
      </c>
    </row>
    <row r="17023" spans="12:13" x14ac:dyDescent="0.35">
      <c r="L17023" s="535" t="s">
        <v>18087</v>
      </c>
      <c r="M17023" s="529" t="s">
        <v>1075</v>
      </c>
    </row>
    <row r="17024" spans="12:13" x14ac:dyDescent="0.35">
      <c r="L17024" s="535" t="s">
        <v>18088</v>
      </c>
      <c r="M17024" s="529" t="s">
        <v>1075</v>
      </c>
    </row>
    <row r="17025" spans="12:13" x14ac:dyDescent="0.35">
      <c r="L17025" s="535" t="s">
        <v>18089</v>
      </c>
      <c r="M17025" s="529" t="s">
        <v>1075</v>
      </c>
    </row>
    <row r="17026" spans="12:13" x14ac:dyDescent="0.35">
      <c r="L17026" s="535" t="s">
        <v>18090</v>
      </c>
      <c r="M17026" s="529" t="s">
        <v>1075</v>
      </c>
    </row>
    <row r="17027" spans="12:13" x14ac:dyDescent="0.35">
      <c r="L17027" s="535" t="s">
        <v>18091</v>
      </c>
      <c r="M17027" s="529" t="s">
        <v>1075</v>
      </c>
    </row>
    <row r="17028" spans="12:13" x14ac:dyDescent="0.35">
      <c r="L17028" s="535" t="s">
        <v>18092</v>
      </c>
      <c r="M17028" s="529" t="s">
        <v>1075</v>
      </c>
    </row>
    <row r="17029" spans="12:13" x14ac:dyDescent="0.35">
      <c r="L17029" s="535" t="s">
        <v>18093</v>
      </c>
      <c r="M17029" s="529" t="s">
        <v>1075</v>
      </c>
    </row>
    <row r="17030" spans="12:13" x14ac:dyDescent="0.35">
      <c r="L17030" s="535" t="s">
        <v>18094</v>
      </c>
      <c r="M17030" s="529" t="s">
        <v>1075</v>
      </c>
    </row>
    <row r="17031" spans="12:13" x14ac:dyDescent="0.35">
      <c r="L17031" s="535" t="s">
        <v>18095</v>
      </c>
      <c r="M17031" s="529" t="s">
        <v>1075</v>
      </c>
    </row>
    <row r="17032" spans="12:13" x14ac:dyDescent="0.35">
      <c r="L17032" s="535" t="s">
        <v>18096</v>
      </c>
      <c r="M17032" s="529" t="s">
        <v>1075</v>
      </c>
    </row>
    <row r="17033" spans="12:13" x14ac:dyDescent="0.35">
      <c r="L17033" s="535" t="s">
        <v>18097</v>
      </c>
      <c r="M17033" s="529" t="s">
        <v>1075</v>
      </c>
    </row>
    <row r="17034" spans="12:13" x14ac:dyDescent="0.35">
      <c r="L17034" s="535" t="s">
        <v>18098</v>
      </c>
      <c r="M17034" s="529" t="s">
        <v>1075</v>
      </c>
    </row>
    <row r="17035" spans="12:13" x14ac:dyDescent="0.35">
      <c r="L17035" s="535" t="s">
        <v>18099</v>
      </c>
      <c r="M17035" s="529" t="s">
        <v>1075</v>
      </c>
    </row>
    <row r="17036" spans="12:13" x14ac:dyDescent="0.35">
      <c r="L17036" s="535" t="s">
        <v>18100</v>
      </c>
      <c r="M17036" s="529" t="s">
        <v>1075</v>
      </c>
    </row>
    <row r="17037" spans="12:13" x14ac:dyDescent="0.35">
      <c r="L17037" s="535" t="s">
        <v>18101</v>
      </c>
      <c r="M17037" s="529" t="s">
        <v>1075</v>
      </c>
    </row>
    <row r="17038" spans="12:13" x14ac:dyDescent="0.35">
      <c r="L17038" s="535" t="s">
        <v>18102</v>
      </c>
      <c r="M17038" s="529" t="s">
        <v>1075</v>
      </c>
    </row>
    <row r="17039" spans="12:13" x14ac:dyDescent="0.35">
      <c r="L17039" s="535" t="s">
        <v>18103</v>
      </c>
      <c r="M17039" s="529" t="s">
        <v>1075</v>
      </c>
    </row>
    <row r="17040" spans="12:13" x14ac:dyDescent="0.35">
      <c r="L17040" s="535" t="s">
        <v>18104</v>
      </c>
      <c r="M17040" s="529" t="s">
        <v>1075</v>
      </c>
    </row>
    <row r="17041" spans="12:13" x14ac:dyDescent="0.35">
      <c r="L17041" s="535" t="s">
        <v>18105</v>
      </c>
      <c r="M17041" s="529" t="s">
        <v>1075</v>
      </c>
    </row>
    <row r="17042" spans="12:13" x14ac:dyDescent="0.35">
      <c r="L17042" s="535" t="s">
        <v>18106</v>
      </c>
      <c r="M17042" s="529" t="s">
        <v>1075</v>
      </c>
    </row>
    <row r="17043" spans="12:13" x14ac:dyDescent="0.35">
      <c r="L17043" s="535" t="s">
        <v>18107</v>
      </c>
      <c r="M17043" s="529" t="s">
        <v>1075</v>
      </c>
    </row>
    <row r="17044" spans="12:13" x14ac:dyDescent="0.35">
      <c r="L17044" s="535" t="s">
        <v>18108</v>
      </c>
      <c r="M17044" s="529" t="s">
        <v>1075</v>
      </c>
    </row>
    <row r="17045" spans="12:13" x14ac:dyDescent="0.35">
      <c r="L17045" s="535" t="s">
        <v>18109</v>
      </c>
      <c r="M17045" s="529" t="s">
        <v>1075</v>
      </c>
    </row>
    <row r="17046" spans="12:13" x14ac:dyDescent="0.35">
      <c r="L17046" s="535" t="s">
        <v>18110</v>
      </c>
      <c r="M17046" s="529" t="s">
        <v>1075</v>
      </c>
    </row>
    <row r="17047" spans="12:13" x14ac:dyDescent="0.35">
      <c r="L17047" s="535" t="s">
        <v>18111</v>
      </c>
      <c r="M17047" s="529" t="s">
        <v>1075</v>
      </c>
    </row>
    <row r="17048" spans="12:13" x14ac:dyDescent="0.35">
      <c r="L17048" s="535" t="s">
        <v>18112</v>
      </c>
      <c r="M17048" s="529" t="s">
        <v>1075</v>
      </c>
    </row>
    <row r="17049" spans="12:13" x14ac:dyDescent="0.35">
      <c r="L17049" s="535" t="s">
        <v>18113</v>
      </c>
      <c r="M17049" s="529" t="s">
        <v>1075</v>
      </c>
    </row>
    <row r="17050" spans="12:13" x14ac:dyDescent="0.35">
      <c r="L17050" s="535" t="s">
        <v>18114</v>
      </c>
      <c r="M17050" s="529" t="s">
        <v>1075</v>
      </c>
    </row>
    <row r="17051" spans="12:13" x14ac:dyDescent="0.35">
      <c r="L17051" s="535" t="s">
        <v>18115</v>
      </c>
      <c r="M17051" s="529" t="s">
        <v>1075</v>
      </c>
    </row>
    <row r="17052" spans="12:13" x14ac:dyDescent="0.35">
      <c r="L17052" s="535" t="s">
        <v>18116</v>
      </c>
      <c r="M17052" s="529" t="s">
        <v>1075</v>
      </c>
    </row>
    <row r="17053" spans="12:13" x14ac:dyDescent="0.35">
      <c r="L17053" s="535" t="s">
        <v>18117</v>
      </c>
      <c r="M17053" s="529" t="s">
        <v>1075</v>
      </c>
    </row>
    <row r="17054" spans="12:13" x14ac:dyDescent="0.35">
      <c r="L17054" s="535" t="s">
        <v>18118</v>
      </c>
      <c r="M17054" s="529" t="s">
        <v>1075</v>
      </c>
    </row>
    <row r="17055" spans="12:13" x14ac:dyDescent="0.35">
      <c r="L17055" s="535" t="s">
        <v>18119</v>
      </c>
      <c r="M17055" s="529" t="s">
        <v>1075</v>
      </c>
    </row>
    <row r="17056" spans="12:13" x14ac:dyDescent="0.35">
      <c r="L17056" s="535" t="s">
        <v>18120</v>
      </c>
      <c r="M17056" s="529" t="s">
        <v>1075</v>
      </c>
    </row>
    <row r="17057" spans="12:13" x14ac:dyDescent="0.35">
      <c r="L17057" s="535" t="s">
        <v>18121</v>
      </c>
      <c r="M17057" s="529" t="s">
        <v>1075</v>
      </c>
    </row>
    <row r="17058" spans="12:13" x14ac:dyDescent="0.35">
      <c r="L17058" s="535" t="s">
        <v>18122</v>
      </c>
      <c r="M17058" s="529" t="s">
        <v>1075</v>
      </c>
    </row>
    <row r="17059" spans="12:13" x14ac:dyDescent="0.35">
      <c r="L17059" s="535" t="s">
        <v>18123</v>
      </c>
      <c r="M17059" s="529" t="s">
        <v>1075</v>
      </c>
    </row>
    <row r="17060" spans="12:13" x14ac:dyDescent="0.35">
      <c r="L17060" s="535" t="s">
        <v>18124</v>
      </c>
      <c r="M17060" s="529" t="s">
        <v>1075</v>
      </c>
    </row>
    <row r="17061" spans="12:13" x14ac:dyDescent="0.35">
      <c r="L17061" s="535" t="s">
        <v>18125</v>
      </c>
      <c r="M17061" s="529" t="s">
        <v>1075</v>
      </c>
    </row>
    <row r="17062" spans="12:13" x14ac:dyDescent="0.35">
      <c r="L17062" s="535" t="s">
        <v>18126</v>
      </c>
      <c r="M17062" s="529" t="s">
        <v>1075</v>
      </c>
    </row>
    <row r="17063" spans="12:13" x14ac:dyDescent="0.35">
      <c r="L17063" s="535" t="s">
        <v>18127</v>
      </c>
      <c r="M17063" s="529" t="s">
        <v>1075</v>
      </c>
    </row>
    <row r="17064" spans="12:13" x14ac:dyDescent="0.35">
      <c r="L17064" s="535" t="s">
        <v>18128</v>
      </c>
      <c r="M17064" s="529" t="s">
        <v>1075</v>
      </c>
    </row>
    <row r="17065" spans="12:13" x14ac:dyDescent="0.35">
      <c r="L17065" s="535" t="s">
        <v>18129</v>
      </c>
      <c r="M17065" s="529" t="s">
        <v>1075</v>
      </c>
    </row>
    <row r="17066" spans="12:13" x14ac:dyDescent="0.35">
      <c r="L17066" s="535" t="s">
        <v>18130</v>
      </c>
      <c r="M17066" s="529" t="s">
        <v>1075</v>
      </c>
    </row>
    <row r="17067" spans="12:13" x14ac:dyDescent="0.35">
      <c r="L17067" s="535" t="s">
        <v>18131</v>
      </c>
      <c r="M17067" s="529" t="s">
        <v>1075</v>
      </c>
    </row>
    <row r="17068" spans="12:13" x14ac:dyDescent="0.35">
      <c r="L17068" s="535" t="s">
        <v>18132</v>
      </c>
      <c r="M17068" s="529" t="s">
        <v>1075</v>
      </c>
    </row>
    <row r="17069" spans="12:13" x14ac:dyDescent="0.35">
      <c r="L17069" s="535" t="s">
        <v>18133</v>
      </c>
      <c r="M17069" s="529" t="s">
        <v>1075</v>
      </c>
    </row>
    <row r="17070" spans="12:13" x14ac:dyDescent="0.35">
      <c r="L17070" s="535" t="s">
        <v>18134</v>
      </c>
      <c r="M17070" s="529" t="s">
        <v>1075</v>
      </c>
    </row>
    <row r="17071" spans="12:13" x14ac:dyDescent="0.35">
      <c r="L17071" s="535" t="s">
        <v>18135</v>
      </c>
      <c r="M17071" s="529" t="s">
        <v>1075</v>
      </c>
    </row>
    <row r="17072" spans="12:13" x14ac:dyDescent="0.35">
      <c r="L17072" s="535" t="s">
        <v>18136</v>
      </c>
      <c r="M17072" s="529" t="s">
        <v>1075</v>
      </c>
    </row>
    <row r="17073" spans="12:13" x14ac:dyDescent="0.35">
      <c r="L17073" s="535" t="s">
        <v>18137</v>
      </c>
      <c r="M17073" s="529" t="s">
        <v>1075</v>
      </c>
    </row>
    <row r="17074" spans="12:13" x14ac:dyDescent="0.35">
      <c r="L17074" s="535" t="s">
        <v>18138</v>
      </c>
      <c r="M17074" s="529" t="s">
        <v>1075</v>
      </c>
    </row>
    <row r="17075" spans="12:13" x14ac:dyDescent="0.35">
      <c r="L17075" s="535" t="s">
        <v>18139</v>
      </c>
      <c r="M17075" s="529" t="s">
        <v>1075</v>
      </c>
    </row>
    <row r="17076" spans="12:13" x14ac:dyDescent="0.35">
      <c r="L17076" s="535" t="s">
        <v>18140</v>
      </c>
      <c r="M17076" s="529" t="s">
        <v>1075</v>
      </c>
    </row>
    <row r="17077" spans="12:13" x14ac:dyDescent="0.35">
      <c r="L17077" s="535" t="s">
        <v>18141</v>
      </c>
      <c r="M17077" s="529" t="s">
        <v>1075</v>
      </c>
    </row>
    <row r="17078" spans="12:13" x14ac:dyDescent="0.35">
      <c r="L17078" s="535" t="s">
        <v>18142</v>
      </c>
      <c r="M17078" s="529" t="s">
        <v>1075</v>
      </c>
    </row>
    <row r="17079" spans="12:13" x14ac:dyDescent="0.35">
      <c r="L17079" s="535" t="s">
        <v>18143</v>
      </c>
      <c r="M17079" s="529" t="s">
        <v>1075</v>
      </c>
    </row>
    <row r="17080" spans="12:13" x14ac:dyDescent="0.35">
      <c r="L17080" s="535" t="s">
        <v>18144</v>
      </c>
      <c r="M17080" s="529" t="s">
        <v>1075</v>
      </c>
    </row>
    <row r="17081" spans="12:13" x14ac:dyDescent="0.35">
      <c r="L17081" s="535" t="s">
        <v>18145</v>
      </c>
      <c r="M17081" s="529" t="s">
        <v>1075</v>
      </c>
    </row>
    <row r="17082" spans="12:13" x14ac:dyDescent="0.35">
      <c r="L17082" s="535" t="s">
        <v>18146</v>
      </c>
      <c r="M17082" s="529" t="s">
        <v>1075</v>
      </c>
    </row>
    <row r="17083" spans="12:13" x14ac:dyDescent="0.35">
      <c r="L17083" s="535" t="s">
        <v>18147</v>
      </c>
      <c r="M17083" s="529" t="s">
        <v>1075</v>
      </c>
    </row>
    <row r="17084" spans="12:13" x14ac:dyDescent="0.35">
      <c r="L17084" s="535" t="s">
        <v>18148</v>
      </c>
      <c r="M17084" s="529" t="s">
        <v>1075</v>
      </c>
    </row>
    <row r="17085" spans="12:13" x14ac:dyDescent="0.35">
      <c r="L17085" s="535" t="s">
        <v>18149</v>
      </c>
      <c r="M17085" s="529" t="s">
        <v>1075</v>
      </c>
    </row>
    <row r="17086" spans="12:13" x14ac:dyDescent="0.35">
      <c r="L17086" s="535" t="s">
        <v>18150</v>
      </c>
      <c r="M17086" s="529" t="s">
        <v>1075</v>
      </c>
    </row>
    <row r="17087" spans="12:13" x14ac:dyDescent="0.35">
      <c r="L17087" s="535" t="s">
        <v>18151</v>
      </c>
      <c r="M17087" s="529" t="s">
        <v>1075</v>
      </c>
    </row>
    <row r="17088" spans="12:13" x14ac:dyDescent="0.35">
      <c r="L17088" s="535" t="s">
        <v>18152</v>
      </c>
      <c r="M17088" s="529" t="s">
        <v>1075</v>
      </c>
    </row>
    <row r="17089" spans="12:13" x14ac:dyDescent="0.35">
      <c r="L17089" s="535" t="s">
        <v>18153</v>
      </c>
      <c r="M17089" s="529" t="s">
        <v>1075</v>
      </c>
    </row>
    <row r="17090" spans="12:13" x14ac:dyDescent="0.35">
      <c r="L17090" s="535" t="s">
        <v>18154</v>
      </c>
      <c r="M17090" s="529" t="s">
        <v>1075</v>
      </c>
    </row>
    <row r="17091" spans="12:13" x14ac:dyDescent="0.35">
      <c r="L17091" s="535" t="s">
        <v>18155</v>
      </c>
      <c r="M17091" s="529" t="s">
        <v>1075</v>
      </c>
    </row>
    <row r="17092" spans="12:13" x14ac:dyDescent="0.35">
      <c r="L17092" s="535" t="s">
        <v>18156</v>
      </c>
      <c r="M17092" s="529" t="s">
        <v>1075</v>
      </c>
    </row>
    <row r="17093" spans="12:13" x14ac:dyDescent="0.35">
      <c r="L17093" s="535" t="s">
        <v>18157</v>
      </c>
      <c r="M17093" s="529" t="s">
        <v>1075</v>
      </c>
    </row>
    <row r="17094" spans="12:13" x14ac:dyDescent="0.35">
      <c r="L17094" s="535" t="s">
        <v>18158</v>
      </c>
      <c r="M17094" s="529" t="s">
        <v>1075</v>
      </c>
    </row>
    <row r="17095" spans="12:13" x14ac:dyDescent="0.35">
      <c r="L17095" s="535" t="s">
        <v>18159</v>
      </c>
      <c r="M17095" s="529" t="s">
        <v>1075</v>
      </c>
    </row>
    <row r="17096" spans="12:13" x14ac:dyDescent="0.35">
      <c r="L17096" s="535" t="s">
        <v>18160</v>
      </c>
      <c r="M17096" s="529" t="s">
        <v>1075</v>
      </c>
    </row>
    <row r="17097" spans="12:13" x14ac:dyDescent="0.35">
      <c r="L17097" s="535" t="s">
        <v>18161</v>
      </c>
      <c r="M17097" s="529" t="s">
        <v>1075</v>
      </c>
    </row>
    <row r="17098" spans="12:13" x14ac:dyDescent="0.35">
      <c r="L17098" s="535" t="s">
        <v>18162</v>
      </c>
      <c r="M17098" s="529" t="s">
        <v>1075</v>
      </c>
    </row>
    <row r="17099" spans="12:13" x14ac:dyDescent="0.35">
      <c r="L17099" s="535" t="s">
        <v>18163</v>
      </c>
      <c r="M17099" s="529" t="s">
        <v>1075</v>
      </c>
    </row>
    <row r="17100" spans="12:13" x14ac:dyDescent="0.35">
      <c r="L17100" s="535" t="s">
        <v>18164</v>
      </c>
      <c r="M17100" s="529" t="s">
        <v>1075</v>
      </c>
    </row>
    <row r="17101" spans="12:13" x14ac:dyDescent="0.35">
      <c r="L17101" s="535" t="s">
        <v>18165</v>
      </c>
      <c r="M17101" s="529" t="s">
        <v>1075</v>
      </c>
    </row>
    <row r="17102" spans="12:13" x14ac:dyDescent="0.35">
      <c r="L17102" s="535" t="s">
        <v>18166</v>
      </c>
      <c r="M17102" s="529" t="s">
        <v>1075</v>
      </c>
    </row>
    <row r="17103" spans="12:13" x14ac:dyDescent="0.35">
      <c r="L17103" s="535" t="s">
        <v>18167</v>
      </c>
      <c r="M17103" s="529" t="s">
        <v>1075</v>
      </c>
    </row>
    <row r="17104" spans="12:13" x14ac:dyDescent="0.35">
      <c r="L17104" s="535" t="s">
        <v>18168</v>
      </c>
      <c r="M17104" s="529" t="s">
        <v>1075</v>
      </c>
    </row>
    <row r="17105" spans="12:13" x14ac:dyDescent="0.35">
      <c r="L17105" s="535" t="s">
        <v>18169</v>
      </c>
      <c r="M17105" s="529" t="s">
        <v>1075</v>
      </c>
    </row>
    <row r="17106" spans="12:13" x14ac:dyDescent="0.35">
      <c r="L17106" s="535" t="s">
        <v>18170</v>
      </c>
      <c r="M17106" s="529" t="s">
        <v>1075</v>
      </c>
    </row>
    <row r="17107" spans="12:13" x14ac:dyDescent="0.35">
      <c r="L17107" s="535" t="s">
        <v>18171</v>
      </c>
      <c r="M17107" s="529" t="s">
        <v>1075</v>
      </c>
    </row>
    <row r="17108" spans="12:13" x14ac:dyDescent="0.35">
      <c r="L17108" s="535" t="s">
        <v>18172</v>
      </c>
      <c r="M17108" s="529" t="s">
        <v>1075</v>
      </c>
    </row>
    <row r="17109" spans="12:13" x14ac:dyDescent="0.35">
      <c r="L17109" s="535" t="s">
        <v>18173</v>
      </c>
      <c r="M17109" s="529" t="s">
        <v>1075</v>
      </c>
    </row>
    <row r="17110" spans="12:13" x14ac:dyDescent="0.35">
      <c r="L17110" s="535" t="s">
        <v>18174</v>
      </c>
      <c r="M17110" s="529" t="s">
        <v>1075</v>
      </c>
    </row>
    <row r="17111" spans="12:13" x14ac:dyDescent="0.35">
      <c r="L17111" s="535" t="s">
        <v>18175</v>
      </c>
      <c r="M17111" s="529" t="s">
        <v>1075</v>
      </c>
    </row>
    <row r="17112" spans="12:13" x14ac:dyDescent="0.35">
      <c r="L17112" s="535" t="s">
        <v>18176</v>
      </c>
      <c r="M17112" s="529" t="s">
        <v>1075</v>
      </c>
    </row>
    <row r="17113" spans="12:13" x14ac:dyDescent="0.35">
      <c r="L17113" s="535" t="s">
        <v>18177</v>
      </c>
      <c r="M17113" s="529" t="s">
        <v>1075</v>
      </c>
    </row>
    <row r="17114" spans="12:13" x14ac:dyDescent="0.35">
      <c r="L17114" s="535" t="s">
        <v>18178</v>
      </c>
      <c r="M17114" s="529" t="s">
        <v>1075</v>
      </c>
    </row>
    <row r="17115" spans="12:13" x14ac:dyDescent="0.35">
      <c r="L17115" s="535" t="s">
        <v>18179</v>
      </c>
      <c r="M17115" s="529" t="s">
        <v>1075</v>
      </c>
    </row>
    <row r="17116" spans="12:13" x14ac:dyDescent="0.35">
      <c r="L17116" s="535" t="s">
        <v>18180</v>
      </c>
      <c r="M17116" s="529" t="s">
        <v>1075</v>
      </c>
    </row>
    <row r="17117" spans="12:13" x14ac:dyDescent="0.35">
      <c r="L17117" s="535" t="s">
        <v>18181</v>
      </c>
      <c r="M17117" s="529" t="s">
        <v>1075</v>
      </c>
    </row>
    <row r="17118" spans="12:13" x14ac:dyDescent="0.35">
      <c r="L17118" s="535" t="s">
        <v>18182</v>
      </c>
      <c r="M17118" s="529" t="s">
        <v>1075</v>
      </c>
    </row>
    <row r="17119" spans="12:13" x14ac:dyDescent="0.35">
      <c r="L17119" s="535" t="s">
        <v>18183</v>
      </c>
      <c r="M17119" s="529" t="s">
        <v>1075</v>
      </c>
    </row>
    <row r="17120" spans="12:13" x14ac:dyDescent="0.35">
      <c r="L17120" s="535" t="s">
        <v>18184</v>
      </c>
      <c r="M17120" s="529" t="s">
        <v>1075</v>
      </c>
    </row>
    <row r="17121" spans="12:13" x14ac:dyDescent="0.35">
      <c r="L17121" s="535" t="s">
        <v>18185</v>
      </c>
      <c r="M17121" s="529" t="s">
        <v>1075</v>
      </c>
    </row>
    <row r="17122" spans="12:13" x14ac:dyDescent="0.35">
      <c r="L17122" s="535" t="s">
        <v>18186</v>
      </c>
      <c r="M17122" s="529" t="s">
        <v>1075</v>
      </c>
    </row>
    <row r="17123" spans="12:13" x14ac:dyDescent="0.35">
      <c r="L17123" s="535" t="s">
        <v>18187</v>
      </c>
      <c r="M17123" s="529" t="s">
        <v>1075</v>
      </c>
    </row>
    <row r="17124" spans="12:13" x14ac:dyDescent="0.35">
      <c r="L17124" s="535" t="s">
        <v>18188</v>
      </c>
      <c r="M17124" s="529" t="s">
        <v>1075</v>
      </c>
    </row>
    <row r="17125" spans="12:13" x14ac:dyDescent="0.35">
      <c r="L17125" s="535" t="s">
        <v>18189</v>
      </c>
      <c r="M17125" s="529" t="s">
        <v>1075</v>
      </c>
    </row>
    <row r="17126" spans="12:13" x14ac:dyDescent="0.35">
      <c r="L17126" s="535" t="s">
        <v>18190</v>
      </c>
      <c r="M17126" s="529" t="s">
        <v>1075</v>
      </c>
    </row>
    <row r="17127" spans="12:13" x14ac:dyDescent="0.35">
      <c r="L17127" s="535" t="s">
        <v>18191</v>
      </c>
      <c r="M17127" s="529" t="s">
        <v>1075</v>
      </c>
    </row>
    <row r="17128" spans="12:13" x14ac:dyDescent="0.35">
      <c r="L17128" s="535" t="s">
        <v>18192</v>
      </c>
      <c r="M17128" s="529" t="s">
        <v>1075</v>
      </c>
    </row>
    <row r="17129" spans="12:13" x14ac:dyDescent="0.35">
      <c r="L17129" s="535" t="s">
        <v>18193</v>
      </c>
      <c r="M17129" s="529" t="s">
        <v>1075</v>
      </c>
    </row>
    <row r="17130" spans="12:13" x14ac:dyDescent="0.35">
      <c r="L17130" s="535" t="s">
        <v>18194</v>
      </c>
      <c r="M17130" s="529" t="s">
        <v>1075</v>
      </c>
    </row>
    <row r="17131" spans="12:13" x14ac:dyDescent="0.35">
      <c r="L17131" s="535" t="s">
        <v>18195</v>
      </c>
      <c r="M17131" s="529" t="s">
        <v>1075</v>
      </c>
    </row>
    <row r="17132" spans="12:13" x14ac:dyDescent="0.35">
      <c r="L17132" s="535" t="s">
        <v>18196</v>
      </c>
      <c r="M17132" s="529" t="s">
        <v>1075</v>
      </c>
    </row>
    <row r="17133" spans="12:13" x14ac:dyDescent="0.35">
      <c r="L17133" s="535" t="s">
        <v>18197</v>
      </c>
      <c r="M17133" s="529" t="s">
        <v>1075</v>
      </c>
    </row>
    <row r="17134" spans="12:13" x14ac:dyDescent="0.35">
      <c r="L17134" s="535" t="s">
        <v>18198</v>
      </c>
      <c r="M17134" s="529" t="s">
        <v>1075</v>
      </c>
    </row>
    <row r="17135" spans="12:13" x14ac:dyDescent="0.35">
      <c r="L17135" s="535" t="s">
        <v>18199</v>
      </c>
      <c r="M17135" s="529" t="s">
        <v>1075</v>
      </c>
    </row>
    <row r="17136" spans="12:13" x14ac:dyDescent="0.35">
      <c r="L17136" s="535" t="s">
        <v>18200</v>
      </c>
      <c r="M17136" s="529" t="s">
        <v>1075</v>
      </c>
    </row>
    <row r="17137" spans="12:13" x14ac:dyDescent="0.35">
      <c r="L17137" s="535" t="s">
        <v>18201</v>
      </c>
      <c r="M17137" s="529" t="s">
        <v>1075</v>
      </c>
    </row>
    <row r="17138" spans="12:13" x14ac:dyDescent="0.35">
      <c r="L17138" s="535" t="s">
        <v>18202</v>
      </c>
      <c r="M17138" s="529" t="s">
        <v>1075</v>
      </c>
    </row>
    <row r="17139" spans="12:13" x14ac:dyDescent="0.35">
      <c r="L17139" s="535" t="s">
        <v>18203</v>
      </c>
      <c r="M17139" s="529" t="s">
        <v>1075</v>
      </c>
    </row>
    <row r="17140" spans="12:13" x14ac:dyDescent="0.35">
      <c r="L17140" s="535" t="s">
        <v>18204</v>
      </c>
      <c r="M17140" s="529" t="s">
        <v>1075</v>
      </c>
    </row>
    <row r="17141" spans="12:13" x14ac:dyDescent="0.35">
      <c r="L17141" s="535" t="s">
        <v>18205</v>
      </c>
      <c r="M17141" s="529" t="s">
        <v>1075</v>
      </c>
    </row>
    <row r="17142" spans="12:13" x14ac:dyDescent="0.35">
      <c r="L17142" s="535" t="s">
        <v>18206</v>
      </c>
      <c r="M17142" s="529" t="s">
        <v>1075</v>
      </c>
    </row>
    <row r="17143" spans="12:13" x14ac:dyDescent="0.35">
      <c r="L17143" s="535" t="s">
        <v>18207</v>
      </c>
      <c r="M17143" s="529" t="s">
        <v>1075</v>
      </c>
    </row>
    <row r="17144" spans="12:13" x14ac:dyDescent="0.35">
      <c r="L17144" s="535" t="s">
        <v>18208</v>
      </c>
      <c r="M17144" s="529" t="s">
        <v>1075</v>
      </c>
    </row>
    <row r="17145" spans="12:13" x14ac:dyDescent="0.35">
      <c r="L17145" s="535" t="s">
        <v>18209</v>
      </c>
      <c r="M17145" s="529" t="s">
        <v>1075</v>
      </c>
    </row>
    <row r="17146" spans="12:13" x14ac:dyDescent="0.35">
      <c r="L17146" s="535" t="s">
        <v>18210</v>
      </c>
      <c r="M17146" s="529" t="s">
        <v>1075</v>
      </c>
    </row>
    <row r="17147" spans="12:13" x14ac:dyDescent="0.35">
      <c r="L17147" s="535" t="s">
        <v>18211</v>
      </c>
      <c r="M17147" s="529" t="s">
        <v>1075</v>
      </c>
    </row>
    <row r="17148" spans="12:13" x14ac:dyDescent="0.35">
      <c r="L17148" s="535" t="s">
        <v>18212</v>
      </c>
      <c r="M17148" s="529" t="s">
        <v>1075</v>
      </c>
    </row>
    <row r="17149" spans="12:13" x14ac:dyDescent="0.35">
      <c r="L17149" s="535" t="s">
        <v>18213</v>
      </c>
      <c r="M17149" s="529" t="s">
        <v>1075</v>
      </c>
    </row>
    <row r="17150" spans="12:13" x14ac:dyDescent="0.35">
      <c r="L17150" s="535" t="s">
        <v>18214</v>
      </c>
      <c r="M17150" s="529" t="s">
        <v>1075</v>
      </c>
    </row>
    <row r="17151" spans="12:13" x14ac:dyDescent="0.35">
      <c r="L17151" s="535" t="s">
        <v>18215</v>
      </c>
      <c r="M17151" s="529" t="s">
        <v>1075</v>
      </c>
    </row>
    <row r="17152" spans="12:13" x14ac:dyDescent="0.35">
      <c r="L17152" s="535" t="s">
        <v>18216</v>
      </c>
      <c r="M17152" s="529" t="s">
        <v>1075</v>
      </c>
    </row>
    <row r="17153" spans="12:13" x14ac:dyDescent="0.35">
      <c r="L17153" s="535" t="s">
        <v>18217</v>
      </c>
      <c r="M17153" s="529" t="s">
        <v>1075</v>
      </c>
    </row>
    <row r="17154" spans="12:13" x14ac:dyDescent="0.35">
      <c r="L17154" s="535" t="s">
        <v>18218</v>
      </c>
      <c r="M17154" s="529" t="s">
        <v>1075</v>
      </c>
    </row>
    <row r="17155" spans="12:13" x14ac:dyDescent="0.35">
      <c r="L17155" s="535" t="s">
        <v>18219</v>
      </c>
      <c r="M17155" s="529" t="s">
        <v>1075</v>
      </c>
    </row>
    <row r="17156" spans="12:13" x14ac:dyDescent="0.35">
      <c r="L17156" s="535" t="s">
        <v>18220</v>
      </c>
      <c r="M17156" s="529" t="s">
        <v>1075</v>
      </c>
    </row>
    <row r="17157" spans="12:13" x14ac:dyDescent="0.35">
      <c r="L17157" s="535" t="s">
        <v>18221</v>
      </c>
      <c r="M17157" s="529" t="s">
        <v>1075</v>
      </c>
    </row>
    <row r="17158" spans="12:13" x14ac:dyDescent="0.35">
      <c r="L17158" s="535" t="s">
        <v>18222</v>
      </c>
      <c r="M17158" s="529" t="s">
        <v>1075</v>
      </c>
    </row>
    <row r="17159" spans="12:13" x14ac:dyDescent="0.35">
      <c r="L17159" s="535" t="s">
        <v>18223</v>
      </c>
      <c r="M17159" s="529" t="s">
        <v>1075</v>
      </c>
    </row>
    <row r="17160" spans="12:13" x14ac:dyDescent="0.35">
      <c r="L17160" s="535" t="s">
        <v>18224</v>
      </c>
      <c r="M17160" s="529" t="s">
        <v>1075</v>
      </c>
    </row>
    <row r="17161" spans="12:13" x14ac:dyDescent="0.35">
      <c r="L17161" s="535" t="s">
        <v>18225</v>
      </c>
      <c r="M17161" s="529" t="s">
        <v>1075</v>
      </c>
    </row>
    <row r="17162" spans="12:13" x14ac:dyDescent="0.35">
      <c r="L17162" s="535" t="s">
        <v>18226</v>
      </c>
      <c r="M17162" s="529" t="s">
        <v>1075</v>
      </c>
    </row>
    <row r="17163" spans="12:13" x14ac:dyDescent="0.35">
      <c r="L17163" s="535" t="s">
        <v>18227</v>
      </c>
      <c r="M17163" s="529" t="s">
        <v>1075</v>
      </c>
    </row>
    <row r="17164" spans="12:13" x14ac:dyDescent="0.35">
      <c r="L17164" s="535" t="s">
        <v>18228</v>
      </c>
      <c r="M17164" s="529" t="s">
        <v>1075</v>
      </c>
    </row>
    <row r="17165" spans="12:13" x14ac:dyDescent="0.35">
      <c r="L17165" s="535" t="s">
        <v>18229</v>
      </c>
      <c r="M17165" s="529" t="s">
        <v>1075</v>
      </c>
    </row>
    <row r="17166" spans="12:13" x14ac:dyDescent="0.35">
      <c r="L17166" s="535" t="s">
        <v>18230</v>
      </c>
      <c r="M17166" s="529" t="s">
        <v>1075</v>
      </c>
    </row>
    <row r="17167" spans="12:13" x14ac:dyDescent="0.35">
      <c r="L17167" s="535" t="s">
        <v>18231</v>
      </c>
      <c r="M17167" s="529" t="s">
        <v>1075</v>
      </c>
    </row>
    <row r="17168" spans="12:13" x14ac:dyDescent="0.35">
      <c r="L17168" s="535" t="s">
        <v>18232</v>
      </c>
      <c r="M17168" s="529" t="s">
        <v>1075</v>
      </c>
    </row>
    <row r="17169" spans="12:13" x14ac:dyDescent="0.35">
      <c r="L17169" s="535" t="s">
        <v>18233</v>
      </c>
      <c r="M17169" s="529" t="s">
        <v>1075</v>
      </c>
    </row>
    <row r="17170" spans="12:13" x14ac:dyDescent="0.35">
      <c r="L17170" s="535" t="s">
        <v>18234</v>
      </c>
      <c r="M17170" s="529" t="s">
        <v>1075</v>
      </c>
    </row>
    <row r="17171" spans="12:13" x14ac:dyDescent="0.35">
      <c r="L17171" s="535" t="s">
        <v>18235</v>
      </c>
      <c r="M17171" s="529" t="s">
        <v>1075</v>
      </c>
    </row>
    <row r="17172" spans="12:13" x14ac:dyDescent="0.35">
      <c r="L17172" s="535" t="s">
        <v>18236</v>
      </c>
      <c r="M17172" s="529" t="s">
        <v>1075</v>
      </c>
    </row>
    <row r="17173" spans="12:13" x14ac:dyDescent="0.35">
      <c r="L17173" s="535" t="s">
        <v>18237</v>
      </c>
      <c r="M17173" s="529" t="s">
        <v>1075</v>
      </c>
    </row>
    <row r="17174" spans="12:13" x14ac:dyDescent="0.35">
      <c r="L17174" s="535" t="s">
        <v>18238</v>
      </c>
      <c r="M17174" s="529" t="s">
        <v>1075</v>
      </c>
    </row>
    <row r="17175" spans="12:13" x14ac:dyDescent="0.35">
      <c r="L17175" s="535" t="s">
        <v>18239</v>
      </c>
      <c r="M17175" s="529" t="s">
        <v>1075</v>
      </c>
    </row>
    <row r="17176" spans="12:13" x14ac:dyDescent="0.35">
      <c r="L17176" s="535" t="s">
        <v>18240</v>
      </c>
      <c r="M17176" s="529" t="s">
        <v>1075</v>
      </c>
    </row>
    <row r="17177" spans="12:13" x14ac:dyDescent="0.35">
      <c r="L17177" s="535" t="s">
        <v>18241</v>
      </c>
      <c r="M17177" s="529" t="s">
        <v>1075</v>
      </c>
    </row>
    <row r="17178" spans="12:13" x14ac:dyDescent="0.35">
      <c r="L17178" s="535" t="s">
        <v>18242</v>
      </c>
      <c r="M17178" s="529" t="s">
        <v>1075</v>
      </c>
    </row>
    <row r="17179" spans="12:13" x14ac:dyDescent="0.35">
      <c r="L17179" s="535" t="s">
        <v>18243</v>
      </c>
      <c r="M17179" s="529" t="s">
        <v>1075</v>
      </c>
    </row>
    <row r="17180" spans="12:13" x14ac:dyDescent="0.35">
      <c r="L17180" s="535" t="s">
        <v>18244</v>
      </c>
      <c r="M17180" s="529" t="s">
        <v>1075</v>
      </c>
    </row>
    <row r="17181" spans="12:13" x14ac:dyDescent="0.35">
      <c r="L17181" s="535" t="s">
        <v>18245</v>
      </c>
      <c r="M17181" s="529" t="s">
        <v>1075</v>
      </c>
    </row>
    <row r="17182" spans="12:13" x14ac:dyDescent="0.35">
      <c r="L17182" s="535" t="s">
        <v>18246</v>
      </c>
      <c r="M17182" s="529" t="s">
        <v>1075</v>
      </c>
    </row>
    <row r="17183" spans="12:13" x14ac:dyDescent="0.35">
      <c r="L17183" s="535" t="s">
        <v>18247</v>
      </c>
      <c r="M17183" s="529" t="s">
        <v>1075</v>
      </c>
    </row>
    <row r="17184" spans="12:13" x14ac:dyDescent="0.35">
      <c r="L17184" s="535" t="s">
        <v>18248</v>
      </c>
      <c r="M17184" s="529" t="s">
        <v>1075</v>
      </c>
    </row>
    <row r="17185" spans="12:13" x14ac:dyDescent="0.35">
      <c r="L17185" s="535" t="s">
        <v>18249</v>
      </c>
      <c r="M17185" s="529" t="s">
        <v>1075</v>
      </c>
    </row>
    <row r="17186" spans="12:13" x14ac:dyDescent="0.35">
      <c r="L17186" s="535" t="s">
        <v>18250</v>
      </c>
      <c r="M17186" s="529" t="s">
        <v>1075</v>
      </c>
    </row>
    <row r="17187" spans="12:13" x14ac:dyDescent="0.35">
      <c r="L17187" s="535" t="s">
        <v>18251</v>
      </c>
      <c r="M17187" s="529" t="s">
        <v>1075</v>
      </c>
    </row>
    <row r="17188" spans="12:13" x14ac:dyDescent="0.35">
      <c r="L17188" s="535" t="s">
        <v>18252</v>
      </c>
      <c r="M17188" s="529" t="s">
        <v>1075</v>
      </c>
    </row>
    <row r="17189" spans="12:13" x14ac:dyDescent="0.35">
      <c r="L17189" s="535" t="s">
        <v>18253</v>
      </c>
      <c r="M17189" s="529" t="s">
        <v>1075</v>
      </c>
    </row>
    <row r="17190" spans="12:13" x14ac:dyDescent="0.35">
      <c r="L17190" s="535" t="s">
        <v>18254</v>
      </c>
      <c r="M17190" s="529" t="s">
        <v>1075</v>
      </c>
    </row>
    <row r="17191" spans="12:13" x14ac:dyDescent="0.35">
      <c r="L17191" s="535" t="s">
        <v>18255</v>
      </c>
      <c r="M17191" s="529" t="s">
        <v>1075</v>
      </c>
    </row>
    <row r="17192" spans="12:13" x14ac:dyDescent="0.35">
      <c r="L17192" s="535" t="s">
        <v>18256</v>
      </c>
      <c r="M17192" s="529" t="s">
        <v>1075</v>
      </c>
    </row>
    <row r="17193" spans="12:13" x14ac:dyDescent="0.35">
      <c r="L17193" s="535" t="s">
        <v>18257</v>
      </c>
      <c r="M17193" s="529" t="s">
        <v>1075</v>
      </c>
    </row>
    <row r="17194" spans="12:13" x14ac:dyDescent="0.35">
      <c r="L17194" s="535" t="s">
        <v>18258</v>
      </c>
      <c r="M17194" s="529" t="s">
        <v>1075</v>
      </c>
    </row>
    <row r="17195" spans="12:13" x14ac:dyDescent="0.35">
      <c r="L17195" s="535" t="s">
        <v>18259</v>
      </c>
      <c r="M17195" s="529" t="s">
        <v>1075</v>
      </c>
    </row>
    <row r="17196" spans="12:13" x14ac:dyDescent="0.35">
      <c r="L17196" s="535" t="s">
        <v>18260</v>
      </c>
      <c r="M17196" s="529" t="s">
        <v>1075</v>
      </c>
    </row>
    <row r="17197" spans="12:13" x14ac:dyDescent="0.35">
      <c r="L17197" s="535" t="s">
        <v>18261</v>
      </c>
      <c r="M17197" s="529" t="s">
        <v>1075</v>
      </c>
    </row>
    <row r="17198" spans="12:13" x14ac:dyDescent="0.35">
      <c r="L17198" s="535" t="s">
        <v>18262</v>
      </c>
      <c r="M17198" s="529" t="s">
        <v>1075</v>
      </c>
    </row>
    <row r="17199" spans="12:13" x14ac:dyDescent="0.35">
      <c r="L17199" s="535" t="s">
        <v>18263</v>
      </c>
      <c r="M17199" s="529" t="s">
        <v>1075</v>
      </c>
    </row>
    <row r="17200" spans="12:13" x14ac:dyDescent="0.35">
      <c r="L17200" s="535" t="s">
        <v>18264</v>
      </c>
      <c r="M17200" s="529" t="s">
        <v>1075</v>
      </c>
    </row>
    <row r="17201" spans="12:13" x14ac:dyDescent="0.35">
      <c r="L17201" s="535" t="s">
        <v>18265</v>
      </c>
      <c r="M17201" s="529" t="s">
        <v>1075</v>
      </c>
    </row>
    <row r="17202" spans="12:13" x14ac:dyDescent="0.35">
      <c r="L17202" s="535" t="s">
        <v>18266</v>
      </c>
      <c r="M17202" s="529" t="s">
        <v>1075</v>
      </c>
    </row>
    <row r="17203" spans="12:13" x14ac:dyDescent="0.35">
      <c r="L17203" s="535" t="s">
        <v>18267</v>
      </c>
      <c r="M17203" s="529" t="s">
        <v>1075</v>
      </c>
    </row>
    <row r="17204" spans="12:13" x14ac:dyDescent="0.35">
      <c r="L17204" s="535" t="s">
        <v>18268</v>
      </c>
      <c r="M17204" s="529" t="s">
        <v>1075</v>
      </c>
    </row>
    <row r="17205" spans="12:13" x14ac:dyDescent="0.35">
      <c r="L17205" s="535" t="s">
        <v>18269</v>
      </c>
      <c r="M17205" s="529" t="s">
        <v>1075</v>
      </c>
    </row>
    <row r="17206" spans="12:13" x14ac:dyDescent="0.35">
      <c r="L17206" s="535" t="s">
        <v>18270</v>
      </c>
      <c r="M17206" s="529" t="s">
        <v>1075</v>
      </c>
    </row>
    <row r="17207" spans="12:13" x14ac:dyDescent="0.35">
      <c r="L17207" s="535" t="s">
        <v>18271</v>
      </c>
      <c r="M17207" s="529" t="s">
        <v>1075</v>
      </c>
    </row>
    <row r="17208" spans="12:13" x14ac:dyDescent="0.35">
      <c r="L17208" s="535" t="s">
        <v>18272</v>
      </c>
      <c r="M17208" s="529" t="s">
        <v>1075</v>
      </c>
    </row>
    <row r="17209" spans="12:13" x14ac:dyDescent="0.35">
      <c r="L17209" s="535" t="s">
        <v>18273</v>
      </c>
      <c r="M17209" s="529" t="s">
        <v>1075</v>
      </c>
    </row>
    <row r="17210" spans="12:13" x14ac:dyDescent="0.35">
      <c r="L17210" s="535" t="s">
        <v>18274</v>
      </c>
      <c r="M17210" s="529" t="s">
        <v>1075</v>
      </c>
    </row>
    <row r="17211" spans="12:13" x14ac:dyDescent="0.35">
      <c r="L17211" s="535" t="s">
        <v>18275</v>
      </c>
      <c r="M17211" s="529" t="s">
        <v>1075</v>
      </c>
    </row>
    <row r="17212" spans="12:13" x14ac:dyDescent="0.35">
      <c r="L17212" s="535" t="s">
        <v>18276</v>
      </c>
      <c r="M17212" s="529" t="s">
        <v>1075</v>
      </c>
    </row>
    <row r="17213" spans="12:13" x14ac:dyDescent="0.35">
      <c r="L17213" s="535" t="s">
        <v>18277</v>
      </c>
      <c r="M17213" s="529" t="s">
        <v>1075</v>
      </c>
    </row>
    <row r="17214" spans="12:13" x14ac:dyDescent="0.35">
      <c r="L17214" s="535" t="s">
        <v>18278</v>
      </c>
      <c r="M17214" s="529" t="s">
        <v>1075</v>
      </c>
    </row>
    <row r="17215" spans="12:13" x14ac:dyDescent="0.35">
      <c r="L17215" s="535" t="s">
        <v>18279</v>
      </c>
      <c r="M17215" s="529" t="s">
        <v>1075</v>
      </c>
    </row>
    <row r="17216" spans="12:13" x14ac:dyDescent="0.35">
      <c r="L17216" s="535" t="s">
        <v>18280</v>
      </c>
      <c r="M17216" s="529" t="s">
        <v>1075</v>
      </c>
    </row>
    <row r="17217" spans="12:13" x14ac:dyDescent="0.35">
      <c r="L17217" s="535" t="s">
        <v>18281</v>
      </c>
      <c r="M17217" s="529" t="s">
        <v>1075</v>
      </c>
    </row>
    <row r="17218" spans="12:13" x14ac:dyDescent="0.35">
      <c r="L17218" s="535" t="s">
        <v>18282</v>
      </c>
      <c r="M17218" s="529" t="s">
        <v>1075</v>
      </c>
    </row>
    <row r="17219" spans="12:13" x14ac:dyDescent="0.35">
      <c r="L17219" s="535" t="s">
        <v>18283</v>
      </c>
      <c r="M17219" s="529" t="s">
        <v>1075</v>
      </c>
    </row>
    <row r="17220" spans="12:13" x14ac:dyDescent="0.35">
      <c r="L17220" s="535" t="s">
        <v>18284</v>
      </c>
      <c r="M17220" s="529" t="s">
        <v>1075</v>
      </c>
    </row>
    <row r="17221" spans="12:13" x14ac:dyDescent="0.35">
      <c r="L17221" s="535" t="s">
        <v>18285</v>
      </c>
      <c r="M17221" s="529" t="s">
        <v>1075</v>
      </c>
    </row>
    <row r="17222" spans="12:13" x14ac:dyDescent="0.35">
      <c r="L17222" s="535" t="s">
        <v>18286</v>
      </c>
      <c r="M17222" s="529" t="s">
        <v>1075</v>
      </c>
    </row>
    <row r="17223" spans="12:13" x14ac:dyDescent="0.35">
      <c r="L17223" s="535" t="s">
        <v>18287</v>
      </c>
      <c r="M17223" s="529" t="s">
        <v>1075</v>
      </c>
    </row>
    <row r="17224" spans="12:13" x14ac:dyDescent="0.35">
      <c r="L17224" s="535" t="s">
        <v>18288</v>
      </c>
      <c r="M17224" s="529" t="s">
        <v>1075</v>
      </c>
    </row>
    <row r="17225" spans="12:13" x14ac:dyDescent="0.35">
      <c r="L17225" s="535" t="s">
        <v>18289</v>
      </c>
      <c r="M17225" s="529" t="s">
        <v>1075</v>
      </c>
    </row>
    <row r="17226" spans="12:13" x14ac:dyDescent="0.35">
      <c r="L17226" s="535" t="s">
        <v>18290</v>
      </c>
      <c r="M17226" s="529" t="s">
        <v>1075</v>
      </c>
    </row>
    <row r="17227" spans="12:13" x14ac:dyDescent="0.35">
      <c r="L17227" s="535" t="s">
        <v>18291</v>
      </c>
      <c r="M17227" s="529" t="s">
        <v>1075</v>
      </c>
    </row>
    <row r="17228" spans="12:13" x14ac:dyDescent="0.35">
      <c r="L17228" s="535" t="s">
        <v>18292</v>
      </c>
      <c r="M17228" s="529" t="s">
        <v>1075</v>
      </c>
    </row>
    <row r="17229" spans="12:13" x14ac:dyDescent="0.35">
      <c r="L17229" s="535" t="s">
        <v>18293</v>
      </c>
      <c r="M17229" s="529" t="s">
        <v>1075</v>
      </c>
    </row>
    <row r="17230" spans="12:13" x14ac:dyDescent="0.35">
      <c r="L17230" s="535" t="s">
        <v>18294</v>
      </c>
      <c r="M17230" s="529" t="s">
        <v>1075</v>
      </c>
    </row>
    <row r="17231" spans="12:13" x14ac:dyDescent="0.35">
      <c r="L17231" s="535" t="s">
        <v>18295</v>
      </c>
      <c r="M17231" s="529" t="s">
        <v>1075</v>
      </c>
    </row>
    <row r="17232" spans="12:13" x14ac:dyDescent="0.35">
      <c r="L17232" s="535" t="s">
        <v>18296</v>
      </c>
      <c r="M17232" s="529" t="s">
        <v>1075</v>
      </c>
    </row>
    <row r="17233" spans="12:13" x14ac:dyDescent="0.35">
      <c r="L17233" s="535" t="s">
        <v>18297</v>
      </c>
      <c r="M17233" s="529" t="s">
        <v>1075</v>
      </c>
    </row>
    <row r="17234" spans="12:13" x14ac:dyDescent="0.35">
      <c r="L17234" s="535" t="s">
        <v>18298</v>
      </c>
      <c r="M17234" s="529" t="s">
        <v>1075</v>
      </c>
    </row>
    <row r="17235" spans="12:13" x14ac:dyDescent="0.35">
      <c r="L17235" s="535" t="s">
        <v>18299</v>
      </c>
      <c r="M17235" s="529" t="s">
        <v>1075</v>
      </c>
    </row>
    <row r="17236" spans="12:13" x14ac:dyDescent="0.35">
      <c r="L17236" s="535" t="s">
        <v>18300</v>
      </c>
      <c r="M17236" s="529" t="s">
        <v>1075</v>
      </c>
    </row>
    <row r="17237" spans="12:13" x14ac:dyDescent="0.35">
      <c r="L17237" s="535" t="s">
        <v>18301</v>
      </c>
      <c r="M17237" s="529" t="s">
        <v>1075</v>
      </c>
    </row>
    <row r="17238" spans="12:13" x14ac:dyDescent="0.35">
      <c r="L17238" s="535" t="s">
        <v>18302</v>
      </c>
      <c r="M17238" s="529" t="s">
        <v>1075</v>
      </c>
    </row>
    <row r="17239" spans="12:13" x14ac:dyDescent="0.35">
      <c r="L17239" s="535" t="s">
        <v>18303</v>
      </c>
      <c r="M17239" s="529" t="s">
        <v>1075</v>
      </c>
    </row>
    <row r="17240" spans="12:13" x14ac:dyDescent="0.35">
      <c r="L17240" s="535" t="s">
        <v>18304</v>
      </c>
      <c r="M17240" s="529" t="s">
        <v>1075</v>
      </c>
    </row>
    <row r="17241" spans="12:13" x14ac:dyDescent="0.35">
      <c r="L17241" s="535" t="s">
        <v>18305</v>
      </c>
      <c r="M17241" s="529" t="s">
        <v>1075</v>
      </c>
    </row>
    <row r="17242" spans="12:13" x14ac:dyDescent="0.35">
      <c r="L17242" s="535" t="s">
        <v>18306</v>
      </c>
      <c r="M17242" s="529" t="s">
        <v>1075</v>
      </c>
    </row>
    <row r="17243" spans="12:13" x14ac:dyDescent="0.35">
      <c r="L17243" s="535" t="s">
        <v>18307</v>
      </c>
      <c r="M17243" s="529" t="s">
        <v>1075</v>
      </c>
    </row>
    <row r="17244" spans="12:13" x14ac:dyDescent="0.35">
      <c r="L17244" s="535" t="s">
        <v>18308</v>
      </c>
      <c r="M17244" s="529" t="s">
        <v>1075</v>
      </c>
    </row>
    <row r="17245" spans="12:13" x14ac:dyDescent="0.35">
      <c r="L17245" s="535" t="s">
        <v>18309</v>
      </c>
      <c r="M17245" s="529" t="s">
        <v>1075</v>
      </c>
    </row>
    <row r="17246" spans="12:13" x14ac:dyDescent="0.35">
      <c r="L17246" s="535" t="s">
        <v>18310</v>
      </c>
      <c r="M17246" s="529" t="s">
        <v>1075</v>
      </c>
    </row>
    <row r="17247" spans="12:13" x14ac:dyDescent="0.35">
      <c r="L17247" s="535" t="s">
        <v>18311</v>
      </c>
      <c r="M17247" s="529" t="s">
        <v>1075</v>
      </c>
    </row>
    <row r="17248" spans="12:13" x14ac:dyDescent="0.35">
      <c r="L17248" s="535" t="s">
        <v>18312</v>
      </c>
      <c r="M17248" s="529" t="s">
        <v>1075</v>
      </c>
    </row>
    <row r="17249" spans="12:13" x14ac:dyDescent="0.35">
      <c r="L17249" s="535" t="s">
        <v>18313</v>
      </c>
      <c r="M17249" s="529" t="s">
        <v>1075</v>
      </c>
    </row>
    <row r="17250" spans="12:13" x14ac:dyDescent="0.35">
      <c r="L17250" s="535" t="s">
        <v>18314</v>
      </c>
      <c r="M17250" s="529" t="s">
        <v>1075</v>
      </c>
    </row>
    <row r="17251" spans="12:13" x14ac:dyDescent="0.35">
      <c r="L17251" s="535" t="s">
        <v>18315</v>
      </c>
      <c r="M17251" s="529" t="s">
        <v>1075</v>
      </c>
    </row>
    <row r="17252" spans="12:13" x14ac:dyDescent="0.35">
      <c r="L17252" s="535" t="s">
        <v>18316</v>
      </c>
      <c r="M17252" s="529" t="s">
        <v>1075</v>
      </c>
    </row>
    <row r="17253" spans="12:13" x14ac:dyDescent="0.35">
      <c r="L17253" s="535" t="s">
        <v>18317</v>
      </c>
      <c r="M17253" s="529" t="s">
        <v>1075</v>
      </c>
    </row>
    <row r="17254" spans="12:13" x14ac:dyDescent="0.35">
      <c r="L17254" s="535" t="s">
        <v>18318</v>
      </c>
      <c r="M17254" s="529" t="s">
        <v>1075</v>
      </c>
    </row>
    <row r="17255" spans="12:13" x14ac:dyDescent="0.35">
      <c r="L17255" s="535" t="s">
        <v>18319</v>
      </c>
      <c r="M17255" s="529" t="s">
        <v>1075</v>
      </c>
    </row>
    <row r="17256" spans="12:13" x14ac:dyDescent="0.35">
      <c r="L17256" s="535" t="s">
        <v>18320</v>
      </c>
      <c r="M17256" s="529" t="s">
        <v>1075</v>
      </c>
    </row>
    <row r="17257" spans="12:13" x14ac:dyDescent="0.35">
      <c r="L17257" s="535" t="s">
        <v>18321</v>
      </c>
      <c r="M17257" s="529" t="s">
        <v>1075</v>
      </c>
    </row>
    <row r="17258" spans="12:13" x14ac:dyDescent="0.35">
      <c r="L17258" s="535" t="s">
        <v>18322</v>
      </c>
      <c r="M17258" s="529" t="s">
        <v>1075</v>
      </c>
    </row>
    <row r="17259" spans="12:13" x14ac:dyDescent="0.35">
      <c r="L17259" s="535" t="s">
        <v>18323</v>
      </c>
      <c r="M17259" s="529" t="s">
        <v>1075</v>
      </c>
    </row>
    <row r="17260" spans="12:13" x14ac:dyDescent="0.35">
      <c r="L17260" s="535" t="s">
        <v>18324</v>
      </c>
      <c r="M17260" s="529" t="s">
        <v>1075</v>
      </c>
    </row>
    <row r="17261" spans="12:13" x14ac:dyDescent="0.35">
      <c r="L17261" s="535" t="s">
        <v>18325</v>
      </c>
      <c r="M17261" s="529" t="s">
        <v>1075</v>
      </c>
    </row>
    <row r="17262" spans="12:13" x14ac:dyDescent="0.35">
      <c r="L17262" s="535" t="s">
        <v>18326</v>
      </c>
      <c r="M17262" s="529" t="s">
        <v>1075</v>
      </c>
    </row>
    <row r="17263" spans="12:13" x14ac:dyDescent="0.35">
      <c r="L17263" s="535" t="s">
        <v>18327</v>
      </c>
      <c r="M17263" s="529" t="s">
        <v>1075</v>
      </c>
    </row>
    <row r="17264" spans="12:13" x14ac:dyDescent="0.35">
      <c r="L17264" s="535" t="s">
        <v>18328</v>
      </c>
      <c r="M17264" s="529" t="s">
        <v>1075</v>
      </c>
    </row>
    <row r="17265" spans="12:13" x14ac:dyDescent="0.35">
      <c r="L17265" s="535" t="s">
        <v>18329</v>
      </c>
      <c r="M17265" s="529" t="s">
        <v>1075</v>
      </c>
    </row>
    <row r="17266" spans="12:13" x14ac:dyDescent="0.35">
      <c r="L17266" s="535" t="s">
        <v>18330</v>
      </c>
      <c r="M17266" s="529" t="s">
        <v>1075</v>
      </c>
    </row>
    <row r="17267" spans="12:13" x14ac:dyDescent="0.35">
      <c r="L17267" s="535" t="s">
        <v>18331</v>
      </c>
      <c r="M17267" s="529" t="s">
        <v>1075</v>
      </c>
    </row>
    <row r="17268" spans="12:13" x14ac:dyDescent="0.35">
      <c r="L17268" s="535" t="s">
        <v>18332</v>
      </c>
      <c r="M17268" s="529" t="s">
        <v>1075</v>
      </c>
    </row>
    <row r="17269" spans="12:13" x14ac:dyDescent="0.35">
      <c r="L17269" s="535" t="s">
        <v>18333</v>
      </c>
      <c r="M17269" s="529" t="s">
        <v>1075</v>
      </c>
    </row>
    <row r="17270" spans="12:13" x14ac:dyDescent="0.35">
      <c r="L17270" s="535" t="s">
        <v>18334</v>
      </c>
      <c r="M17270" s="529" t="s">
        <v>1075</v>
      </c>
    </row>
    <row r="17271" spans="12:13" x14ac:dyDescent="0.35">
      <c r="L17271" s="535" t="s">
        <v>18335</v>
      </c>
      <c r="M17271" s="529" t="s">
        <v>1075</v>
      </c>
    </row>
    <row r="17272" spans="12:13" x14ac:dyDescent="0.35">
      <c r="L17272" s="535" t="s">
        <v>18336</v>
      </c>
      <c r="M17272" s="529" t="s">
        <v>1075</v>
      </c>
    </row>
    <row r="17273" spans="12:13" x14ac:dyDescent="0.35">
      <c r="L17273" s="535" t="s">
        <v>18337</v>
      </c>
      <c r="M17273" s="529" t="s">
        <v>1075</v>
      </c>
    </row>
    <row r="17274" spans="12:13" x14ac:dyDescent="0.35">
      <c r="L17274" s="535" t="s">
        <v>18338</v>
      </c>
      <c r="M17274" s="529" t="s">
        <v>1075</v>
      </c>
    </row>
    <row r="17275" spans="12:13" x14ac:dyDescent="0.35">
      <c r="L17275" s="535" t="s">
        <v>18339</v>
      </c>
      <c r="M17275" s="529" t="s">
        <v>1075</v>
      </c>
    </row>
    <row r="17276" spans="12:13" x14ac:dyDescent="0.35">
      <c r="L17276" s="535" t="s">
        <v>18340</v>
      </c>
      <c r="M17276" s="529" t="s">
        <v>1075</v>
      </c>
    </row>
    <row r="17277" spans="12:13" x14ac:dyDescent="0.35">
      <c r="L17277" s="535" t="s">
        <v>18341</v>
      </c>
      <c r="M17277" s="529" t="s">
        <v>1075</v>
      </c>
    </row>
    <row r="17278" spans="12:13" x14ac:dyDescent="0.35">
      <c r="L17278" s="535" t="s">
        <v>18342</v>
      </c>
      <c r="M17278" s="529" t="s">
        <v>1075</v>
      </c>
    </row>
    <row r="17279" spans="12:13" x14ac:dyDescent="0.35">
      <c r="L17279" s="535" t="s">
        <v>18343</v>
      </c>
      <c r="M17279" s="529" t="s">
        <v>1075</v>
      </c>
    </row>
    <row r="17280" spans="12:13" x14ac:dyDescent="0.35">
      <c r="L17280" s="535" t="s">
        <v>18344</v>
      </c>
      <c r="M17280" s="529" t="s">
        <v>1075</v>
      </c>
    </row>
    <row r="17281" spans="12:13" x14ac:dyDescent="0.35">
      <c r="L17281" s="535" t="s">
        <v>18345</v>
      </c>
      <c r="M17281" s="529" t="s">
        <v>1075</v>
      </c>
    </row>
    <row r="17282" spans="12:13" x14ac:dyDescent="0.35">
      <c r="L17282" s="535" t="s">
        <v>18346</v>
      </c>
      <c r="M17282" s="529" t="s">
        <v>1075</v>
      </c>
    </row>
    <row r="17283" spans="12:13" x14ac:dyDescent="0.35">
      <c r="L17283" s="535" t="s">
        <v>18347</v>
      </c>
      <c r="M17283" s="529" t="s">
        <v>1075</v>
      </c>
    </row>
    <row r="17284" spans="12:13" x14ac:dyDescent="0.35">
      <c r="L17284" s="535" t="s">
        <v>18348</v>
      </c>
      <c r="M17284" s="529" t="s">
        <v>1075</v>
      </c>
    </row>
    <row r="17285" spans="12:13" x14ac:dyDescent="0.35">
      <c r="L17285" s="535" t="s">
        <v>18349</v>
      </c>
      <c r="M17285" s="529" t="s">
        <v>1075</v>
      </c>
    </row>
    <row r="17286" spans="12:13" x14ac:dyDescent="0.35">
      <c r="L17286" s="535" t="s">
        <v>18350</v>
      </c>
      <c r="M17286" s="529" t="s">
        <v>1075</v>
      </c>
    </row>
    <row r="17287" spans="12:13" x14ac:dyDescent="0.35">
      <c r="L17287" s="535" t="s">
        <v>18351</v>
      </c>
      <c r="M17287" s="529" t="s">
        <v>1075</v>
      </c>
    </row>
    <row r="17288" spans="12:13" x14ac:dyDescent="0.35">
      <c r="L17288" s="535" t="s">
        <v>18352</v>
      </c>
      <c r="M17288" s="529" t="s">
        <v>1075</v>
      </c>
    </row>
    <row r="17289" spans="12:13" x14ac:dyDescent="0.35">
      <c r="L17289" s="535" t="s">
        <v>18353</v>
      </c>
      <c r="M17289" s="529" t="s">
        <v>1075</v>
      </c>
    </row>
    <row r="17290" spans="12:13" x14ac:dyDescent="0.35">
      <c r="L17290" s="535" t="s">
        <v>18354</v>
      </c>
      <c r="M17290" s="529" t="s">
        <v>1075</v>
      </c>
    </row>
    <row r="17291" spans="12:13" x14ac:dyDescent="0.35">
      <c r="L17291" s="535" t="s">
        <v>18355</v>
      </c>
      <c r="M17291" s="529" t="s">
        <v>1075</v>
      </c>
    </row>
    <row r="17292" spans="12:13" x14ac:dyDescent="0.35">
      <c r="L17292" s="535" t="s">
        <v>18356</v>
      </c>
      <c r="M17292" s="529" t="s">
        <v>1075</v>
      </c>
    </row>
    <row r="17293" spans="12:13" x14ac:dyDescent="0.35">
      <c r="L17293" s="535" t="s">
        <v>18357</v>
      </c>
      <c r="M17293" s="529" t="s">
        <v>1075</v>
      </c>
    </row>
    <row r="17294" spans="12:13" x14ac:dyDescent="0.35">
      <c r="L17294" s="535" t="s">
        <v>18358</v>
      </c>
      <c r="M17294" s="529" t="s">
        <v>1075</v>
      </c>
    </row>
    <row r="17295" spans="12:13" x14ac:dyDescent="0.35">
      <c r="L17295" s="535" t="s">
        <v>18359</v>
      </c>
      <c r="M17295" s="529" t="s">
        <v>1075</v>
      </c>
    </row>
    <row r="17296" spans="12:13" x14ac:dyDescent="0.35">
      <c r="L17296" s="535" t="s">
        <v>18360</v>
      </c>
      <c r="M17296" s="529" t="s">
        <v>1075</v>
      </c>
    </row>
    <row r="17297" spans="12:13" x14ac:dyDescent="0.35">
      <c r="L17297" s="535" t="s">
        <v>18361</v>
      </c>
      <c r="M17297" s="529" t="s">
        <v>1075</v>
      </c>
    </row>
    <row r="17298" spans="12:13" x14ac:dyDescent="0.35">
      <c r="L17298" s="535" t="s">
        <v>18362</v>
      </c>
      <c r="M17298" s="529" t="s">
        <v>1075</v>
      </c>
    </row>
    <row r="17299" spans="12:13" x14ac:dyDescent="0.35">
      <c r="L17299" s="535" t="s">
        <v>18363</v>
      </c>
      <c r="M17299" s="529" t="s">
        <v>1075</v>
      </c>
    </row>
    <row r="17300" spans="12:13" x14ac:dyDescent="0.35">
      <c r="L17300" s="535" t="s">
        <v>18364</v>
      </c>
      <c r="M17300" s="529" t="s">
        <v>1075</v>
      </c>
    </row>
    <row r="17301" spans="12:13" x14ac:dyDescent="0.35">
      <c r="L17301" s="535" t="s">
        <v>18365</v>
      </c>
      <c r="M17301" s="529" t="s">
        <v>1075</v>
      </c>
    </row>
    <row r="17302" spans="12:13" x14ac:dyDescent="0.35">
      <c r="L17302" s="535" t="s">
        <v>18366</v>
      </c>
      <c r="M17302" s="529" t="s">
        <v>1075</v>
      </c>
    </row>
    <row r="17303" spans="12:13" x14ac:dyDescent="0.35">
      <c r="L17303" s="535" t="s">
        <v>18367</v>
      </c>
      <c r="M17303" s="529" t="s">
        <v>1075</v>
      </c>
    </row>
    <row r="17304" spans="12:13" x14ac:dyDescent="0.35">
      <c r="L17304" s="535" t="s">
        <v>18368</v>
      </c>
      <c r="M17304" s="529" t="s">
        <v>1075</v>
      </c>
    </row>
    <row r="17305" spans="12:13" x14ac:dyDescent="0.35">
      <c r="L17305" s="535" t="s">
        <v>18369</v>
      </c>
      <c r="M17305" s="529" t="s">
        <v>1075</v>
      </c>
    </row>
    <row r="17306" spans="12:13" x14ac:dyDescent="0.35">
      <c r="L17306" s="535" t="s">
        <v>18370</v>
      </c>
      <c r="M17306" s="529" t="s">
        <v>1075</v>
      </c>
    </row>
    <row r="17307" spans="12:13" x14ac:dyDescent="0.35">
      <c r="L17307" s="535" t="s">
        <v>18371</v>
      </c>
      <c r="M17307" s="529" t="s">
        <v>1075</v>
      </c>
    </row>
    <row r="17308" spans="12:13" x14ac:dyDescent="0.35">
      <c r="L17308" s="535" t="s">
        <v>18372</v>
      </c>
      <c r="M17308" s="529" t="s">
        <v>1075</v>
      </c>
    </row>
    <row r="17309" spans="12:13" x14ac:dyDescent="0.35">
      <c r="L17309" s="535" t="s">
        <v>18373</v>
      </c>
      <c r="M17309" s="529" t="s">
        <v>1075</v>
      </c>
    </row>
    <row r="17310" spans="12:13" x14ac:dyDescent="0.35">
      <c r="L17310" s="535" t="s">
        <v>18374</v>
      </c>
      <c r="M17310" s="529" t="s">
        <v>1075</v>
      </c>
    </row>
    <row r="17311" spans="12:13" x14ac:dyDescent="0.35">
      <c r="L17311" s="535" t="s">
        <v>18375</v>
      </c>
      <c r="M17311" s="529" t="s">
        <v>1075</v>
      </c>
    </row>
    <row r="17312" spans="12:13" x14ac:dyDescent="0.35">
      <c r="L17312" s="535" t="s">
        <v>18376</v>
      </c>
      <c r="M17312" s="529" t="s">
        <v>1075</v>
      </c>
    </row>
    <row r="17313" spans="12:13" x14ac:dyDescent="0.35">
      <c r="L17313" s="535" t="s">
        <v>18377</v>
      </c>
      <c r="M17313" s="529" t="s">
        <v>1075</v>
      </c>
    </row>
    <row r="17314" spans="12:13" x14ac:dyDescent="0.35">
      <c r="L17314" s="535" t="s">
        <v>18378</v>
      </c>
      <c r="M17314" s="529" t="s">
        <v>1075</v>
      </c>
    </row>
    <row r="17315" spans="12:13" x14ac:dyDescent="0.35">
      <c r="L17315" s="535" t="s">
        <v>18379</v>
      </c>
      <c r="M17315" s="529" t="s">
        <v>1075</v>
      </c>
    </row>
    <row r="17316" spans="12:13" x14ac:dyDescent="0.35">
      <c r="L17316" s="535" t="s">
        <v>18380</v>
      </c>
      <c r="M17316" s="529" t="s">
        <v>1075</v>
      </c>
    </row>
    <row r="17317" spans="12:13" x14ac:dyDescent="0.35">
      <c r="L17317" s="535" t="s">
        <v>18381</v>
      </c>
      <c r="M17317" s="529" t="s">
        <v>1075</v>
      </c>
    </row>
    <row r="17318" spans="12:13" x14ac:dyDescent="0.35">
      <c r="L17318" s="535" t="s">
        <v>18382</v>
      </c>
      <c r="M17318" s="529" t="s">
        <v>1075</v>
      </c>
    </row>
    <row r="17319" spans="12:13" x14ac:dyDescent="0.35">
      <c r="L17319" s="535" t="s">
        <v>18383</v>
      </c>
      <c r="M17319" s="529" t="s">
        <v>1075</v>
      </c>
    </row>
    <row r="17320" spans="12:13" x14ac:dyDescent="0.35">
      <c r="L17320" s="535" t="s">
        <v>18384</v>
      </c>
      <c r="M17320" s="529" t="s">
        <v>1075</v>
      </c>
    </row>
    <row r="17321" spans="12:13" x14ac:dyDescent="0.35">
      <c r="L17321" s="535" t="s">
        <v>18385</v>
      </c>
      <c r="M17321" s="529" t="s">
        <v>1075</v>
      </c>
    </row>
    <row r="17322" spans="12:13" x14ac:dyDescent="0.35">
      <c r="L17322" s="535" t="s">
        <v>18386</v>
      </c>
      <c r="M17322" s="529" t="s">
        <v>1075</v>
      </c>
    </row>
    <row r="17323" spans="12:13" x14ac:dyDescent="0.35">
      <c r="L17323" s="535" t="s">
        <v>18387</v>
      </c>
      <c r="M17323" s="529" t="s">
        <v>1075</v>
      </c>
    </row>
    <row r="17324" spans="12:13" x14ac:dyDescent="0.35">
      <c r="L17324" s="535" t="s">
        <v>18388</v>
      </c>
      <c r="M17324" s="529" t="s">
        <v>1075</v>
      </c>
    </row>
    <row r="17325" spans="12:13" x14ac:dyDescent="0.35">
      <c r="L17325" s="535" t="s">
        <v>18389</v>
      </c>
      <c r="M17325" s="529" t="s">
        <v>1075</v>
      </c>
    </row>
    <row r="17326" spans="12:13" x14ac:dyDescent="0.35">
      <c r="L17326" s="535" t="s">
        <v>18390</v>
      </c>
      <c r="M17326" s="529" t="s">
        <v>1075</v>
      </c>
    </row>
    <row r="17327" spans="12:13" x14ac:dyDescent="0.35">
      <c r="L17327" s="535" t="s">
        <v>18391</v>
      </c>
      <c r="M17327" s="529" t="s">
        <v>1075</v>
      </c>
    </row>
    <row r="17328" spans="12:13" x14ac:dyDescent="0.35">
      <c r="L17328" s="535" t="s">
        <v>18392</v>
      </c>
      <c r="M17328" s="529" t="s">
        <v>1075</v>
      </c>
    </row>
    <row r="17329" spans="12:13" x14ac:dyDescent="0.35">
      <c r="L17329" s="535" t="s">
        <v>18393</v>
      </c>
      <c r="M17329" s="529" t="s">
        <v>1075</v>
      </c>
    </row>
    <row r="17330" spans="12:13" x14ac:dyDescent="0.35">
      <c r="L17330" s="535" t="s">
        <v>18394</v>
      </c>
      <c r="M17330" s="529" t="s">
        <v>1075</v>
      </c>
    </row>
    <row r="17331" spans="12:13" x14ac:dyDescent="0.35">
      <c r="L17331" s="535" t="s">
        <v>18395</v>
      </c>
      <c r="M17331" s="529" t="s">
        <v>1075</v>
      </c>
    </row>
    <row r="17332" spans="12:13" x14ac:dyDescent="0.35">
      <c r="L17332" s="535" t="s">
        <v>18396</v>
      </c>
      <c r="M17332" s="529" t="s">
        <v>1075</v>
      </c>
    </row>
    <row r="17333" spans="12:13" x14ac:dyDescent="0.35">
      <c r="L17333" s="535" t="s">
        <v>18397</v>
      </c>
      <c r="M17333" s="529" t="s">
        <v>1075</v>
      </c>
    </row>
    <row r="17334" spans="12:13" x14ac:dyDescent="0.35">
      <c r="L17334" s="535" t="s">
        <v>18398</v>
      </c>
      <c r="M17334" s="529" t="s">
        <v>1075</v>
      </c>
    </row>
    <row r="17335" spans="12:13" x14ac:dyDescent="0.35">
      <c r="L17335" s="535" t="s">
        <v>18399</v>
      </c>
      <c r="M17335" s="529" t="s">
        <v>1075</v>
      </c>
    </row>
    <row r="17336" spans="12:13" x14ac:dyDescent="0.35">
      <c r="L17336" s="535" t="s">
        <v>18400</v>
      </c>
      <c r="M17336" s="529" t="s">
        <v>1075</v>
      </c>
    </row>
    <row r="17337" spans="12:13" x14ac:dyDescent="0.35">
      <c r="L17337" s="535" t="s">
        <v>18401</v>
      </c>
      <c r="M17337" s="529" t="s">
        <v>1075</v>
      </c>
    </row>
    <row r="17338" spans="12:13" x14ac:dyDescent="0.35">
      <c r="L17338" s="535" t="s">
        <v>18402</v>
      </c>
      <c r="M17338" s="529" t="s">
        <v>1075</v>
      </c>
    </row>
    <row r="17339" spans="12:13" x14ac:dyDescent="0.35">
      <c r="L17339" s="535" t="s">
        <v>18403</v>
      </c>
      <c r="M17339" s="529" t="s">
        <v>1075</v>
      </c>
    </row>
    <row r="17340" spans="12:13" x14ac:dyDescent="0.35">
      <c r="L17340" s="535" t="s">
        <v>18404</v>
      </c>
      <c r="M17340" s="529" t="s">
        <v>1075</v>
      </c>
    </row>
    <row r="17341" spans="12:13" x14ac:dyDescent="0.35">
      <c r="L17341" s="535" t="s">
        <v>18405</v>
      </c>
      <c r="M17341" s="529" t="s">
        <v>1075</v>
      </c>
    </row>
    <row r="17342" spans="12:13" x14ac:dyDescent="0.35">
      <c r="L17342" s="535" t="s">
        <v>18406</v>
      </c>
      <c r="M17342" s="529" t="s">
        <v>1075</v>
      </c>
    </row>
    <row r="17343" spans="12:13" x14ac:dyDescent="0.35">
      <c r="L17343" s="535" t="s">
        <v>18407</v>
      </c>
      <c r="M17343" s="529" t="s">
        <v>1075</v>
      </c>
    </row>
    <row r="17344" spans="12:13" x14ac:dyDescent="0.35">
      <c r="L17344" s="535" t="s">
        <v>18408</v>
      </c>
      <c r="M17344" s="529" t="s">
        <v>1075</v>
      </c>
    </row>
    <row r="17345" spans="12:13" x14ac:dyDescent="0.35">
      <c r="L17345" s="535" t="s">
        <v>18409</v>
      </c>
      <c r="M17345" s="529" t="s">
        <v>1075</v>
      </c>
    </row>
    <row r="17346" spans="12:13" x14ac:dyDescent="0.35">
      <c r="L17346" s="535" t="s">
        <v>18410</v>
      </c>
      <c r="M17346" s="529" t="s">
        <v>1075</v>
      </c>
    </row>
    <row r="17347" spans="12:13" x14ac:dyDescent="0.35">
      <c r="L17347" s="535" t="s">
        <v>18411</v>
      </c>
      <c r="M17347" s="529" t="s">
        <v>1075</v>
      </c>
    </row>
    <row r="17348" spans="12:13" x14ac:dyDescent="0.35">
      <c r="L17348" s="535" t="s">
        <v>18412</v>
      </c>
      <c r="M17348" s="529" t="s">
        <v>1075</v>
      </c>
    </row>
    <row r="17349" spans="12:13" x14ac:dyDescent="0.35">
      <c r="L17349" s="535" t="s">
        <v>18413</v>
      </c>
      <c r="M17349" s="529" t="s">
        <v>1075</v>
      </c>
    </row>
    <row r="17350" spans="12:13" x14ac:dyDescent="0.35">
      <c r="L17350" s="535" t="s">
        <v>18414</v>
      </c>
      <c r="M17350" s="529" t="s">
        <v>1075</v>
      </c>
    </row>
    <row r="17351" spans="12:13" x14ac:dyDescent="0.35">
      <c r="L17351" s="535" t="s">
        <v>18415</v>
      </c>
      <c r="M17351" s="529" t="s">
        <v>1075</v>
      </c>
    </row>
    <row r="17352" spans="12:13" x14ac:dyDescent="0.35">
      <c r="L17352" s="535" t="s">
        <v>18416</v>
      </c>
      <c r="M17352" s="529" t="s">
        <v>1075</v>
      </c>
    </row>
    <row r="17353" spans="12:13" x14ac:dyDescent="0.35">
      <c r="L17353" s="535" t="s">
        <v>18417</v>
      </c>
      <c r="M17353" s="529" t="s">
        <v>1075</v>
      </c>
    </row>
    <row r="17354" spans="12:13" x14ac:dyDescent="0.35">
      <c r="L17354" s="535" t="s">
        <v>18418</v>
      </c>
      <c r="M17354" s="529" t="s">
        <v>1075</v>
      </c>
    </row>
    <row r="17355" spans="12:13" x14ac:dyDescent="0.35">
      <c r="L17355" s="535" t="s">
        <v>18419</v>
      </c>
      <c r="M17355" s="529" t="s">
        <v>1075</v>
      </c>
    </row>
    <row r="17356" spans="12:13" x14ac:dyDescent="0.35">
      <c r="L17356" s="535" t="s">
        <v>18420</v>
      </c>
      <c r="M17356" s="529" t="s">
        <v>1075</v>
      </c>
    </row>
    <row r="17357" spans="12:13" x14ac:dyDescent="0.35">
      <c r="L17357" s="535" t="s">
        <v>18421</v>
      </c>
      <c r="M17357" s="529" t="s">
        <v>1075</v>
      </c>
    </row>
    <row r="17358" spans="12:13" x14ac:dyDescent="0.35">
      <c r="L17358" s="535" t="s">
        <v>18422</v>
      </c>
      <c r="M17358" s="529" t="s">
        <v>1075</v>
      </c>
    </row>
    <row r="17359" spans="12:13" x14ac:dyDescent="0.35">
      <c r="L17359" s="535" t="s">
        <v>18423</v>
      </c>
      <c r="M17359" s="529" t="s">
        <v>1075</v>
      </c>
    </row>
    <row r="17360" spans="12:13" x14ac:dyDescent="0.35">
      <c r="L17360" s="535" t="s">
        <v>18424</v>
      </c>
      <c r="M17360" s="529" t="s">
        <v>1075</v>
      </c>
    </row>
    <row r="17361" spans="12:13" x14ac:dyDescent="0.35">
      <c r="L17361" s="535" t="s">
        <v>18425</v>
      </c>
      <c r="M17361" s="529" t="s">
        <v>1075</v>
      </c>
    </row>
    <row r="17362" spans="12:13" x14ac:dyDescent="0.35">
      <c r="L17362" s="535" t="s">
        <v>18426</v>
      </c>
      <c r="M17362" s="529" t="s">
        <v>1075</v>
      </c>
    </row>
    <row r="17363" spans="12:13" x14ac:dyDescent="0.35">
      <c r="L17363" s="535" t="s">
        <v>18427</v>
      </c>
      <c r="M17363" s="529" t="s">
        <v>1075</v>
      </c>
    </row>
    <row r="17364" spans="12:13" x14ac:dyDescent="0.35">
      <c r="L17364" s="535" t="s">
        <v>18428</v>
      </c>
      <c r="M17364" s="529" t="s">
        <v>1075</v>
      </c>
    </row>
    <row r="17365" spans="12:13" x14ac:dyDescent="0.35">
      <c r="L17365" s="535" t="s">
        <v>18429</v>
      </c>
      <c r="M17365" s="529" t="s">
        <v>1075</v>
      </c>
    </row>
    <row r="17366" spans="12:13" x14ac:dyDescent="0.35">
      <c r="L17366" s="535" t="s">
        <v>18430</v>
      </c>
      <c r="M17366" s="529" t="s">
        <v>1075</v>
      </c>
    </row>
    <row r="17367" spans="12:13" x14ac:dyDescent="0.35">
      <c r="L17367" s="535" t="s">
        <v>18431</v>
      </c>
      <c r="M17367" s="529" t="s">
        <v>1075</v>
      </c>
    </row>
    <row r="17368" spans="12:13" x14ac:dyDescent="0.35">
      <c r="L17368" s="535" t="s">
        <v>18432</v>
      </c>
      <c r="M17368" s="529" t="s">
        <v>1075</v>
      </c>
    </row>
    <row r="17369" spans="12:13" x14ac:dyDescent="0.35">
      <c r="L17369" s="535" t="s">
        <v>18433</v>
      </c>
      <c r="M17369" s="529" t="s">
        <v>1075</v>
      </c>
    </row>
    <row r="17370" spans="12:13" x14ac:dyDescent="0.35">
      <c r="L17370" s="535" t="s">
        <v>18434</v>
      </c>
      <c r="M17370" s="529" t="s">
        <v>1075</v>
      </c>
    </row>
    <row r="17371" spans="12:13" x14ac:dyDescent="0.35">
      <c r="L17371" s="535" t="s">
        <v>18435</v>
      </c>
      <c r="M17371" s="529" t="s">
        <v>1075</v>
      </c>
    </row>
    <row r="17372" spans="12:13" x14ac:dyDescent="0.35">
      <c r="L17372" s="535" t="s">
        <v>18436</v>
      </c>
      <c r="M17372" s="529" t="s">
        <v>1075</v>
      </c>
    </row>
    <row r="17373" spans="12:13" x14ac:dyDescent="0.35">
      <c r="L17373" s="535" t="s">
        <v>18437</v>
      </c>
      <c r="M17373" s="529" t="s">
        <v>1075</v>
      </c>
    </row>
    <row r="17374" spans="12:13" x14ac:dyDescent="0.35">
      <c r="L17374" s="535" t="s">
        <v>18438</v>
      </c>
      <c r="M17374" s="529" t="s">
        <v>1075</v>
      </c>
    </row>
    <row r="17375" spans="12:13" x14ac:dyDescent="0.35">
      <c r="L17375" s="535" t="s">
        <v>18439</v>
      </c>
      <c r="M17375" s="529" t="s">
        <v>1075</v>
      </c>
    </row>
    <row r="17376" spans="12:13" x14ac:dyDescent="0.35">
      <c r="L17376" s="535" t="s">
        <v>18440</v>
      </c>
      <c r="M17376" s="529" t="s">
        <v>1075</v>
      </c>
    </row>
    <row r="17377" spans="12:13" x14ac:dyDescent="0.35">
      <c r="L17377" s="535" t="s">
        <v>18441</v>
      </c>
      <c r="M17377" s="529" t="s">
        <v>1075</v>
      </c>
    </row>
    <row r="17378" spans="12:13" x14ac:dyDescent="0.35">
      <c r="L17378" s="535" t="s">
        <v>18442</v>
      </c>
      <c r="M17378" s="529" t="s">
        <v>1075</v>
      </c>
    </row>
    <row r="17379" spans="12:13" x14ac:dyDescent="0.35">
      <c r="L17379" s="535" t="s">
        <v>18443</v>
      </c>
      <c r="M17379" s="529" t="s">
        <v>1075</v>
      </c>
    </row>
    <row r="17380" spans="12:13" x14ac:dyDescent="0.35">
      <c r="L17380" s="535" t="s">
        <v>18444</v>
      </c>
      <c r="M17380" s="529" t="s">
        <v>1075</v>
      </c>
    </row>
    <row r="17381" spans="12:13" x14ac:dyDescent="0.35">
      <c r="L17381" s="535" t="s">
        <v>18445</v>
      </c>
      <c r="M17381" s="529" t="s">
        <v>1075</v>
      </c>
    </row>
    <row r="17382" spans="12:13" x14ac:dyDescent="0.35">
      <c r="L17382" s="535" t="s">
        <v>18446</v>
      </c>
      <c r="M17382" s="529" t="s">
        <v>1075</v>
      </c>
    </row>
    <row r="17383" spans="12:13" x14ac:dyDescent="0.35">
      <c r="L17383" s="535" t="s">
        <v>18447</v>
      </c>
      <c r="M17383" s="529" t="s">
        <v>1075</v>
      </c>
    </row>
    <row r="17384" spans="12:13" x14ac:dyDescent="0.35">
      <c r="L17384" s="535" t="s">
        <v>18448</v>
      </c>
      <c r="M17384" s="529" t="s">
        <v>1075</v>
      </c>
    </row>
    <row r="17385" spans="12:13" x14ac:dyDescent="0.35">
      <c r="L17385" s="535" t="s">
        <v>18449</v>
      </c>
      <c r="M17385" s="529" t="s">
        <v>1075</v>
      </c>
    </row>
    <row r="17386" spans="12:13" x14ac:dyDescent="0.35">
      <c r="L17386" s="535" t="s">
        <v>18450</v>
      </c>
      <c r="M17386" s="529" t="s">
        <v>1075</v>
      </c>
    </row>
    <row r="17387" spans="12:13" x14ac:dyDescent="0.35">
      <c r="L17387" s="535" t="s">
        <v>18451</v>
      </c>
      <c r="M17387" s="529" t="s">
        <v>1075</v>
      </c>
    </row>
    <row r="17388" spans="12:13" x14ac:dyDescent="0.35">
      <c r="L17388" s="535" t="s">
        <v>18452</v>
      </c>
      <c r="M17388" s="529" t="s">
        <v>1075</v>
      </c>
    </row>
    <row r="17389" spans="12:13" x14ac:dyDescent="0.35">
      <c r="L17389" s="535" t="s">
        <v>18453</v>
      </c>
      <c r="M17389" s="529" t="s">
        <v>1075</v>
      </c>
    </row>
    <row r="17390" spans="12:13" x14ac:dyDescent="0.35">
      <c r="L17390" s="535" t="s">
        <v>18454</v>
      </c>
      <c r="M17390" s="529" t="s">
        <v>1075</v>
      </c>
    </row>
    <row r="17391" spans="12:13" x14ac:dyDescent="0.35">
      <c r="L17391" s="535" t="s">
        <v>18455</v>
      </c>
      <c r="M17391" s="529" t="s">
        <v>1075</v>
      </c>
    </row>
    <row r="17392" spans="12:13" x14ac:dyDescent="0.35">
      <c r="L17392" s="535" t="s">
        <v>18456</v>
      </c>
      <c r="M17392" s="529" t="s">
        <v>1075</v>
      </c>
    </row>
    <row r="17393" spans="12:13" x14ac:dyDescent="0.35">
      <c r="L17393" s="535" t="s">
        <v>18457</v>
      </c>
      <c r="M17393" s="529" t="s">
        <v>1075</v>
      </c>
    </row>
    <row r="17394" spans="12:13" x14ac:dyDescent="0.35">
      <c r="L17394" s="535" t="s">
        <v>18458</v>
      </c>
      <c r="M17394" s="529" t="s">
        <v>1075</v>
      </c>
    </row>
    <row r="17395" spans="12:13" x14ac:dyDescent="0.35">
      <c r="L17395" s="535" t="s">
        <v>18459</v>
      </c>
      <c r="M17395" s="529" t="s">
        <v>1075</v>
      </c>
    </row>
    <row r="17396" spans="12:13" x14ac:dyDescent="0.35">
      <c r="L17396" s="535" t="s">
        <v>18460</v>
      </c>
      <c r="M17396" s="529" t="s">
        <v>1075</v>
      </c>
    </row>
    <row r="17397" spans="12:13" x14ac:dyDescent="0.35">
      <c r="L17397" s="535" t="s">
        <v>18461</v>
      </c>
      <c r="M17397" s="529" t="s">
        <v>1075</v>
      </c>
    </row>
    <row r="17398" spans="12:13" x14ac:dyDescent="0.35">
      <c r="L17398" s="535" t="s">
        <v>18462</v>
      </c>
      <c r="M17398" s="529" t="s">
        <v>1075</v>
      </c>
    </row>
    <row r="17399" spans="12:13" x14ac:dyDescent="0.35">
      <c r="L17399" s="535" t="s">
        <v>18463</v>
      </c>
      <c r="M17399" s="529" t="s">
        <v>1075</v>
      </c>
    </row>
    <row r="17400" spans="12:13" x14ac:dyDescent="0.35">
      <c r="L17400" s="535" t="s">
        <v>18464</v>
      </c>
      <c r="M17400" s="529" t="s">
        <v>1075</v>
      </c>
    </row>
    <row r="17401" spans="12:13" x14ac:dyDescent="0.35">
      <c r="L17401" s="535" t="s">
        <v>18465</v>
      </c>
      <c r="M17401" s="529" t="s">
        <v>1075</v>
      </c>
    </row>
    <row r="17402" spans="12:13" x14ac:dyDescent="0.35">
      <c r="L17402" s="535" t="s">
        <v>18466</v>
      </c>
      <c r="M17402" s="529" t="s">
        <v>1075</v>
      </c>
    </row>
    <row r="17403" spans="12:13" x14ac:dyDescent="0.35">
      <c r="L17403" s="535" t="s">
        <v>18467</v>
      </c>
      <c r="M17403" s="529" t="s">
        <v>1075</v>
      </c>
    </row>
    <row r="17404" spans="12:13" x14ac:dyDescent="0.35">
      <c r="L17404" s="535" t="s">
        <v>18468</v>
      </c>
      <c r="M17404" s="529" t="s">
        <v>1075</v>
      </c>
    </row>
    <row r="17405" spans="12:13" x14ac:dyDescent="0.35">
      <c r="L17405" s="535" t="s">
        <v>18469</v>
      </c>
      <c r="M17405" s="529" t="s">
        <v>1075</v>
      </c>
    </row>
    <row r="17406" spans="12:13" x14ac:dyDescent="0.35">
      <c r="L17406" s="535" t="s">
        <v>18470</v>
      </c>
      <c r="M17406" s="529" t="s">
        <v>1075</v>
      </c>
    </row>
    <row r="17407" spans="12:13" x14ac:dyDescent="0.35">
      <c r="L17407" s="535" t="s">
        <v>18471</v>
      </c>
      <c r="M17407" s="529" t="s">
        <v>1075</v>
      </c>
    </row>
    <row r="17408" spans="12:13" x14ac:dyDescent="0.35">
      <c r="L17408" s="535" t="s">
        <v>18472</v>
      </c>
      <c r="M17408" s="529" t="s">
        <v>1075</v>
      </c>
    </row>
    <row r="17409" spans="12:13" x14ac:dyDescent="0.35">
      <c r="L17409" s="535" t="s">
        <v>18473</v>
      </c>
      <c r="M17409" s="529" t="s">
        <v>1075</v>
      </c>
    </row>
    <row r="17410" spans="12:13" x14ac:dyDescent="0.35">
      <c r="L17410" s="535" t="s">
        <v>18474</v>
      </c>
      <c r="M17410" s="529" t="s">
        <v>1075</v>
      </c>
    </row>
    <row r="17411" spans="12:13" x14ac:dyDescent="0.35">
      <c r="L17411" s="535" t="s">
        <v>18475</v>
      </c>
      <c r="M17411" s="529" t="s">
        <v>1075</v>
      </c>
    </row>
    <row r="17412" spans="12:13" x14ac:dyDescent="0.35">
      <c r="L17412" s="535" t="s">
        <v>18476</v>
      </c>
      <c r="M17412" s="529" t="s">
        <v>1075</v>
      </c>
    </row>
    <row r="17413" spans="12:13" x14ac:dyDescent="0.35">
      <c r="L17413" s="535" t="s">
        <v>18477</v>
      </c>
      <c r="M17413" s="529" t="s">
        <v>1075</v>
      </c>
    </row>
    <row r="17414" spans="12:13" x14ac:dyDescent="0.35">
      <c r="L17414" s="535" t="s">
        <v>18478</v>
      </c>
      <c r="M17414" s="529" t="s">
        <v>1075</v>
      </c>
    </row>
    <row r="17415" spans="12:13" x14ac:dyDescent="0.35">
      <c r="L17415" s="535" t="s">
        <v>18479</v>
      </c>
      <c r="M17415" s="529" t="s">
        <v>1075</v>
      </c>
    </row>
    <row r="17416" spans="12:13" x14ac:dyDescent="0.35">
      <c r="L17416" s="535" t="s">
        <v>18480</v>
      </c>
      <c r="M17416" s="529" t="s">
        <v>1075</v>
      </c>
    </row>
    <row r="17417" spans="12:13" x14ac:dyDescent="0.35">
      <c r="L17417" s="535" t="s">
        <v>18481</v>
      </c>
      <c r="M17417" s="529" t="s">
        <v>1075</v>
      </c>
    </row>
    <row r="17418" spans="12:13" x14ac:dyDescent="0.35">
      <c r="L17418" s="535" t="s">
        <v>18482</v>
      </c>
      <c r="M17418" s="529" t="s">
        <v>1075</v>
      </c>
    </row>
    <row r="17419" spans="12:13" x14ac:dyDescent="0.35">
      <c r="L17419" s="535" t="s">
        <v>18483</v>
      </c>
      <c r="M17419" s="529" t="s">
        <v>1075</v>
      </c>
    </row>
    <row r="17420" spans="12:13" x14ac:dyDescent="0.35">
      <c r="L17420" s="535" t="s">
        <v>18484</v>
      </c>
      <c r="M17420" s="529" t="s">
        <v>1075</v>
      </c>
    </row>
    <row r="17421" spans="12:13" x14ac:dyDescent="0.35">
      <c r="L17421" s="535" t="s">
        <v>18485</v>
      </c>
      <c r="M17421" s="529" t="s">
        <v>1075</v>
      </c>
    </row>
    <row r="17422" spans="12:13" x14ac:dyDescent="0.35">
      <c r="L17422" s="535" t="s">
        <v>18486</v>
      </c>
      <c r="M17422" s="529" t="s">
        <v>1075</v>
      </c>
    </row>
    <row r="17423" spans="12:13" x14ac:dyDescent="0.35">
      <c r="L17423" s="535" t="s">
        <v>18487</v>
      </c>
      <c r="M17423" s="529" t="s">
        <v>1075</v>
      </c>
    </row>
    <row r="17424" spans="12:13" x14ac:dyDescent="0.35">
      <c r="L17424" s="535" t="s">
        <v>18488</v>
      </c>
      <c r="M17424" s="529" t="s">
        <v>1075</v>
      </c>
    </row>
    <row r="17425" spans="12:13" x14ac:dyDescent="0.35">
      <c r="L17425" s="535" t="s">
        <v>18489</v>
      </c>
      <c r="M17425" s="529" t="s">
        <v>1075</v>
      </c>
    </row>
    <row r="17426" spans="12:13" x14ac:dyDescent="0.35">
      <c r="L17426" s="535" t="s">
        <v>18490</v>
      </c>
      <c r="M17426" s="529" t="s">
        <v>1075</v>
      </c>
    </row>
    <row r="17427" spans="12:13" x14ac:dyDescent="0.35">
      <c r="L17427" s="535" t="s">
        <v>18491</v>
      </c>
      <c r="M17427" s="529" t="s">
        <v>1075</v>
      </c>
    </row>
    <row r="17428" spans="12:13" x14ac:dyDescent="0.35">
      <c r="L17428" s="535" t="s">
        <v>18492</v>
      </c>
      <c r="M17428" s="529" t="s">
        <v>1075</v>
      </c>
    </row>
    <row r="17429" spans="12:13" x14ac:dyDescent="0.35">
      <c r="L17429" s="535" t="s">
        <v>18493</v>
      </c>
      <c r="M17429" s="529" t="s">
        <v>1075</v>
      </c>
    </row>
    <row r="17430" spans="12:13" x14ac:dyDescent="0.35">
      <c r="L17430" s="535" t="s">
        <v>18494</v>
      </c>
      <c r="M17430" s="529" t="s">
        <v>1075</v>
      </c>
    </row>
    <row r="17431" spans="12:13" x14ac:dyDescent="0.35">
      <c r="L17431" s="535" t="s">
        <v>18495</v>
      </c>
      <c r="M17431" s="529" t="s">
        <v>1075</v>
      </c>
    </row>
    <row r="17432" spans="12:13" x14ac:dyDescent="0.35">
      <c r="L17432" s="535" t="s">
        <v>18496</v>
      </c>
      <c r="M17432" s="529" t="s">
        <v>1075</v>
      </c>
    </row>
    <row r="17433" spans="12:13" x14ac:dyDescent="0.35">
      <c r="L17433" s="535" t="s">
        <v>18497</v>
      </c>
      <c r="M17433" s="529" t="s">
        <v>1075</v>
      </c>
    </row>
    <row r="17434" spans="12:13" x14ac:dyDescent="0.35">
      <c r="L17434" s="535" t="s">
        <v>18498</v>
      </c>
      <c r="M17434" s="529" t="s">
        <v>1075</v>
      </c>
    </row>
    <row r="17435" spans="12:13" x14ac:dyDescent="0.35">
      <c r="L17435" s="535" t="s">
        <v>18499</v>
      </c>
      <c r="M17435" s="529" t="s">
        <v>1075</v>
      </c>
    </row>
    <row r="17436" spans="12:13" x14ac:dyDescent="0.35">
      <c r="L17436" s="535" t="s">
        <v>18500</v>
      </c>
      <c r="M17436" s="529" t="s">
        <v>1075</v>
      </c>
    </row>
    <row r="17437" spans="12:13" x14ac:dyDescent="0.35">
      <c r="L17437" s="535" t="s">
        <v>18501</v>
      </c>
      <c r="M17437" s="529" t="s">
        <v>1075</v>
      </c>
    </row>
    <row r="17438" spans="12:13" x14ac:dyDescent="0.35">
      <c r="L17438" s="535" t="s">
        <v>18502</v>
      </c>
      <c r="M17438" s="529" t="s">
        <v>1075</v>
      </c>
    </row>
    <row r="17439" spans="12:13" x14ac:dyDescent="0.35">
      <c r="L17439" s="535" t="s">
        <v>18503</v>
      </c>
      <c r="M17439" s="529" t="s">
        <v>1075</v>
      </c>
    </row>
    <row r="17440" spans="12:13" x14ac:dyDescent="0.35">
      <c r="L17440" s="535" t="s">
        <v>18504</v>
      </c>
      <c r="M17440" s="529" t="s">
        <v>1075</v>
      </c>
    </row>
    <row r="17441" spans="12:13" x14ac:dyDescent="0.35">
      <c r="L17441" s="535" t="s">
        <v>18505</v>
      </c>
      <c r="M17441" s="529" t="s">
        <v>1075</v>
      </c>
    </row>
    <row r="17442" spans="12:13" x14ac:dyDescent="0.35">
      <c r="L17442" s="535" t="s">
        <v>18506</v>
      </c>
      <c r="M17442" s="529" t="s">
        <v>1075</v>
      </c>
    </row>
    <row r="17443" spans="12:13" x14ac:dyDescent="0.35">
      <c r="L17443" s="535" t="s">
        <v>18507</v>
      </c>
      <c r="M17443" s="529" t="s">
        <v>1075</v>
      </c>
    </row>
    <row r="17444" spans="12:13" x14ac:dyDescent="0.35">
      <c r="L17444" s="535" t="s">
        <v>18508</v>
      </c>
      <c r="M17444" s="529" t="s">
        <v>1075</v>
      </c>
    </row>
    <row r="17445" spans="12:13" x14ac:dyDescent="0.35">
      <c r="L17445" s="535" t="s">
        <v>18509</v>
      </c>
      <c r="M17445" s="529" t="s">
        <v>1075</v>
      </c>
    </row>
    <row r="17446" spans="12:13" x14ac:dyDescent="0.35">
      <c r="L17446" s="535" t="s">
        <v>18510</v>
      </c>
      <c r="M17446" s="529" t="s">
        <v>1075</v>
      </c>
    </row>
    <row r="17447" spans="12:13" x14ac:dyDescent="0.35">
      <c r="L17447" s="535" t="s">
        <v>18511</v>
      </c>
      <c r="M17447" s="529" t="s">
        <v>1075</v>
      </c>
    </row>
    <row r="17448" spans="12:13" x14ac:dyDescent="0.35">
      <c r="L17448" s="535" t="s">
        <v>18512</v>
      </c>
      <c r="M17448" s="529" t="s">
        <v>1075</v>
      </c>
    </row>
    <row r="17449" spans="12:13" x14ac:dyDescent="0.35">
      <c r="L17449" s="535" t="s">
        <v>18513</v>
      </c>
      <c r="M17449" s="529" t="s">
        <v>1075</v>
      </c>
    </row>
    <row r="17450" spans="12:13" x14ac:dyDescent="0.35">
      <c r="L17450" s="535" t="s">
        <v>18514</v>
      </c>
      <c r="M17450" s="529" t="s">
        <v>1075</v>
      </c>
    </row>
    <row r="17451" spans="12:13" x14ac:dyDescent="0.35">
      <c r="L17451" s="535" t="s">
        <v>18515</v>
      </c>
      <c r="M17451" s="529" t="s">
        <v>1075</v>
      </c>
    </row>
    <row r="17452" spans="12:13" x14ac:dyDescent="0.35">
      <c r="L17452" s="535" t="s">
        <v>18516</v>
      </c>
      <c r="M17452" s="529" t="s">
        <v>1075</v>
      </c>
    </row>
    <row r="17453" spans="12:13" x14ac:dyDescent="0.35">
      <c r="L17453" s="535" t="s">
        <v>18517</v>
      </c>
      <c r="M17453" s="529" t="s">
        <v>1075</v>
      </c>
    </row>
    <row r="17454" spans="12:13" x14ac:dyDescent="0.35">
      <c r="L17454" s="535" t="s">
        <v>18518</v>
      </c>
      <c r="M17454" s="529" t="s">
        <v>1075</v>
      </c>
    </row>
    <row r="17455" spans="12:13" x14ac:dyDescent="0.35">
      <c r="L17455" s="535" t="s">
        <v>18519</v>
      </c>
      <c r="M17455" s="529" t="s">
        <v>1075</v>
      </c>
    </row>
    <row r="17456" spans="12:13" x14ac:dyDescent="0.35">
      <c r="L17456" s="535" t="s">
        <v>18520</v>
      </c>
      <c r="M17456" s="529" t="s">
        <v>1075</v>
      </c>
    </row>
    <row r="17457" spans="12:13" x14ac:dyDescent="0.35">
      <c r="L17457" s="535" t="s">
        <v>18521</v>
      </c>
      <c r="M17457" s="529" t="s">
        <v>1075</v>
      </c>
    </row>
    <row r="17458" spans="12:13" x14ac:dyDescent="0.35">
      <c r="L17458" s="535" t="s">
        <v>18522</v>
      </c>
      <c r="M17458" s="529" t="s">
        <v>1075</v>
      </c>
    </row>
    <row r="17459" spans="12:13" x14ac:dyDescent="0.35">
      <c r="L17459" s="535" t="s">
        <v>18523</v>
      </c>
      <c r="M17459" s="529" t="s">
        <v>1075</v>
      </c>
    </row>
    <row r="17460" spans="12:13" x14ac:dyDescent="0.35">
      <c r="L17460" s="535" t="s">
        <v>18524</v>
      </c>
      <c r="M17460" s="529" t="s">
        <v>1075</v>
      </c>
    </row>
    <row r="17461" spans="12:13" x14ac:dyDescent="0.35">
      <c r="L17461" s="535" t="s">
        <v>18525</v>
      </c>
      <c r="M17461" s="529" t="s">
        <v>1075</v>
      </c>
    </row>
    <row r="17462" spans="12:13" x14ac:dyDescent="0.35">
      <c r="L17462" s="535" t="s">
        <v>18526</v>
      </c>
      <c r="M17462" s="529" t="s">
        <v>1075</v>
      </c>
    </row>
    <row r="17463" spans="12:13" x14ac:dyDescent="0.35">
      <c r="L17463" s="535" t="s">
        <v>18527</v>
      </c>
      <c r="M17463" s="529" t="s">
        <v>1075</v>
      </c>
    </row>
    <row r="17464" spans="12:13" x14ac:dyDescent="0.35">
      <c r="L17464" s="535" t="s">
        <v>18528</v>
      </c>
      <c r="M17464" s="529" t="s">
        <v>1075</v>
      </c>
    </row>
    <row r="17465" spans="12:13" x14ac:dyDescent="0.35">
      <c r="L17465" s="535" t="s">
        <v>18529</v>
      </c>
      <c r="M17465" s="529" t="s">
        <v>1075</v>
      </c>
    </row>
    <row r="17466" spans="12:13" x14ac:dyDescent="0.35">
      <c r="L17466" s="535" t="s">
        <v>18530</v>
      </c>
      <c r="M17466" s="529" t="s">
        <v>1075</v>
      </c>
    </row>
    <row r="17467" spans="12:13" x14ac:dyDescent="0.35">
      <c r="L17467" s="535" t="s">
        <v>18531</v>
      </c>
      <c r="M17467" s="529" t="s">
        <v>1075</v>
      </c>
    </row>
    <row r="17468" spans="12:13" x14ac:dyDescent="0.35">
      <c r="L17468" s="535" t="s">
        <v>18532</v>
      </c>
      <c r="M17468" s="529" t="s">
        <v>1075</v>
      </c>
    </row>
    <row r="17469" spans="12:13" x14ac:dyDescent="0.35">
      <c r="L17469" s="535" t="s">
        <v>18533</v>
      </c>
      <c r="M17469" s="529" t="s">
        <v>1075</v>
      </c>
    </row>
    <row r="17470" spans="12:13" x14ac:dyDescent="0.35">
      <c r="L17470" s="535" t="s">
        <v>18534</v>
      </c>
      <c r="M17470" s="529" t="s">
        <v>1075</v>
      </c>
    </row>
    <row r="17471" spans="12:13" x14ac:dyDescent="0.35">
      <c r="L17471" s="535" t="s">
        <v>18535</v>
      </c>
      <c r="M17471" s="529" t="s">
        <v>1075</v>
      </c>
    </row>
    <row r="17472" spans="12:13" x14ac:dyDescent="0.35">
      <c r="L17472" s="535" t="s">
        <v>18536</v>
      </c>
      <c r="M17472" s="529" t="s">
        <v>1075</v>
      </c>
    </row>
    <row r="17473" spans="12:13" x14ac:dyDescent="0.35">
      <c r="L17473" s="535" t="s">
        <v>18537</v>
      </c>
      <c r="M17473" s="529" t="s">
        <v>1075</v>
      </c>
    </row>
    <row r="17474" spans="12:13" x14ac:dyDescent="0.35">
      <c r="L17474" s="535" t="s">
        <v>18538</v>
      </c>
      <c r="M17474" s="529" t="s">
        <v>1075</v>
      </c>
    </row>
    <row r="17475" spans="12:13" x14ac:dyDescent="0.35">
      <c r="L17475" s="535" t="s">
        <v>18539</v>
      </c>
      <c r="M17475" s="529" t="s">
        <v>1075</v>
      </c>
    </row>
    <row r="17476" spans="12:13" x14ac:dyDescent="0.35">
      <c r="L17476" s="535" t="s">
        <v>18540</v>
      </c>
      <c r="M17476" s="529" t="s">
        <v>1075</v>
      </c>
    </row>
    <row r="17477" spans="12:13" x14ac:dyDescent="0.35">
      <c r="L17477" s="535" t="s">
        <v>18541</v>
      </c>
      <c r="M17477" s="529" t="s">
        <v>1075</v>
      </c>
    </row>
    <row r="17478" spans="12:13" x14ac:dyDescent="0.35">
      <c r="L17478" s="535" t="s">
        <v>18542</v>
      </c>
      <c r="M17478" s="529" t="s">
        <v>1075</v>
      </c>
    </row>
    <row r="17479" spans="12:13" x14ac:dyDescent="0.35">
      <c r="L17479" s="535" t="s">
        <v>18543</v>
      </c>
      <c r="M17479" s="529" t="s">
        <v>1075</v>
      </c>
    </row>
    <row r="17480" spans="12:13" x14ac:dyDescent="0.35">
      <c r="L17480" s="535" t="s">
        <v>18544</v>
      </c>
      <c r="M17480" s="529" t="s">
        <v>1075</v>
      </c>
    </row>
    <row r="17481" spans="12:13" x14ac:dyDescent="0.35">
      <c r="L17481" s="535" t="s">
        <v>18545</v>
      </c>
      <c r="M17481" s="529" t="s">
        <v>1075</v>
      </c>
    </row>
    <row r="17482" spans="12:13" x14ac:dyDescent="0.35">
      <c r="L17482" s="535" t="s">
        <v>18546</v>
      </c>
      <c r="M17482" s="529" t="s">
        <v>1075</v>
      </c>
    </row>
    <row r="17483" spans="12:13" x14ac:dyDescent="0.35">
      <c r="L17483" s="535" t="s">
        <v>18547</v>
      </c>
      <c r="M17483" s="529" t="s">
        <v>1075</v>
      </c>
    </row>
    <row r="17484" spans="12:13" x14ac:dyDescent="0.35">
      <c r="L17484" s="535" t="s">
        <v>18548</v>
      </c>
      <c r="M17484" s="529" t="s">
        <v>1075</v>
      </c>
    </row>
    <row r="17485" spans="12:13" x14ac:dyDescent="0.35">
      <c r="L17485" s="535" t="s">
        <v>18549</v>
      </c>
      <c r="M17485" s="529" t="s">
        <v>1075</v>
      </c>
    </row>
    <row r="17486" spans="12:13" x14ac:dyDescent="0.35">
      <c r="L17486" s="535" t="s">
        <v>18550</v>
      </c>
      <c r="M17486" s="529" t="s">
        <v>1075</v>
      </c>
    </row>
    <row r="17487" spans="12:13" x14ac:dyDescent="0.35">
      <c r="L17487" s="535" t="s">
        <v>18551</v>
      </c>
      <c r="M17487" s="529" t="s">
        <v>1075</v>
      </c>
    </row>
    <row r="17488" spans="12:13" x14ac:dyDescent="0.35">
      <c r="L17488" s="535" t="s">
        <v>18552</v>
      </c>
      <c r="M17488" s="529" t="s">
        <v>1075</v>
      </c>
    </row>
    <row r="17489" spans="12:13" x14ac:dyDescent="0.35">
      <c r="L17489" s="535" t="s">
        <v>18553</v>
      </c>
      <c r="M17489" s="529" t="s">
        <v>1075</v>
      </c>
    </row>
    <row r="17490" spans="12:13" x14ac:dyDescent="0.35">
      <c r="L17490" s="535" t="s">
        <v>18554</v>
      </c>
      <c r="M17490" s="529" t="s">
        <v>1075</v>
      </c>
    </row>
    <row r="17491" spans="12:13" x14ac:dyDescent="0.35">
      <c r="L17491" s="535" t="s">
        <v>18555</v>
      </c>
      <c r="M17491" s="529" t="s">
        <v>1075</v>
      </c>
    </row>
    <row r="17492" spans="12:13" x14ac:dyDescent="0.35">
      <c r="L17492" s="535" t="s">
        <v>18556</v>
      </c>
      <c r="M17492" s="529" t="s">
        <v>1075</v>
      </c>
    </row>
    <row r="17493" spans="12:13" x14ac:dyDescent="0.35">
      <c r="L17493" s="535" t="s">
        <v>18557</v>
      </c>
      <c r="M17493" s="529" t="s">
        <v>1075</v>
      </c>
    </row>
    <row r="17494" spans="12:13" x14ac:dyDescent="0.35">
      <c r="L17494" s="535" t="s">
        <v>18558</v>
      </c>
      <c r="M17494" s="529" t="s">
        <v>1075</v>
      </c>
    </row>
    <row r="17495" spans="12:13" x14ac:dyDescent="0.35">
      <c r="L17495" s="535" t="s">
        <v>18559</v>
      </c>
      <c r="M17495" s="529" t="s">
        <v>1075</v>
      </c>
    </row>
    <row r="17496" spans="12:13" x14ac:dyDescent="0.35">
      <c r="L17496" s="535" t="s">
        <v>18560</v>
      </c>
      <c r="M17496" s="529" t="s">
        <v>1075</v>
      </c>
    </row>
    <row r="17497" spans="12:13" x14ac:dyDescent="0.35">
      <c r="L17497" s="535" t="s">
        <v>18561</v>
      </c>
      <c r="M17497" s="529" t="s">
        <v>1075</v>
      </c>
    </row>
    <row r="17498" spans="12:13" x14ac:dyDescent="0.35">
      <c r="L17498" s="535" t="s">
        <v>18562</v>
      </c>
      <c r="M17498" s="529" t="s">
        <v>1075</v>
      </c>
    </row>
    <row r="17499" spans="12:13" x14ac:dyDescent="0.35">
      <c r="L17499" s="535" t="s">
        <v>18563</v>
      </c>
      <c r="M17499" s="529" t="s">
        <v>1075</v>
      </c>
    </row>
    <row r="17500" spans="12:13" x14ac:dyDescent="0.35">
      <c r="L17500" s="535" t="s">
        <v>18564</v>
      </c>
      <c r="M17500" s="529" t="s">
        <v>1075</v>
      </c>
    </row>
    <row r="17501" spans="12:13" x14ac:dyDescent="0.35">
      <c r="L17501" s="535" t="s">
        <v>18565</v>
      </c>
      <c r="M17501" s="529" t="s">
        <v>1075</v>
      </c>
    </row>
    <row r="17502" spans="12:13" x14ac:dyDescent="0.35">
      <c r="L17502" s="535" t="s">
        <v>18566</v>
      </c>
      <c r="M17502" s="529" t="s">
        <v>1075</v>
      </c>
    </row>
    <row r="17503" spans="12:13" x14ac:dyDescent="0.35">
      <c r="L17503" s="535" t="s">
        <v>18567</v>
      </c>
      <c r="M17503" s="529" t="s">
        <v>1075</v>
      </c>
    </row>
    <row r="17504" spans="12:13" x14ac:dyDescent="0.35">
      <c r="L17504" s="535" t="s">
        <v>18568</v>
      </c>
      <c r="M17504" s="529" t="s">
        <v>1075</v>
      </c>
    </row>
    <row r="17505" spans="12:13" x14ac:dyDescent="0.35">
      <c r="L17505" s="535" t="s">
        <v>18569</v>
      </c>
      <c r="M17505" s="529" t="s">
        <v>1075</v>
      </c>
    </row>
    <row r="17506" spans="12:13" x14ac:dyDescent="0.35">
      <c r="L17506" s="535" t="s">
        <v>18570</v>
      </c>
      <c r="M17506" s="529" t="s">
        <v>1075</v>
      </c>
    </row>
    <row r="17507" spans="12:13" x14ac:dyDescent="0.35">
      <c r="L17507" s="535" t="s">
        <v>18571</v>
      </c>
      <c r="M17507" s="529" t="s">
        <v>1075</v>
      </c>
    </row>
    <row r="17508" spans="12:13" x14ac:dyDescent="0.35">
      <c r="L17508" s="535" t="s">
        <v>18572</v>
      </c>
      <c r="M17508" s="529" t="s">
        <v>1075</v>
      </c>
    </row>
    <row r="17509" spans="12:13" x14ac:dyDescent="0.35">
      <c r="L17509" s="535" t="s">
        <v>18573</v>
      </c>
      <c r="M17509" s="529" t="s">
        <v>1075</v>
      </c>
    </row>
    <row r="17510" spans="12:13" x14ac:dyDescent="0.35">
      <c r="L17510" s="535" t="s">
        <v>18574</v>
      </c>
      <c r="M17510" s="529" t="s">
        <v>1075</v>
      </c>
    </row>
    <row r="17511" spans="12:13" x14ac:dyDescent="0.35">
      <c r="L17511" s="535" t="s">
        <v>18575</v>
      </c>
      <c r="M17511" s="529" t="s">
        <v>1075</v>
      </c>
    </row>
    <row r="17512" spans="12:13" x14ac:dyDescent="0.35">
      <c r="L17512" s="535" t="s">
        <v>18576</v>
      </c>
      <c r="M17512" s="529" t="s">
        <v>1075</v>
      </c>
    </row>
    <row r="17513" spans="12:13" x14ac:dyDescent="0.35">
      <c r="L17513" s="535" t="s">
        <v>18577</v>
      </c>
      <c r="M17513" s="529" t="s">
        <v>1075</v>
      </c>
    </row>
    <row r="17514" spans="12:13" x14ac:dyDescent="0.35">
      <c r="L17514" s="535" t="s">
        <v>18578</v>
      </c>
      <c r="M17514" s="529" t="s">
        <v>1075</v>
      </c>
    </row>
    <row r="17515" spans="12:13" x14ac:dyDescent="0.35">
      <c r="L17515" s="535" t="s">
        <v>18579</v>
      </c>
      <c r="M17515" s="529" t="s">
        <v>1075</v>
      </c>
    </row>
    <row r="17516" spans="12:13" x14ac:dyDescent="0.35">
      <c r="L17516" s="535" t="s">
        <v>18580</v>
      </c>
      <c r="M17516" s="529" t="s">
        <v>1075</v>
      </c>
    </row>
    <row r="17517" spans="12:13" x14ac:dyDescent="0.35">
      <c r="L17517" s="535" t="s">
        <v>18581</v>
      </c>
      <c r="M17517" s="529" t="s">
        <v>1075</v>
      </c>
    </row>
    <row r="17518" spans="12:13" x14ac:dyDescent="0.35">
      <c r="L17518" s="535" t="s">
        <v>18582</v>
      </c>
      <c r="M17518" s="529" t="s">
        <v>1075</v>
      </c>
    </row>
    <row r="17519" spans="12:13" x14ac:dyDescent="0.35">
      <c r="L17519" s="535" t="s">
        <v>18583</v>
      </c>
      <c r="M17519" s="529" t="s">
        <v>1075</v>
      </c>
    </row>
    <row r="17520" spans="12:13" x14ac:dyDescent="0.35">
      <c r="L17520" s="535" t="s">
        <v>18584</v>
      </c>
      <c r="M17520" s="529" t="s">
        <v>1075</v>
      </c>
    </row>
    <row r="17521" spans="12:13" x14ac:dyDescent="0.35">
      <c r="L17521" s="535" t="s">
        <v>18585</v>
      </c>
      <c r="M17521" s="529" t="s">
        <v>1075</v>
      </c>
    </row>
    <row r="17522" spans="12:13" x14ac:dyDescent="0.35">
      <c r="L17522" s="535" t="s">
        <v>18586</v>
      </c>
      <c r="M17522" s="529" t="s">
        <v>1075</v>
      </c>
    </row>
    <row r="17523" spans="12:13" x14ac:dyDescent="0.35">
      <c r="L17523" s="535" t="s">
        <v>18587</v>
      </c>
      <c r="M17523" s="529" t="s">
        <v>1075</v>
      </c>
    </row>
    <row r="17524" spans="12:13" x14ac:dyDescent="0.35">
      <c r="L17524" s="535" t="s">
        <v>18588</v>
      </c>
      <c r="M17524" s="529" t="s">
        <v>1075</v>
      </c>
    </row>
    <row r="17525" spans="12:13" x14ac:dyDescent="0.35">
      <c r="L17525" s="535" t="s">
        <v>18589</v>
      </c>
      <c r="M17525" s="529" t="s">
        <v>1075</v>
      </c>
    </row>
    <row r="17526" spans="12:13" x14ac:dyDescent="0.35">
      <c r="L17526" s="535" t="s">
        <v>18590</v>
      </c>
      <c r="M17526" s="529" t="s">
        <v>1075</v>
      </c>
    </row>
    <row r="17527" spans="12:13" x14ac:dyDescent="0.35">
      <c r="L17527" s="535" t="s">
        <v>18591</v>
      </c>
      <c r="M17527" s="529" t="s">
        <v>1075</v>
      </c>
    </row>
    <row r="17528" spans="12:13" x14ac:dyDescent="0.35">
      <c r="L17528" s="535" t="s">
        <v>18592</v>
      </c>
      <c r="M17528" s="529" t="s">
        <v>1075</v>
      </c>
    </row>
    <row r="17529" spans="12:13" x14ac:dyDescent="0.35">
      <c r="L17529" s="535" t="s">
        <v>18593</v>
      </c>
      <c r="M17529" s="529" t="s">
        <v>1075</v>
      </c>
    </row>
    <row r="17530" spans="12:13" x14ac:dyDescent="0.35">
      <c r="L17530" s="535" t="s">
        <v>18594</v>
      </c>
      <c r="M17530" s="529" t="s">
        <v>1075</v>
      </c>
    </row>
    <row r="17531" spans="12:13" x14ac:dyDescent="0.35">
      <c r="L17531" s="535" t="s">
        <v>18595</v>
      </c>
      <c r="M17531" s="529" t="s">
        <v>1075</v>
      </c>
    </row>
    <row r="17532" spans="12:13" x14ac:dyDescent="0.35">
      <c r="L17532" s="535" t="s">
        <v>18596</v>
      </c>
      <c r="M17532" s="529" t="s">
        <v>1075</v>
      </c>
    </row>
    <row r="17533" spans="12:13" x14ac:dyDescent="0.35">
      <c r="L17533" s="535" t="s">
        <v>18597</v>
      </c>
      <c r="M17533" s="529" t="s">
        <v>1075</v>
      </c>
    </row>
    <row r="17534" spans="12:13" x14ac:dyDescent="0.35">
      <c r="L17534" s="535" t="s">
        <v>18598</v>
      </c>
      <c r="M17534" s="529" t="s">
        <v>1075</v>
      </c>
    </row>
    <row r="17535" spans="12:13" x14ac:dyDescent="0.35">
      <c r="L17535" s="535" t="s">
        <v>18599</v>
      </c>
      <c r="M17535" s="529" t="s">
        <v>1075</v>
      </c>
    </row>
    <row r="17536" spans="12:13" x14ac:dyDescent="0.35">
      <c r="L17536" s="535" t="s">
        <v>18600</v>
      </c>
      <c r="M17536" s="529" t="s">
        <v>1075</v>
      </c>
    </row>
    <row r="17537" spans="12:13" x14ac:dyDescent="0.35">
      <c r="L17537" s="535" t="s">
        <v>18601</v>
      </c>
      <c r="M17537" s="529" t="s">
        <v>1075</v>
      </c>
    </row>
    <row r="17538" spans="12:13" x14ac:dyDescent="0.35">
      <c r="L17538" s="535" t="s">
        <v>18602</v>
      </c>
      <c r="M17538" s="529" t="s">
        <v>1075</v>
      </c>
    </row>
    <row r="17539" spans="12:13" x14ac:dyDescent="0.35">
      <c r="L17539" s="535" t="s">
        <v>18603</v>
      </c>
      <c r="M17539" s="529" t="s">
        <v>1075</v>
      </c>
    </row>
    <row r="17540" spans="12:13" x14ac:dyDescent="0.35">
      <c r="L17540" s="535" t="s">
        <v>18604</v>
      </c>
      <c r="M17540" s="529" t="s">
        <v>1075</v>
      </c>
    </row>
    <row r="17541" spans="12:13" x14ac:dyDescent="0.35">
      <c r="L17541" s="535" t="s">
        <v>18605</v>
      </c>
      <c r="M17541" s="529" t="s">
        <v>1075</v>
      </c>
    </row>
    <row r="17542" spans="12:13" x14ac:dyDescent="0.35">
      <c r="L17542" s="535" t="s">
        <v>18606</v>
      </c>
      <c r="M17542" s="529" t="s">
        <v>1075</v>
      </c>
    </row>
    <row r="17543" spans="12:13" x14ac:dyDescent="0.35">
      <c r="L17543" s="535" t="s">
        <v>18607</v>
      </c>
      <c r="M17543" s="529" t="s">
        <v>1075</v>
      </c>
    </row>
    <row r="17544" spans="12:13" x14ac:dyDescent="0.35">
      <c r="L17544" s="535" t="s">
        <v>18608</v>
      </c>
      <c r="M17544" s="529" t="s">
        <v>1075</v>
      </c>
    </row>
    <row r="17545" spans="12:13" x14ac:dyDescent="0.35">
      <c r="L17545" s="535" t="s">
        <v>18609</v>
      </c>
      <c r="M17545" s="529" t="s">
        <v>1075</v>
      </c>
    </row>
    <row r="17546" spans="12:13" x14ac:dyDescent="0.35">
      <c r="L17546" s="535" t="s">
        <v>18610</v>
      </c>
      <c r="M17546" s="529" t="s">
        <v>1075</v>
      </c>
    </row>
    <row r="17547" spans="12:13" x14ac:dyDescent="0.35">
      <c r="L17547" s="535" t="s">
        <v>18611</v>
      </c>
      <c r="M17547" s="529" t="s">
        <v>1075</v>
      </c>
    </row>
    <row r="17548" spans="12:13" x14ac:dyDescent="0.35">
      <c r="L17548" s="535" t="s">
        <v>18612</v>
      </c>
      <c r="M17548" s="529" t="s">
        <v>1075</v>
      </c>
    </row>
    <row r="17549" spans="12:13" x14ac:dyDescent="0.35">
      <c r="L17549" s="535" t="s">
        <v>18613</v>
      </c>
      <c r="M17549" s="529" t="s">
        <v>1075</v>
      </c>
    </row>
    <row r="17550" spans="12:13" x14ac:dyDescent="0.35">
      <c r="L17550" s="535" t="s">
        <v>18614</v>
      </c>
      <c r="M17550" s="529" t="s">
        <v>1075</v>
      </c>
    </row>
    <row r="17551" spans="12:13" x14ac:dyDescent="0.35">
      <c r="L17551" s="535" t="s">
        <v>18615</v>
      </c>
      <c r="M17551" s="529" t="s">
        <v>1075</v>
      </c>
    </row>
    <row r="17552" spans="12:13" x14ac:dyDescent="0.35">
      <c r="L17552" s="535" t="s">
        <v>18616</v>
      </c>
      <c r="M17552" s="529" t="s">
        <v>1075</v>
      </c>
    </row>
    <row r="17553" spans="12:13" x14ac:dyDescent="0.35">
      <c r="L17553" s="535" t="s">
        <v>18617</v>
      </c>
      <c r="M17553" s="529" t="s">
        <v>1075</v>
      </c>
    </row>
    <row r="17554" spans="12:13" x14ac:dyDescent="0.35">
      <c r="L17554" s="535" t="s">
        <v>18618</v>
      </c>
      <c r="M17554" s="529" t="s">
        <v>1075</v>
      </c>
    </row>
    <row r="17555" spans="12:13" x14ac:dyDescent="0.35">
      <c r="L17555" s="535" t="s">
        <v>18619</v>
      </c>
      <c r="M17555" s="529" t="s">
        <v>1075</v>
      </c>
    </row>
    <row r="17556" spans="12:13" x14ac:dyDescent="0.35">
      <c r="L17556" s="535" t="s">
        <v>18620</v>
      </c>
      <c r="M17556" s="529" t="s">
        <v>1075</v>
      </c>
    </row>
    <row r="17557" spans="12:13" x14ac:dyDescent="0.35">
      <c r="L17557" s="535" t="s">
        <v>18621</v>
      </c>
      <c r="M17557" s="529" t="s">
        <v>1075</v>
      </c>
    </row>
    <row r="17558" spans="12:13" x14ac:dyDescent="0.35">
      <c r="L17558" s="535" t="s">
        <v>18622</v>
      </c>
      <c r="M17558" s="529" t="s">
        <v>1075</v>
      </c>
    </row>
    <row r="17559" spans="12:13" x14ac:dyDescent="0.35">
      <c r="L17559" s="535" t="s">
        <v>18623</v>
      </c>
      <c r="M17559" s="529" t="s">
        <v>1075</v>
      </c>
    </row>
    <row r="17560" spans="12:13" x14ac:dyDescent="0.35">
      <c r="L17560" s="535" t="s">
        <v>18624</v>
      </c>
      <c r="M17560" s="529" t="s">
        <v>1075</v>
      </c>
    </row>
    <row r="17561" spans="12:13" x14ac:dyDescent="0.35">
      <c r="L17561" s="535" t="s">
        <v>18625</v>
      </c>
      <c r="M17561" s="529" t="s">
        <v>1075</v>
      </c>
    </row>
    <row r="17562" spans="12:13" x14ac:dyDescent="0.35">
      <c r="L17562" s="535" t="s">
        <v>18626</v>
      </c>
      <c r="M17562" s="529" t="s">
        <v>1075</v>
      </c>
    </row>
    <row r="17563" spans="12:13" x14ac:dyDescent="0.35">
      <c r="L17563" s="535" t="s">
        <v>18627</v>
      </c>
      <c r="M17563" s="529" t="s">
        <v>1075</v>
      </c>
    </row>
    <row r="17564" spans="12:13" x14ac:dyDescent="0.35">
      <c r="L17564" s="535" t="s">
        <v>18628</v>
      </c>
      <c r="M17564" s="529" t="s">
        <v>1075</v>
      </c>
    </row>
    <row r="17565" spans="12:13" x14ac:dyDescent="0.35">
      <c r="L17565" s="535" t="s">
        <v>18629</v>
      </c>
      <c r="M17565" s="529" t="s">
        <v>1075</v>
      </c>
    </row>
    <row r="17566" spans="12:13" x14ac:dyDescent="0.35">
      <c r="L17566" s="535" t="s">
        <v>18630</v>
      </c>
      <c r="M17566" s="529" t="s">
        <v>1075</v>
      </c>
    </row>
    <row r="17567" spans="12:13" x14ac:dyDescent="0.35">
      <c r="L17567" s="535" t="s">
        <v>18631</v>
      </c>
      <c r="M17567" s="529" t="s">
        <v>1075</v>
      </c>
    </row>
    <row r="17568" spans="12:13" x14ac:dyDescent="0.35">
      <c r="L17568" s="535" t="s">
        <v>18632</v>
      </c>
      <c r="M17568" s="529" t="s">
        <v>1075</v>
      </c>
    </row>
    <row r="17569" spans="12:13" x14ac:dyDescent="0.35">
      <c r="L17569" s="535" t="s">
        <v>18633</v>
      </c>
      <c r="M17569" s="529" t="s">
        <v>1075</v>
      </c>
    </row>
    <row r="17570" spans="12:13" x14ac:dyDescent="0.35">
      <c r="L17570" s="535" t="s">
        <v>18634</v>
      </c>
      <c r="M17570" s="529" t="s">
        <v>1075</v>
      </c>
    </row>
    <row r="17571" spans="12:13" x14ac:dyDescent="0.35">
      <c r="L17571" s="535" t="s">
        <v>18635</v>
      </c>
      <c r="M17571" s="529" t="s">
        <v>1075</v>
      </c>
    </row>
    <row r="17572" spans="12:13" x14ac:dyDescent="0.35">
      <c r="L17572" s="535" t="s">
        <v>18636</v>
      </c>
      <c r="M17572" s="529" t="s">
        <v>1075</v>
      </c>
    </row>
    <row r="17573" spans="12:13" x14ac:dyDescent="0.35">
      <c r="L17573" s="535" t="s">
        <v>18637</v>
      </c>
      <c r="M17573" s="529" t="s">
        <v>1075</v>
      </c>
    </row>
    <row r="17574" spans="12:13" x14ac:dyDescent="0.35">
      <c r="L17574" s="535" t="s">
        <v>18638</v>
      </c>
      <c r="M17574" s="529" t="s">
        <v>1075</v>
      </c>
    </row>
    <row r="17575" spans="12:13" x14ac:dyDescent="0.35">
      <c r="L17575" s="535" t="s">
        <v>18639</v>
      </c>
      <c r="M17575" s="529" t="s">
        <v>1075</v>
      </c>
    </row>
    <row r="17576" spans="12:13" x14ac:dyDescent="0.35">
      <c r="L17576" s="535" t="s">
        <v>18640</v>
      </c>
      <c r="M17576" s="529" t="s">
        <v>1075</v>
      </c>
    </row>
    <row r="17577" spans="12:13" x14ac:dyDescent="0.35">
      <c r="L17577" s="535" t="s">
        <v>18641</v>
      </c>
      <c r="M17577" s="529" t="s">
        <v>1075</v>
      </c>
    </row>
    <row r="17578" spans="12:13" x14ac:dyDescent="0.35">
      <c r="L17578" s="535" t="s">
        <v>18642</v>
      </c>
      <c r="M17578" s="529" t="s">
        <v>1075</v>
      </c>
    </row>
    <row r="17579" spans="12:13" x14ac:dyDescent="0.35">
      <c r="L17579" s="535" t="s">
        <v>18643</v>
      </c>
      <c r="M17579" s="529" t="s">
        <v>1075</v>
      </c>
    </row>
    <row r="17580" spans="12:13" x14ac:dyDescent="0.35">
      <c r="L17580" s="535" t="s">
        <v>18644</v>
      </c>
      <c r="M17580" s="529" t="s">
        <v>1075</v>
      </c>
    </row>
    <row r="17581" spans="12:13" x14ac:dyDescent="0.35">
      <c r="L17581" s="535" t="s">
        <v>18645</v>
      </c>
      <c r="M17581" s="529" t="s">
        <v>1075</v>
      </c>
    </row>
    <row r="17582" spans="12:13" x14ac:dyDescent="0.35">
      <c r="L17582" s="535" t="s">
        <v>18646</v>
      </c>
      <c r="M17582" s="529" t="s">
        <v>1075</v>
      </c>
    </row>
    <row r="17583" spans="12:13" x14ac:dyDescent="0.35">
      <c r="L17583" s="535" t="s">
        <v>18647</v>
      </c>
      <c r="M17583" s="529" t="s">
        <v>1075</v>
      </c>
    </row>
    <row r="17584" spans="12:13" x14ac:dyDescent="0.35">
      <c r="L17584" s="535" t="s">
        <v>18648</v>
      </c>
      <c r="M17584" s="529" t="s">
        <v>1075</v>
      </c>
    </row>
    <row r="17585" spans="12:13" x14ac:dyDescent="0.35">
      <c r="L17585" s="535" t="s">
        <v>18649</v>
      </c>
      <c r="M17585" s="529" t="s">
        <v>1075</v>
      </c>
    </row>
    <row r="17586" spans="12:13" x14ac:dyDescent="0.35">
      <c r="L17586" s="535" t="s">
        <v>18650</v>
      </c>
      <c r="M17586" s="529" t="s">
        <v>1075</v>
      </c>
    </row>
    <row r="17587" spans="12:13" x14ac:dyDescent="0.35">
      <c r="L17587" s="535" t="s">
        <v>18651</v>
      </c>
      <c r="M17587" s="529" t="s">
        <v>1075</v>
      </c>
    </row>
    <row r="17588" spans="12:13" x14ac:dyDescent="0.35">
      <c r="L17588" s="535" t="s">
        <v>18652</v>
      </c>
      <c r="M17588" s="529" t="s">
        <v>1075</v>
      </c>
    </row>
    <row r="17589" spans="12:13" x14ac:dyDescent="0.35">
      <c r="L17589" s="535" t="s">
        <v>18653</v>
      </c>
      <c r="M17589" s="529" t="s">
        <v>1075</v>
      </c>
    </row>
    <row r="17590" spans="12:13" x14ac:dyDescent="0.35">
      <c r="L17590" s="535" t="s">
        <v>18654</v>
      </c>
      <c r="M17590" s="529" t="s">
        <v>1075</v>
      </c>
    </row>
    <row r="17591" spans="12:13" x14ac:dyDescent="0.35">
      <c r="L17591" s="535" t="s">
        <v>18655</v>
      </c>
      <c r="M17591" s="529" t="s">
        <v>1075</v>
      </c>
    </row>
    <row r="17592" spans="12:13" x14ac:dyDescent="0.35">
      <c r="L17592" s="535" t="s">
        <v>18656</v>
      </c>
      <c r="M17592" s="529" t="s">
        <v>1075</v>
      </c>
    </row>
    <row r="17593" spans="12:13" x14ac:dyDescent="0.35">
      <c r="L17593" s="535" t="s">
        <v>18657</v>
      </c>
      <c r="M17593" s="529" t="s">
        <v>1075</v>
      </c>
    </row>
    <row r="17594" spans="12:13" x14ac:dyDescent="0.35">
      <c r="L17594" s="535" t="s">
        <v>18658</v>
      </c>
      <c r="M17594" s="529" t="s">
        <v>1075</v>
      </c>
    </row>
    <row r="17595" spans="12:13" x14ac:dyDescent="0.35">
      <c r="L17595" s="535" t="s">
        <v>18659</v>
      </c>
      <c r="M17595" s="529" t="s">
        <v>1075</v>
      </c>
    </row>
    <row r="17596" spans="12:13" x14ac:dyDescent="0.35">
      <c r="L17596" s="535" t="s">
        <v>18660</v>
      </c>
      <c r="M17596" s="529" t="s">
        <v>1075</v>
      </c>
    </row>
    <row r="17597" spans="12:13" x14ac:dyDescent="0.35">
      <c r="L17597" s="535" t="s">
        <v>18661</v>
      </c>
      <c r="M17597" s="529" t="s">
        <v>1075</v>
      </c>
    </row>
    <row r="17598" spans="12:13" x14ac:dyDescent="0.35">
      <c r="L17598" s="535" t="s">
        <v>18662</v>
      </c>
      <c r="M17598" s="529" t="s">
        <v>1075</v>
      </c>
    </row>
    <row r="17599" spans="12:13" x14ac:dyDescent="0.35">
      <c r="L17599" s="535" t="s">
        <v>18663</v>
      </c>
      <c r="M17599" s="529" t="s">
        <v>1075</v>
      </c>
    </row>
    <row r="17600" spans="12:13" x14ac:dyDescent="0.35">
      <c r="L17600" s="535" t="s">
        <v>18664</v>
      </c>
      <c r="M17600" s="529" t="s">
        <v>1075</v>
      </c>
    </row>
    <row r="17601" spans="12:13" x14ac:dyDescent="0.35">
      <c r="L17601" s="535" t="s">
        <v>18665</v>
      </c>
      <c r="M17601" s="529" t="s">
        <v>1075</v>
      </c>
    </row>
    <row r="17602" spans="12:13" x14ac:dyDescent="0.35">
      <c r="L17602" s="535" t="s">
        <v>18666</v>
      </c>
      <c r="M17602" s="529" t="s">
        <v>1075</v>
      </c>
    </row>
    <row r="17603" spans="12:13" x14ac:dyDescent="0.35">
      <c r="L17603" s="535" t="s">
        <v>18667</v>
      </c>
      <c r="M17603" s="529" t="s">
        <v>1075</v>
      </c>
    </row>
    <row r="17604" spans="12:13" x14ac:dyDescent="0.35">
      <c r="L17604" s="535" t="s">
        <v>18668</v>
      </c>
      <c r="M17604" s="529" t="s">
        <v>1075</v>
      </c>
    </row>
    <row r="17605" spans="12:13" x14ac:dyDescent="0.35">
      <c r="L17605" s="535" t="s">
        <v>18669</v>
      </c>
      <c r="M17605" s="529" t="s">
        <v>1075</v>
      </c>
    </row>
    <row r="17606" spans="12:13" x14ac:dyDescent="0.35">
      <c r="L17606" s="535" t="s">
        <v>18670</v>
      </c>
      <c r="M17606" s="529" t="s">
        <v>1075</v>
      </c>
    </row>
    <row r="17607" spans="12:13" x14ac:dyDescent="0.35">
      <c r="L17607" s="535" t="s">
        <v>18671</v>
      </c>
      <c r="M17607" s="529" t="s">
        <v>1075</v>
      </c>
    </row>
    <row r="17608" spans="12:13" x14ac:dyDescent="0.35">
      <c r="L17608" s="535" t="s">
        <v>18672</v>
      </c>
      <c r="M17608" s="529" t="s">
        <v>1075</v>
      </c>
    </row>
    <row r="17609" spans="12:13" x14ac:dyDescent="0.35">
      <c r="L17609" s="535" t="s">
        <v>18673</v>
      </c>
      <c r="M17609" s="529" t="s">
        <v>1075</v>
      </c>
    </row>
    <row r="17610" spans="12:13" x14ac:dyDescent="0.35">
      <c r="L17610" s="535" t="s">
        <v>18674</v>
      </c>
      <c r="M17610" s="529" t="s">
        <v>1075</v>
      </c>
    </row>
    <row r="17611" spans="12:13" x14ac:dyDescent="0.35">
      <c r="L17611" s="535" t="s">
        <v>18675</v>
      </c>
      <c r="M17611" s="529" t="s">
        <v>1075</v>
      </c>
    </row>
    <row r="17612" spans="12:13" x14ac:dyDescent="0.35">
      <c r="L17612" s="535" t="s">
        <v>18676</v>
      </c>
      <c r="M17612" s="529" t="s">
        <v>1075</v>
      </c>
    </row>
    <row r="17613" spans="12:13" x14ac:dyDescent="0.35">
      <c r="L17613" s="535" t="s">
        <v>18677</v>
      </c>
      <c r="M17613" s="529" t="s">
        <v>1075</v>
      </c>
    </row>
    <row r="17614" spans="12:13" x14ac:dyDescent="0.35">
      <c r="L17614" s="535" t="s">
        <v>18678</v>
      </c>
      <c r="M17614" s="529" t="s">
        <v>1075</v>
      </c>
    </row>
    <row r="17615" spans="12:13" x14ac:dyDescent="0.35">
      <c r="L17615" s="535" t="s">
        <v>18679</v>
      </c>
      <c r="M17615" s="529" t="s">
        <v>1075</v>
      </c>
    </row>
    <row r="17616" spans="12:13" x14ac:dyDescent="0.35">
      <c r="L17616" s="535" t="s">
        <v>18680</v>
      </c>
      <c r="M17616" s="529" t="s">
        <v>1075</v>
      </c>
    </row>
    <row r="17617" spans="12:13" x14ac:dyDescent="0.35">
      <c r="L17617" s="535" t="s">
        <v>18681</v>
      </c>
      <c r="M17617" s="529" t="s">
        <v>1075</v>
      </c>
    </row>
    <row r="17618" spans="12:13" x14ac:dyDescent="0.35">
      <c r="L17618" s="535" t="s">
        <v>18682</v>
      </c>
      <c r="M17618" s="529" t="s">
        <v>1075</v>
      </c>
    </row>
    <row r="17619" spans="12:13" x14ac:dyDescent="0.35">
      <c r="L17619" s="535" t="s">
        <v>18683</v>
      </c>
      <c r="M17619" s="529" t="s">
        <v>1075</v>
      </c>
    </row>
    <row r="17620" spans="12:13" x14ac:dyDescent="0.35">
      <c r="L17620" s="535" t="s">
        <v>18684</v>
      </c>
      <c r="M17620" s="529" t="s">
        <v>1075</v>
      </c>
    </row>
    <row r="17621" spans="12:13" x14ac:dyDescent="0.35">
      <c r="L17621" s="535" t="s">
        <v>18685</v>
      </c>
      <c r="M17621" s="529" t="s">
        <v>1075</v>
      </c>
    </row>
    <row r="17622" spans="12:13" x14ac:dyDescent="0.35">
      <c r="L17622" s="535" t="s">
        <v>18686</v>
      </c>
      <c r="M17622" s="529" t="s">
        <v>1075</v>
      </c>
    </row>
    <row r="17623" spans="12:13" x14ac:dyDescent="0.35">
      <c r="L17623" s="535" t="s">
        <v>18687</v>
      </c>
      <c r="M17623" s="529" t="s">
        <v>1075</v>
      </c>
    </row>
    <row r="17624" spans="12:13" x14ac:dyDescent="0.35">
      <c r="L17624" s="535" t="s">
        <v>18688</v>
      </c>
      <c r="M17624" s="529" t="s">
        <v>1075</v>
      </c>
    </row>
    <row r="17625" spans="12:13" x14ac:dyDescent="0.35">
      <c r="L17625" s="535" t="s">
        <v>18689</v>
      </c>
      <c r="M17625" s="529" t="s">
        <v>1075</v>
      </c>
    </row>
    <row r="17626" spans="12:13" x14ac:dyDescent="0.35">
      <c r="L17626" s="535" t="s">
        <v>18690</v>
      </c>
      <c r="M17626" s="529" t="s">
        <v>1075</v>
      </c>
    </row>
    <row r="17627" spans="12:13" x14ac:dyDescent="0.35">
      <c r="L17627" s="535" t="s">
        <v>18691</v>
      </c>
      <c r="M17627" s="529" t="s">
        <v>1075</v>
      </c>
    </row>
    <row r="17628" spans="12:13" x14ac:dyDescent="0.35">
      <c r="L17628" s="535" t="s">
        <v>18692</v>
      </c>
      <c r="M17628" s="529" t="s">
        <v>1075</v>
      </c>
    </row>
    <row r="17629" spans="12:13" x14ac:dyDescent="0.35">
      <c r="L17629" s="535" t="s">
        <v>18693</v>
      </c>
      <c r="M17629" s="529" t="s">
        <v>1075</v>
      </c>
    </row>
    <row r="17630" spans="12:13" x14ac:dyDescent="0.35">
      <c r="L17630" s="535" t="s">
        <v>18694</v>
      </c>
      <c r="M17630" s="529" t="s">
        <v>1075</v>
      </c>
    </row>
    <row r="17631" spans="12:13" x14ac:dyDescent="0.35">
      <c r="L17631" s="535" t="s">
        <v>18695</v>
      </c>
      <c r="M17631" s="529" t="s">
        <v>1075</v>
      </c>
    </row>
    <row r="17632" spans="12:13" x14ac:dyDescent="0.35">
      <c r="L17632" s="535" t="s">
        <v>18696</v>
      </c>
      <c r="M17632" s="529" t="s">
        <v>1075</v>
      </c>
    </row>
    <row r="17633" spans="12:13" x14ac:dyDescent="0.35">
      <c r="L17633" s="535" t="s">
        <v>18697</v>
      </c>
      <c r="M17633" s="529" t="s">
        <v>1075</v>
      </c>
    </row>
    <row r="17634" spans="12:13" x14ac:dyDescent="0.35">
      <c r="L17634" s="535" t="s">
        <v>18698</v>
      </c>
      <c r="M17634" s="529" t="s">
        <v>1075</v>
      </c>
    </row>
    <row r="17635" spans="12:13" x14ac:dyDescent="0.35">
      <c r="L17635" s="535" t="s">
        <v>18699</v>
      </c>
      <c r="M17635" s="529" t="s">
        <v>1075</v>
      </c>
    </row>
    <row r="17636" spans="12:13" x14ac:dyDescent="0.35">
      <c r="L17636" s="535" t="s">
        <v>18700</v>
      </c>
      <c r="M17636" s="529" t="s">
        <v>1075</v>
      </c>
    </row>
    <row r="17637" spans="12:13" x14ac:dyDescent="0.35">
      <c r="L17637" s="535" t="s">
        <v>18701</v>
      </c>
      <c r="M17637" s="529" t="s">
        <v>1075</v>
      </c>
    </row>
    <row r="17638" spans="12:13" x14ac:dyDescent="0.35">
      <c r="L17638" s="535" t="s">
        <v>18702</v>
      </c>
      <c r="M17638" s="529" t="s">
        <v>1075</v>
      </c>
    </row>
    <row r="17639" spans="12:13" x14ac:dyDescent="0.35">
      <c r="L17639" s="535" t="s">
        <v>18703</v>
      </c>
      <c r="M17639" s="529" t="s">
        <v>1075</v>
      </c>
    </row>
    <row r="17640" spans="12:13" x14ac:dyDescent="0.35">
      <c r="L17640" s="535" t="s">
        <v>18704</v>
      </c>
      <c r="M17640" s="529" t="s">
        <v>1075</v>
      </c>
    </row>
    <row r="17641" spans="12:13" x14ac:dyDescent="0.35">
      <c r="L17641" s="535" t="s">
        <v>18705</v>
      </c>
      <c r="M17641" s="529" t="s">
        <v>1075</v>
      </c>
    </row>
    <row r="17642" spans="12:13" x14ac:dyDescent="0.35">
      <c r="L17642" s="535" t="s">
        <v>18706</v>
      </c>
      <c r="M17642" s="529" t="s">
        <v>1075</v>
      </c>
    </row>
    <row r="17643" spans="12:13" x14ac:dyDescent="0.35">
      <c r="L17643" s="535" t="s">
        <v>18707</v>
      </c>
      <c r="M17643" s="529" t="s">
        <v>1075</v>
      </c>
    </row>
    <row r="17644" spans="12:13" x14ac:dyDescent="0.35">
      <c r="L17644" s="535" t="s">
        <v>18708</v>
      </c>
      <c r="M17644" s="529" t="s">
        <v>1075</v>
      </c>
    </row>
    <row r="17645" spans="12:13" x14ac:dyDescent="0.35">
      <c r="L17645" s="535" t="s">
        <v>18709</v>
      </c>
      <c r="M17645" s="529" t="s">
        <v>1075</v>
      </c>
    </row>
    <row r="17646" spans="12:13" x14ac:dyDescent="0.35">
      <c r="L17646" s="535" t="s">
        <v>18710</v>
      </c>
      <c r="M17646" s="529" t="s">
        <v>1075</v>
      </c>
    </row>
    <row r="17647" spans="12:13" x14ac:dyDescent="0.35">
      <c r="L17647" s="535" t="s">
        <v>18711</v>
      </c>
      <c r="M17647" s="529" t="s">
        <v>1075</v>
      </c>
    </row>
    <row r="17648" spans="12:13" x14ac:dyDescent="0.35">
      <c r="L17648" s="535" t="s">
        <v>18712</v>
      </c>
      <c r="M17648" s="529" t="s">
        <v>1075</v>
      </c>
    </row>
    <row r="17649" spans="12:13" x14ac:dyDescent="0.35">
      <c r="L17649" s="535" t="s">
        <v>18713</v>
      </c>
      <c r="M17649" s="529" t="s">
        <v>1075</v>
      </c>
    </row>
    <row r="17650" spans="12:13" x14ac:dyDescent="0.35">
      <c r="L17650" s="535" t="s">
        <v>18714</v>
      </c>
      <c r="M17650" s="529" t="s">
        <v>1075</v>
      </c>
    </row>
    <row r="17651" spans="12:13" x14ac:dyDescent="0.35">
      <c r="L17651" s="535" t="s">
        <v>18715</v>
      </c>
      <c r="M17651" s="529" t="s">
        <v>1075</v>
      </c>
    </row>
    <row r="17652" spans="12:13" x14ac:dyDescent="0.35">
      <c r="L17652" s="535" t="s">
        <v>18716</v>
      </c>
      <c r="M17652" s="529" t="s">
        <v>1075</v>
      </c>
    </row>
    <row r="17653" spans="12:13" x14ac:dyDescent="0.35">
      <c r="L17653" s="535" t="s">
        <v>18717</v>
      </c>
      <c r="M17653" s="529" t="s">
        <v>1075</v>
      </c>
    </row>
    <row r="17654" spans="12:13" x14ac:dyDescent="0.35">
      <c r="L17654" s="535" t="s">
        <v>18718</v>
      </c>
      <c r="M17654" s="529" t="s">
        <v>1075</v>
      </c>
    </row>
    <row r="17655" spans="12:13" x14ac:dyDescent="0.35">
      <c r="L17655" s="535" t="s">
        <v>18719</v>
      </c>
      <c r="M17655" s="529" t="s">
        <v>1075</v>
      </c>
    </row>
    <row r="17656" spans="12:13" x14ac:dyDescent="0.35">
      <c r="L17656" s="535" t="s">
        <v>18720</v>
      </c>
      <c r="M17656" s="529" t="s">
        <v>1075</v>
      </c>
    </row>
    <row r="17657" spans="12:13" x14ac:dyDescent="0.35">
      <c r="L17657" s="535" t="s">
        <v>18721</v>
      </c>
      <c r="M17657" s="529" t="s">
        <v>1075</v>
      </c>
    </row>
    <row r="17658" spans="12:13" x14ac:dyDescent="0.35">
      <c r="L17658" s="535" t="s">
        <v>18722</v>
      </c>
      <c r="M17658" s="529" t="s">
        <v>1075</v>
      </c>
    </row>
    <row r="17659" spans="12:13" x14ac:dyDescent="0.35">
      <c r="L17659" s="535" t="s">
        <v>18723</v>
      </c>
      <c r="M17659" s="529" t="s">
        <v>1075</v>
      </c>
    </row>
    <row r="17660" spans="12:13" x14ac:dyDescent="0.35">
      <c r="L17660" s="535" t="s">
        <v>18724</v>
      </c>
      <c r="M17660" s="529" t="s">
        <v>1075</v>
      </c>
    </row>
    <row r="17661" spans="12:13" x14ac:dyDescent="0.35">
      <c r="L17661" s="535" t="s">
        <v>18725</v>
      </c>
      <c r="M17661" s="529" t="s">
        <v>1075</v>
      </c>
    </row>
    <row r="17662" spans="12:13" x14ac:dyDescent="0.35">
      <c r="L17662" s="535" t="s">
        <v>18726</v>
      </c>
      <c r="M17662" s="529" t="s">
        <v>1075</v>
      </c>
    </row>
    <row r="17663" spans="12:13" x14ac:dyDescent="0.35">
      <c r="L17663" s="535" t="s">
        <v>18727</v>
      </c>
      <c r="M17663" s="529" t="s">
        <v>1075</v>
      </c>
    </row>
    <row r="17664" spans="12:13" x14ac:dyDescent="0.35">
      <c r="L17664" s="535" t="s">
        <v>18728</v>
      </c>
      <c r="M17664" s="529" t="s">
        <v>1075</v>
      </c>
    </row>
    <row r="17665" spans="12:13" x14ac:dyDescent="0.35">
      <c r="L17665" s="535" t="s">
        <v>18729</v>
      </c>
      <c r="M17665" s="529" t="s">
        <v>1075</v>
      </c>
    </row>
    <row r="17666" spans="12:13" x14ac:dyDescent="0.35">
      <c r="L17666" s="535" t="s">
        <v>18730</v>
      </c>
      <c r="M17666" s="529" t="s">
        <v>1075</v>
      </c>
    </row>
    <row r="17667" spans="12:13" x14ac:dyDescent="0.35">
      <c r="L17667" s="535" t="s">
        <v>18731</v>
      </c>
      <c r="M17667" s="529" t="s">
        <v>1075</v>
      </c>
    </row>
    <row r="17668" spans="12:13" x14ac:dyDescent="0.35">
      <c r="L17668" s="535" t="s">
        <v>18732</v>
      </c>
      <c r="M17668" s="529" t="s">
        <v>1075</v>
      </c>
    </row>
    <row r="17669" spans="12:13" x14ac:dyDescent="0.35">
      <c r="L17669" s="535" t="s">
        <v>18733</v>
      </c>
      <c r="M17669" s="529" t="s">
        <v>1075</v>
      </c>
    </row>
    <row r="17670" spans="12:13" x14ac:dyDescent="0.35">
      <c r="L17670" s="535" t="s">
        <v>18734</v>
      </c>
      <c r="M17670" s="529" t="s">
        <v>1075</v>
      </c>
    </row>
    <row r="17671" spans="12:13" x14ac:dyDescent="0.35">
      <c r="L17671" s="535" t="s">
        <v>18735</v>
      </c>
      <c r="M17671" s="529" t="s">
        <v>1075</v>
      </c>
    </row>
    <row r="17672" spans="12:13" x14ac:dyDescent="0.35">
      <c r="L17672" s="535" t="s">
        <v>18736</v>
      </c>
      <c r="M17672" s="529" t="s">
        <v>1075</v>
      </c>
    </row>
    <row r="17673" spans="12:13" x14ac:dyDescent="0.35">
      <c r="L17673" s="535" t="s">
        <v>18737</v>
      </c>
      <c r="M17673" s="529" t="s">
        <v>1075</v>
      </c>
    </row>
    <row r="17674" spans="12:13" x14ac:dyDescent="0.35">
      <c r="L17674" s="535" t="s">
        <v>18738</v>
      </c>
      <c r="M17674" s="529" t="s">
        <v>1075</v>
      </c>
    </row>
    <row r="17675" spans="12:13" x14ac:dyDescent="0.35">
      <c r="L17675" s="535" t="s">
        <v>18739</v>
      </c>
      <c r="M17675" s="529" t="s">
        <v>1075</v>
      </c>
    </row>
    <row r="17676" spans="12:13" x14ac:dyDescent="0.35">
      <c r="L17676" s="535" t="s">
        <v>18740</v>
      </c>
      <c r="M17676" s="529" t="s">
        <v>1075</v>
      </c>
    </row>
    <row r="17677" spans="12:13" x14ac:dyDescent="0.35">
      <c r="L17677" s="535" t="s">
        <v>18741</v>
      </c>
      <c r="M17677" s="529" t="s">
        <v>1075</v>
      </c>
    </row>
    <row r="17678" spans="12:13" x14ac:dyDescent="0.35">
      <c r="L17678" s="535" t="s">
        <v>18742</v>
      </c>
      <c r="M17678" s="529" t="s">
        <v>1075</v>
      </c>
    </row>
    <row r="17679" spans="12:13" x14ac:dyDescent="0.35">
      <c r="L17679" s="535" t="s">
        <v>18743</v>
      </c>
      <c r="M17679" s="529" t="s">
        <v>1075</v>
      </c>
    </row>
    <row r="17680" spans="12:13" x14ac:dyDescent="0.35">
      <c r="L17680" s="535" t="s">
        <v>18744</v>
      </c>
      <c r="M17680" s="529" t="s">
        <v>1075</v>
      </c>
    </row>
    <row r="17681" spans="12:13" x14ac:dyDescent="0.35">
      <c r="L17681" s="535" t="s">
        <v>18745</v>
      </c>
      <c r="M17681" s="529" t="s">
        <v>1075</v>
      </c>
    </row>
    <row r="17682" spans="12:13" x14ac:dyDescent="0.35">
      <c r="L17682" s="535" t="s">
        <v>18746</v>
      </c>
      <c r="M17682" s="529" t="s">
        <v>1075</v>
      </c>
    </row>
    <row r="17683" spans="12:13" x14ac:dyDescent="0.35">
      <c r="L17683" s="535" t="s">
        <v>18747</v>
      </c>
      <c r="M17683" s="529" t="s">
        <v>1075</v>
      </c>
    </row>
    <row r="17684" spans="12:13" x14ac:dyDescent="0.35">
      <c r="L17684" s="535" t="s">
        <v>18748</v>
      </c>
      <c r="M17684" s="529" t="s">
        <v>1075</v>
      </c>
    </row>
    <row r="17685" spans="12:13" x14ac:dyDescent="0.35">
      <c r="L17685" s="535" t="s">
        <v>18749</v>
      </c>
      <c r="M17685" s="529" t="s">
        <v>1075</v>
      </c>
    </row>
    <row r="17686" spans="12:13" x14ac:dyDescent="0.35">
      <c r="L17686" s="535" t="s">
        <v>18750</v>
      </c>
      <c r="M17686" s="529" t="s">
        <v>1075</v>
      </c>
    </row>
    <row r="17687" spans="12:13" x14ac:dyDescent="0.35">
      <c r="L17687" s="535" t="s">
        <v>18751</v>
      </c>
      <c r="M17687" s="529" t="s">
        <v>1075</v>
      </c>
    </row>
    <row r="17688" spans="12:13" x14ac:dyDescent="0.35">
      <c r="L17688" s="535" t="s">
        <v>18752</v>
      </c>
      <c r="M17688" s="529" t="s">
        <v>1075</v>
      </c>
    </row>
    <row r="17689" spans="12:13" x14ac:dyDescent="0.35">
      <c r="L17689" s="535" t="s">
        <v>18753</v>
      </c>
      <c r="M17689" s="529" t="s">
        <v>1075</v>
      </c>
    </row>
    <row r="17690" spans="12:13" x14ac:dyDescent="0.35">
      <c r="L17690" s="535" t="s">
        <v>18754</v>
      </c>
      <c r="M17690" s="529" t="s">
        <v>1075</v>
      </c>
    </row>
    <row r="17691" spans="12:13" x14ac:dyDescent="0.35">
      <c r="L17691" s="535" t="s">
        <v>18755</v>
      </c>
      <c r="M17691" s="529" t="s">
        <v>1075</v>
      </c>
    </row>
    <row r="17692" spans="12:13" x14ac:dyDescent="0.35">
      <c r="L17692" s="535" t="s">
        <v>18756</v>
      </c>
      <c r="M17692" s="529" t="s">
        <v>1075</v>
      </c>
    </row>
    <row r="17693" spans="12:13" x14ac:dyDescent="0.35">
      <c r="L17693" s="535" t="s">
        <v>18757</v>
      </c>
      <c r="M17693" s="529" t="s">
        <v>1075</v>
      </c>
    </row>
    <row r="17694" spans="12:13" x14ac:dyDescent="0.35">
      <c r="L17694" s="535" t="s">
        <v>18758</v>
      </c>
      <c r="M17694" s="529" t="s">
        <v>1075</v>
      </c>
    </row>
    <row r="17695" spans="12:13" x14ac:dyDescent="0.35">
      <c r="L17695" s="535" t="s">
        <v>18759</v>
      </c>
      <c r="M17695" s="529" t="s">
        <v>1075</v>
      </c>
    </row>
    <row r="17696" spans="12:13" x14ac:dyDescent="0.35">
      <c r="L17696" s="535" t="s">
        <v>18760</v>
      </c>
      <c r="M17696" s="529" t="s">
        <v>1075</v>
      </c>
    </row>
    <row r="17697" spans="12:13" x14ac:dyDescent="0.35">
      <c r="L17697" s="535" t="s">
        <v>18761</v>
      </c>
      <c r="M17697" s="529" t="s">
        <v>1075</v>
      </c>
    </row>
    <row r="17698" spans="12:13" x14ac:dyDescent="0.35">
      <c r="L17698" s="535" t="s">
        <v>18762</v>
      </c>
      <c r="M17698" s="529" t="s">
        <v>1075</v>
      </c>
    </row>
    <row r="17699" spans="12:13" x14ac:dyDescent="0.35">
      <c r="L17699" s="535" t="s">
        <v>18763</v>
      </c>
      <c r="M17699" s="529" t="s">
        <v>1075</v>
      </c>
    </row>
    <row r="17700" spans="12:13" x14ac:dyDescent="0.35">
      <c r="L17700" s="535" t="s">
        <v>18764</v>
      </c>
      <c r="M17700" s="529" t="s">
        <v>1075</v>
      </c>
    </row>
    <row r="17701" spans="12:13" x14ac:dyDescent="0.35">
      <c r="L17701" s="535" t="s">
        <v>18765</v>
      </c>
      <c r="M17701" s="529" t="s">
        <v>1075</v>
      </c>
    </row>
    <row r="17702" spans="12:13" x14ac:dyDescent="0.35">
      <c r="L17702" s="535" t="s">
        <v>18766</v>
      </c>
      <c r="M17702" s="529" t="s">
        <v>1075</v>
      </c>
    </row>
    <row r="17703" spans="12:13" x14ac:dyDescent="0.35">
      <c r="L17703" s="535" t="s">
        <v>18767</v>
      </c>
      <c r="M17703" s="529" t="s">
        <v>1075</v>
      </c>
    </row>
    <row r="17704" spans="12:13" x14ac:dyDescent="0.35">
      <c r="L17704" s="535" t="s">
        <v>18768</v>
      </c>
      <c r="M17704" s="529" t="s">
        <v>1075</v>
      </c>
    </row>
    <row r="17705" spans="12:13" x14ac:dyDescent="0.35">
      <c r="L17705" s="535" t="s">
        <v>18769</v>
      </c>
      <c r="M17705" s="529" t="s">
        <v>1075</v>
      </c>
    </row>
    <row r="17706" spans="12:13" x14ac:dyDescent="0.35">
      <c r="L17706" s="535" t="s">
        <v>18770</v>
      </c>
      <c r="M17706" s="529" t="s">
        <v>1075</v>
      </c>
    </row>
    <row r="17707" spans="12:13" x14ac:dyDescent="0.35">
      <c r="L17707" s="535" t="s">
        <v>18771</v>
      </c>
      <c r="M17707" s="529" t="s">
        <v>1075</v>
      </c>
    </row>
    <row r="17708" spans="12:13" x14ac:dyDescent="0.35">
      <c r="L17708" s="535" t="s">
        <v>18772</v>
      </c>
      <c r="M17708" s="529" t="s">
        <v>1075</v>
      </c>
    </row>
    <row r="17709" spans="12:13" x14ac:dyDescent="0.35">
      <c r="L17709" s="535" t="s">
        <v>18773</v>
      </c>
      <c r="M17709" s="529" t="s">
        <v>1075</v>
      </c>
    </row>
    <row r="17710" spans="12:13" x14ac:dyDescent="0.35">
      <c r="L17710" s="535" t="s">
        <v>18774</v>
      </c>
      <c r="M17710" s="529" t="s">
        <v>1075</v>
      </c>
    </row>
    <row r="17711" spans="12:13" x14ac:dyDescent="0.35">
      <c r="L17711" s="535" t="s">
        <v>18775</v>
      </c>
      <c r="M17711" s="529" t="s">
        <v>1075</v>
      </c>
    </row>
    <row r="17712" spans="12:13" x14ac:dyDescent="0.35">
      <c r="L17712" s="535" t="s">
        <v>18776</v>
      </c>
      <c r="M17712" s="529" t="s">
        <v>1075</v>
      </c>
    </row>
    <row r="17713" spans="12:13" x14ac:dyDescent="0.35">
      <c r="L17713" s="535" t="s">
        <v>18777</v>
      </c>
      <c r="M17713" s="529" t="s">
        <v>1075</v>
      </c>
    </row>
    <row r="17714" spans="12:13" x14ac:dyDescent="0.35">
      <c r="L17714" s="535" t="s">
        <v>18778</v>
      </c>
      <c r="M17714" s="529" t="s">
        <v>1075</v>
      </c>
    </row>
    <row r="17715" spans="12:13" x14ac:dyDescent="0.35">
      <c r="L17715" s="535" t="s">
        <v>18779</v>
      </c>
      <c r="M17715" s="529" t="s">
        <v>1075</v>
      </c>
    </row>
    <row r="17716" spans="12:13" x14ac:dyDescent="0.35">
      <c r="L17716" s="535" t="s">
        <v>18780</v>
      </c>
      <c r="M17716" s="529" t="s">
        <v>1075</v>
      </c>
    </row>
    <row r="17717" spans="12:13" x14ac:dyDescent="0.35">
      <c r="L17717" s="535" t="s">
        <v>18781</v>
      </c>
      <c r="M17717" s="529" t="s">
        <v>1075</v>
      </c>
    </row>
    <row r="17718" spans="12:13" x14ac:dyDescent="0.35">
      <c r="L17718" s="535" t="s">
        <v>18782</v>
      </c>
      <c r="M17718" s="529" t="s">
        <v>1075</v>
      </c>
    </row>
    <row r="17719" spans="12:13" x14ac:dyDescent="0.35">
      <c r="L17719" s="535" t="s">
        <v>18783</v>
      </c>
      <c r="M17719" s="529" t="s">
        <v>1075</v>
      </c>
    </row>
    <row r="17720" spans="12:13" x14ac:dyDescent="0.35">
      <c r="L17720" s="535" t="s">
        <v>18784</v>
      </c>
      <c r="M17720" s="529" t="s">
        <v>1075</v>
      </c>
    </row>
    <row r="17721" spans="12:13" x14ac:dyDescent="0.35">
      <c r="L17721" s="535" t="s">
        <v>18785</v>
      </c>
      <c r="M17721" s="529" t="s">
        <v>1075</v>
      </c>
    </row>
    <row r="17722" spans="12:13" x14ac:dyDescent="0.35">
      <c r="L17722" s="535" t="s">
        <v>18786</v>
      </c>
      <c r="M17722" s="529" t="s">
        <v>1075</v>
      </c>
    </row>
    <row r="17723" spans="12:13" x14ac:dyDescent="0.35">
      <c r="L17723" s="535" t="s">
        <v>18787</v>
      </c>
      <c r="M17723" s="529" t="s">
        <v>1075</v>
      </c>
    </row>
    <row r="17724" spans="12:13" x14ac:dyDescent="0.35">
      <c r="L17724" s="535" t="s">
        <v>18788</v>
      </c>
      <c r="M17724" s="529" t="s">
        <v>1075</v>
      </c>
    </row>
    <row r="17725" spans="12:13" x14ac:dyDescent="0.35">
      <c r="L17725" s="535" t="s">
        <v>18789</v>
      </c>
      <c r="M17725" s="529" t="s">
        <v>1075</v>
      </c>
    </row>
    <row r="17726" spans="12:13" x14ac:dyDescent="0.35">
      <c r="L17726" s="535" t="s">
        <v>18790</v>
      </c>
      <c r="M17726" s="529" t="s">
        <v>1075</v>
      </c>
    </row>
    <row r="17727" spans="12:13" x14ac:dyDescent="0.35">
      <c r="L17727" s="535" t="s">
        <v>18791</v>
      </c>
      <c r="M17727" s="529" t="s">
        <v>1075</v>
      </c>
    </row>
    <row r="17728" spans="12:13" x14ac:dyDescent="0.35">
      <c r="L17728" s="535" t="s">
        <v>18792</v>
      </c>
      <c r="M17728" s="529" t="s">
        <v>1075</v>
      </c>
    </row>
    <row r="17729" spans="12:13" x14ac:dyDescent="0.35">
      <c r="L17729" s="535" t="s">
        <v>18793</v>
      </c>
      <c r="M17729" s="529" t="s">
        <v>1075</v>
      </c>
    </row>
    <row r="17730" spans="12:13" x14ac:dyDescent="0.35">
      <c r="L17730" s="535" t="s">
        <v>18794</v>
      </c>
      <c r="M17730" s="529" t="s">
        <v>1075</v>
      </c>
    </row>
    <row r="17731" spans="12:13" x14ac:dyDescent="0.35">
      <c r="L17731" s="535" t="s">
        <v>18795</v>
      </c>
      <c r="M17731" s="529" t="s">
        <v>1075</v>
      </c>
    </row>
    <row r="17732" spans="12:13" x14ac:dyDescent="0.35">
      <c r="L17732" s="535" t="s">
        <v>18796</v>
      </c>
      <c r="M17732" s="529" t="s">
        <v>1075</v>
      </c>
    </row>
    <row r="17733" spans="12:13" x14ac:dyDescent="0.35">
      <c r="L17733" s="535" t="s">
        <v>18797</v>
      </c>
      <c r="M17733" s="529" t="s">
        <v>1075</v>
      </c>
    </row>
    <row r="17734" spans="12:13" x14ac:dyDescent="0.35">
      <c r="L17734" s="535" t="s">
        <v>18798</v>
      </c>
      <c r="M17734" s="529" t="s">
        <v>1075</v>
      </c>
    </row>
    <row r="17735" spans="12:13" x14ac:dyDescent="0.35">
      <c r="L17735" s="535" t="s">
        <v>18799</v>
      </c>
      <c r="M17735" s="529" t="s">
        <v>1075</v>
      </c>
    </row>
    <row r="17736" spans="12:13" x14ac:dyDescent="0.35">
      <c r="L17736" s="535" t="s">
        <v>18800</v>
      </c>
      <c r="M17736" s="529" t="s">
        <v>1075</v>
      </c>
    </row>
    <row r="17737" spans="12:13" x14ac:dyDescent="0.35">
      <c r="L17737" s="535" t="s">
        <v>18801</v>
      </c>
      <c r="M17737" s="529" t="s">
        <v>1075</v>
      </c>
    </row>
    <row r="17738" spans="12:13" x14ac:dyDescent="0.35">
      <c r="L17738" s="535" t="s">
        <v>18802</v>
      </c>
      <c r="M17738" s="529" t="s">
        <v>1075</v>
      </c>
    </row>
    <row r="17739" spans="12:13" x14ac:dyDescent="0.35">
      <c r="L17739" s="535" t="s">
        <v>18803</v>
      </c>
      <c r="M17739" s="529" t="s">
        <v>1075</v>
      </c>
    </row>
    <row r="17740" spans="12:13" x14ac:dyDescent="0.35">
      <c r="L17740" s="535" t="s">
        <v>18804</v>
      </c>
      <c r="M17740" s="529" t="s">
        <v>1075</v>
      </c>
    </row>
    <row r="17741" spans="12:13" x14ac:dyDescent="0.35">
      <c r="L17741" s="535" t="s">
        <v>18805</v>
      </c>
      <c r="M17741" s="529" t="s">
        <v>1075</v>
      </c>
    </row>
    <row r="17742" spans="12:13" x14ac:dyDescent="0.35">
      <c r="L17742" s="535" t="s">
        <v>18806</v>
      </c>
      <c r="M17742" s="529" t="s">
        <v>1075</v>
      </c>
    </row>
    <row r="17743" spans="12:13" x14ac:dyDescent="0.35">
      <c r="L17743" s="535" t="s">
        <v>18807</v>
      </c>
      <c r="M17743" s="529" t="s">
        <v>1075</v>
      </c>
    </row>
    <row r="17744" spans="12:13" x14ac:dyDescent="0.35">
      <c r="L17744" s="535" t="s">
        <v>18808</v>
      </c>
      <c r="M17744" s="529" t="s">
        <v>1075</v>
      </c>
    </row>
    <row r="17745" spans="12:13" x14ac:dyDescent="0.35">
      <c r="L17745" s="535" t="s">
        <v>18809</v>
      </c>
      <c r="M17745" s="529" t="s">
        <v>1075</v>
      </c>
    </row>
    <row r="17746" spans="12:13" x14ac:dyDescent="0.35">
      <c r="L17746" s="535" t="s">
        <v>18810</v>
      </c>
      <c r="M17746" s="529" t="s">
        <v>1075</v>
      </c>
    </row>
    <row r="17747" spans="12:13" x14ac:dyDescent="0.35">
      <c r="L17747" s="535" t="s">
        <v>18811</v>
      </c>
      <c r="M17747" s="529" t="s">
        <v>1075</v>
      </c>
    </row>
    <row r="17748" spans="12:13" x14ac:dyDescent="0.35">
      <c r="L17748" s="535" t="s">
        <v>18812</v>
      </c>
      <c r="M17748" s="529" t="s">
        <v>1075</v>
      </c>
    </row>
    <row r="17749" spans="12:13" x14ac:dyDescent="0.35">
      <c r="L17749" s="535" t="s">
        <v>18813</v>
      </c>
      <c r="M17749" s="529" t="s">
        <v>1075</v>
      </c>
    </row>
    <row r="17750" spans="12:13" x14ac:dyDescent="0.35">
      <c r="L17750" s="535" t="s">
        <v>18814</v>
      </c>
      <c r="M17750" s="529" t="s">
        <v>1075</v>
      </c>
    </row>
    <row r="17751" spans="12:13" x14ac:dyDescent="0.35">
      <c r="L17751" s="535" t="s">
        <v>18815</v>
      </c>
      <c r="M17751" s="529" t="s">
        <v>1075</v>
      </c>
    </row>
    <row r="17752" spans="12:13" x14ac:dyDescent="0.35">
      <c r="L17752" s="535" t="s">
        <v>18816</v>
      </c>
      <c r="M17752" s="529" t="s">
        <v>1075</v>
      </c>
    </row>
    <row r="17753" spans="12:13" x14ac:dyDescent="0.35">
      <c r="L17753" s="535" t="s">
        <v>18817</v>
      </c>
      <c r="M17753" s="529" t="s">
        <v>1075</v>
      </c>
    </row>
    <row r="17754" spans="12:13" x14ac:dyDescent="0.35">
      <c r="L17754" s="535" t="s">
        <v>18818</v>
      </c>
      <c r="M17754" s="529" t="s">
        <v>1075</v>
      </c>
    </row>
    <row r="17755" spans="12:13" x14ac:dyDescent="0.35">
      <c r="L17755" s="535" t="s">
        <v>18819</v>
      </c>
      <c r="M17755" s="529" t="s">
        <v>1075</v>
      </c>
    </row>
    <row r="17756" spans="12:13" x14ac:dyDescent="0.35">
      <c r="L17756" s="535" t="s">
        <v>18820</v>
      </c>
      <c r="M17756" s="529" t="s">
        <v>1075</v>
      </c>
    </row>
    <row r="17757" spans="12:13" x14ac:dyDescent="0.35">
      <c r="L17757" s="535" t="s">
        <v>18821</v>
      </c>
      <c r="M17757" s="529" t="s">
        <v>1075</v>
      </c>
    </row>
    <row r="17758" spans="12:13" x14ac:dyDescent="0.35">
      <c r="L17758" s="535" t="s">
        <v>18822</v>
      </c>
      <c r="M17758" s="529" t="s">
        <v>1075</v>
      </c>
    </row>
    <row r="17759" spans="12:13" x14ac:dyDescent="0.35">
      <c r="L17759" s="535" t="s">
        <v>18823</v>
      </c>
      <c r="M17759" s="529" t="s">
        <v>1075</v>
      </c>
    </row>
    <row r="17760" spans="12:13" x14ac:dyDescent="0.35">
      <c r="L17760" s="535" t="s">
        <v>18824</v>
      </c>
      <c r="M17760" s="529" t="s">
        <v>1075</v>
      </c>
    </row>
    <row r="17761" spans="12:13" x14ac:dyDescent="0.35">
      <c r="L17761" s="535" t="s">
        <v>18825</v>
      </c>
      <c r="M17761" s="529" t="s">
        <v>1075</v>
      </c>
    </row>
    <row r="17762" spans="12:13" x14ac:dyDescent="0.35">
      <c r="L17762" s="535" t="s">
        <v>18826</v>
      </c>
      <c r="M17762" s="529" t="s">
        <v>1075</v>
      </c>
    </row>
    <row r="17763" spans="12:13" x14ac:dyDescent="0.35">
      <c r="L17763" s="535" t="s">
        <v>18827</v>
      </c>
      <c r="M17763" s="529" t="s">
        <v>1075</v>
      </c>
    </row>
    <row r="17764" spans="12:13" x14ac:dyDescent="0.35">
      <c r="L17764" s="535" t="s">
        <v>18828</v>
      </c>
      <c r="M17764" s="529" t="s">
        <v>1075</v>
      </c>
    </row>
    <row r="17765" spans="12:13" x14ac:dyDescent="0.35">
      <c r="L17765" s="535" t="s">
        <v>18829</v>
      </c>
      <c r="M17765" s="529" t="s">
        <v>1075</v>
      </c>
    </row>
    <row r="17766" spans="12:13" x14ac:dyDescent="0.35">
      <c r="L17766" s="535" t="s">
        <v>18830</v>
      </c>
      <c r="M17766" s="529" t="s">
        <v>1075</v>
      </c>
    </row>
    <row r="17767" spans="12:13" x14ac:dyDescent="0.35">
      <c r="L17767" s="535" t="s">
        <v>18831</v>
      </c>
      <c r="M17767" s="529" t="s">
        <v>1075</v>
      </c>
    </row>
    <row r="17768" spans="12:13" x14ac:dyDescent="0.35">
      <c r="L17768" s="535" t="s">
        <v>18832</v>
      </c>
      <c r="M17768" s="529" t="s">
        <v>1075</v>
      </c>
    </row>
    <row r="17769" spans="12:13" x14ac:dyDescent="0.35">
      <c r="L17769" s="535" t="s">
        <v>18833</v>
      </c>
      <c r="M17769" s="529" t="s">
        <v>1075</v>
      </c>
    </row>
    <row r="17770" spans="12:13" x14ac:dyDescent="0.35">
      <c r="L17770" s="535" t="s">
        <v>18834</v>
      </c>
      <c r="M17770" s="529" t="s">
        <v>1075</v>
      </c>
    </row>
    <row r="17771" spans="12:13" x14ac:dyDescent="0.35">
      <c r="L17771" s="535" t="s">
        <v>18835</v>
      </c>
      <c r="M17771" s="529" t="s">
        <v>1075</v>
      </c>
    </row>
    <row r="17772" spans="12:13" x14ac:dyDescent="0.35">
      <c r="L17772" s="535" t="s">
        <v>18836</v>
      </c>
      <c r="M17772" s="529" t="s">
        <v>1075</v>
      </c>
    </row>
    <row r="17773" spans="12:13" x14ac:dyDescent="0.35">
      <c r="L17773" s="535" t="s">
        <v>18837</v>
      </c>
      <c r="M17773" s="529" t="s">
        <v>1075</v>
      </c>
    </row>
    <row r="17774" spans="12:13" x14ac:dyDescent="0.35">
      <c r="L17774" s="535" t="s">
        <v>18838</v>
      </c>
      <c r="M17774" s="529" t="s">
        <v>1075</v>
      </c>
    </row>
    <row r="17775" spans="12:13" x14ac:dyDescent="0.35">
      <c r="L17775" s="535" t="s">
        <v>18839</v>
      </c>
      <c r="M17775" s="529" t="s">
        <v>1075</v>
      </c>
    </row>
    <row r="17776" spans="12:13" x14ac:dyDescent="0.35">
      <c r="L17776" s="535" t="s">
        <v>18840</v>
      </c>
      <c r="M17776" s="529" t="s">
        <v>1075</v>
      </c>
    </row>
    <row r="17777" spans="12:13" x14ac:dyDescent="0.35">
      <c r="L17777" s="535" t="s">
        <v>18841</v>
      </c>
      <c r="M17777" s="529" t="s">
        <v>1075</v>
      </c>
    </row>
    <row r="17778" spans="12:13" x14ac:dyDescent="0.35">
      <c r="L17778" s="535" t="s">
        <v>18842</v>
      </c>
      <c r="M17778" s="529" t="s">
        <v>1075</v>
      </c>
    </row>
    <row r="17779" spans="12:13" x14ac:dyDescent="0.35">
      <c r="L17779" s="535" t="s">
        <v>18843</v>
      </c>
      <c r="M17779" s="529" t="s">
        <v>1075</v>
      </c>
    </row>
    <row r="17780" spans="12:13" x14ac:dyDescent="0.35">
      <c r="L17780" s="535" t="s">
        <v>18844</v>
      </c>
      <c r="M17780" s="529" t="s">
        <v>1075</v>
      </c>
    </row>
    <row r="17781" spans="12:13" x14ac:dyDescent="0.35">
      <c r="L17781" s="535" t="s">
        <v>18845</v>
      </c>
      <c r="M17781" s="529" t="s">
        <v>1075</v>
      </c>
    </row>
    <row r="17782" spans="12:13" x14ac:dyDescent="0.35">
      <c r="L17782" s="535" t="s">
        <v>18846</v>
      </c>
      <c r="M17782" s="529" t="s">
        <v>1075</v>
      </c>
    </row>
    <row r="17783" spans="12:13" x14ac:dyDescent="0.35">
      <c r="L17783" s="535" t="s">
        <v>18847</v>
      </c>
      <c r="M17783" s="529" t="s">
        <v>1075</v>
      </c>
    </row>
    <row r="17784" spans="12:13" x14ac:dyDescent="0.35">
      <c r="L17784" s="535" t="s">
        <v>18848</v>
      </c>
      <c r="M17784" s="529" t="s">
        <v>1075</v>
      </c>
    </row>
    <row r="17785" spans="12:13" x14ac:dyDescent="0.35">
      <c r="L17785" s="535" t="s">
        <v>18849</v>
      </c>
      <c r="M17785" s="529" t="s">
        <v>1075</v>
      </c>
    </row>
    <row r="17786" spans="12:13" x14ac:dyDescent="0.35">
      <c r="L17786" s="535" t="s">
        <v>18850</v>
      </c>
      <c r="M17786" s="529" t="s">
        <v>1075</v>
      </c>
    </row>
    <row r="17787" spans="12:13" x14ac:dyDescent="0.35">
      <c r="L17787" s="535" t="s">
        <v>18851</v>
      </c>
      <c r="M17787" s="529" t="s">
        <v>1075</v>
      </c>
    </row>
    <row r="17788" spans="12:13" x14ac:dyDescent="0.35">
      <c r="L17788" s="535" t="s">
        <v>18852</v>
      </c>
      <c r="M17788" s="529" t="s">
        <v>1075</v>
      </c>
    </row>
    <row r="17789" spans="12:13" x14ac:dyDescent="0.35">
      <c r="L17789" s="535" t="s">
        <v>18853</v>
      </c>
      <c r="M17789" s="529" t="s">
        <v>1075</v>
      </c>
    </row>
    <row r="17790" spans="12:13" x14ac:dyDescent="0.35">
      <c r="L17790" s="535" t="s">
        <v>18854</v>
      </c>
      <c r="M17790" s="529" t="s">
        <v>1075</v>
      </c>
    </row>
    <row r="17791" spans="12:13" x14ac:dyDescent="0.35">
      <c r="L17791" s="535" t="s">
        <v>18855</v>
      </c>
      <c r="M17791" s="529" t="s">
        <v>1075</v>
      </c>
    </row>
    <row r="17792" spans="12:13" x14ac:dyDescent="0.35">
      <c r="L17792" s="535" t="s">
        <v>18856</v>
      </c>
      <c r="M17792" s="529" t="s">
        <v>1075</v>
      </c>
    </row>
    <row r="17793" spans="12:13" x14ac:dyDescent="0.35">
      <c r="L17793" s="535" t="s">
        <v>18857</v>
      </c>
      <c r="M17793" s="529" t="s">
        <v>1075</v>
      </c>
    </row>
    <row r="17794" spans="12:13" x14ac:dyDescent="0.35">
      <c r="L17794" s="535" t="s">
        <v>18858</v>
      </c>
      <c r="M17794" s="529" t="s">
        <v>1075</v>
      </c>
    </row>
    <row r="17795" spans="12:13" x14ac:dyDescent="0.35">
      <c r="L17795" s="535" t="s">
        <v>18859</v>
      </c>
      <c r="M17795" s="529" t="s">
        <v>1075</v>
      </c>
    </row>
    <row r="17796" spans="12:13" x14ac:dyDescent="0.35">
      <c r="L17796" s="535" t="s">
        <v>18860</v>
      </c>
      <c r="M17796" s="529" t="s">
        <v>1075</v>
      </c>
    </row>
    <row r="17797" spans="12:13" x14ac:dyDescent="0.35">
      <c r="L17797" s="535" t="s">
        <v>18861</v>
      </c>
      <c r="M17797" s="529" t="s">
        <v>1075</v>
      </c>
    </row>
    <row r="17798" spans="12:13" x14ac:dyDescent="0.35">
      <c r="L17798" s="535" t="s">
        <v>18862</v>
      </c>
      <c r="M17798" s="529" t="s">
        <v>1075</v>
      </c>
    </row>
    <row r="17799" spans="12:13" x14ac:dyDescent="0.35">
      <c r="L17799" s="535" t="s">
        <v>18863</v>
      </c>
      <c r="M17799" s="529" t="s">
        <v>1075</v>
      </c>
    </row>
    <row r="17800" spans="12:13" x14ac:dyDescent="0.35">
      <c r="L17800" s="535" t="s">
        <v>18864</v>
      </c>
      <c r="M17800" s="529" t="s">
        <v>1075</v>
      </c>
    </row>
    <row r="17801" spans="12:13" x14ac:dyDescent="0.35">
      <c r="L17801" s="535" t="s">
        <v>18865</v>
      </c>
      <c r="M17801" s="529" t="s">
        <v>1075</v>
      </c>
    </row>
    <row r="17802" spans="12:13" x14ac:dyDescent="0.35">
      <c r="L17802" s="535" t="s">
        <v>18866</v>
      </c>
      <c r="M17802" s="529" t="s">
        <v>1075</v>
      </c>
    </row>
    <row r="17803" spans="12:13" x14ac:dyDescent="0.35">
      <c r="L17803" s="535" t="s">
        <v>18867</v>
      </c>
      <c r="M17803" s="529" t="s">
        <v>1075</v>
      </c>
    </row>
    <row r="17804" spans="12:13" x14ac:dyDescent="0.35">
      <c r="L17804" s="535" t="s">
        <v>18868</v>
      </c>
      <c r="M17804" s="529" t="s">
        <v>1075</v>
      </c>
    </row>
    <row r="17805" spans="12:13" x14ac:dyDescent="0.35">
      <c r="L17805" s="535" t="s">
        <v>18869</v>
      </c>
      <c r="M17805" s="529" t="s">
        <v>1075</v>
      </c>
    </row>
    <row r="17806" spans="12:13" x14ac:dyDescent="0.35">
      <c r="L17806" s="535" t="s">
        <v>18870</v>
      </c>
      <c r="M17806" s="529" t="s">
        <v>1075</v>
      </c>
    </row>
    <row r="17807" spans="12:13" x14ac:dyDescent="0.35">
      <c r="L17807" s="535" t="s">
        <v>18871</v>
      </c>
      <c r="M17807" s="529" t="s">
        <v>1075</v>
      </c>
    </row>
    <row r="17808" spans="12:13" x14ac:dyDescent="0.35">
      <c r="L17808" s="535" t="s">
        <v>18872</v>
      </c>
      <c r="M17808" s="529" t="s">
        <v>1075</v>
      </c>
    </row>
    <row r="17809" spans="12:13" x14ac:dyDescent="0.35">
      <c r="L17809" s="535" t="s">
        <v>18873</v>
      </c>
      <c r="M17809" s="529" t="s">
        <v>1075</v>
      </c>
    </row>
    <row r="17810" spans="12:13" x14ac:dyDescent="0.35">
      <c r="L17810" s="535" t="s">
        <v>18874</v>
      </c>
      <c r="M17810" s="529" t="s">
        <v>1075</v>
      </c>
    </row>
    <row r="17811" spans="12:13" x14ac:dyDescent="0.35">
      <c r="L17811" s="535" t="s">
        <v>18875</v>
      </c>
      <c r="M17811" s="529" t="s">
        <v>1075</v>
      </c>
    </row>
    <row r="17812" spans="12:13" x14ac:dyDescent="0.35">
      <c r="L17812" s="535" t="s">
        <v>18876</v>
      </c>
      <c r="M17812" s="529" t="s">
        <v>1075</v>
      </c>
    </row>
    <row r="17813" spans="12:13" x14ac:dyDescent="0.35">
      <c r="L17813" s="535" t="s">
        <v>18877</v>
      </c>
      <c r="M17813" s="529" t="s">
        <v>1075</v>
      </c>
    </row>
    <row r="17814" spans="12:13" x14ac:dyDescent="0.35">
      <c r="L17814" s="535" t="s">
        <v>18878</v>
      </c>
      <c r="M17814" s="529" t="s">
        <v>1075</v>
      </c>
    </row>
    <row r="17815" spans="12:13" x14ac:dyDescent="0.35">
      <c r="L17815" s="535" t="s">
        <v>18879</v>
      </c>
      <c r="M17815" s="529" t="s">
        <v>1075</v>
      </c>
    </row>
    <row r="17816" spans="12:13" x14ac:dyDescent="0.35">
      <c r="L17816" s="535" t="s">
        <v>18880</v>
      </c>
      <c r="M17816" s="529" t="s">
        <v>1075</v>
      </c>
    </row>
    <row r="17817" spans="12:13" x14ac:dyDescent="0.35">
      <c r="L17817" s="535" t="s">
        <v>18881</v>
      </c>
      <c r="M17817" s="529" t="s">
        <v>1075</v>
      </c>
    </row>
    <row r="17818" spans="12:13" x14ac:dyDescent="0.35">
      <c r="L17818" s="535" t="s">
        <v>18882</v>
      </c>
      <c r="M17818" s="529" t="s">
        <v>1075</v>
      </c>
    </row>
    <row r="17819" spans="12:13" x14ac:dyDescent="0.35">
      <c r="L17819" s="535" t="s">
        <v>18883</v>
      </c>
      <c r="M17819" s="529" t="s">
        <v>1075</v>
      </c>
    </row>
    <row r="17820" spans="12:13" x14ac:dyDescent="0.35">
      <c r="L17820" s="535" t="s">
        <v>18884</v>
      </c>
      <c r="M17820" s="529" t="s">
        <v>1075</v>
      </c>
    </row>
    <row r="17821" spans="12:13" x14ac:dyDescent="0.35">
      <c r="L17821" s="535" t="s">
        <v>18885</v>
      </c>
      <c r="M17821" s="529" t="s">
        <v>1075</v>
      </c>
    </row>
    <row r="17822" spans="12:13" x14ac:dyDescent="0.35">
      <c r="L17822" s="535" t="s">
        <v>18886</v>
      </c>
      <c r="M17822" s="529" t="s">
        <v>1075</v>
      </c>
    </row>
    <row r="17823" spans="12:13" x14ac:dyDescent="0.35">
      <c r="L17823" s="535" t="s">
        <v>18887</v>
      </c>
      <c r="M17823" s="529" t="s">
        <v>1075</v>
      </c>
    </row>
    <row r="17824" spans="12:13" x14ac:dyDescent="0.35">
      <c r="L17824" s="535" t="s">
        <v>18888</v>
      </c>
      <c r="M17824" s="529" t="s">
        <v>1075</v>
      </c>
    </row>
    <row r="17825" spans="12:13" x14ac:dyDescent="0.35">
      <c r="L17825" s="535" t="s">
        <v>18889</v>
      </c>
      <c r="M17825" s="529" t="s">
        <v>1075</v>
      </c>
    </row>
    <row r="17826" spans="12:13" x14ac:dyDescent="0.35">
      <c r="L17826" s="535" t="s">
        <v>18890</v>
      </c>
      <c r="M17826" s="529" t="s">
        <v>1075</v>
      </c>
    </row>
    <row r="17827" spans="12:13" x14ac:dyDescent="0.35">
      <c r="L17827" s="535" t="s">
        <v>18891</v>
      </c>
      <c r="M17827" s="529" t="s">
        <v>1075</v>
      </c>
    </row>
    <row r="17828" spans="12:13" x14ac:dyDescent="0.35">
      <c r="L17828" s="535" t="s">
        <v>18892</v>
      </c>
      <c r="M17828" s="529" t="s">
        <v>1075</v>
      </c>
    </row>
    <row r="17829" spans="12:13" x14ac:dyDescent="0.35">
      <c r="L17829" s="535" t="s">
        <v>18893</v>
      </c>
      <c r="M17829" s="529" t="s">
        <v>1075</v>
      </c>
    </row>
    <row r="17830" spans="12:13" x14ac:dyDescent="0.35">
      <c r="L17830" s="535" t="s">
        <v>18894</v>
      </c>
      <c r="M17830" s="529" t="s">
        <v>1075</v>
      </c>
    </row>
    <row r="17831" spans="12:13" x14ac:dyDescent="0.35">
      <c r="L17831" s="535" t="s">
        <v>18895</v>
      </c>
      <c r="M17831" s="529" t="s">
        <v>1075</v>
      </c>
    </row>
    <row r="17832" spans="12:13" x14ac:dyDescent="0.35">
      <c r="L17832" s="535" t="s">
        <v>18896</v>
      </c>
      <c r="M17832" s="529" t="s">
        <v>1075</v>
      </c>
    </row>
    <row r="17833" spans="12:13" x14ac:dyDescent="0.35">
      <c r="L17833" s="535" t="s">
        <v>18897</v>
      </c>
      <c r="M17833" s="529" t="s">
        <v>1075</v>
      </c>
    </row>
    <row r="17834" spans="12:13" x14ac:dyDescent="0.35">
      <c r="L17834" s="535" t="s">
        <v>18898</v>
      </c>
      <c r="M17834" s="529" t="s">
        <v>1075</v>
      </c>
    </row>
    <row r="17835" spans="12:13" x14ac:dyDescent="0.35">
      <c r="L17835" s="535" t="s">
        <v>18899</v>
      </c>
      <c r="M17835" s="529" t="s">
        <v>1075</v>
      </c>
    </row>
    <row r="17836" spans="12:13" x14ac:dyDescent="0.35">
      <c r="L17836" s="535" t="s">
        <v>18900</v>
      </c>
      <c r="M17836" s="529" t="s">
        <v>1075</v>
      </c>
    </row>
    <row r="17837" spans="12:13" x14ac:dyDescent="0.35">
      <c r="L17837" s="535" t="s">
        <v>18901</v>
      </c>
      <c r="M17837" s="529" t="s">
        <v>1075</v>
      </c>
    </row>
    <row r="17838" spans="12:13" x14ac:dyDescent="0.35">
      <c r="L17838" s="535" t="s">
        <v>18902</v>
      </c>
      <c r="M17838" s="529" t="s">
        <v>1075</v>
      </c>
    </row>
    <row r="17839" spans="12:13" x14ac:dyDescent="0.35">
      <c r="L17839" s="535" t="s">
        <v>18903</v>
      </c>
      <c r="M17839" s="529" t="s">
        <v>1075</v>
      </c>
    </row>
    <row r="17840" spans="12:13" x14ac:dyDescent="0.35">
      <c r="L17840" s="535" t="s">
        <v>18904</v>
      </c>
      <c r="M17840" s="529" t="s">
        <v>1075</v>
      </c>
    </row>
    <row r="17841" spans="12:13" x14ac:dyDescent="0.35">
      <c r="L17841" s="535" t="s">
        <v>18905</v>
      </c>
      <c r="M17841" s="529" t="s">
        <v>1075</v>
      </c>
    </row>
    <row r="17842" spans="12:13" x14ac:dyDescent="0.35">
      <c r="L17842" s="535" t="s">
        <v>18906</v>
      </c>
      <c r="M17842" s="529" t="s">
        <v>1075</v>
      </c>
    </row>
    <row r="17843" spans="12:13" x14ac:dyDescent="0.35">
      <c r="L17843" s="535" t="s">
        <v>18907</v>
      </c>
      <c r="M17843" s="529" t="s">
        <v>1075</v>
      </c>
    </row>
    <row r="17844" spans="12:13" x14ac:dyDescent="0.35">
      <c r="L17844" s="535" t="s">
        <v>18908</v>
      </c>
      <c r="M17844" s="529" t="s">
        <v>1075</v>
      </c>
    </row>
    <row r="17845" spans="12:13" x14ac:dyDescent="0.35">
      <c r="L17845" s="535" t="s">
        <v>18909</v>
      </c>
      <c r="M17845" s="529" t="s">
        <v>1075</v>
      </c>
    </row>
    <row r="17846" spans="12:13" x14ac:dyDescent="0.35">
      <c r="L17846" s="535" t="s">
        <v>18910</v>
      </c>
      <c r="M17846" s="529" t="s">
        <v>1075</v>
      </c>
    </row>
    <row r="17847" spans="12:13" x14ac:dyDescent="0.35">
      <c r="L17847" s="535" t="s">
        <v>18911</v>
      </c>
      <c r="M17847" s="529" t="s">
        <v>1075</v>
      </c>
    </row>
    <row r="17848" spans="12:13" x14ac:dyDescent="0.35">
      <c r="L17848" s="535" t="s">
        <v>18912</v>
      </c>
      <c r="M17848" s="529" t="s">
        <v>1075</v>
      </c>
    </row>
    <row r="17849" spans="12:13" x14ac:dyDescent="0.35">
      <c r="L17849" s="535" t="s">
        <v>18913</v>
      </c>
      <c r="M17849" s="529" t="s">
        <v>1075</v>
      </c>
    </row>
    <row r="17850" spans="12:13" x14ac:dyDescent="0.35">
      <c r="L17850" s="535" t="s">
        <v>18914</v>
      </c>
      <c r="M17850" s="529" t="s">
        <v>1075</v>
      </c>
    </row>
    <row r="17851" spans="12:13" x14ac:dyDescent="0.35">
      <c r="L17851" s="535" t="s">
        <v>18915</v>
      </c>
      <c r="M17851" s="529" t="s">
        <v>1075</v>
      </c>
    </row>
    <row r="17852" spans="12:13" x14ac:dyDescent="0.35">
      <c r="L17852" s="535" t="s">
        <v>18916</v>
      </c>
      <c r="M17852" s="529" t="s">
        <v>1075</v>
      </c>
    </row>
    <row r="17853" spans="12:13" x14ac:dyDescent="0.35">
      <c r="L17853" s="535" t="s">
        <v>18917</v>
      </c>
      <c r="M17853" s="529" t="s">
        <v>1075</v>
      </c>
    </row>
    <row r="17854" spans="12:13" x14ac:dyDescent="0.35">
      <c r="L17854" s="535" t="s">
        <v>18918</v>
      </c>
      <c r="M17854" s="529" t="s">
        <v>1075</v>
      </c>
    </row>
    <row r="17855" spans="12:13" x14ac:dyDescent="0.35">
      <c r="L17855" s="535" t="s">
        <v>18919</v>
      </c>
      <c r="M17855" s="529" t="s">
        <v>1075</v>
      </c>
    </row>
    <row r="17856" spans="12:13" x14ac:dyDescent="0.35">
      <c r="L17856" s="535" t="s">
        <v>18920</v>
      </c>
      <c r="M17856" s="529" t="s">
        <v>1075</v>
      </c>
    </row>
    <row r="17857" spans="12:13" x14ac:dyDescent="0.35">
      <c r="L17857" s="535" t="s">
        <v>18921</v>
      </c>
      <c r="M17857" s="529" t="s">
        <v>1075</v>
      </c>
    </row>
    <row r="17858" spans="12:13" x14ac:dyDescent="0.35">
      <c r="L17858" s="535" t="s">
        <v>18922</v>
      </c>
      <c r="M17858" s="529" t="s">
        <v>1075</v>
      </c>
    </row>
    <row r="17859" spans="12:13" x14ac:dyDescent="0.35">
      <c r="L17859" s="535" t="s">
        <v>18923</v>
      </c>
      <c r="M17859" s="529" t="s">
        <v>1075</v>
      </c>
    </row>
    <row r="17860" spans="12:13" x14ac:dyDescent="0.35">
      <c r="L17860" s="535" t="s">
        <v>18924</v>
      </c>
      <c r="M17860" s="529" t="s">
        <v>1075</v>
      </c>
    </row>
    <row r="17861" spans="12:13" x14ac:dyDescent="0.35">
      <c r="L17861" s="535" t="s">
        <v>18925</v>
      </c>
      <c r="M17861" s="529" t="s">
        <v>1075</v>
      </c>
    </row>
    <row r="17862" spans="12:13" x14ac:dyDescent="0.35">
      <c r="L17862" s="535" t="s">
        <v>18926</v>
      </c>
      <c r="M17862" s="529" t="s">
        <v>1075</v>
      </c>
    </row>
    <row r="17863" spans="12:13" x14ac:dyDescent="0.35">
      <c r="L17863" s="535" t="s">
        <v>18927</v>
      </c>
      <c r="M17863" s="529" t="s">
        <v>1075</v>
      </c>
    </row>
    <row r="17864" spans="12:13" x14ac:dyDescent="0.35">
      <c r="L17864" s="535" t="s">
        <v>18928</v>
      </c>
      <c r="M17864" s="529" t="s">
        <v>1075</v>
      </c>
    </row>
    <row r="17865" spans="12:13" x14ac:dyDescent="0.35">
      <c r="L17865" s="535" t="s">
        <v>18929</v>
      </c>
      <c r="M17865" s="529" t="s">
        <v>1075</v>
      </c>
    </row>
    <row r="17866" spans="12:13" x14ac:dyDescent="0.35">
      <c r="L17866" s="535" t="s">
        <v>18930</v>
      </c>
      <c r="M17866" s="529" t="s">
        <v>1075</v>
      </c>
    </row>
    <row r="17867" spans="12:13" x14ac:dyDescent="0.35">
      <c r="L17867" s="535" t="s">
        <v>18931</v>
      </c>
      <c r="M17867" s="529" t="s">
        <v>1075</v>
      </c>
    </row>
    <row r="17868" spans="12:13" x14ac:dyDescent="0.35">
      <c r="L17868" s="535" t="s">
        <v>18932</v>
      </c>
      <c r="M17868" s="529" t="s">
        <v>1075</v>
      </c>
    </row>
    <row r="17869" spans="12:13" x14ac:dyDescent="0.35">
      <c r="L17869" s="535" t="s">
        <v>18933</v>
      </c>
      <c r="M17869" s="529" t="s">
        <v>1075</v>
      </c>
    </row>
    <row r="17870" spans="12:13" x14ac:dyDescent="0.35">
      <c r="L17870" s="535" t="s">
        <v>18934</v>
      </c>
      <c r="M17870" s="529" t="s">
        <v>1075</v>
      </c>
    </row>
    <row r="17871" spans="12:13" x14ac:dyDescent="0.35">
      <c r="L17871" s="535" t="s">
        <v>18935</v>
      </c>
      <c r="M17871" s="529" t="s">
        <v>1075</v>
      </c>
    </row>
    <row r="17872" spans="12:13" x14ac:dyDescent="0.35">
      <c r="L17872" s="535" t="s">
        <v>18936</v>
      </c>
      <c r="M17872" s="529" t="s">
        <v>1075</v>
      </c>
    </row>
    <row r="17873" spans="12:13" x14ac:dyDescent="0.35">
      <c r="L17873" s="535" t="s">
        <v>18937</v>
      </c>
      <c r="M17873" s="529" t="s">
        <v>1075</v>
      </c>
    </row>
    <row r="17874" spans="12:13" x14ac:dyDescent="0.35">
      <c r="L17874" s="535" t="s">
        <v>18938</v>
      </c>
      <c r="M17874" s="529" t="s">
        <v>1075</v>
      </c>
    </row>
    <row r="17875" spans="12:13" x14ac:dyDescent="0.35">
      <c r="L17875" s="535" t="s">
        <v>18939</v>
      </c>
      <c r="M17875" s="529" t="s">
        <v>1075</v>
      </c>
    </row>
    <row r="17876" spans="12:13" x14ac:dyDescent="0.35">
      <c r="L17876" s="535" t="s">
        <v>18940</v>
      </c>
      <c r="M17876" s="529" t="s">
        <v>1075</v>
      </c>
    </row>
    <row r="17877" spans="12:13" x14ac:dyDescent="0.35">
      <c r="L17877" s="535" t="s">
        <v>18941</v>
      </c>
      <c r="M17877" s="529" t="s">
        <v>1075</v>
      </c>
    </row>
    <row r="17878" spans="12:13" x14ac:dyDescent="0.35">
      <c r="L17878" s="535" t="s">
        <v>18942</v>
      </c>
      <c r="M17878" s="529" t="s">
        <v>1075</v>
      </c>
    </row>
    <row r="17879" spans="12:13" x14ac:dyDescent="0.35">
      <c r="L17879" s="535" t="s">
        <v>18943</v>
      </c>
      <c r="M17879" s="529" t="s">
        <v>1075</v>
      </c>
    </row>
    <row r="17880" spans="12:13" x14ac:dyDescent="0.35">
      <c r="L17880" s="535" t="s">
        <v>18944</v>
      </c>
      <c r="M17880" s="529" t="s">
        <v>1075</v>
      </c>
    </row>
    <row r="17881" spans="12:13" x14ac:dyDescent="0.35">
      <c r="L17881" s="535" t="s">
        <v>18945</v>
      </c>
      <c r="M17881" s="529" t="s">
        <v>1075</v>
      </c>
    </row>
    <row r="17882" spans="12:13" x14ac:dyDescent="0.35">
      <c r="L17882" s="535" t="s">
        <v>18946</v>
      </c>
      <c r="M17882" s="529" t="s">
        <v>1075</v>
      </c>
    </row>
    <row r="17883" spans="12:13" x14ac:dyDescent="0.35">
      <c r="L17883" s="535" t="s">
        <v>18947</v>
      </c>
      <c r="M17883" s="529" t="s">
        <v>1075</v>
      </c>
    </row>
    <row r="17884" spans="12:13" x14ac:dyDescent="0.35">
      <c r="L17884" s="535" t="s">
        <v>18948</v>
      </c>
      <c r="M17884" s="529" t="s">
        <v>1075</v>
      </c>
    </row>
    <row r="17885" spans="12:13" x14ac:dyDescent="0.35">
      <c r="L17885" s="535" t="s">
        <v>18949</v>
      </c>
      <c r="M17885" s="529" t="s">
        <v>1075</v>
      </c>
    </row>
    <row r="17886" spans="12:13" x14ac:dyDescent="0.35">
      <c r="L17886" s="535" t="s">
        <v>18950</v>
      </c>
      <c r="M17886" s="529" t="s">
        <v>1075</v>
      </c>
    </row>
    <row r="17887" spans="12:13" x14ac:dyDescent="0.35">
      <c r="L17887" s="535" t="s">
        <v>18951</v>
      </c>
      <c r="M17887" s="529" t="s">
        <v>1075</v>
      </c>
    </row>
    <row r="17888" spans="12:13" x14ac:dyDescent="0.35">
      <c r="L17888" s="535" t="s">
        <v>18952</v>
      </c>
      <c r="M17888" s="529" t="s">
        <v>1075</v>
      </c>
    </row>
    <row r="17889" spans="12:13" x14ac:dyDescent="0.35">
      <c r="L17889" s="535" t="s">
        <v>18953</v>
      </c>
      <c r="M17889" s="529" t="s">
        <v>1075</v>
      </c>
    </row>
    <row r="17890" spans="12:13" x14ac:dyDescent="0.35">
      <c r="L17890" s="535" t="s">
        <v>18954</v>
      </c>
      <c r="M17890" s="529" t="s">
        <v>1075</v>
      </c>
    </row>
    <row r="17891" spans="12:13" x14ac:dyDescent="0.35">
      <c r="L17891" s="535" t="s">
        <v>18955</v>
      </c>
      <c r="M17891" s="529" t="s">
        <v>1075</v>
      </c>
    </row>
    <row r="17892" spans="12:13" x14ac:dyDescent="0.35">
      <c r="L17892" s="535" t="s">
        <v>18956</v>
      </c>
      <c r="M17892" s="529" t="s">
        <v>1075</v>
      </c>
    </row>
    <row r="17893" spans="12:13" x14ac:dyDescent="0.35">
      <c r="L17893" s="535" t="s">
        <v>18957</v>
      </c>
      <c r="M17893" s="529" t="s">
        <v>1075</v>
      </c>
    </row>
    <row r="17894" spans="12:13" x14ac:dyDescent="0.35">
      <c r="L17894" s="535" t="s">
        <v>18958</v>
      </c>
      <c r="M17894" s="529" t="s">
        <v>1075</v>
      </c>
    </row>
    <row r="17895" spans="12:13" x14ac:dyDescent="0.35">
      <c r="L17895" s="535" t="s">
        <v>18959</v>
      </c>
      <c r="M17895" s="529" t="s">
        <v>1075</v>
      </c>
    </row>
    <row r="17896" spans="12:13" x14ac:dyDescent="0.35">
      <c r="L17896" s="535" t="s">
        <v>18960</v>
      </c>
      <c r="M17896" s="529" t="s">
        <v>1075</v>
      </c>
    </row>
    <row r="17897" spans="12:13" x14ac:dyDescent="0.35">
      <c r="L17897" s="535" t="s">
        <v>18961</v>
      </c>
      <c r="M17897" s="529" t="s">
        <v>1075</v>
      </c>
    </row>
    <row r="17898" spans="12:13" x14ac:dyDescent="0.35">
      <c r="L17898" s="535" t="s">
        <v>18962</v>
      </c>
      <c r="M17898" s="529" t="s">
        <v>1075</v>
      </c>
    </row>
    <row r="17899" spans="12:13" x14ac:dyDescent="0.35">
      <c r="L17899" s="535" t="s">
        <v>18963</v>
      </c>
      <c r="M17899" s="529" t="s">
        <v>1075</v>
      </c>
    </row>
    <row r="17900" spans="12:13" x14ac:dyDescent="0.35">
      <c r="L17900" s="535" t="s">
        <v>18964</v>
      </c>
      <c r="M17900" s="529" t="s">
        <v>1075</v>
      </c>
    </row>
    <row r="17901" spans="12:13" x14ac:dyDescent="0.35">
      <c r="L17901" s="535" t="s">
        <v>18965</v>
      </c>
      <c r="M17901" s="529" t="s">
        <v>1075</v>
      </c>
    </row>
    <row r="17902" spans="12:13" x14ac:dyDescent="0.35">
      <c r="L17902" s="535" t="s">
        <v>18966</v>
      </c>
      <c r="M17902" s="529" t="s">
        <v>1075</v>
      </c>
    </row>
    <row r="17903" spans="12:13" x14ac:dyDescent="0.35">
      <c r="L17903" s="535" t="s">
        <v>18967</v>
      </c>
      <c r="M17903" s="529" t="s">
        <v>1075</v>
      </c>
    </row>
    <row r="17904" spans="12:13" x14ac:dyDescent="0.35">
      <c r="L17904" s="535" t="s">
        <v>18968</v>
      </c>
      <c r="M17904" s="529" t="s">
        <v>1075</v>
      </c>
    </row>
    <row r="17905" spans="12:13" x14ac:dyDescent="0.35">
      <c r="L17905" s="535" t="s">
        <v>18969</v>
      </c>
      <c r="M17905" s="529" t="s">
        <v>1075</v>
      </c>
    </row>
    <row r="17906" spans="12:13" x14ac:dyDescent="0.35">
      <c r="L17906" s="535" t="s">
        <v>18970</v>
      </c>
      <c r="M17906" s="529" t="s">
        <v>1075</v>
      </c>
    </row>
    <row r="17907" spans="12:13" x14ac:dyDescent="0.35">
      <c r="L17907" s="535" t="s">
        <v>18971</v>
      </c>
      <c r="M17907" s="529" t="s">
        <v>1075</v>
      </c>
    </row>
    <row r="17908" spans="12:13" x14ac:dyDescent="0.35">
      <c r="L17908" s="535" t="s">
        <v>18972</v>
      </c>
      <c r="M17908" s="529" t="s">
        <v>1075</v>
      </c>
    </row>
    <row r="17909" spans="12:13" x14ac:dyDescent="0.35">
      <c r="L17909" s="535" t="s">
        <v>18973</v>
      </c>
      <c r="M17909" s="529" t="s">
        <v>1075</v>
      </c>
    </row>
    <row r="17910" spans="12:13" x14ac:dyDescent="0.35">
      <c r="L17910" s="535" t="s">
        <v>18974</v>
      </c>
      <c r="M17910" s="529" t="s">
        <v>1075</v>
      </c>
    </row>
    <row r="17911" spans="12:13" x14ac:dyDescent="0.35">
      <c r="L17911" s="535" t="s">
        <v>18975</v>
      </c>
      <c r="M17911" s="529" t="s">
        <v>1075</v>
      </c>
    </row>
    <row r="17912" spans="12:13" x14ac:dyDescent="0.35">
      <c r="L17912" s="535" t="s">
        <v>18976</v>
      </c>
      <c r="M17912" s="529" t="s">
        <v>1075</v>
      </c>
    </row>
    <row r="17913" spans="12:13" x14ac:dyDescent="0.35">
      <c r="L17913" s="535" t="s">
        <v>18977</v>
      </c>
      <c r="M17913" s="529" t="s">
        <v>1075</v>
      </c>
    </row>
    <row r="17914" spans="12:13" x14ac:dyDescent="0.35">
      <c r="L17914" s="535" t="s">
        <v>18978</v>
      </c>
      <c r="M17914" s="529" t="s">
        <v>1075</v>
      </c>
    </row>
    <row r="17915" spans="12:13" x14ac:dyDescent="0.35">
      <c r="L17915" s="535" t="s">
        <v>18979</v>
      </c>
      <c r="M17915" s="529" t="s">
        <v>1075</v>
      </c>
    </row>
    <row r="17916" spans="12:13" x14ac:dyDescent="0.35">
      <c r="L17916" s="535" t="s">
        <v>18980</v>
      </c>
      <c r="M17916" s="529" t="s">
        <v>1075</v>
      </c>
    </row>
    <row r="17917" spans="12:13" x14ac:dyDescent="0.35">
      <c r="L17917" s="535" t="s">
        <v>18981</v>
      </c>
      <c r="M17917" s="529" t="s">
        <v>1075</v>
      </c>
    </row>
    <row r="17918" spans="12:13" x14ac:dyDescent="0.35">
      <c r="L17918" s="535" t="s">
        <v>18982</v>
      </c>
      <c r="M17918" s="529" t="s">
        <v>1075</v>
      </c>
    </row>
    <row r="17919" spans="12:13" x14ac:dyDescent="0.35">
      <c r="L17919" s="535" t="s">
        <v>18983</v>
      </c>
      <c r="M17919" s="529" t="s">
        <v>1075</v>
      </c>
    </row>
    <row r="17920" spans="12:13" x14ac:dyDescent="0.35">
      <c r="L17920" s="535" t="s">
        <v>18984</v>
      </c>
      <c r="M17920" s="529" t="s">
        <v>1075</v>
      </c>
    </row>
    <row r="17921" spans="12:13" x14ac:dyDescent="0.35">
      <c r="L17921" s="535" t="s">
        <v>18985</v>
      </c>
      <c r="M17921" s="529" t="s">
        <v>1075</v>
      </c>
    </row>
    <row r="17922" spans="12:13" x14ac:dyDescent="0.35">
      <c r="L17922" s="535" t="s">
        <v>18986</v>
      </c>
      <c r="M17922" s="529" t="s">
        <v>1075</v>
      </c>
    </row>
    <row r="17923" spans="12:13" x14ac:dyDescent="0.35">
      <c r="L17923" s="535" t="s">
        <v>18987</v>
      </c>
      <c r="M17923" s="529" t="s">
        <v>1075</v>
      </c>
    </row>
    <row r="17924" spans="12:13" x14ac:dyDescent="0.35">
      <c r="L17924" s="535" t="s">
        <v>18988</v>
      </c>
      <c r="M17924" s="529" t="s">
        <v>1075</v>
      </c>
    </row>
    <row r="17925" spans="12:13" x14ac:dyDescent="0.35">
      <c r="L17925" s="535" t="s">
        <v>18989</v>
      </c>
      <c r="M17925" s="529" t="s">
        <v>1075</v>
      </c>
    </row>
    <row r="17926" spans="12:13" x14ac:dyDescent="0.35">
      <c r="L17926" s="535" t="s">
        <v>18990</v>
      </c>
      <c r="M17926" s="529" t="s">
        <v>1075</v>
      </c>
    </row>
    <row r="17927" spans="12:13" x14ac:dyDescent="0.35">
      <c r="L17927" s="535" t="s">
        <v>18991</v>
      </c>
      <c r="M17927" s="529" t="s">
        <v>1075</v>
      </c>
    </row>
    <row r="17928" spans="12:13" x14ac:dyDescent="0.35">
      <c r="L17928" s="535" t="s">
        <v>18992</v>
      </c>
      <c r="M17928" s="529" t="s">
        <v>1075</v>
      </c>
    </row>
    <row r="17929" spans="12:13" x14ac:dyDescent="0.35">
      <c r="L17929" s="535" t="s">
        <v>18993</v>
      </c>
      <c r="M17929" s="529" t="s">
        <v>1075</v>
      </c>
    </row>
    <row r="17930" spans="12:13" x14ac:dyDescent="0.35">
      <c r="L17930" s="535" t="s">
        <v>18994</v>
      </c>
      <c r="M17930" s="529" t="s">
        <v>1075</v>
      </c>
    </row>
    <row r="17931" spans="12:13" x14ac:dyDescent="0.35">
      <c r="L17931" s="535" t="s">
        <v>18995</v>
      </c>
      <c r="M17931" s="529" t="s">
        <v>1075</v>
      </c>
    </row>
    <row r="17932" spans="12:13" x14ac:dyDescent="0.35">
      <c r="L17932" s="535" t="s">
        <v>18996</v>
      </c>
      <c r="M17932" s="529" t="s">
        <v>1075</v>
      </c>
    </row>
    <row r="17933" spans="12:13" x14ac:dyDescent="0.35">
      <c r="L17933" s="535" t="s">
        <v>18997</v>
      </c>
      <c r="M17933" s="529" t="s">
        <v>1075</v>
      </c>
    </row>
    <row r="17934" spans="12:13" x14ac:dyDescent="0.35">
      <c r="L17934" s="535" t="s">
        <v>18998</v>
      </c>
      <c r="M17934" s="529" t="s">
        <v>1075</v>
      </c>
    </row>
    <row r="17935" spans="12:13" x14ac:dyDescent="0.35">
      <c r="L17935" s="535" t="s">
        <v>18999</v>
      </c>
      <c r="M17935" s="529" t="s">
        <v>1075</v>
      </c>
    </row>
    <row r="17936" spans="12:13" x14ac:dyDescent="0.35">
      <c r="L17936" s="535" t="s">
        <v>19000</v>
      </c>
      <c r="M17936" s="529" t="s">
        <v>1075</v>
      </c>
    </row>
    <row r="17937" spans="12:13" x14ac:dyDescent="0.35">
      <c r="L17937" s="535" t="s">
        <v>19001</v>
      </c>
      <c r="M17937" s="529" t="s">
        <v>1075</v>
      </c>
    </row>
    <row r="17938" spans="12:13" x14ac:dyDescent="0.35">
      <c r="L17938" s="535" t="s">
        <v>19002</v>
      </c>
      <c r="M17938" s="529" t="s">
        <v>1075</v>
      </c>
    </row>
    <row r="17939" spans="12:13" x14ac:dyDescent="0.35">
      <c r="L17939" s="535" t="s">
        <v>19003</v>
      </c>
      <c r="M17939" s="529" t="s">
        <v>1075</v>
      </c>
    </row>
    <row r="17940" spans="12:13" x14ac:dyDescent="0.35">
      <c r="L17940" s="535" t="s">
        <v>19004</v>
      </c>
      <c r="M17940" s="529" t="s">
        <v>1075</v>
      </c>
    </row>
    <row r="17941" spans="12:13" x14ac:dyDescent="0.35">
      <c r="L17941" s="535" t="s">
        <v>19005</v>
      </c>
      <c r="M17941" s="529" t="s">
        <v>1075</v>
      </c>
    </row>
    <row r="17942" spans="12:13" x14ac:dyDescent="0.35">
      <c r="L17942" s="535" t="s">
        <v>19006</v>
      </c>
      <c r="M17942" s="529" t="s">
        <v>1075</v>
      </c>
    </row>
    <row r="17943" spans="12:13" x14ac:dyDescent="0.35">
      <c r="L17943" s="535" t="s">
        <v>19007</v>
      </c>
      <c r="M17943" s="529" t="s">
        <v>1075</v>
      </c>
    </row>
    <row r="17944" spans="12:13" x14ac:dyDescent="0.35">
      <c r="L17944" s="535" t="s">
        <v>19008</v>
      </c>
      <c r="M17944" s="529" t="s">
        <v>1075</v>
      </c>
    </row>
    <row r="17945" spans="12:13" x14ac:dyDescent="0.35">
      <c r="L17945" s="535" t="s">
        <v>19009</v>
      </c>
      <c r="M17945" s="529" t="s">
        <v>1075</v>
      </c>
    </row>
    <row r="17946" spans="12:13" x14ac:dyDescent="0.35">
      <c r="L17946" s="535" t="s">
        <v>19010</v>
      </c>
      <c r="M17946" s="529" t="s">
        <v>1075</v>
      </c>
    </row>
    <row r="17947" spans="12:13" x14ac:dyDescent="0.35">
      <c r="L17947" s="535" t="s">
        <v>19011</v>
      </c>
      <c r="M17947" s="529" t="s">
        <v>1075</v>
      </c>
    </row>
    <row r="17948" spans="12:13" x14ac:dyDescent="0.35">
      <c r="L17948" s="535" t="s">
        <v>19012</v>
      </c>
      <c r="M17948" s="529" t="s">
        <v>1075</v>
      </c>
    </row>
    <row r="17949" spans="12:13" x14ac:dyDescent="0.35">
      <c r="L17949" s="535" t="s">
        <v>19013</v>
      </c>
      <c r="M17949" s="529" t="s">
        <v>1075</v>
      </c>
    </row>
    <row r="17950" spans="12:13" x14ac:dyDescent="0.35">
      <c r="L17950" s="535" t="s">
        <v>19014</v>
      </c>
      <c r="M17950" s="529" t="s">
        <v>1075</v>
      </c>
    </row>
    <row r="17951" spans="12:13" x14ac:dyDescent="0.35">
      <c r="L17951" s="535" t="s">
        <v>19015</v>
      </c>
      <c r="M17951" s="529" t="s">
        <v>1075</v>
      </c>
    </row>
    <row r="17952" spans="12:13" x14ac:dyDescent="0.35">
      <c r="L17952" s="535" t="s">
        <v>19016</v>
      </c>
      <c r="M17952" s="529" t="s">
        <v>1075</v>
      </c>
    </row>
    <row r="17953" spans="12:13" x14ac:dyDescent="0.35">
      <c r="L17953" s="535" t="s">
        <v>19017</v>
      </c>
      <c r="M17953" s="529" t="s">
        <v>1075</v>
      </c>
    </row>
    <row r="17954" spans="12:13" x14ac:dyDescent="0.35">
      <c r="L17954" s="535" t="s">
        <v>19018</v>
      </c>
      <c r="M17954" s="529" t="s">
        <v>1075</v>
      </c>
    </row>
    <row r="17955" spans="12:13" x14ac:dyDescent="0.35">
      <c r="L17955" s="535" t="s">
        <v>19019</v>
      </c>
      <c r="M17955" s="529" t="s">
        <v>1075</v>
      </c>
    </row>
    <row r="17956" spans="12:13" x14ac:dyDescent="0.35">
      <c r="L17956" s="535" t="s">
        <v>19020</v>
      </c>
      <c r="M17956" s="529" t="s">
        <v>1075</v>
      </c>
    </row>
    <row r="17957" spans="12:13" x14ac:dyDescent="0.35">
      <c r="L17957" s="535" t="s">
        <v>19021</v>
      </c>
      <c r="M17957" s="529" t="s">
        <v>1075</v>
      </c>
    </row>
    <row r="17958" spans="12:13" x14ac:dyDescent="0.35">
      <c r="L17958" s="535" t="s">
        <v>19022</v>
      </c>
      <c r="M17958" s="529" t="s">
        <v>1075</v>
      </c>
    </row>
    <row r="17959" spans="12:13" x14ac:dyDescent="0.35">
      <c r="L17959" s="535" t="s">
        <v>19023</v>
      </c>
      <c r="M17959" s="529" t="s">
        <v>1075</v>
      </c>
    </row>
    <row r="17960" spans="12:13" x14ac:dyDescent="0.35">
      <c r="L17960" s="535" t="s">
        <v>19024</v>
      </c>
      <c r="M17960" s="529" t="s">
        <v>1075</v>
      </c>
    </row>
    <row r="17961" spans="12:13" x14ac:dyDescent="0.35">
      <c r="L17961" s="535" t="s">
        <v>19025</v>
      </c>
      <c r="M17961" s="529" t="s">
        <v>1075</v>
      </c>
    </row>
    <row r="17962" spans="12:13" x14ac:dyDescent="0.35">
      <c r="L17962" s="535" t="s">
        <v>19026</v>
      </c>
      <c r="M17962" s="529" t="s">
        <v>1075</v>
      </c>
    </row>
    <row r="17963" spans="12:13" x14ac:dyDescent="0.35">
      <c r="L17963" s="535" t="s">
        <v>19027</v>
      </c>
      <c r="M17963" s="529" t="s">
        <v>1075</v>
      </c>
    </row>
    <row r="17964" spans="12:13" x14ac:dyDescent="0.35">
      <c r="L17964" s="535" t="s">
        <v>19028</v>
      </c>
      <c r="M17964" s="529" t="s">
        <v>1075</v>
      </c>
    </row>
    <row r="17965" spans="12:13" x14ac:dyDescent="0.35">
      <c r="L17965" s="535" t="s">
        <v>19029</v>
      </c>
      <c r="M17965" s="529" t="s">
        <v>1075</v>
      </c>
    </row>
    <row r="17966" spans="12:13" x14ac:dyDescent="0.35">
      <c r="L17966" s="535" t="s">
        <v>19030</v>
      </c>
      <c r="M17966" s="529" t="s">
        <v>1075</v>
      </c>
    </row>
    <row r="17967" spans="12:13" x14ac:dyDescent="0.35">
      <c r="L17967" s="535" t="s">
        <v>19031</v>
      </c>
      <c r="M17967" s="529" t="s">
        <v>1075</v>
      </c>
    </row>
    <row r="17968" spans="12:13" x14ac:dyDescent="0.35">
      <c r="L17968" s="535" t="s">
        <v>19032</v>
      </c>
      <c r="M17968" s="529" t="s">
        <v>1075</v>
      </c>
    </row>
    <row r="17969" spans="12:13" x14ac:dyDescent="0.35">
      <c r="L17969" s="535" t="s">
        <v>19033</v>
      </c>
      <c r="M17969" s="529" t="s">
        <v>1075</v>
      </c>
    </row>
    <row r="17970" spans="12:13" x14ac:dyDescent="0.35">
      <c r="L17970" s="535" t="s">
        <v>19034</v>
      </c>
      <c r="M17970" s="529" t="s">
        <v>1075</v>
      </c>
    </row>
    <row r="17971" spans="12:13" x14ac:dyDescent="0.35">
      <c r="L17971" s="535" t="s">
        <v>19035</v>
      </c>
      <c r="M17971" s="529" t="s">
        <v>1075</v>
      </c>
    </row>
    <row r="17972" spans="12:13" x14ac:dyDescent="0.35">
      <c r="L17972" s="535" t="s">
        <v>19036</v>
      </c>
      <c r="M17972" s="529" t="s">
        <v>1075</v>
      </c>
    </row>
    <row r="17973" spans="12:13" x14ac:dyDescent="0.35">
      <c r="L17973" s="535" t="s">
        <v>19037</v>
      </c>
      <c r="M17973" s="529" t="s">
        <v>1075</v>
      </c>
    </row>
    <row r="17974" spans="12:13" x14ac:dyDescent="0.35">
      <c r="L17974" s="535" t="s">
        <v>19038</v>
      </c>
      <c r="M17974" s="529" t="s">
        <v>1075</v>
      </c>
    </row>
    <row r="17975" spans="12:13" x14ac:dyDescent="0.35">
      <c r="L17975" s="535" t="s">
        <v>19039</v>
      </c>
      <c r="M17975" s="529" t="s">
        <v>1075</v>
      </c>
    </row>
    <row r="17976" spans="12:13" x14ac:dyDescent="0.35">
      <c r="L17976" s="535" t="s">
        <v>19040</v>
      </c>
      <c r="M17976" s="529" t="s">
        <v>1075</v>
      </c>
    </row>
    <row r="17977" spans="12:13" x14ac:dyDescent="0.35">
      <c r="L17977" s="535" t="s">
        <v>19041</v>
      </c>
      <c r="M17977" s="529" t="s">
        <v>1075</v>
      </c>
    </row>
    <row r="17978" spans="12:13" x14ac:dyDescent="0.35">
      <c r="L17978" s="535" t="s">
        <v>19042</v>
      </c>
      <c r="M17978" s="529" t="s">
        <v>1075</v>
      </c>
    </row>
    <row r="17979" spans="12:13" x14ac:dyDescent="0.35">
      <c r="L17979" s="535" t="s">
        <v>19043</v>
      </c>
      <c r="M17979" s="529" t="s">
        <v>1075</v>
      </c>
    </row>
    <row r="17980" spans="12:13" x14ac:dyDescent="0.35">
      <c r="L17980" s="535" t="s">
        <v>19044</v>
      </c>
      <c r="M17980" s="529" t="s">
        <v>1075</v>
      </c>
    </row>
    <row r="17981" spans="12:13" x14ac:dyDescent="0.35">
      <c r="L17981" s="535" t="s">
        <v>19045</v>
      </c>
      <c r="M17981" s="529" t="s">
        <v>1075</v>
      </c>
    </row>
    <row r="17982" spans="12:13" x14ac:dyDescent="0.35">
      <c r="L17982" s="535" t="s">
        <v>19046</v>
      </c>
      <c r="M17982" s="529" t="s">
        <v>1075</v>
      </c>
    </row>
    <row r="17983" spans="12:13" x14ac:dyDescent="0.35">
      <c r="L17983" s="535" t="s">
        <v>19047</v>
      </c>
      <c r="M17983" s="529" t="s">
        <v>1075</v>
      </c>
    </row>
    <row r="17984" spans="12:13" x14ac:dyDescent="0.35">
      <c r="L17984" s="535" t="s">
        <v>19048</v>
      </c>
      <c r="M17984" s="529" t="s">
        <v>1075</v>
      </c>
    </row>
    <row r="17985" spans="12:13" x14ac:dyDescent="0.35">
      <c r="L17985" s="535" t="s">
        <v>19049</v>
      </c>
      <c r="M17985" s="529" t="s">
        <v>1075</v>
      </c>
    </row>
    <row r="17986" spans="12:13" x14ac:dyDescent="0.35">
      <c r="L17986" s="535" t="s">
        <v>19050</v>
      </c>
      <c r="M17986" s="529" t="s">
        <v>1075</v>
      </c>
    </row>
    <row r="17987" spans="12:13" x14ac:dyDescent="0.35">
      <c r="L17987" s="535" t="s">
        <v>19051</v>
      </c>
      <c r="M17987" s="529" t="s">
        <v>1075</v>
      </c>
    </row>
    <row r="17988" spans="12:13" x14ac:dyDescent="0.35">
      <c r="L17988" s="535" t="s">
        <v>19052</v>
      </c>
      <c r="M17988" s="529" t="s">
        <v>1075</v>
      </c>
    </row>
    <row r="17989" spans="12:13" x14ac:dyDescent="0.35">
      <c r="L17989" s="535" t="s">
        <v>19053</v>
      </c>
      <c r="M17989" s="529" t="s">
        <v>1075</v>
      </c>
    </row>
    <row r="17990" spans="12:13" x14ac:dyDescent="0.35">
      <c r="L17990" s="535" t="s">
        <v>19054</v>
      </c>
      <c r="M17990" s="529" t="s">
        <v>1075</v>
      </c>
    </row>
    <row r="17991" spans="12:13" x14ac:dyDescent="0.35">
      <c r="L17991" s="535" t="s">
        <v>19055</v>
      </c>
      <c r="M17991" s="529" t="s">
        <v>1075</v>
      </c>
    </row>
    <row r="17992" spans="12:13" x14ac:dyDescent="0.35">
      <c r="L17992" s="535" t="s">
        <v>19056</v>
      </c>
      <c r="M17992" s="529" t="s">
        <v>1075</v>
      </c>
    </row>
    <row r="17993" spans="12:13" x14ac:dyDescent="0.35">
      <c r="L17993" s="535" t="s">
        <v>19057</v>
      </c>
      <c r="M17993" s="529" t="s">
        <v>1075</v>
      </c>
    </row>
    <row r="17994" spans="12:13" x14ac:dyDescent="0.35">
      <c r="L17994" s="535" t="s">
        <v>19058</v>
      </c>
      <c r="M17994" s="529" t="s">
        <v>1075</v>
      </c>
    </row>
    <row r="17995" spans="12:13" x14ac:dyDescent="0.35">
      <c r="L17995" s="535" t="s">
        <v>19059</v>
      </c>
      <c r="M17995" s="529" t="s">
        <v>1075</v>
      </c>
    </row>
    <row r="17996" spans="12:13" x14ac:dyDescent="0.35">
      <c r="L17996" s="535" t="s">
        <v>19060</v>
      </c>
      <c r="M17996" s="529" t="s">
        <v>1075</v>
      </c>
    </row>
    <row r="17997" spans="12:13" x14ac:dyDescent="0.35">
      <c r="L17997" s="535" t="s">
        <v>19061</v>
      </c>
      <c r="M17997" s="529" t="s">
        <v>1075</v>
      </c>
    </row>
    <row r="17998" spans="12:13" x14ac:dyDescent="0.35">
      <c r="L17998" s="535" t="s">
        <v>19062</v>
      </c>
      <c r="M17998" s="529" t="s">
        <v>1075</v>
      </c>
    </row>
    <row r="17999" spans="12:13" x14ac:dyDescent="0.35">
      <c r="L17999" s="535" t="s">
        <v>19063</v>
      </c>
      <c r="M17999" s="529" t="s">
        <v>1075</v>
      </c>
    </row>
    <row r="18000" spans="12:13" x14ac:dyDescent="0.35">
      <c r="L18000" s="535" t="s">
        <v>19064</v>
      </c>
      <c r="M18000" s="529" t="s">
        <v>1075</v>
      </c>
    </row>
    <row r="18001" spans="12:13" x14ac:dyDescent="0.35">
      <c r="L18001" s="535" t="s">
        <v>19065</v>
      </c>
      <c r="M18001" s="529" t="s">
        <v>1075</v>
      </c>
    </row>
    <row r="18002" spans="12:13" x14ac:dyDescent="0.35">
      <c r="L18002" s="535" t="s">
        <v>19066</v>
      </c>
      <c r="M18002" s="529" t="s">
        <v>1075</v>
      </c>
    </row>
    <row r="18003" spans="12:13" x14ac:dyDescent="0.35">
      <c r="L18003" s="535" t="s">
        <v>19067</v>
      </c>
      <c r="M18003" s="529" t="s">
        <v>1075</v>
      </c>
    </row>
    <row r="18004" spans="12:13" x14ac:dyDescent="0.35">
      <c r="L18004" s="535" t="s">
        <v>19068</v>
      </c>
      <c r="M18004" s="529" t="s">
        <v>1075</v>
      </c>
    </row>
    <row r="18005" spans="12:13" x14ac:dyDescent="0.35">
      <c r="L18005" s="535" t="s">
        <v>19069</v>
      </c>
      <c r="M18005" s="529" t="s">
        <v>1075</v>
      </c>
    </row>
    <row r="18006" spans="12:13" x14ac:dyDescent="0.35">
      <c r="L18006" s="535" t="s">
        <v>19070</v>
      </c>
      <c r="M18006" s="529" t="s">
        <v>1075</v>
      </c>
    </row>
    <row r="18007" spans="12:13" x14ac:dyDescent="0.35">
      <c r="L18007" s="535" t="s">
        <v>19071</v>
      </c>
      <c r="M18007" s="529" t="s">
        <v>1075</v>
      </c>
    </row>
    <row r="18008" spans="12:13" x14ac:dyDescent="0.35">
      <c r="L18008" s="535" t="s">
        <v>19072</v>
      </c>
      <c r="M18008" s="529" t="s">
        <v>1075</v>
      </c>
    </row>
    <row r="18009" spans="12:13" x14ac:dyDescent="0.35">
      <c r="L18009" s="535" t="s">
        <v>19073</v>
      </c>
      <c r="M18009" s="529" t="s">
        <v>1075</v>
      </c>
    </row>
    <row r="18010" spans="12:13" x14ac:dyDescent="0.35">
      <c r="L18010" s="535" t="s">
        <v>19074</v>
      </c>
      <c r="M18010" s="529" t="s">
        <v>1075</v>
      </c>
    </row>
    <row r="18011" spans="12:13" x14ac:dyDescent="0.35">
      <c r="L18011" s="535" t="s">
        <v>19075</v>
      </c>
      <c r="M18011" s="529" t="s">
        <v>1075</v>
      </c>
    </row>
    <row r="18012" spans="12:13" x14ac:dyDescent="0.35">
      <c r="L18012" s="535" t="s">
        <v>19076</v>
      </c>
      <c r="M18012" s="529" t="s">
        <v>1075</v>
      </c>
    </row>
    <row r="18013" spans="12:13" x14ac:dyDescent="0.35">
      <c r="L18013" s="535" t="s">
        <v>19077</v>
      </c>
      <c r="M18013" s="529" t="s">
        <v>1075</v>
      </c>
    </row>
    <row r="18014" spans="12:13" x14ac:dyDescent="0.35">
      <c r="L18014" s="535" t="s">
        <v>19078</v>
      </c>
      <c r="M18014" s="529" t="s">
        <v>1075</v>
      </c>
    </row>
    <row r="18015" spans="12:13" x14ac:dyDescent="0.35">
      <c r="L18015" s="535" t="s">
        <v>19079</v>
      </c>
      <c r="M18015" s="529" t="s">
        <v>1075</v>
      </c>
    </row>
    <row r="18016" spans="12:13" x14ac:dyDescent="0.35">
      <c r="L18016" s="535" t="s">
        <v>19080</v>
      </c>
      <c r="M18016" s="529" t="s">
        <v>1075</v>
      </c>
    </row>
    <row r="18017" spans="12:13" x14ac:dyDescent="0.35">
      <c r="L18017" s="535" t="s">
        <v>19081</v>
      </c>
      <c r="M18017" s="529" t="s">
        <v>1075</v>
      </c>
    </row>
    <row r="18018" spans="12:13" x14ac:dyDescent="0.35">
      <c r="L18018" s="535" t="s">
        <v>19082</v>
      </c>
      <c r="M18018" s="529" t="s">
        <v>1075</v>
      </c>
    </row>
    <row r="18019" spans="12:13" x14ac:dyDescent="0.35">
      <c r="L18019" s="535" t="s">
        <v>19083</v>
      </c>
      <c r="M18019" s="529" t="s">
        <v>1075</v>
      </c>
    </row>
    <row r="18020" spans="12:13" x14ac:dyDescent="0.35">
      <c r="L18020" s="535" t="s">
        <v>19084</v>
      </c>
      <c r="M18020" s="529" t="s">
        <v>1075</v>
      </c>
    </row>
    <row r="18021" spans="12:13" x14ac:dyDescent="0.35">
      <c r="L18021" s="535" t="s">
        <v>19085</v>
      </c>
      <c r="M18021" s="529" t="s">
        <v>1075</v>
      </c>
    </row>
    <row r="18022" spans="12:13" x14ac:dyDescent="0.35">
      <c r="L18022" s="535" t="s">
        <v>19086</v>
      </c>
      <c r="M18022" s="529" t="s">
        <v>1075</v>
      </c>
    </row>
    <row r="18023" spans="12:13" x14ac:dyDescent="0.35">
      <c r="L18023" s="535" t="s">
        <v>19087</v>
      </c>
      <c r="M18023" s="529" t="s">
        <v>1075</v>
      </c>
    </row>
    <row r="18024" spans="12:13" x14ac:dyDescent="0.35">
      <c r="L18024" s="535" t="s">
        <v>19088</v>
      </c>
      <c r="M18024" s="529" t="s">
        <v>1075</v>
      </c>
    </row>
    <row r="18025" spans="12:13" x14ac:dyDescent="0.35">
      <c r="L18025" s="535" t="s">
        <v>19089</v>
      </c>
      <c r="M18025" s="529" t="s">
        <v>1075</v>
      </c>
    </row>
    <row r="18026" spans="12:13" x14ac:dyDescent="0.35">
      <c r="L18026" s="535" t="s">
        <v>19090</v>
      </c>
      <c r="M18026" s="529" t="s">
        <v>1075</v>
      </c>
    </row>
    <row r="18027" spans="12:13" x14ac:dyDescent="0.35">
      <c r="L18027" s="535" t="s">
        <v>19091</v>
      </c>
      <c r="M18027" s="529" t="s">
        <v>1075</v>
      </c>
    </row>
    <row r="18028" spans="12:13" x14ac:dyDescent="0.35">
      <c r="L18028" s="535" t="s">
        <v>19092</v>
      </c>
      <c r="M18028" s="529" t="s">
        <v>1075</v>
      </c>
    </row>
    <row r="18029" spans="12:13" x14ac:dyDescent="0.35">
      <c r="L18029" s="535" t="s">
        <v>19093</v>
      </c>
      <c r="M18029" s="529" t="s">
        <v>1075</v>
      </c>
    </row>
    <row r="18030" spans="12:13" x14ac:dyDescent="0.35">
      <c r="L18030" s="535" t="s">
        <v>19094</v>
      </c>
      <c r="M18030" s="529" t="s">
        <v>1075</v>
      </c>
    </row>
    <row r="18031" spans="12:13" x14ac:dyDescent="0.35">
      <c r="L18031" s="535" t="s">
        <v>19095</v>
      </c>
      <c r="M18031" s="529" t="s">
        <v>1075</v>
      </c>
    </row>
    <row r="18032" spans="12:13" x14ac:dyDescent="0.35">
      <c r="L18032" s="535" t="s">
        <v>19096</v>
      </c>
      <c r="M18032" s="529" t="s">
        <v>1075</v>
      </c>
    </row>
    <row r="18033" spans="12:13" x14ac:dyDescent="0.35">
      <c r="L18033" s="535" t="s">
        <v>19097</v>
      </c>
      <c r="M18033" s="529" t="s">
        <v>1075</v>
      </c>
    </row>
    <row r="18034" spans="12:13" x14ac:dyDescent="0.35">
      <c r="L18034" s="535" t="s">
        <v>19098</v>
      </c>
      <c r="M18034" s="529" t="s">
        <v>1075</v>
      </c>
    </row>
    <row r="18035" spans="12:13" x14ac:dyDescent="0.35">
      <c r="L18035" s="535" t="s">
        <v>19099</v>
      </c>
      <c r="M18035" s="529" t="s">
        <v>1075</v>
      </c>
    </row>
    <row r="18036" spans="12:13" x14ac:dyDescent="0.35">
      <c r="L18036" s="535" t="s">
        <v>19100</v>
      </c>
      <c r="M18036" s="529" t="s">
        <v>1075</v>
      </c>
    </row>
    <row r="18037" spans="12:13" x14ac:dyDescent="0.35">
      <c r="L18037" s="535" t="s">
        <v>19101</v>
      </c>
      <c r="M18037" s="529" t="s">
        <v>1075</v>
      </c>
    </row>
    <row r="18038" spans="12:13" x14ac:dyDescent="0.35">
      <c r="L18038" s="535" t="s">
        <v>19102</v>
      </c>
      <c r="M18038" s="529" t="s">
        <v>1075</v>
      </c>
    </row>
    <row r="18039" spans="12:13" x14ac:dyDescent="0.35">
      <c r="L18039" s="535" t="s">
        <v>19103</v>
      </c>
      <c r="M18039" s="529" t="s">
        <v>1075</v>
      </c>
    </row>
    <row r="18040" spans="12:13" x14ac:dyDescent="0.35">
      <c r="L18040" s="535" t="s">
        <v>19104</v>
      </c>
      <c r="M18040" s="529" t="s">
        <v>1075</v>
      </c>
    </row>
    <row r="18041" spans="12:13" x14ac:dyDescent="0.35">
      <c r="L18041" s="535" t="s">
        <v>19105</v>
      </c>
      <c r="M18041" s="529" t="s">
        <v>1075</v>
      </c>
    </row>
    <row r="18042" spans="12:13" x14ac:dyDescent="0.35">
      <c r="L18042" s="535" t="s">
        <v>19106</v>
      </c>
      <c r="M18042" s="529" t="s">
        <v>1075</v>
      </c>
    </row>
    <row r="18043" spans="12:13" x14ac:dyDescent="0.35">
      <c r="L18043" s="535" t="s">
        <v>19107</v>
      </c>
      <c r="M18043" s="529" t="s">
        <v>1075</v>
      </c>
    </row>
    <row r="18044" spans="12:13" x14ac:dyDescent="0.35">
      <c r="L18044" s="535" t="s">
        <v>19108</v>
      </c>
      <c r="M18044" s="529" t="s">
        <v>1075</v>
      </c>
    </row>
    <row r="18045" spans="12:13" x14ac:dyDescent="0.35">
      <c r="L18045" s="535" t="s">
        <v>19109</v>
      </c>
      <c r="M18045" s="529" t="s">
        <v>1075</v>
      </c>
    </row>
    <row r="18046" spans="12:13" x14ac:dyDescent="0.35">
      <c r="L18046" s="535" t="s">
        <v>19110</v>
      </c>
      <c r="M18046" s="529" t="s">
        <v>1075</v>
      </c>
    </row>
    <row r="18047" spans="12:13" x14ac:dyDescent="0.35">
      <c r="L18047" s="535" t="s">
        <v>19111</v>
      </c>
      <c r="M18047" s="529" t="s">
        <v>1075</v>
      </c>
    </row>
    <row r="18048" spans="12:13" x14ac:dyDescent="0.35">
      <c r="L18048" s="535" t="s">
        <v>19112</v>
      </c>
      <c r="M18048" s="529" t="s">
        <v>1075</v>
      </c>
    </row>
    <row r="18049" spans="12:13" x14ac:dyDescent="0.35">
      <c r="L18049" s="535" t="s">
        <v>19113</v>
      </c>
      <c r="M18049" s="529" t="s">
        <v>1075</v>
      </c>
    </row>
    <row r="18050" spans="12:13" x14ac:dyDescent="0.35">
      <c r="L18050" s="535" t="s">
        <v>19114</v>
      </c>
      <c r="M18050" s="529" t="s">
        <v>1075</v>
      </c>
    </row>
    <row r="18051" spans="12:13" x14ac:dyDescent="0.35">
      <c r="L18051" s="535" t="s">
        <v>19115</v>
      </c>
      <c r="M18051" s="529" t="s">
        <v>1075</v>
      </c>
    </row>
    <row r="18052" spans="12:13" x14ac:dyDescent="0.35">
      <c r="L18052" s="535" t="s">
        <v>19116</v>
      </c>
      <c r="M18052" s="529" t="s">
        <v>1075</v>
      </c>
    </row>
    <row r="18053" spans="12:13" x14ac:dyDescent="0.35">
      <c r="L18053" s="535" t="s">
        <v>19117</v>
      </c>
      <c r="M18053" s="529" t="s">
        <v>1075</v>
      </c>
    </row>
    <row r="18054" spans="12:13" x14ac:dyDescent="0.35">
      <c r="L18054" s="535" t="s">
        <v>19118</v>
      </c>
      <c r="M18054" s="529" t="s">
        <v>1075</v>
      </c>
    </row>
    <row r="18055" spans="12:13" x14ac:dyDescent="0.35">
      <c r="L18055" s="535" t="s">
        <v>19119</v>
      </c>
      <c r="M18055" s="529" t="s">
        <v>1075</v>
      </c>
    </row>
    <row r="18056" spans="12:13" x14ac:dyDescent="0.35">
      <c r="L18056" s="535" t="s">
        <v>19120</v>
      </c>
      <c r="M18056" s="529" t="s">
        <v>1075</v>
      </c>
    </row>
    <row r="18057" spans="12:13" x14ac:dyDescent="0.35">
      <c r="L18057" s="535" t="s">
        <v>19121</v>
      </c>
      <c r="M18057" s="529" t="s">
        <v>1075</v>
      </c>
    </row>
    <row r="18058" spans="12:13" x14ac:dyDescent="0.35">
      <c r="L18058" s="535" t="s">
        <v>19122</v>
      </c>
      <c r="M18058" s="529" t="s">
        <v>1075</v>
      </c>
    </row>
    <row r="18059" spans="12:13" x14ac:dyDescent="0.35">
      <c r="L18059" s="535" t="s">
        <v>19123</v>
      </c>
      <c r="M18059" s="529" t="s">
        <v>1075</v>
      </c>
    </row>
    <row r="18060" spans="12:13" x14ac:dyDescent="0.35">
      <c r="L18060" s="535" t="s">
        <v>19124</v>
      </c>
      <c r="M18060" s="529" t="s">
        <v>1075</v>
      </c>
    </row>
    <row r="18061" spans="12:13" x14ac:dyDescent="0.35">
      <c r="L18061" s="535" t="s">
        <v>19125</v>
      </c>
      <c r="M18061" s="529" t="s">
        <v>1075</v>
      </c>
    </row>
    <row r="18062" spans="12:13" x14ac:dyDescent="0.35">
      <c r="L18062" s="535" t="s">
        <v>19126</v>
      </c>
      <c r="M18062" s="529" t="s">
        <v>1075</v>
      </c>
    </row>
    <row r="18063" spans="12:13" x14ac:dyDescent="0.35">
      <c r="L18063" s="535" t="s">
        <v>19127</v>
      </c>
      <c r="M18063" s="529" t="s">
        <v>1075</v>
      </c>
    </row>
    <row r="18064" spans="12:13" x14ac:dyDescent="0.35">
      <c r="L18064" s="535" t="s">
        <v>19128</v>
      </c>
      <c r="M18064" s="529" t="s">
        <v>1075</v>
      </c>
    </row>
    <row r="18065" spans="12:13" x14ac:dyDescent="0.35">
      <c r="L18065" s="535" t="s">
        <v>19129</v>
      </c>
      <c r="M18065" s="529" t="s">
        <v>1075</v>
      </c>
    </row>
    <row r="18066" spans="12:13" x14ac:dyDescent="0.35">
      <c r="L18066" s="535" t="s">
        <v>19130</v>
      </c>
      <c r="M18066" s="529" t="s">
        <v>1075</v>
      </c>
    </row>
    <row r="18067" spans="12:13" x14ac:dyDescent="0.35">
      <c r="L18067" s="535" t="s">
        <v>19131</v>
      </c>
      <c r="M18067" s="529" t="s">
        <v>1075</v>
      </c>
    </row>
    <row r="18068" spans="12:13" x14ac:dyDescent="0.35">
      <c r="L18068" s="535" t="s">
        <v>19132</v>
      </c>
      <c r="M18068" s="529" t="s">
        <v>1075</v>
      </c>
    </row>
    <row r="18069" spans="12:13" x14ac:dyDescent="0.35">
      <c r="L18069" s="535" t="s">
        <v>19133</v>
      </c>
      <c r="M18069" s="529" t="s">
        <v>1075</v>
      </c>
    </row>
    <row r="18070" spans="12:13" x14ac:dyDescent="0.35">
      <c r="L18070" s="535" t="s">
        <v>19134</v>
      </c>
      <c r="M18070" s="529" t="s">
        <v>1075</v>
      </c>
    </row>
    <row r="18071" spans="12:13" x14ac:dyDescent="0.35">
      <c r="L18071" s="535" t="s">
        <v>19135</v>
      </c>
      <c r="M18071" s="529" t="s">
        <v>1075</v>
      </c>
    </row>
    <row r="18072" spans="12:13" x14ac:dyDescent="0.35">
      <c r="L18072" s="535" t="s">
        <v>19136</v>
      </c>
      <c r="M18072" s="529" t="s">
        <v>1075</v>
      </c>
    </row>
    <row r="18073" spans="12:13" x14ac:dyDescent="0.35">
      <c r="L18073" s="535" t="s">
        <v>19137</v>
      </c>
      <c r="M18073" s="529" t="s">
        <v>1075</v>
      </c>
    </row>
    <row r="18074" spans="12:13" x14ac:dyDescent="0.35">
      <c r="L18074" s="535" t="s">
        <v>19138</v>
      </c>
      <c r="M18074" s="529" t="s">
        <v>1075</v>
      </c>
    </row>
    <row r="18075" spans="12:13" x14ac:dyDescent="0.35">
      <c r="L18075" s="535" t="s">
        <v>19139</v>
      </c>
      <c r="M18075" s="529" t="s">
        <v>1075</v>
      </c>
    </row>
    <row r="18076" spans="12:13" x14ac:dyDescent="0.35">
      <c r="L18076" s="535" t="s">
        <v>19140</v>
      </c>
      <c r="M18076" s="529" t="s">
        <v>1075</v>
      </c>
    </row>
    <row r="18077" spans="12:13" x14ac:dyDescent="0.35">
      <c r="L18077" s="535" t="s">
        <v>19141</v>
      </c>
      <c r="M18077" s="529" t="s">
        <v>1075</v>
      </c>
    </row>
    <row r="18078" spans="12:13" x14ac:dyDescent="0.35">
      <c r="L18078" s="535" t="s">
        <v>19142</v>
      </c>
      <c r="M18078" s="529" t="s">
        <v>1075</v>
      </c>
    </row>
    <row r="18079" spans="12:13" x14ac:dyDescent="0.35">
      <c r="L18079" s="535" t="s">
        <v>19143</v>
      </c>
      <c r="M18079" s="529" t="s">
        <v>1075</v>
      </c>
    </row>
    <row r="18080" spans="12:13" x14ac:dyDescent="0.35">
      <c r="L18080" s="535" t="s">
        <v>19144</v>
      </c>
      <c r="M18080" s="529" t="s">
        <v>1075</v>
      </c>
    </row>
    <row r="18081" spans="12:13" x14ac:dyDescent="0.35">
      <c r="L18081" s="535" t="s">
        <v>19145</v>
      </c>
      <c r="M18081" s="529" t="s">
        <v>1075</v>
      </c>
    </row>
    <row r="18082" spans="12:13" x14ac:dyDescent="0.35">
      <c r="L18082" s="535" t="s">
        <v>19146</v>
      </c>
      <c r="M18082" s="529" t="s">
        <v>1075</v>
      </c>
    </row>
    <row r="18083" spans="12:13" x14ac:dyDescent="0.35">
      <c r="L18083" s="535" t="s">
        <v>19147</v>
      </c>
      <c r="M18083" s="529" t="s">
        <v>1075</v>
      </c>
    </row>
    <row r="18084" spans="12:13" x14ac:dyDescent="0.35">
      <c r="L18084" s="535" t="s">
        <v>19148</v>
      </c>
      <c r="M18084" s="529" t="s">
        <v>1075</v>
      </c>
    </row>
    <row r="18085" spans="12:13" x14ac:dyDescent="0.35">
      <c r="L18085" s="535" t="s">
        <v>19149</v>
      </c>
      <c r="M18085" s="529" t="s">
        <v>1075</v>
      </c>
    </row>
    <row r="18086" spans="12:13" x14ac:dyDescent="0.35">
      <c r="L18086" s="535" t="s">
        <v>19150</v>
      </c>
      <c r="M18086" s="529" t="s">
        <v>1075</v>
      </c>
    </row>
    <row r="18087" spans="12:13" x14ac:dyDescent="0.35">
      <c r="L18087" s="535" t="s">
        <v>19151</v>
      </c>
      <c r="M18087" s="529" t="s">
        <v>1075</v>
      </c>
    </row>
    <row r="18088" spans="12:13" x14ac:dyDescent="0.35">
      <c r="L18088" s="535" t="s">
        <v>19152</v>
      </c>
      <c r="M18088" s="529" t="s">
        <v>1075</v>
      </c>
    </row>
    <row r="18089" spans="12:13" x14ac:dyDescent="0.35">
      <c r="L18089" s="535" t="s">
        <v>19153</v>
      </c>
      <c r="M18089" s="529" t="s">
        <v>1075</v>
      </c>
    </row>
    <row r="18090" spans="12:13" x14ac:dyDescent="0.35">
      <c r="L18090" s="535" t="s">
        <v>19154</v>
      </c>
      <c r="M18090" s="529" t="s">
        <v>1075</v>
      </c>
    </row>
    <row r="18091" spans="12:13" x14ac:dyDescent="0.35">
      <c r="L18091" s="535" t="s">
        <v>19155</v>
      </c>
      <c r="M18091" s="529" t="s">
        <v>1075</v>
      </c>
    </row>
    <row r="18092" spans="12:13" x14ac:dyDescent="0.35">
      <c r="L18092" s="535" t="s">
        <v>19156</v>
      </c>
      <c r="M18092" s="529" t="s">
        <v>1075</v>
      </c>
    </row>
    <row r="18093" spans="12:13" x14ac:dyDescent="0.35">
      <c r="L18093" s="535" t="s">
        <v>19157</v>
      </c>
      <c r="M18093" s="529" t="s">
        <v>1075</v>
      </c>
    </row>
    <row r="18094" spans="12:13" x14ac:dyDescent="0.35">
      <c r="L18094" s="535" t="s">
        <v>19158</v>
      </c>
      <c r="M18094" s="529" t="s">
        <v>1075</v>
      </c>
    </row>
    <row r="18095" spans="12:13" x14ac:dyDescent="0.35">
      <c r="L18095" s="535" t="s">
        <v>19159</v>
      </c>
      <c r="M18095" s="529" t="s">
        <v>1075</v>
      </c>
    </row>
    <row r="18096" spans="12:13" x14ac:dyDescent="0.35">
      <c r="L18096" s="535" t="s">
        <v>19160</v>
      </c>
      <c r="M18096" s="529" t="s">
        <v>1075</v>
      </c>
    </row>
    <row r="18097" spans="12:13" x14ac:dyDescent="0.35">
      <c r="L18097" s="535" t="s">
        <v>19161</v>
      </c>
      <c r="M18097" s="529" t="s">
        <v>1075</v>
      </c>
    </row>
    <row r="18098" spans="12:13" x14ac:dyDescent="0.35">
      <c r="L18098" s="535" t="s">
        <v>19162</v>
      </c>
      <c r="M18098" s="529" t="s">
        <v>1075</v>
      </c>
    </row>
    <row r="18099" spans="12:13" x14ac:dyDescent="0.35">
      <c r="L18099" s="535" t="s">
        <v>19163</v>
      </c>
      <c r="M18099" s="529" t="s">
        <v>1075</v>
      </c>
    </row>
    <row r="18100" spans="12:13" x14ac:dyDescent="0.35">
      <c r="L18100" s="535" t="s">
        <v>19164</v>
      </c>
      <c r="M18100" s="529" t="s">
        <v>1075</v>
      </c>
    </row>
    <row r="18101" spans="12:13" x14ac:dyDescent="0.35">
      <c r="L18101" s="535" t="s">
        <v>19165</v>
      </c>
      <c r="M18101" s="529" t="s">
        <v>1075</v>
      </c>
    </row>
    <row r="18102" spans="12:13" x14ac:dyDescent="0.35">
      <c r="L18102" s="535" t="s">
        <v>19166</v>
      </c>
      <c r="M18102" s="529" t="s">
        <v>1075</v>
      </c>
    </row>
    <row r="18103" spans="12:13" x14ac:dyDescent="0.35">
      <c r="L18103" s="535" t="s">
        <v>19167</v>
      </c>
      <c r="M18103" s="529" t="s">
        <v>1075</v>
      </c>
    </row>
    <row r="18104" spans="12:13" x14ac:dyDescent="0.35">
      <c r="L18104" s="535" t="s">
        <v>19168</v>
      </c>
      <c r="M18104" s="529" t="s">
        <v>1075</v>
      </c>
    </row>
    <row r="18105" spans="12:13" x14ac:dyDescent="0.35">
      <c r="L18105" s="535" t="s">
        <v>19169</v>
      </c>
      <c r="M18105" s="529" t="s">
        <v>1075</v>
      </c>
    </row>
    <row r="18106" spans="12:13" x14ac:dyDescent="0.35">
      <c r="L18106" s="535" t="s">
        <v>19170</v>
      </c>
      <c r="M18106" s="529" t="s">
        <v>1075</v>
      </c>
    </row>
    <row r="18107" spans="12:13" x14ac:dyDescent="0.35">
      <c r="L18107" s="535" t="s">
        <v>19171</v>
      </c>
      <c r="M18107" s="529" t="s">
        <v>1075</v>
      </c>
    </row>
    <row r="18108" spans="12:13" x14ac:dyDescent="0.35">
      <c r="L18108" s="535" t="s">
        <v>19172</v>
      </c>
      <c r="M18108" s="529" t="s">
        <v>1075</v>
      </c>
    </row>
    <row r="18109" spans="12:13" x14ac:dyDescent="0.35">
      <c r="L18109" s="535" t="s">
        <v>19173</v>
      </c>
      <c r="M18109" s="529" t="s">
        <v>1075</v>
      </c>
    </row>
    <row r="18110" spans="12:13" x14ac:dyDescent="0.35">
      <c r="L18110" s="535" t="s">
        <v>19174</v>
      </c>
      <c r="M18110" s="529" t="s">
        <v>1075</v>
      </c>
    </row>
    <row r="18111" spans="12:13" x14ac:dyDescent="0.35">
      <c r="L18111" s="535" t="s">
        <v>19175</v>
      </c>
      <c r="M18111" s="529" t="s">
        <v>1075</v>
      </c>
    </row>
    <row r="18112" spans="12:13" x14ac:dyDescent="0.35">
      <c r="L18112" s="535" t="s">
        <v>19176</v>
      </c>
      <c r="M18112" s="529" t="s">
        <v>1075</v>
      </c>
    </row>
    <row r="18113" spans="12:13" x14ac:dyDescent="0.35">
      <c r="L18113" s="535" t="s">
        <v>19177</v>
      </c>
      <c r="M18113" s="529" t="s">
        <v>1075</v>
      </c>
    </row>
    <row r="18114" spans="12:13" x14ac:dyDescent="0.35">
      <c r="L18114" s="535" t="s">
        <v>19178</v>
      </c>
      <c r="M18114" s="529" t="s">
        <v>1075</v>
      </c>
    </row>
    <row r="18115" spans="12:13" x14ac:dyDescent="0.35">
      <c r="L18115" s="535" t="s">
        <v>19179</v>
      </c>
      <c r="M18115" s="529" t="s">
        <v>1075</v>
      </c>
    </row>
    <row r="18116" spans="12:13" x14ac:dyDescent="0.35">
      <c r="L18116" s="535" t="s">
        <v>19180</v>
      </c>
      <c r="M18116" s="529" t="s">
        <v>1075</v>
      </c>
    </row>
    <row r="18117" spans="12:13" x14ac:dyDescent="0.35">
      <c r="L18117" s="535" t="s">
        <v>19181</v>
      </c>
      <c r="M18117" s="529" t="s">
        <v>1075</v>
      </c>
    </row>
    <row r="18118" spans="12:13" x14ac:dyDescent="0.35">
      <c r="L18118" s="535" t="s">
        <v>19182</v>
      </c>
      <c r="M18118" s="529" t="s">
        <v>1075</v>
      </c>
    </row>
    <row r="18119" spans="12:13" x14ac:dyDescent="0.35">
      <c r="L18119" s="535" t="s">
        <v>19183</v>
      </c>
      <c r="M18119" s="529" t="s">
        <v>1075</v>
      </c>
    </row>
    <row r="18120" spans="12:13" x14ac:dyDescent="0.35">
      <c r="L18120" s="535" t="s">
        <v>19184</v>
      </c>
      <c r="M18120" s="529" t="s">
        <v>1075</v>
      </c>
    </row>
    <row r="18121" spans="12:13" x14ac:dyDescent="0.35">
      <c r="L18121" s="535" t="s">
        <v>19185</v>
      </c>
      <c r="M18121" s="529" t="s">
        <v>1075</v>
      </c>
    </row>
    <row r="18122" spans="12:13" x14ac:dyDescent="0.35">
      <c r="L18122" s="535" t="s">
        <v>19186</v>
      </c>
      <c r="M18122" s="529" t="s">
        <v>1075</v>
      </c>
    </row>
    <row r="18123" spans="12:13" x14ac:dyDescent="0.35">
      <c r="L18123" s="535" t="s">
        <v>19187</v>
      </c>
      <c r="M18123" s="529" t="s">
        <v>1075</v>
      </c>
    </row>
    <row r="18124" spans="12:13" x14ac:dyDescent="0.35">
      <c r="L18124" s="535" t="s">
        <v>19188</v>
      </c>
      <c r="M18124" s="529" t="s">
        <v>1075</v>
      </c>
    </row>
    <row r="18125" spans="12:13" x14ac:dyDescent="0.35">
      <c r="L18125" s="535" t="s">
        <v>19189</v>
      </c>
      <c r="M18125" s="529" t="s">
        <v>1075</v>
      </c>
    </row>
    <row r="18126" spans="12:13" x14ac:dyDescent="0.35">
      <c r="L18126" s="535" t="s">
        <v>19190</v>
      </c>
      <c r="M18126" s="529" t="s">
        <v>1075</v>
      </c>
    </row>
    <row r="18127" spans="12:13" x14ac:dyDescent="0.35">
      <c r="L18127" s="535" t="s">
        <v>19191</v>
      </c>
      <c r="M18127" s="529" t="s">
        <v>1075</v>
      </c>
    </row>
    <row r="18128" spans="12:13" x14ac:dyDescent="0.35">
      <c r="L18128" s="535" t="s">
        <v>19192</v>
      </c>
      <c r="M18128" s="529" t="s">
        <v>1075</v>
      </c>
    </row>
    <row r="18129" spans="12:13" x14ac:dyDescent="0.35">
      <c r="L18129" s="535" t="s">
        <v>19193</v>
      </c>
      <c r="M18129" s="529" t="s">
        <v>1075</v>
      </c>
    </row>
    <row r="18130" spans="12:13" x14ac:dyDescent="0.35">
      <c r="L18130" s="535" t="s">
        <v>19194</v>
      </c>
      <c r="M18130" s="529" t="s">
        <v>1075</v>
      </c>
    </row>
    <row r="18131" spans="12:13" x14ac:dyDescent="0.35">
      <c r="L18131" s="535" t="s">
        <v>19195</v>
      </c>
      <c r="M18131" s="529" t="s">
        <v>1075</v>
      </c>
    </row>
    <row r="18132" spans="12:13" x14ac:dyDescent="0.35">
      <c r="L18132" s="535" t="s">
        <v>19196</v>
      </c>
      <c r="M18132" s="529" t="s">
        <v>1075</v>
      </c>
    </row>
    <row r="18133" spans="12:13" x14ac:dyDescent="0.35">
      <c r="L18133" s="535" t="s">
        <v>19197</v>
      </c>
      <c r="M18133" s="529" t="s">
        <v>1075</v>
      </c>
    </row>
    <row r="18134" spans="12:13" x14ac:dyDescent="0.35">
      <c r="L18134" s="535" t="s">
        <v>19198</v>
      </c>
      <c r="M18134" s="529" t="s">
        <v>1075</v>
      </c>
    </row>
    <row r="18135" spans="12:13" x14ac:dyDescent="0.35">
      <c r="L18135" s="535" t="s">
        <v>19199</v>
      </c>
      <c r="M18135" s="529" t="s">
        <v>1075</v>
      </c>
    </row>
    <row r="18136" spans="12:13" x14ac:dyDescent="0.35">
      <c r="L18136" s="535" t="s">
        <v>19200</v>
      </c>
      <c r="M18136" s="529" t="s">
        <v>1075</v>
      </c>
    </row>
    <row r="18137" spans="12:13" x14ac:dyDescent="0.35">
      <c r="L18137" s="535" t="s">
        <v>19201</v>
      </c>
      <c r="M18137" s="529" t="s">
        <v>1075</v>
      </c>
    </row>
    <row r="18138" spans="12:13" x14ac:dyDescent="0.35">
      <c r="L18138" s="535" t="s">
        <v>19202</v>
      </c>
      <c r="M18138" s="529" t="s">
        <v>1075</v>
      </c>
    </row>
    <row r="18139" spans="12:13" x14ac:dyDescent="0.35">
      <c r="L18139" s="535" t="s">
        <v>19203</v>
      </c>
      <c r="M18139" s="529" t="s">
        <v>1075</v>
      </c>
    </row>
    <row r="18140" spans="12:13" x14ac:dyDescent="0.35">
      <c r="L18140" s="535" t="s">
        <v>19204</v>
      </c>
      <c r="M18140" s="529" t="s">
        <v>1075</v>
      </c>
    </row>
    <row r="18141" spans="12:13" x14ac:dyDescent="0.35">
      <c r="L18141" s="535" t="s">
        <v>19205</v>
      </c>
      <c r="M18141" s="529" t="s">
        <v>1075</v>
      </c>
    </row>
    <row r="18142" spans="12:13" x14ac:dyDescent="0.35">
      <c r="L18142" s="535" t="s">
        <v>19206</v>
      </c>
      <c r="M18142" s="529" t="s">
        <v>1075</v>
      </c>
    </row>
    <row r="18143" spans="12:13" x14ac:dyDescent="0.35">
      <c r="L18143" s="535" t="s">
        <v>19207</v>
      </c>
      <c r="M18143" s="529" t="s">
        <v>1075</v>
      </c>
    </row>
    <row r="18144" spans="12:13" x14ac:dyDescent="0.35">
      <c r="L18144" s="535" t="s">
        <v>19208</v>
      </c>
      <c r="M18144" s="529" t="s">
        <v>1075</v>
      </c>
    </row>
    <row r="18145" spans="12:13" x14ac:dyDescent="0.35">
      <c r="L18145" s="535" t="s">
        <v>19209</v>
      </c>
      <c r="M18145" s="529" t="s">
        <v>1075</v>
      </c>
    </row>
    <row r="18146" spans="12:13" x14ac:dyDescent="0.35">
      <c r="L18146" s="535" t="s">
        <v>19210</v>
      </c>
      <c r="M18146" s="529" t="s">
        <v>1075</v>
      </c>
    </row>
    <row r="18147" spans="12:13" x14ac:dyDescent="0.35">
      <c r="L18147" s="535" t="s">
        <v>19211</v>
      </c>
      <c r="M18147" s="529" t="s">
        <v>1075</v>
      </c>
    </row>
    <row r="18148" spans="12:13" x14ac:dyDescent="0.35">
      <c r="L18148" s="535" t="s">
        <v>19212</v>
      </c>
      <c r="M18148" s="529" t="s">
        <v>1075</v>
      </c>
    </row>
    <row r="18149" spans="12:13" x14ac:dyDescent="0.35">
      <c r="L18149" s="535" t="s">
        <v>19213</v>
      </c>
      <c r="M18149" s="529" t="s">
        <v>1075</v>
      </c>
    </row>
    <row r="18150" spans="12:13" x14ac:dyDescent="0.35">
      <c r="L18150" s="535" t="s">
        <v>19214</v>
      </c>
      <c r="M18150" s="529" t="s">
        <v>1075</v>
      </c>
    </row>
    <row r="18151" spans="12:13" x14ac:dyDescent="0.35">
      <c r="L18151" s="535" t="s">
        <v>19215</v>
      </c>
      <c r="M18151" s="529" t="s">
        <v>1075</v>
      </c>
    </row>
    <row r="18152" spans="12:13" x14ac:dyDescent="0.35">
      <c r="L18152" s="535" t="s">
        <v>19216</v>
      </c>
      <c r="M18152" s="529" t="s">
        <v>1075</v>
      </c>
    </row>
    <row r="18153" spans="12:13" x14ac:dyDescent="0.35">
      <c r="L18153" s="535" t="s">
        <v>19217</v>
      </c>
      <c r="M18153" s="529" t="s">
        <v>1075</v>
      </c>
    </row>
    <row r="18154" spans="12:13" x14ac:dyDescent="0.35">
      <c r="L18154" s="535" t="s">
        <v>19218</v>
      </c>
      <c r="M18154" s="529" t="s">
        <v>1075</v>
      </c>
    </row>
    <row r="18155" spans="12:13" x14ac:dyDescent="0.35">
      <c r="L18155" s="535" t="s">
        <v>19219</v>
      </c>
      <c r="M18155" s="529" t="s">
        <v>1075</v>
      </c>
    </row>
    <row r="18156" spans="12:13" x14ac:dyDescent="0.35">
      <c r="L18156" s="535" t="s">
        <v>19220</v>
      </c>
      <c r="M18156" s="529" t="s">
        <v>1075</v>
      </c>
    </row>
    <row r="18157" spans="12:13" x14ac:dyDescent="0.35">
      <c r="L18157" s="535" t="s">
        <v>19221</v>
      </c>
      <c r="M18157" s="529" t="s">
        <v>1075</v>
      </c>
    </row>
    <row r="18158" spans="12:13" x14ac:dyDescent="0.35">
      <c r="L18158" s="535" t="s">
        <v>19222</v>
      </c>
      <c r="M18158" s="529" t="s">
        <v>1075</v>
      </c>
    </row>
    <row r="18159" spans="12:13" x14ac:dyDescent="0.35">
      <c r="L18159" s="535" t="s">
        <v>19223</v>
      </c>
      <c r="M18159" s="529" t="s">
        <v>1075</v>
      </c>
    </row>
    <row r="18160" spans="12:13" x14ac:dyDescent="0.35">
      <c r="L18160" s="535" t="s">
        <v>19224</v>
      </c>
      <c r="M18160" s="529" t="s">
        <v>1075</v>
      </c>
    </row>
    <row r="18161" spans="12:13" x14ac:dyDescent="0.35">
      <c r="L18161" s="535" t="s">
        <v>19225</v>
      </c>
      <c r="M18161" s="529" t="s">
        <v>1075</v>
      </c>
    </row>
    <row r="18162" spans="12:13" x14ac:dyDescent="0.35">
      <c r="L18162" s="535" t="s">
        <v>19226</v>
      </c>
      <c r="M18162" s="529" t="s">
        <v>1075</v>
      </c>
    </row>
    <row r="18163" spans="12:13" x14ac:dyDescent="0.35">
      <c r="L18163" s="535" t="s">
        <v>19227</v>
      </c>
      <c r="M18163" s="529" t="s">
        <v>1075</v>
      </c>
    </row>
    <row r="18164" spans="12:13" x14ac:dyDescent="0.35">
      <c r="L18164" s="535" t="s">
        <v>19228</v>
      </c>
      <c r="M18164" s="529" t="s">
        <v>1075</v>
      </c>
    </row>
    <row r="18165" spans="12:13" x14ac:dyDescent="0.35">
      <c r="L18165" s="535" t="s">
        <v>19229</v>
      </c>
      <c r="M18165" s="529" t="s">
        <v>1075</v>
      </c>
    </row>
    <row r="18166" spans="12:13" x14ac:dyDescent="0.35">
      <c r="L18166" s="535" t="s">
        <v>19230</v>
      </c>
      <c r="M18166" s="529" t="s">
        <v>1075</v>
      </c>
    </row>
    <row r="18167" spans="12:13" x14ac:dyDescent="0.35">
      <c r="L18167" s="535" t="s">
        <v>19231</v>
      </c>
      <c r="M18167" s="529" t="s">
        <v>1075</v>
      </c>
    </row>
    <row r="18168" spans="12:13" x14ac:dyDescent="0.35">
      <c r="L18168" s="535" t="s">
        <v>19232</v>
      </c>
      <c r="M18168" s="529" t="s">
        <v>1075</v>
      </c>
    </row>
    <row r="18169" spans="12:13" x14ac:dyDescent="0.35">
      <c r="L18169" s="535" t="s">
        <v>19233</v>
      </c>
      <c r="M18169" s="529" t="s">
        <v>1075</v>
      </c>
    </row>
    <row r="18170" spans="12:13" x14ac:dyDescent="0.35">
      <c r="L18170" s="535" t="s">
        <v>19234</v>
      </c>
      <c r="M18170" s="529" t="s">
        <v>1075</v>
      </c>
    </row>
    <row r="18171" spans="12:13" x14ac:dyDescent="0.35">
      <c r="L18171" s="535" t="s">
        <v>19235</v>
      </c>
      <c r="M18171" s="529" t="s">
        <v>1075</v>
      </c>
    </row>
    <row r="18172" spans="12:13" x14ac:dyDescent="0.35">
      <c r="L18172" s="535" t="s">
        <v>19236</v>
      </c>
      <c r="M18172" s="529" t="s">
        <v>1075</v>
      </c>
    </row>
    <row r="18173" spans="12:13" x14ac:dyDescent="0.35">
      <c r="L18173" s="535" t="s">
        <v>19237</v>
      </c>
      <c r="M18173" s="529" t="s">
        <v>1075</v>
      </c>
    </row>
    <row r="18174" spans="12:13" x14ac:dyDescent="0.35">
      <c r="L18174" s="535" t="s">
        <v>19238</v>
      </c>
      <c r="M18174" s="529" t="s">
        <v>1075</v>
      </c>
    </row>
    <row r="18175" spans="12:13" x14ac:dyDescent="0.35">
      <c r="L18175" s="535" t="s">
        <v>19239</v>
      </c>
      <c r="M18175" s="529" t="s">
        <v>1075</v>
      </c>
    </row>
    <row r="18176" spans="12:13" x14ac:dyDescent="0.35">
      <c r="L18176" s="535" t="s">
        <v>19240</v>
      </c>
      <c r="M18176" s="529" t="s">
        <v>1075</v>
      </c>
    </row>
    <row r="18177" spans="12:13" x14ac:dyDescent="0.35">
      <c r="L18177" s="535" t="s">
        <v>19241</v>
      </c>
      <c r="M18177" s="529" t="s">
        <v>1075</v>
      </c>
    </row>
    <row r="18178" spans="12:13" x14ac:dyDescent="0.35">
      <c r="L18178" s="535" t="s">
        <v>19242</v>
      </c>
      <c r="M18178" s="529" t="s">
        <v>1075</v>
      </c>
    </row>
    <row r="18179" spans="12:13" x14ac:dyDescent="0.35">
      <c r="L18179" s="535" t="s">
        <v>19243</v>
      </c>
      <c r="M18179" s="529" t="s">
        <v>1075</v>
      </c>
    </row>
    <row r="18180" spans="12:13" x14ac:dyDescent="0.35">
      <c r="L18180" s="535" t="s">
        <v>19244</v>
      </c>
      <c r="M18180" s="529" t="s">
        <v>1075</v>
      </c>
    </row>
    <row r="18181" spans="12:13" x14ac:dyDescent="0.35">
      <c r="L18181" s="535" t="s">
        <v>19245</v>
      </c>
      <c r="M18181" s="529" t="s">
        <v>1075</v>
      </c>
    </row>
    <row r="18182" spans="12:13" x14ac:dyDescent="0.35">
      <c r="L18182" s="535" t="s">
        <v>19246</v>
      </c>
      <c r="M18182" s="529" t="s">
        <v>1075</v>
      </c>
    </row>
    <row r="18183" spans="12:13" x14ac:dyDescent="0.35">
      <c r="L18183" s="535" t="s">
        <v>19247</v>
      </c>
      <c r="M18183" s="529" t="s">
        <v>1075</v>
      </c>
    </row>
    <row r="18184" spans="12:13" x14ac:dyDescent="0.35">
      <c r="L18184" s="535" t="s">
        <v>19248</v>
      </c>
      <c r="M18184" s="529" t="s">
        <v>1075</v>
      </c>
    </row>
    <row r="18185" spans="12:13" x14ac:dyDescent="0.35">
      <c r="L18185" s="535" t="s">
        <v>19249</v>
      </c>
      <c r="M18185" s="529" t="s">
        <v>1075</v>
      </c>
    </row>
    <row r="18186" spans="12:13" x14ac:dyDescent="0.35">
      <c r="L18186" s="535" t="s">
        <v>19250</v>
      </c>
      <c r="M18186" s="529" t="s">
        <v>1075</v>
      </c>
    </row>
    <row r="18187" spans="12:13" x14ac:dyDescent="0.35">
      <c r="L18187" s="535" t="s">
        <v>19251</v>
      </c>
      <c r="M18187" s="529" t="s">
        <v>1075</v>
      </c>
    </row>
    <row r="18188" spans="12:13" x14ac:dyDescent="0.35">
      <c r="L18188" s="535" t="s">
        <v>19252</v>
      </c>
      <c r="M18188" s="529" t="s">
        <v>1075</v>
      </c>
    </row>
    <row r="18189" spans="12:13" x14ac:dyDescent="0.35">
      <c r="L18189" s="535" t="s">
        <v>19253</v>
      </c>
      <c r="M18189" s="529" t="s">
        <v>1075</v>
      </c>
    </row>
    <row r="18190" spans="12:13" x14ac:dyDescent="0.35">
      <c r="L18190" s="535" t="s">
        <v>19254</v>
      </c>
      <c r="M18190" s="529" t="s">
        <v>1075</v>
      </c>
    </row>
    <row r="18191" spans="12:13" x14ac:dyDescent="0.35">
      <c r="L18191" s="535" t="s">
        <v>19255</v>
      </c>
      <c r="M18191" s="529" t="s">
        <v>1075</v>
      </c>
    </row>
    <row r="18192" spans="12:13" x14ac:dyDescent="0.35">
      <c r="L18192" s="535" t="s">
        <v>19256</v>
      </c>
      <c r="M18192" s="529" t="s">
        <v>1075</v>
      </c>
    </row>
    <row r="18193" spans="12:13" x14ac:dyDescent="0.35">
      <c r="L18193" s="535" t="s">
        <v>19257</v>
      </c>
      <c r="M18193" s="529" t="s">
        <v>1075</v>
      </c>
    </row>
    <row r="18194" spans="12:13" x14ac:dyDescent="0.35">
      <c r="L18194" s="535" t="s">
        <v>19258</v>
      </c>
      <c r="M18194" s="529" t="s">
        <v>1075</v>
      </c>
    </row>
    <row r="18195" spans="12:13" x14ac:dyDescent="0.35">
      <c r="L18195" s="535" t="s">
        <v>19259</v>
      </c>
      <c r="M18195" s="529" t="s">
        <v>1075</v>
      </c>
    </row>
    <row r="18196" spans="12:13" x14ac:dyDescent="0.35">
      <c r="L18196" s="535" t="s">
        <v>19260</v>
      </c>
      <c r="M18196" s="529" t="s">
        <v>1075</v>
      </c>
    </row>
    <row r="18197" spans="12:13" x14ac:dyDescent="0.35">
      <c r="L18197" s="535" t="s">
        <v>19261</v>
      </c>
      <c r="M18197" s="529" t="s">
        <v>1075</v>
      </c>
    </row>
    <row r="18198" spans="12:13" x14ac:dyDescent="0.35">
      <c r="L18198" s="535" t="s">
        <v>19262</v>
      </c>
      <c r="M18198" s="529" t="s">
        <v>1075</v>
      </c>
    </row>
    <row r="18199" spans="12:13" x14ac:dyDescent="0.35">
      <c r="L18199" s="535" t="s">
        <v>19263</v>
      </c>
      <c r="M18199" s="529" t="s">
        <v>1075</v>
      </c>
    </row>
    <row r="18200" spans="12:13" x14ac:dyDescent="0.35">
      <c r="L18200" s="535" t="s">
        <v>19264</v>
      </c>
      <c r="M18200" s="529" t="s">
        <v>1075</v>
      </c>
    </row>
    <row r="18201" spans="12:13" x14ac:dyDescent="0.35">
      <c r="L18201" s="535" t="s">
        <v>19265</v>
      </c>
      <c r="M18201" s="529" t="s">
        <v>1075</v>
      </c>
    </row>
    <row r="18202" spans="12:13" x14ac:dyDescent="0.35">
      <c r="L18202" s="535" t="s">
        <v>19266</v>
      </c>
      <c r="M18202" s="529" t="s">
        <v>1075</v>
      </c>
    </row>
    <row r="18203" spans="12:13" x14ac:dyDescent="0.35">
      <c r="L18203" s="535" t="s">
        <v>19267</v>
      </c>
      <c r="M18203" s="529" t="s">
        <v>1075</v>
      </c>
    </row>
    <row r="18204" spans="12:13" x14ac:dyDescent="0.35">
      <c r="L18204" s="535" t="s">
        <v>19268</v>
      </c>
      <c r="M18204" s="529" t="s">
        <v>1075</v>
      </c>
    </row>
    <row r="18205" spans="12:13" x14ac:dyDescent="0.35">
      <c r="L18205" s="535" t="s">
        <v>19269</v>
      </c>
      <c r="M18205" s="529" t="s">
        <v>1075</v>
      </c>
    </row>
    <row r="18206" spans="12:13" x14ac:dyDescent="0.35">
      <c r="L18206" s="535" t="s">
        <v>19270</v>
      </c>
      <c r="M18206" s="529" t="s">
        <v>1075</v>
      </c>
    </row>
    <row r="18207" spans="12:13" x14ac:dyDescent="0.35">
      <c r="L18207" s="535" t="s">
        <v>19271</v>
      </c>
      <c r="M18207" s="529" t="s">
        <v>1075</v>
      </c>
    </row>
    <row r="18208" spans="12:13" x14ac:dyDescent="0.35">
      <c r="L18208" s="535" t="s">
        <v>19272</v>
      </c>
      <c r="M18208" s="529" t="s">
        <v>1075</v>
      </c>
    </row>
    <row r="18209" spans="12:13" x14ac:dyDescent="0.35">
      <c r="L18209" s="535" t="s">
        <v>19273</v>
      </c>
      <c r="M18209" s="529" t="s">
        <v>1075</v>
      </c>
    </row>
    <row r="18210" spans="12:13" x14ac:dyDescent="0.35">
      <c r="L18210" s="535" t="s">
        <v>19274</v>
      </c>
      <c r="M18210" s="529" t="s">
        <v>1075</v>
      </c>
    </row>
    <row r="18211" spans="12:13" x14ac:dyDescent="0.35">
      <c r="L18211" s="535" t="s">
        <v>19275</v>
      </c>
      <c r="M18211" s="529" t="s">
        <v>1075</v>
      </c>
    </row>
    <row r="18212" spans="12:13" x14ac:dyDescent="0.35">
      <c r="L18212" s="535" t="s">
        <v>19276</v>
      </c>
      <c r="M18212" s="529" t="s">
        <v>1075</v>
      </c>
    </row>
    <row r="18213" spans="12:13" x14ac:dyDescent="0.35">
      <c r="L18213" s="535" t="s">
        <v>19277</v>
      </c>
      <c r="M18213" s="529" t="s">
        <v>1075</v>
      </c>
    </row>
    <row r="18214" spans="12:13" x14ac:dyDescent="0.35">
      <c r="L18214" s="535" t="s">
        <v>19278</v>
      </c>
      <c r="M18214" s="529" t="s">
        <v>1075</v>
      </c>
    </row>
    <row r="18215" spans="12:13" x14ac:dyDescent="0.35">
      <c r="L18215" s="535" t="s">
        <v>19279</v>
      </c>
      <c r="M18215" s="529" t="s">
        <v>1075</v>
      </c>
    </row>
    <row r="18216" spans="12:13" x14ac:dyDescent="0.35">
      <c r="L18216" s="535" t="s">
        <v>19280</v>
      </c>
      <c r="M18216" s="529" t="s">
        <v>1075</v>
      </c>
    </row>
    <row r="18217" spans="12:13" x14ac:dyDescent="0.35">
      <c r="L18217" s="535" t="s">
        <v>19281</v>
      </c>
      <c r="M18217" s="529" t="s">
        <v>1075</v>
      </c>
    </row>
    <row r="18218" spans="12:13" x14ac:dyDescent="0.35">
      <c r="L18218" s="535" t="s">
        <v>19282</v>
      </c>
      <c r="M18218" s="529" t="s">
        <v>1075</v>
      </c>
    </row>
    <row r="18219" spans="12:13" x14ac:dyDescent="0.35">
      <c r="L18219" s="535" t="s">
        <v>19283</v>
      </c>
      <c r="M18219" s="529" t="s">
        <v>1075</v>
      </c>
    </row>
    <row r="18220" spans="12:13" x14ac:dyDescent="0.35">
      <c r="L18220" s="535" t="s">
        <v>19284</v>
      </c>
      <c r="M18220" s="529" t="s">
        <v>1075</v>
      </c>
    </row>
    <row r="18221" spans="12:13" x14ac:dyDescent="0.35">
      <c r="L18221" s="535" t="s">
        <v>19285</v>
      </c>
      <c r="M18221" s="529" t="s">
        <v>1075</v>
      </c>
    </row>
    <row r="18222" spans="12:13" x14ac:dyDescent="0.35">
      <c r="L18222" s="535" t="s">
        <v>19286</v>
      </c>
      <c r="M18222" s="529" t="s">
        <v>1075</v>
      </c>
    </row>
    <row r="18223" spans="12:13" x14ac:dyDescent="0.35">
      <c r="L18223" s="535" t="s">
        <v>19287</v>
      </c>
      <c r="M18223" s="529" t="s">
        <v>1075</v>
      </c>
    </row>
    <row r="18224" spans="12:13" x14ac:dyDescent="0.35">
      <c r="L18224" s="535" t="s">
        <v>19288</v>
      </c>
      <c r="M18224" s="529" t="s">
        <v>1075</v>
      </c>
    </row>
    <row r="18225" spans="12:13" x14ac:dyDescent="0.35">
      <c r="L18225" s="535" t="s">
        <v>19289</v>
      </c>
      <c r="M18225" s="529" t="s">
        <v>1075</v>
      </c>
    </row>
    <row r="18226" spans="12:13" x14ac:dyDescent="0.35">
      <c r="L18226" s="535" t="s">
        <v>19290</v>
      </c>
      <c r="M18226" s="529" t="s">
        <v>1075</v>
      </c>
    </row>
    <row r="18227" spans="12:13" x14ac:dyDescent="0.35">
      <c r="L18227" s="535" t="s">
        <v>19291</v>
      </c>
      <c r="M18227" s="529" t="s">
        <v>1075</v>
      </c>
    </row>
    <row r="18228" spans="12:13" x14ac:dyDescent="0.35">
      <c r="L18228" s="535" t="s">
        <v>19292</v>
      </c>
      <c r="M18228" s="529" t="s">
        <v>1075</v>
      </c>
    </row>
    <row r="18229" spans="12:13" x14ac:dyDescent="0.35">
      <c r="L18229" s="535" t="s">
        <v>19293</v>
      </c>
      <c r="M18229" s="529" t="s">
        <v>1075</v>
      </c>
    </row>
    <row r="18230" spans="12:13" x14ac:dyDescent="0.35">
      <c r="L18230" s="535" t="s">
        <v>19294</v>
      </c>
      <c r="M18230" s="529" t="s">
        <v>1075</v>
      </c>
    </row>
    <row r="18231" spans="12:13" x14ac:dyDescent="0.35">
      <c r="L18231" s="535" t="s">
        <v>19295</v>
      </c>
      <c r="M18231" s="529" t="s">
        <v>1075</v>
      </c>
    </row>
    <row r="18232" spans="12:13" x14ac:dyDescent="0.35">
      <c r="L18232" s="535" t="s">
        <v>19296</v>
      </c>
      <c r="M18232" s="529" t="s">
        <v>1075</v>
      </c>
    </row>
    <row r="18233" spans="12:13" x14ac:dyDescent="0.35">
      <c r="L18233" s="535" t="s">
        <v>19297</v>
      </c>
      <c r="M18233" s="529" t="s">
        <v>1075</v>
      </c>
    </row>
    <row r="18234" spans="12:13" x14ac:dyDescent="0.35">
      <c r="L18234" s="535" t="s">
        <v>19298</v>
      </c>
      <c r="M18234" s="529" t="s">
        <v>1075</v>
      </c>
    </row>
    <row r="18235" spans="12:13" x14ac:dyDescent="0.35">
      <c r="L18235" s="535" t="s">
        <v>19299</v>
      </c>
      <c r="M18235" s="529" t="s">
        <v>1075</v>
      </c>
    </row>
    <row r="18236" spans="12:13" x14ac:dyDescent="0.35">
      <c r="L18236" s="535" t="s">
        <v>19300</v>
      </c>
      <c r="M18236" s="529" t="s">
        <v>1075</v>
      </c>
    </row>
    <row r="18237" spans="12:13" x14ac:dyDescent="0.35">
      <c r="L18237" s="535" t="s">
        <v>19301</v>
      </c>
      <c r="M18237" s="529" t="s">
        <v>1075</v>
      </c>
    </row>
    <row r="18238" spans="12:13" x14ac:dyDescent="0.35">
      <c r="L18238" s="535" t="s">
        <v>19302</v>
      </c>
      <c r="M18238" s="529" t="s">
        <v>1075</v>
      </c>
    </row>
    <row r="18239" spans="12:13" x14ac:dyDescent="0.35">
      <c r="L18239" s="535" t="s">
        <v>19303</v>
      </c>
      <c r="M18239" s="529" t="s">
        <v>1075</v>
      </c>
    </row>
    <row r="18240" spans="12:13" x14ac:dyDescent="0.35">
      <c r="L18240" s="535" t="s">
        <v>19304</v>
      </c>
      <c r="M18240" s="529" t="s">
        <v>1075</v>
      </c>
    </row>
    <row r="18241" spans="12:13" x14ac:dyDescent="0.35">
      <c r="L18241" s="535" t="s">
        <v>19305</v>
      </c>
      <c r="M18241" s="529" t="s">
        <v>1075</v>
      </c>
    </row>
    <row r="18242" spans="12:13" x14ac:dyDescent="0.35">
      <c r="L18242" s="535" t="s">
        <v>19306</v>
      </c>
      <c r="M18242" s="529" t="s">
        <v>1075</v>
      </c>
    </row>
    <row r="18243" spans="12:13" x14ac:dyDescent="0.35">
      <c r="L18243" s="535" t="s">
        <v>19307</v>
      </c>
      <c r="M18243" s="529" t="s">
        <v>1075</v>
      </c>
    </row>
    <row r="18244" spans="12:13" x14ac:dyDescent="0.35">
      <c r="L18244" s="535" t="s">
        <v>19308</v>
      </c>
      <c r="M18244" s="529" t="s">
        <v>1075</v>
      </c>
    </row>
    <row r="18245" spans="12:13" x14ac:dyDescent="0.35">
      <c r="L18245" s="535" t="s">
        <v>19309</v>
      </c>
      <c r="M18245" s="529" t="s">
        <v>1075</v>
      </c>
    </row>
    <row r="18246" spans="12:13" x14ac:dyDescent="0.35">
      <c r="L18246" s="535" t="s">
        <v>19310</v>
      </c>
      <c r="M18246" s="529" t="s">
        <v>1075</v>
      </c>
    </row>
    <row r="18247" spans="12:13" x14ac:dyDescent="0.35">
      <c r="L18247" s="535" t="s">
        <v>19311</v>
      </c>
      <c r="M18247" s="529" t="s">
        <v>1075</v>
      </c>
    </row>
    <row r="18248" spans="12:13" x14ac:dyDescent="0.35">
      <c r="L18248" s="535" t="s">
        <v>19312</v>
      </c>
      <c r="M18248" s="529" t="s">
        <v>1075</v>
      </c>
    </row>
    <row r="18249" spans="12:13" x14ac:dyDescent="0.35">
      <c r="L18249" s="535" t="s">
        <v>19313</v>
      </c>
      <c r="M18249" s="529" t="s">
        <v>1075</v>
      </c>
    </row>
    <row r="18250" spans="12:13" x14ac:dyDescent="0.35">
      <c r="L18250" s="535" t="s">
        <v>19314</v>
      </c>
      <c r="M18250" s="529" t="s">
        <v>1075</v>
      </c>
    </row>
    <row r="18251" spans="12:13" x14ac:dyDescent="0.35">
      <c r="L18251" s="535" t="s">
        <v>19315</v>
      </c>
      <c r="M18251" s="529" t="s">
        <v>1075</v>
      </c>
    </row>
    <row r="18252" spans="12:13" x14ac:dyDescent="0.35">
      <c r="L18252" s="535" t="s">
        <v>19316</v>
      </c>
      <c r="M18252" s="529" t="s">
        <v>1075</v>
      </c>
    </row>
    <row r="18253" spans="12:13" x14ac:dyDescent="0.35">
      <c r="L18253" s="535" t="s">
        <v>19317</v>
      </c>
      <c r="M18253" s="529" t="s">
        <v>1075</v>
      </c>
    </row>
    <row r="18254" spans="12:13" x14ac:dyDescent="0.35">
      <c r="L18254" s="535" t="s">
        <v>19318</v>
      </c>
      <c r="M18254" s="529" t="s">
        <v>1075</v>
      </c>
    </row>
    <row r="18255" spans="12:13" x14ac:dyDescent="0.35">
      <c r="L18255" s="535" t="s">
        <v>19319</v>
      </c>
      <c r="M18255" s="529" t="s">
        <v>1075</v>
      </c>
    </row>
    <row r="18256" spans="12:13" x14ac:dyDescent="0.35">
      <c r="L18256" s="535" t="s">
        <v>19320</v>
      </c>
      <c r="M18256" s="529" t="s">
        <v>1075</v>
      </c>
    </row>
    <row r="18257" spans="12:13" x14ac:dyDescent="0.35">
      <c r="L18257" s="535" t="s">
        <v>19321</v>
      </c>
      <c r="M18257" s="529" t="s">
        <v>1075</v>
      </c>
    </row>
    <row r="18258" spans="12:13" x14ac:dyDescent="0.35">
      <c r="L18258" s="535" t="s">
        <v>19322</v>
      </c>
      <c r="M18258" s="529" t="s">
        <v>1075</v>
      </c>
    </row>
    <row r="18259" spans="12:13" x14ac:dyDescent="0.35">
      <c r="L18259" s="535" t="s">
        <v>19323</v>
      </c>
      <c r="M18259" s="529" t="s">
        <v>1075</v>
      </c>
    </row>
    <row r="18260" spans="12:13" x14ac:dyDescent="0.35">
      <c r="L18260" s="535" t="s">
        <v>19324</v>
      </c>
      <c r="M18260" s="529" t="s">
        <v>1075</v>
      </c>
    </row>
    <row r="18261" spans="12:13" x14ac:dyDescent="0.35">
      <c r="L18261" s="535" t="s">
        <v>19325</v>
      </c>
      <c r="M18261" s="529" t="s">
        <v>1075</v>
      </c>
    </row>
    <row r="18262" spans="12:13" x14ac:dyDescent="0.35">
      <c r="L18262" s="535" t="s">
        <v>19326</v>
      </c>
      <c r="M18262" s="529" t="s">
        <v>1075</v>
      </c>
    </row>
    <row r="18263" spans="12:13" x14ac:dyDescent="0.35">
      <c r="L18263" s="535" t="s">
        <v>19327</v>
      </c>
      <c r="M18263" s="529" t="s">
        <v>1075</v>
      </c>
    </row>
    <row r="18264" spans="12:13" x14ac:dyDescent="0.35">
      <c r="L18264" s="535" t="s">
        <v>19328</v>
      </c>
      <c r="M18264" s="529" t="s">
        <v>1075</v>
      </c>
    </row>
    <row r="18265" spans="12:13" x14ac:dyDescent="0.35">
      <c r="L18265" s="535" t="s">
        <v>19329</v>
      </c>
      <c r="M18265" s="529" t="s">
        <v>1075</v>
      </c>
    </row>
    <row r="18266" spans="12:13" x14ac:dyDescent="0.35">
      <c r="L18266" s="535" t="s">
        <v>19330</v>
      </c>
      <c r="M18266" s="529" t="s">
        <v>1075</v>
      </c>
    </row>
    <row r="18267" spans="12:13" x14ac:dyDescent="0.35">
      <c r="L18267" s="535" t="s">
        <v>19331</v>
      </c>
      <c r="M18267" s="529" t="s">
        <v>1075</v>
      </c>
    </row>
    <row r="18268" spans="12:13" x14ac:dyDescent="0.35">
      <c r="L18268" s="535" t="s">
        <v>19332</v>
      </c>
      <c r="M18268" s="529" t="s">
        <v>1075</v>
      </c>
    </row>
    <row r="18269" spans="12:13" x14ac:dyDescent="0.35">
      <c r="L18269" s="535" t="s">
        <v>19333</v>
      </c>
      <c r="M18269" s="529" t="s">
        <v>1075</v>
      </c>
    </row>
    <row r="18270" spans="12:13" x14ac:dyDescent="0.35">
      <c r="L18270" s="535" t="s">
        <v>19334</v>
      </c>
      <c r="M18270" s="529" t="s">
        <v>1075</v>
      </c>
    </row>
    <row r="18271" spans="12:13" x14ac:dyDescent="0.35">
      <c r="L18271" s="535" t="s">
        <v>19335</v>
      </c>
      <c r="M18271" s="529" t="s">
        <v>1075</v>
      </c>
    </row>
    <row r="18272" spans="12:13" x14ac:dyDescent="0.35">
      <c r="L18272" s="535" t="s">
        <v>19336</v>
      </c>
      <c r="M18272" s="529" t="s">
        <v>1075</v>
      </c>
    </row>
    <row r="18273" spans="12:13" x14ac:dyDescent="0.35">
      <c r="L18273" s="535" t="s">
        <v>19337</v>
      </c>
      <c r="M18273" s="529" t="s">
        <v>1075</v>
      </c>
    </row>
    <row r="18274" spans="12:13" x14ac:dyDescent="0.35">
      <c r="L18274" s="535" t="s">
        <v>19338</v>
      </c>
      <c r="M18274" s="529" t="s">
        <v>1075</v>
      </c>
    </row>
    <row r="18275" spans="12:13" x14ac:dyDescent="0.35">
      <c r="L18275" s="535" t="s">
        <v>19339</v>
      </c>
      <c r="M18275" s="529" t="s">
        <v>1075</v>
      </c>
    </row>
    <row r="18276" spans="12:13" x14ac:dyDescent="0.35">
      <c r="L18276" s="535" t="s">
        <v>19340</v>
      </c>
      <c r="M18276" s="529" t="s">
        <v>1075</v>
      </c>
    </row>
    <row r="18277" spans="12:13" x14ac:dyDescent="0.35">
      <c r="L18277" s="535" t="s">
        <v>19341</v>
      </c>
      <c r="M18277" s="529" t="s">
        <v>1075</v>
      </c>
    </row>
    <row r="18278" spans="12:13" x14ac:dyDescent="0.35">
      <c r="L18278" s="535" t="s">
        <v>19342</v>
      </c>
      <c r="M18278" s="529" t="s">
        <v>1075</v>
      </c>
    </row>
    <row r="18279" spans="12:13" x14ac:dyDescent="0.35">
      <c r="L18279" s="535" t="s">
        <v>19343</v>
      </c>
      <c r="M18279" s="529" t="s">
        <v>1075</v>
      </c>
    </row>
    <row r="18280" spans="12:13" x14ac:dyDescent="0.35">
      <c r="L18280" s="535" t="s">
        <v>19344</v>
      </c>
      <c r="M18280" s="529" t="s">
        <v>1075</v>
      </c>
    </row>
    <row r="18281" spans="12:13" x14ac:dyDescent="0.35">
      <c r="L18281" s="535" t="s">
        <v>19345</v>
      </c>
      <c r="M18281" s="529" t="s">
        <v>1075</v>
      </c>
    </row>
    <row r="18282" spans="12:13" x14ac:dyDescent="0.35">
      <c r="L18282" s="535" t="s">
        <v>19346</v>
      </c>
      <c r="M18282" s="529" t="s">
        <v>1075</v>
      </c>
    </row>
    <row r="18283" spans="12:13" x14ac:dyDescent="0.35">
      <c r="L18283" s="535" t="s">
        <v>19347</v>
      </c>
      <c r="M18283" s="529" t="s">
        <v>1075</v>
      </c>
    </row>
    <row r="18284" spans="12:13" x14ac:dyDescent="0.35">
      <c r="L18284" s="535" t="s">
        <v>19348</v>
      </c>
      <c r="M18284" s="529" t="s">
        <v>1075</v>
      </c>
    </row>
    <row r="18285" spans="12:13" x14ac:dyDescent="0.35">
      <c r="L18285" s="535" t="s">
        <v>19349</v>
      </c>
      <c r="M18285" s="529" t="s">
        <v>1075</v>
      </c>
    </row>
    <row r="18286" spans="12:13" x14ac:dyDescent="0.35">
      <c r="L18286" s="535" t="s">
        <v>19350</v>
      </c>
      <c r="M18286" s="529" t="s">
        <v>1075</v>
      </c>
    </row>
    <row r="18287" spans="12:13" x14ac:dyDescent="0.35">
      <c r="L18287" s="535" t="s">
        <v>19351</v>
      </c>
      <c r="M18287" s="529" t="s">
        <v>1075</v>
      </c>
    </row>
    <row r="18288" spans="12:13" x14ac:dyDescent="0.35">
      <c r="L18288" s="535" t="s">
        <v>19352</v>
      </c>
      <c r="M18288" s="529" t="s">
        <v>1075</v>
      </c>
    </row>
    <row r="18289" spans="12:13" x14ac:dyDescent="0.35">
      <c r="L18289" s="535" t="s">
        <v>19353</v>
      </c>
      <c r="M18289" s="529" t="s">
        <v>1075</v>
      </c>
    </row>
    <row r="18290" spans="12:13" x14ac:dyDescent="0.35">
      <c r="L18290" s="535" t="s">
        <v>19354</v>
      </c>
      <c r="M18290" s="529" t="s">
        <v>1075</v>
      </c>
    </row>
    <row r="18291" spans="12:13" x14ac:dyDescent="0.35">
      <c r="L18291" s="535" t="s">
        <v>19355</v>
      </c>
      <c r="M18291" s="529" t="s">
        <v>1075</v>
      </c>
    </row>
    <row r="18292" spans="12:13" x14ac:dyDescent="0.35">
      <c r="L18292" s="535" t="s">
        <v>19356</v>
      </c>
      <c r="M18292" s="529" t="s">
        <v>1075</v>
      </c>
    </row>
    <row r="18293" spans="12:13" x14ac:dyDescent="0.35">
      <c r="L18293" s="535" t="s">
        <v>19357</v>
      </c>
      <c r="M18293" s="529" t="s">
        <v>1075</v>
      </c>
    </row>
    <row r="18294" spans="12:13" x14ac:dyDescent="0.35">
      <c r="L18294" s="535" t="s">
        <v>19358</v>
      </c>
      <c r="M18294" s="529" t="s">
        <v>1075</v>
      </c>
    </row>
    <row r="18295" spans="12:13" x14ac:dyDescent="0.35">
      <c r="L18295" s="535" t="s">
        <v>19359</v>
      </c>
      <c r="M18295" s="529" t="s">
        <v>1075</v>
      </c>
    </row>
    <row r="18296" spans="12:13" x14ac:dyDescent="0.35">
      <c r="L18296" s="535" t="s">
        <v>19360</v>
      </c>
      <c r="M18296" s="529" t="s">
        <v>1075</v>
      </c>
    </row>
    <row r="18297" spans="12:13" x14ac:dyDescent="0.35">
      <c r="L18297" s="535" t="s">
        <v>19361</v>
      </c>
      <c r="M18297" s="529" t="s">
        <v>1075</v>
      </c>
    </row>
    <row r="18298" spans="12:13" x14ac:dyDescent="0.35">
      <c r="L18298" s="535" t="s">
        <v>19362</v>
      </c>
      <c r="M18298" s="529" t="s">
        <v>1075</v>
      </c>
    </row>
    <row r="18299" spans="12:13" x14ac:dyDescent="0.35">
      <c r="L18299" s="535" t="s">
        <v>19363</v>
      </c>
      <c r="M18299" s="529" t="s">
        <v>1075</v>
      </c>
    </row>
    <row r="18300" spans="12:13" x14ac:dyDescent="0.35">
      <c r="L18300" s="535" t="s">
        <v>19364</v>
      </c>
      <c r="M18300" s="529" t="s">
        <v>1075</v>
      </c>
    </row>
    <row r="18301" spans="12:13" x14ac:dyDescent="0.35">
      <c r="L18301" s="535" t="s">
        <v>19365</v>
      </c>
      <c r="M18301" s="529" t="s">
        <v>1075</v>
      </c>
    </row>
    <row r="18302" spans="12:13" x14ac:dyDescent="0.35">
      <c r="L18302" s="535" t="s">
        <v>19366</v>
      </c>
      <c r="M18302" s="529" t="s">
        <v>1075</v>
      </c>
    </row>
    <row r="18303" spans="12:13" x14ac:dyDescent="0.35">
      <c r="L18303" s="535" t="s">
        <v>19367</v>
      </c>
      <c r="M18303" s="529" t="s">
        <v>1075</v>
      </c>
    </row>
    <row r="18304" spans="12:13" x14ac:dyDescent="0.35">
      <c r="L18304" s="535" t="s">
        <v>19368</v>
      </c>
      <c r="M18304" s="529" t="s">
        <v>1075</v>
      </c>
    </row>
    <row r="18305" spans="12:13" x14ac:dyDescent="0.35">
      <c r="L18305" s="535" t="s">
        <v>19369</v>
      </c>
      <c r="M18305" s="529" t="s">
        <v>1075</v>
      </c>
    </row>
    <row r="18306" spans="12:13" x14ac:dyDescent="0.35">
      <c r="L18306" s="535" t="s">
        <v>19370</v>
      </c>
      <c r="M18306" s="529" t="s">
        <v>1075</v>
      </c>
    </row>
    <row r="18307" spans="12:13" x14ac:dyDescent="0.35">
      <c r="L18307" s="535" t="s">
        <v>19371</v>
      </c>
      <c r="M18307" s="529" t="s">
        <v>1075</v>
      </c>
    </row>
    <row r="18308" spans="12:13" x14ac:dyDescent="0.35">
      <c r="L18308" s="535" t="s">
        <v>19372</v>
      </c>
      <c r="M18308" s="529" t="s">
        <v>1075</v>
      </c>
    </row>
    <row r="18309" spans="12:13" x14ac:dyDescent="0.35">
      <c r="L18309" s="535" t="s">
        <v>19373</v>
      </c>
      <c r="M18309" s="529" t="s">
        <v>1075</v>
      </c>
    </row>
    <row r="18310" spans="12:13" x14ac:dyDescent="0.35">
      <c r="L18310" s="535" t="s">
        <v>19374</v>
      </c>
      <c r="M18310" s="529" t="s">
        <v>1075</v>
      </c>
    </row>
    <row r="18311" spans="12:13" x14ac:dyDescent="0.35">
      <c r="L18311" s="535" t="s">
        <v>19375</v>
      </c>
      <c r="M18311" s="529" t="s">
        <v>1075</v>
      </c>
    </row>
    <row r="18312" spans="12:13" x14ac:dyDescent="0.35">
      <c r="L18312" s="535" t="s">
        <v>19376</v>
      </c>
      <c r="M18312" s="529" t="s">
        <v>1075</v>
      </c>
    </row>
    <row r="18313" spans="12:13" x14ac:dyDescent="0.35">
      <c r="L18313" s="535" t="s">
        <v>19377</v>
      </c>
      <c r="M18313" s="529" t="s">
        <v>1075</v>
      </c>
    </row>
    <row r="18314" spans="12:13" x14ac:dyDescent="0.35">
      <c r="L18314" s="535" t="s">
        <v>19378</v>
      </c>
      <c r="M18314" s="529" t="s">
        <v>1075</v>
      </c>
    </row>
    <row r="18315" spans="12:13" x14ac:dyDescent="0.35">
      <c r="L18315" s="535" t="s">
        <v>19379</v>
      </c>
      <c r="M18315" s="529" t="s">
        <v>1075</v>
      </c>
    </row>
    <row r="18316" spans="12:13" x14ac:dyDescent="0.35">
      <c r="L18316" s="535" t="s">
        <v>19380</v>
      </c>
      <c r="M18316" s="529" t="s">
        <v>1075</v>
      </c>
    </row>
    <row r="18317" spans="12:13" x14ac:dyDescent="0.35">
      <c r="L18317" s="535" t="s">
        <v>19381</v>
      </c>
      <c r="M18317" s="529" t="s">
        <v>1075</v>
      </c>
    </row>
    <row r="18318" spans="12:13" x14ac:dyDescent="0.35">
      <c r="L18318" s="535" t="s">
        <v>19382</v>
      </c>
      <c r="M18318" s="529" t="s">
        <v>1075</v>
      </c>
    </row>
    <row r="18319" spans="12:13" x14ac:dyDescent="0.35">
      <c r="L18319" s="535" t="s">
        <v>19383</v>
      </c>
      <c r="M18319" s="529" t="s">
        <v>1075</v>
      </c>
    </row>
    <row r="18320" spans="12:13" x14ac:dyDescent="0.35">
      <c r="L18320" s="535" t="s">
        <v>19384</v>
      </c>
      <c r="M18320" s="529" t="s">
        <v>1075</v>
      </c>
    </row>
    <row r="18321" spans="12:13" x14ac:dyDescent="0.35">
      <c r="L18321" s="535" t="s">
        <v>19385</v>
      </c>
      <c r="M18321" s="529" t="s">
        <v>1075</v>
      </c>
    </row>
    <row r="18322" spans="12:13" x14ac:dyDescent="0.35">
      <c r="L18322" s="535" t="s">
        <v>19386</v>
      </c>
      <c r="M18322" s="529" t="s">
        <v>1075</v>
      </c>
    </row>
    <row r="18323" spans="12:13" x14ac:dyDescent="0.35">
      <c r="L18323" s="535" t="s">
        <v>19387</v>
      </c>
      <c r="M18323" s="529" t="s">
        <v>1075</v>
      </c>
    </row>
    <row r="18324" spans="12:13" x14ac:dyDescent="0.35">
      <c r="L18324" s="535" t="s">
        <v>19388</v>
      </c>
      <c r="M18324" s="529" t="s">
        <v>1075</v>
      </c>
    </row>
    <row r="18325" spans="12:13" x14ac:dyDescent="0.35">
      <c r="L18325" s="535" t="s">
        <v>19389</v>
      </c>
      <c r="M18325" s="529" t="s">
        <v>1075</v>
      </c>
    </row>
    <row r="18326" spans="12:13" x14ac:dyDescent="0.35">
      <c r="L18326" s="535" t="s">
        <v>19390</v>
      </c>
      <c r="M18326" s="529" t="s">
        <v>1075</v>
      </c>
    </row>
    <row r="18327" spans="12:13" x14ac:dyDescent="0.35">
      <c r="L18327" s="535" t="s">
        <v>19391</v>
      </c>
      <c r="M18327" s="529" t="s">
        <v>1075</v>
      </c>
    </row>
    <row r="18328" spans="12:13" x14ac:dyDescent="0.35">
      <c r="L18328" s="535" t="s">
        <v>19392</v>
      </c>
      <c r="M18328" s="529" t="s">
        <v>1075</v>
      </c>
    </row>
    <row r="18329" spans="12:13" x14ac:dyDescent="0.35">
      <c r="L18329" s="535" t="s">
        <v>19393</v>
      </c>
      <c r="M18329" s="529" t="s">
        <v>1075</v>
      </c>
    </row>
    <row r="18330" spans="12:13" x14ac:dyDescent="0.35">
      <c r="L18330" s="535" t="s">
        <v>19394</v>
      </c>
      <c r="M18330" s="529" t="s">
        <v>1075</v>
      </c>
    </row>
    <row r="18331" spans="12:13" x14ac:dyDescent="0.35">
      <c r="L18331" s="535" t="s">
        <v>19395</v>
      </c>
      <c r="M18331" s="529" t="s">
        <v>1075</v>
      </c>
    </row>
    <row r="18332" spans="12:13" x14ac:dyDescent="0.35">
      <c r="L18332" s="535" t="s">
        <v>19396</v>
      </c>
      <c r="M18332" s="529" t="s">
        <v>1075</v>
      </c>
    </row>
    <row r="18333" spans="12:13" x14ac:dyDescent="0.35">
      <c r="L18333" s="535" t="s">
        <v>19397</v>
      </c>
      <c r="M18333" s="529" t="s">
        <v>1075</v>
      </c>
    </row>
    <row r="18334" spans="12:13" x14ac:dyDescent="0.35">
      <c r="L18334" s="535" t="s">
        <v>19398</v>
      </c>
      <c r="M18334" s="529" t="s">
        <v>1075</v>
      </c>
    </row>
    <row r="18335" spans="12:13" x14ac:dyDescent="0.35">
      <c r="L18335" s="535" t="s">
        <v>19399</v>
      </c>
      <c r="M18335" s="529" t="s">
        <v>1075</v>
      </c>
    </row>
    <row r="18336" spans="12:13" x14ac:dyDescent="0.35">
      <c r="L18336" s="535" t="s">
        <v>19400</v>
      </c>
      <c r="M18336" s="529" t="s">
        <v>1075</v>
      </c>
    </row>
    <row r="18337" spans="12:13" x14ac:dyDescent="0.35">
      <c r="L18337" s="535" t="s">
        <v>19401</v>
      </c>
      <c r="M18337" s="529" t="s">
        <v>1075</v>
      </c>
    </row>
    <row r="18338" spans="12:13" x14ac:dyDescent="0.35">
      <c r="L18338" s="535" t="s">
        <v>19402</v>
      </c>
      <c r="M18338" s="529" t="s">
        <v>1075</v>
      </c>
    </row>
    <row r="18339" spans="12:13" x14ac:dyDescent="0.35">
      <c r="L18339" s="535" t="s">
        <v>19403</v>
      </c>
      <c r="M18339" s="529" t="s">
        <v>1075</v>
      </c>
    </row>
    <row r="18340" spans="12:13" x14ac:dyDescent="0.35">
      <c r="L18340" s="535" t="s">
        <v>19404</v>
      </c>
      <c r="M18340" s="529" t="s">
        <v>1075</v>
      </c>
    </row>
    <row r="18341" spans="12:13" x14ac:dyDescent="0.35">
      <c r="L18341" s="535" t="s">
        <v>19405</v>
      </c>
      <c r="M18341" s="529" t="s">
        <v>1075</v>
      </c>
    </row>
    <row r="18342" spans="12:13" x14ac:dyDescent="0.35">
      <c r="L18342" s="535" t="s">
        <v>19406</v>
      </c>
      <c r="M18342" s="529" t="s">
        <v>1075</v>
      </c>
    </row>
    <row r="18343" spans="12:13" x14ac:dyDescent="0.35">
      <c r="L18343" s="535" t="s">
        <v>19407</v>
      </c>
      <c r="M18343" s="529" t="s">
        <v>1075</v>
      </c>
    </row>
    <row r="18344" spans="12:13" x14ac:dyDescent="0.35">
      <c r="L18344" s="535" t="s">
        <v>19408</v>
      </c>
      <c r="M18344" s="529" t="s">
        <v>1075</v>
      </c>
    </row>
    <row r="18345" spans="12:13" x14ac:dyDescent="0.35">
      <c r="L18345" s="535" t="s">
        <v>19409</v>
      </c>
      <c r="M18345" s="529" t="s">
        <v>1075</v>
      </c>
    </row>
    <row r="18346" spans="12:13" x14ac:dyDescent="0.35">
      <c r="L18346" s="535" t="s">
        <v>19410</v>
      </c>
      <c r="M18346" s="529" t="s">
        <v>1075</v>
      </c>
    </row>
    <row r="18347" spans="12:13" x14ac:dyDescent="0.35">
      <c r="L18347" s="535" t="s">
        <v>19411</v>
      </c>
      <c r="M18347" s="529" t="s">
        <v>1075</v>
      </c>
    </row>
    <row r="18348" spans="12:13" x14ac:dyDescent="0.35">
      <c r="L18348" s="535" t="s">
        <v>19412</v>
      </c>
      <c r="M18348" s="529" t="s">
        <v>1075</v>
      </c>
    </row>
    <row r="18349" spans="12:13" x14ac:dyDescent="0.35">
      <c r="L18349" s="535" t="s">
        <v>19413</v>
      </c>
      <c r="M18349" s="529" t="s">
        <v>1075</v>
      </c>
    </row>
    <row r="18350" spans="12:13" x14ac:dyDescent="0.35">
      <c r="L18350" s="535" t="s">
        <v>19414</v>
      </c>
      <c r="M18350" s="529" t="s">
        <v>1075</v>
      </c>
    </row>
    <row r="18351" spans="12:13" x14ac:dyDescent="0.35">
      <c r="L18351" s="535" t="s">
        <v>19415</v>
      </c>
      <c r="M18351" s="529" t="s">
        <v>1075</v>
      </c>
    </row>
    <row r="18352" spans="12:13" x14ac:dyDescent="0.35">
      <c r="L18352" s="535" t="s">
        <v>19416</v>
      </c>
      <c r="M18352" s="529" t="s">
        <v>1075</v>
      </c>
    </row>
    <row r="18353" spans="12:13" x14ac:dyDescent="0.35">
      <c r="L18353" s="535" t="s">
        <v>19417</v>
      </c>
      <c r="M18353" s="529" t="s">
        <v>1075</v>
      </c>
    </row>
    <row r="18354" spans="12:13" x14ac:dyDescent="0.35">
      <c r="L18354" s="535" t="s">
        <v>19418</v>
      </c>
      <c r="M18354" s="529" t="s">
        <v>1075</v>
      </c>
    </row>
    <row r="18355" spans="12:13" x14ac:dyDescent="0.35">
      <c r="L18355" s="535" t="s">
        <v>19419</v>
      </c>
      <c r="M18355" s="529" t="s">
        <v>1075</v>
      </c>
    </row>
    <row r="18356" spans="12:13" x14ac:dyDescent="0.35">
      <c r="L18356" s="535" t="s">
        <v>19420</v>
      </c>
      <c r="M18356" s="529" t="s">
        <v>1075</v>
      </c>
    </row>
    <row r="18357" spans="12:13" x14ac:dyDescent="0.35">
      <c r="L18357" s="535" t="s">
        <v>19421</v>
      </c>
      <c r="M18357" s="529" t="s">
        <v>1075</v>
      </c>
    </row>
    <row r="18358" spans="12:13" x14ac:dyDescent="0.35">
      <c r="L18358" s="535" t="s">
        <v>19422</v>
      </c>
      <c r="M18358" s="529" t="s">
        <v>1075</v>
      </c>
    </row>
    <row r="18359" spans="12:13" x14ac:dyDescent="0.35">
      <c r="L18359" s="535" t="s">
        <v>19423</v>
      </c>
      <c r="M18359" s="529" t="s">
        <v>1075</v>
      </c>
    </row>
    <row r="18360" spans="12:13" x14ac:dyDescent="0.35">
      <c r="L18360" s="535" t="s">
        <v>19424</v>
      </c>
      <c r="M18360" s="529" t="s">
        <v>1075</v>
      </c>
    </row>
    <row r="18361" spans="12:13" x14ac:dyDescent="0.35">
      <c r="L18361" s="535" t="s">
        <v>19425</v>
      </c>
      <c r="M18361" s="529" t="s">
        <v>1075</v>
      </c>
    </row>
    <row r="18362" spans="12:13" x14ac:dyDescent="0.35">
      <c r="L18362" s="535" t="s">
        <v>19426</v>
      </c>
      <c r="M18362" s="529" t="s">
        <v>1075</v>
      </c>
    </row>
    <row r="18363" spans="12:13" x14ac:dyDescent="0.35">
      <c r="L18363" s="535" t="s">
        <v>19427</v>
      </c>
      <c r="M18363" s="529" t="s">
        <v>1075</v>
      </c>
    </row>
    <row r="18364" spans="12:13" x14ac:dyDescent="0.35">
      <c r="L18364" s="535" t="s">
        <v>19428</v>
      </c>
      <c r="M18364" s="529" t="s">
        <v>1075</v>
      </c>
    </row>
    <row r="18365" spans="12:13" x14ac:dyDescent="0.35">
      <c r="L18365" s="535" t="s">
        <v>19429</v>
      </c>
      <c r="M18365" s="529" t="s">
        <v>1075</v>
      </c>
    </row>
    <row r="18366" spans="12:13" x14ac:dyDescent="0.35">
      <c r="L18366" s="535" t="s">
        <v>19430</v>
      </c>
      <c r="M18366" s="529" t="s">
        <v>1075</v>
      </c>
    </row>
    <row r="18367" spans="12:13" x14ac:dyDescent="0.35">
      <c r="L18367" s="535" t="s">
        <v>19431</v>
      </c>
      <c r="M18367" s="529" t="s">
        <v>1075</v>
      </c>
    </row>
    <row r="18368" spans="12:13" x14ac:dyDescent="0.35">
      <c r="L18368" s="535" t="s">
        <v>19432</v>
      </c>
      <c r="M18368" s="529" t="s">
        <v>1075</v>
      </c>
    </row>
    <row r="18369" spans="12:13" x14ac:dyDescent="0.35">
      <c r="L18369" s="535" t="s">
        <v>19433</v>
      </c>
      <c r="M18369" s="529" t="s">
        <v>1075</v>
      </c>
    </row>
    <row r="18370" spans="12:13" x14ac:dyDescent="0.35">
      <c r="L18370" s="535" t="s">
        <v>19434</v>
      </c>
      <c r="M18370" s="529" t="s">
        <v>1075</v>
      </c>
    </row>
    <row r="18371" spans="12:13" x14ac:dyDescent="0.35">
      <c r="L18371" s="535" t="s">
        <v>19435</v>
      </c>
      <c r="M18371" s="529" t="s">
        <v>1075</v>
      </c>
    </row>
    <row r="18372" spans="12:13" x14ac:dyDescent="0.35">
      <c r="L18372" s="535" t="s">
        <v>19436</v>
      </c>
      <c r="M18372" s="529" t="s">
        <v>1075</v>
      </c>
    </row>
    <row r="18373" spans="12:13" x14ac:dyDescent="0.35">
      <c r="L18373" s="535" t="s">
        <v>19437</v>
      </c>
      <c r="M18373" s="529" t="s">
        <v>1075</v>
      </c>
    </row>
    <row r="18374" spans="12:13" x14ac:dyDescent="0.35">
      <c r="L18374" s="535" t="s">
        <v>19438</v>
      </c>
      <c r="M18374" s="529" t="s">
        <v>1075</v>
      </c>
    </row>
    <row r="18375" spans="12:13" x14ac:dyDescent="0.35">
      <c r="L18375" s="535" t="s">
        <v>19439</v>
      </c>
      <c r="M18375" s="529" t="s">
        <v>1075</v>
      </c>
    </row>
    <row r="18376" spans="12:13" x14ac:dyDescent="0.35">
      <c r="L18376" s="535" t="s">
        <v>19440</v>
      </c>
      <c r="M18376" s="529" t="s">
        <v>1075</v>
      </c>
    </row>
    <row r="18377" spans="12:13" x14ac:dyDescent="0.35">
      <c r="L18377" s="535" t="s">
        <v>19441</v>
      </c>
      <c r="M18377" s="529" t="s">
        <v>1075</v>
      </c>
    </row>
    <row r="18378" spans="12:13" x14ac:dyDescent="0.35">
      <c r="L18378" s="535" t="s">
        <v>19442</v>
      </c>
      <c r="M18378" s="529" t="s">
        <v>1075</v>
      </c>
    </row>
    <row r="18379" spans="12:13" x14ac:dyDescent="0.35">
      <c r="L18379" s="535" t="s">
        <v>19443</v>
      </c>
      <c r="M18379" s="529" t="s">
        <v>1075</v>
      </c>
    </row>
    <row r="18380" spans="12:13" x14ac:dyDescent="0.35">
      <c r="L18380" s="535" t="s">
        <v>19444</v>
      </c>
      <c r="M18380" s="529" t="s">
        <v>1075</v>
      </c>
    </row>
    <row r="18381" spans="12:13" x14ac:dyDescent="0.35">
      <c r="L18381" s="535" t="s">
        <v>19445</v>
      </c>
      <c r="M18381" s="529" t="s">
        <v>1075</v>
      </c>
    </row>
    <row r="18382" spans="12:13" x14ac:dyDescent="0.35">
      <c r="L18382" s="535" t="s">
        <v>19446</v>
      </c>
      <c r="M18382" s="529" t="s">
        <v>1075</v>
      </c>
    </row>
    <row r="18383" spans="12:13" x14ac:dyDescent="0.35">
      <c r="L18383" s="535" t="s">
        <v>19447</v>
      </c>
      <c r="M18383" s="529" t="s">
        <v>1075</v>
      </c>
    </row>
    <row r="18384" spans="12:13" x14ac:dyDescent="0.35">
      <c r="L18384" s="535" t="s">
        <v>19448</v>
      </c>
      <c r="M18384" s="529" t="s">
        <v>1075</v>
      </c>
    </row>
    <row r="18385" spans="12:13" x14ac:dyDescent="0.35">
      <c r="L18385" s="535" t="s">
        <v>19449</v>
      </c>
      <c r="M18385" s="529" t="s">
        <v>1075</v>
      </c>
    </row>
    <row r="18386" spans="12:13" x14ac:dyDescent="0.35">
      <c r="L18386" s="535" t="s">
        <v>19450</v>
      </c>
      <c r="M18386" s="529" t="s">
        <v>1075</v>
      </c>
    </row>
    <row r="18387" spans="12:13" x14ac:dyDescent="0.35">
      <c r="L18387" s="535" t="s">
        <v>19451</v>
      </c>
      <c r="M18387" s="529" t="s">
        <v>1075</v>
      </c>
    </row>
    <row r="18388" spans="12:13" x14ac:dyDescent="0.35">
      <c r="L18388" s="535" t="s">
        <v>19452</v>
      </c>
      <c r="M18388" s="529" t="s">
        <v>1075</v>
      </c>
    </row>
    <row r="18389" spans="12:13" x14ac:dyDescent="0.35">
      <c r="L18389" s="535" t="s">
        <v>19453</v>
      </c>
      <c r="M18389" s="529" t="s">
        <v>1075</v>
      </c>
    </row>
    <row r="18390" spans="12:13" x14ac:dyDescent="0.35">
      <c r="L18390" s="535" t="s">
        <v>19454</v>
      </c>
      <c r="M18390" s="529" t="s">
        <v>1075</v>
      </c>
    </row>
    <row r="18391" spans="12:13" x14ac:dyDescent="0.35">
      <c r="L18391" s="535" t="s">
        <v>19455</v>
      </c>
      <c r="M18391" s="529" t="s">
        <v>1075</v>
      </c>
    </row>
    <row r="18392" spans="12:13" x14ac:dyDescent="0.35">
      <c r="L18392" s="535" t="s">
        <v>19456</v>
      </c>
      <c r="M18392" s="529" t="s">
        <v>1075</v>
      </c>
    </row>
    <row r="18393" spans="12:13" x14ac:dyDescent="0.35">
      <c r="L18393" s="535" t="s">
        <v>19457</v>
      </c>
      <c r="M18393" s="529" t="s">
        <v>1075</v>
      </c>
    </row>
    <row r="18394" spans="12:13" x14ac:dyDescent="0.35">
      <c r="L18394" s="535" t="s">
        <v>19458</v>
      </c>
      <c r="M18394" s="529" t="s">
        <v>1075</v>
      </c>
    </row>
    <row r="18395" spans="12:13" x14ac:dyDescent="0.35">
      <c r="L18395" s="535" t="s">
        <v>19459</v>
      </c>
      <c r="M18395" s="529" t="s">
        <v>1075</v>
      </c>
    </row>
    <row r="18396" spans="12:13" x14ac:dyDescent="0.35">
      <c r="L18396" s="535" t="s">
        <v>19460</v>
      </c>
      <c r="M18396" s="529" t="s">
        <v>1075</v>
      </c>
    </row>
    <row r="18397" spans="12:13" x14ac:dyDescent="0.35">
      <c r="L18397" s="535" t="s">
        <v>19461</v>
      </c>
      <c r="M18397" s="529" t="s">
        <v>1075</v>
      </c>
    </row>
    <row r="18398" spans="12:13" x14ac:dyDescent="0.35">
      <c r="L18398" s="535" t="s">
        <v>19462</v>
      </c>
      <c r="M18398" s="529" t="s">
        <v>1075</v>
      </c>
    </row>
    <row r="18399" spans="12:13" x14ac:dyDescent="0.35">
      <c r="L18399" s="535" t="s">
        <v>19463</v>
      </c>
      <c r="M18399" s="529" t="s">
        <v>1075</v>
      </c>
    </row>
    <row r="18400" spans="12:13" x14ac:dyDescent="0.35">
      <c r="L18400" s="535" t="s">
        <v>19464</v>
      </c>
      <c r="M18400" s="529" t="s">
        <v>1075</v>
      </c>
    </row>
    <row r="18401" spans="12:13" x14ac:dyDescent="0.35">
      <c r="L18401" s="535" t="s">
        <v>19465</v>
      </c>
      <c r="M18401" s="529" t="s">
        <v>1075</v>
      </c>
    </row>
    <row r="18402" spans="12:13" x14ac:dyDescent="0.35">
      <c r="L18402" s="535" t="s">
        <v>19466</v>
      </c>
      <c r="M18402" s="529" t="s">
        <v>1075</v>
      </c>
    </row>
    <row r="18403" spans="12:13" x14ac:dyDescent="0.35">
      <c r="L18403" s="535" t="s">
        <v>19467</v>
      </c>
      <c r="M18403" s="529" t="s">
        <v>1075</v>
      </c>
    </row>
    <row r="18404" spans="12:13" x14ac:dyDescent="0.35">
      <c r="L18404" s="535" t="s">
        <v>19468</v>
      </c>
      <c r="M18404" s="529" t="s">
        <v>1075</v>
      </c>
    </row>
    <row r="18405" spans="12:13" x14ac:dyDescent="0.35">
      <c r="L18405" s="535" t="s">
        <v>19469</v>
      </c>
      <c r="M18405" s="529" t="s">
        <v>1075</v>
      </c>
    </row>
    <row r="18406" spans="12:13" x14ac:dyDescent="0.35">
      <c r="L18406" s="535" t="s">
        <v>19470</v>
      </c>
      <c r="M18406" s="529" t="s">
        <v>1075</v>
      </c>
    </row>
    <row r="18407" spans="12:13" x14ac:dyDescent="0.35">
      <c r="L18407" s="535" t="s">
        <v>19471</v>
      </c>
      <c r="M18407" s="529" t="s">
        <v>1075</v>
      </c>
    </row>
    <row r="18408" spans="12:13" x14ac:dyDescent="0.35">
      <c r="L18408" s="535" t="s">
        <v>19472</v>
      </c>
      <c r="M18408" s="529" t="s">
        <v>1075</v>
      </c>
    </row>
    <row r="18409" spans="12:13" x14ac:dyDescent="0.35">
      <c r="L18409" s="535" t="s">
        <v>19473</v>
      </c>
      <c r="M18409" s="529" t="s">
        <v>1075</v>
      </c>
    </row>
    <row r="18410" spans="12:13" x14ac:dyDescent="0.35">
      <c r="L18410" s="535" t="s">
        <v>19474</v>
      </c>
      <c r="M18410" s="529" t="s">
        <v>1075</v>
      </c>
    </row>
    <row r="18411" spans="12:13" x14ac:dyDescent="0.35">
      <c r="L18411" s="535" t="s">
        <v>19475</v>
      </c>
      <c r="M18411" s="529" t="s">
        <v>1075</v>
      </c>
    </row>
    <row r="18412" spans="12:13" x14ac:dyDescent="0.35">
      <c r="L18412" s="535" t="s">
        <v>19476</v>
      </c>
      <c r="M18412" s="529" t="s">
        <v>1075</v>
      </c>
    </row>
    <row r="18413" spans="12:13" x14ac:dyDescent="0.35">
      <c r="L18413" s="535" t="s">
        <v>19477</v>
      </c>
      <c r="M18413" s="529" t="s">
        <v>1075</v>
      </c>
    </row>
    <row r="18414" spans="12:13" x14ac:dyDescent="0.35">
      <c r="L18414" s="535" t="s">
        <v>19478</v>
      </c>
      <c r="M18414" s="529" t="s">
        <v>1075</v>
      </c>
    </row>
    <row r="18415" spans="12:13" x14ac:dyDescent="0.35">
      <c r="L18415" s="535" t="s">
        <v>19479</v>
      </c>
      <c r="M18415" s="529" t="s">
        <v>1075</v>
      </c>
    </row>
    <row r="18416" spans="12:13" x14ac:dyDescent="0.35">
      <c r="L18416" s="535" t="s">
        <v>19480</v>
      </c>
      <c r="M18416" s="529" t="s">
        <v>1075</v>
      </c>
    </row>
    <row r="18417" spans="12:13" x14ac:dyDescent="0.35">
      <c r="L18417" s="535" t="s">
        <v>19481</v>
      </c>
      <c r="M18417" s="529" t="s">
        <v>1075</v>
      </c>
    </row>
    <row r="18418" spans="12:13" x14ac:dyDescent="0.35">
      <c r="L18418" s="535" t="s">
        <v>19482</v>
      </c>
      <c r="M18418" s="529" t="s">
        <v>1075</v>
      </c>
    </row>
    <row r="18419" spans="12:13" x14ac:dyDescent="0.35">
      <c r="L18419" s="535" t="s">
        <v>19483</v>
      </c>
      <c r="M18419" s="529" t="s">
        <v>1075</v>
      </c>
    </row>
    <row r="18420" spans="12:13" x14ac:dyDescent="0.35">
      <c r="L18420" s="535" t="s">
        <v>19484</v>
      </c>
      <c r="M18420" s="529" t="s">
        <v>1075</v>
      </c>
    </row>
    <row r="18421" spans="12:13" x14ac:dyDescent="0.35">
      <c r="L18421" s="535" t="s">
        <v>19485</v>
      </c>
      <c r="M18421" s="529" t="s">
        <v>1075</v>
      </c>
    </row>
    <row r="18422" spans="12:13" x14ac:dyDescent="0.35">
      <c r="L18422" s="535" t="s">
        <v>19486</v>
      </c>
      <c r="M18422" s="529" t="s">
        <v>1075</v>
      </c>
    </row>
    <row r="18423" spans="12:13" x14ac:dyDescent="0.35">
      <c r="L18423" s="535" t="s">
        <v>19487</v>
      </c>
      <c r="M18423" s="529" t="s">
        <v>1075</v>
      </c>
    </row>
    <row r="18424" spans="12:13" x14ac:dyDescent="0.35">
      <c r="L18424" s="535" t="s">
        <v>19488</v>
      </c>
      <c r="M18424" s="529" t="s">
        <v>1075</v>
      </c>
    </row>
    <row r="18425" spans="12:13" x14ac:dyDescent="0.35">
      <c r="L18425" s="535" t="s">
        <v>19489</v>
      </c>
      <c r="M18425" s="529" t="s">
        <v>1075</v>
      </c>
    </row>
    <row r="18426" spans="12:13" x14ac:dyDescent="0.35">
      <c r="L18426" s="535" t="s">
        <v>19490</v>
      </c>
      <c r="M18426" s="529" t="s">
        <v>1075</v>
      </c>
    </row>
    <row r="18427" spans="12:13" x14ac:dyDescent="0.35">
      <c r="L18427" s="535" t="s">
        <v>19491</v>
      </c>
      <c r="M18427" s="529" t="s">
        <v>1075</v>
      </c>
    </row>
    <row r="18428" spans="12:13" x14ac:dyDescent="0.35">
      <c r="L18428" s="535" t="s">
        <v>19492</v>
      </c>
      <c r="M18428" s="529" t="s">
        <v>1075</v>
      </c>
    </row>
    <row r="18429" spans="12:13" x14ac:dyDescent="0.35">
      <c r="L18429" s="535" t="s">
        <v>19493</v>
      </c>
      <c r="M18429" s="529" t="s">
        <v>1075</v>
      </c>
    </row>
    <row r="18430" spans="12:13" x14ac:dyDescent="0.35">
      <c r="L18430" s="535" t="s">
        <v>19494</v>
      </c>
      <c r="M18430" s="529" t="s">
        <v>1075</v>
      </c>
    </row>
    <row r="18431" spans="12:13" x14ac:dyDescent="0.35">
      <c r="L18431" s="535" t="s">
        <v>19495</v>
      </c>
      <c r="M18431" s="529" t="s">
        <v>1075</v>
      </c>
    </row>
    <row r="18432" spans="12:13" x14ac:dyDescent="0.35">
      <c r="L18432" s="535" t="s">
        <v>19496</v>
      </c>
      <c r="M18432" s="529" t="s">
        <v>1075</v>
      </c>
    </row>
    <row r="18433" spans="12:13" x14ac:dyDescent="0.35">
      <c r="L18433" s="535" t="s">
        <v>19497</v>
      </c>
      <c r="M18433" s="529" t="s">
        <v>1075</v>
      </c>
    </row>
    <row r="18434" spans="12:13" x14ac:dyDescent="0.35">
      <c r="L18434" s="535" t="s">
        <v>19498</v>
      </c>
      <c r="M18434" s="529" t="s">
        <v>1075</v>
      </c>
    </row>
    <row r="18435" spans="12:13" x14ac:dyDescent="0.35">
      <c r="L18435" s="535" t="s">
        <v>19499</v>
      </c>
      <c r="M18435" s="529" t="s">
        <v>1075</v>
      </c>
    </row>
    <row r="18436" spans="12:13" x14ac:dyDescent="0.35">
      <c r="L18436" s="535" t="s">
        <v>19500</v>
      </c>
      <c r="M18436" s="529" t="s">
        <v>1075</v>
      </c>
    </row>
    <row r="18437" spans="12:13" x14ac:dyDescent="0.35">
      <c r="L18437" s="535" t="s">
        <v>19501</v>
      </c>
      <c r="M18437" s="529" t="s">
        <v>1075</v>
      </c>
    </row>
    <row r="18438" spans="12:13" x14ac:dyDescent="0.35">
      <c r="L18438" s="535" t="s">
        <v>19502</v>
      </c>
      <c r="M18438" s="529" t="s">
        <v>1075</v>
      </c>
    </row>
    <row r="18439" spans="12:13" x14ac:dyDescent="0.35">
      <c r="L18439" s="535" t="s">
        <v>19503</v>
      </c>
      <c r="M18439" s="529" t="s">
        <v>1075</v>
      </c>
    </row>
    <row r="18440" spans="12:13" x14ac:dyDescent="0.35">
      <c r="L18440" s="535" t="s">
        <v>19504</v>
      </c>
      <c r="M18440" s="529" t="s">
        <v>1075</v>
      </c>
    </row>
    <row r="18441" spans="12:13" x14ac:dyDescent="0.35">
      <c r="L18441" s="535" t="s">
        <v>19505</v>
      </c>
      <c r="M18441" s="529" t="s">
        <v>1075</v>
      </c>
    </row>
    <row r="18442" spans="12:13" x14ac:dyDescent="0.35">
      <c r="L18442" s="535" t="s">
        <v>19506</v>
      </c>
      <c r="M18442" s="529" t="s">
        <v>1075</v>
      </c>
    </row>
    <row r="18443" spans="12:13" x14ac:dyDescent="0.35">
      <c r="L18443" s="535" t="s">
        <v>19507</v>
      </c>
      <c r="M18443" s="529" t="s">
        <v>1075</v>
      </c>
    </row>
    <row r="18444" spans="12:13" x14ac:dyDescent="0.35">
      <c r="L18444" s="535" t="s">
        <v>19508</v>
      </c>
      <c r="M18444" s="529" t="s">
        <v>1075</v>
      </c>
    </row>
    <row r="18445" spans="12:13" x14ac:dyDescent="0.35">
      <c r="L18445" s="535" t="s">
        <v>19509</v>
      </c>
      <c r="M18445" s="529" t="s">
        <v>1075</v>
      </c>
    </row>
    <row r="18446" spans="12:13" x14ac:dyDescent="0.35">
      <c r="L18446" s="535" t="s">
        <v>19510</v>
      </c>
      <c r="M18446" s="529" t="s">
        <v>1075</v>
      </c>
    </row>
    <row r="18447" spans="12:13" x14ac:dyDescent="0.35">
      <c r="L18447" s="535" t="s">
        <v>19511</v>
      </c>
      <c r="M18447" s="529" t="s">
        <v>1075</v>
      </c>
    </row>
    <row r="18448" spans="12:13" x14ac:dyDescent="0.35">
      <c r="L18448" s="535" t="s">
        <v>19512</v>
      </c>
      <c r="M18448" s="529" t="s">
        <v>1075</v>
      </c>
    </row>
    <row r="18449" spans="12:13" x14ac:dyDescent="0.35">
      <c r="L18449" s="535" t="s">
        <v>19513</v>
      </c>
      <c r="M18449" s="529" t="s">
        <v>1075</v>
      </c>
    </row>
    <row r="18450" spans="12:13" x14ac:dyDescent="0.35">
      <c r="L18450" s="535" t="s">
        <v>19514</v>
      </c>
      <c r="M18450" s="529" t="s">
        <v>1075</v>
      </c>
    </row>
    <row r="18451" spans="12:13" x14ac:dyDescent="0.35">
      <c r="L18451" s="535" t="s">
        <v>19515</v>
      </c>
      <c r="M18451" s="529" t="s">
        <v>1075</v>
      </c>
    </row>
    <row r="18452" spans="12:13" x14ac:dyDescent="0.35">
      <c r="L18452" s="535" t="s">
        <v>19516</v>
      </c>
      <c r="M18452" s="529" t="s">
        <v>1075</v>
      </c>
    </row>
    <row r="18453" spans="12:13" x14ac:dyDescent="0.35">
      <c r="L18453" s="535" t="s">
        <v>19517</v>
      </c>
      <c r="M18453" s="529" t="s">
        <v>1075</v>
      </c>
    </row>
    <row r="18454" spans="12:13" x14ac:dyDescent="0.35">
      <c r="L18454" s="535" t="s">
        <v>19518</v>
      </c>
      <c r="M18454" s="529" t="s">
        <v>1075</v>
      </c>
    </row>
    <row r="18455" spans="12:13" x14ac:dyDescent="0.35">
      <c r="L18455" s="535" t="s">
        <v>19519</v>
      </c>
      <c r="M18455" s="529" t="s">
        <v>1075</v>
      </c>
    </row>
    <row r="18456" spans="12:13" x14ac:dyDescent="0.35">
      <c r="L18456" s="535" t="s">
        <v>19520</v>
      </c>
      <c r="M18456" s="529" t="s">
        <v>1075</v>
      </c>
    </row>
    <row r="18457" spans="12:13" x14ac:dyDescent="0.35">
      <c r="L18457" s="535" t="s">
        <v>19521</v>
      </c>
      <c r="M18457" s="529" t="s">
        <v>1075</v>
      </c>
    </row>
    <row r="18458" spans="12:13" x14ac:dyDescent="0.35">
      <c r="L18458" s="535" t="s">
        <v>19522</v>
      </c>
      <c r="M18458" s="529" t="s">
        <v>1075</v>
      </c>
    </row>
    <row r="18459" spans="12:13" x14ac:dyDescent="0.35">
      <c r="L18459" s="535" t="s">
        <v>19523</v>
      </c>
      <c r="M18459" s="529" t="s">
        <v>1075</v>
      </c>
    </row>
    <row r="18460" spans="12:13" x14ac:dyDescent="0.35">
      <c r="L18460" s="535" t="s">
        <v>19524</v>
      </c>
      <c r="M18460" s="529" t="s">
        <v>1075</v>
      </c>
    </row>
    <row r="18461" spans="12:13" x14ac:dyDescent="0.35">
      <c r="L18461" s="535" t="s">
        <v>19525</v>
      </c>
      <c r="M18461" s="529" t="s">
        <v>1075</v>
      </c>
    </row>
    <row r="18462" spans="12:13" x14ac:dyDescent="0.35">
      <c r="L18462" s="535" t="s">
        <v>19526</v>
      </c>
      <c r="M18462" s="529" t="s">
        <v>1075</v>
      </c>
    </row>
    <row r="18463" spans="12:13" x14ac:dyDescent="0.35">
      <c r="L18463" s="535" t="s">
        <v>19527</v>
      </c>
      <c r="M18463" s="529" t="s">
        <v>1075</v>
      </c>
    </row>
    <row r="18464" spans="12:13" x14ac:dyDescent="0.35">
      <c r="L18464" s="535" t="s">
        <v>19528</v>
      </c>
      <c r="M18464" s="529" t="s">
        <v>1075</v>
      </c>
    </row>
    <row r="18465" spans="12:13" x14ac:dyDescent="0.35">
      <c r="L18465" s="535" t="s">
        <v>19529</v>
      </c>
      <c r="M18465" s="529" t="s">
        <v>1075</v>
      </c>
    </row>
    <row r="18466" spans="12:13" x14ac:dyDescent="0.35">
      <c r="L18466" s="535" t="s">
        <v>19530</v>
      </c>
      <c r="M18466" s="529" t="s">
        <v>1075</v>
      </c>
    </row>
    <row r="18467" spans="12:13" x14ac:dyDescent="0.35">
      <c r="L18467" s="535" t="s">
        <v>19531</v>
      </c>
      <c r="M18467" s="529" t="s">
        <v>1075</v>
      </c>
    </row>
    <row r="18468" spans="12:13" x14ac:dyDescent="0.35">
      <c r="L18468" s="535" t="s">
        <v>19532</v>
      </c>
      <c r="M18468" s="529" t="s">
        <v>1075</v>
      </c>
    </row>
    <row r="18469" spans="12:13" x14ac:dyDescent="0.35">
      <c r="L18469" s="535" t="s">
        <v>19533</v>
      </c>
      <c r="M18469" s="529" t="s">
        <v>1075</v>
      </c>
    </row>
    <row r="18470" spans="12:13" x14ac:dyDescent="0.35">
      <c r="L18470" s="535" t="s">
        <v>19534</v>
      </c>
      <c r="M18470" s="529" t="s">
        <v>1075</v>
      </c>
    </row>
    <row r="18471" spans="12:13" x14ac:dyDescent="0.35">
      <c r="L18471" s="535" t="s">
        <v>19535</v>
      </c>
      <c r="M18471" s="529" t="s">
        <v>1075</v>
      </c>
    </row>
    <row r="18472" spans="12:13" x14ac:dyDescent="0.35">
      <c r="L18472" s="535" t="s">
        <v>19536</v>
      </c>
      <c r="M18472" s="529" t="s">
        <v>1075</v>
      </c>
    </row>
    <row r="18473" spans="12:13" x14ac:dyDescent="0.35">
      <c r="L18473" s="535" t="s">
        <v>19537</v>
      </c>
      <c r="M18473" s="529" t="s">
        <v>1075</v>
      </c>
    </row>
    <row r="18474" spans="12:13" x14ac:dyDescent="0.35">
      <c r="L18474" s="535" t="s">
        <v>19538</v>
      </c>
      <c r="M18474" s="529" t="s">
        <v>1075</v>
      </c>
    </row>
    <row r="18475" spans="12:13" x14ac:dyDescent="0.35">
      <c r="L18475" s="535" t="s">
        <v>19539</v>
      </c>
      <c r="M18475" s="529" t="s">
        <v>1075</v>
      </c>
    </row>
    <row r="18476" spans="12:13" x14ac:dyDescent="0.35">
      <c r="L18476" s="535" t="s">
        <v>19540</v>
      </c>
      <c r="M18476" s="529" t="s">
        <v>1075</v>
      </c>
    </row>
    <row r="18477" spans="12:13" x14ac:dyDescent="0.35">
      <c r="L18477" s="535" t="s">
        <v>19541</v>
      </c>
      <c r="M18477" s="529" t="s">
        <v>1075</v>
      </c>
    </row>
    <row r="18478" spans="12:13" x14ac:dyDescent="0.35">
      <c r="L18478" s="535" t="s">
        <v>19542</v>
      </c>
      <c r="M18478" s="529" t="s">
        <v>1075</v>
      </c>
    </row>
    <row r="18479" spans="12:13" x14ac:dyDescent="0.35">
      <c r="L18479" s="535" t="s">
        <v>19543</v>
      </c>
      <c r="M18479" s="529" t="s">
        <v>1075</v>
      </c>
    </row>
    <row r="18480" spans="12:13" x14ac:dyDescent="0.35">
      <c r="L18480" s="535" t="s">
        <v>19544</v>
      </c>
      <c r="M18480" s="529" t="s">
        <v>1075</v>
      </c>
    </row>
    <row r="18481" spans="12:13" x14ac:dyDescent="0.35">
      <c r="L18481" s="535" t="s">
        <v>19545</v>
      </c>
      <c r="M18481" s="529" t="s">
        <v>1075</v>
      </c>
    </row>
    <row r="18482" spans="12:13" x14ac:dyDescent="0.35">
      <c r="L18482" s="535" t="s">
        <v>19546</v>
      </c>
      <c r="M18482" s="529" t="s">
        <v>1075</v>
      </c>
    </row>
    <row r="18483" spans="12:13" x14ac:dyDescent="0.35">
      <c r="L18483" s="535" t="s">
        <v>19547</v>
      </c>
      <c r="M18483" s="529" t="s">
        <v>1075</v>
      </c>
    </row>
    <row r="18484" spans="12:13" x14ac:dyDescent="0.35">
      <c r="L18484" s="535" t="s">
        <v>19548</v>
      </c>
      <c r="M18484" s="529" t="s">
        <v>1075</v>
      </c>
    </row>
    <row r="18485" spans="12:13" x14ac:dyDescent="0.35">
      <c r="L18485" s="535" t="s">
        <v>19549</v>
      </c>
      <c r="M18485" s="529" t="s">
        <v>1075</v>
      </c>
    </row>
    <row r="18486" spans="12:13" x14ac:dyDescent="0.35">
      <c r="L18486" s="535" t="s">
        <v>19550</v>
      </c>
      <c r="M18486" s="529" t="s">
        <v>1075</v>
      </c>
    </row>
    <row r="18487" spans="12:13" x14ac:dyDescent="0.35">
      <c r="L18487" s="535" t="s">
        <v>19551</v>
      </c>
      <c r="M18487" s="529" t="s">
        <v>1075</v>
      </c>
    </row>
    <row r="18488" spans="12:13" x14ac:dyDescent="0.35">
      <c r="L18488" s="535" t="s">
        <v>19552</v>
      </c>
      <c r="M18488" s="529" t="s">
        <v>1075</v>
      </c>
    </row>
    <row r="18489" spans="12:13" x14ac:dyDescent="0.35">
      <c r="L18489" s="535" t="s">
        <v>19553</v>
      </c>
      <c r="M18489" s="529" t="s">
        <v>1075</v>
      </c>
    </row>
    <row r="18490" spans="12:13" x14ac:dyDescent="0.35">
      <c r="L18490" s="535" t="s">
        <v>19554</v>
      </c>
      <c r="M18490" s="529" t="s">
        <v>1075</v>
      </c>
    </row>
    <row r="18491" spans="12:13" x14ac:dyDescent="0.35">
      <c r="L18491" s="535" t="s">
        <v>19555</v>
      </c>
      <c r="M18491" s="529" t="s">
        <v>1075</v>
      </c>
    </row>
    <row r="18492" spans="12:13" x14ac:dyDescent="0.35">
      <c r="L18492" s="535" t="s">
        <v>19556</v>
      </c>
      <c r="M18492" s="529" t="s">
        <v>1075</v>
      </c>
    </row>
    <row r="18493" spans="12:13" x14ac:dyDescent="0.35">
      <c r="L18493" s="535" t="s">
        <v>19557</v>
      </c>
      <c r="M18493" s="529" t="s">
        <v>1075</v>
      </c>
    </row>
    <row r="18494" spans="12:13" x14ac:dyDescent="0.35">
      <c r="L18494" s="535" t="s">
        <v>19558</v>
      </c>
      <c r="M18494" s="529" t="s">
        <v>1075</v>
      </c>
    </row>
    <row r="18495" spans="12:13" x14ac:dyDescent="0.35">
      <c r="L18495" s="535" t="s">
        <v>19559</v>
      </c>
      <c r="M18495" s="529" t="s">
        <v>1075</v>
      </c>
    </row>
    <row r="18496" spans="12:13" x14ac:dyDescent="0.35">
      <c r="L18496" s="535" t="s">
        <v>19560</v>
      </c>
      <c r="M18496" s="529" t="s">
        <v>1075</v>
      </c>
    </row>
    <row r="18497" spans="12:13" x14ac:dyDescent="0.35">
      <c r="L18497" s="535" t="s">
        <v>19561</v>
      </c>
      <c r="M18497" s="529" t="s">
        <v>1075</v>
      </c>
    </row>
    <row r="18498" spans="12:13" x14ac:dyDescent="0.35">
      <c r="L18498" s="535" t="s">
        <v>19562</v>
      </c>
      <c r="M18498" s="529" t="s">
        <v>1075</v>
      </c>
    </row>
    <row r="18499" spans="12:13" x14ac:dyDescent="0.35">
      <c r="L18499" s="535" t="s">
        <v>19563</v>
      </c>
      <c r="M18499" s="529" t="s">
        <v>1075</v>
      </c>
    </row>
    <row r="18500" spans="12:13" x14ac:dyDescent="0.35">
      <c r="L18500" s="535" t="s">
        <v>19564</v>
      </c>
      <c r="M18500" s="529" t="s">
        <v>1075</v>
      </c>
    </row>
    <row r="18501" spans="12:13" x14ac:dyDescent="0.35">
      <c r="L18501" s="535" t="s">
        <v>19565</v>
      </c>
      <c r="M18501" s="529" t="s">
        <v>1075</v>
      </c>
    </row>
    <row r="18502" spans="12:13" x14ac:dyDescent="0.35">
      <c r="L18502" s="535" t="s">
        <v>19566</v>
      </c>
      <c r="M18502" s="529" t="s">
        <v>1075</v>
      </c>
    </row>
    <row r="18503" spans="12:13" x14ac:dyDescent="0.35">
      <c r="L18503" s="535" t="s">
        <v>19567</v>
      </c>
      <c r="M18503" s="529" t="s">
        <v>1075</v>
      </c>
    </row>
    <row r="18504" spans="12:13" x14ac:dyDescent="0.35">
      <c r="L18504" s="535" t="s">
        <v>19568</v>
      </c>
      <c r="M18504" s="529" t="s">
        <v>1075</v>
      </c>
    </row>
    <row r="18505" spans="12:13" x14ac:dyDescent="0.35">
      <c r="L18505" s="535" t="s">
        <v>19569</v>
      </c>
      <c r="M18505" s="529" t="s">
        <v>1075</v>
      </c>
    </row>
    <row r="18506" spans="12:13" x14ac:dyDescent="0.35">
      <c r="L18506" s="535" t="s">
        <v>19570</v>
      </c>
      <c r="M18506" s="529" t="s">
        <v>1075</v>
      </c>
    </row>
    <row r="18507" spans="12:13" x14ac:dyDescent="0.35">
      <c r="L18507" s="535" t="s">
        <v>19571</v>
      </c>
      <c r="M18507" s="529" t="s">
        <v>1075</v>
      </c>
    </row>
    <row r="18508" spans="12:13" x14ac:dyDescent="0.35">
      <c r="L18508" s="535" t="s">
        <v>19572</v>
      </c>
      <c r="M18508" s="529" t="s">
        <v>1075</v>
      </c>
    </row>
    <row r="18509" spans="12:13" x14ac:dyDescent="0.35">
      <c r="L18509" s="535" t="s">
        <v>19573</v>
      </c>
      <c r="M18509" s="529" t="s">
        <v>1075</v>
      </c>
    </row>
    <row r="18510" spans="12:13" x14ac:dyDescent="0.35">
      <c r="L18510" s="535" t="s">
        <v>19574</v>
      </c>
      <c r="M18510" s="529" t="s">
        <v>1075</v>
      </c>
    </row>
    <row r="18511" spans="12:13" x14ac:dyDescent="0.35">
      <c r="L18511" s="535" t="s">
        <v>19575</v>
      </c>
      <c r="M18511" s="529" t="s">
        <v>1075</v>
      </c>
    </row>
    <row r="18512" spans="12:13" x14ac:dyDescent="0.35">
      <c r="L18512" s="535" t="s">
        <v>19576</v>
      </c>
      <c r="M18512" s="529" t="s">
        <v>1075</v>
      </c>
    </row>
    <row r="18513" spans="12:13" x14ac:dyDescent="0.35">
      <c r="L18513" s="535" t="s">
        <v>19577</v>
      </c>
      <c r="M18513" s="529" t="s">
        <v>1075</v>
      </c>
    </row>
    <row r="18514" spans="12:13" x14ac:dyDescent="0.35">
      <c r="L18514" s="535" t="s">
        <v>19578</v>
      </c>
      <c r="M18514" s="529" t="s">
        <v>1075</v>
      </c>
    </row>
    <row r="18515" spans="12:13" x14ac:dyDescent="0.35">
      <c r="L18515" s="535" t="s">
        <v>19579</v>
      </c>
      <c r="M18515" s="529" t="s">
        <v>1075</v>
      </c>
    </row>
    <row r="18516" spans="12:13" x14ac:dyDescent="0.35">
      <c r="L18516" s="535" t="s">
        <v>19580</v>
      </c>
      <c r="M18516" s="529" t="s">
        <v>1075</v>
      </c>
    </row>
    <row r="18517" spans="12:13" x14ac:dyDescent="0.35">
      <c r="L18517" s="535" t="s">
        <v>19581</v>
      </c>
      <c r="M18517" s="529" t="s">
        <v>1075</v>
      </c>
    </row>
    <row r="18518" spans="12:13" x14ac:dyDescent="0.35">
      <c r="L18518" s="535" t="s">
        <v>19582</v>
      </c>
      <c r="M18518" s="529" t="s">
        <v>1075</v>
      </c>
    </row>
    <row r="18519" spans="12:13" x14ac:dyDescent="0.35">
      <c r="L18519" s="535" t="s">
        <v>19583</v>
      </c>
      <c r="M18519" s="529" t="s">
        <v>1075</v>
      </c>
    </row>
    <row r="18520" spans="12:13" x14ac:dyDescent="0.35">
      <c r="L18520" s="535" t="s">
        <v>19584</v>
      </c>
      <c r="M18520" s="529" t="s">
        <v>1075</v>
      </c>
    </row>
    <row r="18521" spans="12:13" x14ac:dyDescent="0.35">
      <c r="L18521" s="535" t="s">
        <v>19585</v>
      </c>
      <c r="M18521" s="529" t="s">
        <v>1075</v>
      </c>
    </row>
    <row r="18522" spans="12:13" x14ac:dyDescent="0.35">
      <c r="L18522" s="535" t="s">
        <v>19586</v>
      </c>
      <c r="M18522" s="529" t="s">
        <v>1075</v>
      </c>
    </row>
    <row r="18523" spans="12:13" x14ac:dyDescent="0.35">
      <c r="L18523" s="535" t="s">
        <v>19587</v>
      </c>
      <c r="M18523" s="529" t="s">
        <v>1075</v>
      </c>
    </row>
    <row r="18524" spans="12:13" x14ac:dyDescent="0.35">
      <c r="L18524" s="535" t="s">
        <v>19588</v>
      </c>
      <c r="M18524" s="529" t="s">
        <v>1075</v>
      </c>
    </row>
    <row r="18525" spans="12:13" x14ac:dyDescent="0.35">
      <c r="L18525" s="535" t="s">
        <v>19589</v>
      </c>
      <c r="M18525" s="529" t="s">
        <v>1075</v>
      </c>
    </row>
    <row r="18526" spans="12:13" x14ac:dyDescent="0.35">
      <c r="L18526" s="535" t="s">
        <v>19590</v>
      </c>
      <c r="M18526" s="529" t="s">
        <v>1075</v>
      </c>
    </row>
    <row r="18527" spans="12:13" x14ac:dyDescent="0.35">
      <c r="L18527" s="535" t="s">
        <v>19591</v>
      </c>
      <c r="M18527" s="529" t="s">
        <v>1075</v>
      </c>
    </row>
    <row r="18528" spans="12:13" x14ac:dyDescent="0.35">
      <c r="L18528" s="535" t="s">
        <v>19592</v>
      </c>
      <c r="M18528" s="529" t="s">
        <v>1075</v>
      </c>
    </row>
    <row r="18529" spans="12:13" x14ac:dyDescent="0.35">
      <c r="L18529" s="535" t="s">
        <v>19593</v>
      </c>
      <c r="M18529" s="529" t="s">
        <v>1075</v>
      </c>
    </row>
    <row r="18530" spans="12:13" x14ac:dyDescent="0.35">
      <c r="L18530" s="535" t="s">
        <v>19594</v>
      </c>
      <c r="M18530" s="529" t="s">
        <v>1075</v>
      </c>
    </row>
    <row r="18531" spans="12:13" x14ac:dyDescent="0.35">
      <c r="L18531" s="535" t="s">
        <v>19595</v>
      </c>
      <c r="M18531" s="529" t="s">
        <v>1075</v>
      </c>
    </row>
    <row r="18532" spans="12:13" x14ac:dyDescent="0.35">
      <c r="L18532" s="535" t="s">
        <v>19596</v>
      </c>
      <c r="M18532" s="529" t="s">
        <v>1075</v>
      </c>
    </row>
    <row r="18533" spans="12:13" x14ac:dyDescent="0.35">
      <c r="L18533" s="535" t="s">
        <v>19597</v>
      </c>
      <c r="M18533" s="529" t="s">
        <v>1075</v>
      </c>
    </row>
    <row r="18534" spans="12:13" x14ac:dyDescent="0.35">
      <c r="L18534" s="535" t="s">
        <v>19598</v>
      </c>
      <c r="M18534" s="529" t="s">
        <v>1075</v>
      </c>
    </row>
    <row r="18535" spans="12:13" x14ac:dyDescent="0.35">
      <c r="L18535" s="535" t="s">
        <v>19599</v>
      </c>
      <c r="M18535" s="529" t="s">
        <v>1075</v>
      </c>
    </row>
    <row r="18536" spans="12:13" x14ac:dyDescent="0.35">
      <c r="L18536" s="535" t="s">
        <v>19600</v>
      </c>
      <c r="M18536" s="529" t="s">
        <v>1075</v>
      </c>
    </row>
    <row r="18537" spans="12:13" x14ac:dyDescent="0.35">
      <c r="L18537" s="535" t="s">
        <v>19601</v>
      </c>
      <c r="M18537" s="529" t="s">
        <v>1075</v>
      </c>
    </row>
    <row r="18538" spans="12:13" x14ac:dyDescent="0.35">
      <c r="L18538" s="535" t="s">
        <v>19602</v>
      </c>
      <c r="M18538" s="529" t="s">
        <v>1075</v>
      </c>
    </row>
    <row r="18539" spans="12:13" x14ac:dyDescent="0.35">
      <c r="L18539" s="535" t="s">
        <v>19603</v>
      </c>
      <c r="M18539" s="529" t="s">
        <v>1075</v>
      </c>
    </row>
    <row r="18540" spans="12:13" x14ac:dyDescent="0.35">
      <c r="L18540" s="535" t="s">
        <v>19604</v>
      </c>
      <c r="M18540" s="529" t="s">
        <v>1075</v>
      </c>
    </row>
    <row r="18541" spans="12:13" x14ac:dyDescent="0.35">
      <c r="L18541" s="535" t="s">
        <v>19605</v>
      </c>
      <c r="M18541" s="529" t="s">
        <v>1075</v>
      </c>
    </row>
    <row r="18542" spans="12:13" x14ac:dyDescent="0.35">
      <c r="L18542" s="535" t="s">
        <v>19606</v>
      </c>
      <c r="M18542" s="529" t="s">
        <v>1075</v>
      </c>
    </row>
    <row r="18543" spans="12:13" x14ac:dyDescent="0.35">
      <c r="L18543" s="535" t="s">
        <v>19607</v>
      </c>
      <c r="M18543" s="529" t="s">
        <v>1075</v>
      </c>
    </row>
    <row r="18544" spans="12:13" x14ac:dyDescent="0.35">
      <c r="L18544" s="535" t="s">
        <v>19608</v>
      </c>
      <c r="M18544" s="529" t="s">
        <v>1075</v>
      </c>
    </row>
    <row r="18545" spans="12:13" x14ac:dyDescent="0.35">
      <c r="L18545" s="535" t="s">
        <v>19609</v>
      </c>
      <c r="M18545" s="529" t="s">
        <v>1075</v>
      </c>
    </row>
    <row r="18546" spans="12:13" x14ac:dyDescent="0.35">
      <c r="L18546" s="535" t="s">
        <v>19610</v>
      </c>
      <c r="M18546" s="529" t="s">
        <v>1075</v>
      </c>
    </row>
    <row r="18547" spans="12:13" x14ac:dyDescent="0.35">
      <c r="L18547" s="535" t="s">
        <v>19611</v>
      </c>
      <c r="M18547" s="529" t="s">
        <v>1075</v>
      </c>
    </row>
    <row r="18548" spans="12:13" x14ac:dyDescent="0.35">
      <c r="L18548" s="535" t="s">
        <v>19612</v>
      </c>
      <c r="M18548" s="529" t="s">
        <v>1075</v>
      </c>
    </row>
    <row r="18549" spans="12:13" x14ac:dyDescent="0.35">
      <c r="L18549" s="535" t="s">
        <v>19613</v>
      </c>
      <c r="M18549" s="529" t="s">
        <v>1075</v>
      </c>
    </row>
    <row r="18550" spans="12:13" x14ac:dyDescent="0.35">
      <c r="L18550" s="535" t="s">
        <v>19614</v>
      </c>
      <c r="M18550" s="529" t="s">
        <v>1075</v>
      </c>
    </row>
    <row r="18551" spans="12:13" x14ac:dyDescent="0.35">
      <c r="L18551" s="535" t="s">
        <v>19615</v>
      </c>
      <c r="M18551" s="529" t="s">
        <v>1075</v>
      </c>
    </row>
    <row r="18552" spans="12:13" x14ac:dyDescent="0.35">
      <c r="L18552" s="535" t="s">
        <v>19616</v>
      </c>
      <c r="M18552" s="529" t="s">
        <v>1075</v>
      </c>
    </row>
    <row r="18553" spans="12:13" x14ac:dyDescent="0.35">
      <c r="L18553" s="535" t="s">
        <v>19617</v>
      </c>
      <c r="M18553" s="529" t="s">
        <v>1075</v>
      </c>
    </row>
    <row r="18554" spans="12:13" x14ac:dyDescent="0.35">
      <c r="L18554" s="535" t="s">
        <v>19618</v>
      </c>
      <c r="M18554" s="529" t="s">
        <v>1075</v>
      </c>
    </row>
    <row r="18555" spans="12:13" x14ac:dyDescent="0.35">
      <c r="L18555" s="535" t="s">
        <v>19619</v>
      </c>
      <c r="M18555" s="529" t="s">
        <v>1075</v>
      </c>
    </row>
    <row r="18556" spans="12:13" x14ac:dyDescent="0.35">
      <c r="L18556" s="535" t="s">
        <v>19620</v>
      </c>
      <c r="M18556" s="529" t="s">
        <v>1075</v>
      </c>
    </row>
    <row r="18557" spans="12:13" x14ac:dyDescent="0.35">
      <c r="L18557" s="535" t="s">
        <v>19621</v>
      </c>
      <c r="M18557" s="529" t="s">
        <v>1075</v>
      </c>
    </row>
    <row r="18558" spans="12:13" x14ac:dyDescent="0.35">
      <c r="L18558" s="535" t="s">
        <v>19622</v>
      </c>
      <c r="M18558" s="529" t="s">
        <v>1075</v>
      </c>
    </row>
    <row r="18559" spans="12:13" x14ac:dyDescent="0.35">
      <c r="L18559" s="535" t="s">
        <v>19623</v>
      </c>
      <c r="M18559" s="529" t="s">
        <v>1075</v>
      </c>
    </row>
    <row r="18560" spans="12:13" x14ac:dyDescent="0.35">
      <c r="L18560" s="535" t="s">
        <v>19624</v>
      </c>
      <c r="M18560" s="529" t="s">
        <v>1075</v>
      </c>
    </row>
    <row r="18561" spans="12:13" x14ac:dyDescent="0.35">
      <c r="L18561" s="535" t="s">
        <v>19625</v>
      </c>
      <c r="M18561" s="529" t="s">
        <v>1075</v>
      </c>
    </row>
    <row r="18562" spans="12:13" x14ac:dyDescent="0.35">
      <c r="L18562" s="535" t="s">
        <v>19626</v>
      </c>
      <c r="M18562" s="529" t="s">
        <v>1075</v>
      </c>
    </row>
    <row r="18563" spans="12:13" x14ac:dyDescent="0.35">
      <c r="L18563" s="535" t="s">
        <v>19627</v>
      </c>
      <c r="M18563" s="529" t="s">
        <v>1075</v>
      </c>
    </row>
    <row r="18564" spans="12:13" x14ac:dyDescent="0.35">
      <c r="L18564" s="535" t="s">
        <v>19628</v>
      </c>
      <c r="M18564" s="529" t="s">
        <v>1075</v>
      </c>
    </row>
    <row r="18565" spans="12:13" x14ac:dyDescent="0.35">
      <c r="L18565" s="535" t="s">
        <v>19629</v>
      </c>
      <c r="M18565" s="529" t="s">
        <v>1075</v>
      </c>
    </row>
    <row r="18566" spans="12:13" x14ac:dyDescent="0.35">
      <c r="L18566" s="535" t="s">
        <v>19630</v>
      </c>
      <c r="M18566" s="529" t="s">
        <v>1075</v>
      </c>
    </row>
    <row r="18567" spans="12:13" x14ac:dyDescent="0.35">
      <c r="L18567" s="535" t="s">
        <v>19631</v>
      </c>
      <c r="M18567" s="529" t="s">
        <v>1075</v>
      </c>
    </row>
    <row r="18568" spans="12:13" x14ac:dyDescent="0.35">
      <c r="L18568" s="535" t="s">
        <v>19632</v>
      </c>
      <c r="M18568" s="529" t="s">
        <v>1075</v>
      </c>
    </row>
    <row r="18569" spans="12:13" x14ac:dyDescent="0.35">
      <c r="L18569" s="535" t="s">
        <v>19633</v>
      </c>
      <c r="M18569" s="529" t="s">
        <v>1075</v>
      </c>
    </row>
    <row r="18570" spans="12:13" x14ac:dyDescent="0.35">
      <c r="L18570" s="535" t="s">
        <v>19634</v>
      </c>
      <c r="M18570" s="529" t="s">
        <v>1075</v>
      </c>
    </row>
    <row r="18571" spans="12:13" x14ac:dyDescent="0.35">
      <c r="L18571" s="535" t="s">
        <v>19635</v>
      </c>
      <c r="M18571" s="529" t="s">
        <v>1075</v>
      </c>
    </row>
    <row r="18572" spans="12:13" x14ac:dyDescent="0.35">
      <c r="L18572" s="535" t="s">
        <v>19636</v>
      </c>
      <c r="M18572" s="529" t="s">
        <v>1075</v>
      </c>
    </row>
    <row r="18573" spans="12:13" x14ac:dyDescent="0.35">
      <c r="L18573" s="535" t="s">
        <v>19637</v>
      </c>
      <c r="M18573" s="529" t="s">
        <v>1075</v>
      </c>
    </row>
    <row r="18574" spans="12:13" x14ac:dyDescent="0.35">
      <c r="L18574" s="535" t="s">
        <v>19638</v>
      </c>
      <c r="M18574" s="529" t="s">
        <v>1075</v>
      </c>
    </row>
    <row r="18575" spans="12:13" x14ac:dyDescent="0.35">
      <c r="L18575" s="535" t="s">
        <v>19639</v>
      </c>
      <c r="M18575" s="529" t="s">
        <v>1075</v>
      </c>
    </row>
    <row r="18576" spans="12:13" x14ac:dyDescent="0.35">
      <c r="L18576" s="535" t="s">
        <v>19640</v>
      </c>
      <c r="M18576" s="529" t="s">
        <v>1075</v>
      </c>
    </row>
    <row r="18577" spans="12:13" x14ac:dyDescent="0.35">
      <c r="L18577" s="535" t="s">
        <v>19641</v>
      </c>
      <c r="M18577" s="529" t="s">
        <v>1075</v>
      </c>
    </row>
    <row r="18578" spans="12:13" x14ac:dyDescent="0.35">
      <c r="L18578" s="535" t="s">
        <v>19642</v>
      </c>
      <c r="M18578" s="529" t="s">
        <v>1075</v>
      </c>
    </row>
    <row r="18579" spans="12:13" x14ac:dyDescent="0.35">
      <c r="L18579" s="535" t="s">
        <v>19643</v>
      </c>
      <c r="M18579" s="529" t="s">
        <v>1075</v>
      </c>
    </row>
    <row r="18580" spans="12:13" x14ac:dyDescent="0.35">
      <c r="L18580" s="535" t="s">
        <v>19644</v>
      </c>
      <c r="M18580" s="529" t="s">
        <v>1075</v>
      </c>
    </row>
    <row r="18581" spans="12:13" x14ac:dyDescent="0.35">
      <c r="L18581" s="535" t="s">
        <v>19645</v>
      </c>
      <c r="M18581" s="529" t="s">
        <v>1075</v>
      </c>
    </row>
    <row r="18582" spans="12:13" x14ac:dyDescent="0.35">
      <c r="L18582" s="535" t="s">
        <v>19646</v>
      </c>
      <c r="M18582" s="529" t="s">
        <v>1075</v>
      </c>
    </row>
    <row r="18583" spans="12:13" x14ac:dyDescent="0.35">
      <c r="L18583" s="535" t="s">
        <v>19647</v>
      </c>
      <c r="M18583" s="529" t="s">
        <v>1075</v>
      </c>
    </row>
    <row r="18584" spans="12:13" x14ac:dyDescent="0.35">
      <c r="L18584" s="535" t="s">
        <v>19648</v>
      </c>
      <c r="M18584" s="529" t="s">
        <v>1075</v>
      </c>
    </row>
    <row r="18585" spans="12:13" x14ac:dyDescent="0.35">
      <c r="L18585" s="535" t="s">
        <v>19649</v>
      </c>
      <c r="M18585" s="529" t="s">
        <v>1075</v>
      </c>
    </row>
    <row r="18586" spans="12:13" x14ac:dyDescent="0.35">
      <c r="L18586" s="535" t="s">
        <v>19650</v>
      </c>
      <c r="M18586" s="529" t="s">
        <v>1075</v>
      </c>
    </row>
    <row r="18587" spans="12:13" x14ac:dyDescent="0.35">
      <c r="L18587" s="535" t="s">
        <v>19651</v>
      </c>
      <c r="M18587" s="529" t="s">
        <v>1075</v>
      </c>
    </row>
    <row r="18588" spans="12:13" x14ac:dyDescent="0.35">
      <c r="L18588" s="535" t="s">
        <v>19652</v>
      </c>
      <c r="M18588" s="529" t="s">
        <v>1075</v>
      </c>
    </row>
    <row r="18589" spans="12:13" x14ac:dyDescent="0.35">
      <c r="L18589" s="535" t="s">
        <v>19653</v>
      </c>
      <c r="M18589" s="529" t="s">
        <v>1075</v>
      </c>
    </row>
    <row r="18590" spans="12:13" x14ac:dyDescent="0.35">
      <c r="L18590" s="535" t="s">
        <v>19654</v>
      </c>
      <c r="M18590" s="529" t="s">
        <v>1075</v>
      </c>
    </row>
    <row r="18591" spans="12:13" x14ac:dyDescent="0.35">
      <c r="L18591" s="535" t="s">
        <v>19655</v>
      </c>
      <c r="M18591" s="529" t="s">
        <v>1075</v>
      </c>
    </row>
    <row r="18592" spans="12:13" x14ac:dyDescent="0.35">
      <c r="L18592" s="535" t="s">
        <v>19656</v>
      </c>
      <c r="M18592" s="529" t="s">
        <v>1075</v>
      </c>
    </row>
    <row r="18593" spans="12:13" x14ac:dyDescent="0.35">
      <c r="L18593" s="535" t="s">
        <v>19657</v>
      </c>
      <c r="M18593" s="529" t="s">
        <v>1075</v>
      </c>
    </row>
    <row r="18594" spans="12:13" x14ac:dyDescent="0.35">
      <c r="L18594" s="535" t="s">
        <v>19658</v>
      </c>
      <c r="M18594" s="529" t="s">
        <v>1075</v>
      </c>
    </row>
    <row r="18595" spans="12:13" x14ac:dyDescent="0.35">
      <c r="L18595" s="535" t="s">
        <v>19659</v>
      </c>
      <c r="M18595" s="529" t="s">
        <v>1075</v>
      </c>
    </row>
    <row r="18596" spans="12:13" x14ac:dyDescent="0.35">
      <c r="L18596" s="535" t="s">
        <v>19660</v>
      </c>
      <c r="M18596" s="529" t="s">
        <v>1075</v>
      </c>
    </row>
    <row r="18597" spans="12:13" x14ac:dyDescent="0.35">
      <c r="L18597" s="535" t="s">
        <v>19661</v>
      </c>
      <c r="M18597" s="529" t="s">
        <v>1075</v>
      </c>
    </row>
    <row r="18598" spans="12:13" x14ac:dyDescent="0.35">
      <c r="L18598" s="535" t="s">
        <v>19662</v>
      </c>
      <c r="M18598" s="529" t="s">
        <v>1075</v>
      </c>
    </row>
    <row r="18599" spans="12:13" x14ac:dyDescent="0.35">
      <c r="L18599" s="535" t="s">
        <v>19663</v>
      </c>
      <c r="M18599" s="529" t="s">
        <v>1075</v>
      </c>
    </row>
    <row r="18600" spans="12:13" x14ac:dyDescent="0.35">
      <c r="L18600" s="535" t="s">
        <v>19664</v>
      </c>
      <c r="M18600" s="529" t="s">
        <v>1075</v>
      </c>
    </row>
    <row r="18601" spans="12:13" x14ac:dyDescent="0.35">
      <c r="L18601" s="535" t="s">
        <v>19665</v>
      </c>
      <c r="M18601" s="529" t="s">
        <v>1075</v>
      </c>
    </row>
    <row r="18602" spans="12:13" x14ac:dyDescent="0.35">
      <c r="L18602" s="535" t="s">
        <v>19666</v>
      </c>
      <c r="M18602" s="529" t="s">
        <v>1075</v>
      </c>
    </row>
    <row r="18603" spans="12:13" x14ac:dyDescent="0.35">
      <c r="L18603" s="535" t="s">
        <v>19667</v>
      </c>
      <c r="M18603" s="529" t="s">
        <v>1075</v>
      </c>
    </row>
    <row r="18604" spans="12:13" x14ac:dyDescent="0.35">
      <c r="L18604" s="535" t="s">
        <v>19668</v>
      </c>
      <c r="M18604" s="529" t="s">
        <v>1075</v>
      </c>
    </row>
    <row r="18605" spans="12:13" x14ac:dyDescent="0.35">
      <c r="L18605" s="535" t="s">
        <v>19669</v>
      </c>
      <c r="M18605" s="529" t="s">
        <v>1075</v>
      </c>
    </row>
    <row r="18606" spans="12:13" x14ac:dyDescent="0.35">
      <c r="L18606" s="535" t="s">
        <v>19670</v>
      </c>
      <c r="M18606" s="529" t="s">
        <v>1075</v>
      </c>
    </row>
    <row r="18607" spans="12:13" x14ac:dyDescent="0.35">
      <c r="L18607" s="535" t="s">
        <v>19671</v>
      </c>
      <c r="M18607" s="529" t="s">
        <v>1075</v>
      </c>
    </row>
    <row r="18608" spans="12:13" x14ac:dyDescent="0.35">
      <c r="L18608" s="535" t="s">
        <v>19672</v>
      </c>
      <c r="M18608" s="529" t="s">
        <v>1075</v>
      </c>
    </row>
    <row r="18609" spans="12:13" x14ac:dyDescent="0.35">
      <c r="L18609" s="535" t="s">
        <v>19673</v>
      </c>
      <c r="M18609" s="529" t="s">
        <v>1075</v>
      </c>
    </row>
    <row r="18610" spans="12:13" x14ac:dyDescent="0.35">
      <c r="L18610" s="535" t="s">
        <v>19674</v>
      </c>
      <c r="M18610" s="529" t="s">
        <v>1075</v>
      </c>
    </row>
    <row r="18611" spans="12:13" x14ac:dyDescent="0.35">
      <c r="L18611" s="535" t="s">
        <v>19675</v>
      </c>
      <c r="M18611" s="529" t="s">
        <v>1075</v>
      </c>
    </row>
    <row r="18612" spans="12:13" x14ac:dyDescent="0.35">
      <c r="L18612" s="535" t="s">
        <v>19676</v>
      </c>
      <c r="M18612" s="529" t="s">
        <v>1075</v>
      </c>
    </row>
    <row r="18613" spans="12:13" x14ac:dyDescent="0.35">
      <c r="L18613" s="535" t="s">
        <v>19677</v>
      </c>
      <c r="M18613" s="529" t="s">
        <v>1075</v>
      </c>
    </row>
    <row r="18614" spans="12:13" x14ac:dyDescent="0.35">
      <c r="L18614" s="535" t="s">
        <v>19678</v>
      </c>
      <c r="M18614" s="529" t="s">
        <v>1075</v>
      </c>
    </row>
    <row r="18615" spans="12:13" x14ac:dyDescent="0.35">
      <c r="L18615" s="535" t="s">
        <v>19679</v>
      </c>
      <c r="M18615" s="529" t="s">
        <v>1075</v>
      </c>
    </row>
    <row r="18616" spans="12:13" x14ac:dyDescent="0.35">
      <c r="L18616" s="535" t="s">
        <v>19680</v>
      </c>
      <c r="M18616" s="529" t="s">
        <v>1075</v>
      </c>
    </row>
    <row r="18617" spans="12:13" x14ac:dyDescent="0.35">
      <c r="L18617" s="535" t="s">
        <v>19681</v>
      </c>
      <c r="M18617" s="529" t="s">
        <v>1075</v>
      </c>
    </row>
    <row r="18618" spans="12:13" x14ac:dyDescent="0.35">
      <c r="L18618" s="535" t="s">
        <v>19682</v>
      </c>
      <c r="M18618" s="529" t="s">
        <v>1075</v>
      </c>
    </row>
    <row r="18619" spans="12:13" x14ac:dyDescent="0.35">
      <c r="L18619" s="535" t="s">
        <v>19683</v>
      </c>
      <c r="M18619" s="529" t="s">
        <v>1075</v>
      </c>
    </row>
    <row r="18620" spans="12:13" x14ac:dyDescent="0.35">
      <c r="L18620" s="535" t="s">
        <v>19684</v>
      </c>
      <c r="M18620" s="529" t="s">
        <v>1075</v>
      </c>
    </row>
    <row r="18621" spans="12:13" x14ac:dyDescent="0.35">
      <c r="L18621" s="535" t="s">
        <v>19685</v>
      </c>
      <c r="M18621" s="529" t="s">
        <v>1075</v>
      </c>
    </row>
    <row r="18622" spans="12:13" x14ac:dyDescent="0.35">
      <c r="L18622" s="535" t="s">
        <v>19686</v>
      </c>
      <c r="M18622" s="529" t="s">
        <v>1075</v>
      </c>
    </row>
    <row r="18623" spans="12:13" x14ac:dyDescent="0.35">
      <c r="L18623" s="535" t="s">
        <v>19687</v>
      </c>
      <c r="M18623" s="529" t="s">
        <v>1075</v>
      </c>
    </row>
    <row r="18624" spans="12:13" x14ac:dyDescent="0.35">
      <c r="L18624" s="535" t="s">
        <v>19688</v>
      </c>
      <c r="M18624" s="529" t="s">
        <v>1075</v>
      </c>
    </row>
    <row r="18625" spans="12:13" x14ac:dyDescent="0.35">
      <c r="L18625" s="535" t="s">
        <v>19689</v>
      </c>
      <c r="M18625" s="529" t="s">
        <v>1075</v>
      </c>
    </row>
    <row r="18626" spans="12:13" x14ac:dyDescent="0.35">
      <c r="L18626" s="535" t="s">
        <v>19690</v>
      </c>
      <c r="M18626" s="529" t="s">
        <v>1075</v>
      </c>
    </row>
    <row r="18627" spans="12:13" x14ac:dyDescent="0.35">
      <c r="L18627" s="535" t="s">
        <v>19691</v>
      </c>
      <c r="M18627" s="529" t="s">
        <v>1075</v>
      </c>
    </row>
    <row r="18628" spans="12:13" x14ac:dyDescent="0.35">
      <c r="L18628" s="535" t="s">
        <v>19692</v>
      </c>
      <c r="M18628" s="529" t="s">
        <v>1075</v>
      </c>
    </row>
    <row r="18629" spans="12:13" x14ac:dyDescent="0.35">
      <c r="L18629" s="535" t="s">
        <v>19693</v>
      </c>
      <c r="M18629" s="529" t="s">
        <v>1075</v>
      </c>
    </row>
    <row r="18630" spans="12:13" x14ac:dyDescent="0.35">
      <c r="L18630" s="535" t="s">
        <v>19694</v>
      </c>
      <c r="M18630" s="529" t="s">
        <v>1075</v>
      </c>
    </row>
    <row r="18631" spans="12:13" x14ac:dyDescent="0.35">
      <c r="L18631" s="535" t="s">
        <v>19695</v>
      </c>
      <c r="M18631" s="529" t="s">
        <v>1075</v>
      </c>
    </row>
    <row r="18632" spans="12:13" x14ac:dyDescent="0.35">
      <c r="L18632" s="535" t="s">
        <v>19696</v>
      </c>
      <c r="M18632" s="529" t="s">
        <v>1075</v>
      </c>
    </row>
    <row r="18633" spans="12:13" x14ac:dyDescent="0.35">
      <c r="L18633" s="535" t="s">
        <v>19697</v>
      </c>
      <c r="M18633" s="529" t="s">
        <v>1075</v>
      </c>
    </row>
    <row r="18634" spans="12:13" x14ac:dyDescent="0.35">
      <c r="L18634" s="535" t="s">
        <v>19698</v>
      </c>
      <c r="M18634" s="529" t="s">
        <v>1075</v>
      </c>
    </row>
    <row r="18635" spans="12:13" x14ac:dyDescent="0.35">
      <c r="L18635" s="535" t="s">
        <v>19699</v>
      </c>
      <c r="M18635" s="529" t="s">
        <v>1075</v>
      </c>
    </row>
    <row r="18636" spans="12:13" x14ac:dyDescent="0.35">
      <c r="L18636" s="535" t="s">
        <v>19700</v>
      </c>
      <c r="M18636" s="529" t="s">
        <v>1075</v>
      </c>
    </row>
    <row r="18637" spans="12:13" x14ac:dyDescent="0.35">
      <c r="L18637" s="535" t="s">
        <v>19701</v>
      </c>
      <c r="M18637" s="529" t="s">
        <v>1075</v>
      </c>
    </row>
    <row r="18638" spans="12:13" x14ac:dyDescent="0.35">
      <c r="L18638" s="535" t="s">
        <v>19702</v>
      </c>
      <c r="M18638" s="529" t="s">
        <v>1075</v>
      </c>
    </row>
    <row r="18639" spans="12:13" x14ac:dyDescent="0.35">
      <c r="L18639" s="535" t="s">
        <v>19703</v>
      </c>
      <c r="M18639" s="529" t="s">
        <v>1075</v>
      </c>
    </row>
    <row r="18640" spans="12:13" x14ac:dyDescent="0.35">
      <c r="L18640" s="535" t="s">
        <v>19704</v>
      </c>
      <c r="M18640" s="529" t="s">
        <v>1075</v>
      </c>
    </row>
    <row r="18641" spans="12:13" x14ac:dyDescent="0.35">
      <c r="L18641" s="535" t="s">
        <v>19705</v>
      </c>
      <c r="M18641" s="529" t="s">
        <v>1075</v>
      </c>
    </row>
    <row r="18642" spans="12:13" x14ac:dyDescent="0.35">
      <c r="L18642" s="535" t="s">
        <v>19706</v>
      </c>
      <c r="M18642" s="529" t="s">
        <v>1075</v>
      </c>
    </row>
    <row r="18643" spans="12:13" x14ac:dyDescent="0.35">
      <c r="L18643" s="535" t="s">
        <v>19707</v>
      </c>
      <c r="M18643" s="529" t="s">
        <v>1075</v>
      </c>
    </row>
    <row r="18644" spans="12:13" x14ac:dyDescent="0.35">
      <c r="L18644" s="535" t="s">
        <v>19708</v>
      </c>
      <c r="M18644" s="529" t="s">
        <v>1075</v>
      </c>
    </row>
    <row r="18645" spans="12:13" x14ac:dyDescent="0.35">
      <c r="L18645" s="535" t="s">
        <v>19709</v>
      </c>
      <c r="M18645" s="529" t="s">
        <v>1075</v>
      </c>
    </row>
    <row r="18646" spans="12:13" x14ac:dyDescent="0.35">
      <c r="L18646" s="535" t="s">
        <v>19710</v>
      </c>
      <c r="M18646" s="529" t="s">
        <v>1075</v>
      </c>
    </row>
    <row r="18647" spans="12:13" x14ac:dyDescent="0.35">
      <c r="L18647" s="535" t="s">
        <v>19711</v>
      </c>
      <c r="M18647" s="529" t="s">
        <v>1075</v>
      </c>
    </row>
    <row r="18648" spans="12:13" x14ac:dyDescent="0.35">
      <c r="L18648" s="535" t="s">
        <v>19712</v>
      </c>
      <c r="M18648" s="529" t="s">
        <v>1075</v>
      </c>
    </row>
    <row r="18649" spans="12:13" x14ac:dyDescent="0.35">
      <c r="L18649" s="535" t="s">
        <v>19713</v>
      </c>
      <c r="M18649" s="529" t="s">
        <v>1075</v>
      </c>
    </row>
    <row r="18650" spans="12:13" x14ac:dyDescent="0.35">
      <c r="L18650" s="535" t="s">
        <v>19714</v>
      </c>
      <c r="M18650" s="529" t="s">
        <v>1075</v>
      </c>
    </row>
    <row r="18651" spans="12:13" x14ac:dyDescent="0.35">
      <c r="L18651" s="535" t="s">
        <v>19715</v>
      </c>
      <c r="M18651" s="529" t="s">
        <v>1075</v>
      </c>
    </row>
    <row r="18652" spans="12:13" x14ac:dyDescent="0.35">
      <c r="L18652" s="535" t="s">
        <v>19716</v>
      </c>
      <c r="M18652" s="529" t="s">
        <v>1075</v>
      </c>
    </row>
    <row r="18653" spans="12:13" x14ac:dyDescent="0.35">
      <c r="L18653" s="535" t="s">
        <v>19717</v>
      </c>
      <c r="M18653" s="529" t="s">
        <v>1075</v>
      </c>
    </row>
    <row r="18654" spans="12:13" x14ac:dyDescent="0.35">
      <c r="L18654" s="535" t="s">
        <v>19718</v>
      </c>
      <c r="M18654" s="529" t="s">
        <v>1075</v>
      </c>
    </row>
    <row r="18655" spans="12:13" x14ac:dyDescent="0.35">
      <c r="L18655" s="535" t="s">
        <v>19719</v>
      </c>
      <c r="M18655" s="529" t="s">
        <v>1075</v>
      </c>
    </row>
    <row r="18656" spans="12:13" x14ac:dyDescent="0.35">
      <c r="L18656" s="535" t="s">
        <v>19720</v>
      </c>
      <c r="M18656" s="529" t="s">
        <v>1075</v>
      </c>
    </row>
    <row r="18657" spans="12:13" x14ac:dyDescent="0.35">
      <c r="L18657" s="535" t="s">
        <v>19721</v>
      </c>
      <c r="M18657" s="529" t="s">
        <v>1075</v>
      </c>
    </row>
    <row r="18658" spans="12:13" x14ac:dyDescent="0.35">
      <c r="L18658" s="535" t="s">
        <v>19722</v>
      </c>
      <c r="M18658" s="529" t="s">
        <v>1075</v>
      </c>
    </row>
    <row r="18659" spans="12:13" x14ac:dyDescent="0.35">
      <c r="L18659" s="535" t="s">
        <v>19723</v>
      </c>
      <c r="M18659" s="529" t="s">
        <v>1075</v>
      </c>
    </row>
    <row r="18660" spans="12:13" x14ac:dyDescent="0.35">
      <c r="L18660" s="535" t="s">
        <v>19724</v>
      </c>
      <c r="M18660" s="529" t="s">
        <v>1075</v>
      </c>
    </row>
    <row r="18661" spans="12:13" x14ac:dyDescent="0.35">
      <c r="L18661" s="535" t="s">
        <v>19725</v>
      </c>
      <c r="M18661" s="529" t="s">
        <v>1075</v>
      </c>
    </row>
    <row r="18662" spans="12:13" x14ac:dyDescent="0.35">
      <c r="L18662" s="535" t="s">
        <v>19726</v>
      </c>
      <c r="M18662" s="529" t="s">
        <v>1075</v>
      </c>
    </row>
    <row r="18663" spans="12:13" x14ac:dyDescent="0.35">
      <c r="L18663" s="535" t="s">
        <v>19727</v>
      </c>
      <c r="M18663" s="529" t="s">
        <v>1075</v>
      </c>
    </row>
    <row r="18664" spans="12:13" x14ac:dyDescent="0.35">
      <c r="L18664" s="535" t="s">
        <v>19728</v>
      </c>
      <c r="M18664" s="529" t="s">
        <v>1075</v>
      </c>
    </row>
    <row r="18665" spans="12:13" x14ac:dyDescent="0.35">
      <c r="L18665" s="535" t="s">
        <v>19729</v>
      </c>
      <c r="M18665" s="529" t="s">
        <v>1075</v>
      </c>
    </row>
    <row r="18666" spans="12:13" x14ac:dyDescent="0.35">
      <c r="L18666" s="535" t="s">
        <v>19730</v>
      </c>
      <c r="M18666" s="529" t="s">
        <v>1075</v>
      </c>
    </row>
    <row r="18667" spans="12:13" x14ac:dyDescent="0.35">
      <c r="L18667" s="535" t="s">
        <v>19731</v>
      </c>
      <c r="M18667" s="529" t="s">
        <v>1075</v>
      </c>
    </row>
    <row r="18668" spans="12:13" x14ac:dyDescent="0.35">
      <c r="L18668" s="535" t="s">
        <v>19732</v>
      </c>
      <c r="M18668" s="529" t="s">
        <v>1075</v>
      </c>
    </row>
    <row r="18669" spans="12:13" x14ac:dyDescent="0.35">
      <c r="L18669" s="535" t="s">
        <v>19733</v>
      </c>
      <c r="M18669" s="529" t="s">
        <v>1075</v>
      </c>
    </row>
    <row r="18670" spans="12:13" x14ac:dyDescent="0.35">
      <c r="L18670" s="535" t="s">
        <v>19734</v>
      </c>
      <c r="M18670" s="529" t="s">
        <v>1075</v>
      </c>
    </row>
    <row r="18671" spans="12:13" x14ac:dyDescent="0.35">
      <c r="L18671" s="535" t="s">
        <v>19735</v>
      </c>
      <c r="M18671" s="529" t="s">
        <v>1075</v>
      </c>
    </row>
    <row r="18672" spans="12:13" x14ac:dyDescent="0.35">
      <c r="L18672" s="535" t="s">
        <v>19736</v>
      </c>
      <c r="M18672" s="529" t="s">
        <v>1075</v>
      </c>
    </row>
    <row r="18673" spans="12:13" x14ac:dyDescent="0.35">
      <c r="L18673" s="535" t="s">
        <v>19737</v>
      </c>
      <c r="M18673" s="529" t="s">
        <v>1075</v>
      </c>
    </row>
    <row r="18674" spans="12:13" x14ac:dyDescent="0.35">
      <c r="L18674" s="535" t="s">
        <v>19738</v>
      </c>
      <c r="M18674" s="529" t="s">
        <v>1075</v>
      </c>
    </row>
    <row r="18675" spans="12:13" x14ac:dyDescent="0.35">
      <c r="L18675" s="535" t="s">
        <v>19739</v>
      </c>
      <c r="M18675" s="529" t="s">
        <v>1075</v>
      </c>
    </row>
    <row r="18676" spans="12:13" x14ac:dyDescent="0.35">
      <c r="L18676" s="535" t="s">
        <v>19740</v>
      </c>
      <c r="M18676" s="529" t="s">
        <v>1075</v>
      </c>
    </row>
    <row r="18677" spans="12:13" x14ac:dyDescent="0.35">
      <c r="L18677" s="535" t="s">
        <v>19741</v>
      </c>
      <c r="M18677" s="529" t="s">
        <v>1075</v>
      </c>
    </row>
    <row r="18678" spans="12:13" x14ac:dyDescent="0.35">
      <c r="L18678" s="535" t="s">
        <v>19742</v>
      </c>
      <c r="M18678" s="529" t="s">
        <v>1075</v>
      </c>
    </row>
    <row r="18679" spans="12:13" x14ac:dyDescent="0.35">
      <c r="L18679" s="535" t="s">
        <v>19743</v>
      </c>
      <c r="M18679" s="529" t="s">
        <v>1075</v>
      </c>
    </row>
    <row r="18680" spans="12:13" x14ac:dyDescent="0.35">
      <c r="L18680" s="535" t="s">
        <v>19744</v>
      </c>
      <c r="M18680" s="529" t="s">
        <v>1075</v>
      </c>
    </row>
    <row r="18681" spans="12:13" x14ac:dyDescent="0.35">
      <c r="L18681" s="535" t="s">
        <v>19745</v>
      </c>
      <c r="M18681" s="529" t="s">
        <v>1075</v>
      </c>
    </row>
    <row r="18682" spans="12:13" x14ac:dyDescent="0.35">
      <c r="L18682" s="535" t="s">
        <v>19746</v>
      </c>
      <c r="M18682" s="529" t="s">
        <v>1075</v>
      </c>
    </row>
    <row r="18683" spans="12:13" x14ac:dyDescent="0.35">
      <c r="L18683" s="535" t="s">
        <v>19747</v>
      </c>
      <c r="M18683" s="529" t="s">
        <v>1075</v>
      </c>
    </row>
    <row r="18684" spans="12:13" x14ac:dyDescent="0.35">
      <c r="L18684" s="535" t="s">
        <v>19748</v>
      </c>
      <c r="M18684" s="529" t="s">
        <v>1075</v>
      </c>
    </row>
    <row r="18685" spans="12:13" x14ac:dyDescent="0.35">
      <c r="L18685" s="535" t="s">
        <v>19749</v>
      </c>
      <c r="M18685" s="529" t="s">
        <v>1075</v>
      </c>
    </row>
    <row r="18686" spans="12:13" x14ac:dyDescent="0.35">
      <c r="L18686" s="535" t="s">
        <v>19750</v>
      </c>
      <c r="M18686" s="529" t="s">
        <v>1075</v>
      </c>
    </row>
    <row r="18687" spans="12:13" x14ac:dyDescent="0.35">
      <c r="L18687" s="535" t="s">
        <v>19751</v>
      </c>
      <c r="M18687" s="529" t="s">
        <v>1075</v>
      </c>
    </row>
    <row r="18688" spans="12:13" x14ac:dyDescent="0.35">
      <c r="L18688" s="535" t="s">
        <v>19752</v>
      </c>
      <c r="M18688" s="529" t="s">
        <v>1075</v>
      </c>
    </row>
    <row r="18689" spans="12:13" x14ac:dyDescent="0.35">
      <c r="L18689" s="535" t="s">
        <v>19753</v>
      </c>
      <c r="M18689" s="529" t="s">
        <v>1075</v>
      </c>
    </row>
    <row r="18690" spans="12:13" x14ac:dyDescent="0.35">
      <c r="L18690" s="535" t="s">
        <v>19754</v>
      </c>
      <c r="M18690" s="529" t="s">
        <v>1075</v>
      </c>
    </row>
    <row r="18691" spans="12:13" x14ac:dyDescent="0.35">
      <c r="L18691" s="535" t="s">
        <v>19755</v>
      </c>
      <c r="M18691" s="529" t="s">
        <v>1075</v>
      </c>
    </row>
    <row r="18692" spans="12:13" x14ac:dyDescent="0.35">
      <c r="L18692" s="535" t="s">
        <v>19756</v>
      </c>
      <c r="M18692" s="529" t="s">
        <v>1075</v>
      </c>
    </row>
    <row r="18693" spans="12:13" x14ac:dyDescent="0.35">
      <c r="L18693" s="535" t="s">
        <v>19757</v>
      </c>
      <c r="M18693" s="529" t="s">
        <v>1075</v>
      </c>
    </row>
    <row r="18694" spans="12:13" x14ac:dyDescent="0.35">
      <c r="L18694" s="535" t="s">
        <v>19758</v>
      </c>
      <c r="M18694" s="529" t="s">
        <v>1075</v>
      </c>
    </row>
    <row r="18695" spans="12:13" x14ac:dyDescent="0.35">
      <c r="L18695" s="535" t="s">
        <v>19759</v>
      </c>
      <c r="M18695" s="529" t="s">
        <v>1075</v>
      </c>
    </row>
    <row r="18696" spans="12:13" x14ac:dyDescent="0.35">
      <c r="L18696" s="535" t="s">
        <v>19760</v>
      </c>
      <c r="M18696" s="529" t="s">
        <v>1075</v>
      </c>
    </row>
    <row r="18697" spans="12:13" x14ac:dyDescent="0.35">
      <c r="L18697" s="535" t="s">
        <v>19761</v>
      </c>
      <c r="M18697" s="529" t="s">
        <v>1075</v>
      </c>
    </row>
    <row r="18698" spans="12:13" x14ac:dyDescent="0.35">
      <c r="L18698" s="535" t="s">
        <v>19762</v>
      </c>
      <c r="M18698" s="529" t="s">
        <v>1075</v>
      </c>
    </row>
    <row r="18699" spans="12:13" x14ac:dyDescent="0.35">
      <c r="L18699" s="535" t="s">
        <v>19763</v>
      </c>
      <c r="M18699" s="529" t="s">
        <v>1075</v>
      </c>
    </row>
    <row r="18700" spans="12:13" x14ac:dyDescent="0.35">
      <c r="L18700" s="535" t="s">
        <v>19764</v>
      </c>
      <c r="M18700" s="529" t="s">
        <v>1075</v>
      </c>
    </row>
    <row r="18701" spans="12:13" x14ac:dyDescent="0.35">
      <c r="L18701" s="535" t="s">
        <v>19765</v>
      </c>
      <c r="M18701" s="529" t="s">
        <v>1075</v>
      </c>
    </row>
    <row r="18702" spans="12:13" x14ac:dyDescent="0.35">
      <c r="L18702" s="535" t="s">
        <v>19766</v>
      </c>
      <c r="M18702" s="529" t="s">
        <v>1075</v>
      </c>
    </row>
    <row r="18703" spans="12:13" x14ac:dyDescent="0.35">
      <c r="L18703" s="535" t="s">
        <v>19767</v>
      </c>
      <c r="M18703" s="529" t="s">
        <v>1075</v>
      </c>
    </row>
    <row r="18704" spans="12:13" x14ac:dyDescent="0.35">
      <c r="L18704" s="535" t="s">
        <v>19768</v>
      </c>
      <c r="M18704" s="529" t="s">
        <v>1075</v>
      </c>
    </row>
    <row r="18705" spans="12:13" x14ac:dyDescent="0.35">
      <c r="L18705" s="535" t="s">
        <v>19769</v>
      </c>
      <c r="M18705" s="529" t="s">
        <v>1075</v>
      </c>
    </row>
    <row r="18706" spans="12:13" x14ac:dyDescent="0.35">
      <c r="L18706" s="535" t="s">
        <v>19770</v>
      </c>
      <c r="M18706" s="529" t="s">
        <v>1075</v>
      </c>
    </row>
    <row r="18707" spans="12:13" x14ac:dyDescent="0.35">
      <c r="L18707" s="535" t="s">
        <v>19771</v>
      </c>
      <c r="M18707" s="529" t="s">
        <v>1075</v>
      </c>
    </row>
    <row r="18708" spans="12:13" x14ac:dyDescent="0.35">
      <c r="L18708" s="535" t="s">
        <v>19772</v>
      </c>
      <c r="M18708" s="529" t="s">
        <v>1075</v>
      </c>
    </row>
    <row r="18709" spans="12:13" x14ac:dyDescent="0.35">
      <c r="L18709" s="535" t="s">
        <v>19773</v>
      </c>
      <c r="M18709" s="529" t="s">
        <v>1075</v>
      </c>
    </row>
    <row r="18710" spans="12:13" x14ac:dyDescent="0.35">
      <c r="L18710" s="535" t="s">
        <v>19774</v>
      </c>
      <c r="M18710" s="529" t="s">
        <v>1075</v>
      </c>
    </row>
    <row r="18711" spans="12:13" x14ac:dyDescent="0.35">
      <c r="L18711" s="535" t="s">
        <v>19775</v>
      </c>
      <c r="M18711" s="529" t="s">
        <v>1075</v>
      </c>
    </row>
    <row r="18712" spans="12:13" x14ac:dyDescent="0.35">
      <c r="L18712" s="535" t="s">
        <v>19776</v>
      </c>
      <c r="M18712" s="529" t="s">
        <v>1075</v>
      </c>
    </row>
    <row r="18713" spans="12:13" x14ac:dyDescent="0.35">
      <c r="L18713" s="535" t="s">
        <v>19777</v>
      </c>
      <c r="M18713" s="529" t="s">
        <v>1075</v>
      </c>
    </row>
    <row r="18714" spans="12:13" x14ac:dyDescent="0.35">
      <c r="L18714" s="535" t="s">
        <v>19778</v>
      </c>
      <c r="M18714" s="529" t="s">
        <v>1075</v>
      </c>
    </row>
    <row r="18715" spans="12:13" x14ac:dyDescent="0.35">
      <c r="L18715" s="535" t="s">
        <v>19779</v>
      </c>
      <c r="M18715" s="529" t="s">
        <v>1075</v>
      </c>
    </row>
    <row r="18716" spans="12:13" x14ac:dyDescent="0.35">
      <c r="L18716" s="535" t="s">
        <v>19780</v>
      </c>
      <c r="M18716" s="529" t="s">
        <v>1075</v>
      </c>
    </row>
    <row r="18717" spans="12:13" x14ac:dyDescent="0.35">
      <c r="L18717" s="535" t="s">
        <v>19781</v>
      </c>
      <c r="M18717" s="529" t="s">
        <v>1075</v>
      </c>
    </row>
    <row r="18718" spans="12:13" x14ac:dyDescent="0.35">
      <c r="L18718" s="535" t="s">
        <v>19782</v>
      </c>
      <c r="M18718" s="529" t="s">
        <v>1075</v>
      </c>
    </row>
    <row r="18719" spans="12:13" x14ac:dyDescent="0.35">
      <c r="L18719" s="535" t="s">
        <v>19783</v>
      </c>
      <c r="M18719" s="529" t="s">
        <v>1075</v>
      </c>
    </row>
    <row r="18720" spans="12:13" x14ac:dyDescent="0.35">
      <c r="L18720" s="535" t="s">
        <v>19784</v>
      </c>
      <c r="M18720" s="529" t="s">
        <v>1075</v>
      </c>
    </row>
    <row r="18721" spans="12:13" x14ac:dyDescent="0.35">
      <c r="L18721" s="535" t="s">
        <v>19785</v>
      </c>
      <c r="M18721" s="529" t="s">
        <v>1075</v>
      </c>
    </row>
    <row r="18722" spans="12:13" x14ac:dyDescent="0.35">
      <c r="L18722" s="535" t="s">
        <v>19786</v>
      </c>
      <c r="M18722" s="529" t="s">
        <v>1075</v>
      </c>
    </row>
    <row r="18723" spans="12:13" x14ac:dyDescent="0.35">
      <c r="L18723" s="535" t="s">
        <v>19787</v>
      </c>
      <c r="M18723" s="529" t="s">
        <v>1075</v>
      </c>
    </row>
    <row r="18724" spans="12:13" x14ac:dyDescent="0.35">
      <c r="L18724" s="535" t="s">
        <v>19788</v>
      </c>
      <c r="M18724" s="529" t="s">
        <v>1075</v>
      </c>
    </row>
    <row r="18725" spans="12:13" x14ac:dyDescent="0.35">
      <c r="L18725" s="535" t="s">
        <v>19789</v>
      </c>
      <c r="M18725" s="529" t="s">
        <v>1075</v>
      </c>
    </row>
    <row r="18726" spans="12:13" x14ac:dyDescent="0.35">
      <c r="L18726" s="535" t="s">
        <v>19790</v>
      </c>
      <c r="M18726" s="529" t="s">
        <v>1075</v>
      </c>
    </row>
    <row r="18727" spans="12:13" x14ac:dyDescent="0.35">
      <c r="L18727" s="535" t="s">
        <v>19791</v>
      </c>
      <c r="M18727" s="529" t="s">
        <v>1075</v>
      </c>
    </row>
    <row r="18728" spans="12:13" x14ac:dyDescent="0.35">
      <c r="L18728" s="535" t="s">
        <v>19792</v>
      </c>
      <c r="M18728" s="529" t="s">
        <v>1075</v>
      </c>
    </row>
    <row r="18729" spans="12:13" x14ac:dyDescent="0.35">
      <c r="L18729" s="535" t="s">
        <v>19793</v>
      </c>
      <c r="M18729" s="529" t="s">
        <v>1075</v>
      </c>
    </row>
    <row r="18730" spans="12:13" x14ac:dyDescent="0.35">
      <c r="L18730" s="535" t="s">
        <v>19794</v>
      </c>
      <c r="M18730" s="529" t="s">
        <v>1075</v>
      </c>
    </row>
    <row r="18731" spans="12:13" x14ac:dyDescent="0.35">
      <c r="L18731" s="535" t="s">
        <v>19795</v>
      </c>
      <c r="M18731" s="529" t="s">
        <v>1075</v>
      </c>
    </row>
    <row r="18732" spans="12:13" x14ac:dyDescent="0.35">
      <c r="L18732" s="535" t="s">
        <v>19796</v>
      </c>
      <c r="M18732" s="529" t="s">
        <v>1075</v>
      </c>
    </row>
    <row r="18733" spans="12:13" x14ac:dyDescent="0.35">
      <c r="L18733" s="535" t="s">
        <v>19797</v>
      </c>
      <c r="M18733" s="529" t="s">
        <v>1075</v>
      </c>
    </row>
    <row r="18734" spans="12:13" x14ac:dyDescent="0.35">
      <c r="L18734" s="535" t="s">
        <v>19798</v>
      </c>
      <c r="M18734" s="529" t="s">
        <v>1075</v>
      </c>
    </row>
    <row r="18735" spans="12:13" x14ac:dyDescent="0.35">
      <c r="L18735" s="535" t="s">
        <v>19799</v>
      </c>
      <c r="M18735" s="529" t="s">
        <v>1075</v>
      </c>
    </row>
    <row r="18736" spans="12:13" x14ac:dyDescent="0.35">
      <c r="L18736" s="535" t="s">
        <v>19800</v>
      </c>
      <c r="M18736" s="529" t="s">
        <v>1075</v>
      </c>
    </row>
    <row r="18737" spans="12:13" x14ac:dyDescent="0.35">
      <c r="L18737" s="535" t="s">
        <v>19801</v>
      </c>
      <c r="M18737" s="529" t="s">
        <v>1075</v>
      </c>
    </row>
    <row r="18738" spans="12:13" x14ac:dyDescent="0.35">
      <c r="L18738" s="535" t="s">
        <v>19802</v>
      </c>
      <c r="M18738" s="529" t="s">
        <v>1075</v>
      </c>
    </row>
    <row r="18739" spans="12:13" x14ac:dyDescent="0.35">
      <c r="L18739" s="535" t="s">
        <v>19803</v>
      </c>
      <c r="M18739" s="529" t="s">
        <v>1075</v>
      </c>
    </row>
    <row r="18740" spans="12:13" x14ac:dyDescent="0.35">
      <c r="L18740" s="535" t="s">
        <v>19804</v>
      </c>
      <c r="M18740" s="529" t="s">
        <v>1075</v>
      </c>
    </row>
    <row r="18741" spans="12:13" x14ac:dyDescent="0.35">
      <c r="L18741" s="535" t="s">
        <v>19805</v>
      </c>
      <c r="M18741" s="529" t="s">
        <v>1075</v>
      </c>
    </row>
    <row r="18742" spans="12:13" x14ac:dyDescent="0.35">
      <c r="L18742" s="535" t="s">
        <v>19806</v>
      </c>
      <c r="M18742" s="529" t="s">
        <v>1075</v>
      </c>
    </row>
    <row r="18743" spans="12:13" x14ac:dyDescent="0.35">
      <c r="L18743" s="535" t="s">
        <v>19807</v>
      </c>
      <c r="M18743" s="529" t="s">
        <v>1075</v>
      </c>
    </row>
    <row r="18744" spans="12:13" x14ac:dyDescent="0.35">
      <c r="L18744" s="535" t="s">
        <v>19808</v>
      </c>
      <c r="M18744" s="529" t="s">
        <v>1075</v>
      </c>
    </row>
    <row r="18745" spans="12:13" x14ac:dyDescent="0.35">
      <c r="L18745" s="535" t="s">
        <v>19809</v>
      </c>
      <c r="M18745" s="529" t="s">
        <v>1075</v>
      </c>
    </row>
    <row r="18746" spans="12:13" x14ac:dyDescent="0.35">
      <c r="L18746" s="535" t="s">
        <v>19810</v>
      </c>
      <c r="M18746" s="529" t="s">
        <v>1075</v>
      </c>
    </row>
    <row r="18747" spans="12:13" x14ac:dyDescent="0.35">
      <c r="L18747" s="535" t="s">
        <v>19811</v>
      </c>
      <c r="M18747" s="529" t="s">
        <v>1075</v>
      </c>
    </row>
    <row r="18748" spans="12:13" x14ac:dyDescent="0.35">
      <c r="L18748" s="535" t="s">
        <v>19812</v>
      </c>
      <c r="M18748" s="529" t="s">
        <v>1075</v>
      </c>
    </row>
    <row r="18749" spans="12:13" x14ac:dyDescent="0.35">
      <c r="L18749" s="535" t="s">
        <v>19813</v>
      </c>
      <c r="M18749" s="529" t="s">
        <v>1075</v>
      </c>
    </row>
    <row r="18750" spans="12:13" x14ac:dyDescent="0.35">
      <c r="L18750" s="535" t="s">
        <v>19814</v>
      </c>
      <c r="M18750" s="529" t="s">
        <v>1075</v>
      </c>
    </row>
    <row r="18751" spans="12:13" x14ac:dyDescent="0.35">
      <c r="L18751" s="535" t="s">
        <v>19815</v>
      </c>
      <c r="M18751" s="529" t="s">
        <v>1075</v>
      </c>
    </row>
    <row r="18752" spans="12:13" x14ac:dyDescent="0.35">
      <c r="L18752" s="535" t="s">
        <v>19816</v>
      </c>
      <c r="M18752" s="529" t="s">
        <v>1075</v>
      </c>
    </row>
    <row r="18753" spans="12:13" x14ac:dyDescent="0.35">
      <c r="L18753" s="535" t="s">
        <v>19817</v>
      </c>
      <c r="M18753" s="529" t="s">
        <v>1075</v>
      </c>
    </row>
    <row r="18754" spans="12:13" x14ac:dyDescent="0.35">
      <c r="L18754" s="535" t="s">
        <v>19818</v>
      </c>
      <c r="M18754" s="529" t="s">
        <v>1075</v>
      </c>
    </row>
    <row r="18755" spans="12:13" x14ac:dyDescent="0.35">
      <c r="L18755" s="535" t="s">
        <v>19819</v>
      </c>
      <c r="M18755" s="529" t="s">
        <v>1075</v>
      </c>
    </row>
    <row r="18756" spans="12:13" x14ac:dyDescent="0.35">
      <c r="L18756" s="535" t="s">
        <v>19820</v>
      </c>
      <c r="M18756" s="529" t="s">
        <v>1075</v>
      </c>
    </row>
    <row r="18757" spans="12:13" x14ac:dyDescent="0.35">
      <c r="L18757" s="535" t="s">
        <v>19821</v>
      </c>
      <c r="M18757" s="529" t="s">
        <v>1075</v>
      </c>
    </row>
    <row r="18758" spans="12:13" x14ac:dyDescent="0.35">
      <c r="L18758" s="535" t="s">
        <v>19822</v>
      </c>
      <c r="M18758" s="529" t="s">
        <v>1075</v>
      </c>
    </row>
    <row r="18759" spans="12:13" x14ac:dyDescent="0.35">
      <c r="L18759" s="535" t="s">
        <v>19823</v>
      </c>
      <c r="M18759" s="529" t="s">
        <v>1075</v>
      </c>
    </row>
    <row r="18760" spans="12:13" x14ac:dyDescent="0.35">
      <c r="L18760" s="535" t="s">
        <v>19824</v>
      </c>
      <c r="M18760" s="529" t="s">
        <v>1075</v>
      </c>
    </row>
    <row r="18761" spans="12:13" x14ac:dyDescent="0.35">
      <c r="L18761" s="535" t="s">
        <v>19825</v>
      </c>
      <c r="M18761" s="529" t="s">
        <v>1075</v>
      </c>
    </row>
    <row r="18762" spans="12:13" x14ac:dyDescent="0.35">
      <c r="L18762" s="535" t="s">
        <v>19826</v>
      </c>
      <c r="M18762" s="529" t="s">
        <v>1075</v>
      </c>
    </row>
    <row r="18763" spans="12:13" x14ac:dyDescent="0.35">
      <c r="L18763" s="535" t="s">
        <v>19827</v>
      </c>
      <c r="M18763" s="529" t="s">
        <v>1075</v>
      </c>
    </row>
    <row r="18764" spans="12:13" x14ac:dyDescent="0.35">
      <c r="L18764" s="535" t="s">
        <v>19828</v>
      </c>
      <c r="M18764" s="529" t="s">
        <v>1075</v>
      </c>
    </row>
    <row r="18765" spans="12:13" x14ac:dyDescent="0.35">
      <c r="L18765" s="535" t="s">
        <v>19829</v>
      </c>
      <c r="M18765" s="529" t="s">
        <v>1075</v>
      </c>
    </row>
    <row r="18766" spans="12:13" x14ac:dyDescent="0.35">
      <c r="L18766" s="535" t="s">
        <v>19830</v>
      </c>
      <c r="M18766" s="529" t="s">
        <v>1075</v>
      </c>
    </row>
    <row r="18767" spans="12:13" x14ac:dyDescent="0.35">
      <c r="L18767" s="535" t="s">
        <v>19831</v>
      </c>
      <c r="M18767" s="529" t="s">
        <v>1075</v>
      </c>
    </row>
    <row r="18768" spans="12:13" x14ac:dyDescent="0.35">
      <c r="L18768" s="535" t="s">
        <v>19832</v>
      </c>
      <c r="M18768" s="529" t="s">
        <v>1075</v>
      </c>
    </row>
    <row r="18769" spans="12:13" x14ac:dyDescent="0.35">
      <c r="L18769" s="535" t="s">
        <v>19833</v>
      </c>
      <c r="M18769" s="529" t="s">
        <v>1075</v>
      </c>
    </row>
    <row r="18770" spans="12:13" x14ac:dyDescent="0.35">
      <c r="L18770" s="535" t="s">
        <v>19834</v>
      </c>
      <c r="M18770" s="529" t="s">
        <v>1075</v>
      </c>
    </row>
    <row r="18771" spans="12:13" x14ac:dyDescent="0.35">
      <c r="L18771" s="535" t="s">
        <v>19835</v>
      </c>
      <c r="M18771" s="529" t="s">
        <v>1075</v>
      </c>
    </row>
    <row r="18772" spans="12:13" x14ac:dyDescent="0.35">
      <c r="L18772" s="535" t="s">
        <v>19836</v>
      </c>
      <c r="M18772" s="529" t="s">
        <v>1075</v>
      </c>
    </row>
    <row r="18773" spans="12:13" x14ac:dyDescent="0.35">
      <c r="L18773" s="535" t="s">
        <v>19837</v>
      </c>
      <c r="M18773" s="529" t="s">
        <v>1075</v>
      </c>
    </row>
    <row r="18774" spans="12:13" x14ac:dyDescent="0.35">
      <c r="L18774" s="535" t="s">
        <v>19838</v>
      </c>
      <c r="M18774" s="529" t="s">
        <v>1075</v>
      </c>
    </row>
    <row r="18775" spans="12:13" x14ac:dyDescent="0.35">
      <c r="L18775" s="535" t="s">
        <v>19839</v>
      </c>
      <c r="M18775" s="529" t="s">
        <v>1075</v>
      </c>
    </row>
    <row r="18776" spans="12:13" x14ac:dyDescent="0.35">
      <c r="L18776" s="535" t="s">
        <v>19840</v>
      </c>
      <c r="M18776" s="529" t="s">
        <v>1075</v>
      </c>
    </row>
    <row r="18777" spans="12:13" x14ac:dyDescent="0.35">
      <c r="L18777" s="535" t="s">
        <v>19841</v>
      </c>
      <c r="M18777" s="529" t="s">
        <v>1075</v>
      </c>
    </row>
    <row r="18778" spans="12:13" x14ac:dyDescent="0.35">
      <c r="L18778" s="535" t="s">
        <v>19842</v>
      </c>
      <c r="M18778" s="529" t="s">
        <v>1075</v>
      </c>
    </row>
    <row r="18779" spans="12:13" x14ac:dyDescent="0.35">
      <c r="L18779" s="535" t="s">
        <v>19843</v>
      </c>
      <c r="M18779" s="529" t="s">
        <v>1075</v>
      </c>
    </row>
    <row r="18780" spans="12:13" x14ac:dyDescent="0.35">
      <c r="L18780" s="535" t="s">
        <v>19844</v>
      </c>
      <c r="M18780" s="529" t="s">
        <v>1075</v>
      </c>
    </row>
    <row r="18781" spans="12:13" x14ac:dyDescent="0.35">
      <c r="L18781" s="535" t="s">
        <v>19845</v>
      </c>
      <c r="M18781" s="529" t="s">
        <v>1075</v>
      </c>
    </row>
    <row r="18782" spans="12:13" x14ac:dyDescent="0.35">
      <c r="L18782" s="535" t="s">
        <v>19846</v>
      </c>
      <c r="M18782" s="529" t="s">
        <v>1075</v>
      </c>
    </row>
    <row r="18783" spans="12:13" x14ac:dyDescent="0.35">
      <c r="L18783" s="535" t="s">
        <v>19847</v>
      </c>
      <c r="M18783" s="529" t="s">
        <v>1075</v>
      </c>
    </row>
    <row r="18784" spans="12:13" x14ac:dyDescent="0.35">
      <c r="L18784" s="535" t="s">
        <v>19848</v>
      </c>
      <c r="M18784" s="529" t="s">
        <v>1075</v>
      </c>
    </row>
    <row r="18785" spans="12:13" x14ac:dyDescent="0.35">
      <c r="L18785" s="535" t="s">
        <v>19849</v>
      </c>
      <c r="M18785" s="529" t="s">
        <v>1075</v>
      </c>
    </row>
    <row r="18786" spans="12:13" x14ac:dyDescent="0.35">
      <c r="L18786" s="535" t="s">
        <v>19850</v>
      </c>
      <c r="M18786" s="529" t="s">
        <v>1075</v>
      </c>
    </row>
    <row r="18787" spans="12:13" x14ac:dyDescent="0.35">
      <c r="L18787" s="535" t="s">
        <v>19851</v>
      </c>
      <c r="M18787" s="529" t="s">
        <v>1075</v>
      </c>
    </row>
    <row r="18788" spans="12:13" x14ac:dyDescent="0.35">
      <c r="L18788" s="535" t="s">
        <v>19852</v>
      </c>
      <c r="M18788" s="529" t="s">
        <v>1075</v>
      </c>
    </row>
    <row r="18789" spans="12:13" x14ac:dyDescent="0.35">
      <c r="L18789" s="535" t="s">
        <v>19853</v>
      </c>
      <c r="M18789" s="529" t="s">
        <v>1075</v>
      </c>
    </row>
    <row r="18790" spans="12:13" x14ac:dyDescent="0.35">
      <c r="L18790" s="535" t="s">
        <v>19854</v>
      </c>
      <c r="M18790" s="529" t="s">
        <v>1075</v>
      </c>
    </row>
    <row r="18791" spans="12:13" x14ac:dyDescent="0.35">
      <c r="L18791" s="535" t="s">
        <v>19855</v>
      </c>
      <c r="M18791" s="529" t="s">
        <v>1075</v>
      </c>
    </row>
    <row r="18792" spans="12:13" x14ac:dyDescent="0.35">
      <c r="L18792" s="535" t="s">
        <v>19856</v>
      </c>
      <c r="M18792" s="529" t="s">
        <v>1075</v>
      </c>
    </row>
    <row r="18793" spans="12:13" x14ac:dyDescent="0.35">
      <c r="L18793" s="535" t="s">
        <v>19857</v>
      </c>
      <c r="M18793" s="529" t="s">
        <v>1075</v>
      </c>
    </row>
    <row r="18794" spans="12:13" x14ac:dyDescent="0.35">
      <c r="L18794" s="535" t="s">
        <v>19858</v>
      </c>
      <c r="M18794" s="529" t="s">
        <v>1075</v>
      </c>
    </row>
    <row r="18795" spans="12:13" x14ac:dyDescent="0.35">
      <c r="L18795" s="535" t="s">
        <v>19859</v>
      </c>
      <c r="M18795" s="529" t="s">
        <v>1075</v>
      </c>
    </row>
    <row r="18796" spans="12:13" x14ac:dyDescent="0.35">
      <c r="L18796" s="535" t="s">
        <v>19860</v>
      </c>
      <c r="M18796" s="529" t="s">
        <v>1075</v>
      </c>
    </row>
    <row r="18797" spans="12:13" x14ac:dyDescent="0.35">
      <c r="L18797" s="535" t="s">
        <v>19861</v>
      </c>
      <c r="M18797" s="529" t="s">
        <v>1075</v>
      </c>
    </row>
    <row r="18798" spans="12:13" x14ac:dyDescent="0.35">
      <c r="L18798" s="535" t="s">
        <v>19862</v>
      </c>
      <c r="M18798" s="529" t="s">
        <v>1075</v>
      </c>
    </row>
    <row r="18799" spans="12:13" x14ac:dyDescent="0.35">
      <c r="L18799" s="535" t="s">
        <v>19863</v>
      </c>
      <c r="M18799" s="529" t="s">
        <v>1075</v>
      </c>
    </row>
    <row r="18800" spans="12:13" x14ac:dyDescent="0.35">
      <c r="L18800" s="535" t="s">
        <v>19864</v>
      </c>
      <c r="M18800" s="529" t="s">
        <v>1075</v>
      </c>
    </row>
    <row r="18801" spans="12:13" x14ac:dyDescent="0.35">
      <c r="L18801" s="535" t="s">
        <v>19865</v>
      </c>
      <c r="M18801" s="529" t="s">
        <v>1075</v>
      </c>
    </row>
    <row r="18802" spans="12:13" x14ac:dyDescent="0.35">
      <c r="L18802" s="535" t="s">
        <v>19866</v>
      </c>
      <c r="M18802" s="529" t="s">
        <v>1075</v>
      </c>
    </row>
    <row r="18803" spans="12:13" x14ac:dyDescent="0.35">
      <c r="L18803" s="535" t="s">
        <v>19867</v>
      </c>
      <c r="M18803" s="529" t="s">
        <v>1075</v>
      </c>
    </row>
    <row r="18804" spans="12:13" x14ac:dyDescent="0.35">
      <c r="L18804" s="535" t="s">
        <v>19868</v>
      </c>
      <c r="M18804" s="529" t="s">
        <v>1075</v>
      </c>
    </row>
    <row r="18805" spans="12:13" x14ac:dyDescent="0.35">
      <c r="L18805" s="535" t="s">
        <v>19869</v>
      </c>
      <c r="M18805" s="529" t="s">
        <v>1075</v>
      </c>
    </row>
    <row r="18806" spans="12:13" x14ac:dyDescent="0.35">
      <c r="L18806" s="535" t="s">
        <v>19870</v>
      </c>
      <c r="M18806" s="529" t="s">
        <v>1075</v>
      </c>
    </row>
    <row r="18807" spans="12:13" x14ac:dyDescent="0.35">
      <c r="L18807" s="535" t="s">
        <v>19871</v>
      </c>
      <c r="M18807" s="529" t="s">
        <v>1075</v>
      </c>
    </row>
    <row r="18808" spans="12:13" x14ac:dyDescent="0.35">
      <c r="L18808" s="535" t="s">
        <v>19872</v>
      </c>
      <c r="M18808" s="529" t="s">
        <v>1075</v>
      </c>
    </row>
    <row r="18809" spans="12:13" x14ac:dyDescent="0.35">
      <c r="L18809" s="535" t="s">
        <v>19873</v>
      </c>
      <c r="M18809" s="529" t="s">
        <v>1075</v>
      </c>
    </row>
    <row r="18810" spans="12:13" x14ac:dyDescent="0.35">
      <c r="L18810" s="535" t="s">
        <v>19874</v>
      </c>
      <c r="M18810" s="529" t="s">
        <v>1075</v>
      </c>
    </row>
    <row r="18811" spans="12:13" x14ac:dyDescent="0.35">
      <c r="L18811" s="535" t="s">
        <v>19875</v>
      </c>
      <c r="M18811" s="529" t="s">
        <v>1075</v>
      </c>
    </row>
    <row r="18812" spans="12:13" x14ac:dyDescent="0.35">
      <c r="L18812" s="535" t="s">
        <v>19876</v>
      </c>
      <c r="M18812" s="529" t="s">
        <v>1075</v>
      </c>
    </row>
    <row r="18813" spans="12:13" x14ac:dyDescent="0.35">
      <c r="L18813" s="535" t="s">
        <v>19877</v>
      </c>
      <c r="M18813" s="529" t="s">
        <v>1075</v>
      </c>
    </row>
    <row r="18814" spans="12:13" x14ac:dyDescent="0.35">
      <c r="L18814" s="535" t="s">
        <v>19878</v>
      </c>
      <c r="M18814" s="529" t="s">
        <v>1075</v>
      </c>
    </row>
    <row r="18815" spans="12:13" x14ac:dyDescent="0.35">
      <c r="L18815" s="535" t="s">
        <v>19879</v>
      </c>
      <c r="M18815" s="529" t="s">
        <v>1075</v>
      </c>
    </row>
    <row r="18816" spans="12:13" x14ac:dyDescent="0.35">
      <c r="L18816" s="535" t="s">
        <v>19880</v>
      </c>
      <c r="M18816" s="529" t="s">
        <v>1075</v>
      </c>
    </row>
    <row r="18817" spans="12:13" x14ac:dyDescent="0.35">
      <c r="L18817" s="535" t="s">
        <v>19881</v>
      </c>
      <c r="M18817" s="529" t="s">
        <v>1075</v>
      </c>
    </row>
    <row r="18818" spans="12:13" x14ac:dyDescent="0.35">
      <c r="L18818" s="535" t="s">
        <v>19882</v>
      </c>
      <c r="M18818" s="529" t="s">
        <v>1075</v>
      </c>
    </row>
    <row r="18819" spans="12:13" x14ac:dyDescent="0.35">
      <c r="L18819" s="535" t="s">
        <v>19883</v>
      </c>
      <c r="M18819" s="529" t="s">
        <v>1075</v>
      </c>
    </row>
    <row r="18820" spans="12:13" x14ac:dyDescent="0.35">
      <c r="L18820" s="535" t="s">
        <v>19884</v>
      </c>
      <c r="M18820" s="529" t="s">
        <v>1075</v>
      </c>
    </row>
    <row r="18821" spans="12:13" x14ac:dyDescent="0.35">
      <c r="L18821" s="535" t="s">
        <v>19885</v>
      </c>
      <c r="M18821" s="529" t="s">
        <v>1075</v>
      </c>
    </row>
    <row r="18822" spans="12:13" x14ac:dyDescent="0.35">
      <c r="L18822" s="535" t="s">
        <v>19886</v>
      </c>
      <c r="M18822" s="529" t="s">
        <v>1075</v>
      </c>
    </row>
    <row r="18823" spans="12:13" x14ac:dyDescent="0.35">
      <c r="L18823" s="535" t="s">
        <v>19887</v>
      </c>
      <c r="M18823" s="529" t="s">
        <v>1075</v>
      </c>
    </row>
    <row r="18824" spans="12:13" x14ac:dyDescent="0.35">
      <c r="L18824" s="535" t="s">
        <v>19888</v>
      </c>
      <c r="M18824" s="529" t="s">
        <v>1075</v>
      </c>
    </row>
    <row r="18825" spans="12:13" x14ac:dyDescent="0.35">
      <c r="L18825" s="535" t="s">
        <v>19889</v>
      </c>
      <c r="M18825" s="529" t="s">
        <v>1075</v>
      </c>
    </row>
    <row r="18826" spans="12:13" x14ac:dyDescent="0.35">
      <c r="L18826" s="535" t="s">
        <v>19890</v>
      </c>
      <c r="M18826" s="529" t="s">
        <v>1075</v>
      </c>
    </row>
    <row r="18827" spans="12:13" x14ac:dyDescent="0.35">
      <c r="L18827" s="535" t="s">
        <v>19891</v>
      </c>
      <c r="M18827" s="529" t="s">
        <v>1075</v>
      </c>
    </row>
    <row r="18828" spans="12:13" x14ac:dyDescent="0.35">
      <c r="L18828" s="535" t="s">
        <v>19892</v>
      </c>
      <c r="M18828" s="529" t="s">
        <v>1075</v>
      </c>
    </row>
    <row r="18829" spans="12:13" x14ac:dyDescent="0.35">
      <c r="L18829" s="535" t="s">
        <v>19893</v>
      </c>
      <c r="M18829" s="529" t="s">
        <v>1075</v>
      </c>
    </row>
    <row r="18830" spans="12:13" x14ac:dyDescent="0.35">
      <c r="L18830" s="535" t="s">
        <v>19894</v>
      </c>
      <c r="M18830" s="529" t="s">
        <v>1075</v>
      </c>
    </row>
    <row r="18831" spans="12:13" x14ac:dyDescent="0.35">
      <c r="L18831" s="535" t="s">
        <v>19895</v>
      </c>
      <c r="M18831" s="529" t="s">
        <v>1075</v>
      </c>
    </row>
    <row r="18832" spans="12:13" x14ac:dyDescent="0.35">
      <c r="L18832" s="535" t="s">
        <v>19896</v>
      </c>
      <c r="M18832" s="529" t="s">
        <v>1075</v>
      </c>
    </row>
    <row r="18833" spans="12:13" x14ac:dyDescent="0.35">
      <c r="L18833" s="535" t="s">
        <v>19897</v>
      </c>
      <c r="M18833" s="529" t="s">
        <v>1075</v>
      </c>
    </row>
    <row r="18834" spans="12:13" x14ac:dyDescent="0.35">
      <c r="L18834" s="535" t="s">
        <v>19898</v>
      </c>
      <c r="M18834" s="529" t="s">
        <v>1075</v>
      </c>
    </row>
    <row r="18835" spans="12:13" x14ac:dyDescent="0.35">
      <c r="L18835" s="535" t="s">
        <v>19899</v>
      </c>
      <c r="M18835" s="529" t="s">
        <v>1075</v>
      </c>
    </row>
    <row r="18836" spans="12:13" x14ac:dyDescent="0.35">
      <c r="L18836" s="535" t="s">
        <v>19900</v>
      </c>
      <c r="M18836" s="529" t="s">
        <v>1075</v>
      </c>
    </row>
    <row r="18837" spans="12:13" x14ac:dyDescent="0.35">
      <c r="L18837" s="535" t="s">
        <v>19901</v>
      </c>
      <c r="M18837" s="529" t="s">
        <v>1075</v>
      </c>
    </row>
    <row r="18838" spans="12:13" x14ac:dyDescent="0.35">
      <c r="L18838" s="535" t="s">
        <v>19902</v>
      </c>
      <c r="M18838" s="529" t="s">
        <v>1075</v>
      </c>
    </row>
    <row r="18839" spans="12:13" x14ac:dyDescent="0.35">
      <c r="L18839" s="535" t="s">
        <v>19903</v>
      </c>
      <c r="M18839" s="529" t="s">
        <v>1075</v>
      </c>
    </row>
    <row r="18840" spans="12:13" x14ac:dyDescent="0.35">
      <c r="L18840" s="535" t="s">
        <v>19904</v>
      </c>
      <c r="M18840" s="529" t="s">
        <v>1075</v>
      </c>
    </row>
    <row r="18841" spans="12:13" x14ac:dyDescent="0.35">
      <c r="L18841" s="535" t="s">
        <v>19905</v>
      </c>
      <c r="M18841" s="529" t="s">
        <v>1075</v>
      </c>
    </row>
    <row r="18842" spans="12:13" x14ac:dyDescent="0.35">
      <c r="L18842" s="535" t="s">
        <v>19906</v>
      </c>
      <c r="M18842" s="529" t="s">
        <v>1075</v>
      </c>
    </row>
    <row r="18843" spans="12:13" x14ac:dyDescent="0.35">
      <c r="L18843" s="535" t="s">
        <v>19907</v>
      </c>
      <c r="M18843" s="529" t="s">
        <v>1075</v>
      </c>
    </row>
    <row r="18844" spans="12:13" x14ac:dyDescent="0.35">
      <c r="L18844" s="535" t="s">
        <v>19908</v>
      </c>
      <c r="M18844" s="529" t="s">
        <v>1075</v>
      </c>
    </row>
    <row r="18845" spans="12:13" x14ac:dyDescent="0.35">
      <c r="L18845" s="535" t="s">
        <v>19909</v>
      </c>
      <c r="M18845" s="529" t="s">
        <v>1075</v>
      </c>
    </row>
    <row r="18846" spans="12:13" x14ac:dyDescent="0.35">
      <c r="L18846" s="535" t="s">
        <v>19910</v>
      </c>
      <c r="M18846" s="529" t="s">
        <v>1075</v>
      </c>
    </row>
    <row r="18847" spans="12:13" x14ac:dyDescent="0.35">
      <c r="L18847" s="535" t="s">
        <v>19911</v>
      </c>
      <c r="M18847" s="529" t="s">
        <v>1075</v>
      </c>
    </row>
    <row r="18848" spans="12:13" x14ac:dyDescent="0.35">
      <c r="L18848" s="535" t="s">
        <v>19912</v>
      </c>
      <c r="M18848" s="529" t="s">
        <v>1075</v>
      </c>
    </row>
    <row r="18849" spans="12:13" x14ac:dyDescent="0.35">
      <c r="L18849" s="535" t="s">
        <v>19913</v>
      </c>
      <c r="M18849" s="529" t="s">
        <v>1075</v>
      </c>
    </row>
    <row r="18850" spans="12:13" x14ac:dyDescent="0.35">
      <c r="L18850" s="535" t="s">
        <v>19914</v>
      </c>
      <c r="M18850" s="529" t="s">
        <v>1075</v>
      </c>
    </row>
    <row r="18851" spans="12:13" x14ac:dyDescent="0.35">
      <c r="L18851" s="535" t="s">
        <v>19915</v>
      </c>
      <c r="M18851" s="529" t="s">
        <v>1075</v>
      </c>
    </row>
    <row r="18852" spans="12:13" x14ac:dyDescent="0.35">
      <c r="L18852" s="535" t="s">
        <v>19916</v>
      </c>
      <c r="M18852" s="529" t="s">
        <v>1075</v>
      </c>
    </row>
    <row r="18853" spans="12:13" x14ac:dyDescent="0.35">
      <c r="L18853" s="535" t="s">
        <v>19917</v>
      </c>
      <c r="M18853" s="529" t="s">
        <v>1075</v>
      </c>
    </row>
    <row r="18854" spans="12:13" x14ac:dyDescent="0.35">
      <c r="L18854" s="535" t="s">
        <v>19918</v>
      </c>
      <c r="M18854" s="529" t="s">
        <v>1075</v>
      </c>
    </row>
    <row r="18855" spans="12:13" x14ac:dyDescent="0.35">
      <c r="L18855" s="535" t="s">
        <v>19919</v>
      </c>
      <c r="M18855" s="529" t="s">
        <v>1075</v>
      </c>
    </row>
    <row r="18856" spans="12:13" x14ac:dyDescent="0.35">
      <c r="L18856" s="535" t="s">
        <v>19920</v>
      </c>
      <c r="M18856" s="529" t="s">
        <v>1075</v>
      </c>
    </row>
    <row r="18857" spans="12:13" x14ac:dyDescent="0.35">
      <c r="L18857" s="535" t="s">
        <v>19921</v>
      </c>
      <c r="M18857" s="529" t="s">
        <v>1075</v>
      </c>
    </row>
    <row r="18858" spans="12:13" x14ac:dyDescent="0.35">
      <c r="L18858" s="535" t="s">
        <v>19922</v>
      </c>
      <c r="M18858" s="529" t="s">
        <v>1075</v>
      </c>
    </row>
    <row r="18859" spans="12:13" x14ac:dyDescent="0.35">
      <c r="L18859" s="535" t="s">
        <v>19923</v>
      </c>
      <c r="M18859" s="529" t="s">
        <v>1075</v>
      </c>
    </row>
    <row r="18860" spans="12:13" x14ac:dyDescent="0.35">
      <c r="L18860" s="535" t="s">
        <v>19924</v>
      </c>
      <c r="M18860" s="529" t="s">
        <v>1075</v>
      </c>
    </row>
    <row r="18861" spans="12:13" x14ac:dyDescent="0.35">
      <c r="L18861" s="535" t="s">
        <v>19925</v>
      </c>
      <c r="M18861" s="529" t="s">
        <v>1075</v>
      </c>
    </row>
    <row r="18862" spans="12:13" x14ac:dyDescent="0.35">
      <c r="L18862" s="535" t="s">
        <v>19926</v>
      </c>
      <c r="M18862" s="529" t="s">
        <v>1075</v>
      </c>
    </row>
    <row r="18863" spans="12:13" x14ac:dyDescent="0.35">
      <c r="L18863" s="535" t="s">
        <v>19927</v>
      </c>
      <c r="M18863" s="529" t="s">
        <v>1075</v>
      </c>
    </row>
    <row r="18864" spans="12:13" x14ac:dyDescent="0.35">
      <c r="L18864" s="535" t="s">
        <v>19928</v>
      </c>
      <c r="M18864" s="529" t="s">
        <v>1075</v>
      </c>
    </row>
    <row r="18865" spans="12:13" x14ac:dyDescent="0.35">
      <c r="L18865" s="535" t="s">
        <v>19929</v>
      </c>
      <c r="M18865" s="529" t="s">
        <v>1075</v>
      </c>
    </row>
    <row r="18866" spans="12:13" x14ac:dyDescent="0.35">
      <c r="L18866" s="535" t="s">
        <v>19930</v>
      </c>
      <c r="M18866" s="529" t="s">
        <v>1075</v>
      </c>
    </row>
    <row r="18867" spans="12:13" x14ac:dyDescent="0.35">
      <c r="L18867" s="535" t="s">
        <v>19931</v>
      </c>
      <c r="M18867" s="529" t="s">
        <v>1075</v>
      </c>
    </row>
    <row r="18868" spans="12:13" x14ac:dyDescent="0.35">
      <c r="L18868" s="535" t="s">
        <v>19932</v>
      </c>
      <c r="M18868" s="529" t="s">
        <v>1075</v>
      </c>
    </row>
    <row r="18869" spans="12:13" x14ac:dyDescent="0.35">
      <c r="L18869" s="535" t="s">
        <v>19933</v>
      </c>
      <c r="M18869" s="529" t="s">
        <v>1075</v>
      </c>
    </row>
    <row r="18870" spans="12:13" x14ac:dyDescent="0.35">
      <c r="L18870" s="535" t="s">
        <v>19934</v>
      </c>
      <c r="M18870" s="529" t="s">
        <v>1075</v>
      </c>
    </row>
    <row r="18871" spans="12:13" x14ac:dyDescent="0.35">
      <c r="L18871" s="535" t="s">
        <v>19935</v>
      </c>
      <c r="M18871" s="529" t="s">
        <v>1075</v>
      </c>
    </row>
    <row r="18872" spans="12:13" x14ac:dyDescent="0.35">
      <c r="L18872" s="535" t="s">
        <v>19936</v>
      </c>
      <c r="M18872" s="529" t="s">
        <v>1075</v>
      </c>
    </row>
    <row r="18873" spans="12:13" x14ac:dyDescent="0.35">
      <c r="L18873" s="535" t="s">
        <v>19937</v>
      </c>
      <c r="M18873" s="529" t="s">
        <v>1075</v>
      </c>
    </row>
    <row r="18874" spans="12:13" x14ac:dyDescent="0.35">
      <c r="L18874" s="535" t="s">
        <v>19938</v>
      </c>
      <c r="M18874" s="529" t="s">
        <v>1075</v>
      </c>
    </row>
    <row r="18875" spans="12:13" x14ac:dyDescent="0.35">
      <c r="L18875" s="535" t="s">
        <v>19939</v>
      </c>
      <c r="M18875" s="529" t="s">
        <v>1075</v>
      </c>
    </row>
    <row r="18876" spans="12:13" x14ac:dyDescent="0.35">
      <c r="L18876" s="535" t="s">
        <v>19940</v>
      </c>
      <c r="M18876" s="529" t="s">
        <v>1075</v>
      </c>
    </row>
    <row r="18877" spans="12:13" x14ac:dyDescent="0.35">
      <c r="L18877" s="535" t="s">
        <v>19941</v>
      </c>
      <c r="M18877" s="529" t="s">
        <v>1075</v>
      </c>
    </row>
    <row r="18878" spans="12:13" x14ac:dyDescent="0.35">
      <c r="L18878" s="535" t="s">
        <v>19942</v>
      </c>
      <c r="M18878" s="529" t="s">
        <v>1075</v>
      </c>
    </row>
    <row r="18879" spans="12:13" x14ac:dyDescent="0.35">
      <c r="L18879" s="535" t="s">
        <v>19943</v>
      </c>
      <c r="M18879" s="529" t="s">
        <v>1075</v>
      </c>
    </row>
    <row r="18880" spans="12:13" x14ac:dyDescent="0.35">
      <c r="L18880" s="535" t="s">
        <v>19944</v>
      </c>
      <c r="M18880" s="529" t="s">
        <v>1075</v>
      </c>
    </row>
    <row r="18881" spans="12:13" x14ac:dyDescent="0.35">
      <c r="L18881" s="535" t="s">
        <v>19945</v>
      </c>
      <c r="M18881" s="529" t="s">
        <v>1075</v>
      </c>
    </row>
    <row r="18882" spans="12:13" x14ac:dyDescent="0.35">
      <c r="L18882" s="535" t="s">
        <v>19946</v>
      </c>
      <c r="M18882" s="529" t="s">
        <v>1075</v>
      </c>
    </row>
    <row r="18883" spans="12:13" x14ac:dyDescent="0.35">
      <c r="L18883" s="535" t="s">
        <v>19947</v>
      </c>
      <c r="M18883" s="529" t="s">
        <v>1075</v>
      </c>
    </row>
    <row r="18884" spans="12:13" x14ac:dyDescent="0.35">
      <c r="L18884" s="535" t="s">
        <v>19948</v>
      </c>
      <c r="M18884" s="529" t="s">
        <v>1075</v>
      </c>
    </row>
    <row r="18885" spans="12:13" x14ac:dyDescent="0.35">
      <c r="L18885" s="535" t="s">
        <v>19949</v>
      </c>
      <c r="M18885" s="529" t="s">
        <v>1075</v>
      </c>
    </row>
    <row r="18886" spans="12:13" x14ac:dyDescent="0.35">
      <c r="L18886" s="535" t="s">
        <v>19950</v>
      </c>
      <c r="M18886" s="529" t="s">
        <v>1075</v>
      </c>
    </row>
    <row r="18887" spans="12:13" x14ac:dyDescent="0.35">
      <c r="L18887" s="535" t="s">
        <v>19951</v>
      </c>
      <c r="M18887" s="529" t="s">
        <v>1075</v>
      </c>
    </row>
    <row r="18888" spans="12:13" x14ac:dyDescent="0.35">
      <c r="L18888" s="535" t="s">
        <v>19952</v>
      </c>
      <c r="M18888" s="529" t="s">
        <v>1075</v>
      </c>
    </row>
    <row r="18889" spans="12:13" x14ac:dyDescent="0.35">
      <c r="L18889" s="535" t="s">
        <v>19953</v>
      </c>
      <c r="M18889" s="529" t="s">
        <v>1075</v>
      </c>
    </row>
    <row r="18890" spans="12:13" x14ac:dyDescent="0.35">
      <c r="L18890" s="535" t="s">
        <v>19954</v>
      </c>
      <c r="M18890" s="529" t="s">
        <v>1075</v>
      </c>
    </row>
    <row r="18891" spans="12:13" x14ac:dyDescent="0.35">
      <c r="L18891" s="535" t="s">
        <v>19955</v>
      </c>
      <c r="M18891" s="529" t="s">
        <v>1075</v>
      </c>
    </row>
    <row r="18892" spans="12:13" x14ac:dyDescent="0.35">
      <c r="L18892" s="535" t="s">
        <v>19956</v>
      </c>
      <c r="M18892" s="529" t="s">
        <v>1075</v>
      </c>
    </row>
    <row r="18893" spans="12:13" x14ac:dyDescent="0.35">
      <c r="L18893" s="535" t="s">
        <v>19957</v>
      </c>
      <c r="M18893" s="529" t="s">
        <v>1075</v>
      </c>
    </row>
    <row r="18894" spans="12:13" x14ac:dyDescent="0.35">
      <c r="L18894" s="535" t="s">
        <v>19958</v>
      </c>
      <c r="M18894" s="529" t="s">
        <v>1075</v>
      </c>
    </row>
    <row r="18895" spans="12:13" x14ac:dyDescent="0.35">
      <c r="L18895" s="535" t="s">
        <v>19959</v>
      </c>
      <c r="M18895" s="529" t="s">
        <v>1075</v>
      </c>
    </row>
    <row r="18896" spans="12:13" x14ac:dyDescent="0.35">
      <c r="L18896" s="535" t="s">
        <v>19960</v>
      </c>
      <c r="M18896" s="529" t="s">
        <v>1075</v>
      </c>
    </row>
    <row r="18897" spans="12:13" x14ac:dyDescent="0.35">
      <c r="L18897" s="535" t="s">
        <v>19961</v>
      </c>
      <c r="M18897" s="529" t="s">
        <v>1075</v>
      </c>
    </row>
    <row r="18898" spans="12:13" x14ac:dyDescent="0.35">
      <c r="L18898" s="535" t="s">
        <v>19962</v>
      </c>
      <c r="M18898" s="529" t="s">
        <v>1075</v>
      </c>
    </row>
    <row r="18899" spans="12:13" x14ac:dyDescent="0.35">
      <c r="L18899" s="535" t="s">
        <v>19963</v>
      </c>
      <c r="M18899" s="529" t="s">
        <v>1075</v>
      </c>
    </row>
    <row r="18900" spans="12:13" x14ac:dyDescent="0.35">
      <c r="L18900" s="535" t="s">
        <v>19964</v>
      </c>
      <c r="M18900" s="529" t="s">
        <v>1075</v>
      </c>
    </row>
    <row r="18901" spans="12:13" x14ac:dyDescent="0.35">
      <c r="L18901" s="535" t="s">
        <v>19965</v>
      </c>
      <c r="M18901" s="529" t="s">
        <v>1075</v>
      </c>
    </row>
    <row r="18902" spans="12:13" x14ac:dyDescent="0.35">
      <c r="L18902" s="535" t="s">
        <v>19966</v>
      </c>
      <c r="M18902" s="529" t="s">
        <v>1075</v>
      </c>
    </row>
    <row r="18903" spans="12:13" x14ac:dyDescent="0.35">
      <c r="L18903" s="535" t="s">
        <v>19967</v>
      </c>
      <c r="M18903" s="529" t="s">
        <v>1075</v>
      </c>
    </row>
    <row r="18904" spans="12:13" x14ac:dyDescent="0.35">
      <c r="L18904" s="535" t="s">
        <v>19968</v>
      </c>
      <c r="M18904" s="529" t="s">
        <v>1075</v>
      </c>
    </row>
    <row r="18905" spans="12:13" x14ac:dyDescent="0.35">
      <c r="L18905" s="535" t="s">
        <v>19969</v>
      </c>
      <c r="M18905" s="529" t="s">
        <v>1075</v>
      </c>
    </row>
    <row r="18906" spans="12:13" x14ac:dyDescent="0.35">
      <c r="L18906" s="535" t="s">
        <v>19970</v>
      </c>
      <c r="M18906" s="529" t="s">
        <v>1075</v>
      </c>
    </row>
    <row r="18907" spans="12:13" x14ac:dyDescent="0.35">
      <c r="L18907" s="535" t="s">
        <v>19971</v>
      </c>
      <c r="M18907" s="529" t="s">
        <v>1075</v>
      </c>
    </row>
    <row r="18908" spans="12:13" x14ac:dyDescent="0.35">
      <c r="L18908" s="535" t="s">
        <v>19972</v>
      </c>
      <c r="M18908" s="529" t="s">
        <v>1075</v>
      </c>
    </row>
    <row r="18909" spans="12:13" x14ac:dyDescent="0.35">
      <c r="L18909" s="535" t="s">
        <v>19973</v>
      </c>
      <c r="M18909" s="529" t="s">
        <v>1075</v>
      </c>
    </row>
    <row r="18910" spans="12:13" x14ac:dyDescent="0.35">
      <c r="L18910" s="535" t="s">
        <v>19974</v>
      </c>
      <c r="M18910" s="529" t="s">
        <v>1075</v>
      </c>
    </row>
    <row r="18911" spans="12:13" x14ac:dyDescent="0.35">
      <c r="L18911" s="535" t="s">
        <v>19975</v>
      </c>
      <c r="M18911" s="529" t="s">
        <v>1075</v>
      </c>
    </row>
    <row r="18912" spans="12:13" x14ac:dyDescent="0.35">
      <c r="L18912" s="535" t="s">
        <v>19976</v>
      </c>
      <c r="M18912" s="529" t="s">
        <v>1075</v>
      </c>
    </row>
    <row r="18913" spans="12:13" x14ac:dyDescent="0.35">
      <c r="L18913" s="535" t="s">
        <v>19977</v>
      </c>
      <c r="M18913" s="529" t="s">
        <v>1075</v>
      </c>
    </row>
    <row r="18914" spans="12:13" x14ac:dyDescent="0.35">
      <c r="L18914" s="535" t="s">
        <v>19978</v>
      </c>
      <c r="M18914" s="529" t="s">
        <v>1075</v>
      </c>
    </row>
    <row r="18915" spans="12:13" x14ac:dyDescent="0.35">
      <c r="L18915" s="535" t="s">
        <v>19979</v>
      </c>
      <c r="M18915" s="529" t="s">
        <v>1075</v>
      </c>
    </row>
    <row r="18916" spans="12:13" x14ac:dyDescent="0.35">
      <c r="L18916" s="535" t="s">
        <v>19980</v>
      </c>
      <c r="M18916" s="529" t="s">
        <v>1075</v>
      </c>
    </row>
    <row r="18917" spans="12:13" x14ac:dyDescent="0.35">
      <c r="L18917" s="535" t="s">
        <v>19981</v>
      </c>
      <c r="M18917" s="529" t="s">
        <v>1075</v>
      </c>
    </row>
    <row r="18918" spans="12:13" x14ac:dyDescent="0.35">
      <c r="L18918" s="535" t="s">
        <v>19982</v>
      </c>
      <c r="M18918" s="529" t="s">
        <v>1075</v>
      </c>
    </row>
    <row r="18919" spans="12:13" x14ac:dyDescent="0.35">
      <c r="L18919" s="535" t="s">
        <v>19983</v>
      </c>
      <c r="M18919" s="529" t="s">
        <v>1075</v>
      </c>
    </row>
    <row r="18920" spans="12:13" x14ac:dyDescent="0.35">
      <c r="L18920" s="535" t="s">
        <v>19984</v>
      </c>
      <c r="M18920" s="529" t="s">
        <v>1075</v>
      </c>
    </row>
    <row r="18921" spans="12:13" x14ac:dyDescent="0.35">
      <c r="L18921" s="535" t="s">
        <v>19985</v>
      </c>
      <c r="M18921" s="529" t="s">
        <v>1075</v>
      </c>
    </row>
    <row r="18922" spans="12:13" x14ac:dyDescent="0.35">
      <c r="L18922" s="535" t="s">
        <v>19986</v>
      </c>
      <c r="M18922" s="529" t="s">
        <v>1075</v>
      </c>
    </row>
    <row r="18923" spans="12:13" x14ac:dyDescent="0.35">
      <c r="L18923" s="535" t="s">
        <v>19987</v>
      </c>
      <c r="M18923" s="529" t="s">
        <v>1075</v>
      </c>
    </row>
    <row r="18924" spans="12:13" x14ac:dyDescent="0.35">
      <c r="L18924" s="535" t="s">
        <v>19988</v>
      </c>
      <c r="M18924" s="529" t="s">
        <v>1075</v>
      </c>
    </row>
    <row r="18925" spans="12:13" x14ac:dyDescent="0.35">
      <c r="L18925" s="535" t="s">
        <v>19989</v>
      </c>
      <c r="M18925" s="529" t="s">
        <v>1075</v>
      </c>
    </row>
    <row r="18926" spans="12:13" x14ac:dyDescent="0.35">
      <c r="L18926" s="535" t="s">
        <v>19990</v>
      </c>
      <c r="M18926" s="529" t="s">
        <v>1075</v>
      </c>
    </row>
    <row r="18927" spans="12:13" x14ac:dyDescent="0.35">
      <c r="L18927" s="535" t="s">
        <v>19991</v>
      </c>
      <c r="M18927" s="529" t="s">
        <v>1075</v>
      </c>
    </row>
    <row r="18928" spans="12:13" x14ac:dyDescent="0.35">
      <c r="L18928" s="535" t="s">
        <v>19992</v>
      </c>
      <c r="M18928" s="529" t="s">
        <v>1075</v>
      </c>
    </row>
    <row r="18929" spans="12:13" x14ac:dyDescent="0.35">
      <c r="L18929" s="535" t="s">
        <v>19993</v>
      </c>
      <c r="M18929" s="529" t="s">
        <v>1075</v>
      </c>
    </row>
    <row r="18930" spans="12:13" x14ac:dyDescent="0.35">
      <c r="L18930" s="535" t="s">
        <v>19994</v>
      </c>
      <c r="M18930" s="529" t="s">
        <v>1075</v>
      </c>
    </row>
    <row r="18931" spans="12:13" x14ac:dyDescent="0.35">
      <c r="L18931" s="535" t="s">
        <v>19995</v>
      </c>
      <c r="M18931" s="529" t="s">
        <v>1075</v>
      </c>
    </row>
    <row r="18932" spans="12:13" x14ac:dyDescent="0.35">
      <c r="L18932" s="535" t="s">
        <v>19996</v>
      </c>
      <c r="M18932" s="529" t="s">
        <v>1075</v>
      </c>
    </row>
    <row r="18933" spans="12:13" x14ac:dyDescent="0.35">
      <c r="L18933" s="535" t="s">
        <v>19997</v>
      </c>
      <c r="M18933" s="529" t="s">
        <v>1075</v>
      </c>
    </row>
    <row r="18934" spans="12:13" x14ac:dyDescent="0.35">
      <c r="L18934" s="535" t="s">
        <v>19998</v>
      </c>
      <c r="M18934" s="529" t="s">
        <v>1075</v>
      </c>
    </row>
    <row r="18935" spans="12:13" x14ac:dyDescent="0.35">
      <c r="L18935" s="535" t="s">
        <v>19999</v>
      </c>
      <c r="M18935" s="529" t="s">
        <v>1075</v>
      </c>
    </row>
    <row r="18936" spans="12:13" x14ac:dyDescent="0.35">
      <c r="L18936" s="535" t="s">
        <v>20000</v>
      </c>
      <c r="M18936" s="529" t="s">
        <v>1075</v>
      </c>
    </row>
    <row r="18937" spans="12:13" x14ac:dyDescent="0.35">
      <c r="L18937" s="535" t="s">
        <v>20001</v>
      </c>
      <c r="M18937" s="529" t="s">
        <v>1075</v>
      </c>
    </row>
    <row r="18938" spans="12:13" x14ac:dyDescent="0.35">
      <c r="L18938" s="535" t="s">
        <v>20002</v>
      </c>
      <c r="M18938" s="529" t="s">
        <v>1075</v>
      </c>
    </row>
    <row r="18939" spans="12:13" x14ac:dyDescent="0.35">
      <c r="L18939" s="535" t="s">
        <v>20003</v>
      </c>
      <c r="M18939" s="529" t="s">
        <v>1075</v>
      </c>
    </row>
    <row r="18940" spans="12:13" x14ac:dyDescent="0.35">
      <c r="L18940" s="535" t="s">
        <v>20004</v>
      </c>
      <c r="M18940" s="529" t="s">
        <v>1075</v>
      </c>
    </row>
    <row r="18941" spans="12:13" x14ac:dyDescent="0.35">
      <c r="L18941" s="535" t="s">
        <v>20005</v>
      </c>
      <c r="M18941" s="529" t="s">
        <v>1075</v>
      </c>
    </row>
    <row r="18942" spans="12:13" x14ac:dyDescent="0.35">
      <c r="L18942" s="535" t="s">
        <v>20006</v>
      </c>
      <c r="M18942" s="529" t="s">
        <v>1075</v>
      </c>
    </row>
    <row r="18943" spans="12:13" x14ac:dyDescent="0.35">
      <c r="L18943" s="535" t="s">
        <v>20007</v>
      </c>
      <c r="M18943" s="529" t="s">
        <v>1075</v>
      </c>
    </row>
    <row r="18944" spans="12:13" x14ac:dyDescent="0.35">
      <c r="L18944" s="535" t="s">
        <v>20008</v>
      </c>
      <c r="M18944" s="529" t="s">
        <v>1075</v>
      </c>
    </row>
    <row r="18945" spans="12:13" x14ac:dyDescent="0.35">
      <c r="L18945" s="535" t="s">
        <v>20009</v>
      </c>
      <c r="M18945" s="529" t="s">
        <v>1075</v>
      </c>
    </row>
    <row r="18946" spans="12:13" x14ac:dyDescent="0.35">
      <c r="L18946" s="535" t="s">
        <v>20010</v>
      </c>
      <c r="M18946" s="529" t="s">
        <v>1075</v>
      </c>
    </row>
    <row r="18947" spans="12:13" x14ac:dyDescent="0.35">
      <c r="L18947" s="535" t="s">
        <v>20011</v>
      </c>
      <c r="M18947" s="529" t="s">
        <v>1075</v>
      </c>
    </row>
    <row r="18948" spans="12:13" x14ac:dyDescent="0.35">
      <c r="L18948" s="535" t="s">
        <v>20012</v>
      </c>
      <c r="M18948" s="529" t="s">
        <v>1075</v>
      </c>
    </row>
    <row r="18949" spans="12:13" x14ac:dyDescent="0.35">
      <c r="L18949" s="535" t="s">
        <v>20013</v>
      </c>
      <c r="M18949" s="529" t="s">
        <v>1075</v>
      </c>
    </row>
    <row r="18950" spans="12:13" x14ac:dyDescent="0.35">
      <c r="L18950" s="535" t="s">
        <v>20014</v>
      </c>
      <c r="M18950" s="529" t="s">
        <v>1075</v>
      </c>
    </row>
    <row r="18951" spans="12:13" x14ac:dyDescent="0.35">
      <c r="L18951" s="535" t="s">
        <v>20015</v>
      </c>
      <c r="M18951" s="529" t="s">
        <v>1075</v>
      </c>
    </row>
    <row r="18952" spans="12:13" x14ac:dyDescent="0.35">
      <c r="L18952" s="535" t="s">
        <v>20016</v>
      </c>
      <c r="M18952" s="529" t="s">
        <v>1075</v>
      </c>
    </row>
    <row r="18953" spans="12:13" x14ac:dyDescent="0.35">
      <c r="L18953" s="535" t="s">
        <v>20017</v>
      </c>
      <c r="M18953" s="529" t="s">
        <v>1075</v>
      </c>
    </row>
    <row r="18954" spans="12:13" x14ac:dyDescent="0.35">
      <c r="L18954" s="535" t="s">
        <v>20018</v>
      </c>
      <c r="M18954" s="529" t="s">
        <v>1075</v>
      </c>
    </row>
    <row r="18955" spans="12:13" x14ac:dyDescent="0.35">
      <c r="L18955" s="535" t="s">
        <v>20019</v>
      </c>
      <c r="M18955" s="529" t="s">
        <v>1075</v>
      </c>
    </row>
    <row r="18956" spans="12:13" x14ac:dyDescent="0.35">
      <c r="L18956" s="535" t="s">
        <v>20020</v>
      </c>
      <c r="M18956" s="529" t="s">
        <v>1075</v>
      </c>
    </row>
    <row r="18957" spans="12:13" x14ac:dyDescent="0.35">
      <c r="L18957" s="535" t="s">
        <v>20021</v>
      </c>
      <c r="M18957" s="529" t="s">
        <v>1075</v>
      </c>
    </row>
    <row r="18958" spans="12:13" x14ac:dyDescent="0.35">
      <c r="L18958" s="535" t="s">
        <v>20022</v>
      </c>
      <c r="M18958" s="529" t="s">
        <v>1075</v>
      </c>
    </row>
    <row r="18959" spans="12:13" x14ac:dyDescent="0.35">
      <c r="L18959" s="535" t="s">
        <v>20023</v>
      </c>
      <c r="M18959" s="529" t="s">
        <v>1075</v>
      </c>
    </row>
    <row r="18960" spans="12:13" x14ac:dyDescent="0.35">
      <c r="L18960" s="535" t="s">
        <v>20024</v>
      </c>
      <c r="M18960" s="529" t="s">
        <v>1075</v>
      </c>
    </row>
    <row r="18961" spans="12:13" x14ac:dyDescent="0.35">
      <c r="L18961" s="535" t="s">
        <v>20025</v>
      </c>
      <c r="M18961" s="529" t="s">
        <v>1075</v>
      </c>
    </row>
    <row r="18962" spans="12:13" x14ac:dyDescent="0.35">
      <c r="L18962" s="535" t="s">
        <v>20026</v>
      </c>
      <c r="M18962" s="529" t="s">
        <v>1075</v>
      </c>
    </row>
    <row r="18963" spans="12:13" x14ac:dyDescent="0.35">
      <c r="L18963" s="535" t="s">
        <v>20027</v>
      </c>
      <c r="M18963" s="529" t="s">
        <v>1075</v>
      </c>
    </row>
    <row r="18964" spans="12:13" x14ac:dyDescent="0.35">
      <c r="L18964" s="535" t="s">
        <v>20028</v>
      </c>
      <c r="M18964" s="529" t="s">
        <v>1075</v>
      </c>
    </row>
    <row r="18965" spans="12:13" x14ac:dyDescent="0.35">
      <c r="L18965" s="535" t="s">
        <v>20029</v>
      </c>
      <c r="M18965" s="529" t="s">
        <v>1075</v>
      </c>
    </row>
    <row r="18966" spans="12:13" x14ac:dyDescent="0.35">
      <c r="L18966" s="535" t="s">
        <v>20030</v>
      </c>
      <c r="M18966" s="529" t="s">
        <v>1075</v>
      </c>
    </row>
    <row r="18967" spans="12:13" x14ac:dyDescent="0.35">
      <c r="L18967" s="535" t="s">
        <v>20031</v>
      </c>
      <c r="M18967" s="529" t="s">
        <v>1075</v>
      </c>
    </row>
    <row r="18968" spans="12:13" x14ac:dyDescent="0.35">
      <c r="L18968" s="535" t="s">
        <v>20032</v>
      </c>
      <c r="M18968" s="529" t="s">
        <v>1075</v>
      </c>
    </row>
    <row r="18969" spans="12:13" x14ac:dyDescent="0.35">
      <c r="L18969" s="535" t="s">
        <v>20033</v>
      </c>
      <c r="M18969" s="529" t="s">
        <v>1075</v>
      </c>
    </row>
    <row r="18970" spans="12:13" x14ac:dyDescent="0.35">
      <c r="L18970" s="535" t="s">
        <v>20034</v>
      </c>
      <c r="M18970" s="529" t="s">
        <v>1075</v>
      </c>
    </row>
    <row r="18971" spans="12:13" x14ac:dyDescent="0.35">
      <c r="L18971" s="535" t="s">
        <v>20035</v>
      </c>
      <c r="M18971" s="529" t="s">
        <v>1075</v>
      </c>
    </row>
    <row r="18972" spans="12:13" x14ac:dyDescent="0.35">
      <c r="L18972" s="535" t="s">
        <v>20036</v>
      </c>
      <c r="M18972" s="529" t="s">
        <v>1075</v>
      </c>
    </row>
    <row r="18973" spans="12:13" x14ac:dyDescent="0.35">
      <c r="L18973" s="535" t="s">
        <v>20037</v>
      </c>
      <c r="M18973" s="529" t="s">
        <v>1075</v>
      </c>
    </row>
    <row r="18974" spans="12:13" x14ac:dyDescent="0.35">
      <c r="L18974" s="535" t="s">
        <v>20038</v>
      </c>
      <c r="M18974" s="529" t="s">
        <v>1075</v>
      </c>
    </row>
    <row r="18975" spans="12:13" x14ac:dyDescent="0.35">
      <c r="L18975" s="535" t="s">
        <v>20039</v>
      </c>
      <c r="M18975" s="529" t="s">
        <v>1075</v>
      </c>
    </row>
    <row r="18976" spans="12:13" x14ac:dyDescent="0.35">
      <c r="L18976" s="535" t="s">
        <v>20040</v>
      </c>
      <c r="M18976" s="529" t="s">
        <v>1075</v>
      </c>
    </row>
    <row r="18977" spans="12:13" x14ac:dyDescent="0.35">
      <c r="L18977" s="535" t="s">
        <v>20041</v>
      </c>
      <c r="M18977" s="529" t="s">
        <v>1075</v>
      </c>
    </row>
    <row r="18978" spans="12:13" x14ac:dyDescent="0.35">
      <c r="L18978" s="535" t="s">
        <v>20042</v>
      </c>
      <c r="M18978" s="529" t="s">
        <v>1075</v>
      </c>
    </row>
    <row r="18979" spans="12:13" x14ac:dyDescent="0.35">
      <c r="L18979" s="535" t="s">
        <v>20043</v>
      </c>
      <c r="M18979" s="529" t="s">
        <v>1075</v>
      </c>
    </row>
    <row r="18980" spans="12:13" x14ac:dyDescent="0.35">
      <c r="L18980" s="535" t="s">
        <v>20044</v>
      </c>
      <c r="M18980" s="529" t="s">
        <v>1075</v>
      </c>
    </row>
    <row r="18981" spans="12:13" x14ac:dyDescent="0.35">
      <c r="L18981" s="535" t="s">
        <v>20045</v>
      </c>
      <c r="M18981" s="529" t="s">
        <v>1075</v>
      </c>
    </row>
    <row r="18982" spans="12:13" x14ac:dyDescent="0.35">
      <c r="L18982" s="535" t="s">
        <v>20046</v>
      </c>
      <c r="M18982" s="529" t="s">
        <v>1075</v>
      </c>
    </row>
    <row r="18983" spans="12:13" x14ac:dyDescent="0.35">
      <c r="L18983" s="535" t="s">
        <v>20047</v>
      </c>
      <c r="M18983" s="529" t="s">
        <v>1075</v>
      </c>
    </row>
    <row r="18984" spans="12:13" x14ac:dyDescent="0.35">
      <c r="L18984" s="535" t="s">
        <v>20048</v>
      </c>
      <c r="M18984" s="529" t="s">
        <v>1075</v>
      </c>
    </row>
    <row r="18985" spans="12:13" x14ac:dyDescent="0.35">
      <c r="L18985" s="535" t="s">
        <v>20049</v>
      </c>
      <c r="M18985" s="529" t="s">
        <v>1075</v>
      </c>
    </row>
    <row r="18986" spans="12:13" x14ac:dyDescent="0.35">
      <c r="L18986" s="535" t="s">
        <v>20050</v>
      </c>
      <c r="M18986" s="529" t="s">
        <v>1075</v>
      </c>
    </row>
    <row r="18987" spans="12:13" x14ac:dyDescent="0.35">
      <c r="L18987" s="535" t="s">
        <v>20051</v>
      </c>
      <c r="M18987" s="529" t="s">
        <v>1075</v>
      </c>
    </row>
    <row r="18988" spans="12:13" x14ac:dyDescent="0.35">
      <c r="L18988" s="535" t="s">
        <v>20052</v>
      </c>
      <c r="M18988" s="529" t="s">
        <v>1075</v>
      </c>
    </row>
    <row r="18989" spans="12:13" x14ac:dyDescent="0.35">
      <c r="L18989" s="535" t="s">
        <v>20053</v>
      </c>
      <c r="M18989" s="529" t="s">
        <v>1075</v>
      </c>
    </row>
    <row r="18990" spans="12:13" x14ac:dyDescent="0.35">
      <c r="L18990" s="535" t="s">
        <v>20054</v>
      </c>
      <c r="M18990" s="529" t="s">
        <v>1075</v>
      </c>
    </row>
    <row r="18991" spans="12:13" x14ac:dyDescent="0.35">
      <c r="L18991" s="535" t="s">
        <v>20055</v>
      </c>
      <c r="M18991" s="529" t="s">
        <v>1075</v>
      </c>
    </row>
    <row r="18992" spans="12:13" x14ac:dyDescent="0.35">
      <c r="L18992" s="535" t="s">
        <v>20056</v>
      </c>
      <c r="M18992" s="529" t="s">
        <v>1075</v>
      </c>
    </row>
    <row r="18993" spans="12:13" x14ac:dyDescent="0.35">
      <c r="L18993" s="535" t="s">
        <v>20057</v>
      </c>
      <c r="M18993" s="529" t="s">
        <v>1075</v>
      </c>
    </row>
    <row r="18994" spans="12:13" x14ac:dyDescent="0.35">
      <c r="L18994" s="535" t="s">
        <v>20058</v>
      </c>
      <c r="M18994" s="529" t="s">
        <v>1075</v>
      </c>
    </row>
    <row r="18995" spans="12:13" x14ac:dyDescent="0.35">
      <c r="L18995" s="535" t="s">
        <v>20059</v>
      </c>
      <c r="M18995" s="529" t="s">
        <v>1075</v>
      </c>
    </row>
    <row r="18996" spans="12:13" x14ac:dyDescent="0.35">
      <c r="L18996" s="535" t="s">
        <v>20060</v>
      </c>
      <c r="M18996" s="529" t="s">
        <v>1075</v>
      </c>
    </row>
    <row r="18997" spans="12:13" x14ac:dyDescent="0.35">
      <c r="L18997" s="535" t="s">
        <v>20061</v>
      </c>
      <c r="M18997" s="529" t="s">
        <v>1075</v>
      </c>
    </row>
    <row r="18998" spans="12:13" x14ac:dyDescent="0.35">
      <c r="L18998" s="535" t="s">
        <v>20062</v>
      </c>
      <c r="M18998" s="529" t="s">
        <v>1075</v>
      </c>
    </row>
    <row r="18999" spans="12:13" x14ac:dyDescent="0.35">
      <c r="L18999" s="535" t="s">
        <v>20063</v>
      </c>
      <c r="M18999" s="529" t="s">
        <v>1075</v>
      </c>
    </row>
    <row r="19000" spans="12:13" x14ac:dyDescent="0.35">
      <c r="L19000" s="535" t="s">
        <v>20064</v>
      </c>
      <c r="M19000" s="529" t="s">
        <v>1075</v>
      </c>
    </row>
    <row r="19001" spans="12:13" x14ac:dyDescent="0.35">
      <c r="L19001" s="535" t="s">
        <v>20065</v>
      </c>
      <c r="M19001" s="529" t="s">
        <v>1075</v>
      </c>
    </row>
    <row r="19002" spans="12:13" x14ac:dyDescent="0.35">
      <c r="L19002" s="535" t="s">
        <v>20066</v>
      </c>
      <c r="M19002" s="529" t="s">
        <v>1075</v>
      </c>
    </row>
    <row r="19003" spans="12:13" x14ac:dyDescent="0.35">
      <c r="L19003" s="535" t="s">
        <v>20067</v>
      </c>
      <c r="M19003" s="529" t="s">
        <v>1075</v>
      </c>
    </row>
    <row r="19004" spans="12:13" x14ac:dyDescent="0.35">
      <c r="L19004" s="535" t="s">
        <v>20068</v>
      </c>
      <c r="M19004" s="529" t="s">
        <v>1075</v>
      </c>
    </row>
    <row r="19005" spans="12:13" x14ac:dyDescent="0.35">
      <c r="L19005" s="535" t="s">
        <v>20069</v>
      </c>
      <c r="M19005" s="529" t="s">
        <v>1075</v>
      </c>
    </row>
    <row r="19006" spans="12:13" x14ac:dyDescent="0.35">
      <c r="L19006" s="535" t="s">
        <v>20070</v>
      </c>
      <c r="M19006" s="529" t="s">
        <v>1075</v>
      </c>
    </row>
    <row r="19007" spans="12:13" x14ac:dyDescent="0.35">
      <c r="L19007" s="535" t="s">
        <v>20071</v>
      </c>
      <c r="M19007" s="529" t="s">
        <v>1075</v>
      </c>
    </row>
    <row r="19008" spans="12:13" x14ac:dyDescent="0.35">
      <c r="L19008" s="535" t="s">
        <v>20072</v>
      </c>
      <c r="M19008" s="529" t="s">
        <v>1075</v>
      </c>
    </row>
    <row r="19009" spans="12:13" x14ac:dyDescent="0.35">
      <c r="L19009" s="535" t="s">
        <v>20073</v>
      </c>
      <c r="M19009" s="529" t="s">
        <v>1075</v>
      </c>
    </row>
    <row r="19010" spans="12:13" x14ac:dyDescent="0.35">
      <c r="L19010" s="535" t="s">
        <v>20074</v>
      </c>
      <c r="M19010" s="529" t="s">
        <v>1075</v>
      </c>
    </row>
    <row r="19011" spans="12:13" x14ac:dyDescent="0.35">
      <c r="L19011" s="535" t="s">
        <v>20075</v>
      </c>
      <c r="M19011" s="529" t="s">
        <v>1075</v>
      </c>
    </row>
    <row r="19012" spans="12:13" x14ac:dyDescent="0.35">
      <c r="L19012" s="535" t="s">
        <v>20076</v>
      </c>
      <c r="M19012" s="529" t="s">
        <v>1075</v>
      </c>
    </row>
    <row r="19013" spans="12:13" x14ac:dyDescent="0.35">
      <c r="L19013" s="535" t="s">
        <v>20077</v>
      </c>
      <c r="M19013" s="529" t="s">
        <v>1075</v>
      </c>
    </row>
    <row r="19014" spans="12:13" x14ac:dyDescent="0.35">
      <c r="L19014" s="535" t="s">
        <v>20078</v>
      </c>
      <c r="M19014" s="529" t="s">
        <v>1075</v>
      </c>
    </row>
    <row r="19015" spans="12:13" x14ac:dyDescent="0.35">
      <c r="L19015" s="535" t="s">
        <v>20079</v>
      </c>
      <c r="M19015" s="529" t="s">
        <v>1075</v>
      </c>
    </row>
    <row r="19016" spans="12:13" x14ac:dyDescent="0.35">
      <c r="L19016" s="535" t="s">
        <v>20080</v>
      </c>
      <c r="M19016" s="529" t="s">
        <v>1075</v>
      </c>
    </row>
    <row r="19017" spans="12:13" x14ac:dyDescent="0.35">
      <c r="L19017" s="535" t="s">
        <v>20081</v>
      </c>
      <c r="M19017" s="529" t="s">
        <v>1075</v>
      </c>
    </row>
    <row r="19018" spans="12:13" x14ac:dyDescent="0.35">
      <c r="L19018" s="535" t="s">
        <v>20082</v>
      </c>
      <c r="M19018" s="529" t="s">
        <v>1075</v>
      </c>
    </row>
    <row r="19019" spans="12:13" x14ac:dyDescent="0.35">
      <c r="L19019" s="535" t="s">
        <v>20083</v>
      </c>
      <c r="M19019" s="529" t="s">
        <v>1075</v>
      </c>
    </row>
    <row r="19020" spans="12:13" x14ac:dyDescent="0.35">
      <c r="L19020" s="535" t="s">
        <v>20084</v>
      </c>
      <c r="M19020" s="529" t="s">
        <v>1075</v>
      </c>
    </row>
    <row r="19021" spans="12:13" x14ac:dyDescent="0.35">
      <c r="L19021" s="535" t="s">
        <v>20085</v>
      </c>
      <c r="M19021" s="529" t="s">
        <v>1075</v>
      </c>
    </row>
    <row r="19022" spans="12:13" x14ac:dyDescent="0.35">
      <c r="L19022" s="535" t="s">
        <v>20086</v>
      </c>
      <c r="M19022" s="529" t="s">
        <v>1075</v>
      </c>
    </row>
    <row r="19023" spans="12:13" x14ac:dyDescent="0.35">
      <c r="L19023" s="535" t="s">
        <v>20087</v>
      </c>
      <c r="M19023" s="529" t="s">
        <v>1075</v>
      </c>
    </row>
    <row r="19024" spans="12:13" x14ac:dyDescent="0.35">
      <c r="L19024" s="535" t="s">
        <v>20088</v>
      </c>
      <c r="M19024" s="529" t="s">
        <v>1075</v>
      </c>
    </row>
    <row r="19025" spans="12:13" x14ac:dyDescent="0.35">
      <c r="L19025" s="535" t="s">
        <v>20089</v>
      </c>
      <c r="M19025" s="529" t="s">
        <v>1075</v>
      </c>
    </row>
    <row r="19026" spans="12:13" x14ac:dyDescent="0.35">
      <c r="L19026" s="535" t="s">
        <v>20090</v>
      </c>
      <c r="M19026" s="529" t="s">
        <v>1075</v>
      </c>
    </row>
    <row r="19027" spans="12:13" x14ac:dyDescent="0.35">
      <c r="L19027" s="535" t="s">
        <v>20091</v>
      </c>
      <c r="M19027" s="529" t="s">
        <v>1075</v>
      </c>
    </row>
    <row r="19028" spans="12:13" x14ac:dyDescent="0.35">
      <c r="L19028" s="535" t="s">
        <v>20092</v>
      </c>
      <c r="M19028" s="529" t="s">
        <v>1075</v>
      </c>
    </row>
    <row r="19029" spans="12:13" x14ac:dyDescent="0.35">
      <c r="L19029" s="535" t="s">
        <v>20093</v>
      </c>
      <c r="M19029" s="529" t="s">
        <v>1075</v>
      </c>
    </row>
    <row r="19030" spans="12:13" x14ac:dyDescent="0.35">
      <c r="L19030" s="535" t="s">
        <v>20094</v>
      </c>
      <c r="M19030" s="529" t="s">
        <v>1075</v>
      </c>
    </row>
    <row r="19031" spans="12:13" x14ac:dyDescent="0.35">
      <c r="L19031" s="535" t="s">
        <v>20095</v>
      </c>
      <c r="M19031" s="529" t="s">
        <v>1075</v>
      </c>
    </row>
    <row r="19032" spans="12:13" x14ac:dyDescent="0.35">
      <c r="L19032" s="535" t="s">
        <v>20096</v>
      </c>
      <c r="M19032" s="529" t="s">
        <v>1075</v>
      </c>
    </row>
    <row r="19033" spans="12:13" x14ac:dyDescent="0.35">
      <c r="L19033" s="535" t="s">
        <v>20097</v>
      </c>
      <c r="M19033" s="529" t="s">
        <v>1075</v>
      </c>
    </row>
    <row r="19034" spans="12:13" x14ac:dyDescent="0.35">
      <c r="L19034" s="535" t="s">
        <v>20098</v>
      </c>
      <c r="M19034" s="529" t="s">
        <v>1075</v>
      </c>
    </row>
    <row r="19035" spans="12:13" x14ac:dyDescent="0.35">
      <c r="L19035" s="535" t="s">
        <v>20099</v>
      </c>
      <c r="M19035" s="529" t="s">
        <v>1075</v>
      </c>
    </row>
    <row r="19036" spans="12:13" x14ac:dyDescent="0.35">
      <c r="L19036" s="535" t="s">
        <v>20100</v>
      </c>
      <c r="M19036" s="529" t="s">
        <v>1075</v>
      </c>
    </row>
    <row r="19037" spans="12:13" x14ac:dyDescent="0.35">
      <c r="L19037" s="535" t="s">
        <v>20101</v>
      </c>
      <c r="M19037" s="529" t="s">
        <v>1075</v>
      </c>
    </row>
    <row r="19038" spans="12:13" x14ac:dyDescent="0.35">
      <c r="L19038" s="535" t="s">
        <v>20102</v>
      </c>
      <c r="M19038" s="529" t="s">
        <v>1075</v>
      </c>
    </row>
    <row r="19039" spans="12:13" x14ac:dyDescent="0.35">
      <c r="L19039" s="535" t="s">
        <v>20103</v>
      </c>
      <c r="M19039" s="529" t="s">
        <v>1075</v>
      </c>
    </row>
    <row r="19040" spans="12:13" x14ac:dyDescent="0.35">
      <c r="L19040" s="535" t="s">
        <v>20104</v>
      </c>
      <c r="M19040" s="529" t="s">
        <v>1075</v>
      </c>
    </row>
    <row r="19041" spans="12:13" x14ac:dyDescent="0.35">
      <c r="L19041" s="535" t="s">
        <v>20105</v>
      </c>
      <c r="M19041" s="529" t="s">
        <v>1075</v>
      </c>
    </row>
    <row r="19042" spans="12:13" x14ac:dyDescent="0.35">
      <c r="L19042" s="535" t="s">
        <v>20106</v>
      </c>
      <c r="M19042" s="529" t="s">
        <v>1075</v>
      </c>
    </row>
    <row r="19043" spans="12:13" x14ac:dyDescent="0.35">
      <c r="L19043" s="535" t="s">
        <v>20107</v>
      </c>
      <c r="M19043" s="529" t="s">
        <v>1075</v>
      </c>
    </row>
    <row r="19044" spans="12:13" x14ac:dyDescent="0.35">
      <c r="L19044" s="535" t="s">
        <v>20108</v>
      </c>
      <c r="M19044" s="529" t="s">
        <v>1075</v>
      </c>
    </row>
    <row r="19045" spans="12:13" x14ac:dyDescent="0.35">
      <c r="L19045" s="535" t="s">
        <v>20109</v>
      </c>
      <c r="M19045" s="529" t="s">
        <v>1075</v>
      </c>
    </row>
    <row r="19046" spans="12:13" x14ac:dyDescent="0.35">
      <c r="L19046" s="535" t="s">
        <v>20110</v>
      </c>
      <c r="M19046" s="529" t="s">
        <v>1075</v>
      </c>
    </row>
    <row r="19047" spans="12:13" x14ac:dyDescent="0.35">
      <c r="L19047" s="535" t="s">
        <v>20111</v>
      </c>
      <c r="M19047" s="529" t="s">
        <v>1075</v>
      </c>
    </row>
    <row r="19048" spans="12:13" x14ac:dyDescent="0.35">
      <c r="L19048" s="535" t="s">
        <v>20112</v>
      </c>
      <c r="M19048" s="529" t="s">
        <v>1075</v>
      </c>
    </row>
    <row r="19049" spans="12:13" x14ac:dyDescent="0.35">
      <c r="L19049" s="535" t="s">
        <v>20113</v>
      </c>
      <c r="M19049" s="529" t="s">
        <v>1075</v>
      </c>
    </row>
    <row r="19050" spans="12:13" x14ac:dyDescent="0.35">
      <c r="L19050" s="535" t="s">
        <v>20114</v>
      </c>
      <c r="M19050" s="529" t="s">
        <v>1075</v>
      </c>
    </row>
    <row r="19051" spans="12:13" x14ac:dyDescent="0.35">
      <c r="L19051" s="535" t="s">
        <v>20115</v>
      </c>
      <c r="M19051" s="529" t="s">
        <v>1075</v>
      </c>
    </row>
    <row r="19052" spans="12:13" x14ac:dyDescent="0.35">
      <c r="L19052" s="535" t="s">
        <v>20116</v>
      </c>
      <c r="M19052" s="529" t="s">
        <v>1075</v>
      </c>
    </row>
    <row r="19053" spans="12:13" x14ac:dyDescent="0.35">
      <c r="L19053" s="535" t="s">
        <v>20117</v>
      </c>
      <c r="M19053" s="529" t="s">
        <v>1075</v>
      </c>
    </row>
    <row r="19054" spans="12:13" x14ac:dyDescent="0.35">
      <c r="L19054" s="535" t="s">
        <v>20118</v>
      </c>
      <c r="M19054" s="529" t="s">
        <v>1075</v>
      </c>
    </row>
    <row r="19055" spans="12:13" x14ac:dyDescent="0.35">
      <c r="L19055" s="535" t="s">
        <v>20119</v>
      </c>
      <c r="M19055" s="529" t="s">
        <v>1075</v>
      </c>
    </row>
    <row r="19056" spans="12:13" x14ac:dyDescent="0.35">
      <c r="L19056" s="535" t="s">
        <v>20120</v>
      </c>
      <c r="M19056" s="529" t="s">
        <v>1075</v>
      </c>
    </row>
    <row r="19057" spans="12:13" x14ac:dyDescent="0.35">
      <c r="L19057" s="535" t="s">
        <v>20121</v>
      </c>
      <c r="M19057" s="529" t="s">
        <v>1075</v>
      </c>
    </row>
    <row r="19058" spans="12:13" x14ac:dyDescent="0.35">
      <c r="L19058" s="535" t="s">
        <v>20122</v>
      </c>
      <c r="M19058" s="529" t="s">
        <v>1075</v>
      </c>
    </row>
    <row r="19059" spans="12:13" x14ac:dyDescent="0.35">
      <c r="L19059" s="535" t="s">
        <v>20123</v>
      </c>
      <c r="M19059" s="529" t="s">
        <v>1075</v>
      </c>
    </row>
    <row r="19060" spans="12:13" x14ac:dyDescent="0.35">
      <c r="L19060" s="535" t="s">
        <v>20124</v>
      </c>
      <c r="M19060" s="529" t="s">
        <v>1075</v>
      </c>
    </row>
    <row r="19061" spans="12:13" x14ac:dyDescent="0.35">
      <c r="L19061" s="535" t="s">
        <v>20125</v>
      </c>
      <c r="M19061" s="529" t="s">
        <v>1075</v>
      </c>
    </row>
    <row r="19062" spans="12:13" x14ac:dyDescent="0.35">
      <c r="L19062" s="535" t="s">
        <v>20126</v>
      </c>
      <c r="M19062" s="529" t="s">
        <v>1075</v>
      </c>
    </row>
    <row r="19063" spans="12:13" x14ac:dyDescent="0.35">
      <c r="L19063" s="535" t="s">
        <v>20127</v>
      </c>
      <c r="M19063" s="529" t="s">
        <v>1075</v>
      </c>
    </row>
    <row r="19064" spans="12:13" x14ac:dyDescent="0.35">
      <c r="L19064" s="535" t="s">
        <v>20128</v>
      </c>
      <c r="M19064" s="529" t="s">
        <v>1075</v>
      </c>
    </row>
    <row r="19065" spans="12:13" x14ac:dyDescent="0.35">
      <c r="L19065" s="535" t="s">
        <v>20129</v>
      </c>
      <c r="M19065" s="529" t="s">
        <v>1075</v>
      </c>
    </row>
    <row r="19066" spans="12:13" x14ac:dyDescent="0.35">
      <c r="L19066" s="535" t="s">
        <v>20130</v>
      </c>
      <c r="M19066" s="529" t="s">
        <v>1075</v>
      </c>
    </row>
    <row r="19067" spans="12:13" x14ac:dyDescent="0.35">
      <c r="L19067" s="535" t="s">
        <v>20131</v>
      </c>
      <c r="M19067" s="529" t="s">
        <v>1075</v>
      </c>
    </row>
    <row r="19068" spans="12:13" x14ac:dyDescent="0.35">
      <c r="L19068" s="535" t="s">
        <v>20132</v>
      </c>
      <c r="M19068" s="529" t="s">
        <v>1075</v>
      </c>
    </row>
    <row r="19069" spans="12:13" x14ac:dyDescent="0.35">
      <c r="L19069" s="535" t="s">
        <v>20133</v>
      </c>
      <c r="M19069" s="529" t="s">
        <v>1075</v>
      </c>
    </row>
    <row r="19070" spans="12:13" x14ac:dyDescent="0.35">
      <c r="L19070" s="535" t="s">
        <v>20134</v>
      </c>
      <c r="M19070" s="529" t="s">
        <v>1075</v>
      </c>
    </row>
    <row r="19071" spans="12:13" x14ac:dyDescent="0.35">
      <c r="L19071" s="535" t="s">
        <v>20135</v>
      </c>
      <c r="M19071" s="529" t="s">
        <v>1075</v>
      </c>
    </row>
    <row r="19072" spans="12:13" x14ac:dyDescent="0.35">
      <c r="L19072" s="535" t="s">
        <v>20136</v>
      </c>
      <c r="M19072" s="529" t="s">
        <v>1075</v>
      </c>
    </row>
    <row r="19073" spans="12:13" x14ac:dyDescent="0.35">
      <c r="L19073" s="535" t="s">
        <v>20137</v>
      </c>
      <c r="M19073" s="529" t="s">
        <v>1075</v>
      </c>
    </row>
    <row r="19074" spans="12:13" x14ac:dyDescent="0.35">
      <c r="L19074" s="535" t="s">
        <v>20138</v>
      </c>
      <c r="M19074" s="529" t="s">
        <v>1075</v>
      </c>
    </row>
    <row r="19075" spans="12:13" x14ac:dyDescent="0.35">
      <c r="L19075" s="535" t="s">
        <v>20139</v>
      </c>
      <c r="M19075" s="529" t="s">
        <v>1075</v>
      </c>
    </row>
    <row r="19076" spans="12:13" x14ac:dyDescent="0.35">
      <c r="L19076" s="535" t="s">
        <v>20140</v>
      </c>
      <c r="M19076" s="529" t="s">
        <v>1075</v>
      </c>
    </row>
    <row r="19077" spans="12:13" x14ac:dyDescent="0.35">
      <c r="L19077" s="535" t="s">
        <v>20141</v>
      </c>
      <c r="M19077" s="529" t="s">
        <v>1075</v>
      </c>
    </row>
    <row r="19078" spans="12:13" x14ac:dyDescent="0.35">
      <c r="L19078" s="535" t="s">
        <v>20142</v>
      </c>
      <c r="M19078" s="529" t="s">
        <v>1075</v>
      </c>
    </row>
    <row r="19079" spans="12:13" x14ac:dyDescent="0.35">
      <c r="L19079" s="535" t="s">
        <v>20143</v>
      </c>
      <c r="M19079" s="529" t="s">
        <v>1075</v>
      </c>
    </row>
    <row r="19080" spans="12:13" x14ac:dyDescent="0.35">
      <c r="L19080" s="535" t="s">
        <v>20144</v>
      </c>
      <c r="M19080" s="529" t="s">
        <v>1075</v>
      </c>
    </row>
    <row r="19081" spans="12:13" x14ac:dyDescent="0.35">
      <c r="L19081" s="535" t="s">
        <v>20145</v>
      </c>
      <c r="M19081" s="529" t="s">
        <v>1075</v>
      </c>
    </row>
    <row r="19082" spans="12:13" x14ac:dyDescent="0.35">
      <c r="L19082" s="535" t="s">
        <v>20146</v>
      </c>
      <c r="M19082" s="529" t="s">
        <v>1075</v>
      </c>
    </row>
    <row r="19083" spans="12:13" x14ac:dyDescent="0.35">
      <c r="L19083" s="535" t="s">
        <v>20147</v>
      </c>
      <c r="M19083" s="529" t="s">
        <v>1075</v>
      </c>
    </row>
    <row r="19084" spans="12:13" x14ac:dyDescent="0.35">
      <c r="L19084" s="535" t="s">
        <v>20148</v>
      </c>
      <c r="M19084" s="529" t="s">
        <v>1075</v>
      </c>
    </row>
    <row r="19085" spans="12:13" x14ac:dyDescent="0.35">
      <c r="L19085" s="535" t="s">
        <v>20149</v>
      </c>
      <c r="M19085" s="529" t="s">
        <v>1075</v>
      </c>
    </row>
    <row r="19086" spans="12:13" x14ac:dyDescent="0.35">
      <c r="L19086" s="535" t="s">
        <v>20150</v>
      </c>
      <c r="M19086" s="529" t="s">
        <v>1075</v>
      </c>
    </row>
    <row r="19087" spans="12:13" x14ac:dyDescent="0.35">
      <c r="L19087" s="535" t="s">
        <v>20151</v>
      </c>
      <c r="M19087" s="529" t="s">
        <v>1075</v>
      </c>
    </row>
    <row r="19088" spans="12:13" x14ac:dyDescent="0.35">
      <c r="L19088" s="535" t="s">
        <v>20152</v>
      </c>
      <c r="M19088" s="529" t="s">
        <v>1075</v>
      </c>
    </row>
    <row r="19089" spans="12:13" x14ac:dyDescent="0.35">
      <c r="L19089" s="535" t="s">
        <v>20153</v>
      </c>
      <c r="M19089" s="529" t="s">
        <v>1075</v>
      </c>
    </row>
    <row r="19090" spans="12:13" x14ac:dyDescent="0.35">
      <c r="L19090" s="535" t="s">
        <v>20154</v>
      </c>
      <c r="M19090" s="529" t="s">
        <v>1075</v>
      </c>
    </row>
    <row r="19091" spans="12:13" x14ac:dyDescent="0.35">
      <c r="L19091" s="535" t="s">
        <v>20155</v>
      </c>
      <c r="M19091" s="529" t="s">
        <v>1075</v>
      </c>
    </row>
    <row r="19092" spans="12:13" x14ac:dyDescent="0.35">
      <c r="L19092" s="535" t="s">
        <v>20156</v>
      </c>
      <c r="M19092" s="529" t="s">
        <v>1075</v>
      </c>
    </row>
    <row r="19093" spans="12:13" x14ac:dyDescent="0.35">
      <c r="L19093" s="535" t="s">
        <v>20157</v>
      </c>
      <c r="M19093" s="529" t="s">
        <v>1075</v>
      </c>
    </row>
    <row r="19094" spans="12:13" x14ac:dyDescent="0.35">
      <c r="L19094" s="535" t="s">
        <v>20158</v>
      </c>
      <c r="M19094" s="529" t="s">
        <v>1075</v>
      </c>
    </row>
    <row r="19095" spans="12:13" x14ac:dyDescent="0.35">
      <c r="L19095" s="535" t="s">
        <v>20159</v>
      </c>
      <c r="M19095" s="529" t="s">
        <v>1075</v>
      </c>
    </row>
    <row r="19096" spans="12:13" x14ac:dyDescent="0.35">
      <c r="L19096" s="535" t="s">
        <v>20160</v>
      </c>
      <c r="M19096" s="529" t="s">
        <v>1075</v>
      </c>
    </row>
    <row r="19097" spans="12:13" x14ac:dyDescent="0.35">
      <c r="L19097" s="535" t="s">
        <v>20161</v>
      </c>
      <c r="M19097" s="529" t="s">
        <v>1075</v>
      </c>
    </row>
    <row r="19098" spans="12:13" x14ac:dyDescent="0.35">
      <c r="L19098" s="535" t="s">
        <v>20162</v>
      </c>
      <c r="M19098" s="529" t="s">
        <v>1075</v>
      </c>
    </row>
    <row r="19099" spans="12:13" x14ac:dyDescent="0.35">
      <c r="L19099" s="535" t="s">
        <v>20163</v>
      </c>
      <c r="M19099" s="529" t="s">
        <v>1075</v>
      </c>
    </row>
    <row r="19100" spans="12:13" x14ac:dyDescent="0.35">
      <c r="L19100" s="535" t="s">
        <v>20164</v>
      </c>
      <c r="M19100" s="529" t="s">
        <v>1075</v>
      </c>
    </row>
    <row r="19101" spans="12:13" x14ac:dyDescent="0.35">
      <c r="L19101" s="535" t="s">
        <v>20165</v>
      </c>
      <c r="M19101" s="529" t="s">
        <v>1075</v>
      </c>
    </row>
    <row r="19102" spans="12:13" x14ac:dyDescent="0.35">
      <c r="L19102" s="535" t="s">
        <v>20166</v>
      </c>
      <c r="M19102" s="529" t="s">
        <v>1075</v>
      </c>
    </row>
    <row r="19103" spans="12:13" x14ac:dyDescent="0.35">
      <c r="L19103" s="535" t="s">
        <v>20167</v>
      </c>
      <c r="M19103" s="529" t="s">
        <v>1075</v>
      </c>
    </row>
    <row r="19104" spans="12:13" x14ac:dyDescent="0.35">
      <c r="L19104" s="535" t="s">
        <v>20168</v>
      </c>
      <c r="M19104" s="529" t="s">
        <v>1075</v>
      </c>
    </row>
    <row r="19105" spans="12:13" x14ac:dyDescent="0.35">
      <c r="L19105" s="535" t="s">
        <v>20169</v>
      </c>
      <c r="M19105" s="529" t="s">
        <v>1075</v>
      </c>
    </row>
    <row r="19106" spans="12:13" x14ac:dyDescent="0.35">
      <c r="L19106" s="535" t="s">
        <v>20170</v>
      </c>
      <c r="M19106" s="529" t="s">
        <v>1075</v>
      </c>
    </row>
    <row r="19107" spans="12:13" x14ac:dyDescent="0.35">
      <c r="L19107" s="535" t="s">
        <v>20171</v>
      </c>
      <c r="M19107" s="529" t="s">
        <v>1075</v>
      </c>
    </row>
    <row r="19108" spans="12:13" x14ac:dyDescent="0.35">
      <c r="L19108" s="535" t="s">
        <v>20172</v>
      </c>
      <c r="M19108" s="529" t="s">
        <v>1075</v>
      </c>
    </row>
    <row r="19109" spans="12:13" x14ac:dyDescent="0.35">
      <c r="L19109" s="535" t="s">
        <v>20173</v>
      </c>
      <c r="M19109" s="529" t="s">
        <v>1075</v>
      </c>
    </row>
    <row r="19110" spans="12:13" x14ac:dyDescent="0.35">
      <c r="L19110" s="535" t="s">
        <v>20174</v>
      </c>
      <c r="M19110" s="529" t="s">
        <v>1075</v>
      </c>
    </row>
    <row r="19111" spans="12:13" x14ac:dyDescent="0.35">
      <c r="L19111" s="535" t="s">
        <v>20175</v>
      </c>
      <c r="M19111" s="529" t="s">
        <v>1075</v>
      </c>
    </row>
    <row r="19112" spans="12:13" x14ac:dyDescent="0.35">
      <c r="L19112" s="535" t="s">
        <v>20176</v>
      </c>
      <c r="M19112" s="529" t="s">
        <v>1075</v>
      </c>
    </row>
    <row r="19113" spans="12:13" x14ac:dyDescent="0.35">
      <c r="L19113" s="535" t="s">
        <v>20177</v>
      </c>
      <c r="M19113" s="529" t="s">
        <v>1075</v>
      </c>
    </row>
    <row r="19114" spans="12:13" x14ac:dyDescent="0.35">
      <c r="L19114" s="535" t="s">
        <v>20178</v>
      </c>
      <c r="M19114" s="529" t="s">
        <v>1075</v>
      </c>
    </row>
    <row r="19115" spans="12:13" x14ac:dyDescent="0.35">
      <c r="L19115" s="535" t="s">
        <v>20179</v>
      </c>
      <c r="M19115" s="529" t="s">
        <v>1075</v>
      </c>
    </row>
    <row r="19116" spans="12:13" x14ac:dyDescent="0.35">
      <c r="L19116" s="535" t="s">
        <v>20180</v>
      </c>
      <c r="M19116" s="529" t="s">
        <v>1075</v>
      </c>
    </row>
    <row r="19117" spans="12:13" x14ac:dyDescent="0.35">
      <c r="L19117" s="535" t="s">
        <v>20181</v>
      </c>
      <c r="M19117" s="529" t="s">
        <v>1075</v>
      </c>
    </row>
    <row r="19118" spans="12:13" x14ac:dyDescent="0.35">
      <c r="L19118" s="535" t="s">
        <v>20182</v>
      </c>
      <c r="M19118" s="529" t="s">
        <v>1075</v>
      </c>
    </row>
    <row r="19119" spans="12:13" x14ac:dyDescent="0.35">
      <c r="L19119" s="535" t="s">
        <v>20183</v>
      </c>
      <c r="M19119" s="529" t="s">
        <v>1075</v>
      </c>
    </row>
    <row r="19120" spans="12:13" x14ac:dyDescent="0.35">
      <c r="L19120" s="535" t="s">
        <v>20184</v>
      </c>
      <c r="M19120" s="529" t="s">
        <v>1075</v>
      </c>
    </row>
    <row r="19121" spans="12:13" x14ac:dyDescent="0.35">
      <c r="L19121" s="535" t="s">
        <v>20185</v>
      </c>
      <c r="M19121" s="529" t="s">
        <v>1075</v>
      </c>
    </row>
    <row r="19122" spans="12:13" x14ac:dyDescent="0.35">
      <c r="L19122" s="535" t="s">
        <v>20186</v>
      </c>
      <c r="M19122" s="529" t="s">
        <v>1075</v>
      </c>
    </row>
    <row r="19123" spans="12:13" x14ac:dyDescent="0.35">
      <c r="L19123" s="535" t="s">
        <v>20187</v>
      </c>
      <c r="M19123" s="529" t="s">
        <v>1075</v>
      </c>
    </row>
    <row r="19124" spans="12:13" x14ac:dyDescent="0.35">
      <c r="L19124" s="535" t="s">
        <v>20188</v>
      </c>
      <c r="M19124" s="529" t="s">
        <v>1075</v>
      </c>
    </row>
    <row r="19125" spans="12:13" x14ac:dyDescent="0.35">
      <c r="L19125" s="535" t="s">
        <v>20189</v>
      </c>
      <c r="M19125" s="529" t="s">
        <v>1075</v>
      </c>
    </row>
    <row r="19126" spans="12:13" x14ac:dyDescent="0.35">
      <c r="L19126" s="535" t="s">
        <v>20190</v>
      </c>
      <c r="M19126" s="529" t="s">
        <v>1075</v>
      </c>
    </row>
    <row r="19127" spans="12:13" x14ac:dyDescent="0.35">
      <c r="L19127" s="535" t="s">
        <v>20191</v>
      </c>
      <c r="M19127" s="529" t="s">
        <v>1075</v>
      </c>
    </row>
    <row r="19128" spans="12:13" x14ac:dyDescent="0.35">
      <c r="L19128" s="535" t="s">
        <v>20192</v>
      </c>
      <c r="M19128" s="529" t="s">
        <v>1075</v>
      </c>
    </row>
    <row r="19129" spans="12:13" x14ac:dyDescent="0.35">
      <c r="L19129" s="535" t="s">
        <v>20193</v>
      </c>
      <c r="M19129" s="529" t="s">
        <v>1075</v>
      </c>
    </row>
    <row r="19130" spans="12:13" x14ac:dyDescent="0.35">
      <c r="L19130" s="535" t="s">
        <v>20194</v>
      </c>
      <c r="M19130" s="529" t="s">
        <v>1075</v>
      </c>
    </row>
    <row r="19131" spans="12:13" x14ac:dyDescent="0.35">
      <c r="L19131" s="535" t="s">
        <v>20195</v>
      </c>
      <c r="M19131" s="529" t="s">
        <v>1075</v>
      </c>
    </row>
    <row r="19132" spans="12:13" x14ac:dyDescent="0.35">
      <c r="L19132" s="535" t="s">
        <v>20196</v>
      </c>
      <c r="M19132" s="529" t="s">
        <v>1075</v>
      </c>
    </row>
    <row r="19133" spans="12:13" x14ac:dyDescent="0.35">
      <c r="L19133" s="535" t="s">
        <v>20197</v>
      </c>
      <c r="M19133" s="529" t="s">
        <v>1075</v>
      </c>
    </row>
    <row r="19134" spans="12:13" x14ac:dyDescent="0.35">
      <c r="L19134" s="535" t="s">
        <v>20198</v>
      </c>
      <c r="M19134" s="529" t="s">
        <v>1075</v>
      </c>
    </row>
    <row r="19135" spans="12:13" x14ac:dyDescent="0.35">
      <c r="L19135" s="535" t="s">
        <v>20199</v>
      </c>
      <c r="M19135" s="529" t="s">
        <v>1075</v>
      </c>
    </row>
    <row r="19136" spans="12:13" x14ac:dyDescent="0.35">
      <c r="L19136" s="535" t="s">
        <v>20200</v>
      </c>
      <c r="M19136" s="529" t="s">
        <v>1075</v>
      </c>
    </row>
    <row r="19137" spans="12:13" x14ac:dyDescent="0.35">
      <c r="L19137" s="535" t="s">
        <v>20201</v>
      </c>
      <c r="M19137" s="529" t="s">
        <v>1075</v>
      </c>
    </row>
    <row r="19138" spans="12:13" x14ac:dyDescent="0.35">
      <c r="L19138" s="535" t="s">
        <v>20202</v>
      </c>
      <c r="M19138" s="529" t="s">
        <v>1075</v>
      </c>
    </row>
    <row r="19139" spans="12:13" x14ac:dyDescent="0.35">
      <c r="L19139" s="535" t="s">
        <v>20203</v>
      </c>
      <c r="M19139" s="529" t="s">
        <v>1075</v>
      </c>
    </row>
    <row r="19140" spans="12:13" x14ac:dyDescent="0.35">
      <c r="L19140" s="535" t="s">
        <v>20204</v>
      </c>
      <c r="M19140" s="529" t="s">
        <v>1075</v>
      </c>
    </row>
    <row r="19141" spans="12:13" x14ac:dyDescent="0.35">
      <c r="L19141" s="535" t="s">
        <v>20205</v>
      </c>
      <c r="M19141" s="529" t="s">
        <v>1075</v>
      </c>
    </row>
    <row r="19142" spans="12:13" x14ac:dyDescent="0.35">
      <c r="L19142" s="535" t="s">
        <v>20206</v>
      </c>
      <c r="M19142" s="529" t="s">
        <v>1075</v>
      </c>
    </row>
    <row r="19143" spans="12:13" x14ac:dyDescent="0.35">
      <c r="L19143" s="535" t="s">
        <v>20207</v>
      </c>
      <c r="M19143" s="529" t="s">
        <v>1075</v>
      </c>
    </row>
    <row r="19144" spans="12:13" x14ac:dyDescent="0.35">
      <c r="L19144" s="535" t="s">
        <v>20208</v>
      </c>
      <c r="M19144" s="529" t="s">
        <v>1075</v>
      </c>
    </row>
    <row r="19145" spans="12:13" x14ac:dyDescent="0.35">
      <c r="L19145" s="535" t="s">
        <v>20209</v>
      </c>
      <c r="M19145" s="529" t="s">
        <v>1075</v>
      </c>
    </row>
    <row r="19146" spans="12:13" x14ac:dyDescent="0.35">
      <c r="L19146" s="535" t="s">
        <v>20210</v>
      </c>
      <c r="M19146" s="529" t="s">
        <v>1075</v>
      </c>
    </row>
    <row r="19147" spans="12:13" x14ac:dyDescent="0.35">
      <c r="L19147" s="535" t="s">
        <v>20211</v>
      </c>
      <c r="M19147" s="529" t="s">
        <v>1075</v>
      </c>
    </row>
    <row r="19148" spans="12:13" x14ac:dyDescent="0.35">
      <c r="L19148" s="535" t="s">
        <v>20212</v>
      </c>
      <c r="M19148" s="529" t="s">
        <v>1075</v>
      </c>
    </row>
    <row r="19149" spans="12:13" x14ac:dyDescent="0.35">
      <c r="L19149" s="535" t="s">
        <v>20213</v>
      </c>
      <c r="M19149" s="529" t="s">
        <v>1075</v>
      </c>
    </row>
    <row r="19150" spans="12:13" x14ac:dyDescent="0.35">
      <c r="L19150" s="535" t="s">
        <v>20214</v>
      </c>
      <c r="M19150" s="529" t="s">
        <v>1075</v>
      </c>
    </row>
    <row r="19151" spans="12:13" x14ac:dyDescent="0.35">
      <c r="L19151" s="535" t="s">
        <v>20215</v>
      </c>
      <c r="M19151" s="529" t="s">
        <v>1075</v>
      </c>
    </row>
    <row r="19152" spans="12:13" x14ac:dyDescent="0.35">
      <c r="L19152" s="535" t="s">
        <v>20216</v>
      </c>
      <c r="M19152" s="529" t="s">
        <v>1075</v>
      </c>
    </row>
    <row r="19153" spans="12:13" x14ac:dyDescent="0.35">
      <c r="L19153" s="535" t="s">
        <v>20217</v>
      </c>
      <c r="M19153" s="529" t="s">
        <v>1075</v>
      </c>
    </row>
    <row r="19154" spans="12:13" x14ac:dyDescent="0.35">
      <c r="L19154" s="535" t="s">
        <v>20218</v>
      </c>
      <c r="M19154" s="529" t="s">
        <v>1075</v>
      </c>
    </row>
    <row r="19155" spans="12:13" x14ac:dyDescent="0.35">
      <c r="L19155" s="535" t="s">
        <v>20219</v>
      </c>
      <c r="M19155" s="529" t="s">
        <v>1075</v>
      </c>
    </row>
    <row r="19156" spans="12:13" x14ac:dyDescent="0.35">
      <c r="L19156" s="535" t="s">
        <v>20220</v>
      </c>
      <c r="M19156" s="529" t="s">
        <v>1075</v>
      </c>
    </row>
    <row r="19157" spans="12:13" x14ac:dyDescent="0.35">
      <c r="L19157" s="535" t="s">
        <v>20221</v>
      </c>
      <c r="M19157" s="529" t="s">
        <v>1075</v>
      </c>
    </row>
    <row r="19158" spans="12:13" x14ac:dyDescent="0.35">
      <c r="L19158" s="535" t="s">
        <v>20222</v>
      </c>
      <c r="M19158" s="529" t="s">
        <v>1075</v>
      </c>
    </row>
    <row r="19159" spans="12:13" x14ac:dyDescent="0.35">
      <c r="L19159" s="535" t="s">
        <v>20223</v>
      </c>
      <c r="M19159" s="529" t="s">
        <v>1075</v>
      </c>
    </row>
    <row r="19160" spans="12:13" x14ac:dyDescent="0.35">
      <c r="L19160" s="535" t="s">
        <v>20224</v>
      </c>
      <c r="M19160" s="529" t="s">
        <v>1075</v>
      </c>
    </row>
    <row r="19161" spans="12:13" x14ac:dyDescent="0.35">
      <c r="L19161" s="535" t="s">
        <v>20225</v>
      </c>
      <c r="M19161" s="529" t="s">
        <v>1075</v>
      </c>
    </row>
    <row r="19162" spans="12:13" x14ac:dyDescent="0.35">
      <c r="L19162" s="535" t="s">
        <v>20226</v>
      </c>
      <c r="M19162" s="529" t="s">
        <v>1075</v>
      </c>
    </row>
    <row r="19163" spans="12:13" x14ac:dyDescent="0.35">
      <c r="L19163" s="535" t="s">
        <v>20227</v>
      </c>
      <c r="M19163" s="529" t="s">
        <v>1075</v>
      </c>
    </row>
    <row r="19164" spans="12:13" x14ac:dyDescent="0.35">
      <c r="L19164" s="535" t="s">
        <v>20228</v>
      </c>
      <c r="M19164" s="529" t="s">
        <v>1075</v>
      </c>
    </row>
    <row r="19165" spans="12:13" x14ac:dyDescent="0.35">
      <c r="L19165" s="535" t="s">
        <v>20229</v>
      </c>
      <c r="M19165" s="529" t="s">
        <v>1075</v>
      </c>
    </row>
    <row r="19166" spans="12:13" x14ac:dyDescent="0.35">
      <c r="L19166" s="535" t="s">
        <v>20230</v>
      </c>
      <c r="M19166" s="529" t="s">
        <v>1075</v>
      </c>
    </row>
    <row r="19167" spans="12:13" x14ac:dyDescent="0.35">
      <c r="L19167" s="535" t="s">
        <v>20231</v>
      </c>
      <c r="M19167" s="529" t="s">
        <v>1075</v>
      </c>
    </row>
    <row r="19168" spans="12:13" x14ac:dyDescent="0.35">
      <c r="L19168" s="535" t="s">
        <v>20232</v>
      </c>
      <c r="M19168" s="529" t="s">
        <v>1075</v>
      </c>
    </row>
    <row r="19169" spans="12:13" x14ac:dyDescent="0.35">
      <c r="L19169" s="535" t="s">
        <v>20233</v>
      </c>
      <c r="M19169" s="529" t="s">
        <v>1075</v>
      </c>
    </row>
    <row r="19170" spans="12:13" x14ac:dyDescent="0.35">
      <c r="L19170" s="535" t="s">
        <v>20234</v>
      </c>
      <c r="M19170" s="529" t="s">
        <v>1075</v>
      </c>
    </row>
    <row r="19171" spans="12:13" x14ac:dyDescent="0.35">
      <c r="L19171" s="535" t="s">
        <v>20235</v>
      </c>
      <c r="M19171" s="529" t="s">
        <v>1075</v>
      </c>
    </row>
    <row r="19172" spans="12:13" x14ac:dyDescent="0.35">
      <c r="L19172" s="535" t="s">
        <v>20236</v>
      </c>
      <c r="M19172" s="529" t="s">
        <v>1075</v>
      </c>
    </row>
    <row r="19173" spans="12:13" x14ac:dyDescent="0.35">
      <c r="L19173" s="535" t="s">
        <v>20237</v>
      </c>
      <c r="M19173" s="529" t="s">
        <v>1075</v>
      </c>
    </row>
    <row r="19174" spans="12:13" x14ac:dyDescent="0.35">
      <c r="L19174" s="535" t="s">
        <v>20238</v>
      </c>
      <c r="M19174" s="529" t="s">
        <v>1075</v>
      </c>
    </row>
    <row r="19175" spans="12:13" x14ac:dyDescent="0.35">
      <c r="L19175" s="535" t="s">
        <v>20239</v>
      </c>
      <c r="M19175" s="529" t="s">
        <v>1075</v>
      </c>
    </row>
    <row r="19176" spans="12:13" x14ac:dyDescent="0.35">
      <c r="L19176" s="535" t="s">
        <v>20240</v>
      </c>
      <c r="M19176" s="529" t="s">
        <v>1075</v>
      </c>
    </row>
    <row r="19177" spans="12:13" x14ac:dyDescent="0.35">
      <c r="L19177" s="535" t="s">
        <v>20241</v>
      </c>
      <c r="M19177" s="529" t="s">
        <v>1075</v>
      </c>
    </row>
    <row r="19178" spans="12:13" x14ac:dyDescent="0.35">
      <c r="L19178" s="535" t="s">
        <v>20242</v>
      </c>
      <c r="M19178" s="529" t="s">
        <v>1075</v>
      </c>
    </row>
    <row r="19179" spans="12:13" x14ac:dyDescent="0.35">
      <c r="L19179" s="535" t="s">
        <v>20243</v>
      </c>
      <c r="M19179" s="529" t="s">
        <v>1075</v>
      </c>
    </row>
    <row r="19180" spans="12:13" x14ac:dyDescent="0.35">
      <c r="L19180" s="535" t="s">
        <v>20244</v>
      </c>
      <c r="M19180" s="529" t="s">
        <v>1075</v>
      </c>
    </row>
    <row r="19181" spans="12:13" x14ac:dyDescent="0.35">
      <c r="L19181" s="535" t="s">
        <v>20245</v>
      </c>
      <c r="M19181" s="529" t="s">
        <v>1075</v>
      </c>
    </row>
    <row r="19182" spans="12:13" x14ac:dyDescent="0.35">
      <c r="L19182" s="535" t="s">
        <v>20246</v>
      </c>
      <c r="M19182" s="529" t="s">
        <v>1075</v>
      </c>
    </row>
    <row r="19183" spans="12:13" x14ac:dyDescent="0.35">
      <c r="L19183" s="535" t="s">
        <v>20247</v>
      </c>
      <c r="M19183" s="529" t="s">
        <v>1075</v>
      </c>
    </row>
    <row r="19184" spans="12:13" x14ac:dyDescent="0.35">
      <c r="L19184" s="535" t="s">
        <v>20248</v>
      </c>
      <c r="M19184" s="529" t="s">
        <v>1075</v>
      </c>
    </row>
    <row r="19185" spans="12:13" x14ac:dyDescent="0.35">
      <c r="L19185" s="535" t="s">
        <v>20249</v>
      </c>
      <c r="M19185" s="529" t="s">
        <v>1075</v>
      </c>
    </row>
    <row r="19186" spans="12:13" x14ac:dyDescent="0.35">
      <c r="L19186" s="535" t="s">
        <v>20250</v>
      </c>
      <c r="M19186" s="529" t="s">
        <v>1075</v>
      </c>
    </row>
    <row r="19187" spans="12:13" x14ac:dyDescent="0.35">
      <c r="L19187" s="535" t="s">
        <v>20251</v>
      </c>
      <c r="M19187" s="529" t="s">
        <v>1075</v>
      </c>
    </row>
    <row r="19188" spans="12:13" x14ac:dyDescent="0.35">
      <c r="L19188" s="535" t="s">
        <v>20252</v>
      </c>
      <c r="M19188" s="529" t="s">
        <v>1075</v>
      </c>
    </row>
    <row r="19189" spans="12:13" x14ac:dyDescent="0.35">
      <c r="L19189" s="535" t="s">
        <v>20253</v>
      </c>
      <c r="M19189" s="529" t="s">
        <v>1075</v>
      </c>
    </row>
    <row r="19190" spans="12:13" x14ac:dyDescent="0.35">
      <c r="L19190" s="535" t="s">
        <v>20254</v>
      </c>
      <c r="M19190" s="529" t="s">
        <v>1075</v>
      </c>
    </row>
    <row r="19191" spans="12:13" x14ac:dyDescent="0.35">
      <c r="L19191" s="535" t="s">
        <v>20255</v>
      </c>
      <c r="M19191" s="529" t="s">
        <v>1075</v>
      </c>
    </row>
    <row r="19192" spans="12:13" x14ac:dyDescent="0.35">
      <c r="L19192" s="535" t="s">
        <v>20256</v>
      </c>
      <c r="M19192" s="529" t="s">
        <v>1075</v>
      </c>
    </row>
    <row r="19193" spans="12:13" x14ac:dyDescent="0.35">
      <c r="L19193" s="535" t="s">
        <v>20257</v>
      </c>
      <c r="M19193" s="529" t="s">
        <v>1075</v>
      </c>
    </row>
    <row r="19194" spans="12:13" x14ac:dyDescent="0.35">
      <c r="L19194" s="535" t="s">
        <v>20258</v>
      </c>
      <c r="M19194" s="529" t="s">
        <v>1075</v>
      </c>
    </row>
    <row r="19195" spans="12:13" x14ac:dyDescent="0.35">
      <c r="L19195" s="535" t="s">
        <v>20259</v>
      </c>
      <c r="M19195" s="529" t="s">
        <v>1075</v>
      </c>
    </row>
    <row r="19196" spans="12:13" x14ac:dyDescent="0.35">
      <c r="L19196" s="535" t="s">
        <v>20260</v>
      </c>
      <c r="M19196" s="529" t="s">
        <v>1075</v>
      </c>
    </row>
    <row r="19197" spans="12:13" x14ac:dyDescent="0.35">
      <c r="L19197" s="535" t="s">
        <v>20261</v>
      </c>
      <c r="M19197" s="529" t="s">
        <v>1075</v>
      </c>
    </row>
    <row r="19198" spans="12:13" x14ac:dyDescent="0.35">
      <c r="L19198" s="535" t="s">
        <v>20262</v>
      </c>
      <c r="M19198" s="529" t="s">
        <v>1075</v>
      </c>
    </row>
    <row r="19199" spans="12:13" x14ac:dyDescent="0.35">
      <c r="L19199" s="535" t="s">
        <v>20263</v>
      </c>
      <c r="M19199" s="529" t="s">
        <v>1075</v>
      </c>
    </row>
    <row r="19200" spans="12:13" x14ac:dyDescent="0.35">
      <c r="L19200" s="535" t="s">
        <v>20264</v>
      </c>
      <c r="M19200" s="529" t="s">
        <v>1075</v>
      </c>
    </row>
    <row r="19201" spans="12:13" x14ac:dyDescent="0.35">
      <c r="L19201" s="535" t="s">
        <v>20265</v>
      </c>
      <c r="M19201" s="529" t="s">
        <v>1075</v>
      </c>
    </row>
    <row r="19202" spans="12:13" x14ac:dyDescent="0.35">
      <c r="L19202" s="535" t="s">
        <v>20266</v>
      </c>
      <c r="M19202" s="529" t="s">
        <v>1075</v>
      </c>
    </row>
    <row r="19203" spans="12:13" x14ac:dyDescent="0.35">
      <c r="L19203" s="535" t="s">
        <v>20267</v>
      </c>
      <c r="M19203" s="529" t="s">
        <v>1075</v>
      </c>
    </row>
    <row r="19204" spans="12:13" x14ac:dyDescent="0.35">
      <c r="L19204" s="535" t="s">
        <v>20268</v>
      </c>
      <c r="M19204" s="529" t="s">
        <v>1075</v>
      </c>
    </row>
    <row r="19205" spans="12:13" x14ac:dyDescent="0.35">
      <c r="L19205" s="535" t="s">
        <v>20269</v>
      </c>
      <c r="M19205" s="529" t="s">
        <v>1075</v>
      </c>
    </row>
    <row r="19206" spans="12:13" x14ac:dyDescent="0.35">
      <c r="L19206" s="535" t="s">
        <v>20270</v>
      </c>
      <c r="M19206" s="529" t="s">
        <v>1075</v>
      </c>
    </row>
    <row r="19207" spans="12:13" x14ac:dyDescent="0.35">
      <c r="L19207" s="535" t="s">
        <v>20271</v>
      </c>
      <c r="M19207" s="529" t="s">
        <v>1075</v>
      </c>
    </row>
    <row r="19208" spans="12:13" x14ac:dyDescent="0.35">
      <c r="L19208" s="535" t="s">
        <v>20272</v>
      </c>
      <c r="M19208" s="529" t="s">
        <v>1075</v>
      </c>
    </row>
    <row r="19209" spans="12:13" x14ac:dyDescent="0.35">
      <c r="L19209" s="535" t="s">
        <v>20273</v>
      </c>
      <c r="M19209" s="529" t="s">
        <v>1075</v>
      </c>
    </row>
    <row r="19210" spans="12:13" x14ac:dyDescent="0.35">
      <c r="L19210" s="535" t="s">
        <v>20274</v>
      </c>
      <c r="M19210" s="529" t="s">
        <v>1075</v>
      </c>
    </row>
    <row r="19211" spans="12:13" x14ac:dyDescent="0.35">
      <c r="L19211" s="535" t="s">
        <v>20275</v>
      </c>
      <c r="M19211" s="529" t="s">
        <v>1075</v>
      </c>
    </row>
    <row r="19212" spans="12:13" x14ac:dyDescent="0.35">
      <c r="L19212" s="535" t="s">
        <v>20276</v>
      </c>
      <c r="M19212" s="529" t="s">
        <v>1075</v>
      </c>
    </row>
    <row r="19213" spans="12:13" x14ac:dyDescent="0.35">
      <c r="L19213" s="535" t="s">
        <v>20277</v>
      </c>
      <c r="M19213" s="529" t="s">
        <v>1075</v>
      </c>
    </row>
    <row r="19214" spans="12:13" x14ac:dyDescent="0.35">
      <c r="L19214" s="535" t="s">
        <v>20278</v>
      </c>
      <c r="M19214" s="529" t="s">
        <v>1075</v>
      </c>
    </row>
    <row r="19215" spans="12:13" x14ac:dyDescent="0.35">
      <c r="L19215" s="535" t="s">
        <v>20279</v>
      </c>
      <c r="M19215" s="529" t="s">
        <v>1075</v>
      </c>
    </row>
    <row r="19216" spans="12:13" x14ac:dyDescent="0.35">
      <c r="L19216" s="535" t="s">
        <v>20280</v>
      </c>
      <c r="M19216" s="529" t="s">
        <v>1075</v>
      </c>
    </row>
    <row r="19217" spans="12:13" x14ac:dyDescent="0.35">
      <c r="L19217" s="535" t="s">
        <v>20281</v>
      </c>
      <c r="M19217" s="529" t="s">
        <v>1075</v>
      </c>
    </row>
    <row r="19218" spans="12:13" x14ac:dyDescent="0.35">
      <c r="L19218" s="535" t="s">
        <v>20282</v>
      </c>
      <c r="M19218" s="529" t="s">
        <v>1075</v>
      </c>
    </row>
    <row r="19219" spans="12:13" x14ac:dyDescent="0.35">
      <c r="L19219" s="535" t="s">
        <v>20283</v>
      </c>
      <c r="M19219" s="529" t="s">
        <v>1075</v>
      </c>
    </row>
    <row r="19220" spans="12:13" x14ac:dyDescent="0.35">
      <c r="L19220" s="535" t="s">
        <v>20284</v>
      </c>
      <c r="M19220" s="529" t="s">
        <v>1075</v>
      </c>
    </row>
    <row r="19221" spans="12:13" x14ac:dyDescent="0.35">
      <c r="L19221" s="535" t="s">
        <v>20285</v>
      </c>
      <c r="M19221" s="529" t="s">
        <v>1075</v>
      </c>
    </row>
    <row r="19222" spans="12:13" x14ac:dyDescent="0.35">
      <c r="L19222" s="535" t="s">
        <v>20286</v>
      </c>
      <c r="M19222" s="529" t="s">
        <v>1075</v>
      </c>
    </row>
    <row r="19223" spans="12:13" x14ac:dyDescent="0.35">
      <c r="L19223" s="535" t="s">
        <v>20287</v>
      </c>
      <c r="M19223" s="529" t="s">
        <v>1075</v>
      </c>
    </row>
    <row r="19224" spans="12:13" x14ac:dyDescent="0.35">
      <c r="L19224" s="535" t="s">
        <v>20288</v>
      </c>
      <c r="M19224" s="529" t="s">
        <v>1075</v>
      </c>
    </row>
    <row r="19225" spans="12:13" x14ac:dyDescent="0.35">
      <c r="L19225" s="535" t="s">
        <v>20289</v>
      </c>
      <c r="M19225" s="529" t="s">
        <v>1075</v>
      </c>
    </row>
    <row r="19226" spans="12:13" x14ac:dyDescent="0.35">
      <c r="L19226" s="535" t="s">
        <v>20290</v>
      </c>
      <c r="M19226" s="529" t="s">
        <v>1075</v>
      </c>
    </row>
    <row r="19227" spans="12:13" x14ac:dyDescent="0.35">
      <c r="L19227" s="535" t="s">
        <v>20291</v>
      </c>
      <c r="M19227" s="529" t="s">
        <v>1075</v>
      </c>
    </row>
    <row r="19228" spans="12:13" x14ac:dyDescent="0.35">
      <c r="L19228" s="535" t="s">
        <v>20292</v>
      </c>
      <c r="M19228" s="529" t="s">
        <v>1075</v>
      </c>
    </row>
    <row r="19229" spans="12:13" x14ac:dyDescent="0.35">
      <c r="L19229" s="535" t="s">
        <v>20293</v>
      </c>
      <c r="M19229" s="529" t="s">
        <v>1075</v>
      </c>
    </row>
    <row r="19230" spans="12:13" x14ac:dyDescent="0.35">
      <c r="L19230" s="535" t="s">
        <v>20294</v>
      </c>
      <c r="M19230" s="529" t="s">
        <v>1075</v>
      </c>
    </row>
    <row r="19231" spans="12:13" x14ac:dyDescent="0.35">
      <c r="L19231" s="535" t="s">
        <v>20295</v>
      </c>
      <c r="M19231" s="529" t="s">
        <v>1075</v>
      </c>
    </row>
    <row r="19232" spans="12:13" x14ac:dyDescent="0.35">
      <c r="L19232" s="535" t="s">
        <v>20296</v>
      </c>
      <c r="M19232" s="529" t="s">
        <v>1075</v>
      </c>
    </row>
    <row r="19233" spans="12:13" x14ac:dyDescent="0.35">
      <c r="L19233" s="535" t="s">
        <v>20297</v>
      </c>
      <c r="M19233" s="529" t="s">
        <v>1075</v>
      </c>
    </row>
    <row r="19234" spans="12:13" x14ac:dyDescent="0.35">
      <c r="L19234" s="535" t="s">
        <v>20298</v>
      </c>
      <c r="M19234" s="529" t="s">
        <v>1075</v>
      </c>
    </row>
    <row r="19235" spans="12:13" x14ac:dyDescent="0.35">
      <c r="L19235" s="535" t="s">
        <v>20299</v>
      </c>
      <c r="M19235" s="529" t="s">
        <v>1075</v>
      </c>
    </row>
    <row r="19236" spans="12:13" x14ac:dyDescent="0.35">
      <c r="L19236" s="535" t="s">
        <v>20300</v>
      </c>
      <c r="M19236" s="529" t="s">
        <v>1075</v>
      </c>
    </row>
    <row r="19237" spans="12:13" x14ac:dyDescent="0.35">
      <c r="L19237" s="535" t="s">
        <v>20301</v>
      </c>
      <c r="M19237" s="529" t="s">
        <v>1075</v>
      </c>
    </row>
    <row r="19238" spans="12:13" x14ac:dyDescent="0.35">
      <c r="L19238" s="535" t="s">
        <v>20302</v>
      </c>
      <c r="M19238" s="529" t="s">
        <v>1075</v>
      </c>
    </row>
    <row r="19239" spans="12:13" x14ac:dyDescent="0.35">
      <c r="L19239" s="535" t="s">
        <v>20303</v>
      </c>
      <c r="M19239" s="529" t="s">
        <v>1075</v>
      </c>
    </row>
    <row r="19240" spans="12:13" x14ac:dyDescent="0.35">
      <c r="L19240" s="535" t="s">
        <v>20304</v>
      </c>
      <c r="M19240" s="529" t="s">
        <v>1075</v>
      </c>
    </row>
    <row r="19241" spans="12:13" x14ac:dyDescent="0.35">
      <c r="L19241" s="535" t="s">
        <v>20305</v>
      </c>
      <c r="M19241" s="529" t="s">
        <v>1075</v>
      </c>
    </row>
    <row r="19242" spans="12:13" x14ac:dyDescent="0.35">
      <c r="L19242" s="535" t="s">
        <v>20306</v>
      </c>
      <c r="M19242" s="529" t="s">
        <v>1075</v>
      </c>
    </row>
    <row r="19243" spans="12:13" x14ac:dyDescent="0.35">
      <c r="L19243" s="535" t="s">
        <v>20307</v>
      </c>
      <c r="M19243" s="529" t="s">
        <v>1075</v>
      </c>
    </row>
    <row r="19244" spans="12:13" x14ac:dyDescent="0.35">
      <c r="L19244" s="535" t="s">
        <v>20308</v>
      </c>
      <c r="M19244" s="529" t="s">
        <v>1075</v>
      </c>
    </row>
    <row r="19245" spans="12:13" x14ac:dyDescent="0.35">
      <c r="L19245" s="535" t="s">
        <v>20309</v>
      </c>
      <c r="M19245" s="529" t="s">
        <v>1075</v>
      </c>
    </row>
    <row r="19246" spans="12:13" x14ac:dyDescent="0.35">
      <c r="L19246" s="535" t="s">
        <v>20310</v>
      </c>
      <c r="M19246" s="529" t="s">
        <v>1075</v>
      </c>
    </row>
    <row r="19247" spans="12:13" x14ac:dyDescent="0.35">
      <c r="L19247" s="535" t="s">
        <v>20311</v>
      </c>
      <c r="M19247" s="529" t="s">
        <v>1075</v>
      </c>
    </row>
    <row r="19248" spans="12:13" x14ac:dyDescent="0.35">
      <c r="L19248" s="535" t="s">
        <v>20312</v>
      </c>
      <c r="M19248" s="529" t="s">
        <v>1075</v>
      </c>
    </row>
    <row r="19249" spans="12:13" x14ac:dyDescent="0.35">
      <c r="L19249" s="535" t="s">
        <v>20313</v>
      </c>
      <c r="M19249" s="529" t="s">
        <v>1075</v>
      </c>
    </row>
    <row r="19250" spans="12:13" x14ac:dyDescent="0.35">
      <c r="L19250" s="535" t="s">
        <v>20314</v>
      </c>
      <c r="M19250" s="529" t="s">
        <v>1075</v>
      </c>
    </row>
    <row r="19251" spans="12:13" x14ac:dyDescent="0.35">
      <c r="L19251" s="535" t="s">
        <v>20315</v>
      </c>
      <c r="M19251" s="529" t="s">
        <v>1047</v>
      </c>
    </row>
    <row r="19252" spans="12:13" x14ac:dyDescent="0.35">
      <c r="L19252" s="535" t="s">
        <v>20316</v>
      </c>
      <c r="M19252" s="529" t="s">
        <v>1047</v>
      </c>
    </row>
    <row r="19253" spans="12:13" x14ac:dyDescent="0.35">
      <c r="L19253" s="535" t="s">
        <v>20317</v>
      </c>
      <c r="M19253" s="529" t="s">
        <v>1047</v>
      </c>
    </row>
    <row r="19254" spans="12:13" x14ac:dyDescent="0.35">
      <c r="L19254" s="535" t="s">
        <v>20318</v>
      </c>
      <c r="M19254" s="529" t="s">
        <v>1047</v>
      </c>
    </row>
    <row r="19255" spans="12:13" x14ac:dyDescent="0.35">
      <c r="L19255" s="535" t="s">
        <v>20319</v>
      </c>
      <c r="M19255" s="529" t="s">
        <v>1047</v>
      </c>
    </row>
    <row r="19256" spans="12:13" x14ac:dyDescent="0.35">
      <c r="L19256" s="535" t="s">
        <v>20320</v>
      </c>
      <c r="M19256" s="529" t="s">
        <v>1047</v>
      </c>
    </row>
    <row r="19257" spans="12:13" x14ac:dyDescent="0.35">
      <c r="L19257" s="535" t="s">
        <v>20321</v>
      </c>
      <c r="M19257" s="529" t="s">
        <v>1047</v>
      </c>
    </row>
    <row r="19258" spans="12:13" x14ac:dyDescent="0.35">
      <c r="L19258" s="535" t="s">
        <v>20322</v>
      </c>
      <c r="M19258" s="529" t="s">
        <v>1047</v>
      </c>
    </row>
    <row r="19259" spans="12:13" x14ac:dyDescent="0.35">
      <c r="L19259" s="535" t="s">
        <v>20323</v>
      </c>
      <c r="M19259" s="529" t="s">
        <v>1047</v>
      </c>
    </row>
    <row r="19260" spans="12:13" x14ac:dyDescent="0.35">
      <c r="L19260" s="535" t="s">
        <v>20324</v>
      </c>
      <c r="M19260" s="529" t="s">
        <v>1047</v>
      </c>
    </row>
    <row r="19261" spans="12:13" x14ac:dyDescent="0.35">
      <c r="L19261" s="535" t="s">
        <v>20325</v>
      </c>
      <c r="M19261" s="529" t="s">
        <v>1047</v>
      </c>
    </row>
    <row r="19262" spans="12:13" x14ac:dyDescent="0.35">
      <c r="L19262" s="535" t="s">
        <v>20326</v>
      </c>
      <c r="M19262" s="529" t="s">
        <v>1075</v>
      </c>
    </row>
    <row r="19263" spans="12:13" x14ac:dyDescent="0.35">
      <c r="L19263" s="535" t="s">
        <v>20327</v>
      </c>
      <c r="M19263" s="529" t="s">
        <v>1075</v>
      </c>
    </row>
    <row r="19264" spans="12:13" x14ac:dyDescent="0.35">
      <c r="L19264" s="535" t="s">
        <v>20328</v>
      </c>
      <c r="M19264" s="529" t="s">
        <v>1075</v>
      </c>
    </row>
    <row r="19265" spans="12:13" x14ac:dyDescent="0.35">
      <c r="L19265" s="535" t="s">
        <v>20329</v>
      </c>
      <c r="M19265" s="529" t="s">
        <v>1075</v>
      </c>
    </row>
    <row r="19266" spans="12:13" x14ac:dyDescent="0.35">
      <c r="L19266" s="535" t="s">
        <v>20330</v>
      </c>
      <c r="M19266" s="529" t="s">
        <v>1075</v>
      </c>
    </row>
    <row r="19267" spans="12:13" x14ac:dyDescent="0.35">
      <c r="L19267" s="535" t="s">
        <v>20331</v>
      </c>
      <c r="M19267" s="529" t="s">
        <v>1075</v>
      </c>
    </row>
    <row r="19268" spans="12:13" x14ac:dyDescent="0.35">
      <c r="L19268" s="535" t="s">
        <v>20332</v>
      </c>
      <c r="M19268" s="529" t="s">
        <v>1075</v>
      </c>
    </row>
    <row r="19269" spans="12:13" x14ac:dyDescent="0.35">
      <c r="L19269" s="535" t="s">
        <v>20333</v>
      </c>
      <c r="M19269" s="529" t="s">
        <v>1075</v>
      </c>
    </row>
    <row r="19270" spans="12:13" x14ac:dyDescent="0.35">
      <c r="L19270" s="535" t="s">
        <v>20334</v>
      </c>
      <c r="M19270" s="529" t="s">
        <v>1075</v>
      </c>
    </row>
    <row r="19271" spans="12:13" x14ac:dyDescent="0.35">
      <c r="L19271" s="535" t="s">
        <v>20335</v>
      </c>
      <c r="M19271" s="529" t="s">
        <v>1075</v>
      </c>
    </row>
    <row r="19272" spans="12:13" x14ac:dyDescent="0.35">
      <c r="L19272" s="535" t="s">
        <v>20336</v>
      </c>
      <c r="M19272" s="529" t="s">
        <v>1075</v>
      </c>
    </row>
    <row r="19273" spans="12:13" x14ac:dyDescent="0.35">
      <c r="L19273" s="535" t="s">
        <v>20337</v>
      </c>
      <c r="M19273" s="529" t="s">
        <v>1075</v>
      </c>
    </row>
    <row r="19274" spans="12:13" x14ac:dyDescent="0.35">
      <c r="L19274" s="535" t="s">
        <v>20338</v>
      </c>
      <c r="M19274" s="529" t="s">
        <v>1075</v>
      </c>
    </row>
    <row r="19275" spans="12:13" x14ac:dyDescent="0.35">
      <c r="L19275" s="535" t="s">
        <v>20339</v>
      </c>
      <c r="M19275" s="529" t="s">
        <v>1075</v>
      </c>
    </row>
    <row r="19276" spans="12:13" x14ac:dyDescent="0.35">
      <c r="L19276" s="535" t="s">
        <v>20340</v>
      </c>
      <c r="M19276" s="529" t="s">
        <v>1075</v>
      </c>
    </row>
    <row r="19277" spans="12:13" x14ac:dyDescent="0.35">
      <c r="L19277" s="535" t="s">
        <v>20341</v>
      </c>
      <c r="M19277" s="529" t="s">
        <v>1075</v>
      </c>
    </row>
    <row r="19278" spans="12:13" x14ac:dyDescent="0.35">
      <c r="L19278" s="535" t="s">
        <v>20342</v>
      </c>
      <c r="M19278" s="529" t="s">
        <v>1075</v>
      </c>
    </row>
    <row r="19279" spans="12:13" x14ac:dyDescent="0.35">
      <c r="L19279" s="535" t="s">
        <v>20343</v>
      </c>
      <c r="M19279" s="529" t="s">
        <v>1075</v>
      </c>
    </row>
    <row r="19280" spans="12:13" x14ac:dyDescent="0.35">
      <c r="L19280" s="535" t="s">
        <v>20344</v>
      </c>
      <c r="M19280" s="529" t="s">
        <v>1075</v>
      </c>
    </row>
    <row r="19281" spans="12:13" x14ac:dyDescent="0.35">
      <c r="L19281" s="535" t="s">
        <v>20345</v>
      </c>
      <c r="M19281" s="529" t="s">
        <v>1075</v>
      </c>
    </row>
    <row r="19282" spans="12:13" x14ac:dyDescent="0.35">
      <c r="L19282" s="535" t="s">
        <v>20346</v>
      </c>
      <c r="M19282" s="529" t="s">
        <v>1075</v>
      </c>
    </row>
    <row r="19283" spans="12:13" x14ac:dyDescent="0.35">
      <c r="L19283" s="535" t="s">
        <v>20347</v>
      </c>
      <c r="M19283" s="529" t="s">
        <v>1075</v>
      </c>
    </row>
    <row r="19284" spans="12:13" x14ac:dyDescent="0.35">
      <c r="L19284" s="535" t="s">
        <v>20348</v>
      </c>
      <c r="M19284" s="529" t="s">
        <v>1075</v>
      </c>
    </row>
    <row r="19285" spans="12:13" x14ac:dyDescent="0.35">
      <c r="L19285" s="535" t="s">
        <v>20349</v>
      </c>
      <c r="M19285" s="529" t="s">
        <v>1075</v>
      </c>
    </row>
    <row r="19286" spans="12:13" x14ac:dyDescent="0.35">
      <c r="L19286" s="535" t="s">
        <v>20350</v>
      </c>
      <c r="M19286" s="529" t="s">
        <v>1075</v>
      </c>
    </row>
    <row r="19287" spans="12:13" x14ac:dyDescent="0.35">
      <c r="L19287" s="535" t="s">
        <v>20351</v>
      </c>
      <c r="M19287" s="529" t="s">
        <v>1075</v>
      </c>
    </row>
    <row r="19288" spans="12:13" x14ac:dyDescent="0.35">
      <c r="L19288" s="535" t="s">
        <v>20352</v>
      </c>
      <c r="M19288" s="529" t="s">
        <v>1075</v>
      </c>
    </row>
    <row r="19289" spans="12:13" x14ac:dyDescent="0.35">
      <c r="L19289" s="535" t="s">
        <v>20353</v>
      </c>
      <c r="M19289" s="529" t="s">
        <v>1075</v>
      </c>
    </row>
    <row r="19290" spans="12:13" x14ac:dyDescent="0.35">
      <c r="L19290" s="535" t="s">
        <v>20354</v>
      </c>
      <c r="M19290" s="529" t="s">
        <v>1075</v>
      </c>
    </row>
    <row r="19291" spans="12:13" x14ac:dyDescent="0.35">
      <c r="L19291" s="535" t="s">
        <v>20355</v>
      </c>
      <c r="M19291" s="529" t="s">
        <v>1075</v>
      </c>
    </row>
    <row r="19292" spans="12:13" x14ac:dyDescent="0.35">
      <c r="L19292" s="535" t="s">
        <v>20356</v>
      </c>
      <c r="M19292" s="529" t="s">
        <v>1075</v>
      </c>
    </row>
    <row r="19293" spans="12:13" x14ac:dyDescent="0.35">
      <c r="L19293" s="535" t="s">
        <v>20357</v>
      </c>
      <c r="M19293" s="529" t="s">
        <v>1075</v>
      </c>
    </row>
    <row r="19294" spans="12:13" x14ac:dyDescent="0.35">
      <c r="L19294" s="535" t="s">
        <v>20358</v>
      </c>
      <c r="M19294" s="529" t="s">
        <v>1075</v>
      </c>
    </row>
    <row r="19295" spans="12:13" x14ac:dyDescent="0.35">
      <c r="L19295" s="535" t="s">
        <v>20359</v>
      </c>
      <c r="M19295" s="529" t="s">
        <v>1075</v>
      </c>
    </row>
    <row r="19296" spans="12:13" x14ac:dyDescent="0.35">
      <c r="L19296" s="535" t="s">
        <v>20360</v>
      </c>
      <c r="M19296" s="529" t="s">
        <v>1075</v>
      </c>
    </row>
    <row r="19297" spans="12:13" x14ac:dyDescent="0.35">
      <c r="L19297" s="535" t="s">
        <v>20361</v>
      </c>
      <c r="M19297" s="529" t="s">
        <v>1075</v>
      </c>
    </row>
    <row r="19298" spans="12:13" x14ac:dyDescent="0.35">
      <c r="L19298" s="535" t="s">
        <v>20362</v>
      </c>
      <c r="M19298" s="529" t="s">
        <v>1075</v>
      </c>
    </row>
    <row r="19299" spans="12:13" x14ac:dyDescent="0.35">
      <c r="L19299" s="535" t="s">
        <v>20363</v>
      </c>
      <c r="M19299" s="529" t="s">
        <v>1075</v>
      </c>
    </row>
    <row r="19300" spans="12:13" x14ac:dyDescent="0.35">
      <c r="L19300" s="535" t="s">
        <v>20364</v>
      </c>
      <c r="M19300" s="529" t="s">
        <v>1075</v>
      </c>
    </row>
    <row r="19301" spans="12:13" x14ac:dyDescent="0.35">
      <c r="L19301" s="535" t="s">
        <v>20365</v>
      </c>
      <c r="M19301" s="529" t="s">
        <v>1075</v>
      </c>
    </row>
    <row r="19302" spans="12:13" x14ac:dyDescent="0.35">
      <c r="L19302" s="535" t="s">
        <v>20366</v>
      </c>
      <c r="M19302" s="529" t="s">
        <v>1075</v>
      </c>
    </row>
    <row r="19303" spans="12:13" x14ac:dyDescent="0.35">
      <c r="L19303" s="535" t="s">
        <v>20367</v>
      </c>
      <c r="M19303" s="529" t="s">
        <v>1075</v>
      </c>
    </row>
    <row r="19304" spans="12:13" x14ac:dyDescent="0.35">
      <c r="L19304" s="535" t="s">
        <v>20368</v>
      </c>
      <c r="M19304" s="529" t="s">
        <v>1075</v>
      </c>
    </row>
    <row r="19305" spans="12:13" x14ac:dyDescent="0.35">
      <c r="L19305" s="535" t="s">
        <v>20369</v>
      </c>
      <c r="M19305" s="529" t="s">
        <v>1075</v>
      </c>
    </row>
    <row r="19306" spans="12:13" x14ac:dyDescent="0.35">
      <c r="L19306" s="535" t="s">
        <v>20370</v>
      </c>
      <c r="M19306" s="529" t="s">
        <v>1075</v>
      </c>
    </row>
    <row r="19307" spans="12:13" x14ac:dyDescent="0.35">
      <c r="L19307" s="535" t="s">
        <v>20371</v>
      </c>
      <c r="M19307" s="529" t="s">
        <v>1075</v>
      </c>
    </row>
    <row r="19308" spans="12:13" x14ac:dyDescent="0.35">
      <c r="L19308" s="535" t="s">
        <v>20372</v>
      </c>
      <c r="M19308" s="529" t="s">
        <v>1075</v>
      </c>
    </row>
    <row r="19309" spans="12:13" x14ac:dyDescent="0.35">
      <c r="L19309" s="535" t="s">
        <v>20373</v>
      </c>
      <c r="M19309" s="529" t="s">
        <v>1075</v>
      </c>
    </row>
    <row r="19310" spans="12:13" x14ac:dyDescent="0.35">
      <c r="L19310" s="535" t="s">
        <v>20374</v>
      </c>
      <c r="M19310" s="529" t="s">
        <v>1075</v>
      </c>
    </row>
    <row r="19311" spans="12:13" x14ac:dyDescent="0.35">
      <c r="L19311" s="535" t="s">
        <v>20375</v>
      </c>
      <c r="M19311" s="529" t="s">
        <v>1075</v>
      </c>
    </row>
    <row r="19312" spans="12:13" x14ac:dyDescent="0.35">
      <c r="L19312" s="535" t="s">
        <v>20376</v>
      </c>
      <c r="M19312" s="529" t="s">
        <v>1075</v>
      </c>
    </row>
    <row r="19313" spans="12:13" x14ac:dyDescent="0.35">
      <c r="L19313" s="535" t="s">
        <v>20377</v>
      </c>
      <c r="M19313" s="529" t="s">
        <v>1075</v>
      </c>
    </row>
    <row r="19314" spans="12:13" x14ac:dyDescent="0.35">
      <c r="L19314" s="535" t="s">
        <v>20378</v>
      </c>
      <c r="M19314" s="529" t="s">
        <v>1075</v>
      </c>
    </row>
    <row r="19315" spans="12:13" x14ac:dyDescent="0.35">
      <c r="L19315" s="535" t="s">
        <v>20379</v>
      </c>
      <c r="M19315" s="529" t="s">
        <v>1075</v>
      </c>
    </row>
    <row r="19316" spans="12:13" x14ac:dyDescent="0.35">
      <c r="L19316" s="535" t="s">
        <v>20380</v>
      </c>
      <c r="M19316" s="529" t="s">
        <v>1075</v>
      </c>
    </row>
    <row r="19317" spans="12:13" x14ac:dyDescent="0.35">
      <c r="L19317" s="535" t="s">
        <v>20381</v>
      </c>
      <c r="M19317" s="529" t="s">
        <v>1075</v>
      </c>
    </row>
    <row r="19318" spans="12:13" x14ac:dyDescent="0.35">
      <c r="L19318" s="535" t="s">
        <v>20382</v>
      </c>
      <c r="M19318" s="529" t="s">
        <v>1075</v>
      </c>
    </row>
    <row r="19319" spans="12:13" x14ac:dyDescent="0.35">
      <c r="L19319" s="535" t="s">
        <v>20383</v>
      </c>
      <c r="M19319" s="529" t="s">
        <v>1075</v>
      </c>
    </row>
    <row r="19320" spans="12:13" x14ac:dyDescent="0.35">
      <c r="L19320" s="535" t="s">
        <v>20384</v>
      </c>
      <c r="M19320" s="529" t="s">
        <v>1075</v>
      </c>
    </row>
    <row r="19321" spans="12:13" x14ac:dyDescent="0.35">
      <c r="L19321" s="535" t="s">
        <v>20385</v>
      </c>
      <c r="M19321" s="529" t="s">
        <v>1075</v>
      </c>
    </row>
    <row r="19322" spans="12:13" x14ac:dyDescent="0.35">
      <c r="L19322" s="535" t="s">
        <v>20386</v>
      </c>
      <c r="M19322" s="529" t="s">
        <v>1075</v>
      </c>
    </row>
    <row r="19323" spans="12:13" x14ac:dyDescent="0.35">
      <c r="L19323" s="535" t="s">
        <v>20387</v>
      </c>
      <c r="M19323" s="529" t="s">
        <v>1075</v>
      </c>
    </row>
    <row r="19324" spans="12:13" x14ac:dyDescent="0.35">
      <c r="L19324" s="535" t="s">
        <v>20388</v>
      </c>
      <c r="M19324" s="529" t="s">
        <v>1075</v>
      </c>
    </row>
    <row r="19325" spans="12:13" x14ac:dyDescent="0.35">
      <c r="L19325" s="535" t="s">
        <v>20389</v>
      </c>
      <c r="M19325" s="529" t="s">
        <v>1075</v>
      </c>
    </row>
    <row r="19326" spans="12:13" x14ac:dyDescent="0.35">
      <c r="L19326" s="535" t="s">
        <v>20390</v>
      </c>
      <c r="M19326" s="529" t="s">
        <v>1075</v>
      </c>
    </row>
    <row r="19327" spans="12:13" x14ac:dyDescent="0.35">
      <c r="L19327" s="535" t="s">
        <v>20391</v>
      </c>
      <c r="M19327" s="529" t="s">
        <v>1075</v>
      </c>
    </row>
    <row r="19328" spans="12:13" x14ac:dyDescent="0.35">
      <c r="L19328" s="535" t="s">
        <v>20392</v>
      </c>
      <c r="M19328" s="529" t="s">
        <v>1075</v>
      </c>
    </row>
    <row r="19329" spans="12:13" x14ac:dyDescent="0.35">
      <c r="L19329" s="535" t="s">
        <v>20393</v>
      </c>
      <c r="M19329" s="529" t="s">
        <v>1075</v>
      </c>
    </row>
    <row r="19330" spans="12:13" x14ac:dyDescent="0.35">
      <c r="L19330" s="535" t="s">
        <v>20394</v>
      </c>
      <c r="M19330" s="529" t="s">
        <v>1075</v>
      </c>
    </row>
    <row r="19331" spans="12:13" x14ac:dyDescent="0.35">
      <c r="L19331" s="535" t="s">
        <v>20395</v>
      </c>
      <c r="M19331" s="529" t="s">
        <v>1075</v>
      </c>
    </row>
    <row r="19332" spans="12:13" x14ac:dyDescent="0.35">
      <c r="L19332" s="535" t="s">
        <v>20396</v>
      </c>
      <c r="M19332" s="529" t="s">
        <v>1075</v>
      </c>
    </row>
    <row r="19333" spans="12:13" x14ac:dyDescent="0.35">
      <c r="L19333" s="535" t="s">
        <v>20397</v>
      </c>
      <c r="M19333" s="529" t="s">
        <v>1075</v>
      </c>
    </row>
    <row r="19334" spans="12:13" x14ac:dyDescent="0.35">
      <c r="L19334" s="535" t="s">
        <v>20398</v>
      </c>
      <c r="M19334" s="529" t="s">
        <v>1075</v>
      </c>
    </row>
    <row r="19335" spans="12:13" x14ac:dyDescent="0.35">
      <c r="L19335" s="535" t="s">
        <v>20399</v>
      </c>
      <c r="M19335" s="529" t="s">
        <v>1075</v>
      </c>
    </row>
    <row r="19336" spans="12:13" x14ac:dyDescent="0.35">
      <c r="L19336" s="535" t="s">
        <v>20400</v>
      </c>
      <c r="M19336" s="529" t="s">
        <v>1075</v>
      </c>
    </row>
    <row r="19337" spans="12:13" x14ac:dyDescent="0.35">
      <c r="L19337" s="535" t="s">
        <v>20401</v>
      </c>
      <c r="M19337" s="529" t="s">
        <v>1075</v>
      </c>
    </row>
    <row r="19338" spans="12:13" x14ac:dyDescent="0.35">
      <c r="L19338" s="535" t="s">
        <v>20402</v>
      </c>
      <c r="M19338" s="529" t="s">
        <v>1075</v>
      </c>
    </row>
    <row r="19339" spans="12:13" x14ac:dyDescent="0.35">
      <c r="L19339" s="535" t="s">
        <v>20403</v>
      </c>
      <c r="M19339" s="529" t="s">
        <v>1075</v>
      </c>
    </row>
    <row r="19340" spans="12:13" x14ac:dyDescent="0.35">
      <c r="L19340" s="535" t="s">
        <v>20404</v>
      </c>
      <c r="M19340" s="529" t="s">
        <v>1075</v>
      </c>
    </row>
    <row r="19341" spans="12:13" x14ac:dyDescent="0.35">
      <c r="L19341" s="535" t="s">
        <v>20405</v>
      </c>
      <c r="M19341" s="529" t="s">
        <v>1075</v>
      </c>
    </row>
    <row r="19342" spans="12:13" x14ac:dyDescent="0.35">
      <c r="L19342" s="535" t="s">
        <v>20406</v>
      </c>
      <c r="M19342" s="529" t="s">
        <v>1075</v>
      </c>
    </row>
    <row r="19343" spans="12:13" x14ac:dyDescent="0.35">
      <c r="L19343" s="535" t="s">
        <v>20407</v>
      </c>
      <c r="M19343" s="529" t="s">
        <v>1075</v>
      </c>
    </row>
    <row r="19344" spans="12:13" x14ac:dyDescent="0.35">
      <c r="L19344" s="535" t="s">
        <v>20408</v>
      </c>
      <c r="M19344" s="529" t="s">
        <v>1075</v>
      </c>
    </row>
    <row r="19345" spans="12:13" x14ac:dyDescent="0.35">
      <c r="L19345" s="535" t="s">
        <v>20409</v>
      </c>
      <c r="M19345" s="529" t="s">
        <v>1075</v>
      </c>
    </row>
    <row r="19346" spans="12:13" x14ac:dyDescent="0.35">
      <c r="L19346" s="535" t="s">
        <v>20410</v>
      </c>
      <c r="M19346" s="529" t="s">
        <v>1075</v>
      </c>
    </row>
    <row r="19347" spans="12:13" x14ac:dyDescent="0.35">
      <c r="L19347" s="535" t="s">
        <v>20411</v>
      </c>
      <c r="M19347" s="529" t="s">
        <v>1075</v>
      </c>
    </row>
    <row r="19348" spans="12:13" x14ac:dyDescent="0.35">
      <c r="L19348" s="535" t="s">
        <v>20412</v>
      </c>
      <c r="M19348" s="529" t="s">
        <v>1075</v>
      </c>
    </row>
    <row r="19349" spans="12:13" x14ac:dyDescent="0.35">
      <c r="L19349" s="535" t="s">
        <v>20413</v>
      </c>
      <c r="M19349" s="529" t="s">
        <v>1075</v>
      </c>
    </row>
    <row r="19350" spans="12:13" x14ac:dyDescent="0.35">
      <c r="L19350" s="535" t="s">
        <v>20414</v>
      </c>
      <c r="M19350" s="529" t="s">
        <v>1075</v>
      </c>
    </row>
    <row r="19351" spans="12:13" x14ac:dyDescent="0.35">
      <c r="L19351" s="535" t="s">
        <v>20415</v>
      </c>
      <c r="M19351" s="529" t="s">
        <v>1075</v>
      </c>
    </row>
    <row r="19352" spans="12:13" x14ac:dyDescent="0.35">
      <c r="L19352" s="535" t="s">
        <v>20416</v>
      </c>
      <c r="M19352" s="529" t="s">
        <v>1075</v>
      </c>
    </row>
    <row r="19353" spans="12:13" x14ac:dyDescent="0.35">
      <c r="L19353" s="535" t="s">
        <v>20417</v>
      </c>
      <c r="M19353" s="529" t="s">
        <v>1075</v>
      </c>
    </row>
    <row r="19354" spans="12:13" x14ac:dyDescent="0.35">
      <c r="L19354" s="535" t="s">
        <v>20418</v>
      </c>
      <c r="M19354" s="529" t="s">
        <v>1075</v>
      </c>
    </row>
    <row r="19355" spans="12:13" x14ac:dyDescent="0.35">
      <c r="L19355" s="535" t="s">
        <v>20419</v>
      </c>
      <c r="M19355" s="529" t="s">
        <v>1075</v>
      </c>
    </row>
    <row r="19356" spans="12:13" x14ac:dyDescent="0.35">
      <c r="L19356" s="535" t="s">
        <v>20420</v>
      </c>
      <c r="M19356" s="529" t="s">
        <v>1075</v>
      </c>
    </row>
    <row r="19357" spans="12:13" x14ac:dyDescent="0.35">
      <c r="L19357" s="535" t="s">
        <v>20421</v>
      </c>
      <c r="M19357" s="529" t="s">
        <v>1075</v>
      </c>
    </row>
    <row r="19358" spans="12:13" x14ac:dyDescent="0.35">
      <c r="L19358" s="535" t="s">
        <v>20422</v>
      </c>
      <c r="M19358" s="529" t="s">
        <v>1075</v>
      </c>
    </row>
    <row r="19359" spans="12:13" x14ac:dyDescent="0.35">
      <c r="L19359" s="535" t="s">
        <v>20423</v>
      </c>
      <c r="M19359" s="529" t="s">
        <v>1075</v>
      </c>
    </row>
    <row r="19360" spans="12:13" x14ac:dyDescent="0.35">
      <c r="L19360" s="535" t="s">
        <v>20424</v>
      </c>
      <c r="M19360" s="529" t="s">
        <v>1075</v>
      </c>
    </row>
    <row r="19361" spans="12:13" x14ac:dyDescent="0.35">
      <c r="L19361" s="535" t="s">
        <v>20425</v>
      </c>
      <c r="M19361" s="529" t="s">
        <v>1075</v>
      </c>
    </row>
    <row r="19362" spans="12:13" x14ac:dyDescent="0.35">
      <c r="L19362" s="535" t="s">
        <v>20426</v>
      </c>
      <c r="M19362" s="529" t="s">
        <v>1075</v>
      </c>
    </row>
    <row r="19363" spans="12:13" x14ac:dyDescent="0.35">
      <c r="L19363" s="535" t="s">
        <v>20427</v>
      </c>
      <c r="M19363" s="529" t="s">
        <v>1075</v>
      </c>
    </row>
    <row r="19364" spans="12:13" x14ac:dyDescent="0.35">
      <c r="L19364" s="535" t="s">
        <v>20428</v>
      </c>
      <c r="M19364" s="529" t="s">
        <v>1075</v>
      </c>
    </row>
    <row r="19365" spans="12:13" x14ac:dyDescent="0.35">
      <c r="L19365" s="535" t="s">
        <v>20429</v>
      </c>
      <c r="M19365" s="529" t="s">
        <v>1075</v>
      </c>
    </row>
    <row r="19366" spans="12:13" x14ac:dyDescent="0.35">
      <c r="L19366" s="535" t="s">
        <v>20430</v>
      </c>
      <c r="M19366" s="529" t="s">
        <v>1075</v>
      </c>
    </row>
    <row r="19367" spans="12:13" x14ac:dyDescent="0.35">
      <c r="L19367" s="535" t="s">
        <v>20431</v>
      </c>
      <c r="M19367" s="529" t="s">
        <v>1075</v>
      </c>
    </row>
    <row r="19368" spans="12:13" x14ac:dyDescent="0.35">
      <c r="L19368" s="535" t="s">
        <v>20432</v>
      </c>
      <c r="M19368" s="529" t="s">
        <v>1075</v>
      </c>
    </row>
    <row r="19369" spans="12:13" x14ac:dyDescent="0.35">
      <c r="L19369" s="535" t="s">
        <v>20433</v>
      </c>
      <c r="M19369" s="529" t="s">
        <v>1075</v>
      </c>
    </row>
    <row r="19370" spans="12:13" x14ac:dyDescent="0.35">
      <c r="L19370" s="535" t="s">
        <v>20434</v>
      </c>
      <c r="M19370" s="529" t="s">
        <v>1075</v>
      </c>
    </row>
    <row r="19371" spans="12:13" x14ac:dyDescent="0.35">
      <c r="L19371" s="535" t="s">
        <v>20435</v>
      </c>
      <c r="M19371" s="529" t="s">
        <v>1075</v>
      </c>
    </row>
    <row r="19372" spans="12:13" x14ac:dyDescent="0.35">
      <c r="L19372" s="535" t="s">
        <v>20436</v>
      </c>
      <c r="M19372" s="529" t="s">
        <v>1075</v>
      </c>
    </row>
    <row r="19373" spans="12:13" x14ac:dyDescent="0.35">
      <c r="L19373" s="535" t="s">
        <v>20437</v>
      </c>
      <c r="M19373" s="529" t="s">
        <v>1075</v>
      </c>
    </row>
    <row r="19374" spans="12:13" x14ac:dyDescent="0.35">
      <c r="L19374" s="535" t="s">
        <v>20438</v>
      </c>
      <c r="M19374" s="529" t="s">
        <v>1075</v>
      </c>
    </row>
    <row r="19375" spans="12:13" x14ac:dyDescent="0.35">
      <c r="L19375" s="535" t="s">
        <v>20439</v>
      </c>
      <c r="M19375" s="529" t="s">
        <v>1075</v>
      </c>
    </row>
    <row r="19376" spans="12:13" x14ac:dyDescent="0.35">
      <c r="L19376" s="535" t="s">
        <v>20440</v>
      </c>
      <c r="M19376" s="529" t="s">
        <v>1075</v>
      </c>
    </row>
    <row r="19377" spans="12:13" x14ac:dyDescent="0.35">
      <c r="L19377" s="535" t="s">
        <v>20441</v>
      </c>
      <c r="M19377" s="529" t="s">
        <v>1075</v>
      </c>
    </row>
    <row r="19378" spans="12:13" x14ac:dyDescent="0.35">
      <c r="L19378" s="535" t="s">
        <v>20442</v>
      </c>
      <c r="M19378" s="529" t="s">
        <v>1075</v>
      </c>
    </row>
    <row r="19379" spans="12:13" x14ac:dyDescent="0.35">
      <c r="L19379" s="535" t="s">
        <v>20443</v>
      </c>
      <c r="M19379" s="529" t="s">
        <v>1075</v>
      </c>
    </row>
    <row r="19380" spans="12:13" x14ac:dyDescent="0.35">
      <c r="L19380" s="535" t="s">
        <v>20444</v>
      </c>
      <c r="M19380" s="529" t="s">
        <v>1075</v>
      </c>
    </row>
    <row r="19381" spans="12:13" x14ac:dyDescent="0.35">
      <c r="L19381" s="535" t="s">
        <v>20445</v>
      </c>
      <c r="M19381" s="529" t="s">
        <v>1075</v>
      </c>
    </row>
    <row r="19382" spans="12:13" x14ac:dyDescent="0.35">
      <c r="L19382" s="535" t="s">
        <v>20446</v>
      </c>
      <c r="M19382" s="529" t="s">
        <v>1075</v>
      </c>
    </row>
    <row r="19383" spans="12:13" x14ac:dyDescent="0.35">
      <c r="L19383" s="535" t="s">
        <v>20447</v>
      </c>
      <c r="M19383" s="529" t="s">
        <v>1075</v>
      </c>
    </row>
    <row r="19384" spans="12:13" x14ac:dyDescent="0.35">
      <c r="L19384" s="535" t="s">
        <v>20448</v>
      </c>
      <c r="M19384" s="529" t="s">
        <v>1075</v>
      </c>
    </row>
    <row r="19385" spans="12:13" x14ac:dyDescent="0.35">
      <c r="L19385" s="535" t="s">
        <v>20449</v>
      </c>
      <c r="M19385" s="529" t="s">
        <v>1075</v>
      </c>
    </row>
    <row r="19386" spans="12:13" x14ac:dyDescent="0.35">
      <c r="L19386" s="535" t="s">
        <v>20450</v>
      </c>
      <c r="M19386" s="529" t="s">
        <v>1075</v>
      </c>
    </row>
    <row r="19387" spans="12:13" x14ac:dyDescent="0.35">
      <c r="L19387" s="535" t="s">
        <v>20451</v>
      </c>
      <c r="M19387" s="529" t="s">
        <v>1075</v>
      </c>
    </row>
    <row r="19388" spans="12:13" x14ac:dyDescent="0.35">
      <c r="L19388" s="535" t="s">
        <v>20452</v>
      </c>
      <c r="M19388" s="529" t="s">
        <v>1075</v>
      </c>
    </row>
    <row r="19389" spans="12:13" x14ac:dyDescent="0.35">
      <c r="L19389" s="535" t="s">
        <v>20453</v>
      </c>
      <c r="M19389" s="529" t="s">
        <v>1075</v>
      </c>
    </row>
    <row r="19390" spans="12:13" x14ac:dyDescent="0.35">
      <c r="L19390" s="535" t="s">
        <v>20454</v>
      </c>
      <c r="M19390" s="529" t="s">
        <v>1075</v>
      </c>
    </row>
    <row r="19391" spans="12:13" x14ac:dyDescent="0.35">
      <c r="L19391" s="535" t="s">
        <v>20455</v>
      </c>
      <c r="M19391" s="529" t="s">
        <v>1075</v>
      </c>
    </row>
    <row r="19392" spans="12:13" x14ac:dyDescent="0.35">
      <c r="L19392" s="535" t="s">
        <v>20456</v>
      </c>
      <c r="M19392" s="529" t="s">
        <v>1075</v>
      </c>
    </row>
    <row r="19393" spans="12:13" x14ac:dyDescent="0.35">
      <c r="L19393" s="535" t="s">
        <v>20457</v>
      </c>
      <c r="M19393" s="529" t="s">
        <v>1075</v>
      </c>
    </row>
    <row r="19394" spans="12:13" x14ac:dyDescent="0.35">
      <c r="L19394" s="535" t="s">
        <v>20458</v>
      </c>
      <c r="M19394" s="529" t="s">
        <v>1075</v>
      </c>
    </row>
    <row r="19395" spans="12:13" x14ac:dyDescent="0.35">
      <c r="L19395" s="535" t="s">
        <v>20459</v>
      </c>
      <c r="M19395" s="529" t="s">
        <v>1075</v>
      </c>
    </row>
    <row r="19396" spans="12:13" x14ac:dyDescent="0.35">
      <c r="L19396" s="535" t="s">
        <v>20460</v>
      </c>
      <c r="M19396" s="529" t="s">
        <v>1075</v>
      </c>
    </row>
    <row r="19397" spans="12:13" x14ac:dyDescent="0.35">
      <c r="L19397" s="535" t="s">
        <v>20461</v>
      </c>
      <c r="M19397" s="529" t="s">
        <v>1075</v>
      </c>
    </row>
    <row r="19398" spans="12:13" x14ac:dyDescent="0.35">
      <c r="L19398" s="535" t="s">
        <v>20462</v>
      </c>
      <c r="M19398" s="529" t="s">
        <v>1075</v>
      </c>
    </row>
    <row r="19399" spans="12:13" x14ac:dyDescent="0.35">
      <c r="L19399" s="535" t="s">
        <v>20463</v>
      </c>
      <c r="M19399" s="529" t="s">
        <v>1075</v>
      </c>
    </row>
    <row r="19400" spans="12:13" x14ac:dyDescent="0.35">
      <c r="L19400" s="535" t="s">
        <v>20464</v>
      </c>
      <c r="M19400" s="529" t="s">
        <v>1075</v>
      </c>
    </row>
    <row r="19401" spans="12:13" x14ac:dyDescent="0.35">
      <c r="L19401" s="535" t="s">
        <v>20465</v>
      </c>
      <c r="M19401" s="529" t="s">
        <v>1075</v>
      </c>
    </row>
    <row r="19402" spans="12:13" x14ac:dyDescent="0.35">
      <c r="L19402" s="535" t="s">
        <v>20466</v>
      </c>
      <c r="M19402" s="529" t="s">
        <v>1075</v>
      </c>
    </row>
    <row r="19403" spans="12:13" x14ac:dyDescent="0.35">
      <c r="L19403" s="535" t="s">
        <v>20467</v>
      </c>
      <c r="M19403" s="529" t="s">
        <v>1075</v>
      </c>
    </row>
    <row r="19404" spans="12:13" x14ac:dyDescent="0.35">
      <c r="L19404" s="535" t="s">
        <v>20468</v>
      </c>
      <c r="M19404" s="529" t="s">
        <v>1075</v>
      </c>
    </row>
    <row r="19405" spans="12:13" x14ac:dyDescent="0.35">
      <c r="L19405" s="535" t="s">
        <v>20469</v>
      </c>
      <c r="M19405" s="529" t="s">
        <v>1075</v>
      </c>
    </row>
    <row r="19406" spans="12:13" x14ac:dyDescent="0.35">
      <c r="L19406" s="535" t="s">
        <v>20470</v>
      </c>
      <c r="M19406" s="529" t="s">
        <v>1075</v>
      </c>
    </row>
    <row r="19407" spans="12:13" x14ac:dyDescent="0.35">
      <c r="L19407" s="535" t="s">
        <v>20471</v>
      </c>
      <c r="M19407" s="529" t="s">
        <v>1075</v>
      </c>
    </row>
    <row r="19408" spans="12:13" x14ac:dyDescent="0.35">
      <c r="L19408" s="535" t="s">
        <v>20472</v>
      </c>
      <c r="M19408" s="529" t="s">
        <v>1075</v>
      </c>
    </row>
    <row r="19409" spans="12:13" x14ac:dyDescent="0.35">
      <c r="L19409" s="535" t="s">
        <v>20473</v>
      </c>
      <c r="M19409" s="529" t="s">
        <v>1075</v>
      </c>
    </row>
    <row r="19410" spans="12:13" x14ac:dyDescent="0.35">
      <c r="L19410" s="535" t="s">
        <v>20474</v>
      </c>
      <c r="M19410" s="529" t="s">
        <v>1075</v>
      </c>
    </row>
    <row r="19411" spans="12:13" x14ac:dyDescent="0.35">
      <c r="L19411" s="535" t="s">
        <v>20475</v>
      </c>
      <c r="M19411" s="529" t="s">
        <v>1075</v>
      </c>
    </row>
    <row r="19412" spans="12:13" x14ac:dyDescent="0.35">
      <c r="L19412" s="535" t="s">
        <v>20476</v>
      </c>
      <c r="M19412" s="529" t="s">
        <v>1075</v>
      </c>
    </row>
    <row r="19413" spans="12:13" x14ac:dyDescent="0.35">
      <c r="L19413" s="535" t="s">
        <v>20477</v>
      </c>
      <c r="M19413" s="529" t="s">
        <v>1075</v>
      </c>
    </row>
    <row r="19414" spans="12:13" x14ac:dyDescent="0.35">
      <c r="L19414" s="535" t="s">
        <v>20478</v>
      </c>
      <c r="M19414" s="529" t="s">
        <v>1075</v>
      </c>
    </row>
    <row r="19415" spans="12:13" x14ac:dyDescent="0.35">
      <c r="L19415" s="535" t="s">
        <v>20479</v>
      </c>
      <c r="M19415" s="529" t="s">
        <v>1075</v>
      </c>
    </row>
    <row r="19416" spans="12:13" x14ac:dyDescent="0.35">
      <c r="L19416" s="535" t="s">
        <v>20480</v>
      </c>
      <c r="M19416" s="529" t="s">
        <v>1075</v>
      </c>
    </row>
    <row r="19417" spans="12:13" x14ac:dyDescent="0.35">
      <c r="L19417" s="535" t="s">
        <v>20481</v>
      </c>
      <c r="M19417" s="529" t="s">
        <v>1075</v>
      </c>
    </row>
    <row r="19418" spans="12:13" x14ac:dyDescent="0.35">
      <c r="L19418" s="535" t="s">
        <v>20482</v>
      </c>
      <c r="M19418" s="529" t="s">
        <v>1075</v>
      </c>
    </row>
    <row r="19419" spans="12:13" x14ac:dyDescent="0.35">
      <c r="L19419" s="535" t="s">
        <v>20483</v>
      </c>
      <c r="M19419" s="529" t="s">
        <v>1075</v>
      </c>
    </row>
    <row r="19420" spans="12:13" x14ac:dyDescent="0.35">
      <c r="L19420" s="535" t="s">
        <v>20484</v>
      </c>
      <c r="M19420" s="529" t="s">
        <v>1075</v>
      </c>
    </row>
    <row r="19421" spans="12:13" x14ac:dyDescent="0.35">
      <c r="L19421" s="535" t="s">
        <v>20485</v>
      </c>
      <c r="M19421" s="529" t="s">
        <v>1075</v>
      </c>
    </row>
    <row r="19422" spans="12:13" x14ac:dyDescent="0.35">
      <c r="L19422" s="535" t="s">
        <v>20486</v>
      </c>
      <c r="M19422" s="529" t="s">
        <v>1075</v>
      </c>
    </row>
    <row r="19423" spans="12:13" x14ac:dyDescent="0.35">
      <c r="L19423" s="535" t="s">
        <v>20487</v>
      </c>
      <c r="M19423" s="529" t="s">
        <v>1075</v>
      </c>
    </row>
    <row r="19424" spans="12:13" x14ac:dyDescent="0.35">
      <c r="L19424" s="535" t="s">
        <v>20488</v>
      </c>
      <c r="M19424" s="529" t="s">
        <v>1075</v>
      </c>
    </row>
    <row r="19425" spans="12:13" x14ac:dyDescent="0.35">
      <c r="L19425" s="535" t="s">
        <v>20489</v>
      </c>
      <c r="M19425" s="529" t="s">
        <v>1075</v>
      </c>
    </row>
    <row r="19426" spans="12:13" x14ac:dyDescent="0.35">
      <c r="L19426" s="535" t="s">
        <v>20490</v>
      </c>
      <c r="M19426" s="529" t="s">
        <v>1075</v>
      </c>
    </row>
    <row r="19427" spans="12:13" x14ac:dyDescent="0.35">
      <c r="L19427" s="535" t="s">
        <v>20491</v>
      </c>
      <c r="M19427" s="529" t="s">
        <v>1075</v>
      </c>
    </row>
    <row r="19428" spans="12:13" x14ac:dyDescent="0.35">
      <c r="L19428" s="535" t="s">
        <v>20492</v>
      </c>
      <c r="M19428" s="529" t="s">
        <v>1075</v>
      </c>
    </row>
    <row r="19429" spans="12:13" x14ac:dyDescent="0.35">
      <c r="L19429" s="535" t="s">
        <v>20493</v>
      </c>
      <c r="M19429" s="529" t="s">
        <v>1075</v>
      </c>
    </row>
    <row r="19430" spans="12:13" x14ac:dyDescent="0.35">
      <c r="L19430" s="535" t="s">
        <v>20494</v>
      </c>
      <c r="M19430" s="529" t="s">
        <v>1075</v>
      </c>
    </row>
    <row r="19431" spans="12:13" x14ac:dyDescent="0.35">
      <c r="L19431" s="535" t="s">
        <v>20495</v>
      </c>
      <c r="M19431" s="529" t="s">
        <v>1075</v>
      </c>
    </row>
    <row r="19432" spans="12:13" x14ac:dyDescent="0.35">
      <c r="L19432" s="535" t="s">
        <v>20496</v>
      </c>
      <c r="M19432" s="529" t="s">
        <v>1075</v>
      </c>
    </row>
    <row r="19433" spans="12:13" x14ac:dyDescent="0.35">
      <c r="L19433" s="535" t="s">
        <v>20497</v>
      </c>
      <c r="M19433" s="529" t="s">
        <v>1075</v>
      </c>
    </row>
    <row r="19434" spans="12:13" x14ac:dyDescent="0.35">
      <c r="L19434" s="535" t="s">
        <v>20498</v>
      </c>
      <c r="M19434" s="529" t="s">
        <v>1075</v>
      </c>
    </row>
    <row r="19435" spans="12:13" x14ac:dyDescent="0.35">
      <c r="L19435" s="535" t="s">
        <v>20499</v>
      </c>
      <c r="M19435" s="529" t="s">
        <v>1075</v>
      </c>
    </row>
    <row r="19436" spans="12:13" x14ac:dyDescent="0.35">
      <c r="L19436" s="535" t="s">
        <v>20500</v>
      </c>
      <c r="M19436" s="529" t="s">
        <v>1075</v>
      </c>
    </row>
    <row r="19437" spans="12:13" x14ac:dyDescent="0.35">
      <c r="L19437" s="535" t="s">
        <v>20501</v>
      </c>
      <c r="M19437" s="529" t="s">
        <v>1075</v>
      </c>
    </row>
    <row r="19438" spans="12:13" x14ac:dyDescent="0.35">
      <c r="L19438" s="535" t="s">
        <v>20502</v>
      </c>
      <c r="M19438" s="529" t="s">
        <v>1075</v>
      </c>
    </row>
    <row r="19439" spans="12:13" x14ac:dyDescent="0.35">
      <c r="L19439" s="535" t="s">
        <v>20503</v>
      </c>
      <c r="M19439" s="529" t="s">
        <v>1075</v>
      </c>
    </row>
    <row r="19440" spans="12:13" x14ac:dyDescent="0.35">
      <c r="L19440" s="535" t="s">
        <v>20504</v>
      </c>
      <c r="M19440" s="529" t="s">
        <v>1075</v>
      </c>
    </row>
    <row r="19441" spans="12:13" x14ac:dyDescent="0.35">
      <c r="L19441" s="535" t="s">
        <v>20505</v>
      </c>
      <c r="M19441" s="529" t="s">
        <v>1075</v>
      </c>
    </row>
    <row r="19442" spans="12:13" x14ac:dyDescent="0.35">
      <c r="L19442" s="535" t="s">
        <v>20506</v>
      </c>
      <c r="M19442" s="529" t="s">
        <v>1075</v>
      </c>
    </row>
    <row r="19443" spans="12:13" x14ac:dyDescent="0.35">
      <c r="L19443" s="535" t="s">
        <v>20507</v>
      </c>
      <c r="M19443" s="529" t="s">
        <v>1075</v>
      </c>
    </row>
    <row r="19444" spans="12:13" x14ac:dyDescent="0.35">
      <c r="L19444" s="535" t="s">
        <v>20508</v>
      </c>
      <c r="M19444" s="529" t="s">
        <v>1075</v>
      </c>
    </row>
    <row r="19445" spans="12:13" x14ac:dyDescent="0.35">
      <c r="L19445" s="535" t="s">
        <v>20509</v>
      </c>
      <c r="M19445" s="529" t="s">
        <v>1075</v>
      </c>
    </row>
    <row r="19446" spans="12:13" x14ac:dyDescent="0.35">
      <c r="L19446" s="535" t="s">
        <v>20510</v>
      </c>
      <c r="M19446" s="529" t="s">
        <v>1075</v>
      </c>
    </row>
    <row r="19447" spans="12:13" x14ac:dyDescent="0.35">
      <c r="L19447" s="535" t="s">
        <v>20511</v>
      </c>
      <c r="M19447" s="529" t="s">
        <v>1075</v>
      </c>
    </row>
    <row r="19448" spans="12:13" x14ac:dyDescent="0.35">
      <c r="L19448" s="535" t="s">
        <v>20512</v>
      </c>
      <c r="M19448" s="529" t="s">
        <v>1075</v>
      </c>
    </row>
    <row r="19449" spans="12:13" x14ac:dyDescent="0.35">
      <c r="L19449" s="535" t="s">
        <v>20513</v>
      </c>
      <c r="M19449" s="529" t="s">
        <v>1075</v>
      </c>
    </row>
    <row r="19450" spans="12:13" x14ac:dyDescent="0.35">
      <c r="L19450" s="535" t="s">
        <v>20514</v>
      </c>
      <c r="M19450" s="529" t="s">
        <v>1075</v>
      </c>
    </row>
    <row r="19451" spans="12:13" x14ac:dyDescent="0.35">
      <c r="L19451" s="535" t="s">
        <v>20515</v>
      </c>
      <c r="M19451" s="529" t="s">
        <v>1075</v>
      </c>
    </row>
    <row r="19452" spans="12:13" x14ac:dyDescent="0.35">
      <c r="L19452" s="535" t="s">
        <v>20516</v>
      </c>
      <c r="M19452" s="529" t="s">
        <v>1075</v>
      </c>
    </row>
    <row r="19453" spans="12:13" x14ac:dyDescent="0.35">
      <c r="L19453" s="535" t="s">
        <v>20517</v>
      </c>
      <c r="M19453" s="529" t="s">
        <v>1075</v>
      </c>
    </row>
    <row r="19454" spans="12:13" x14ac:dyDescent="0.35">
      <c r="L19454" s="535" t="s">
        <v>20518</v>
      </c>
      <c r="M19454" s="529" t="s">
        <v>1075</v>
      </c>
    </row>
    <row r="19455" spans="12:13" x14ac:dyDescent="0.35">
      <c r="L19455" s="535" t="s">
        <v>20519</v>
      </c>
      <c r="M19455" s="529" t="s">
        <v>1075</v>
      </c>
    </row>
    <row r="19456" spans="12:13" x14ac:dyDescent="0.35">
      <c r="L19456" s="535" t="s">
        <v>20520</v>
      </c>
      <c r="M19456" s="529" t="s">
        <v>1075</v>
      </c>
    </row>
    <row r="19457" spans="12:13" x14ac:dyDescent="0.35">
      <c r="L19457" s="535" t="s">
        <v>20521</v>
      </c>
      <c r="M19457" s="529" t="s">
        <v>1075</v>
      </c>
    </row>
    <row r="19458" spans="12:13" x14ac:dyDescent="0.35">
      <c r="L19458" s="535" t="s">
        <v>20522</v>
      </c>
      <c r="M19458" s="529" t="s">
        <v>1075</v>
      </c>
    </row>
    <row r="19459" spans="12:13" x14ac:dyDescent="0.35">
      <c r="L19459" s="535" t="s">
        <v>20523</v>
      </c>
      <c r="M19459" s="529" t="s">
        <v>1075</v>
      </c>
    </row>
    <row r="19460" spans="12:13" x14ac:dyDescent="0.35">
      <c r="L19460" s="535" t="s">
        <v>20524</v>
      </c>
      <c r="M19460" s="529" t="s">
        <v>1075</v>
      </c>
    </row>
    <row r="19461" spans="12:13" x14ac:dyDescent="0.35">
      <c r="L19461" s="535" t="s">
        <v>20525</v>
      </c>
      <c r="M19461" s="529" t="s">
        <v>1075</v>
      </c>
    </row>
    <row r="19462" spans="12:13" x14ac:dyDescent="0.35">
      <c r="L19462" s="535" t="s">
        <v>20526</v>
      </c>
      <c r="M19462" s="529" t="s">
        <v>1075</v>
      </c>
    </row>
    <row r="19463" spans="12:13" x14ac:dyDescent="0.35">
      <c r="L19463" s="535" t="s">
        <v>20527</v>
      </c>
      <c r="M19463" s="529" t="s">
        <v>1075</v>
      </c>
    </row>
    <row r="19464" spans="12:13" x14ac:dyDescent="0.35">
      <c r="L19464" s="535" t="s">
        <v>20528</v>
      </c>
      <c r="M19464" s="529" t="s">
        <v>1075</v>
      </c>
    </row>
    <row r="19465" spans="12:13" x14ac:dyDescent="0.35">
      <c r="L19465" s="535" t="s">
        <v>20529</v>
      </c>
      <c r="M19465" s="529" t="s">
        <v>1075</v>
      </c>
    </row>
    <row r="19466" spans="12:13" x14ac:dyDescent="0.35">
      <c r="L19466" s="535" t="s">
        <v>20530</v>
      </c>
      <c r="M19466" s="529" t="s">
        <v>1075</v>
      </c>
    </row>
    <row r="19467" spans="12:13" x14ac:dyDescent="0.35">
      <c r="L19467" s="535" t="s">
        <v>20531</v>
      </c>
      <c r="M19467" s="529" t="s">
        <v>1075</v>
      </c>
    </row>
    <row r="19468" spans="12:13" x14ac:dyDescent="0.35">
      <c r="L19468" s="535" t="s">
        <v>20532</v>
      </c>
      <c r="M19468" s="529" t="s">
        <v>1075</v>
      </c>
    </row>
    <row r="19469" spans="12:13" x14ac:dyDescent="0.35">
      <c r="L19469" s="535" t="s">
        <v>20533</v>
      </c>
      <c r="M19469" s="529" t="s">
        <v>1075</v>
      </c>
    </row>
    <row r="19470" spans="12:13" x14ac:dyDescent="0.35">
      <c r="L19470" s="535" t="s">
        <v>20534</v>
      </c>
      <c r="M19470" s="529" t="s">
        <v>1075</v>
      </c>
    </row>
    <row r="19471" spans="12:13" x14ac:dyDescent="0.35">
      <c r="L19471" s="535" t="s">
        <v>20535</v>
      </c>
      <c r="M19471" s="529" t="s">
        <v>1075</v>
      </c>
    </row>
    <row r="19472" spans="12:13" x14ac:dyDescent="0.35">
      <c r="L19472" s="535" t="s">
        <v>20536</v>
      </c>
      <c r="M19472" s="529" t="s">
        <v>1075</v>
      </c>
    </row>
    <row r="19473" spans="12:13" x14ac:dyDescent="0.35">
      <c r="L19473" s="535" t="s">
        <v>20537</v>
      </c>
      <c r="M19473" s="529" t="s">
        <v>1075</v>
      </c>
    </row>
    <row r="19474" spans="12:13" x14ac:dyDescent="0.35">
      <c r="L19474" s="535" t="s">
        <v>20538</v>
      </c>
      <c r="M19474" s="529" t="s">
        <v>1075</v>
      </c>
    </row>
    <row r="19475" spans="12:13" x14ac:dyDescent="0.35">
      <c r="L19475" s="535" t="s">
        <v>20539</v>
      </c>
      <c r="M19475" s="529" t="s">
        <v>1075</v>
      </c>
    </row>
    <row r="19476" spans="12:13" x14ac:dyDescent="0.35">
      <c r="L19476" s="535" t="s">
        <v>20540</v>
      </c>
      <c r="M19476" s="529" t="s">
        <v>1075</v>
      </c>
    </row>
    <row r="19477" spans="12:13" x14ac:dyDescent="0.35">
      <c r="L19477" s="535" t="s">
        <v>20541</v>
      </c>
      <c r="M19477" s="529" t="s">
        <v>1075</v>
      </c>
    </row>
    <row r="19478" spans="12:13" x14ac:dyDescent="0.35">
      <c r="L19478" s="535" t="s">
        <v>20542</v>
      </c>
      <c r="M19478" s="529" t="s">
        <v>1075</v>
      </c>
    </row>
    <row r="19479" spans="12:13" x14ac:dyDescent="0.35">
      <c r="L19479" s="535" t="s">
        <v>20543</v>
      </c>
      <c r="M19479" s="529" t="s">
        <v>1075</v>
      </c>
    </row>
    <row r="19480" spans="12:13" x14ac:dyDescent="0.35">
      <c r="L19480" s="535" t="s">
        <v>20544</v>
      </c>
      <c r="M19480" s="529" t="s">
        <v>1075</v>
      </c>
    </row>
    <row r="19481" spans="12:13" x14ac:dyDescent="0.35">
      <c r="L19481" s="535" t="s">
        <v>20545</v>
      </c>
      <c r="M19481" s="529" t="s">
        <v>1075</v>
      </c>
    </row>
    <row r="19482" spans="12:13" x14ac:dyDescent="0.35">
      <c r="L19482" s="535" t="s">
        <v>20546</v>
      </c>
      <c r="M19482" s="529" t="s">
        <v>1075</v>
      </c>
    </row>
    <row r="19483" spans="12:13" x14ac:dyDescent="0.35">
      <c r="L19483" s="535" t="s">
        <v>20547</v>
      </c>
      <c r="M19483" s="529" t="s">
        <v>1075</v>
      </c>
    </row>
    <row r="19484" spans="12:13" x14ac:dyDescent="0.35">
      <c r="L19484" s="535" t="s">
        <v>20548</v>
      </c>
      <c r="M19484" s="529" t="s">
        <v>1075</v>
      </c>
    </row>
    <row r="19485" spans="12:13" x14ac:dyDescent="0.35">
      <c r="L19485" s="535" t="s">
        <v>20549</v>
      </c>
      <c r="M19485" s="529" t="s">
        <v>1075</v>
      </c>
    </row>
    <row r="19486" spans="12:13" x14ac:dyDescent="0.35">
      <c r="L19486" s="535" t="s">
        <v>20550</v>
      </c>
      <c r="M19486" s="529" t="s">
        <v>1075</v>
      </c>
    </row>
    <row r="19487" spans="12:13" x14ac:dyDescent="0.35">
      <c r="L19487" s="535" t="s">
        <v>20551</v>
      </c>
      <c r="M19487" s="529" t="s">
        <v>1075</v>
      </c>
    </row>
    <row r="19488" spans="12:13" x14ac:dyDescent="0.35">
      <c r="L19488" s="535" t="s">
        <v>20552</v>
      </c>
      <c r="M19488" s="529" t="s">
        <v>1075</v>
      </c>
    </row>
    <row r="19489" spans="12:13" x14ac:dyDescent="0.35">
      <c r="L19489" s="535" t="s">
        <v>20553</v>
      </c>
      <c r="M19489" s="529" t="s">
        <v>1075</v>
      </c>
    </row>
    <row r="19490" spans="12:13" x14ac:dyDescent="0.35">
      <c r="L19490" s="535" t="s">
        <v>20554</v>
      </c>
      <c r="M19490" s="529" t="s">
        <v>1075</v>
      </c>
    </row>
    <row r="19491" spans="12:13" x14ac:dyDescent="0.35">
      <c r="L19491" s="535" t="s">
        <v>20555</v>
      </c>
      <c r="M19491" s="529" t="s">
        <v>1075</v>
      </c>
    </row>
    <row r="19492" spans="12:13" x14ac:dyDescent="0.35">
      <c r="L19492" s="535" t="s">
        <v>20556</v>
      </c>
      <c r="M19492" s="529" t="s">
        <v>1075</v>
      </c>
    </row>
    <row r="19493" spans="12:13" x14ac:dyDescent="0.35">
      <c r="L19493" s="535" t="s">
        <v>20557</v>
      </c>
      <c r="M19493" s="529" t="s">
        <v>1075</v>
      </c>
    </row>
    <row r="19494" spans="12:13" x14ac:dyDescent="0.35">
      <c r="L19494" s="535" t="s">
        <v>20558</v>
      </c>
      <c r="M19494" s="529" t="s">
        <v>1075</v>
      </c>
    </row>
    <row r="19495" spans="12:13" x14ac:dyDescent="0.35">
      <c r="L19495" s="535" t="s">
        <v>20559</v>
      </c>
      <c r="M19495" s="529" t="s">
        <v>1075</v>
      </c>
    </row>
    <row r="19496" spans="12:13" x14ac:dyDescent="0.35">
      <c r="L19496" s="535" t="s">
        <v>20560</v>
      </c>
      <c r="M19496" s="529" t="s">
        <v>1075</v>
      </c>
    </row>
    <row r="19497" spans="12:13" x14ac:dyDescent="0.35">
      <c r="L19497" s="535" t="s">
        <v>20561</v>
      </c>
      <c r="M19497" s="529" t="s">
        <v>1075</v>
      </c>
    </row>
    <row r="19498" spans="12:13" x14ac:dyDescent="0.35">
      <c r="L19498" s="535" t="s">
        <v>20562</v>
      </c>
      <c r="M19498" s="529" t="s">
        <v>1075</v>
      </c>
    </row>
    <row r="19499" spans="12:13" x14ac:dyDescent="0.35">
      <c r="L19499" s="535" t="s">
        <v>20563</v>
      </c>
      <c r="M19499" s="529" t="s">
        <v>1075</v>
      </c>
    </row>
    <row r="19500" spans="12:13" x14ac:dyDescent="0.35">
      <c r="L19500" s="535" t="s">
        <v>20564</v>
      </c>
      <c r="M19500" s="529" t="s">
        <v>1075</v>
      </c>
    </row>
    <row r="19501" spans="12:13" x14ac:dyDescent="0.35">
      <c r="L19501" s="535" t="s">
        <v>20565</v>
      </c>
      <c r="M19501" s="529" t="s">
        <v>1075</v>
      </c>
    </row>
    <row r="19502" spans="12:13" x14ac:dyDescent="0.35">
      <c r="L19502" s="535" t="s">
        <v>20566</v>
      </c>
      <c r="M19502" s="529" t="s">
        <v>1075</v>
      </c>
    </row>
    <row r="19503" spans="12:13" x14ac:dyDescent="0.35">
      <c r="L19503" s="535" t="s">
        <v>20567</v>
      </c>
      <c r="M19503" s="529" t="s">
        <v>1075</v>
      </c>
    </row>
    <row r="19504" spans="12:13" x14ac:dyDescent="0.35">
      <c r="L19504" s="535" t="s">
        <v>20568</v>
      </c>
      <c r="M19504" s="529" t="s">
        <v>1075</v>
      </c>
    </row>
    <row r="19505" spans="12:13" x14ac:dyDescent="0.35">
      <c r="L19505" s="535" t="s">
        <v>20569</v>
      </c>
      <c r="M19505" s="529" t="s">
        <v>1075</v>
      </c>
    </row>
    <row r="19506" spans="12:13" x14ac:dyDescent="0.35">
      <c r="L19506" s="535" t="s">
        <v>20570</v>
      </c>
      <c r="M19506" s="529" t="s">
        <v>1075</v>
      </c>
    </row>
    <row r="19507" spans="12:13" x14ac:dyDescent="0.35">
      <c r="L19507" s="535" t="s">
        <v>20571</v>
      </c>
      <c r="M19507" s="529" t="s">
        <v>1075</v>
      </c>
    </row>
    <row r="19508" spans="12:13" x14ac:dyDescent="0.35">
      <c r="L19508" s="535" t="s">
        <v>20572</v>
      </c>
      <c r="M19508" s="529" t="s">
        <v>1075</v>
      </c>
    </row>
    <row r="19509" spans="12:13" x14ac:dyDescent="0.35">
      <c r="L19509" s="535" t="s">
        <v>20573</v>
      </c>
      <c r="M19509" s="529" t="s">
        <v>1075</v>
      </c>
    </row>
    <row r="19510" spans="12:13" x14ac:dyDescent="0.35">
      <c r="L19510" s="535" t="s">
        <v>20574</v>
      </c>
      <c r="M19510" s="529" t="s">
        <v>1075</v>
      </c>
    </row>
    <row r="19511" spans="12:13" x14ac:dyDescent="0.35">
      <c r="L19511" s="535" t="s">
        <v>20575</v>
      </c>
      <c r="M19511" s="529" t="s">
        <v>1075</v>
      </c>
    </row>
    <row r="19512" spans="12:13" x14ac:dyDescent="0.35">
      <c r="L19512" s="535" t="s">
        <v>20576</v>
      </c>
      <c r="M19512" s="529" t="s">
        <v>1075</v>
      </c>
    </row>
    <row r="19513" spans="12:13" x14ac:dyDescent="0.35">
      <c r="L19513" s="535" t="s">
        <v>20577</v>
      </c>
      <c r="M19513" s="529" t="s">
        <v>1075</v>
      </c>
    </row>
    <row r="19514" spans="12:13" x14ac:dyDescent="0.35">
      <c r="L19514" s="535" t="s">
        <v>20578</v>
      </c>
      <c r="M19514" s="529" t="s">
        <v>1075</v>
      </c>
    </row>
    <row r="19515" spans="12:13" x14ac:dyDescent="0.35">
      <c r="L19515" s="535" t="s">
        <v>20579</v>
      </c>
      <c r="M19515" s="529" t="s">
        <v>1075</v>
      </c>
    </row>
    <row r="19516" spans="12:13" x14ac:dyDescent="0.35">
      <c r="L19516" s="535" t="s">
        <v>20580</v>
      </c>
      <c r="M19516" s="529" t="s">
        <v>1075</v>
      </c>
    </row>
    <row r="19517" spans="12:13" x14ac:dyDescent="0.35">
      <c r="L19517" s="535" t="s">
        <v>20581</v>
      </c>
      <c r="M19517" s="529" t="s">
        <v>1075</v>
      </c>
    </row>
    <row r="19518" spans="12:13" x14ac:dyDescent="0.35">
      <c r="L19518" s="535" t="s">
        <v>20582</v>
      </c>
      <c r="M19518" s="529" t="s">
        <v>1075</v>
      </c>
    </row>
    <row r="19519" spans="12:13" x14ac:dyDescent="0.35">
      <c r="L19519" s="535" t="s">
        <v>20583</v>
      </c>
      <c r="M19519" s="529" t="s">
        <v>1075</v>
      </c>
    </row>
    <row r="19520" spans="12:13" x14ac:dyDescent="0.35">
      <c r="L19520" s="535" t="s">
        <v>20584</v>
      </c>
      <c r="M19520" s="529" t="s">
        <v>1075</v>
      </c>
    </row>
    <row r="19521" spans="12:13" x14ac:dyDescent="0.35">
      <c r="L19521" s="535" t="s">
        <v>20585</v>
      </c>
      <c r="M19521" s="529" t="s">
        <v>1075</v>
      </c>
    </row>
    <row r="19522" spans="12:13" x14ac:dyDescent="0.35">
      <c r="L19522" s="535" t="s">
        <v>20586</v>
      </c>
      <c r="M19522" s="529" t="s">
        <v>1075</v>
      </c>
    </row>
    <row r="19523" spans="12:13" x14ac:dyDescent="0.35">
      <c r="L19523" s="535" t="s">
        <v>20587</v>
      </c>
      <c r="M19523" s="529" t="s">
        <v>1075</v>
      </c>
    </row>
    <row r="19524" spans="12:13" x14ac:dyDescent="0.35">
      <c r="L19524" s="535" t="s">
        <v>20588</v>
      </c>
      <c r="M19524" s="529" t="s">
        <v>1075</v>
      </c>
    </row>
    <row r="19525" spans="12:13" x14ac:dyDescent="0.35">
      <c r="L19525" s="535" t="s">
        <v>20589</v>
      </c>
      <c r="M19525" s="529" t="s">
        <v>1075</v>
      </c>
    </row>
    <row r="19526" spans="12:13" x14ac:dyDescent="0.35">
      <c r="L19526" s="535" t="s">
        <v>20590</v>
      </c>
      <c r="M19526" s="529" t="s">
        <v>1075</v>
      </c>
    </row>
    <row r="19527" spans="12:13" x14ac:dyDescent="0.35">
      <c r="L19527" s="535" t="s">
        <v>20591</v>
      </c>
      <c r="M19527" s="529" t="s">
        <v>1075</v>
      </c>
    </row>
    <row r="19528" spans="12:13" x14ac:dyDescent="0.35">
      <c r="L19528" s="535" t="s">
        <v>20592</v>
      </c>
      <c r="M19528" s="529" t="s">
        <v>1075</v>
      </c>
    </row>
    <row r="19529" spans="12:13" x14ac:dyDescent="0.35">
      <c r="L19529" s="535" t="s">
        <v>20593</v>
      </c>
      <c r="M19529" s="529" t="s">
        <v>1075</v>
      </c>
    </row>
    <row r="19530" spans="12:13" x14ac:dyDescent="0.35">
      <c r="L19530" s="535" t="s">
        <v>20594</v>
      </c>
      <c r="M19530" s="529" t="s">
        <v>1075</v>
      </c>
    </row>
    <row r="19531" spans="12:13" x14ac:dyDescent="0.35">
      <c r="L19531" s="535" t="s">
        <v>20595</v>
      </c>
      <c r="M19531" s="529" t="s">
        <v>1075</v>
      </c>
    </row>
    <row r="19532" spans="12:13" x14ac:dyDescent="0.35">
      <c r="L19532" s="535" t="s">
        <v>20596</v>
      </c>
      <c r="M19532" s="529" t="s">
        <v>1075</v>
      </c>
    </row>
    <row r="19533" spans="12:13" x14ac:dyDescent="0.35">
      <c r="L19533" s="535" t="s">
        <v>20597</v>
      </c>
      <c r="M19533" s="529" t="s">
        <v>1075</v>
      </c>
    </row>
    <row r="19534" spans="12:13" x14ac:dyDescent="0.35">
      <c r="L19534" s="535" t="s">
        <v>20598</v>
      </c>
      <c r="M19534" s="529" t="s">
        <v>1075</v>
      </c>
    </row>
    <row r="19535" spans="12:13" x14ac:dyDescent="0.35">
      <c r="L19535" s="535" t="s">
        <v>20599</v>
      </c>
      <c r="M19535" s="529" t="s">
        <v>1075</v>
      </c>
    </row>
    <row r="19536" spans="12:13" x14ac:dyDescent="0.35">
      <c r="L19536" s="535" t="s">
        <v>20600</v>
      </c>
      <c r="M19536" s="529" t="s">
        <v>1075</v>
      </c>
    </row>
    <row r="19537" spans="12:13" x14ac:dyDescent="0.35">
      <c r="L19537" s="535" t="s">
        <v>20601</v>
      </c>
      <c r="M19537" s="529" t="s">
        <v>1075</v>
      </c>
    </row>
    <row r="19538" spans="12:13" x14ac:dyDescent="0.35">
      <c r="L19538" s="535" t="s">
        <v>20602</v>
      </c>
      <c r="M19538" s="529" t="s">
        <v>1075</v>
      </c>
    </row>
    <row r="19539" spans="12:13" x14ac:dyDescent="0.35">
      <c r="L19539" s="535" t="s">
        <v>20603</v>
      </c>
      <c r="M19539" s="529" t="s">
        <v>1075</v>
      </c>
    </row>
    <row r="19540" spans="12:13" x14ac:dyDescent="0.35">
      <c r="L19540" s="535" t="s">
        <v>20604</v>
      </c>
      <c r="M19540" s="529" t="s">
        <v>1075</v>
      </c>
    </row>
    <row r="19541" spans="12:13" x14ac:dyDescent="0.35">
      <c r="L19541" s="535" t="s">
        <v>20605</v>
      </c>
      <c r="M19541" s="529" t="s">
        <v>1075</v>
      </c>
    </row>
    <row r="19542" spans="12:13" x14ac:dyDescent="0.35">
      <c r="L19542" s="535" t="s">
        <v>20606</v>
      </c>
      <c r="M19542" s="529" t="s">
        <v>1075</v>
      </c>
    </row>
    <row r="19543" spans="12:13" x14ac:dyDescent="0.35">
      <c r="L19543" s="535" t="s">
        <v>20607</v>
      </c>
      <c r="M19543" s="529" t="s">
        <v>1075</v>
      </c>
    </row>
    <row r="19544" spans="12:13" x14ac:dyDescent="0.35">
      <c r="L19544" s="535" t="s">
        <v>20608</v>
      </c>
      <c r="M19544" s="529" t="s">
        <v>1075</v>
      </c>
    </row>
    <row r="19545" spans="12:13" x14ac:dyDescent="0.35">
      <c r="L19545" s="535" t="s">
        <v>20609</v>
      </c>
      <c r="M19545" s="529" t="s">
        <v>1075</v>
      </c>
    </row>
    <row r="19546" spans="12:13" x14ac:dyDescent="0.35">
      <c r="L19546" s="535" t="s">
        <v>20610</v>
      </c>
      <c r="M19546" s="529" t="s">
        <v>1075</v>
      </c>
    </row>
    <row r="19547" spans="12:13" x14ac:dyDescent="0.35">
      <c r="L19547" s="535" t="s">
        <v>20611</v>
      </c>
      <c r="M19547" s="529" t="s">
        <v>1075</v>
      </c>
    </row>
    <row r="19548" spans="12:13" x14ac:dyDescent="0.35">
      <c r="L19548" s="535" t="s">
        <v>20612</v>
      </c>
      <c r="M19548" s="529" t="s">
        <v>1075</v>
      </c>
    </row>
    <row r="19549" spans="12:13" x14ac:dyDescent="0.35">
      <c r="L19549" s="535" t="s">
        <v>20613</v>
      </c>
      <c r="M19549" s="529" t="s">
        <v>1075</v>
      </c>
    </row>
    <row r="19550" spans="12:13" x14ac:dyDescent="0.35">
      <c r="L19550" s="535" t="s">
        <v>20614</v>
      </c>
      <c r="M19550" s="529" t="s">
        <v>1075</v>
      </c>
    </row>
    <row r="19551" spans="12:13" x14ac:dyDescent="0.35">
      <c r="L19551" s="535" t="s">
        <v>20615</v>
      </c>
      <c r="M19551" s="529" t="s">
        <v>1075</v>
      </c>
    </row>
    <row r="19552" spans="12:13" x14ac:dyDescent="0.35">
      <c r="L19552" s="535" t="s">
        <v>20616</v>
      </c>
      <c r="M19552" s="529" t="s">
        <v>1075</v>
      </c>
    </row>
    <row r="19553" spans="12:13" x14ac:dyDescent="0.35">
      <c r="L19553" s="535" t="s">
        <v>20617</v>
      </c>
      <c r="M19553" s="529" t="s">
        <v>1075</v>
      </c>
    </row>
    <row r="19554" spans="12:13" x14ac:dyDescent="0.35">
      <c r="L19554" s="535" t="s">
        <v>20618</v>
      </c>
      <c r="M19554" s="529" t="s">
        <v>1075</v>
      </c>
    </row>
    <row r="19555" spans="12:13" x14ac:dyDescent="0.35">
      <c r="L19555" s="535" t="s">
        <v>20619</v>
      </c>
      <c r="M19555" s="529" t="s">
        <v>1075</v>
      </c>
    </row>
    <row r="19556" spans="12:13" x14ac:dyDescent="0.35">
      <c r="L19556" s="535" t="s">
        <v>20620</v>
      </c>
      <c r="M19556" s="529" t="s">
        <v>1075</v>
      </c>
    </row>
    <row r="19557" spans="12:13" x14ac:dyDescent="0.35">
      <c r="L19557" s="535" t="s">
        <v>20621</v>
      </c>
      <c r="M19557" s="529" t="s">
        <v>1075</v>
      </c>
    </row>
    <row r="19558" spans="12:13" x14ac:dyDescent="0.35">
      <c r="L19558" s="535" t="s">
        <v>20622</v>
      </c>
      <c r="M19558" s="529" t="s">
        <v>1075</v>
      </c>
    </row>
    <row r="19559" spans="12:13" x14ac:dyDescent="0.35">
      <c r="L19559" s="535" t="s">
        <v>20623</v>
      </c>
      <c r="M19559" s="529" t="s">
        <v>1075</v>
      </c>
    </row>
    <row r="19560" spans="12:13" x14ac:dyDescent="0.35">
      <c r="L19560" s="535" t="s">
        <v>20624</v>
      </c>
      <c r="M19560" s="529" t="s">
        <v>1075</v>
      </c>
    </row>
    <row r="19561" spans="12:13" x14ac:dyDescent="0.35">
      <c r="L19561" s="535" t="s">
        <v>20625</v>
      </c>
      <c r="M19561" s="529" t="s">
        <v>1075</v>
      </c>
    </row>
    <row r="19562" spans="12:13" x14ac:dyDescent="0.35">
      <c r="L19562" s="535" t="s">
        <v>20626</v>
      </c>
      <c r="M19562" s="529" t="s">
        <v>1075</v>
      </c>
    </row>
    <row r="19563" spans="12:13" x14ac:dyDescent="0.35">
      <c r="L19563" s="535" t="s">
        <v>20627</v>
      </c>
      <c r="M19563" s="529" t="s">
        <v>1075</v>
      </c>
    </row>
    <row r="19564" spans="12:13" x14ac:dyDescent="0.35">
      <c r="L19564" s="535" t="s">
        <v>20628</v>
      </c>
      <c r="M19564" s="529" t="s">
        <v>1075</v>
      </c>
    </row>
    <row r="19565" spans="12:13" x14ac:dyDescent="0.35">
      <c r="L19565" s="535" t="s">
        <v>20629</v>
      </c>
      <c r="M19565" s="529" t="s">
        <v>1075</v>
      </c>
    </row>
    <row r="19566" spans="12:13" x14ac:dyDescent="0.35">
      <c r="L19566" s="535" t="s">
        <v>20630</v>
      </c>
      <c r="M19566" s="529" t="s">
        <v>1075</v>
      </c>
    </row>
    <row r="19567" spans="12:13" x14ac:dyDescent="0.35">
      <c r="L19567" s="535" t="s">
        <v>20631</v>
      </c>
      <c r="M19567" s="529" t="s">
        <v>1075</v>
      </c>
    </row>
    <row r="19568" spans="12:13" x14ac:dyDescent="0.35">
      <c r="L19568" s="535" t="s">
        <v>20632</v>
      </c>
      <c r="M19568" s="529" t="s">
        <v>1075</v>
      </c>
    </row>
    <row r="19569" spans="12:13" x14ac:dyDescent="0.35">
      <c r="L19569" s="535" t="s">
        <v>20633</v>
      </c>
      <c r="M19569" s="529" t="s">
        <v>1075</v>
      </c>
    </row>
    <row r="19570" spans="12:13" x14ac:dyDescent="0.35">
      <c r="L19570" s="535" t="s">
        <v>20634</v>
      </c>
      <c r="M19570" s="529" t="s">
        <v>1075</v>
      </c>
    </row>
    <row r="19571" spans="12:13" x14ac:dyDescent="0.35">
      <c r="L19571" s="535" t="s">
        <v>20635</v>
      </c>
      <c r="M19571" s="529" t="s">
        <v>1075</v>
      </c>
    </row>
    <row r="19572" spans="12:13" x14ac:dyDescent="0.35">
      <c r="L19572" s="535" t="s">
        <v>20636</v>
      </c>
      <c r="M19572" s="529" t="s">
        <v>1075</v>
      </c>
    </row>
    <row r="19573" spans="12:13" x14ac:dyDescent="0.35">
      <c r="L19573" s="535" t="s">
        <v>20637</v>
      </c>
      <c r="M19573" s="529" t="s">
        <v>1075</v>
      </c>
    </row>
    <row r="19574" spans="12:13" x14ac:dyDescent="0.35">
      <c r="L19574" s="535" t="s">
        <v>20638</v>
      </c>
      <c r="M19574" s="529" t="s">
        <v>1075</v>
      </c>
    </row>
    <row r="19575" spans="12:13" x14ac:dyDescent="0.35">
      <c r="L19575" s="535" t="s">
        <v>20639</v>
      </c>
      <c r="M19575" s="529" t="s">
        <v>1075</v>
      </c>
    </row>
    <row r="19576" spans="12:13" x14ac:dyDescent="0.35">
      <c r="L19576" s="535" t="s">
        <v>20640</v>
      </c>
      <c r="M19576" s="529" t="s">
        <v>1075</v>
      </c>
    </row>
    <row r="19577" spans="12:13" x14ac:dyDescent="0.35">
      <c r="L19577" s="535" t="s">
        <v>20641</v>
      </c>
      <c r="M19577" s="529" t="s">
        <v>1075</v>
      </c>
    </row>
    <row r="19578" spans="12:13" x14ac:dyDescent="0.35">
      <c r="L19578" s="535" t="s">
        <v>20642</v>
      </c>
      <c r="M19578" s="529" t="s">
        <v>1075</v>
      </c>
    </row>
    <row r="19579" spans="12:13" x14ac:dyDescent="0.35">
      <c r="L19579" s="535" t="s">
        <v>20643</v>
      </c>
      <c r="M19579" s="529" t="s">
        <v>1075</v>
      </c>
    </row>
    <row r="19580" spans="12:13" x14ac:dyDescent="0.35">
      <c r="L19580" s="535" t="s">
        <v>20644</v>
      </c>
      <c r="M19580" s="529" t="s">
        <v>1075</v>
      </c>
    </row>
    <row r="19581" spans="12:13" x14ac:dyDescent="0.35">
      <c r="L19581" s="535" t="s">
        <v>20645</v>
      </c>
      <c r="M19581" s="529" t="s">
        <v>1075</v>
      </c>
    </row>
    <row r="19582" spans="12:13" x14ac:dyDescent="0.35">
      <c r="L19582" s="535" t="s">
        <v>20646</v>
      </c>
      <c r="M19582" s="529" t="s">
        <v>1075</v>
      </c>
    </row>
    <row r="19583" spans="12:13" x14ac:dyDescent="0.35">
      <c r="L19583" s="535" t="s">
        <v>20647</v>
      </c>
      <c r="M19583" s="529" t="s">
        <v>1075</v>
      </c>
    </row>
    <row r="19584" spans="12:13" x14ac:dyDescent="0.35">
      <c r="L19584" s="535" t="s">
        <v>20648</v>
      </c>
      <c r="M19584" s="529" t="s">
        <v>1075</v>
      </c>
    </row>
    <row r="19585" spans="12:13" x14ac:dyDescent="0.35">
      <c r="L19585" s="535" t="s">
        <v>20649</v>
      </c>
      <c r="M19585" s="529" t="s">
        <v>1075</v>
      </c>
    </row>
    <row r="19586" spans="12:13" x14ac:dyDescent="0.35">
      <c r="L19586" s="535" t="s">
        <v>20650</v>
      </c>
      <c r="M19586" s="529" t="s">
        <v>1075</v>
      </c>
    </row>
    <row r="19587" spans="12:13" x14ac:dyDescent="0.35">
      <c r="L19587" s="535" t="s">
        <v>20651</v>
      </c>
      <c r="M19587" s="529" t="s">
        <v>1075</v>
      </c>
    </row>
    <row r="19588" spans="12:13" x14ac:dyDescent="0.35">
      <c r="L19588" s="535" t="s">
        <v>20652</v>
      </c>
      <c r="M19588" s="529" t="s">
        <v>1075</v>
      </c>
    </row>
    <row r="19589" spans="12:13" x14ac:dyDescent="0.35">
      <c r="L19589" s="535" t="s">
        <v>20653</v>
      </c>
      <c r="M19589" s="529" t="s">
        <v>1075</v>
      </c>
    </row>
    <row r="19590" spans="12:13" x14ac:dyDescent="0.35">
      <c r="L19590" s="535" t="s">
        <v>20654</v>
      </c>
      <c r="M19590" s="529" t="s">
        <v>1075</v>
      </c>
    </row>
    <row r="19591" spans="12:13" x14ac:dyDescent="0.35">
      <c r="L19591" s="535" t="s">
        <v>20655</v>
      </c>
      <c r="M19591" s="529" t="s">
        <v>1075</v>
      </c>
    </row>
    <row r="19592" spans="12:13" x14ac:dyDescent="0.35">
      <c r="L19592" s="535" t="s">
        <v>20656</v>
      </c>
      <c r="M19592" s="529" t="s">
        <v>1075</v>
      </c>
    </row>
    <row r="19593" spans="12:13" x14ac:dyDescent="0.35">
      <c r="L19593" s="535" t="s">
        <v>20657</v>
      </c>
      <c r="M19593" s="529" t="s">
        <v>1075</v>
      </c>
    </row>
    <row r="19594" spans="12:13" x14ac:dyDescent="0.35">
      <c r="L19594" s="535" t="s">
        <v>20658</v>
      </c>
      <c r="M19594" s="529" t="s">
        <v>1075</v>
      </c>
    </row>
    <row r="19595" spans="12:13" x14ac:dyDescent="0.35">
      <c r="L19595" s="535" t="s">
        <v>20659</v>
      </c>
      <c r="M19595" s="529" t="s">
        <v>1075</v>
      </c>
    </row>
    <row r="19596" spans="12:13" x14ac:dyDescent="0.35">
      <c r="L19596" s="535" t="s">
        <v>20660</v>
      </c>
      <c r="M19596" s="529" t="s">
        <v>1075</v>
      </c>
    </row>
    <row r="19597" spans="12:13" x14ac:dyDescent="0.35">
      <c r="L19597" s="535" t="s">
        <v>20661</v>
      </c>
      <c r="M19597" s="529" t="s">
        <v>1075</v>
      </c>
    </row>
    <row r="19598" spans="12:13" x14ac:dyDescent="0.35">
      <c r="L19598" s="535" t="s">
        <v>20662</v>
      </c>
      <c r="M19598" s="529" t="s">
        <v>1075</v>
      </c>
    </row>
    <row r="19599" spans="12:13" x14ac:dyDescent="0.35">
      <c r="L19599" s="535" t="s">
        <v>20663</v>
      </c>
      <c r="M19599" s="529" t="s">
        <v>1075</v>
      </c>
    </row>
    <row r="19600" spans="12:13" x14ac:dyDescent="0.35">
      <c r="L19600" s="535" t="s">
        <v>20664</v>
      </c>
      <c r="M19600" s="529" t="s">
        <v>1075</v>
      </c>
    </row>
    <row r="19601" spans="12:13" x14ac:dyDescent="0.35">
      <c r="L19601" s="535" t="s">
        <v>20665</v>
      </c>
      <c r="M19601" s="529" t="s">
        <v>1075</v>
      </c>
    </row>
    <row r="19602" spans="12:13" x14ac:dyDescent="0.35">
      <c r="L19602" s="535" t="s">
        <v>20666</v>
      </c>
      <c r="M19602" s="529" t="s">
        <v>1075</v>
      </c>
    </row>
    <row r="19603" spans="12:13" x14ac:dyDescent="0.35">
      <c r="L19603" s="535" t="s">
        <v>20667</v>
      </c>
      <c r="M19603" s="529" t="s">
        <v>1075</v>
      </c>
    </row>
    <row r="19604" spans="12:13" x14ac:dyDescent="0.35">
      <c r="L19604" s="535" t="s">
        <v>20668</v>
      </c>
      <c r="M19604" s="529" t="s">
        <v>1075</v>
      </c>
    </row>
    <row r="19605" spans="12:13" x14ac:dyDescent="0.35">
      <c r="L19605" s="535" t="s">
        <v>20669</v>
      </c>
      <c r="M19605" s="529" t="s">
        <v>1075</v>
      </c>
    </row>
    <row r="19606" spans="12:13" x14ac:dyDescent="0.35">
      <c r="L19606" s="535" t="s">
        <v>20670</v>
      </c>
      <c r="M19606" s="529" t="s">
        <v>1075</v>
      </c>
    </row>
    <row r="19607" spans="12:13" x14ac:dyDescent="0.35">
      <c r="L19607" s="535" t="s">
        <v>20671</v>
      </c>
      <c r="M19607" s="529" t="s">
        <v>1075</v>
      </c>
    </row>
    <row r="19608" spans="12:13" x14ac:dyDescent="0.35">
      <c r="L19608" s="535" t="s">
        <v>20672</v>
      </c>
      <c r="M19608" s="529" t="s">
        <v>1075</v>
      </c>
    </row>
    <row r="19609" spans="12:13" x14ac:dyDescent="0.35">
      <c r="L19609" s="535" t="s">
        <v>20673</v>
      </c>
      <c r="M19609" s="529" t="s">
        <v>1075</v>
      </c>
    </row>
    <row r="19610" spans="12:13" x14ac:dyDescent="0.35">
      <c r="L19610" s="535" t="s">
        <v>20674</v>
      </c>
      <c r="M19610" s="529" t="s">
        <v>1075</v>
      </c>
    </row>
    <row r="19611" spans="12:13" x14ac:dyDescent="0.35">
      <c r="L19611" s="535" t="s">
        <v>20675</v>
      </c>
      <c r="M19611" s="529" t="s">
        <v>1075</v>
      </c>
    </row>
    <row r="19612" spans="12:13" x14ac:dyDescent="0.35">
      <c r="L19612" s="535" t="s">
        <v>20676</v>
      </c>
      <c r="M19612" s="529" t="s">
        <v>1075</v>
      </c>
    </row>
    <row r="19613" spans="12:13" x14ac:dyDescent="0.35">
      <c r="L19613" s="535" t="s">
        <v>20677</v>
      </c>
      <c r="M19613" s="529" t="s">
        <v>1075</v>
      </c>
    </row>
    <row r="19614" spans="12:13" x14ac:dyDescent="0.35">
      <c r="L19614" s="535" t="s">
        <v>20678</v>
      </c>
      <c r="M19614" s="529" t="s">
        <v>1075</v>
      </c>
    </row>
    <row r="19615" spans="12:13" x14ac:dyDescent="0.35">
      <c r="L19615" s="535" t="s">
        <v>20679</v>
      </c>
      <c r="M19615" s="529" t="s">
        <v>1075</v>
      </c>
    </row>
    <row r="19616" spans="12:13" x14ac:dyDescent="0.35">
      <c r="L19616" s="535" t="s">
        <v>20680</v>
      </c>
      <c r="M19616" s="529" t="s">
        <v>1075</v>
      </c>
    </row>
    <row r="19617" spans="12:13" x14ac:dyDescent="0.35">
      <c r="L19617" s="535" t="s">
        <v>20681</v>
      </c>
      <c r="M19617" s="529" t="s">
        <v>1075</v>
      </c>
    </row>
    <row r="19618" spans="12:13" x14ac:dyDescent="0.35">
      <c r="L19618" s="535" t="s">
        <v>20682</v>
      </c>
      <c r="M19618" s="529" t="s">
        <v>1075</v>
      </c>
    </row>
    <row r="19619" spans="12:13" x14ac:dyDescent="0.35">
      <c r="L19619" s="535" t="s">
        <v>20683</v>
      </c>
      <c r="M19619" s="529" t="s">
        <v>1075</v>
      </c>
    </row>
    <row r="19620" spans="12:13" x14ac:dyDescent="0.35">
      <c r="L19620" s="535" t="s">
        <v>20684</v>
      </c>
      <c r="M19620" s="529" t="s">
        <v>1075</v>
      </c>
    </row>
    <row r="19621" spans="12:13" x14ac:dyDescent="0.35">
      <c r="L19621" s="535" t="s">
        <v>20685</v>
      </c>
      <c r="M19621" s="529" t="s">
        <v>1075</v>
      </c>
    </row>
    <row r="19622" spans="12:13" x14ac:dyDescent="0.35">
      <c r="L19622" s="535" t="s">
        <v>20686</v>
      </c>
      <c r="M19622" s="529" t="s">
        <v>1075</v>
      </c>
    </row>
    <row r="19623" spans="12:13" x14ac:dyDescent="0.35">
      <c r="L19623" s="535" t="s">
        <v>20687</v>
      </c>
      <c r="M19623" s="529" t="s">
        <v>1075</v>
      </c>
    </row>
    <row r="19624" spans="12:13" x14ac:dyDescent="0.35">
      <c r="L19624" s="535" t="s">
        <v>20688</v>
      </c>
      <c r="M19624" s="529" t="s">
        <v>1075</v>
      </c>
    </row>
    <row r="19625" spans="12:13" x14ac:dyDescent="0.35">
      <c r="L19625" s="535" t="s">
        <v>20689</v>
      </c>
      <c r="M19625" s="529" t="s">
        <v>1075</v>
      </c>
    </row>
    <row r="19626" spans="12:13" x14ac:dyDescent="0.35">
      <c r="L19626" s="535" t="s">
        <v>20690</v>
      </c>
      <c r="M19626" s="529" t="s">
        <v>1075</v>
      </c>
    </row>
    <row r="19627" spans="12:13" x14ac:dyDescent="0.35">
      <c r="L19627" s="535" t="s">
        <v>20691</v>
      </c>
      <c r="M19627" s="529" t="s">
        <v>1075</v>
      </c>
    </row>
    <row r="19628" spans="12:13" x14ac:dyDescent="0.35">
      <c r="L19628" s="535" t="s">
        <v>20692</v>
      </c>
      <c r="M19628" s="529" t="s">
        <v>1075</v>
      </c>
    </row>
    <row r="19629" spans="12:13" x14ac:dyDescent="0.35">
      <c r="L19629" s="535" t="s">
        <v>20693</v>
      </c>
      <c r="M19629" s="529" t="s">
        <v>1075</v>
      </c>
    </row>
    <row r="19630" spans="12:13" x14ac:dyDescent="0.35">
      <c r="L19630" s="535" t="s">
        <v>20694</v>
      </c>
      <c r="M19630" s="529" t="s">
        <v>1075</v>
      </c>
    </row>
    <row r="19631" spans="12:13" x14ac:dyDescent="0.35">
      <c r="L19631" s="535" t="s">
        <v>20695</v>
      </c>
      <c r="M19631" s="529" t="s">
        <v>1075</v>
      </c>
    </row>
    <row r="19632" spans="12:13" x14ac:dyDescent="0.35">
      <c r="L19632" s="535" t="s">
        <v>20696</v>
      </c>
      <c r="M19632" s="529" t="s">
        <v>1075</v>
      </c>
    </row>
    <row r="19633" spans="12:13" x14ac:dyDescent="0.35">
      <c r="L19633" s="535" t="s">
        <v>20697</v>
      </c>
      <c r="M19633" s="529" t="s">
        <v>1075</v>
      </c>
    </row>
    <row r="19634" spans="12:13" x14ac:dyDescent="0.35">
      <c r="L19634" s="535" t="s">
        <v>20698</v>
      </c>
      <c r="M19634" s="529" t="s">
        <v>1075</v>
      </c>
    </row>
    <row r="19635" spans="12:13" x14ac:dyDescent="0.35">
      <c r="L19635" s="535" t="s">
        <v>20699</v>
      </c>
      <c r="M19635" s="529" t="s">
        <v>1075</v>
      </c>
    </row>
    <row r="19636" spans="12:13" x14ac:dyDescent="0.35">
      <c r="L19636" s="535" t="s">
        <v>20700</v>
      </c>
      <c r="M19636" s="529" t="s">
        <v>1075</v>
      </c>
    </row>
    <row r="19637" spans="12:13" x14ac:dyDescent="0.35">
      <c r="L19637" s="535" t="s">
        <v>20701</v>
      </c>
      <c r="M19637" s="529" t="s">
        <v>1075</v>
      </c>
    </row>
    <row r="19638" spans="12:13" x14ac:dyDescent="0.35">
      <c r="L19638" s="535" t="s">
        <v>20702</v>
      </c>
      <c r="M19638" s="529" t="s">
        <v>1075</v>
      </c>
    </row>
    <row r="19639" spans="12:13" x14ac:dyDescent="0.35">
      <c r="L19639" s="535" t="s">
        <v>20703</v>
      </c>
      <c r="M19639" s="529" t="s">
        <v>1075</v>
      </c>
    </row>
    <row r="19640" spans="12:13" x14ac:dyDescent="0.35">
      <c r="L19640" s="535" t="s">
        <v>20704</v>
      </c>
      <c r="M19640" s="529" t="s">
        <v>1075</v>
      </c>
    </row>
    <row r="19641" spans="12:13" x14ac:dyDescent="0.35">
      <c r="L19641" s="535" t="s">
        <v>20705</v>
      </c>
      <c r="M19641" s="529" t="s">
        <v>1075</v>
      </c>
    </row>
    <row r="19642" spans="12:13" x14ac:dyDescent="0.35">
      <c r="L19642" s="535" t="s">
        <v>20706</v>
      </c>
      <c r="M19642" s="529" t="s">
        <v>1075</v>
      </c>
    </row>
    <row r="19643" spans="12:13" x14ac:dyDescent="0.35">
      <c r="L19643" s="535" t="s">
        <v>20707</v>
      </c>
      <c r="M19643" s="529" t="s">
        <v>1075</v>
      </c>
    </row>
    <row r="19644" spans="12:13" x14ac:dyDescent="0.35">
      <c r="L19644" s="535" t="s">
        <v>20708</v>
      </c>
      <c r="M19644" s="529" t="s">
        <v>1075</v>
      </c>
    </row>
    <row r="19645" spans="12:13" x14ac:dyDescent="0.35">
      <c r="L19645" s="535" t="s">
        <v>20709</v>
      </c>
      <c r="M19645" s="529" t="s">
        <v>1075</v>
      </c>
    </row>
    <row r="19646" spans="12:13" x14ac:dyDescent="0.35">
      <c r="L19646" s="535" t="s">
        <v>20710</v>
      </c>
      <c r="M19646" s="529" t="s">
        <v>1075</v>
      </c>
    </row>
    <row r="19647" spans="12:13" x14ac:dyDescent="0.35">
      <c r="L19647" s="535" t="s">
        <v>20711</v>
      </c>
      <c r="M19647" s="529" t="s">
        <v>1075</v>
      </c>
    </row>
    <row r="19648" spans="12:13" x14ac:dyDescent="0.35">
      <c r="L19648" s="535" t="s">
        <v>20712</v>
      </c>
      <c r="M19648" s="529" t="s">
        <v>1075</v>
      </c>
    </row>
    <row r="19649" spans="12:13" x14ac:dyDescent="0.35">
      <c r="L19649" s="535" t="s">
        <v>20713</v>
      </c>
      <c r="M19649" s="529" t="s">
        <v>1075</v>
      </c>
    </row>
    <row r="19650" spans="12:13" x14ac:dyDescent="0.35">
      <c r="L19650" s="535" t="s">
        <v>20714</v>
      </c>
      <c r="M19650" s="529" t="s">
        <v>1075</v>
      </c>
    </row>
    <row r="19651" spans="12:13" x14ac:dyDescent="0.35">
      <c r="L19651" s="535" t="s">
        <v>20715</v>
      </c>
      <c r="M19651" s="529" t="s">
        <v>1075</v>
      </c>
    </row>
    <row r="19652" spans="12:13" x14ac:dyDescent="0.35">
      <c r="L19652" s="535" t="s">
        <v>20716</v>
      </c>
      <c r="M19652" s="529" t="s">
        <v>1075</v>
      </c>
    </row>
    <row r="19653" spans="12:13" x14ac:dyDescent="0.35">
      <c r="L19653" s="535" t="s">
        <v>20717</v>
      </c>
      <c r="M19653" s="529" t="s">
        <v>1075</v>
      </c>
    </row>
    <row r="19654" spans="12:13" x14ac:dyDescent="0.35">
      <c r="L19654" s="535" t="s">
        <v>20718</v>
      </c>
      <c r="M19654" s="529" t="s">
        <v>1075</v>
      </c>
    </row>
    <row r="19655" spans="12:13" x14ac:dyDescent="0.35">
      <c r="L19655" s="535" t="s">
        <v>20719</v>
      </c>
      <c r="M19655" s="529" t="s">
        <v>1075</v>
      </c>
    </row>
    <row r="19656" spans="12:13" x14ac:dyDescent="0.35">
      <c r="L19656" s="535" t="s">
        <v>20720</v>
      </c>
      <c r="M19656" s="529" t="s">
        <v>1075</v>
      </c>
    </row>
    <row r="19657" spans="12:13" x14ac:dyDescent="0.35">
      <c r="L19657" s="535" t="s">
        <v>20721</v>
      </c>
      <c r="M19657" s="529" t="s">
        <v>1075</v>
      </c>
    </row>
    <row r="19658" spans="12:13" x14ac:dyDescent="0.35">
      <c r="L19658" s="535" t="s">
        <v>20722</v>
      </c>
      <c r="M19658" s="529" t="s">
        <v>1075</v>
      </c>
    </row>
    <row r="19659" spans="12:13" x14ac:dyDescent="0.35">
      <c r="L19659" s="535" t="s">
        <v>20723</v>
      </c>
      <c r="M19659" s="529" t="s">
        <v>1075</v>
      </c>
    </row>
    <row r="19660" spans="12:13" x14ac:dyDescent="0.35">
      <c r="L19660" s="535" t="s">
        <v>20724</v>
      </c>
      <c r="M19660" s="529" t="s">
        <v>1075</v>
      </c>
    </row>
    <row r="19661" spans="12:13" x14ac:dyDescent="0.35">
      <c r="L19661" s="535" t="s">
        <v>20725</v>
      </c>
      <c r="M19661" s="529" t="s">
        <v>1075</v>
      </c>
    </row>
    <row r="19662" spans="12:13" x14ac:dyDescent="0.35">
      <c r="L19662" s="535" t="s">
        <v>20726</v>
      </c>
      <c r="M19662" s="529" t="s">
        <v>1075</v>
      </c>
    </row>
    <row r="19663" spans="12:13" x14ac:dyDescent="0.35">
      <c r="L19663" s="535" t="s">
        <v>20727</v>
      </c>
      <c r="M19663" s="529" t="s">
        <v>1075</v>
      </c>
    </row>
    <row r="19664" spans="12:13" x14ac:dyDescent="0.35">
      <c r="L19664" s="535" t="s">
        <v>20728</v>
      </c>
      <c r="M19664" s="529" t="s">
        <v>1075</v>
      </c>
    </row>
    <row r="19665" spans="12:13" x14ac:dyDescent="0.35">
      <c r="L19665" s="535" t="s">
        <v>20729</v>
      </c>
      <c r="M19665" s="529" t="s">
        <v>1075</v>
      </c>
    </row>
    <row r="19666" spans="12:13" x14ac:dyDescent="0.35">
      <c r="L19666" s="535" t="s">
        <v>20730</v>
      </c>
      <c r="M19666" s="529" t="s">
        <v>1075</v>
      </c>
    </row>
    <row r="19667" spans="12:13" x14ac:dyDescent="0.35">
      <c r="L19667" s="535" t="s">
        <v>20731</v>
      </c>
      <c r="M19667" s="529" t="s">
        <v>1075</v>
      </c>
    </row>
    <row r="19668" spans="12:13" x14ac:dyDescent="0.35">
      <c r="L19668" s="535" t="s">
        <v>20732</v>
      </c>
      <c r="M19668" s="529" t="s">
        <v>1075</v>
      </c>
    </row>
    <row r="19669" spans="12:13" x14ac:dyDescent="0.35">
      <c r="L19669" s="535" t="s">
        <v>20733</v>
      </c>
      <c r="M19669" s="529" t="s">
        <v>1075</v>
      </c>
    </row>
    <row r="19670" spans="12:13" x14ac:dyDescent="0.35">
      <c r="L19670" s="535" t="s">
        <v>20734</v>
      </c>
      <c r="M19670" s="529" t="s">
        <v>1075</v>
      </c>
    </row>
    <row r="19671" spans="12:13" x14ac:dyDescent="0.35">
      <c r="L19671" s="535" t="s">
        <v>20735</v>
      </c>
      <c r="M19671" s="529" t="s">
        <v>1075</v>
      </c>
    </row>
    <row r="19672" spans="12:13" x14ac:dyDescent="0.35">
      <c r="L19672" s="535" t="s">
        <v>20736</v>
      </c>
      <c r="M19672" s="529" t="s">
        <v>1075</v>
      </c>
    </row>
    <row r="19673" spans="12:13" x14ac:dyDescent="0.35">
      <c r="L19673" s="535" t="s">
        <v>20737</v>
      </c>
      <c r="M19673" s="529" t="s">
        <v>1075</v>
      </c>
    </row>
    <row r="19674" spans="12:13" x14ac:dyDescent="0.35">
      <c r="L19674" s="535" t="s">
        <v>20738</v>
      </c>
      <c r="M19674" s="529" t="s">
        <v>1075</v>
      </c>
    </row>
    <row r="19675" spans="12:13" x14ac:dyDescent="0.35">
      <c r="L19675" s="535" t="s">
        <v>20739</v>
      </c>
      <c r="M19675" s="529" t="s">
        <v>1075</v>
      </c>
    </row>
    <row r="19676" spans="12:13" x14ac:dyDescent="0.35">
      <c r="L19676" s="535" t="s">
        <v>20740</v>
      </c>
      <c r="M19676" s="529" t="s">
        <v>1075</v>
      </c>
    </row>
    <row r="19677" spans="12:13" x14ac:dyDescent="0.35">
      <c r="L19677" s="535" t="s">
        <v>20741</v>
      </c>
      <c r="M19677" s="529" t="s">
        <v>1075</v>
      </c>
    </row>
    <row r="19678" spans="12:13" x14ac:dyDescent="0.35">
      <c r="L19678" s="535" t="s">
        <v>20742</v>
      </c>
      <c r="M19678" s="529" t="s">
        <v>1075</v>
      </c>
    </row>
    <row r="19679" spans="12:13" x14ac:dyDescent="0.35">
      <c r="L19679" s="535" t="s">
        <v>20743</v>
      </c>
      <c r="M19679" s="529" t="s">
        <v>1075</v>
      </c>
    </row>
    <row r="19680" spans="12:13" x14ac:dyDescent="0.35">
      <c r="L19680" s="535" t="s">
        <v>20744</v>
      </c>
      <c r="M19680" s="529" t="s">
        <v>1075</v>
      </c>
    </row>
    <row r="19681" spans="12:13" x14ac:dyDescent="0.35">
      <c r="L19681" s="535" t="s">
        <v>20745</v>
      </c>
      <c r="M19681" s="529" t="s">
        <v>1075</v>
      </c>
    </row>
    <row r="19682" spans="12:13" x14ac:dyDescent="0.35">
      <c r="L19682" s="535" t="s">
        <v>20746</v>
      </c>
      <c r="M19682" s="529" t="s">
        <v>1075</v>
      </c>
    </row>
    <row r="19683" spans="12:13" x14ac:dyDescent="0.35">
      <c r="L19683" s="535" t="s">
        <v>20747</v>
      </c>
      <c r="M19683" s="529" t="s">
        <v>1075</v>
      </c>
    </row>
    <row r="19684" spans="12:13" x14ac:dyDescent="0.35">
      <c r="L19684" s="535" t="s">
        <v>20748</v>
      </c>
      <c r="M19684" s="529" t="s">
        <v>1075</v>
      </c>
    </row>
    <row r="19685" spans="12:13" x14ac:dyDescent="0.35">
      <c r="L19685" s="535" t="s">
        <v>20749</v>
      </c>
      <c r="M19685" s="529" t="s">
        <v>1075</v>
      </c>
    </row>
    <row r="19686" spans="12:13" x14ac:dyDescent="0.35">
      <c r="L19686" s="535" t="s">
        <v>20750</v>
      </c>
      <c r="M19686" s="529" t="s">
        <v>1075</v>
      </c>
    </row>
    <row r="19687" spans="12:13" x14ac:dyDescent="0.35">
      <c r="L19687" s="535" t="s">
        <v>20751</v>
      </c>
      <c r="M19687" s="529" t="s">
        <v>1075</v>
      </c>
    </row>
    <row r="19688" spans="12:13" x14ac:dyDescent="0.35">
      <c r="L19688" s="535" t="s">
        <v>20752</v>
      </c>
      <c r="M19688" s="529" t="s">
        <v>1075</v>
      </c>
    </row>
    <row r="19689" spans="12:13" x14ac:dyDescent="0.35">
      <c r="L19689" s="535" t="s">
        <v>20753</v>
      </c>
      <c r="M19689" s="529" t="s">
        <v>1075</v>
      </c>
    </row>
    <row r="19690" spans="12:13" x14ac:dyDescent="0.35">
      <c r="L19690" s="535" t="s">
        <v>20754</v>
      </c>
      <c r="M19690" s="529" t="s">
        <v>1075</v>
      </c>
    </row>
    <row r="19691" spans="12:13" x14ac:dyDescent="0.35">
      <c r="L19691" s="535" t="s">
        <v>20755</v>
      </c>
      <c r="M19691" s="529" t="s">
        <v>1075</v>
      </c>
    </row>
    <row r="19692" spans="12:13" x14ac:dyDescent="0.35">
      <c r="L19692" s="535" t="s">
        <v>20756</v>
      </c>
      <c r="M19692" s="529" t="s">
        <v>1075</v>
      </c>
    </row>
    <row r="19693" spans="12:13" x14ac:dyDescent="0.35">
      <c r="L19693" s="535" t="s">
        <v>20757</v>
      </c>
      <c r="M19693" s="529" t="s">
        <v>1075</v>
      </c>
    </row>
    <row r="19694" spans="12:13" x14ac:dyDescent="0.35">
      <c r="L19694" s="535" t="s">
        <v>20758</v>
      </c>
      <c r="M19694" s="529" t="s">
        <v>1075</v>
      </c>
    </row>
    <row r="19695" spans="12:13" x14ac:dyDescent="0.35">
      <c r="L19695" s="535" t="s">
        <v>20759</v>
      </c>
      <c r="M19695" s="529" t="s">
        <v>1075</v>
      </c>
    </row>
    <row r="19696" spans="12:13" x14ac:dyDescent="0.35">
      <c r="L19696" s="535" t="s">
        <v>20760</v>
      </c>
      <c r="M19696" s="529" t="s">
        <v>1075</v>
      </c>
    </row>
    <row r="19697" spans="12:13" x14ac:dyDescent="0.35">
      <c r="L19697" s="535" t="s">
        <v>20761</v>
      </c>
      <c r="M19697" s="529" t="s">
        <v>1075</v>
      </c>
    </row>
    <row r="19698" spans="12:13" x14ac:dyDescent="0.35">
      <c r="L19698" s="535" t="s">
        <v>20762</v>
      </c>
      <c r="M19698" s="529" t="s">
        <v>1075</v>
      </c>
    </row>
    <row r="19699" spans="12:13" x14ac:dyDescent="0.35">
      <c r="L19699" s="535" t="s">
        <v>20763</v>
      </c>
      <c r="M19699" s="529" t="s">
        <v>1075</v>
      </c>
    </row>
    <row r="19700" spans="12:13" x14ac:dyDescent="0.35">
      <c r="L19700" s="535" t="s">
        <v>20764</v>
      </c>
      <c r="M19700" s="529" t="s">
        <v>1075</v>
      </c>
    </row>
    <row r="19701" spans="12:13" x14ac:dyDescent="0.35">
      <c r="L19701" s="535" t="s">
        <v>20765</v>
      </c>
      <c r="M19701" s="529" t="s">
        <v>1075</v>
      </c>
    </row>
    <row r="19702" spans="12:13" x14ac:dyDescent="0.35">
      <c r="L19702" s="535" t="s">
        <v>20766</v>
      </c>
      <c r="M19702" s="529" t="s">
        <v>1075</v>
      </c>
    </row>
    <row r="19703" spans="12:13" x14ac:dyDescent="0.35">
      <c r="L19703" s="535" t="s">
        <v>20767</v>
      </c>
      <c r="M19703" s="529" t="s">
        <v>1075</v>
      </c>
    </row>
    <row r="19704" spans="12:13" x14ac:dyDescent="0.35">
      <c r="L19704" s="535" t="s">
        <v>20768</v>
      </c>
      <c r="M19704" s="529" t="s">
        <v>1075</v>
      </c>
    </row>
    <row r="19705" spans="12:13" x14ac:dyDescent="0.35">
      <c r="L19705" s="535" t="s">
        <v>20769</v>
      </c>
      <c r="M19705" s="529" t="s">
        <v>1075</v>
      </c>
    </row>
    <row r="19706" spans="12:13" x14ac:dyDescent="0.35">
      <c r="L19706" s="535" t="s">
        <v>20770</v>
      </c>
      <c r="M19706" s="529" t="s">
        <v>1075</v>
      </c>
    </row>
    <row r="19707" spans="12:13" x14ac:dyDescent="0.35">
      <c r="L19707" s="535" t="s">
        <v>20771</v>
      </c>
      <c r="M19707" s="529" t="s">
        <v>1075</v>
      </c>
    </row>
    <row r="19708" spans="12:13" x14ac:dyDescent="0.35">
      <c r="L19708" s="535" t="s">
        <v>20772</v>
      </c>
      <c r="M19708" s="529" t="s">
        <v>1075</v>
      </c>
    </row>
    <row r="19709" spans="12:13" x14ac:dyDescent="0.35">
      <c r="L19709" s="535" t="s">
        <v>20773</v>
      </c>
      <c r="M19709" s="529" t="s">
        <v>1075</v>
      </c>
    </row>
    <row r="19710" spans="12:13" x14ac:dyDescent="0.35">
      <c r="L19710" s="535" t="s">
        <v>20774</v>
      </c>
      <c r="M19710" s="529" t="s">
        <v>1075</v>
      </c>
    </row>
    <row r="19711" spans="12:13" x14ac:dyDescent="0.35">
      <c r="L19711" s="535" t="s">
        <v>20775</v>
      </c>
      <c r="M19711" s="529" t="s">
        <v>1075</v>
      </c>
    </row>
    <row r="19712" spans="12:13" x14ac:dyDescent="0.35">
      <c r="L19712" s="535" t="s">
        <v>20776</v>
      </c>
      <c r="M19712" s="529" t="s">
        <v>1075</v>
      </c>
    </row>
    <row r="19713" spans="12:13" x14ac:dyDescent="0.35">
      <c r="L19713" s="535" t="s">
        <v>20777</v>
      </c>
      <c r="M19713" s="529" t="s">
        <v>1075</v>
      </c>
    </row>
    <row r="19714" spans="12:13" x14ac:dyDescent="0.35">
      <c r="L19714" s="535" t="s">
        <v>20778</v>
      </c>
      <c r="M19714" s="529" t="s">
        <v>1075</v>
      </c>
    </row>
    <row r="19715" spans="12:13" x14ac:dyDescent="0.35">
      <c r="L19715" s="535" t="s">
        <v>20779</v>
      </c>
      <c r="M19715" s="529" t="s">
        <v>1075</v>
      </c>
    </row>
    <row r="19716" spans="12:13" x14ac:dyDescent="0.35">
      <c r="L19716" s="535" t="s">
        <v>20780</v>
      </c>
      <c r="M19716" s="529" t="s">
        <v>1075</v>
      </c>
    </row>
    <row r="19717" spans="12:13" x14ac:dyDescent="0.35">
      <c r="L19717" s="535" t="s">
        <v>20781</v>
      </c>
      <c r="M19717" s="529" t="s">
        <v>1075</v>
      </c>
    </row>
    <row r="19718" spans="12:13" x14ac:dyDescent="0.35">
      <c r="L19718" s="535" t="s">
        <v>20782</v>
      </c>
      <c r="M19718" s="529" t="s">
        <v>1075</v>
      </c>
    </row>
    <row r="19719" spans="12:13" x14ac:dyDescent="0.35">
      <c r="L19719" s="535" t="s">
        <v>20783</v>
      </c>
      <c r="M19719" s="529" t="s">
        <v>1075</v>
      </c>
    </row>
    <row r="19720" spans="12:13" x14ac:dyDescent="0.35">
      <c r="L19720" s="535" t="s">
        <v>20784</v>
      </c>
      <c r="M19720" s="529" t="s">
        <v>1075</v>
      </c>
    </row>
    <row r="19721" spans="12:13" x14ac:dyDescent="0.35">
      <c r="L19721" s="535" t="s">
        <v>20785</v>
      </c>
      <c r="M19721" s="529" t="s">
        <v>1075</v>
      </c>
    </row>
    <row r="19722" spans="12:13" x14ac:dyDescent="0.35">
      <c r="L19722" s="535" t="s">
        <v>20786</v>
      </c>
      <c r="M19722" s="529" t="s">
        <v>1075</v>
      </c>
    </row>
    <row r="19723" spans="12:13" x14ac:dyDescent="0.35">
      <c r="L19723" s="535" t="s">
        <v>20787</v>
      </c>
      <c r="M19723" s="529" t="s">
        <v>1075</v>
      </c>
    </row>
    <row r="19724" spans="12:13" x14ac:dyDescent="0.35">
      <c r="L19724" s="535" t="s">
        <v>20788</v>
      </c>
      <c r="M19724" s="529" t="s">
        <v>1075</v>
      </c>
    </row>
    <row r="19725" spans="12:13" x14ac:dyDescent="0.35">
      <c r="L19725" s="535" t="s">
        <v>20789</v>
      </c>
      <c r="M19725" s="529" t="s">
        <v>1075</v>
      </c>
    </row>
    <row r="19726" spans="12:13" x14ac:dyDescent="0.35">
      <c r="L19726" s="535" t="s">
        <v>20790</v>
      </c>
      <c r="M19726" s="529" t="s">
        <v>1075</v>
      </c>
    </row>
    <row r="19727" spans="12:13" x14ac:dyDescent="0.35">
      <c r="L19727" s="535" t="s">
        <v>20791</v>
      </c>
      <c r="M19727" s="529" t="s">
        <v>1075</v>
      </c>
    </row>
    <row r="19728" spans="12:13" x14ac:dyDescent="0.35">
      <c r="L19728" s="535" t="s">
        <v>20792</v>
      </c>
      <c r="M19728" s="529" t="s">
        <v>1075</v>
      </c>
    </row>
    <row r="19729" spans="12:13" x14ac:dyDescent="0.35">
      <c r="L19729" s="535" t="s">
        <v>20793</v>
      </c>
      <c r="M19729" s="529" t="s">
        <v>1075</v>
      </c>
    </row>
    <row r="19730" spans="12:13" x14ac:dyDescent="0.35">
      <c r="L19730" s="535" t="s">
        <v>20794</v>
      </c>
      <c r="M19730" s="529" t="s">
        <v>1075</v>
      </c>
    </row>
    <row r="19731" spans="12:13" x14ac:dyDescent="0.35">
      <c r="L19731" s="535" t="s">
        <v>20795</v>
      </c>
      <c r="M19731" s="529" t="s">
        <v>1075</v>
      </c>
    </row>
    <row r="19732" spans="12:13" x14ac:dyDescent="0.35">
      <c r="L19732" s="535" t="s">
        <v>20796</v>
      </c>
      <c r="M19732" s="529" t="s">
        <v>1075</v>
      </c>
    </row>
    <row r="19733" spans="12:13" x14ac:dyDescent="0.35">
      <c r="L19733" s="535" t="s">
        <v>20797</v>
      </c>
      <c r="M19733" s="529" t="s">
        <v>1075</v>
      </c>
    </row>
    <row r="19734" spans="12:13" x14ac:dyDescent="0.35">
      <c r="L19734" s="535" t="s">
        <v>20798</v>
      </c>
      <c r="M19734" s="529" t="s">
        <v>1075</v>
      </c>
    </row>
    <row r="19735" spans="12:13" x14ac:dyDescent="0.35">
      <c r="L19735" s="535" t="s">
        <v>20799</v>
      </c>
      <c r="M19735" s="529" t="s">
        <v>1075</v>
      </c>
    </row>
    <row r="19736" spans="12:13" x14ac:dyDescent="0.35">
      <c r="L19736" s="535" t="s">
        <v>20800</v>
      </c>
      <c r="M19736" s="529" t="s">
        <v>1075</v>
      </c>
    </row>
    <row r="19737" spans="12:13" x14ac:dyDescent="0.35">
      <c r="L19737" s="535" t="s">
        <v>20801</v>
      </c>
      <c r="M19737" s="529" t="s">
        <v>1075</v>
      </c>
    </row>
    <row r="19738" spans="12:13" x14ac:dyDescent="0.35">
      <c r="L19738" s="535" t="s">
        <v>20802</v>
      </c>
      <c r="M19738" s="529" t="s">
        <v>1075</v>
      </c>
    </row>
    <row r="19739" spans="12:13" x14ac:dyDescent="0.35">
      <c r="L19739" s="535" t="s">
        <v>20803</v>
      </c>
      <c r="M19739" s="529" t="s">
        <v>1075</v>
      </c>
    </row>
    <row r="19740" spans="12:13" x14ac:dyDescent="0.35">
      <c r="L19740" s="535" t="s">
        <v>20804</v>
      </c>
      <c r="M19740" s="529" t="s">
        <v>1075</v>
      </c>
    </row>
    <row r="19741" spans="12:13" x14ac:dyDescent="0.35">
      <c r="L19741" s="535" t="s">
        <v>20805</v>
      </c>
      <c r="M19741" s="529" t="s">
        <v>1075</v>
      </c>
    </row>
    <row r="19742" spans="12:13" x14ac:dyDescent="0.35">
      <c r="L19742" s="535" t="s">
        <v>20806</v>
      </c>
      <c r="M19742" s="529" t="s">
        <v>1075</v>
      </c>
    </row>
    <row r="19743" spans="12:13" x14ac:dyDescent="0.35">
      <c r="L19743" s="535" t="s">
        <v>20807</v>
      </c>
      <c r="M19743" s="529" t="s">
        <v>1075</v>
      </c>
    </row>
    <row r="19744" spans="12:13" x14ac:dyDescent="0.35">
      <c r="L19744" s="535" t="s">
        <v>20808</v>
      </c>
      <c r="M19744" s="529" t="s">
        <v>1075</v>
      </c>
    </row>
    <row r="19745" spans="12:13" x14ac:dyDescent="0.35">
      <c r="L19745" s="535" t="s">
        <v>20809</v>
      </c>
      <c r="M19745" s="529" t="s">
        <v>1075</v>
      </c>
    </row>
    <row r="19746" spans="12:13" x14ac:dyDescent="0.35">
      <c r="L19746" s="535" t="s">
        <v>20810</v>
      </c>
      <c r="M19746" s="529" t="s">
        <v>1075</v>
      </c>
    </row>
    <row r="19747" spans="12:13" x14ac:dyDescent="0.35">
      <c r="L19747" s="535" t="s">
        <v>20811</v>
      </c>
      <c r="M19747" s="529" t="s">
        <v>1075</v>
      </c>
    </row>
    <row r="19748" spans="12:13" x14ac:dyDescent="0.35">
      <c r="L19748" s="535" t="s">
        <v>20812</v>
      </c>
      <c r="M19748" s="529" t="s">
        <v>1075</v>
      </c>
    </row>
    <row r="19749" spans="12:13" x14ac:dyDescent="0.35">
      <c r="L19749" s="535" t="s">
        <v>20813</v>
      </c>
      <c r="M19749" s="529" t="s">
        <v>1075</v>
      </c>
    </row>
    <row r="19750" spans="12:13" x14ac:dyDescent="0.35">
      <c r="L19750" s="535" t="s">
        <v>20814</v>
      </c>
      <c r="M19750" s="529" t="s">
        <v>1075</v>
      </c>
    </row>
    <row r="19751" spans="12:13" x14ac:dyDescent="0.35">
      <c r="L19751" s="535" t="s">
        <v>20815</v>
      </c>
      <c r="M19751" s="529" t="s">
        <v>1075</v>
      </c>
    </row>
    <row r="19752" spans="12:13" x14ac:dyDescent="0.35">
      <c r="L19752" s="535" t="s">
        <v>20816</v>
      </c>
      <c r="M19752" s="529" t="s">
        <v>1075</v>
      </c>
    </row>
    <row r="19753" spans="12:13" x14ac:dyDescent="0.35">
      <c r="L19753" s="535" t="s">
        <v>20817</v>
      </c>
      <c r="M19753" s="529" t="s">
        <v>1075</v>
      </c>
    </row>
    <row r="19754" spans="12:13" x14ac:dyDescent="0.35">
      <c r="L19754" s="535" t="s">
        <v>20818</v>
      </c>
      <c r="M19754" s="529" t="s">
        <v>1075</v>
      </c>
    </row>
    <row r="19755" spans="12:13" x14ac:dyDescent="0.35">
      <c r="L19755" s="535" t="s">
        <v>20819</v>
      </c>
      <c r="M19755" s="529" t="s">
        <v>1075</v>
      </c>
    </row>
    <row r="19756" spans="12:13" x14ac:dyDescent="0.35">
      <c r="L19756" s="535" t="s">
        <v>20820</v>
      </c>
      <c r="M19756" s="529" t="s">
        <v>1075</v>
      </c>
    </row>
    <row r="19757" spans="12:13" x14ac:dyDescent="0.35">
      <c r="L19757" s="535" t="s">
        <v>20821</v>
      </c>
      <c r="M19757" s="529" t="s">
        <v>1075</v>
      </c>
    </row>
    <row r="19758" spans="12:13" x14ac:dyDescent="0.35">
      <c r="L19758" s="535" t="s">
        <v>20822</v>
      </c>
      <c r="M19758" s="529" t="s">
        <v>1075</v>
      </c>
    </row>
    <row r="19759" spans="12:13" x14ac:dyDescent="0.35">
      <c r="L19759" s="535" t="s">
        <v>20823</v>
      </c>
      <c r="M19759" s="529" t="s">
        <v>1075</v>
      </c>
    </row>
    <row r="19760" spans="12:13" x14ac:dyDescent="0.35">
      <c r="L19760" s="535" t="s">
        <v>20824</v>
      </c>
      <c r="M19760" s="529" t="s">
        <v>1075</v>
      </c>
    </row>
    <row r="19761" spans="12:13" x14ac:dyDescent="0.35">
      <c r="L19761" s="535" t="s">
        <v>20825</v>
      </c>
      <c r="M19761" s="529" t="s">
        <v>1075</v>
      </c>
    </row>
    <row r="19762" spans="12:13" x14ac:dyDescent="0.35">
      <c r="L19762" s="535" t="s">
        <v>20826</v>
      </c>
      <c r="M19762" s="529" t="s">
        <v>1075</v>
      </c>
    </row>
    <row r="19763" spans="12:13" x14ac:dyDescent="0.35">
      <c r="L19763" s="535" t="s">
        <v>20827</v>
      </c>
      <c r="M19763" s="529" t="s">
        <v>1075</v>
      </c>
    </row>
    <row r="19764" spans="12:13" x14ac:dyDescent="0.35">
      <c r="L19764" s="535" t="s">
        <v>20828</v>
      </c>
      <c r="M19764" s="529" t="s">
        <v>1075</v>
      </c>
    </row>
    <row r="19765" spans="12:13" x14ac:dyDescent="0.35">
      <c r="L19765" s="535" t="s">
        <v>20829</v>
      </c>
      <c r="M19765" s="529" t="s">
        <v>1075</v>
      </c>
    </row>
    <row r="19766" spans="12:13" x14ac:dyDescent="0.35">
      <c r="L19766" s="535" t="s">
        <v>20830</v>
      </c>
      <c r="M19766" s="529" t="s">
        <v>1075</v>
      </c>
    </row>
    <row r="19767" spans="12:13" x14ac:dyDescent="0.35">
      <c r="L19767" s="535" t="s">
        <v>20831</v>
      </c>
      <c r="M19767" s="529" t="s">
        <v>1075</v>
      </c>
    </row>
    <row r="19768" spans="12:13" x14ac:dyDescent="0.35">
      <c r="L19768" s="535" t="s">
        <v>20832</v>
      </c>
      <c r="M19768" s="529" t="s">
        <v>1075</v>
      </c>
    </row>
    <row r="19769" spans="12:13" x14ac:dyDescent="0.35">
      <c r="L19769" s="535" t="s">
        <v>20833</v>
      </c>
      <c r="M19769" s="529" t="s">
        <v>1075</v>
      </c>
    </row>
    <row r="19770" spans="12:13" x14ac:dyDescent="0.35">
      <c r="L19770" s="535" t="s">
        <v>20834</v>
      </c>
      <c r="M19770" s="529" t="s">
        <v>1075</v>
      </c>
    </row>
    <row r="19771" spans="12:13" x14ac:dyDescent="0.35">
      <c r="L19771" s="535" t="s">
        <v>20835</v>
      </c>
      <c r="M19771" s="529" t="s">
        <v>1075</v>
      </c>
    </row>
    <row r="19772" spans="12:13" x14ac:dyDescent="0.35">
      <c r="L19772" s="535" t="s">
        <v>20836</v>
      </c>
      <c r="M19772" s="529" t="s">
        <v>1075</v>
      </c>
    </row>
    <row r="19773" spans="12:13" x14ac:dyDescent="0.35">
      <c r="L19773" s="535" t="s">
        <v>20837</v>
      </c>
      <c r="M19773" s="529" t="s">
        <v>1075</v>
      </c>
    </row>
    <row r="19774" spans="12:13" x14ac:dyDescent="0.35">
      <c r="L19774" s="535" t="s">
        <v>20838</v>
      </c>
      <c r="M19774" s="529" t="s">
        <v>1075</v>
      </c>
    </row>
    <row r="19775" spans="12:13" x14ac:dyDescent="0.35">
      <c r="L19775" s="535" t="s">
        <v>20839</v>
      </c>
      <c r="M19775" s="529" t="s">
        <v>1075</v>
      </c>
    </row>
    <row r="19776" spans="12:13" x14ac:dyDescent="0.35">
      <c r="L19776" s="535" t="s">
        <v>20840</v>
      </c>
      <c r="M19776" s="529" t="s">
        <v>1075</v>
      </c>
    </row>
    <row r="19777" spans="12:13" x14ac:dyDescent="0.35">
      <c r="L19777" s="535" t="s">
        <v>20841</v>
      </c>
      <c r="M19777" s="529" t="s">
        <v>1075</v>
      </c>
    </row>
    <row r="19778" spans="12:13" x14ac:dyDescent="0.35">
      <c r="L19778" s="535" t="s">
        <v>20842</v>
      </c>
      <c r="M19778" s="529" t="s">
        <v>1075</v>
      </c>
    </row>
    <row r="19779" spans="12:13" x14ac:dyDescent="0.35">
      <c r="L19779" s="535" t="s">
        <v>20843</v>
      </c>
      <c r="M19779" s="529" t="s">
        <v>1075</v>
      </c>
    </row>
    <row r="19780" spans="12:13" x14ac:dyDescent="0.35">
      <c r="L19780" s="535" t="s">
        <v>20844</v>
      </c>
      <c r="M19780" s="529" t="s">
        <v>1075</v>
      </c>
    </row>
    <row r="19781" spans="12:13" x14ac:dyDescent="0.35">
      <c r="L19781" s="535" t="s">
        <v>20845</v>
      </c>
      <c r="M19781" s="529" t="s">
        <v>1075</v>
      </c>
    </row>
    <row r="19782" spans="12:13" x14ac:dyDescent="0.35">
      <c r="L19782" s="535" t="s">
        <v>20846</v>
      </c>
      <c r="M19782" s="529" t="s">
        <v>1075</v>
      </c>
    </row>
    <row r="19783" spans="12:13" x14ac:dyDescent="0.35">
      <c r="L19783" s="535" t="s">
        <v>20847</v>
      </c>
      <c r="M19783" s="529" t="s">
        <v>1075</v>
      </c>
    </row>
    <row r="19784" spans="12:13" x14ac:dyDescent="0.35">
      <c r="L19784" s="535" t="s">
        <v>20848</v>
      </c>
      <c r="M19784" s="529" t="s">
        <v>1075</v>
      </c>
    </row>
    <row r="19785" spans="12:13" x14ac:dyDescent="0.35">
      <c r="L19785" s="535" t="s">
        <v>20849</v>
      </c>
      <c r="M19785" s="529" t="s">
        <v>1075</v>
      </c>
    </row>
    <row r="19786" spans="12:13" x14ac:dyDescent="0.35">
      <c r="L19786" s="535" t="s">
        <v>20850</v>
      </c>
      <c r="M19786" s="529" t="s">
        <v>1075</v>
      </c>
    </row>
    <row r="19787" spans="12:13" x14ac:dyDescent="0.35">
      <c r="L19787" s="535" t="s">
        <v>20851</v>
      </c>
      <c r="M19787" s="529" t="s">
        <v>1075</v>
      </c>
    </row>
    <row r="19788" spans="12:13" x14ac:dyDescent="0.35">
      <c r="L19788" s="535" t="s">
        <v>20852</v>
      </c>
      <c r="M19788" s="529" t="s">
        <v>1075</v>
      </c>
    </row>
    <row r="19789" spans="12:13" x14ac:dyDescent="0.35">
      <c r="L19789" s="535" t="s">
        <v>20853</v>
      </c>
      <c r="M19789" s="529" t="s">
        <v>1075</v>
      </c>
    </row>
    <row r="19790" spans="12:13" x14ac:dyDescent="0.35">
      <c r="L19790" s="535" t="s">
        <v>20854</v>
      </c>
      <c r="M19790" s="529" t="s">
        <v>1075</v>
      </c>
    </row>
    <row r="19791" spans="12:13" x14ac:dyDescent="0.35">
      <c r="L19791" s="535" t="s">
        <v>20855</v>
      </c>
      <c r="M19791" s="529" t="s">
        <v>1075</v>
      </c>
    </row>
    <row r="19792" spans="12:13" x14ac:dyDescent="0.35">
      <c r="L19792" s="535" t="s">
        <v>20856</v>
      </c>
      <c r="M19792" s="529" t="s">
        <v>1075</v>
      </c>
    </row>
    <row r="19793" spans="12:13" x14ac:dyDescent="0.35">
      <c r="L19793" s="535" t="s">
        <v>20857</v>
      </c>
      <c r="M19793" s="529" t="s">
        <v>1075</v>
      </c>
    </row>
    <row r="19794" spans="12:13" x14ac:dyDescent="0.35">
      <c r="L19794" s="535" t="s">
        <v>20858</v>
      </c>
      <c r="M19794" s="529" t="s">
        <v>1075</v>
      </c>
    </row>
    <row r="19795" spans="12:13" x14ac:dyDescent="0.35">
      <c r="L19795" s="535" t="s">
        <v>20859</v>
      </c>
      <c r="M19795" s="529" t="s">
        <v>1075</v>
      </c>
    </row>
    <row r="19796" spans="12:13" x14ac:dyDescent="0.35">
      <c r="L19796" s="535" t="s">
        <v>20860</v>
      </c>
      <c r="M19796" s="529" t="s">
        <v>1075</v>
      </c>
    </row>
    <row r="19797" spans="12:13" x14ac:dyDescent="0.35">
      <c r="L19797" s="535" t="s">
        <v>20861</v>
      </c>
      <c r="M19797" s="529" t="s">
        <v>1075</v>
      </c>
    </row>
    <row r="19798" spans="12:13" x14ac:dyDescent="0.35">
      <c r="L19798" s="535" t="s">
        <v>20862</v>
      </c>
      <c r="M19798" s="529" t="s">
        <v>1075</v>
      </c>
    </row>
    <row r="19799" spans="12:13" x14ac:dyDescent="0.35">
      <c r="L19799" s="535" t="s">
        <v>20863</v>
      </c>
      <c r="M19799" s="529" t="s">
        <v>1075</v>
      </c>
    </row>
    <row r="19800" spans="12:13" x14ac:dyDescent="0.35">
      <c r="L19800" s="535" t="s">
        <v>20864</v>
      </c>
      <c r="M19800" s="529" t="s">
        <v>1075</v>
      </c>
    </row>
    <row r="19801" spans="12:13" x14ac:dyDescent="0.35">
      <c r="L19801" s="535" t="s">
        <v>20865</v>
      </c>
      <c r="M19801" s="529" t="s">
        <v>1075</v>
      </c>
    </row>
    <row r="19802" spans="12:13" x14ac:dyDescent="0.35">
      <c r="L19802" s="535" t="s">
        <v>20866</v>
      </c>
      <c r="M19802" s="529" t="s">
        <v>1075</v>
      </c>
    </row>
    <row r="19803" spans="12:13" x14ac:dyDescent="0.35">
      <c r="L19803" s="535" t="s">
        <v>20867</v>
      </c>
      <c r="M19803" s="529" t="s">
        <v>1075</v>
      </c>
    </row>
    <row r="19804" spans="12:13" x14ac:dyDescent="0.35">
      <c r="L19804" s="535" t="s">
        <v>20868</v>
      </c>
      <c r="M19804" s="529" t="s">
        <v>1075</v>
      </c>
    </row>
    <row r="19805" spans="12:13" x14ac:dyDescent="0.35">
      <c r="L19805" s="535" t="s">
        <v>20869</v>
      </c>
      <c r="M19805" s="529" t="s">
        <v>1075</v>
      </c>
    </row>
    <row r="19806" spans="12:13" x14ac:dyDescent="0.35">
      <c r="L19806" s="535" t="s">
        <v>20870</v>
      </c>
      <c r="M19806" s="529" t="s">
        <v>1075</v>
      </c>
    </row>
    <row r="19807" spans="12:13" x14ac:dyDescent="0.35">
      <c r="L19807" s="535" t="s">
        <v>20871</v>
      </c>
      <c r="M19807" s="529" t="s">
        <v>1075</v>
      </c>
    </row>
    <row r="19808" spans="12:13" x14ac:dyDescent="0.35">
      <c r="L19808" s="535" t="s">
        <v>20872</v>
      </c>
      <c r="M19808" s="529" t="s">
        <v>1075</v>
      </c>
    </row>
    <row r="19809" spans="12:13" x14ac:dyDescent="0.35">
      <c r="L19809" s="535" t="s">
        <v>20873</v>
      </c>
      <c r="M19809" s="529" t="s">
        <v>1075</v>
      </c>
    </row>
    <row r="19810" spans="12:13" x14ac:dyDescent="0.35">
      <c r="L19810" s="535" t="s">
        <v>20874</v>
      </c>
      <c r="M19810" s="529" t="s">
        <v>1075</v>
      </c>
    </row>
    <row r="19811" spans="12:13" x14ac:dyDescent="0.35">
      <c r="L19811" s="535" t="s">
        <v>20875</v>
      </c>
      <c r="M19811" s="529" t="s">
        <v>1075</v>
      </c>
    </row>
    <row r="19812" spans="12:13" x14ac:dyDescent="0.35">
      <c r="L19812" s="535" t="s">
        <v>20876</v>
      </c>
      <c r="M19812" s="529" t="s">
        <v>1075</v>
      </c>
    </row>
    <row r="19813" spans="12:13" x14ac:dyDescent="0.35">
      <c r="L19813" s="535" t="s">
        <v>20877</v>
      </c>
      <c r="M19813" s="529" t="s">
        <v>1075</v>
      </c>
    </row>
    <row r="19814" spans="12:13" x14ac:dyDescent="0.35">
      <c r="L19814" s="535" t="s">
        <v>20878</v>
      </c>
      <c r="M19814" s="529" t="s">
        <v>1075</v>
      </c>
    </row>
    <row r="19815" spans="12:13" x14ac:dyDescent="0.35">
      <c r="L19815" s="535" t="s">
        <v>20879</v>
      </c>
      <c r="M19815" s="529" t="s">
        <v>1075</v>
      </c>
    </row>
    <row r="19816" spans="12:13" x14ac:dyDescent="0.35">
      <c r="L19816" s="535" t="s">
        <v>20880</v>
      </c>
      <c r="M19816" s="529" t="s">
        <v>1075</v>
      </c>
    </row>
    <row r="19817" spans="12:13" x14ac:dyDescent="0.35">
      <c r="L19817" s="535" t="s">
        <v>20881</v>
      </c>
      <c r="M19817" s="529" t="s">
        <v>1075</v>
      </c>
    </row>
    <row r="19818" spans="12:13" x14ac:dyDescent="0.35">
      <c r="L19818" s="535" t="s">
        <v>20882</v>
      </c>
      <c r="M19818" s="529" t="s">
        <v>1075</v>
      </c>
    </row>
    <row r="19819" spans="12:13" x14ac:dyDescent="0.35">
      <c r="L19819" s="535" t="s">
        <v>20883</v>
      </c>
      <c r="M19819" s="529" t="s">
        <v>1075</v>
      </c>
    </row>
    <row r="19820" spans="12:13" x14ac:dyDescent="0.35">
      <c r="L19820" s="535" t="s">
        <v>20884</v>
      </c>
      <c r="M19820" s="529" t="s">
        <v>1075</v>
      </c>
    </row>
    <row r="19821" spans="12:13" x14ac:dyDescent="0.35">
      <c r="L19821" s="535" t="s">
        <v>20885</v>
      </c>
      <c r="M19821" s="529" t="s">
        <v>1075</v>
      </c>
    </row>
    <row r="19822" spans="12:13" x14ac:dyDescent="0.35">
      <c r="L19822" s="535" t="s">
        <v>20886</v>
      </c>
      <c r="M19822" s="529" t="s">
        <v>1075</v>
      </c>
    </row>
    <row r="19823" spans="12:13" x14ac:dyDescent="0.35">
      <c r="L19823" s="535" t="s">
        <v>20887</v>
      </c>
      <c r="M19823" s="529" t="s">
        <v>1075</v>
      </c>
    </row>
    <row r="19824" spans="12:13" x14ac:dyDescent="0.35">
      <c r="L19824" s="535" t="s">
        <v>20888</v>
      </c>
      <c r="M19824" s="529" t="s">
        <v>1075</v>
      </c>
    </row>
    <row r="19825" spans="12:13" x14ac:dyDescent="0.35">
      <c r="L19825" s="535" t="s">
        <v>20889</v>
      </c>
      <c r="M19825" s="529" t="s">
        <v>1075</v>
      </c>
    </row>
    <row r="19826" spans="12:13" x14ac:dyDescent="0.35">
      <c r="L19826" s="535" t="s">
        <v>20890</v>
      </c>
      <c r="M19826" s="529" t="s">
        <v>1075</v>
      </c>
    </row>
    <row r="19827" spans="12:13" x14ac:dyDescent="0.35">
      <c r="L19827" s="535" t="s">
        <v>20891</v>
      </c>
      <c r="M19827" s="529" t="s">
        <v>1075</v>
      </c>
    </row>
    <row r="19828" spans="12:13" x14ac:dyDescent="0.35">
      <c r="L19828" s="535" t="s">
        <v>20892</v>
      </c>
      <c r="M19828" s="529" t="s">
        <v>1075</v>
      </c>
    </row>
    <row r="19829" spans="12:13" x14ac:dyDescent="0.35">
      <c r="L19829" s="535" t="s">
        <v>20893</v>
      </c>
      <c r="M19829" s="529" t="s">
        <v>1075</v>
      </c>
    </row>
    <row r="19830" spans="12:13" x14ac:dyDescent="0.35">
      <c r="L19830" s="535" t="s">
        <v>20894</v>
      </c>
      <c r="M19830" s="529" t="s">
        <v>1075</v>
      </c>
    </row>
    <row r="19831" spans="12:13" x14ac:dyDescent="0.35">
      <c r="L19831" s="535" t="s">
        <v>20895</v>
      </c>
      <c r="M19831" s="529" t="s">
        <v>1075</v>
      </c>
    </row>
    <row r="19832" spans="12:13" x14ac:dyDescent="0.35">
      <c r="L19832" s="535" t="s">
        <v>20896</v>
      </c>
      <c r="M19832" s="529" t="s">
        <v>1075</v>
      </c>
    </row>
    <row r="19833" spans="12:13" x14ac:dyDescent="0.35">
      <c r="L19833" s="535" t="s">
        <v>20897</v>
      </c>
      <c r="M19833" s="529" t="s">
        <v>1075</v>
      </c>
    </row>
    <row r="19834" spans="12:13" x14ac:dyDescent="0.35">
      <c r="L19834" s="535" t="s">
        <v>20898</v>
      </c>
      <c r="M19834" s="529" t="s">
        <v>1075</v>
      </c>
    </row>
    <row r="19835" spans="12:13" x14ac:dyDescent="0.35">
      <c r="L19835" s="535" t="s">
        <v>20899</v>
      </c>
      <c r="M19835" s="529" t="s">
        <v>1075</v>
      </c>
    </row>
    <row r="19836" spans="12:13" x14ac:dyDescent="0.35">
      <c r="L19836" s="535" t="s">
        <v>20900</v>
      </c>
      <c r="M19836" s="529" t="s">
        <v>1075</v>
      </c>
    </row>
    <row r="19837" spans="12:13" x14ac:dyDescent="0.35">
      <c r="L19837" s="535" t="s">
        <v>20901</v>
      </c>
      <c r="M19837" s="529" t="s">
        <v>1075</v>
      </c>
    </row>
    <row r="19838" spans="12:13" x14ac:dyDescent="0.35">
      <c r="L19838" s="535" t="s">
        <v>20902</v>
      </c>
      <c r="M19838" s="529" t="s">
        <v>1075</v>
      </c>
    </row>
    <row r="19839" spans="12:13" x14ac:dyDescent="0.35">
      <c r="L19839" s="535" t="s">
        <v>20903</v>
      </c>
      <c r="M19839" s="529" t="s">
        <v>1075</v>
      </c>
    </row>
    <row r="19840" spans="12:13" x14ac:dyDescent="0.35">
      <c r="L19840" s="535" t="s">
        <v>20904</v>
      </c>
      <c r="M19840" s="529" t="s">
        <v>1075</v>
      </c>
    </row>
    <row r="19841" spans="12:13" x14ac:dyDescent="0.35">
      <c r="L19841" s="535" t="s">
        <v>20905</v>
      </c>
      <c r="M19841" s="529" t="s">
        <v>1075</v>
      </c>
    </row>
    <row r="19842" spans="12:13" x14ac:dyDescent="0.35">
      <c r="L19842" s="535" t="s">
        <v>20906</v>
      </c>
      <c r="M19842" s="529" t="s">
        <v>1075</v>
      </c>
    </row>
    <row r="19843" spans="12:13" x14ac:dyDescent="0.35">
      <c r="L19843" s="535" t="s">
        <v>20907</v>
      </c>
      <c r="M19843" s="529" t="s">
        <v>1075</v>
      </c>
    </row>
    <row r="19844" spans="12:13" x14ac:dyDescent="0.35">
      <c r="L19844" s="535" t="s">
        <v>20908</v>
      </c>
      <c r="M19844" s="529" t="s">
        <v>1075</v>
      </c>
    </row>
    <row r="19845" spans="12:13" x14ac:dyDescent="0.35">
      <c r="L19845" s="535" t="s">
        <v>20909</v>
      </c>
      <c r="M19845" s="529" t="s">
        <v>1075</v>
      </c>
    </row>
    <row r="19846" spans="12:13" x14ac:dyDescent="0.35">
      <c r="L19846" s="535" t="s">
        <v>20910</v>
      </c>
      <c r="M19846" s="529" t="s">
        <v>1075</v>
      </c>
    </row>
    <row r="19847" spans="12:13" x14ac:dyDescent="0.35">
      <c r="L19847" s="535" t="s">
        <v>20911</v>
      </c>
      <c r="M19847" s="529" t="s">
        <v>1075</v>
      </c>
    </row>
    <row r="19848" spans="12:13" x14ac:dyDescent="0.35">
      <c r="L19848" s="535" t="s">
        <v>20912</v>
      </c>
      <c r="M19848" s="529" t="s">
        <v>1075</v>
      </c>
    </row>
    <row r="19849" spans="12:13" x14ac:dyDescent="0.35">
      <c r="L19849" s="535" t="s">
        <v>20913</v>
      </c>
      <c r="M19849" s="529" t="s">
        <v>1075</v>
      </c>
    </row>
    <row r="19850" spans="12:13" x14ac:dyDescent="0.35">
      <c r="L19850" s="535" t="s">
        <v>20914</v>
      </c>
      <c r="M19850" s="529" t="s">
        <v>1075</v>
      </c>
    </row>
    <row r="19851" spans="12:13" x14ac:dyDescent="0.35">
      <c r="L19851" s="535" t="s">
        <v>20915</v>
      </c>
      <c r="M19851" s="529" t="s">
        <v>1075</v>
      </c>
    </row>
    <row r="19852" spans="12:13" x14ac:dyDescent="0.35">
      <c r="L19852" s="535" t="s">
        <v>20916</v>
      </c>
      <c r="M19852" s="529" t="s">
        <v>1075</v>
      </c>
    </row>
    <row r="19853" spans="12:13" x14ac:dyDescent="0.35">
      <c r="L19853" s="535" t="s">
        <v>20917</v>
      </c>
      <c r="M19853" s="529" t="s">
        <v>1075</v>
      </c>
    </row>
    <row r="19854" spans="12:13" x14ac:dyDescent="0.35">
      <c r="L19854" s="535" t="s">
        <v>20918</v>
      </c>
      <c r="M19854" s="529" t="s">
        <v>1075</v>
      </c>
    </row>
    <row r="19855" spans="12:13" x14ac:dyDescent="0.35">
      <c r="L19855" s="535" t="s">
        <v>20919</v>
      </c>
      <c r="M19855" s="529" t="s">
        <v>1075</v>
      </c>
    </row>
    <row r="19856" spans="12:13" x14ac:dyDescent="0.35">
      <c r="L19856" s="535" t="s">
        <v>20920</v>
      </c>
      <c r="M19856" s="529" t="s">
        <v>1075</v>
      </c>
    </row>
    <row r="19857" spans="12:13" x14ac:dyDescent="0.35">
      <c r="L19857" s="535" t="s">
        <v>20921</v>
      </c>
      <c r="M19857" s="529" t="s">
        <v>1075</v>
      </c>
    </row>
    <row r="19858" spans="12:13" x14ac:dyDescent="0.35">
      <c r="L19858" s="535" t="s">
        <v>20922</v>
      </c>
      <c r="M19858" s="529" t="s">
        <v>1075</v>
      </c>
    </row>
    <row r="19859" spans="12:13" x14ac:dyDescent="0.35">
      <c r="L19859" s="535" t="s">
        <v>20923</v>
      </c>
      <c r="M19859" s="529" t="s">
        <v>1075</v>
      </c>
    </row>
    <row r="19860" spans="12:13" x14ac:dyDescent="0.35">
      <c r="L19860" s="535" t="s">
        <v>20924</v>
      </c>
      <c r="M19860" s="529" t="s">
        <v>1075</v>
      </c>
    </row>
    <row r="19861" spans="12:13" x14ac:dyDescent="0.35">
      <c r="L19861" s="535" t="s">
        <v>20925</v>
      </c>
      <c r="M19861" s="529" t="s">
        <v>1075</v>
      </c>
    </row>
    <row r="19862" spans="12:13" x14ac:dyDescent="0.35">
      <c r="L19862" s="535" t="s">
        <v>20926</v>
      </c>
      <c r="M19862" s="529" t="s">
        <v>1075</v>
      </c>
    </row>
    <row r="19863" spans="12:13" x14ac:dyDescent="0.35">
      <c r="L19863" s="535" t="s">
        <v>20927</v>
      </c>
      <c r="M19863" s="529" t="s">
        <v>1075</v>
      </c>
    </row>
    <row r="19864" spans="12:13" x14ac:dyDescent="0.35">
      <c r="L19864" s="535" t="s">
        <v>20928</v>
      </c>
      <c r="M19864" s="529" t="s">
        <v>1075</v>
      </c>
    </row>
    <row r="19865" spans="12:13" x14ac:dyDescent="0.35">
      <c r="L19865" s="535" t="s">
        <v>20929</v>
      </c>
      <c r="M19865" s="529" t="s">
        <v>1075</v>
      </c>
    </row>
    <row r="19866" spans="12:13" x14ac:dyDescent="0.35">
      <c r="L19866" s="535" t="s">
        <v>20930</v>
      </c>
      <c r="M19866" s="529" t="s">
        <v>1075</v>
      </c>
    </row>
    <row r="19867" spans="12:13" x14ac:dyDescent="0.35">
      <c r="L19867" s="535" t="s">
        <v>20931</v>
      </c>
      <c r="M19867" s="529" t="s">
        <v>1075</v>
      </c>
    </row>
    <row r="19868" spans="12:13" x14ac:dyDescent="0.35">
      <c r="L19868" s="535" t="s">
        <v>20932</v>
      </c>
      <c r="M19868" s="529" t="s">
        <v>1075</v>
      </c>
    </row>
    <row r="19869" spans="12:13" x14ac:dyDescent="0.35">
      <c r="L19869" s="535" t="s">
        <v>20933</v>
      </c>
      <c r="M19869" s="529" t="s">
        <v>1075</v>
      </c>
    </row>
    <row r="19870" spans="12:13" x14ac:dyDescent="0.35">
      <c r="L19870" s="535" t="s">
        <v>20934</v>
      </c>
      <c r="M19870" s="529" t="s">
        <v>1075</v>
      </c>
    </row>
    <row r="19871" spans="12:13" x14ac:dyDescent="0.35">
      <c r="L19871" s="535" t="s">
        <v>20935</v>
      </c>
      <c r="M19871" s="529" t="s">
        <v>1075</v>
      </c>
    </row>
    <row r="19872" spans="12:13" x14ac:dyDescent="0.35">
      <c r="L19872" s="535" t="s">
        <v>20936</v>
      </c>
      <c r="M19872" s="529" t="s">
        <v>1075</v>
      </c>
    </row>
    <row r="19873" spans="12:13" x14ac:dyDescent="0.35">
      <c r="L19873" s="535" t="s">
        <v>20937</v>
      </c>
      <c r="M19873" s="529" t="s">
        <v>1075</v>
      </c>
    </row>
    <row r="19874" spans="12:13" x14ac:dyDescent="0.35">
      <c r="L19874" s="535" t="s">
        <v>20938</v>
      </c>
      <c r="M19874" s="529" t="s">
        <v>1075</v>
      </c>
    </row>
    <row r="19875" spans="12:13" x14ac:dyDescent="0.35">
      <c r="L19875" s="535" t="s">
        <v>20939</v>
      </c>
      <c r="M19875" s="529" t="s">
        <v>1075</v>
      </c>
    </row>
    <row r="19876" spans="12:13" x14ac:dyDescent="0.35">
      <c r="L19876" s="535" t="s">
        <v>20940</v>
      </c>
      <c r="M19876" s="529" t="s">
        <v>1075</v>
      </c>
    </row>
    <row r="19877" spans="12:13" x14ac:dyDescent="0.35">
      <c r="L19877" s="535" t="s">
        <v>20941</v>
      </c>
      <c r="M19877" s="529" t="s">
        <v>1075</v>
      </c>
    </row>
    <row r="19878" spans="12:13" x14ac:dyDescent="0.35">
      <c r="L19878" s="535" t="s">
        <v>20942</v>
      </c>
      <c r="M19878" s="529" t="s">
        <v>1075</v>
      </c>
    </row>
    <row r="19879" spans="12:13" x14ac:dyDescent="0.35">
      <c r="L19879" s="535" t="s">
        <v>20943</v>
      </c>
      <c r="M19879" s="529" t="s">
        <v>1075</v>
      </c>
    </row>
    <row r="19880" spans="12:13" x14ac:dyDescent="0.35">
      <c r="L19880" s="535" t="s">
        <v>20944</v>
      </c>
      <c r="M19880" s="529" t="s">
        <v>1075</v>
      </c>
    </row>
    <row r="19881" spans="12:13" x14ac:dyDescent="0.35">
      <c r="L19881" s="535" t="s">
        <v>20945</v>
      </c>
      <c r="M19881" s="529" t="s">
        <v>1075</v>
      </c>
    </row>
    <row r="19882" spans="12:13" x14ac:dyDescent="0.35">
      <c r="L19882" s="535" t="s">
        <v>20946</v>
      </c>
      <c r="M19882" s="529" t="s">
        <v>1075</v>
      </c>
    </row>
    <row r="19883" spans="12:13" x14ac:dyDescent="0.35">
      <c r="L19883" s="535" t="s">
        <v>20947</v>
      </c>
      <c r="M19883" s="529" t="s">
        <v>1075</v>
      </c>
    </row>
    <row r="19884" spans="12:13" x14ac:dyDescent="0.35">
      <c r="L19884" s="535" t="s">
        <v>20948</v>
      </c>
      <c r="M19884" s="529" t="s">
        <v>1075</v>
      </c>
    </row>
    <row r="19885" spans="12:13" x14ac:dyDescent="0.35">
      <c r="L19885" s="535" t="s">
        <v>20949</v>
      </c>
      <c r="M19885" s="529" t="s">
        <v>1075</v>
      </c>
    </row>
    <row r="19886" spans="12:13" x14ac:dyDescent="0.35">
      <c r="L19886" s="535" t="s">
        <v>20950</v>
      </c>
      <c r="M19886" s="529" t="s">
        <v>1075</v>
      </c>
    </row>
    <row r="19887" spans="12:13" x14ac:dyDescent="0.35">
      <c r="L19887" s="535" t="s">
        <v>20951</v>
      </c>
      <c r="M19887" s="529" t="s">
        <v>1075</v>
      </c>
    </row>
    <row r="19888" spans="12:13" x14ac:dyDescent="0.35">
      <c r="L19888" s="535" t="s">
        <v>20952</v>
      </c>
      <c r="M19888" s="529" t="s">
        <v>1075</v>
      </c>
    </row>
    <row r="19889" spans="12:13" x14ac:dyDescent="0.35">
      <c r="L19889" s="535" t="s">
        <v>20953</v>
      </c>
      <c r="M19889" s="529" t="s">
        <v>1075</v>
      </c>
    </row>
    <row r="19890" spans="12:13" x14ac:dyDescent="0.35">
      <c r="L19890" s="535" t="s">
        <v>20954</v>
      </c>
      <c r="M19890" s="529" t="s">
        <v>1075</v>
      </c>
    </row>
    <row r="19891" spans="12:13" x14ac:dyDescent="0.35">
      <c r="L19891" s="535" t="s">
        <v>20955</v>
      </c>
      <c r="M19891" s="529" t="s">
        <v>1075</v>
      </c>
    </row>
    <row r="19892" spans="12:13" x14ac:dyDescent="0.35">
      <c r="L19892" s="535" t="s">
        <v>20956</v>
      </c>
      <c r="M19892" s="529" t="s">
        <v>1075</v>
      </c>
    </row>
    <row r="19893" spans="12:13" x14ac:dyDescent="0.35">
      <c r="L19893" s="535" t="s">
        <v>20957</v>
      </c>
      <c r="M19893" s="529" t="s">
        <v>1075</v>
      </c>
    </row>
    <row r="19894" spans="12:13" x14ac:dyDescent="0.35">
      <c r="L19894" s="535" t="s">
        <v>20958</v>
      </c>
      <c r="M19894" s="529" t="s">
        <v>1075</v>
      </c>
    </row>
    <row r="19895" spans="12:13" x14ac:dyDescent="0.35">
      <c r="L19895" s="535" t="s">
        <v>20959</v>
      </c>
      <c r="M19895" s="529" t="s">
        <v>1075</v>
      </c>
    </row>
    <row r="19896" spans="12:13" x14ac:dyDescent="0.35">
      <c r="L19896" s="535" t="s">
        <v>20960</v>
      </c>
      <c r="M19896" s="529" t="s">
        <v>1075</v>
      </c>
    </row>
    <row r="19897" spans="12:13" x14ac:dyDescent="0.35">
      <c r="L19897" s="535" t="s">
        <v>20961</v>
      </c>
      <c r="M19897" s="529" t="s">
        <v>1075</v>
      </c>
    </row>
    <row r="19898" spans="12:13" x14ac:dyDescent="0.35">
      <c r="L19898" s="535" t="s">
        <v>20962</v>
      </c>
      <c r="M19898" s="529" t="s">
        <v>1075</v>
      </c>
    </row>
    <row r="19899" spans="12:13" x14ac:dyDescent="0.35">
      <c r="L19899" s="535" t="s">
        <v>20963</v>
      </c>
      <c r="M19899" s="529" t="s">
        <v>1075</v>
      </c>
    </row>
    <row r="19900" spans="12:13" x14ac:dyDescent="0.35">
      <c r="L19900" s="535" t="s">
        <v>20964</v>
      </c>
      <c r="M19900" s="529" t="s">
        <v>1075</v>
      </c>
    </row>
    <row r="19901" spans="12:13" x14ac:dyDescent="0.35">
      <c r="L19901" s="535" t="s">
        <v>20965</v>
      </c>
      <c r="M19901" s="529" t="s">
        <v>1075</v>
      </c>
    </row>
    <row r="19902" spans="12:13" x14ac:dyDescent="0.35">
      <c r="L19902" s="535" t="s">
        <v>20966</v>
      </c>
      <c r="M19902" s="529" t="s">
        <v>1075</v>
      </c>
    </row>
    <row r="19903" spans="12:13" x14ac:dyDescent="0.35">
      <c r="L19903" s="535" t="s">
        <v>20967</v>
      </c>
      <c r="M19903" s="529" t="s">
        <v>1075</v>
      </c>
    </row>
    <row r="19904" spans="12:13" x14ac:dyDescent="0.35">
      <c r="L19904" s="535" t="s">
        <v>20968</v>
      </c>
      <c r="M19904" s="529" t="s">
        <v>1075</v>
      </c>
    </row>
    <row r="19905" spans="12:13" x14ac:dyDescent="0.35">
      <c r="L19905" s="535" t="s">
        <v>20969</v>
      </c>
      <c r="M19905" s="529" t="s">
        <v>1075</v>
      </c>
    </row>
    <row r="19906" spans="12:13" x14ac:dyDescent="0.35">
      <c r="L19906" s="535" t="s">
        <v>20970</v>
      </c>
      <c r="M19906" s="529" t="s">
        <v>1075</v>
      </c>
    </row>
    <row r="19907" spans="12:13" x14ac:dyDescent="0.35">
      <c r="L19907" s="535" t="s">
        <v>20971</v>
      </c>
      <c r="M19907" s="529" t="s">
        <v>1075</v>
      </c>
    </row>
    <row r="19908" spans="12:13" x14ac:dyDescent="0.35">
      <c r="L19908" s="535" t="s">
        <v>20972</v>
      </c>
      <c r="M19908" s="529" t="s">
        <v>1075</v>
      </c>
    </row>
    <row r="19909" spans="12:13" x14ac:dyDescent="0.35">
      <c r="L19909" s="535" t="s">
        <v>20973</v>
      </c>
      <c r="M19909" s="529" t="s">
        <v>1075</v>
      </c>
    </row>
    <row r="19910" spans="12:13" x14ac:dyDescent="0.35">
      <c r="L19910" s="535" t="s">
        <v>20974</v>
      </c>
      <c r="M19910" s="529" t="s">
        <v>1075</v>
      </c>
    </row>
    <row r="19911" spans="12:13" x14ac:dyDescent="0.35">
      <c r="L19911" s="535" t="s">
        <v>20975</v>
      </c>
      <c r="M19911" s="529" t="s">
        <v>1075</v>
      </c>
    </row>
    <row r="19912" spans="12:13" x14ac:dyDescent="0.35">
      <c r="L19912" s="535" t="s">
        <v>20976</v>
      </c>
      <c r="M19912" s="529" t="s">
        <v>1075</v>
      </c>
    </row>
    <row r="19913" spans="12:13" x14ac:dyDescent="0.35">
      <c r="L19913" s="535" t="s">
        <v>20977</v>
      </c>
      <c r="M19913" s="529" t="s">
        <v>1075</v>
      </c>
    </row>
    <row r="19914" spans="12:13" x14ac:dyDescent="0.35">
      <c r="L19914" s="535" t="s">
        <v>20978</v>
      </c>
      <c r="M19914" s="529" t="s">
        <v>1075</v>
      </c>
    </row>
    <row r="19915" spans="12:13" x14ac:dyDescent="0.35">
      <c r="L19915" s="535" t="s">
        <v>20979</v>
      </c>
      <c r="M19915" s="529" t="s">
        <v>1075</v>
      </c>
    </row>
    <row r="19916" spans="12:13" x14ac:dyDescent="0.35">
      <c r="L19916" s="535" t="s">
        <v>20980</v>
      </c>
      <c r="M19916" s="529" t="s">
        <v>1075</v>
      </c>
    </row>
    <row r="19917" spans="12:13" x14ac:dyDescent="0.35">
      <c r="L19917" s="535" t="s">
        <v>20981</v>
      </c>
      <c r="M19917" s="529" t="s">
        <v>1075</v>
      </c>
    </row>
    <row r="19918" spans="12:13" x14ac:dyDescent="0.35">
      <c r="L19918" s="535" t="s">
        <v>20982</v>
      </c>
      <c r="M19918" s="529" t="s">
        <v>1075</v>
      </c>
    </row>
    <row r="19919" spans="12:13" x14ac:dyDescent="0.35">
      <c r="L19919" s="535" t="s">
        <v>20983</v>
      </c>
      <c r="M19919" s="529" t="s">
        <v>1075</v>
      </c>
    </row>
    <row r="19920" spans="12:13" x14ac:dyDescent="0.35">
      <c r="L19920" s="535" t="s">
        <v>20984</v>
      </c>
      <c r="M19920" s="529" t="s">
        <v>1075</v>
      </c>
    </row>
    <row r="19921" spans="12:13" x14ac:dyDescent="0.35">
      <c r="L19921" s="535" t="s">
        <v>20985</v>
      </c>
      <c r="M19921" s="529" t="s">
        <v>1075</v>
      </c>
    </row>
    <row r="19922" spans="12:13" x14ac:dyDescent="0.35">
      <c r="L19922" s="535" t="s">
        <v>20986</v>
      </c>
      <c r="M19922" s="529" t="s">
        <v>1075</v>
      </c>
    </row>
    <row r="19923" spans="12:13" x14ac:dyDescent="0.35">
      <c r="L19923" s="535" t="s">
        <v>20987</v>
      </c>
      <c r="M19923" s="529" t="s">
        <v>1075</v>
      </c>
    </row>
    <row r="19924" spans="12:13" x14ac:dyDescent="0.35">
      <c r="L19924" s="535" t="s">
        <v>20988</v>
      </c>
      <c r="M19924" s="529" t="s">
        <v>1075</v>
      </c>
    </row>
    <row r="19925" spans="12:13" x14ac:dyDescent="0.35">
      <c r="L19925" s="535" t="s">
        <v>20989</v>
      </c>
      <c r="M19925" s="529" t="s">
        <v>1075</v>
      </c>
    </row>
    <row r="19926" spans="12:13" x14ac:dyDescent="0.35">
      <c r="L19926" s="535" t="s">
        <v>20990</v>
      </c>
      <c r="M19926" s="529" t="s">
        <v>1075</v>
      </c>
    </row>
    <row r="19927" spans="12:13" x14ac:dyDescent="0.35">
      <c r="L19927" s="535" t="s">
        <v>20991</v>
      </c>
      <c r="M19927" s="529" t="s">
        <v>1075</v>
      </c>
    </row>
    <row r="19928" spans="12:13" x14ac:dyDescent="0.35">
      <c r="L19928" s="535" t="s">
        <v>20992</v>
      </c>
      <c r="M19928" s="529" t="s">
        <v>1075</v>
      </c>
    </row>
    <row r="19929" spans="12:13" x14ac:dyDescent="0.35">
      <c r="L19929" s="535" t="s">
        <v>20993</v>
      </c>
      <c r="M19929" s="529" t="s">
        <v>1075</v>
      </c>
    </row>
    <row r="19930" spans="12:13" x14ac:dyDescent="0.35">
      <c r="L19930" s="535" t="s">
        <v>20994</v>
      </c>
      <c r="M19930" s="529" t="s">
        <v>1075</v>
      </c>
    </row>
    <row r="19931" spans="12:13" x14ac:dyDescent="0.35">
      <c r="L19931" s="535" t="s">
        <v>20995</v>
      </c>
      <c r="M19931" s="529" t="s">
        <v>1075</v>
      </c>
    </row>
    <row r="19932" spans="12:13" x14ac:dyDescent="0.35">
      <c r="L19932" s="535" t="s">
        <v>20996</v>
      </c>
      <c r="M19932" s="529" t="s">
        <v>1075</v>
      </c>
    </row>
    <row r="19933" spans="12:13" x14ac:dyDescent="0.35">
      <c r="L19933" s="535" t="s">
        <v>20997</v>
      </c>
      <c r="M19933" s="529" t="s">
        <v>1075</v>
      </c>
    </row>
    <row r="19934" spans="12:13" x14ac:dyDescent="0.35">
      <c r="L19934" s="535" t="s">
        <v>20998</v>
      </c>
      <c r="M19934" s="529" t="s">
        <v>1075</v>
      </c>
    </row>
    <row r="19935" spans="12:13" x14ac:dyDescent="0.35">
      <c r="L19935" s="535" t="s">
        <v>20999</v>
      </c>
      <c r="M19935" s="529" t="s">
        <v>1075</v>
      </c>
    </row>
    <row r="19936" spans="12:13" x14ac:dyDescent="0.35">
      <c r="L19936" s="535" t="s">
        <v>21000</v>
      </c>
      <c r="M19936" s="529" t="s">
        <v>1075</v>
      </c>
    </row>
    <row r="19937" spans="12:13" x14ac:dyDescent="0.35">
      <c r="L19937" s="535" t="s">
        <v>21001</v>
      </c>
      <c r="M19937" s="529" t="s">
        <v>1075</v>
      </c>
    </row>
    <row r="19938" spans="12:13" x14ac:dyDescent="0.35">
      <c r="L19938" s="535" t="s">
        <v>21002</v>
      </c>
      <c r="M19938" s="529" t="s">
        <v>1075</v>
      </c>
    </row>
    <row r="19939" spans="12:13" x14ac:dyDescent="0.35">
      <c r="L19939" s="535" t="s">
        <v>21003</v>
      </c>
      <c r="M19939" s="529" t="s">
        <v>1075</v>
      </c>
    </row>
    <row r="19940" spans="12:13" x14ac:dyDescent="0.35">
      <c r="L19940" s="535" t="s">
        <v>21004</v>
      </c>
      <c r="M19940" s="529" t="s">
        <v>1075</v>
      </c>
    </row>
    <row r="19941" spans="12:13" x14ac:dyDescent="0.35">
      <c r="L19941" s="535" t="s">
        <v>21005</v>
      </c>
      <c r="M19941" s="529" t="s">
        <v>1075</v>
      </c>
    </row>
    <row r="19942" spans="12:13" x14ac:dyDescent="0.35">
      <c r="L19942" s="535" t="s">
        <v>21006</v>
      </c>
      <c r="M19942" s="529" t="s">
        <v>1075</v>
      </c>
    </row>
    <row r="19943" spans="12:13" x14ac:dyDescent="0.35">
      <c r="L19943" s="535" t="s">
        <v>21007</v>
      </c>
      <c r="M19943" s="529" t="s">
        <v>1075</v>
      </c>
    </row>
    <row r="19944" spans="12:13" x14ac:dyDescent="0.35">
      <c r="L19944" s="535" t="s">
        <v>21008</v>
      </c>
      <c r="M19944" s="529" t="s">
        <v>1075</v>
      </c>
    </row>
    <row r="19945" spans="12:13" x14ac:dyDescent="0.35">
      <c r="L19945" s="535" t="s">
        <v>21009</v>
      </c>
      <c r="M19945" s="529" t="s">
        <v>1075</v>
      </c>
    </row>
    <row r="19946" spans="12:13" x14ac:dyDescent="0.35">
      <c r="L19946" s="535" t="s">
        <v>21010</v>
      </c>
      <c r="M19946" s="529" t="s">
        <v>1075</v>
      </c>
    </row>
    <row r="19947" spans="12:13" x14ac:dyDescent="0.35">
      <c r="L19947" s="535" t="s">
        <v>21011</v>
      </c>
      <c r="M19947" s="529" t="s">
        <v>1075</v>
      </c>
    </row>
    <row r="19948" spans="12:13" x14ac:dyDescent="0.35">
      <c r="L19948" s="535" t="s">
        <v>21012</v>
      </c>
      <c r="M19948" s="529" t="s">
        <v>1075</v>
      </c>
    </row>
    <row r="19949" spans="12:13" x14ac:dyDescent="0.35">
      <c r="L19949" s="535" t="s">
        <v>21013</v>
      </c>
      <c r="M19949" s="529" t="s">
        <v>1075</v>
      </c>
    </row>
    <row r="19950" spans="12:13" x14ac:dyDescent="0.35">
      <c r="L19950" s="535" t="s">
        <v>21014</v>
      </c>
      <c r="M19950" s="529" t="s">
        <v>1075</v>
      </c>
    </row>
    <row r="19951" spans="12:13" x14ac:dyDescent="0.35">
      <c r="L19951" s="535" t="s">
        <v>21015</v>
      </c>
      <c r="M19951" s="529" t="s">
        <v>1075</v>
      </c>
    </row>
    <row r="19952" spans="12:13" x14ac:dyDescent="0.35">
      <c r="L19952" s="535" t="s">
        <v>21016</v>
      </c>
      <c r="M19952" s="529" t="s">
        <v>1075</v>
      </c>
    </row>
    <row r="19953" spans="12:13" x14ac:dyDescent="0.35">
      <c r="L19953" s="535" t="s">
        <v>21017</v>
      </c>
      <c r="M19953" s="529" t="s">
        <v>1075</v>
      </c>
    </row>
    <row r="19954" spans="12:13" x14ac:dyDescent="0.35">
      <c r="L19954" s="535" t="s">
        <v>21018</v>
      </c>
      <c r="M19954" s="529" t="s">
        <v>1075</v>
      </c>
    </row>
    <row r="19955" spans="12:13" x14ac:dyDescent="0.35">
      <c r="L19955" s="535" t="s">
        <v>21019</v>
      </c>
      <c r="M19955" s="529" t="s">
        <v>1075</v>
      </c>
    </row>
    <row r="19956" spans="12:13" x14ac:dyDescent="0.35">
      <c r="L19956" s="535" t="s">
        <v>21020</v>
      </c>
      <c r="M19956" s="529" t="s">
        <v>1075</v>
      </c>
    </row>
    <row r="19957" spans="12:13" x14ac:dyDescent="0.35">
      <c r="L19957" s="535" t="s">
        <v>21021</v>
      </c>
      <c r="M19957" s="529" t="s">
        <v>1075</v>
      </c>
    </row>
    <row r="19958" spans="12:13" x14ac:dyDescent="0.35">
      <c r="L19958" s="535" t="s">
        <v>21022</v>
      </c>
      <c r="M19958" s="529" t="s">
        <v>1075</v>
      </c>
    </row>
    <row r="19959" spans="12:13" x14ac:dyDescent="0.35">
      <c r="L19959" s="535" t="s">
        <v>21023</v>
      </c>
      <c r="M19959" s="529" t="s">
        <v>1075</v>
      </c>
    </row>
    <row r="19960" spans="12:13" x14ac:dyDescent="0.35">
      <c r="L19960" s="535" t="s">
        <v>21024</v>
      </c>
      <c r="M19960" s="529" t="s">
        <v>1075</v>
      </c>
    </row>
    <row r="19961" spans="12:13" x14ac:dyDescent="0.35">
      <c r="L19961" s="535" t="s">
        <v>21025</v>
      </c>
      <c r="M19961" s="529" t="s">
        <v>1075</v>
      </c>
    </row>
    <row r="19962" spans="12:13" x14ac:dyDescent="0.35">
      <c r="L19962" s="535" t="s">
        <v>21026</v>
      </c>
      <c r="M19962" s="529" t="s">
        <v>1075</v>
      </c>
    </row>
    <row r="19963" spans="12:13" x14ac:dyDescent="0.35">
      <c r="L19963" s="535" t="s">
        <v>21027</v>
      </c>
      <c r="M19963" s="529" t="s">
        <v>1075</v>
      </c>
    </row>
    <row r="19964" spans="12:13" x14ac:dyDescent="0.35">
      <c r="L19964" s="535" t="s">
        <v>21028</v>
      </c>
      <c r="M19964" s="529" t="s">
        <v>1075</v>
      </c>
    </row>
    <row r="19965" spans="12:13" x14ac:dyDescent="0.35">
      <c r="L19965" s="535" t="s">
        <v>21029</v>
      </c>
      <c r="M19965" s="529" t="s">
        <v>1075</v>
      </c>
    </row>
    <row r="19966" spans="12:13" x14ac:dyDescent="0.35">
      <c r="L19966" s="535" t="s">
        <v>21030</v>
      </c>
      <c r="M19966" s="529" t="s">
        <v>1075</v>
      </c>
    </row>
    <row r="19967" spans="12:13" x14ac:dyDescent="0.35">
      <c r="L19967" s="535" t="s">
        <v>21031</v>
      </c>
      <c r="M19967" s="529" t="s">
        <v>1075</v>
      </c>
    </row>
    <row r="19968" spans="12:13" x14ac:dyDescent="0.35">
      <c r="L19968" s="535" t="s">
        <v>21032</v>
      </c>
      <c r="M19968" s="529" t="s">
        <v>1075</v>
      </c>
    </row>
    <row r="19969" spans="12:13" x14ac:dyDescent="0.35">
      <c r="L19969" s="535" t="s">
        <v>21033</v>
      </c>
      <c r="M19969" s="529" t="s">
        <v>1075</v>
      </c>
    </row>
    <row r="19970" spans="12:13" x14ac:dyDescent="0.35">
      <c r="L19970" s="535" t="s">
        <v>21034</v>
      </c>
      <c r="M19970" s="529" t="s">
        <v>1075</v>
      </c>
    </row>
    <row r="19971" spans="12:13" x14ac:dyDescent="0.35">
      <c r="L19971" s="535" t="s">
        <v>21035</v>
      </c>
      <c r="M19971" s="529" t="s">
        <v>1075</v>
      </c>
    </row>
    <row r="19972" spans="12:13" x14ac:dyDescent="0.35">
      <c r="L19972" s="535" t="s">
        <v>21036</v>
      </c>
      <c r="M19972" s="529" t="s">
        <v>1075</v>
      </c>
    </row>
    <row r="19973" spans="12:13" x14ac:dyDescent="0.35">
      <c r="L19973" s="535" t="s">
        <v>21037</v>
      </c>
      <c r="M19973" s="529" t="s">
        <v>1075</v>
      </c>
    </row>
    <row r="19974" spans="12:13" x14ac:dyDescent="0.35">
      <c r="L19974" s="535" t="s">
        <v>21038</v>
      </c>
      <c r="M19974" s="529" t="s">
        <v>1075</v>
      </c>
    </row>
    <row r="19975" spans="12:13" x14ac:dyDescent="0.35">
      <c r="L19975" s="535" t="s">
        <v>21039</v>
      </c>
      <c r="M19975" s="529" t="s">
        <v>1075</v>
      </c>
    </row>
    <row r="19976" spans="12:13" x14ac:dyDescent="0.35">
      <c r="L19976" s="535" t="s">
        <v>21040</v>
      </c>
      <c r="M19976" s="529" t="s">
        <v>1075</v>
      </c>
    </row>
    <row r="19977" spans="12:13" x14ac:dyDescent="0.35">
      <c r="L19977" s="535" t="s">
        <v>21041</v>
      </c>
      <c r="M19977" s="529" t="s">
        <v>1075</v>
      </c>
    </row>
    <row r="19978" spans="12:13" x14ac:dyDescent="0.35">
      <c r="L19978" s="535" t="s">
        <v>21042</v>
      </c>
      <c r="M19978" s="529" t="s">
        <v>1075</v>
      </c>
    </row>
    <row r="19979" spans="12:13" x14ac:dyDescent="0.35">
      <c r="L19979" s="535" t="s">
        <v>21043</v>
      </c>
      <c r="M19979" s="529" t="s">
        <v>1075</v>
      </c>
    </row>
    <row r="19980" spans="12:13" x14ac:dyDescent="0.35">
      <c r="L19980" s="535" t="s">
        <v>21044</v>
      </c>
      <c r="M19980" s="529" t="s">
        <v>1075</v>
      </c>
    </row>
    <row r="19981" spans="12:13" x14ac:dyDescent="0.35">
      <c r="L19981" s="535" t="s">
        <v>21045</v>
      </c>
      <c r="M19981" s="529" t="s">
        <v>1075</v>
      </c>
    </row>
    <row r="19982" spans="12:13" x14ac:dyDescent="0.35">
      <c r="L19982" s="535" t="s">
        <v>21046</v>
      </c>
      <c r="M19982" s="529" t="s">
        <v>1075</v>
      </c>
    </row>
    <row r="19983" spans="12:13" x14ac:dyDescent="0.35">
      <c r="L19983" s="535" t="s">
        <v>21047</v>
      </c>
      <c r="M19983" s="529" t="s">
        <v>1075</v>
      </c>
    </row>
    <row r="19984" spans="12:13" x14ac:dyDescent="0.35">
      <c r="L19984" s="535" t="s">
        <v>21048</v>
      </c>
      <c r="M19984" s="529" t="s">
        <v>1075</v>
      </c>
    </row>
    <row r="19985" spans="12:13" x14ac:dyDescent="0.35">
      <c r="L19985" s="535" t="s">
        <v>21049</v>
      </c>
      <c r="M19985" s="529" t="s">
        <v>1075</v>
      </c>
    </row>
    <row r="19986" spans="12:13" x14ac:dyDescent="0.35">
      <c r="L19986" s="535" t="s">
        <v>21050</v>
      </c>
      <c r="M19986" s="529" t="s">
        <v>1075</v>
      </c>
    </row>
    <row r="19987" spans="12:13" x14ac:dyDescent="0.35">
      <c r="L19987" s="535" t="s">
        <v>21051</v>
      </c>
      <c r="M19987" s="529" t="s">
        <v>1075</v>
      </c>
    </row>
    <row r="19988" spans="12:13" x14ac:dyDescent="0.35">
      <c r="L19988" s="535" t="s">
        <v>21052</v>
      </c>
      <c r="M19988" s="529" t="s">
        <v>1075</v>
      </c>
    </row>
    <row r="19989" spans="12:13" x14ac:dyDescent="0.35">
      <c r="L19989" s="535" t="s">
        <v>21053</v>
      </c>
      <c r="M19989" s="529" t="s">
        <v>1075</v>
      </c>
    </row>
    <row r="19990" spans="12:13" x14ac:dyDescent="0.35">
      <c r="L19990" s="535" t="s">
        <v>21054</v>
      </c>
      <c r="M19990" s="529" t="s">
        <v>1075</v>
      </c>
    </row>
    <row r="19991" spans="12:13" x14ac:dyDescent="0.35">
      <c r="L19991" s="535" t="s">
        <v>21055</v>
      </c>
      <c r="M19991" s="529" t="s">
        <v>1075</v>
      </c>
    </row>
    <row r="19992" spans="12:13" x14ac:dyDescent="0.35">
      <c r="L19992" s="535" t="s">
        <v>21056</v>
      </c>
      <c r="M19992" s="529" t="s">
        <v>1075</v>
      </c>
    </row>
    <row r="19993" spans="12:13" x14ac:dyDescent="0.35">
      <c r="L19993" s="535" t="s">
        <v>21057</v>
      </c>
      <c r="M19993" s="529" t="s">
        <v>1075</v>
      </c>
    </row>
    <row r="19994" spans="12:13" x14ac:dyDescent="0.35">
      <c r="L19994" s="535" t="s">
        <v>21058</v>
      </c>
      <c r="M19994" s="529" t="s">
        <v>1075</v>
      </c>
    </row>
    <row r="19995" spans="12:13" x14ac:dyDescent="0.35">
      <c r="L19995" s="535" t="s">
        <v>21059</v>
      </c>
      <c r="M19995" s="529" t="s">
        <v>1075</v>
      </c>
    </row>
    <row r="19996" spans="12:13" x14ac:dyDescent="0.35">
      <c r="L19996" s="535" t="s">
        <v>21060</v>
      </c>
      <c r="M19996" s="529" t="s">
        <v>1075</v>
      </c>
    </row>
    <row r="19997" spans="12:13" x14ac:dyDescent="0.35">
      <c r="L19997" s="535" t="s">
        <v>21061</v>
      </c>
      <c r="M19997" s="529" t="s">
        <v>1075</v>
      </c>
    </row>
    <row r="19998" spans="12:13" x14ac:dyDescent="0.35">
      <c r="L19998" s="535" t="s">
        <v>21062</v>
      </c>
      <c r="M19998" s="529" t="s">
        <v>1075</v>
      </c>
    </row>
    <row r="19999" spans="12:13" x14ac:dyDescent="0.35">
      <c r="L19999" s="535" t="s">
        <v>21063</v>
      </c>
      <c r="M19999" s="529" t="s">
        <v>1075</v>
      </c>
    </row>
    <row r="20000" spans="12:13" x14ac:dyDescent="0.35">
      <c r="L20000" s="535" t="s">
        <v>21064</v>
      </c>
      <c r="M20000" s="529" t="s">
        <v>1075</v>
      </c>
    </row>
    <row r="20001" spans="12:13" x14ac:dyDescent="0.35">
      <c r="L20001" s="535" t="s">
        <v>21065</v>
      </c>
      <c r="M20001" s="529" t="s">
        <v>1075</v>
      </c>
    </row>
    <row r="20002" spans="12:13" x14ac:dyDescent="0.35">
      <c r="L20002" s="535" t="s">
        <v>21066</v>
      </c>
      <c r="M20002" s="529" t="s">
        <v>1075</v>
      </c>
    </row>
    <row r="20003" spans="12:13" x14ac:dyDescent="0.35">
      <c r="L20003" s="535" t="s">
        <v>21067</v>
      </c>
      <c r="M20003" s="529" t="s">
        <v>1075</v>
      </c>
    </row>
    <row r="20004" spans="12:13" x14ac:dyDescent="0.35">
      <c r="L20004" s="535" t="s">
        <v>21068</v>
      </c>
      <c r="M20004" s="529" t="s">
        <v>1075</v>
      </c>
    </row>
    <row r="20005" spans="12:13" x14ac:dyDescent="0.35">
      <c r="L20005" s="535" t="s">
        <v>21069</v>
      </c>
      <c r="M20005" s="529" t="s">
        <v>1075</v>
      </c>
    </row>
    <row r="20006" spans="12:13" x14ac:dyDescent="0.35">
      <c r="L20006" s="535" t="s">
        <v>21070</v>
      </c>
      <c r="M20006" s="529" t="s">
        <v>1075</v>
      </c>
    </row>
    <row r="20007" spans="12:13" x14ac:dyDescent="0.35">
      <c r="L20007" s="535" t="s">
        <v>21071</v>
      </c>
      <c r="M20007" s="529" t="s">
        <v>1075</v>
      </c>
    </row>
    <row r="20008" spans="12:13" x14ac:dyDescent="0.35">
      <c r="L20008" s="535" t="s">
        <v>21072</v>
      </c>
      <c r="M20008" s="529" t="s">
        <v>1075</v>
      </c>
    </row>
    <row r="20009" spans="12:13" x14ac:dyDescent="0.35">
      <c r="L20009" s="535" t="s">
        <v>21073</v>
      </c>
      <c r="M20009" s="529" t="s">
        <v>1075</v>
      </c>
    </row>
    <row r="20010" spans="12:13" x14ac:dyDescent="0.35">
      <c r="L20010" s="535" t="s">
        <v>21074</v>
      </c>
      <c r="M20010" s="529" t="s">
        <v>1075</v>
      </c>
    </row>
    <row r="20011" spans="12:13" x14ac:dyDescent="0.35">
      <c r="L20011" s="535" t="s">
        <v>21075</v>
      </c>
      <c r="M20011" s="529" t="s">
        <v>1075</v>
      </c>
    </row>
    <row r="20012" spans="12:13" x14ac:dyDescent="0.35">
      <c r="L20012" s="535" t="s">
        <v>21076</v>
      </c>
      <c r="M20012" s="529" t="s">
        <v>1075</v>
      </c>
    </row>
    <row r="20013" spans="12:13" x14ac:dyDescent="0.35">
      <c r="L20013" s="535" t="s">
        <v>21077</v>
      </c>
      <c r="M20013" s="529" t="s">
        <v>1075</v>
      </c>
    </row>
    <row r="20014" spans="12:13" x14ac:dyDescent="0.35">
      <c r="L20014" s="535" t="s">
        <v>21078</v>
      </c>
      <c r="M20014" s="529" t="s">
        <v>1075</v>
      </c>
    </row>
    <row r="20015" spans="12:13" x14ac:dyDescent="0.35">
      <c r="L20015" s="535" t="s">
        <v>21079</v>
      </c>
      <c r="M20015" s="529" t="s">
        <v>1075</v>
      </c>
    </row>
    <row r="20016" spans="12:13" x14ac:dyDescent="0.35">
      <c r="L20016" s="535" t="s">
        <v>21080</v>
      </c>
      <c r="M20016" s="529" t="s">
        <v>1075</v>
      </c>
    </row>
    <row r="20017" spans="12:13" x14ac:dyDescent="0.35">
      <c r="L20017" s="535" t="s">
        <v>21081</v>
      </c>
      <c r="M20017" s="529" t="s">
        <v>1075</v>
      </c>
    </row>
    <row r="20018" spans="12:13" x14ac:dyDescent="0.35">
      <c r="L20018" s="535" t="s">
        <v>21082</v>
      </c>
      <c r="M20018" s="529" t="s">
        <v>1075</v>
      </c>
    </row>
    <row r="20019" spans="12:13" x14ac:dyDescent="0.35">
      <c r="L20019" s="535" t="s">
        <v>21083</v>
      </c>
      <c r="M20019" s="529" t="s">
        <v>1075</v>
      </c>
    </row>
    <row r="20020" spans="12:13" x14ac:dyDescent="0.35">
      <c r="L20020" s="535" t="s">
        <v>21084</v>
      </c>
      <c r="M20020" s="529" t="s">
        <v>1075</v>
      </c>
    </row>
    <row r="20021" spans="12:13" x14ac:dyDescent="0.35">
      <c r="L20021" s="535" t="s">
        <v>21085</v>
      </c>
      <c r="M20021" s="529" t="s">
        <v>1075</v>
      </c>
    </row>
    <row r="20022" spans="12:13" x14ac:dyDescent="0.35">
      <c r="L20022" s="535" t="s">
        <v>21086</v>
      </c>
      <c r="M20022" s="529" t="s">
        <v>1075</v>
      </c>
    </row>
    <row r="20023" spans="12:13" x14ac:dyDescent="0.35">
      <c r="L20023" s="535" t="s">
        <v>21087</v>
      </c>
      <c r="M20023" s="529" t="s">
        <v>1075</v>
      </c>
    </row>
    <row r="20024" spans="12:13" x14ac:dyDescent="0.35">
      <c r="L20024" s="535" t="s">
        <v>21088</v>
      </c>
      <c r="M20024" s="529" t="s">
        <v>1075</v>
      </c>
    </row>
    <row r="20025" spans="12:13" x14ac:dyDescent="0.35">
      <c r="L20025" s="535" t="s">
        <v>21089</v>
      </c>
      <c r="M20025" s="529" t="s">
        <v>1075</v>
      </c>
    </row>
    <row r="20026" spans="12:13" x14ac:dyDescent="0.35">
      <c r="L20026" s="535" t="s">
        <v>21090</v>
      </c>
      <c r="M20026" s="529" t="s">
        <v>1075</v>
      </c>
    </row>
    <row r="20027" spans="12:13" x14ac:dyDescent="0.35">
      <c r="L20027" s="535" t="s">
        <v>21091</v>
      </c>
      <c r="M20027" s="529" t="s">
        <v>1075</v>
      </c>
    </row>
    <row r="20028" spans="12:13" x14ac:dyDescent="0.35">
      <c r="L20028" s="535" t="s">
        <v>21092</v>
      </c>
      <c r="M20028" s="529" t="s">
        <v>1075</v>
      </c>
    </row>
    <row r="20029" spans="12:13" x14ac:dyDescent="0.35">
      <c r="L20029" s="535" t="s">
        <v>21093</v>
      </c>
      <c r="M20029" s="529" t="s">
        <v>1075</v>
      </c>
    </row>
    <row r="20030" spans="12:13" x14ac:dyDescent="0.35">
      <c r="L20030" s="535" t="s">
        <v>21094</v>
      </c>
      <c r="M20030" s="529" t="s">
        <v>1075</v>
      </c>
    </row>
    <row r="20031" spans="12:13" x14ac:dyDescent="0.35">
      <c r="L20031" s="535" t="s">
        <v>21095</v>
      </c>
      <c r="M20031" s="529" t="s">
        <v>1075</v>
      </c>
    </row>
    <row r="20032" spans="12:13" x14ac:dyDescent="0.35">
      <c r="L20032" s="535" t="s">
        <v>21096</v>
      </c>
      <c r="M20032" s="529" t="s">
        <v>1075</v>
      </c>
    </row>
    <row r="20033" spans="12:13" x14ac:dyDescent="0.35">
      <c r="L20033" s="535" t="s">
        <v>21097</v>
      </c>
      <c r="M20033" s="529" t="s">
        <v>1075</v>
      </c>
    </row>
    <row r="20034" spans="12:13" x14ac:dyDescent="0.35">
      <c r="L20034" s="535" t="s">
        <v>21098</v>
      </c>
      <c r="M20034" s="529" t="s">
        <v>1075</v>
      </c>
    </row>
    <row r="20035" spans="12:13" x14ac:dyDescent="0.35">
      <c r="L20035" s="535" t="s">
        <v>21099</v>
      </c>
      <c r="M20035" s="529" t="s">
        <v>1075</v>
      </c>
    </row>
    <row r="20036" spans="12:13" x14ac:dyDescent="0.35">
      <c r="L20036" s="535" t="s">
        <v>21100</v>
      </c>
      <c r="M20036" s="529" t="s">
        <v>1075</v>
      </c>
    </row>
    <row r="20037" spans="12:13" x14ac:dyDescent="0.35">
      <c r="L20037" s="535" t="s">
        <v>21101</v>
      </c>
      <c r="M20037" s="529" t="s">
        <v>1075</v>
      </c>
    </row>
    <row r="20038" spans="12:13" x14ac:dyDescent="0.35">
      <c r="L20038" s="535" t="s">
        <v>21102</v>
      </c>
      <c r="M20038" s="529" t="s">
        <v>1075</v>
      </c>
    </row>
    <row r="20039" spans="12:13" x14ac:dyDescent="0.35">
      <c r="L20039" s="535" t="s">
        <v>21103</v>
      </c>
      <c r="M20039" s="529" t="s">
        <v>1075</v>
      </c>
    </row>
    <row r="20040" spans="12:13" x14ac:dyDescent="0.35">
      <c r="L20040" s="535" t="s">
        <v>21104</v>
      </c>
      <c r="M20040" s="529" t="s">
        <v>1075</v>
      </c>
    </row>
    <row r="20041" spans="12:13" x14ac:dyDescent="0.35">
      <c r="L20041" s="535" t="s">
        <v>21105</v>
      </c>
      <c r="M20041" s="529" t="s">
        <v>1075</v>
      </c>
    </row>
    <row r="20042" spans="12:13" x14ac:dyDescent="0.35">
      <c r="L20042" s="535" t="s">
        <v>21106</v>
      </c>
      <c r="M20042" s="529" t="s">
        <v>1075</v>
      </c>
    </row>
    <row r="20043" spans="12:13" x14ac:dyDescent="0.35">
      <c r="L20043" s="535" t="s">
        <v>21107</v>
      </c>
      <c r="M20043" s="529" t="s">
        <v>1075</v>
      </c>
    </row>
    <row r="20044" spans="12:13" x14ac:dyDescent="0.35">
      <c r="L20044" s="535" t="s">
        <v>21108</v>
      </c>
      <c r="M20044" s="529" t="s">
        <v>1075</v>
      </c>
    </row>
    <row r="20045" spans="12:13" x14ac:dyDescent="0.35">
      <c r="L20045" s="535" t="s">
        <v>21109</v>
      </c>
      <c r="M20045" s="529" t="s">
        <v>1075</v>
      </c>
    </row>
    <row r="20046" spans="12:13" x14ac:dyDescent="0.35">
      <c r="L20046" s="535" t="s">
        <v>21110</v>
      </c>
      <c r="M20046" s="529" t="s">
        <v>1075</v>
      </c>
    </row>
    <row r="20047" spans="12:13" x14ac:dyDescent="0.35">
      <c r="L20047" s="535" t="s">
        <v>21111</v>
      </c>
      <c r="M20047" s="529" t="s">
        <v>1075</v>
      </c>
    </row>
    <row r="20048" spans="12:13" x14ac:dyDescent="0.35">
      <c r="L20048" s="535" t="s">
        <v>21112</v>
      </c>
      <c r="M20048" s="529" t="s">
        <v>1075</v>
      </c>
    </row>
    <row r="20049" spans="12:13" x14ac:dyDescent="0.35">
      <c r="L20049" s="535" t="s">
        <v>21113</v>
      </c>
      <c r="M20049" s="529" t="s">
        <v>1075</v>
      </c>
    </row>
    <row r="20050" spans="12:13" x14ac:dyDescent="0.35">
      <c r="L20050" s="535" t="s">
        <v>21114</v>
      </c>
      <c r="M20050" s="529" t="s">
        <v>1075</v>
      </c>
    </row>
    <row r="20051" spans="12:13" x14ac:dyDescent="0.35">
      <c r="L20051" s="535" t="s">
        <v>21115</v>
      </c>
      <c r="M20051" s="529" t="s">
        <v>1075</v>
      </c>
    </row>
    <row r="20052" spans="12:13" x14ac:dyDescent="0.35">
      <c r="L20052" s="535" t="s">
        <v>21116</v>
      </c>
      <c r="M20052" s="529" t="s">
        <v>1075</v>
      </c>
    </row>
    <row r="20053" spans="12:13" x14ac:dyDescent="0.35">
      <c r="L20053" s="535" t="s">
        <v>21117</v>
      </c>
      <c r="M20053" s="529" t="s">
        <v>1075</v>
      </c>
    </row>
    <row r="20054" spans="12:13" x14ac:dyDescent="0.35">
      <c r="L20054" s="535" t="s">
        <v>21118</v>
      </c>
      <c r="M20054" s="529" t="s">
        <v>1075</v>
      </c>
    </row>
    <row r="20055" spans="12:13" x14ac:dyDescent="0.35">
      <c r="L20055" s="535" t="s">
        <v>21119</v>
      </c>
      <c r="M20055" s="529" t="s">
        <v>1075</v>
      </c>
    </row>
    <row r="20056" spans="12:13" x14ac:dyDescent="0.35">
      <c r="L20056" s="535" t="s">
        <v>21120</v>
      </c>
      <c r="M20056" s="529" t="s">
        <v>1075</v>
      </c>
    </row>
    <row r="20057" spans="12:13" x14ac:dyDescent="0.35">
      <c r="L20057" s="535" t="s">
        <v>21121</v>
      </c>
      <c r="M20057" s="529" t="s">
        <v>1075</v>
      </c>
    </row>
    <row r="20058" spans="12:13" x14ac:dyDescent="0.35">
      <c r="L20058" s="535" t="s">
        <v>21122</v>
      </c>
      <c r="M20058" s="529" t="s">
        <v>1075</v>
      </c>
    </row>
    <row r="20059" spans="12:13" x14ac:dyDescent="0.35">
      <c r="L20059" s="535" t="s">
        <v>21123</v>
      </c>
      <c r="M20059" s="529" t="s">
        <v>1075</v>
      </c>
    </row>
    <row r="20060" spans="12:13" x14ac:dyDescent="0.35">
      <c r="L20060" s="535" t="s">
        <v>21124</v>
      </c>
      <c r="M20060" s="529" t="s">
        <v>1075</v>
      </c>
    </row>
    <row r="20061" spans="12:13" x14ac:dyDescent="0.35">
      <c r="L20061" s="535" t="s">
        <v>21125</v>
      </c>
      <c r="M20061" s="529" t="s">
        <v>1075</v>
      </c>
    </row>
    <row r="20062" spans="12:13" x14ac:dyDescent="0.35">
      <c r="L20062" s="535" t="s">
        <v>21126</v>
      </c>
      <c r="M20062" s="529" t="s">
        <v>1075</v>
      </c>
    </row>
    <row r="20063" spans="12:13" x14ac:dyDescent="0.35">
      <c r="L20063" s="535" t="s">
        <v>21127</v>
      </c>
      <c r="M20063" s="529" t="s">
        <v>1075</v>
      </c>
    </row>
    <row r="20064" spans="12:13" x14ac:dyDescent="0.35">
      <c r="L20064" s="535" t="s">
        <v>21128</v>
      </c>
      <c r="M20064" s="529" t="s">
        <v>1075</v>
      </c>
    </row>
    <row r="20065" spans="12:13" x14ac:dyDescent="0.35">
      <c r="L20065" s="535" t="s">
        <v>21129</v>
      </c>
      <c r="M20065" s="529" t="s">
        <v>1075</v>
      </c>
    </row>
    <row r="20066" spans="12:13" x14ac:dyDescent="0.35">
      <c r="L20066" s="535" t="s">
        <v>21130</v>
      </c>
      <c r="M20066" s="529" t="s">
        <v>1075</v>
      </c>
    </row>
    <row r="20067" spans="12:13" x14ac:dyDescent="0.35">
      <c r="L20067" s="535" t="s">
        <v>21131</v>
      </c>
      <c r="M20067" s="529" t="s">
        <v>1075</v>
      </c>
    </row>
    <row r="20068" spans="12:13" x14ac:dyDescent="0.35">
      <c r="L20068" s="535" t="s">
        <v>21132</v>
      </c>
      <c r="M20068" s="529" t="s">
        <v>1075</v>
      </c>
    </row>
    <row r="20069" spans="12:13" x14ac:dyDescent="0.35">
      <c r="L20069" s="535" t="s">
        <v>21133</v>
      </c>
      <c r="M20069" s="529" t="s">
        <v>1075</v>
      </c>
    </row>
    <row r="20070" spans="12:13" x14ac:dyDescent="0.35">
      <c r="L20070" s="535" t="s">
        <v>21134</v>
      </c>
      <c r="M20070" s="529" t="s">
        <v>1075</v>
      </c>
    </row>
    <row r="20071" spans="12:13" x14ac:dyDescent="0.35">
      <c r="L20071" s="535" t="s">
        <v>21135</v>
      </c>
      <c r="M20071" s="529" t="s">
        <v>1075</v>
      </c>
    </row>
    <row r="20072" spans="12:13" x14ac:dyDescent="0.35">
      <c r="L20072" s="535" t="s">
        <v>21136</v>
      </c>
      <c r="M20072" s="529" t="s">
        <v>1075</v>
      </c>
    </row>
    <row r="20073" spans="12:13" x14ac:dyDescent="0.35">
      <c r="L20073" s="535" t="s">
        <v>21137</v>
      </c>
      <c r="M20073" s="529" t="s">
        <v>1075</v>
      </c>
    </row>
    <row r="20074" spans="12:13" x14ac:dyDescent="0.35">
      <c r="L20074" s="535" t="s">
        <v>21138</v>
      </c>
      <c r="M20074" s="529" t="s">
        <v>1075</v>
      </c>
    </row>
    <row r="20075" spans="12:13" x14ac:dyDescent="0.35">
      <c r="L20075" s="535" t="s">
        <v>21139</v>
      </c>
      <c r="M20075" s="529" t="s">
        <v>1075</v>
      </c>
    </row>
    <row r="20076" spans="12:13" x14ac:dyDescent="0.35">
      <c r="L20076" s="535" t="s">
        <v>21140</v>
      </c>
      <c r="M20076" s="529" t="s">
        <v>1075</v>
      </c>
    </row>
    <row r="20077" spans="12:13" x14ac:dyDescent="0.35">
      <c r="L20077" s="535" t="s">
        <v>21141</v>
      </c>
      <c r="M20077" s="529" t="s">
        <v>1075</v>
      </c>
    </row>
    <row r="20078" spans="12:13" x14ac:dyDescent="0.35">
      <c r="L20078" s="535" t="s">
        <v>21142</v>
      </c>
      <c r="M20078" s="529" t="s">
        <v>1075</v>
      </c>
    </row>
    <row r="20079" spans="12:13" x14ac:dyDescent="0.35">
      <c r="L20079" s="535" t="s">
        <v>21143</v>
      </c>
      <c r="M20079" s="529" t="s">
        <v>1075</v>
      </c>
    </row>
    <row r="20080" spans="12:13" x14ac:dyDescent="0.35">
      <c r="L20080" s="535" t="s">
        <v>21144</v>
      </c>
      <c r="M20080" s="529" t="s">
        <v>1075</v>
      </c>
    </row>
    <row r="20081" spans="12:13" x14ac:dyDescent="0.35">
      <c r="L20081" s="535" t="s">
        <v>21145</v>
      </c>
      <c r="M20081" s="529" t="s">
        <v>1075</v>
      </c>
    </row>
    <row r="20082" spans="12:13" x14ac:dyDescent="0.35">
      <c r="L20082" s="535" t="s">
        <v>21146</v>
      </c>
      <c r="M20082" s="529" t="s">
        <v>1075</v>
      </c>
    </row>
    <row r="20083" spans="12:13" x14ac:dyDescent="0.35">
      <c r="L20083" s="535" t="s">
        <v>21147</v>
      </c>
      <c r="M20083" s="529" t="s">
        <v>1075</v>
      </c>
    </row>
    <row r="20084" spans="12:13" x14ac:dyDescent="0.35">
      <c r="L20084" s="535" t="s">
        <v>21148</v>
      </c>
      <c r="M20084" s="529" t="s">
        <v>1075</v>
      </c>
    </row>
    <row r="20085" spans="12:13" x14ac:dyDescent="0.35">
      <c r="L20085" s="535" t="s">
        <v>21149</v>
      </c>
      <c r="M20085" s="529" t="s">
        <v>1075</v>
      </c>
    </row>
    <row r="20086" spans="12:13" x14ac:dyDescent="0.35">
      <c r="L20086" s="535" t="s">
        <v>21150</v>
      </c>
      <c r="M20086" s="529" t="s">
        <v>1075</v>
      </c>
    </row>
    <row r="20087" spans="12:13" x14ac:dyDescent="0.35">
      <c r="L20087" s="535" t="s">
        <v>21151</v>
      </c>
      <c r="M20087" s="529" t="s">
        <v>1075</v>
      </c>
    </row>
    <row r="20088" spans="12:13" x14ac:dyDescent="0.35">
      <c r="L20088" s="535" t="s">
        <v>21152</v>
      </c>
      <c r="M20088" s="529" t="s">
        <v>1075</v>
      </c>
    </row>
    <row r="20089" spans="12:13" x14ac:dyDescent="0.35">
      <c r="L20089" s="535" t="s">
        <v>21153</v>
      </c>
      <c r="M20089" s="529" t="s">
        <v>1075</v>
      </c>
    </row>
    <row r="20090" spans="12:13" x14ac:dyDescent="0.35">
      <c r="L20090" s="535" t="s">
        <v>21154</v>
      </c>
      <c r="M20090" s="529" t="s">
        <v>1075</v>
      </c>
    </row>
    <row r="20091" spans="12:13" x14ac:dyDescent="0.35">
      <c r="L20091" s="535" t="s">
        <v>21155</v>
      </c>
      <c r="M20091" s="529" t="s">
        <v>1075</v>
      </c>
    </row>
    <row r="20092" spans="12:13" x14ac:dyDescent="0.35">
      <c r="L20092" s="535" t="s">
        <v>21156</v>
      </c>
      <c r="M20092" s="529" t="s">
        <v>1075</v>
      </c>
    </row>
    <row r="20093" spans="12:13" x14ac:dyDescent="0.35">
      <c r="L20093" s="535" t="s">
        <v>21157</v>
      </c>
      <c r="M20093" s="529" t="s">
        <v>1075</v>
      </c>
    </row>
    <row r="20094" spans="12:13" x14ac:dyDescent="0.35">
      <c r="L20094" s="535" t="s">
        <v>21158</v>
      </c>
      <c r="M20094" s="529" t="s">
        <v>1075</v>
      </c>
    </row>
    <row r="20095" spans="12:13" x14ac:dyDescent="0.35">
      <c r="L20095" s="535" t="s">
        <v>21159</v>
      </c>
      <c r="M20095" s="529" t="s">
        <v>1075</v>
      </c>
    </row>
    <row r="20096" spans="12:13" x14ac:dyDescent="0.35">
      <c r="L20096" s="535" t="s">
        <v>21160</v>
      </c>
      <c r="M20096" s="529" t="s">
        <v>1075</v>
      </c>
    </row>
    <row r="20097" spans="12:13" x14ac:dyDescent="0.35">
      <c r="L20097" s="535" t="s">
        <v>21161</v>
      </c>
      <c r="M20097" s="529" t="s">
        <v>1075</v>
      </c>
    </row>
    <row r="20098" spans="12:13" x14ac:dyDescent="0.35">
      <c r="L20098" s="535" t="s">
        <v>21162</v>
      </c>
      <c r="M20098" s="529" t="s">
        <v>1075</v>
      </c>
    </row>
    <row r="20099" spans="12:13" x14ac:dyDescent="0.35">
      <c r="L20099" s="535" t="s">
        <v>21163</v>
      </c>
      <c r="M20099" s="529" t="s">
        <v>1075</v>
      </c>
    </row>
    <row r="20100" spans="12:13" x14ac:dyDescent="0.35">
      <c r="L20100" s="535" t="s">
        <v>21164</v>
      </c>
      <c r="M20100" s="529" t="s">
        <v>1075</v>
      </c>
    </row>
    <row r="20101" spans="12:13" x14ac:dyDescent="0.35">
      <c r="L20101" s="535" t="s">
        <v>21165</v>
      </c>
      <c r="M20101" s="529" t="s">
        <v>1075</v>
      </c>
    </row>
    <row r="20102" spans="12:13" x14ac:dyDescent="0.35">
      <c r="L20102" s="535" t="s">
        <v>21166</v>
      </c>
      <c r="M20102" s="529" t="s">
        <v>1075</v>
      </c>
    </row>
    <row r="20103" spans="12:13" x14ac:dyDescent="0.35">
      <c r="L20103" s="535" t="s">
        <v>21167</v>
      </c>
      <c r="M20103" s="529" t="s">
        <v>1075</v>
      </c>
    </row>
    <row r="20104" spans="12:13" x14ac:dyDescent="0.35">
      <c r="L20104" s="535" t="s">
        <v>21168</v>
      </c>
      <c r="M20104" s="529" t="s">
        <v>1075</v>
      </c>
    </row>
    <row r="20105" spans="12:13" x14ac:dyDescent="0.35">
      <c r="L20105" s="535" t="s">
        <v>21169</v>
      </c>
      <c r="M20105" s="529" t="s">
        <v>1075</v>
      </c>
    </row>
    <row r="20106" spans="12:13" x14ac:dyDescent="0.35">
      <c r="L20106" s="535" t="s">
        <v>21170</v>
      </c>
      <c r="M20106" s="529" t="s">
        <v>1075</v>
      </c>
    </row>
    <row r="20107" spans="12:13" x14ac:dyDescent="0.35">
      <c r="L20107" s="535" t="s">
        <v>21171</v>
      </c>
      <c r="M20107" s="529" t="s">
        <v>1075</v>
      </c>
    </row>
    <row r="20108" spans="12:13" x14ac:dyDescent="0.35">
      <c r="L20108" s="535" t="s">
        <v>21172</v>
      </c>
      <c r="M20108" s="529" t="s">
        <v>1075</v>
      </c>
    </row>
    <row r="20109" spans="12:13" x14ac:dyDescent="0.35">
      <c r="L20109" s="535" t="s">
        <v>21173</v>
      </c>
      <c r="M20109" s="529" t="s">
        <v>1075</v>
      </c>
    </row>
    <row r="20110" spans="12:13" x14ac:dyDescent="0.35">
      <c r="L20110" s="535" t="s">
        <v>21174</v>
      </c>
      <c r="M20110" s="529" t="s">
        <v>1075</v>
      </c>
    </row>
    <row r="20111" spans="12:13" x14ac:dyDescent="0.35">
      <c r="L20111" s="535" t="s">
        <v>21175</v>
      </c>
      <c r="M20111" s="529" t="s">
        <v>1075</v>
      </c>
    </row>
    <row r="20112" spans="12:13" x14ac:dyDescent="0.35">
      <c r="L20112" s="535" t="s">
        <v>21176</v>
      </c>
      <c r="M20112" s="529" t="s">
        <v>1075</v>
      </c>
    </row>
    <row r="20113" spans="12:13" x14ac:dyDescent="0.35">
      <c r="L20113" s="535" t="s">
        <v>21177</v>
      </c>
      <c r="M20113" s="529" t="s">
        <v>1075</v>
      </c>
    </row>
    <row r="20114" spans="12:13" x14ac:dyDescent="0.35">
      <c r="L20114" s="535" t="s">
        <v>21178</v>
      </c>
      <c r="M20114" s="529" t="s">
        <v>1075</v>
      </c>
    </row>
    <row r="20115" spans="12:13" x14ac:dyDescent="0.35">
      <c r="L20115" s="535" t="s">
        <v>21179</v>
      </c>
      <c r="M20115" s="529" t="s">
        <v>1075</v>
      </c>
    </row>
    <row r="20116" spans="12:13" x14ac:dyDescent="0.35">
      <c r="L20116" s="535" t="s">
        <v>21180</v>
      </c>
      <c r="M20116" s="529" t="s">
        <v>1075</v>
      </c>
    </row>
    <row r="20117" spans="12:13" x14ac:dyDescent="0.35">
      <c r="L20117" s="535" t="s">
        <v>21181</v>
      </c>
      <c r="M20117" s="529" t="s">
        <v>1075</v>
      </c>
    </row>
    <row r="20118" spans="12:13" x14ac:dyDescent="0.35">
      <c r="L20118" s="535" t="s">
        <v>21182</v>
      </c>
      <c r="M20118" s="529" t="s">
        <v>1075</v>
      </c>
    </row>
    <row r="20119" spans="12:13" x14ac:dyDescent="0.35">
      <c r="L20119" s="535" t="s">
        <v>21183</v>
      </c>
      <c r="M20119" s="529" t="s">
        <v>1075</v>
      </c>
    </row>
    <row r="20120" spans="12:13" x14ac:dyDescent="0.35">
      <c r="L20120" s="535" t="s">
        <v>21184</v>
      </c>
      <c r="M20120" s="529" t="s">
        <v>1075</v>
      </c>
    </row>
    <row r="20121" spans="12:13" x14ac:dyDescent="0.35">
      <c r="L20121" s="535" t="s">
        <v>21185</v>
      </c>
      <c r="M20121" s="529" t="s">
        <v>1075</v>
      </c>
    </row>
    <row r="20122" spans="12:13" x14ac:dyDescent="0.35">
      <c r="L20122" s="535" t="s">
        <v>21186</v>
      </c>
      <c r="M20122" s="529" t="s">
        <v>1075</v>
      </c>
    </row>
    <row r="20123" spans="12:13" x14ac:dyDescent="0.35">
      <c r="L20123" s="535" t="s">
        <v>21187</v>
      </c>
      <c r="M20123" s="529" t="s">
        <v>1075</v>
      </c>
    </row>
    <row r="20124" spans="12:13" x14ac:dyDescent="0.35">
      <c r="L20124" s="535" t="s">
        <v>21188</v>
      </c>
      <c r="M20124" s="529" t="s">
        <v>1075</v>
      </c>
    </row>
    <row r="20125" spans="12:13" x14ac:dyDescent="0.35">
      <c r="L20125" s="535" t="s">
        <v>21189</v>
      </c>
      <c r="M20125" s="529" t="s">
        <v>1075</v>
      </c>
    </row>
    <row r="20126" spans="12:13" x14ac:dyDescent="0.35">
      <c r="L20126" s="535" t="s">
        <v>21190</v>
      </c>
      <c r="M20126" s="529" t="s">
        <v>1075</v>
      </c>
    </row>
    <row r="20127" spans="12:13" x14ac:dyDescent="0.35">
      <c r="L20127" s="535" t="s">
        <v>21191</v>
      </c>
      <c r="M20127" s="529" t="s">
        <v>1075</v>
      </c>
    </row>
    <row r="20128" spans="12:13" x14ac:dyDescent="0.35">
      <c r="L20128" s="535" t="s">
        <v>21192</v>
      </c>
      <c r="M20128" s="529" t="s">
        <v>1075</v>
      </c>
    </row>
    <row r="20129" spans="12:13" x14ac:dyDescent="0.35">
      <c r="L20129" s="535" t="s">
        <v>21193</v>
      </c>
      <c r="M20129" s="529" t="s">
        <v>1075</v>
      </c>
    </row>
    <row r="20130" spans="12:13" x14ac:dyDescent="0.35">
      <c r="L20130" s="535" t="s">
        <v>21194</v>
      </c>
      <c r="M20130" s="529" t="s">
        <v>1075</v>
      </c>
    </row>
    <row r="20131" spans="12:13" x14ac:dyDescent="0.35">
      <c r="L20131" s="535" t="s">
        <v>21195</v>
      </c>
      <c r="M20131" s="529" t="s">
        <v>1075</v>
      </c>
    </row>
    <row r="20132" spans="12:13" x14ac:dyDescent="0.35">
      <c r="L20132" s="535" t="s">
        <v>21196</v>
      </c>
      <c r="M20132" s="529" t="s">
        <v>1075</v>
      </c>
    </row>
    <row r="20133" spans="12:13" x14ac:dyDescent="0.35">
      <c r="L20133" s="535" t="s">
        <v>21197</v>
      </c>
      <c r="M20133" s="529" t="s">
        <v>1075</v>
      </c>
    </row>
    <row r="20134" spans="12:13" x14ac:dyDescent="0.35">
      <c r="L20134" s="535" t="s">
        <v>21198</v>
      </c>
      <c r="M20134" s="529" t="s">
        <v>1075</v>
      </c>
    </row>
    <row r="20135" spans="12:13" x14ac:dyDescent="0.35">
      <c r="L20135" s="535" t="s">
        <v>21199</v>
      </c>
      <c r="M20135" s="529" t="s">
        <v>1075</v>
      </c>
    </row>
    <row r="20136" spans="12:13" x14ac:dyDescent="0.35">
      <c r="L20136" s="535" t="s">
        <v>21200</v>
      </c>
      <c r="M20136" s="529" t="s">
        <v>1075</v>
      </c>
    </row>
    <row r="20137" spans="12:13" x14ac:dyDescent="0.35">
      <c r="L20137" s="535" t="s">
        <v>21201</v>
      </c>
      <c r="M20137" s="529" t="s">
        <v>1075</v>
      </c>
    </row>
    <row r="20138" spans="12:13" x14ac:dyDescent="0.35">
      <c r="L20138" s="535" t="s">
        <v>21202</v>
      </c>
      <c r="M20138" s="529" t="s">
        <v>1075</v>
      </c>
    </row>
    <row r="20139" spans="12:13" x14ac:dyDescent="0.35">
      <c r="L20139" s="535" t="s">
        <v>21203</v>
      </c>
      <c r="M20139" s="529" t="s">
        <v>1075</v>
      </c>
    </row>
    <row r="20140" spans="12:13" x14ac:dyDescent="0.35">
      <c r="L20140" s="535" t="s">
        <v>21204</v>
      </c>
      <c r="M20140" s="529" t="s">
        <v>1075</v>
      </c>
    </row>
    <row r="20141" spans="12:13" x14ac:dyDescent="0.35">
      <c r="L20141" s="535" t="s">
        <v>21205</v>
      </c>
      <c r="M20141" s="529" t="s">
        <v>1075</v>
      </c>
    </row>
    <row r="20142" spans="12:13" x14ac:dyDescent="0.35">
      <c r="L20142" s="535" t="s">
        <v>21206</v>
      </c>
      <c r="M20142" s="529" t="s">
        <v>1075</v>
      </c>
    </row>
    <row r="20143" spans="12:13" x14ac:dyDescent="0.35">
      <c r="L20143" s="535" t="s">
        <v>21207</v>
      </c>
      <c r="M20143" s="529" t="s">
        <v>1075</v>
      </c>
    </row>
    <row r="20144" spans="12:13" x14ac:dyDescent="0.35">
      <c r="L20144" s="535" t="s">
        <v>21208</v>
      </c>
      <c r="M20144" s="529" t="s">
        <v>1075</v>
      </c>
    </row>
    <row r="20145" spans="12:13" x14ac:dyDescent="0.35">
      <c r="L20145" s="535" t="s">
        <v>21209</v>
      </c>
      <c r="M20145" s="529" t="s">
        <v>1075</v>
      </c>
    </row>
    <row r="20146" spans="12:13" x14ac:dyDescent="0.35">
      <c r="L20146" s="535" t="s">
        <v>21210</v>
      </c>
      <c r="M20146" s="529" t="s">
        <v>1075</v>
      </c>
    </row>
    <row r="20147" spans="12:13" x14ac:dyDescent="0.35">
      <c r="L20147" s="535" t="s">
        <v>21211</v>
      </c>
      <c r="M20147" s="529" t="s">
        <v>1075</v>
      </c>
    </row>
    <row r="20148" spans="12:13" x14ac:dyDescent="0.35">
      <c r="L20148" s="535" t="s">
        <v>21212</v>
      </c>
      <c r="M20148" s="529" t="s">
        <v>1075</v>
      </c>
    </row>
    <row r="20149" spans="12:13" x14ac:dyDescent="0.35">
      <c r="L20149" s="535" t="s">
        <v>21213</v>
      </c>
      <c r="M20149" s="529" t="s">
        <v>1075</v>
      </c>
    </row>
    <row r="20150" spans="12:13" x14ac:dyDescent="0.35">
      <c r="L20150" s="535" t="s">
        <v>21214</v>
      </c>
      <c r="M20150" s="529" t="s">
        <v>1075</v>
      </c>
    </row>
    <row r="20151" spans="12:13" x14ac:dyDescent="0.35">
      <c r="L20151" s="535" t="s">
        <v>21215</v>
      </c>
      <c r="M20151" s="529" t="s">
        <v>1075</v>
      </c>
    </row>
    <row r="20152" spans="12:13" x14ac:dyDescent="0.35">
      <c r="L20152" s="535" t="s">
        <v>21216</v>
      </c>
      <c r="M20152" s="529" t="s">
        <v>1075</v>
      </c>
    </row>
    <row r="20153" spans="12:13" x14ac:dyDescent="0.35">
      <c r="L20153" s="535" t="s">
        <v>21217</v>
      </c>
      <c r="M20153" s="529" t="s">
        <v>1075</v>
      </c>
    </row>
    <row r="20154" spans="12:13" x14ac:dyDescent="0.35">
      <c r="L20154" s="535" t="s">
        <v>21218</v>
      </c>
      <c r="M20154" s="529" t="s">
        <v>1075</v>
      </c>
    </row>
    <row r="20155" spans="12:13" x14ac:dyDescent="0.35">
      <c r="L20155" s="535" t="s">
        <v>21219</v>
      </c>
      <c r="M20155" s="529" t="s">
        <v>1075</v>
      </c>
    </row>
    <row r="20156" spans="12:13" x14ac:dyDescent="0.35">
      <c r="L20156" s="535" t="s">
        <v>21220</v>
      </c>
      <c r="M20156" s="529" t="s">
        <v>1075</v>
      </c>
    </row>
    <row r="20157" spans="12:13" x14ac:dyDescent="0.35">
      <c r="L20157" s="535" t="s">
        <v>21221</v>
      </c>
      <c r="M20157" s="529" t="s">
        <v>1075</v>
      </c>
    </row>
    <row r="20158" spans="12:13" x14ac:dyDescent="0.35">
      <c r="L20158" s="535" t="s">
        <v>21222</v>
      </c>
      <c r="M20158" s="529" t="s">
        <v>1075</v>
      </c>
    </row>
    <row r="20159" spans="12:13" x14ac:dyDescent="0.35">
      <c r="L20159" s="535" t="s">
        <v>21223</v>
      </c>
      <c r="M20159" s="529" t="s">
        <v>1075</v>
      </c>
    </row>
    <row r="20160" spans="12:13" x14ac:dyDescent="0.35">
      <c r="L20160" s="535" t="s">
        <v>21224</v>
      </c>
      <c r="M20160" s="529" t="s">
        <v>1075</v>
      </c>
    </row>
    <row r="20161" spans="12:13" x14ac:dyDescent="0.35">
      <c r="L20161" s="535" t="s">
        <v>21225</v>
      </c>
      <c r="M20161" s="529" t="s">
        <v>1075</v>
      </c>
    </row>
    <row r="20162" spans="12:13" x14ac:dyDescent="0.35">
      <c r="L20162" s="535" t="s">
        <v>21226</v>
      </c>
      <c r="M20162" s="529" t="s">
        <v>1075</v>
      </c>
    </row>
    <row r="20163" spans="12:13" x14ac:dyDescent="0.35">
      <c r="L20163" s="535" t="s">
        <v>21227</v>
      </c>
      <c r="M20163" s="529" t="s">
        <v>1075</v>
      </c>
    </row>
    <row r="20164" spans="12:13" x14ac:dyDescent="0.35">
      <c r="L20164" s="535" t="s">
        <v>21228</v>
      </c>
      <c r="M20164" s="529" t="s">
        <v>1075</v>
      </c>
    </row>
    <row r="20165" spans="12:13" x14ac:dyDescent="0.35">
      <c r="L20165" s="535" t="s">
        <v>21229</v>
      </c>
      <c r="M20165" s="529" t="s">
        <v>1075</v>
      </c>
    </row>
    <row r="20166" spans="12:13" x14ac:dyDescent="0.35">
      <c r="L20166" s="535" t="s">
        <v>21230</v>
      </c>
      <c r="M20166" s="529" t="s">
        <v>1075</v>
      </c>
    </row>
    <row r="20167" spans="12:13" x14ac:dyDescent="0.35">
      <c r="L20167" s="535" t="s">
        <v>21231</v>
      </c>
      <c r="M20167" s="529" t="s">
        <v>1075</v>
      </c>
    </row>
    <row r="20168" spans="12:13" x14ac:dyDescent="0.35">
      <c r="L20168" s="535" t="s">
        <v>21232</v>
      </c>
      <c r="M20168" s="529" t="s">
        <v>1075</v>
      </c>
    </row>
    <row r="20169" spans="12:13" x14ac:dyDescent="0.35">
      <c r="L20169" s="535" t="s">
        <v>21233</v>
      </c>
      <c r="M20169" s="529" t="s">
        <v>1075</v>
      </c>
    </row>
    <row r="20170" spans="12:13" x14ac:dyDescent="0.35">
      <c r="L20170" s="535" t="s">
        <v>21234</v>
      </c>
      <c r="M20170" s="529" t="s">
        <v>1075</v>
      </c>
    </row>
    <row r="20171" spans="12:13" x14ac:dyDescent="0.35">
      <c r="L20171" s="535" t="s">
        <v>21235</v>
      </c>
      <c r="M20171" s="529" t="s">
        <v>1075</v>
      </c>
    </row>
    <row r="20172" spans="12:13" x14ac:dyDescent="0.35">
      <c r="L20172" s="535" t="s">
        <v>21236</v>
      </c>
      <c r="M20172" s="529" t="s">
        <v>1075</v>
      </c>
    </row>
    <row r="20173" spans="12:13" x14ac:dyDescent="0.35">
      <c r="L20173" s="535" t="s">
        <v>21237</v>
      </c>
      <c r="M20173" s="529" t="s">
        <v>1075</v>
      </c>
    </row>
    <row r="20174" spans="12:13" x14ac:dyDescent="0.35">
      <c r="L20174" s="535" t="s">
        <v>21238</v>
      </c>
      <c r="M20174" s="529" t="s">
        <v>1075</v>
      </c>
    </row>
    <row r="20175" spans="12:13" x14ac:dyDescent="0.35">
      <c r="L20175" s="535" t="s">
        <v>21239</v>
      </c>
      <c r="M20175" s="529" t="s">
        <v>1075</v>
      </c>
    </row>
    <row r="20176" spans="12:13" x14ac:dyDescent="0.35">
      <c r="L20176" s="535" t="s">
        <v>21240</v>
      </c>
      <c r="M20176" s="529" t="s">
        <v>1075</v>
      </c>
    </row>
    <row r="20177" spans="12:13" x14ac:dyDescent="0.35">
      <c r="L20177" s="535" t="s">
        <v>21241</v>
      </c>
      <c r="M20177" s="529" t="s">
        <v>1075</v>
      </c>
    </row>
    <row r="20178" spans="12:13" x14ac:dyDescent="0.35">
      <c r="L20178" s="535" t="s">
        <v>21242</v>
      </c>
      <c r="M20178" s="529" t="s">
        <v>1075</v>
      </c>
    </row>
    <row r="20179" spans="12:13" x14ac:dyDescent="0.35">
      <c r="L20179" s="535" t="s">
        <v>21243</v>
      </c>
      <c r="M20179" s="529" t="s">
        <v>1075</v>
      </c>
    </row>
    <row r="20180" spans="12:13" x14ac:dyDescent="0.35">
      <c r="L20180" s="535" t="s">
        <v>21244</v>
      </c>
      <c r="M20180" s="529" t="s">
        <v>1075</v>
      </c>
    </row>
    <row r="20181" spans="12:13" x14ac:dyDescent="0.35">
      <c r="L20181" s="535" t="s">
        <v>21245</v>
      </c>
      <c r="M20181" s="529" t="s">
        <v>1075</v>
      </c>
    </row>
    <row r="20182" spans="12:13" x14ac:dyDescent="0.35">
      <c r="L20182" s="535" t="s">
        <v>21246</v>
      </c>
      <c r="M20182" s="529" t="s">
        <v>1075</v>
      </c>
    </row>
    <row r="20183" spans="12:13" x14ac:dyDescent="0.35">
      <c r="L20183" s="535" t="s">
        <v>21247</v>
      </c>
      <c r="M20183" s="529" t="s">
        <v>1075</v>
      </c>
    </row>
    <row r="20184" spans="12:13" x14ac:dyDescent="0.35">
      <c r="L20184" s="535" t="s">
        <v>21248</v>
      </c>
      <c r="M20184" s="529" t="s">
        <v>1075</v>
      </c>
    </row>
    <row r="20185" spans="12:13" x14ac:dyDescent="0.35">
      <c r="L20185" s="535" t="s">
        <v>21249</v>
      </c>
      <c r="M20185" s="529" t="s">
        <v>1075</v>
      </c>
    </row>
    <row r="20186" spans="12:13" x14ac:dyDescent="0.35">
      <c r="L20186" s="535" t="s">
        <v>21250</v>
      </c>
      <c r="M20186" s="529" t="s">
        <v>1075</v>
      </c>
    </row>
    <row r="20187" spans="12:13" x14ac:dyDescent="0.35">
      <c r="L20187" s="535" t="s">
        <v>21251</v>
      </c>
      <c r="M20187" s="529" t="s">
        <v>1075</v>
      </c>
    </row>
    <row r="20188" spans="12:13" x14ac:dyDescent="0.35">
      <c r="L20188" s="535" t="s">
        <v>21252</v>
      </c>
      <c r="M20188" s="529" t="s">
        <v>1075</v>
      </c>
    </row>
    <row r="20189" spans="12:13" x14ac:dyDescent="0.35">
      <c r="L20189" s="535" t="s">
        <v>21253</v>
      </c>
      <c r="M20189" s="529" t="s">
        <v>1075</v>
      </c>
    </row>
    <row r="20190" spans="12:13" x14ac:dyDescent="0.35">
      <c r="L20190" s="535" t="s">
        <v>21254</v>
      </c>
      <c r="M20190" s="529" t="s">
        <v>1075</v>
      </c>
    </row>
    <row r="20191" spans="12:13" x14ac:dyDescent="0.35">
      <c r="L20191" s="535" t="s">
        <v>21255</v>
      </c>
      <c r="M20191" s="529" t="s">
        <v>1075</v>
      </c>
    </row>
    <row r="20192" spans="12:13" x14ac:dyDescent="0.35">
      <c r="L20192" s="535" t="s">
        <v>21256</v>
      </c>
      <c r="M20192" s="529" t="s">
        <v>1075</v>
      </c>
    </row>
    <row r="20193" spans="12:13" x14ac:dyDescent="0.35">
      <c r="L20193" s="535" t="s">
        <v>21257</v>
      </c>
      <c r="M20193" s="529" t="s">
        <v>1075</v>
      </c>
    </row>
    <row r="20194" spans="12:13" x14ac:dyDescent="0.35">
      <c r="L20194" s="535" t="s">
        <v>21258</v>
      </c>
      <c r="M20194" s="529" t="s">
        <v>1075</v>
      </c>
    </row>
    <row r="20195" spans="12:13" x14ac:dyDescent="0.35">
      <c r="L20195" s="535" t="s">
        <v>21259</v>
      </c>
      <c r="M20195" s="529" t="s">
        <v>1075</v>
      </c>
    </row>
    <row r="20196" spans="12:13" x14ac:dyDescent="0.35">
      <c r="L20196" s="535" t="s">
        <v>21260</v>
      </c>
      <c r="M20196" s="529" t="s">
        <v>1075</v>
      </c>
    </row>
    <row r="20197" spans="12:13" x14ac:dyDescent="0.35">
      <c r="L20197" s="535" t="s">
        <v>21261</v>
      </c>
      <c r="M20197" s="529" t="s">
        <v>1075</v>
      </c>
    </row>
    <row r="20198" spans="12:13" x14ac:dyDescent="0.35">
      <c r="L20198" s="535" t="s">
        <v>21262</v>
      </c>
      <c r="M20198" s="529" t="s">
        <v>1075</v>
      </c>
    </row>
    <row r="20199" spans="12:13" x14ac:dyDescent="0.35">
      <c r="L20199" s="535" t="s">
        <v>21263</v>
      </c>
      <c r="M20199" s="529" t="s">
        <v>1075</v>
      </c>
    </row>
    <row r="20200" spans="12:13" x14ac:dyDescent="0.35">
      <c r="L20200" s="535" t="s">
        <v>21264</v>
      </c>
      <c r="M20200" s="529" t="s">
        <v>1075</v>
      </c>
    </row>
    <row r="20201" spans="12:13" x14ac:dyDescent="0.35">
      <c r="L20201" s="535" t="s">
        <v>21265</v>
      </c>
      <c r="M20201" s="529" t="s">
        <v>1075</v>
      </c>
    </row>
    <row r="20202" spans="12:13" x14ac:dyDescent="0.35">
      <c r="L20202" s="535" t="s">
        <v>21266</v>
      </c>
      <c r="M20202" s="529" t="s">
        <v>1075</v>
      </c>
    </row>
    <row r="20203" spans="12:13" x14ac:dyDescent="0.35">
      <c r="L20203" s="535" t="s">
        <v>21267</v>
      </c>
      <c r="M20203" s="529" t="s">
        <v>1075</v>
      </c>
    </row>
    <row r="20204" spans="12:13" x14ac:dyDescent="0.35">
      <c r="L20204" s="535" t="s">
        <v>21268</v>
      </c>
      <c r="M20204" s="529" t="s">
        <v>1075</v>
      </c>
    </row>
    <row r="20205" spans="12:13" x14ac:dyDescent="0.35">
      <c r="L20205" s="535" t="s">
        <v>21269</v>
      </c>
      <c r="M20205" s="529" t="s">
        <v>1075</v>
      </c>
    </row>
    <row r="20206" spans="12:13" x14ac:dyDescent="0.35">
      <c r="L20206" s="535" t="s">
        <v>21270</v>
      </c>
      <c r="M20206" s="529" t="s">
        <v>1075</v>
      </c>
    </row>
    <row r="20207" spans="12:13" x14ac:dyDescent="0.35">
      <c r="L20207" s="535" t="s">
        <v>21271</v>
      </c>
      <c r="M20207" s="529" t="s">
        <v>1075</v>
      </c>
    </row>
    <row r="20208" spans="12:13" x14ac:dyDescent="0.35">
      <c r="L20208" s="535" t="s">
        <v>21272</v>
      </c>
      <c r="M20208" s="529" t="s">
        <v>1075</v>
      </c>
    </row>
    <row r="20209" spans="12:13" x14ac:dyDescent="0.35">
      <c r="L20209" s="535" t="s">
        <v>21273</v>
      </c>
      <c r="M20209" s="529" t="s">
        <v>1075</v>
      </c>
    </row>
    <row r="20210" spans="12:13" x14ac:dyDescent="0.35">
      <c r="L20210" s="535" t="s">
        <v>21274</v>
      </c>
      <c r="M20210" s="529" t="s">
        <v>1075</v>
      </c>
    </row>
    <row r="20211" spans="12:13" x14ac:dyDescent="0.35">
      <c r="L20211" s="535" t="s">
        <v>21275</v>
      </c>
      <c r="M20211" s="529" t="s">
        <v>1075</v>
      </c>
    </row>
    <row r="20212" spans="12:13" x14ac:dyDescent="0.35">
      <c r="L20212" s="535" t="s">
        <v>21276</v>
      </c>
      <c r="M20212" s="529" t="s">
        <v>1075</v>
      </c>
    </row>
    <row r="20213" spans="12:13" x14ac:dyDescent="0.35">
      <c r="L20213" s="535" t="s">
        <v>21277</v>
      </c>
      <c r="M20213" s="529" t="s">
        <v>1075</v>
      </c>
    </row>
    <row r="20214" spans="12:13" x14ac:dyDescent="0.35">
      <c r="L20214" s="535" t="s">
        <v>21278</v>
      </c>
      <c r="M20214" s="529" t="s">
        <v>1075</v>
      </c>
    </row>
    <row r="20215" spans="12:13" x14ac:dyDescent="0.35">
      <c r="L20215" s="535" t="s">
        <v>21279</v>
      </c>
      <c r="M20215" s="529" t="s">
        <v>1075</v>
      </c>
    </row>
    <row r="20216" spans="12:13" x14ac:dyDescent="0.35">
      <c r="L20216" s="535" t="s">
        <v>21280</v>
      </c>
      <c r="M20216" s="529" t="s">
        <v>1075</v>
      </c>
    </row>
    <row r="20217" spans="12:13" x14ac:dyDescent="0.35">
      <c r="L20217" s="535" t="s">
        <v>21281</v>
      </c>
      <c r="M20217" s="529" t="s">
        <v>1075</v>
      </c>
    </row>
    <row r="20218" spans="12:13" x14ac:dyDescent="0.35">
      <c r="L20218" s="535" t="s">
        <v>21282</v>
      </c>
      <c r="M20218" s="529" t="s">
        <v>1075</v>
      </c>
    </row>
    <row r="20219" spans="12:13" x14ac:dyDescent="0.35">
      <c r="L20219" s="535" t="s">
        <v>21283</v>
      </c>
      <c r="M20219" s="529" t="s">
        <v>1075</v>
      </c>
    </row>
    <row r="20220" spans="12:13" x14ac:dyDescent="0.35">
      <c r="L20220" s="535" t="s">
        <v>21284</v>
      </c>
      <c r="M20220" s="529" t="s">
        <v>1075</v>
      </c>
    </row>
    <row r="20221" spans="12:13" x14ac:dyDescent="0.35">
      <c r="L20221" s="535" t="s">
        <v>21285</v>
      </c>
      <c r="M20221" s="529" t="s">
        <v>1075</v>
      </c>
    </row>
    <row r="20222" spans="12:13" x14ac:dyDescent="0.35">
      <c r="L20222" s="535" t="s">
        <v>21286</v>
      </c>
      <c r="M20222" s="529" t="s">
        <v>1075</v>
      </c>
    </row>
    <row r="20223" spans="12:13" x14ac:dyDescent="0.35">
      <c r="L20223" s="535" t="s">
        <v>21287</v>
      </c>
      <c r="M20223" s="529" t="s">
        <v>1075</v>
      </c>
    </row>
    <row r="20224" spans="12:13" x14ac:dyDescent="0.35">
      <c r="L20224" s="535" t="s">
        <v>21288</v>
      </c>
      <c r="M20224" s="529" t="s">
        <v>1075</v>
      </c>
    </row>
    <row r="20225" spans="12:13" x14ac:dyDescent="0.35">
      <c r="L20225" s="535" t="s">
        <v>21289</v>
      </c>
      <c r="M20225" s="529" t="s">
        <v>1075</v>
      </c>
    </row>
    <row r="20226" spans="12:13" x14ac:dyDescent="0.35">
      <c r="L20226" s="535" t="s">
        <v>21290</v>
      </c>
      <c r="M20226" s="529" t="s">
        <v>1075</v>
      </c>
    </row>
    <row r="20227" spans="12:13" x14ac:dyDescent="0.35">
      <c r="L20227" s="535" t="s">
        <v>21291</v>
      </c>
      <c r="M20227" s="529" t="s">
        <v>1075</v>
      </c>
    </row>
    <row r="20228" spans="12:13" x14ac:dyDescent="0.35">
      <c r="L20228" s="535" t="s">
        <v>21292</v>
      </c>
      <c r="M20228" s="529" t="s">
        <v>1075</v>
      </c>
    </row>
    <row r="20229" spans="12:13" x14ac:dyDescent="0.35">
      <c r="L20229" s="535" t="s">
        <v>21293</v>
      </c>
      <c r="M20229" s="529" t="s">
        <v>1075</v>
      </c>
    </row>
    <row r="20230" spans="12:13" x14ac:dyDescent="0.35">
      <c r="L20230" s="535" t="s">
        <v>21294</v>
      </c>
      <c r="M20230" s="529" t="s">
        <v>1075</v>
      </c>
    </row>
    <row r="20231" spans="12:13" x14ac:dyDescent="0.35">
      <c r="L20231" s="535" t="s">
        <v>21295</v>
      </c>
      <c r="M20231" s="529" t="s">
        <v>1075</v>
      </c>
    </row>
    <row r="20232" spans="12:13" x14ac:dyDescent="0.35">
      <c r="L20232" s="535" t="s">
        <v>21296</v>
      </c>
      <c r="M20232" s="529" t="s">
        <v>1075</v>
      </c>
    </row>
    <row r="20233" spans="12:13" x14ac:dyDescent="0.35">
      <c r="L20233" s="535" t="s">
        <v>21297</v>
      </c>
      <c r="M20233" s="529" t="s">
        <v>1075</v>
      </c>
    </row>
    <row r="20234" spans="12:13" x14ac:dyDescent="0.35">
      <c r="L20234" s="535" t="s">
        <v>21298</v>
      </c>
      <c r="M20234" s="529" t="s">
        <v>1075</v>
      </c>
    </row>
    <row r="20235" spans="12:13" x14ac:dyDescent="0.35">
      <c r="L20235" s="535" t="s">
        <v>21299</v>
      </c>
      <c r="M20235" s="529" t="s">
        <v>1075</v>
      </c>
    </row>
    <row r="20236" spans="12:13" x14ac:dyDescent="0.35">
      <c r="L20236" s="535" t="s">
        <v>21300</v>
      </c>
      <c r="M20236" s="529" t="s">
        <v>1075</v>
      </c>
    </row>
    <row r="20237" spans="12:13" x14ac:dyDescent="0.35">
      <c r="L20237" s="535" t="s">
        <v>21301</v>
      </c>
      <c r="M20237" s="529" t="s">
        <v>1075</v>
      </c>
    </row>
    <row r="20238" spans="12:13" x14ac:dyDescent="0.35">
      <c r="L20238" s="535" t="s">
        <v>21302</v>
      </c>
      <c r="M20238" s="529" t="s">
        <v>1075</v>
      </c>
    </row>
    <row r="20239" spans="12:13" x14ac:dyDescent="0.35">
      <c r="L20239" s="535" t="s">
        <v>21303</v>
      </c>
      <c r="M20239" s="529" t="s">
        <v>1075</v>
      </c>
    </row>
    <row r="20240" spans="12:13" x14ac:dyDescent="0.35">
      <c r="L20240" s="535" t="s">
        <v>21304</v>
      </c>
      <c r="M20240" s="529" t="s">
        <v>1075</v>
      </c>
    </row>
    <row r="20241" spans="12:13" x14ac:dyDescent="0.35">
      <c r="L20241" s="535" t="s">
        <v>21305</v>
      </c>
      <c r="M20241" s="529" t="s">
        <v>1075</v>
      </c>
    </row>
    <row r="20242" spans="12:13" x14ac:dyDescent="0.35">
      <c r="L20242" s="535" t="s">
        <v>21306</v>
      </c>
      <c r="M20242" s="529" t="s">
        <v>1075</v>
      </c>
    </row>
    <row r="20243" spans="12:13" x14ac:dyDescent="0.35">
      <c r="L20243" s="535" t="s">
        <v>21307</v>
      </c>
      <c r="M20243" s="529" t="s">
        <v>1075</v>
      </c>
    </row>
    <row r="20244" spans="12:13" x14ac:dyDescent="0.35">
      <c r="L20244" s="535" t="s">
        <v>21308</v>
      </c>
      <c r="M20244" s="529" t="s">
        <v>1075</v>
      </c>
    </row>
    <row r="20245" spans="12:13" x14ac:dyDescent="0.35">
      <c r="L20245" s="535" t="s">
        <v>21309</v>
      </c>
      <c r="M20245" s="529" t="s">
        <v>1075</v>
      </c>
    </row>
    <row r="20246" spans="12:13" x14ac:dyDescent="0.35">
      <c r="L20246" s="535" t="s">
        <v>21310</v>
      </c>
      <c r="M20246" s="529" t="s">
        <v>1075</v>
      </c>
    </row>
    <row r="20247" spans="12:13" x14ac:dyDescent="0.35">
      <c r="L20247" s="535" t="s">
        <v>21311</v>
      </c>
      <c r="M20247" s="529" t="s">
        <v>1075</v>
      </c>
    </row>
    <row r="20248" spans="12:13" x14ac:dyDescent="0.35">
      <c r="L20248" s="535" t="s">
        <v>21312</v>
      </c>
      <c r="M20248" s="529" t="s">
        <v>1075</v>
      </c>
    </row>
    <row r="20249" spans="12:13" x14ac:dyDescent="0.35">
      <c r="L20249" s="535" t="s">
        <v>21313</v>
      </c>
      <c r="M20249" s="529" t="s">
        <v>1075</v>
      </c>
    </row>
    <row r="20250" spans="12:13" x14ac:dyDescent="0.35">
      <c r="L20250" s="535" t="s">
        <v>21314</v>
      </c>
      <c r="M20250" s="529" t="s">
        <v>1075</v>
      </c>
    </row>
    <row r="20251" spans="12:13" x14ac:dyDescent="0.35">
      <c r="L20251" s="535" t="s">
        <v>21315</v>
      </c>
      <c r="M20251" s="529" t="s">
        <v>1075</v>
      </c>
    </row>
    <row r="20252" spans="12:13" x14ac:dyDescent="0.35">
      <c r="L20252" s="535" t="s">
        <v>21316</v>
      </c>
      <c r="M20252" s="529" t="s">
        <v>1075</v>
      </c>
    </row>
    <row r="20253" spans="12:13" x14ac:dyDescent="0.35">
      <c r="L20253" s="535" t="s">
        <v>21317</v>
      </c>
      <c r="M20253" s="529" t="s">
        <v>1075</v>
      </c>
    </row>
    <row r="20254" spans="12:13" x14ac:dyDescent="0.35">
      <c r="L20254" s="535" t="s">
        <v>21318</v>
      </c>
      <c r="M20254" s="529" t="s">
        <v>1075</v>
      </c>
    </row>
    <row r="20255" spans="12:13" x14ac:dyDescent="0.35">
      <c r="L20255" s="535" t="s">
        <v>21319</v>
      </c>
      <c r="M20255" s="529" t="s">
        <v>1075</v>
      </c>
    </row>
    <row r="20256" spans="12:13" x14ac:dyDescent="0.35">
      <c r="L20256" s="535" t="s">
        <v>21320</v>
      </c>
      <c r="M20256" s="529" t="s">
        <v>1075</v>
      </c>
    </row>
    <row r="20257" spans="12:13" x14ac:dyDescent="0.35">
      <c r="L20257" s="535" t="s">
        <v>21321</v>
      </c>
      <c r="M20257" s="529" t="s">
        <v>1075</v>
      </c>
    </row>
    <row r="20258" spans="12:13" x14ac:dyDescent="0.35">
      <c r="L20258" s="535" t="s">
        <v>21322</v>
      </c>
      <c r="M20258" s="529" t="s">
        <v>1075</v>
      </c>
    </row>
    <row r="20259" spans="12:13" x14ac:dyDescent="0.35">
      <c r="L20259" s="535" t="s">
        <v>21323</v>
      </c>
      <c r="M20259" s="529" t="s">
        <v>1075</v>
      </c>
    </row>
    <row r="20260" spans="12:13" x14ac:dyDescent="0.35">
      <c r="L20260" s="535" t="s">
        <v>21324</v>
      </c>
      <c r="M20260" s="529" t="s">
        <v>1075</v>
      </c>
    </row>
    <row r="20261" spans="12:13" x14ac:dyDescent="0.35">
      <c r="L20261" s="535" t="s">
        <v>21325</v>
      </c>
      <c r="M20261" s="529" t="s">
        <v>1075</v>
      </c>
    </row>
    <row r="20262" spans="12:13" x14ac:dyDescent="0.35">
      <c r="L20262" s="535" t="s">
        <v>21326</v>
      </c>
      <c r="M20262" s="529" t="s">
        <v>1075</v>
      </c>
    </row>
    <row r="20263" spans="12:13" x14ac:dyDescent="0.35">
      <c r="L20263" s="535" t="s">
        <v>21327</v>
      </c>
      <c r="M20263" s="529" t="s">
        <v>1075</v>
      </c>
    </row>
    <row r="20264" spans="12:13" x14ac:dyDescent="0.35">
      <c r="L20264" s="535" t="s">
        <v>21328</v>
      </c>
      <c r="M20264" s="529" t="s">
        <v>1075</v>
      </c>
    </row>
    <row r="20265" spans="12:13" x14ac:dyDescent="0.35">
      <c r="L20265" s="535" t="s">
        <v>21329</v>
      </c>
      <c r="M20265" s="529" t="s">
        <v>1075</v>
      </c>
    </row>
    <row r="20266" spans="12:13" x14ac:dyDescent="0.35">
      <c r="L20266" s="535" t="s">
        <v>21330</v>
      </c>
      <c r="M20266" s="529" t="s">
        <v>1075</v>
      </c>
    </row>
    <row r="20267" spans="12:13" x14ac:dyDescent="0.35">
      <c r="L20267" s="535" t="s">
        <v>21331</v>
      </c>
      <c r="M20267" s="529" t="s">
        <v>1075</v>
      </c>
    </row>
    <row r="20268" spans="12:13" x14ac:dyDescent="0.35">
      <c r="L20268" s="535" t="s">
        <v>21332</v>
      </c>
      <c r="M20268" s="529" t="s">
        <v>1075</v>
      </c>
    </row>
    <row r="20269" spans="12:13" x14ac:dyDescent="0.35">
      <c r="L20269" s="535" t="s">
        <v>21333</v>
      </c>
      <c r="M20269" s="529" t="s">
        <v>1075</v>
      </c>
    </row>
    <row r="20270" spans="12:13" x14ac:dyDescent="0.35">
      <c r="L20270" s="535" t="s">
        <v>21334</v>
      </c>
      <c r="M20270" s="529" t="s">
        <v>1075</v>
      </c>
    </row>
    <row r="20271" spans="12:13" x14ac:dyDescent="0.35">
      <c r="L20271" s="535" t="s">
        <v>21335</v>
      </c>
      <c r="M20271" s="529" t="s">
        <v>1075</v>
      </c>
    </row>
    <row r="20272" spans="12:13" x14ac:dyDescent="0.35">
      <c r="L20272" s="535" t="s">
        <v>21336</v>
      </c>
      <c r="M20272" s="529" t="s">
        <v>1075</v>
      </c>
    </row>
    <row r="20273" spans="12:13" x14ac:dyDescent="0.35">
      <c r="L20273" s="535" t="s">
        <v>21337</v>
      </c>
      <c r="M20273" s="529" t="s">
        <v>1075</v>
      </c>
    </row>
    <row r="20274" spans="12:13" x14ac:dyDescent="0.35">
      <c r="L20274" s="535" t="s">
        <v>21338</v>
      </c>
      <c r="M20274" s="529" t="s">
        <v>1075</v>
      </c>
    </row>
    <row r="20275" spans="12:13" x14ac:dyDescent="0.35">
      <c r="L20275" s="535" t="s">
        <v>21339</v>
      </c>
      <c r="M20275" s="529" t="s">
        <v>1075</v>
      </c>
    </row>
    <row r="20276" spans="12:13" x14ac:dyDescent="0.35">
      <c r="L20276" s="535" t="s">
        <v>21340</v>
      </c>
      <c r="M20276" s="529" t="s">
        <v>1075</v>
      </c>
    </row>
    <row r="20277" spans="12:13" x14ac:dyDescent="0.35">
      <c r="L20277" s="535" t="s">
        <v>21341</v>
      </c>
      <c r="M20277" s="529" t="s">
        <v>1075</v>
      </c>
    </row>
    <row r="20278" spans="12:13" x14ac:dyDescent="0.35">
      <c r="L20278" s="535" t="s">
        <v>21342</v>
      </c>
      <c r="M20278" s="529" t="s">
        <v>1075</v>
      </c>
    </row>
    <row r="20279" spans="12:13" x14ac:dyDescent="0.35">
      <c r="L20279" s="535" t="s">
        <v>21343</v>
      </c>
      <c r="M20279" s="529" t="s">
        <v>1075</v>
      </c>
    </row>
    <row r="20280" spans="12:13" x14ac:dyDescent="0.35">
      <c r="L20280" s="535" t="s">
        <v>21344</v>
      </c>
      <c r="M20280" s="529" t="s">
        <v>1075</v>
      </c>
    </row>
    <row r="20281" spans="12:13" x14ac:dyDescent="0.35">
      <c r="L20281" s="535" t="s">
        <v>21345</v>
      </c>
      <c r="M20281" s="529" t="s">
        <v>1075</v>
      </c>
    </row>
    <row r="20282" spans="12:13" x14ac:dyDescent="0.35">
      <c r="L20282" s="535" t="s">
        <v>21346</v>
      </c>
      <c r="M20282" s="529" t="s">
        <v>1075</v>
      </c>
    </row>
    <row r="20283" spans="12:13" x14ac:dyDescent="0.35">
      <c r="L20283" s="535" t="s">
        <v>21347</v>
      </c>
      <c r="M20283" s="529" t="s">
        <v>1075</v>
      </c>
    </row>
    <row r="20284" spans="12:13" x14ac:dyDescent="0.35">
      <c r="L20284" s="535" t="s">
        <v>21348</v>
      </c>
      <c r="M20284" s="529" t="s">
        <v>1075</v>
      </c>
    </row>
    <row r="20285" spans="12:13" x14ac:dyDescent="0.35">
      <c r="L20285" s="535" t="s">
        <v>21349</v>
      </c>
      <c r="M20285" s="529" t="s">
        <v>1075</v>
      </c>
    </row>
    <row r="20286" spans="12:13" x14ac:dyDescent="0.35">
      <c r="L20286" s="535" t="s">
        <v>21350</v>
      </c>
      <c r="M20286" s="529" t="s">
        <v>1075</v>
      </c>
    </row>
    <row r="20287" spans="12:13" x14ac:dyDescent="0.35">
      <c r="L20287" s="535" t="s">
        <v>21351</v>
      </c>
      <c r="M20287" s="529" t="s">
        <v>1075</v>
      </c>
    </row>
    <row r="20288" spans="12:13" x14ac:dyDescent="0.35">
      <c r="L20288" s="535" t="s">
        <v>21352</v>
      </c>
      <c r="M20288" s="529" t="s">
        <v>1075</v>
      </c>
    </row>
    <row r="20289" spans="12:13" x14ac:dyDescent="0.35">
      <c r="L20289" s="535" t="s">
        <v>21353</v>
      </c>
      <c r="M20289" s="529" t="s">
        <v>1075</v>
      </c>
    </row>
    <row r="20290" spans="12:13" x14ac:dyDescent="0.35">
      <c r="L20290" s="535" t="s">
        <v>21354</v>
      </c>
      <c r="M20290" s="529" t="s">
        <v>1075</v>
      </c>
    </row>
    <row r="20291" spans="12:13" x14ac:dyDescent="0.35">
      <c r="L20291" s="535" t="s">
        <v>21355</v>
      </c>
      <c r="M20291" s="529" t="s">
        <v>1075</v>
      </c>
    </row>
    <row r="20292" spans="12:13" x14ac:dyDescent="0.35">
      <c r="L20292" s="535" t="s">
        <v>21356</v>
      </c>
      <c r="M20292" s="529" t="s">
        <v>1075</v>
      </c>
    </row>
    <row r="20293" spans="12:13" x14ac:dyDescent="0.35">
      <c r="L20293" s="535" t="s">
        <v>21357</v>
      </c>
      <c r="M20293" s="529" t="s">
        <v>1075</v>
      </c>
    </row>
    <row r="20294" spans="12:13" x14ac:dyDescent="0.35">
      <c r="L20294" s="535" t="s">
        <v>21358</v>
      </c>
      <c r="M20294" s="529" t="s">
        <v>1075</v>
      </c>
    </row>
    <row r="20295" spans="12:13" x14ac:dyDescent="0.35">
      <c r="L20295" s="535" t="s">
        <v>21359</v>
      </c>
      <c r="M20295" s="529" t="s">
        <v>1075</v>
      </c>
    </row>
    <row r="20296" spans="12:13" x14ac:dyDescent="0.35">
      <c r="L20296" s="535" t="s">
        <v>21360</v>
      </c>
      <c r="M20296" s="529" t="s">
        <v>1075</v>
      </c>
    </row>
    <row r="20297" spans="12:13" x14ac:dyDescent="0.35">
      <c r="L20297" s="535" t="s">
        <v>21361</v>
      </c>
      <c r="M20297" s="529" t="s">
        <v>1075</v>
      </c>
    </row>
    <row r="20298" spans="12:13" x14ac:dyDescent="0.35">
      <c r="L20298" s="535" t="s">
        <v>21362</v>
      </c>
      <c r="M20298" s="529" t="s">
        <v>1075</v>
      </c>
    </row>
    <row r="20299" spans="12:13" x14ac:dyDescent="0.35">
      <c r="L20299" s="535" t="s">
        <v>21363</v>
      </c>
      <c r="M20299" s="529" t="s">
        <v>1075</v>
      </c>
    </row>
    <row r="20300" spans="12:13" x14ac:dyDescent="0.35">
      <c r="L20300" s="535" t="s">
        <v>21364</v>
      </c>
      <c r="M20300" s="529" t="s">
        <v>1075</v>
      </c>
    </row>
    <row r="20301" spans="12:13" x14ac:dyDescent="0.35">
      <c r="L20301" s="535" t="s">
        <v>21365</v>
      </c>
      <c r="M20301" s="529" t="s">
        <v>1075</v>
      </c>
    </row>
    <row r="20302" spans="12:13" x14ac:dyDescent="0.35">
      <c r="L20302" s="535" t="s">
        <v>21366</v>
      </c>
      <c r="M20302" s="529" t="s">
        <v>1075</v>
      </c>
    </row>
    <row r="20303" spans="12:13" x14ac:dyDescent="0.35">
      <c r="L20303" s="535" t="s">
        <v>21367</v>
      </c>
      <c r="M20303" s="529" t="s">
        <v>1075</v>
      </c>
    </row>
    <row r="20304" spans="12:13" x14ac:dyDescent="0.35">
      <c r="L20304" s="535" t="s">
        <v>21368</v>
      </c>
      <c r="M20304" s="529" t="s">
        <v>1075</v>
      </c>
    </row>
    <row r="20305" spans="12:13" x14ac:dyDescent="0.35">
      <c r="L20305" s="535" t="s">
        <v>21369</v>
      </c>
      <c r="M20305" s="529" t="s">
        <v>1075</v>
      </c>
    </row>
    <row r="20306" spans="12:13" x14ac:dyDescent="0.35">
      <c r="L20306" s="535" t="s">
        <v>21370</v>
      </c>
      <c r="M20306" s="529" t="s">
        <v>1075</v>
      </c>
    </row>
    <row r="20307" spans="12:13" x14ac:dyDescent="0.35">
      <c r="L20307" s="535" t="s">
        <v>21371</v>
      </c>
      <c r="M20307" s="529" t="s">
        <v>1075</v>
      </c>
    </row>
    <row r="20308" spans="12:13" x14ac:dyDescent="0.35">
      <c r="L20308" s="535" t="s">
        <v>21372</v>
      </c>
      <c r="M20308" s="529" t="s">
        <v>1075</v>
      </c>
    </row>
    <row r="20309" spans="12:13" x14ac:dyDescent="0.35">
      <c r="L20309" s="535" t="s">
        <v>21373</v>
      </c>
      <c r="M20309" s="529" t="s">
        <v>1075</v>
      </c>
    </row>
    <row r="20310" spans="12:13" x14ac:dyDescent="0.35">
      <c r="L20310" s="535" t="s">
        <v>21374</v>
      </c>
      <c r="M20310" s="529" t="s">
        <v>1075</v>
      </c>
    </row>
    <row r="20311" spans="12:13" x14ac:dyDescent="0.35">
      <c r="L20311" s="535" t="s">
        <v>21375</v>
      </c>
      <c r="M20311" s="529" t="s">
        <v>1075</v>
      </c>
    </row>
    <row r="20312" spans="12:13" x14ac:dyDescent="0.35">
      <c r="L20312" s="535" t="s">
        <v>21376</v>
      </c>
      <c r="M20312" s="529" t="s">
        <v>1075</v>
      </c>
    </row>
    <row r="20313" spans="12:13" x14ac:dyDescent="0.35">
      <c r="L20313" s="535" t="s">
        <v>21377</v>
      </c>
      <c r="M20313" s="529" t="s">
        <v>1075</v>
      </c>
    </row>
    <row r="20314" spans="12:13" x14ac:dyDescent="0.35">
      <c r="L20314" s="535" t="s">
        <v>21378</v>
      </c>
      <c r="M20314" s="529" t="s">
        <v>1075</v>
      </c>
    </row>
    <row r="20315" spans="12:13" x14ac:dyDescent="0.35">
      <c r="L20315" s="535" t="s">
        <v>21379</v>
      </c>
      <c r="M20315" s="529" t="s">
        <v>1075</v>
      </c>
    </row>
    <row r="20316" spans="12:13" x14ac:dyDescent="0.35">
      <c r="L20316" s="535" t="s">
        <v>21380</v>
      </c>
      <c r="M20316" s="529" t="s">
        <v>1075</v>
      </c>
    </row>
    <row r="20317" spans="12:13" x14ac:dyDescent="0.35">
      <c r="L20317" s="535" t="s">
        <v>21381</v>
      </c>
      <c r="M20317" s="529" t="s">
        <v>1075</v>
      </c>
    </row>
    <row r="20318" spans="12:13" x14ac:dyDescent="0.35">
      <c r="L20318" s="535" t="s">
        <v>21382</v>
      </c>
      <c r="M20318" s="529" t="s">
        <v>1075</v>
      </c>
    </row>
    <row r="20319" spans="12:13" x14ac:dyDescent="0.35">
      <c r="L20319" s="535" t="s">
        <v>21383</v>
      </c>
      <c r="M20319" s="529" t="s">
        <v>1075</v>
      </c>
    </row>
    <row r="20320" spans="12:13" x14ac:dyDescent="0.35">
      <c r="L20320" s="535" t="s">
        <v>21384</v>
      </c>
      <c r="M20320" s="529" t="s">
        <v>1075</v>
      </c>
    </row>
    <row r="20321" spans="12:13" x14ac:dyDescent="0.35">
      <c r="L20321" s="535" t="s">
        <v>21385</v>
      </c>
      <c r="M20321" s="529" t="s">
        <v>1075</v>
      </c>
    </row>
    <row r="20322" spans="12:13" x14ac:dyDescent="0.35">
      <c r="L20322" s="535" t="s">
        <v>21386</v>
      </c>
      <c r="M20322" s="529" t="s">
        <v>1075</v>
      </c>
    </row>
    <row r="20323" spans="12:13" x14ac:dyDescent="0.35">
      <c r="L20323" s="535" t="s">
        <v>21387</v>
      </c>
      <c r="M20323" s="529" t="s">
        <v>1075</v>
      </c>
    </row>
    <row r="20324" spans="12:13" x14ac:dyDescent="0.35">
      <c r="L20324" s="535" t="s">
        <v>21388</v>
      </c>
      <c r="M20324" s="529" t="s">
        <v>1075</v>
      </c>
    </row>
    <row r="20325" spans="12:13" x14ac:dyDescent="0.35">
      <c r="L20325" s="535" t="s">
        <v>21389</v>
      </c>
      <c r="M20325" s="529" t="s">
        <v>1075</v>
      </c>
    </row>
    <row r="20326" spans="12:13" x14ac:dyDescent="0.35">
      <c r="L20326" s="535" t="s">
        <v>21390</v>
      </c>
      <c r="M20326" s="529" t="s">
        <v>1075</v>
      </c>
    </row>
    <row r="20327" spans="12:13" x14ac:dyDescent="0.35">
      <c r="L20327" s="535" t="s">
        <v>21391</v>
      </c>
      <c r="M20327" s="529" t="s">
        <v>1075</v>
      </c>
    </row>
    <row r="20328" spans="12:13" x14ac:dyDescent="0.35">
      <c r="L20328" s="535" t="s">
        <v>21392</v>
      </c>
      <c r="M20328" s="529" t="s">
        <v>1075</v>
      </c>
    </row>
    <row r="20329" spans="12:13" x14ac:dyDescent="0.35">
      <c r="L20329" s="535" t="s">
        <v>21393</v>
      </c>
      <c r="M20329" s="529" t="s">
        <v>1075</v>
      </c>
    </row>
    <row r="20330" spans="12:13" x14ac:dyDescent="0.35">
      <c r="L20330" s="535" t="s">
        <v>21394</v>
      </c>
      <c r="M20330" s="529" t="s">
        <v>1075</v>
      </c>
    </row>
    <row r="20331" spans="12:13" x14ac:dyDescent="0.35">
      <c r="L20331" s="535" t="s">
        <v>21395</v>
      </c>
      <c r="M20331" s="529" t="s">
        <v>1075</v>
      </c>
    </row>
    <row r="20332" spans="12:13" x14ac:dyDescent="0.35">
      <c r="L20332" s="535" t="s">
        <v>21396</v>
      </c>
      <c r="M20332" s="529" t="s">
        <v>1075</v>
      </c>
    </row>
    <row r="20333" spans="12:13" x14ac:dyDescent="0.35">
      <c r="L20333" s="535" t="s">
        <v>21397</v>
      </c>
      <c r="M20333" s="529" t="s">
        <v>1075</v>
      </c>
    </row>
    <row r="20334" spans="12:13" x14ac:dyDescent="0.35">
      <c r="L20334" s="535" t="s">
        <v>21398</v>
      </c>
      <c r="M20334" s="529" t="s">
        <v>1075</v>
      </c>
    </row>
    <row r="20335" spans="12:13" x14ac:dyDescent="0.35">
      <c r="L20335" s="535" t="s">
        <v>21399</v>
      </c>
      <c r="M20335" s="529" t="s">
        <v>1075</v>
      </c>
    </row>
    <row r="20336" spans="12:13" x14ac:dyDescent="0.35">
      <c r="L20336" s="535" t="s">
        <v>21400</v>
      </c>
      <c r="M20336" s="529" t="s">
        <v>1075</v>
      </c>
    </row>
    <row r="20337" spans="12:13" x14ac:dyDescent="0.35">
      <c r="L20337" s="535" t="s">
        <v>21401</v>
      </c>
      <c r="M20337" s="529" t="s">
        <v>1075</v>
      </c>
    </row>
    <row r="20338" spans="12:13" x14ac:dyDescent="0.35">
      <c r="L20338" s="535" t="s">
        <v>21402</v>
      </c>
      <c r="M20338" s="529" t="s">
        <v>1075</v>
      </c>
    </row>
    <row r="20339" spans="12:13" x14ac:dyDescent="0.35">
      <c r="L20339" s="535" t="s">
        <v>21403</v>
      </c>
      <c r="M20339" s="529" t="s">
        <v>1075</v>
      </c>
    </row>
    <row r="20340" spans="12:13" x14ac:dyDescent="0.35">
      <c r="L20340" s="535" t="s">
        <v>21404</v>
      </c>
      <c r="M20340" s="529" t="s">
        <v>1075</v>
      </c>
    </row>
    <row r="20341" spans="12:13" x14ac:dyDescent="0.35">
      <c r="L20341" s="535" t="s">
        <v>21405</v>
      </c>
      <c r="M20341" s="529" t="s">
        <v>1075</v>
      </c>
    </row>
    <row r="20342" spans="12:13" x14ac:dyDescent="0.35">
      <c r="L20342" s="535" t="s">
        <v>21406</v>
      </c>
      <c r="M20342" s="529" t="s">
        <v>1075</v>
      </c>
    </row>
    <row r="20343" spans="12:13" x14ac:dyDescent="0.35">
      <c r="L20343" s="535" t="s">
        <v>21407</v>
      </c>
      <c r="M20343" s="529" t="s">
        <v>1075</v>
      </c>
    </row>
    <row r="20344" spans="12:13" x14ac:dyDescent="0.35">
      <c r="L20344" s="535" t="s">
        <v>21408</v>
      </c>
      <c r="M20344" s="529" t="s">
        <v>1075</v>
      </c>
    </row>
    <row r="20345" spans="12:13" x14ac:dyDescent="0.35">
      <c r="L20345" s="535" t="s">
        <v>21409</v>
      </c>
      <c r="M20345" s="529" t="s">
        <v>1075</v>
      </c>
    </row>
    <row r="20346" spans="12:13" x14ac:dyDescent="0.35">
      <c r="L20346" s="535" t="s">
        <v>21410</v>
      </c>
      <c r="M20346" s="529" t="s">
        <v>1075</v>
      </c>
    </row>
    <row r="20347" spans="12:13" x14ac:dyDescent="0.35">
      <c r="L20347" s="535" t="s">
        <v>21411</v>
      </c>
      <c r="M20347" s="529" t="s">
        <v>1075</v>
      </c>
    </row>
    <row r="20348" spans="12:13" x14ac:dyDescent="0.35">
      <c r="L20348" s="535" t="s">
        <v>21412</v>
      </c>
      <c r="M20348" s="529" t="s">
        <v>1075</v>
      </c>
    </row>
    <row r="20349" spans="12:13" x14ac:dyDescent="0.35">
      <c r="L20349" s="535" t="s">
        <v>21413</v>
      </c>
      <c r="M20349" s="529" t="s">
        <v>1075</v>
      </c>
    </row>
    <row r="20350" spans="12:13" x14ac:dyDescent="0.35">
      <c r="L20350" s="535" t="s">
        <v>21414</v>
      </c>
      <c r="M20350" s="529" t="s">
        <v>1075</v>
      </c>
    </row>
    <row r="20351" spans="12:13" x14ac:dyDescent="0.35">
      <c r="L20351" s="535" t="s">
        <v>21415</v>
      </c>
      <c r="M20351" s="529" t="s">
        <v>1075</v>
      </c>
    </row>
    <row r="20352" spans="12:13" x14ac:dyDescent="0.35">
      <c r="L20352" s="535" t="s">
        <v>21416</v>
      </c>
      <c r="M20352" s="529" t="s">
        <v>1075</v>
      </c>
    </row>
    <row r="20353" spans="12:13" x14ac:dyDescent="0.35">
      <c r="L20353" s="535" t="s">
        <v>21417</v>
      </c>
      <c r="M20353" s="529" t="s">
        <v>1075</v>
      </c>
    </row>
    <row r="20354" spans="12:13" x14ac:dyDescent="0.35">
      <c r="L20354" s="535" t="s">
        <v>21418</v>
      </c>
      <c r="M20354" s="529" t="s">
        <v>1075</v>
      </c>
    </row>
    <row r="20355" spans="12:13" x14ac:dyDescent="0.35">
      <c r="L20355" s="535" t="s">
        <v>21419</v>
      </c>
      <c r="M20355" s="529" t="s">
        <v>1075</v>
      </c>
    </row>
    <row r="20356" spans="12:13" x14ac:dyDescent="0.35">
      <c r="L20356" s="535" t="s">
        <v>21420</v>
      </c>
      <c r="M20356" s="529" t="s">
        <v>1075</v>
      </c>
    </row>
    <row r="20357" spans="12:13" x14ac:dyDescent="0.35">
      <c r="L20357" s="535" t="s">
        <v>21421</v>
      </c>
      <c r="M20357" s="529" t="s">
        <v>1075</v>
      </c>
    </row>
    <row r="20358" spans="12:13" x14ac:dyDescent="0.35">
      <c r="L20358" s="535" t="s">
        <v>21422</v>
      </c>
      <c r="M20358" s="529" t="s">
        <v>1075</v>
      </c>
    </row>
    <row r="20359" spans="12:13" x14ac:dyDescent="0.35">
      <c r="L20359" s="535" t="s">
        <v>21423</v>
      </c>
      <c r="M20359" s="529" t="s">
        <v>1075</v>
      </c>
    </row>
    <row r="20360" spans="12:13" x14ac:dyDescent="0.35">
      <c r="L20360" s="535" t="s">
        <v>21424</v>
      </c>
      <c r="M20360" s="529" t="s">
        <v>1075</v>
      </c>
    </row>
    <row r="20361" spans="12:13" x14ac:dyDescent="0.35">
      <c r="L20361" s="535" t="s">
        <v>21425</v>
      </c>
      <c r="M20361" s="529" t="s">
        <v>1075</v>
      </c>
    </row>
    <row r="20362" spans="12:13" x14ac:dyDescent="0.35">
      <c r="L20362" s="535" t="s">
        <v>21426</v>
      </c>
      <c r="M20362" s="529" t="s">
        <v>1075</v>
      </c>
    </row>
    <row r="20363" spans="12:13" x14ac:dyDescent="0.35">
      <c r="L20363" s="535" t="s">
        <v>21427</v>
      </c>
      <c r="M20363" s="529" t="s">
        <v>1075</v>
      </c>
    </row>
    <row r="20364" spans="12:13" x14ac:dyDescent="0.35">
      <c r="L20364" s="535" t="s">
        <v>21428</v>
      </c>
      <c r="M20364" s="529" t="s">
        <v>1075</v>
      </c>
    </row>
    <row r="20365" spans="12:13" x14ac:dyDescent="0.35">
      <c r="L20365" s="535" t="s">
        <v>21429</v>
      </c>
      <c r="M20365" s="529" t="s">
        <v>1075</v>
      </c>
    </row>
    <row r="20366" spans="12:13" x14ac:dyDescent="0.35">
      <c r="L20366" s="535" t="s">
        <v>21430</v>
      </c>
      <c r="M20366" s="529" t="s">
        <v>1075</v>
      </c>
    </row>
    <row r="20367" spans="12:13" x14ac:dyDescent="0.35">
      <c r="L20367" s="535" t="s">
        <v>21431</v>
      </c>
      <c r="M20367" s="529" t="s">
        <v>1075</v>
      </c>
    </row>
    <row r="20368" spans="12:13" x14ac:dyDescent="0.35">
      <c r="L20368" s="535" t="s">
        <v>21432</v>
      </c>
      <c r="M20368" s="529" t="s">
        <v>1075</v>
      </c>
    </row>
    <row r="20369" spans="12:13" x14ac:dyDescent="0.35">
      <c r="L20369" s="535" t="s">
        <v>21433</v>
      </c>
      <c r="M20369" s="529" t="s">
        <v>1075</v>
      </c>
    </row>
    <row r="20370" spans="12:13" x14ac:dyDescent="0.35">
      <c r="L20370" s="535" t="s">
        <v>21434</v>
      </c>
      <c r="M20370" s="529" t="s">
        <v>1075</v>
      </c>
    </row>
    <row r="20371" spans="12:13" x14ac:dyDescent="0.35">
      <c r="L20371" s="535" t="s">
        <v>21435</v>
      </c>
      <c r="M20371" s="529" t="s">
        <v>1075</v>
      </c>
    </row>
    <row r="20372" spans="12:13" x14ac:dyDescent="0.35">
      <c r="L20372" s="535" t="s">
        <v>21436</v>
      </c>
      <c r="M20372" s="529" t="s">
        <v>1075</v>
      </c>
    </row>
    <row r="20373" spans="12:13" x14ac:dyDescent="0.35">
      <c r="L20373" s="535" t="s">
        <v>21437</v>
      </c>
      <c r="M20373" s="529" t="s">
        <v>1075</v>
      </c>
    </row>
    <row r="20374" spans="12:13" x14ac:dyDescent="0.35">
      <c r="L20374" s="535" t="s">
        <v>21438</v>
      </c>
      <c r="M20374" s="529" t="s">
        <v>1075</v>
      </c>
    </row>
    <row r="20375" spans="12:13" x14ac:dyDescent="0.35">
      <c r="L20375" s="535" t="s">
        <v>21439</v>
      </c>
      <c r="M20375" s="529" t="s">
        <v>1075</v>
      </c>
    </row>
    <row r="20376" spans="12:13" x14ac:dyDescent="0.35">
      <c r="L20376" s="535" t="s">
        <v>21440</v>
      </c>
      <c r="M20376" s="529" t="s">
        <v>1075</v>
      </c>
    </row>
    <row r="20377" spans="12:13" x14ac:dyDescent="0.35">
      <c r="L20377" s="535" t="s">
        <v>21441</v>
      </c>
      <c r="M20377" s="529" t="s">
        <v>1075</v>
      </c>
    </row>
    <row r="20378" spans="12:13" x14ac:dyDescent="0.35">
      <c r="L20378" s="535" t="s">
        <v>21442</v>
      </c>
      <c r="M20378" s="529" t="s">
        <v>1075</v>
      </c>
    </row>
    <row r="20379" spans="12:13" x14ac:dyDescent="0.35">
      <c r="L20379" s="535" t="s">
        <v>21443</v>
      </c>
      <c r="M20379" s="529" t="s">
        <v>1075</v>
      </c>
    </row>
    <row r="20380" spans="12:13" x14ac:dyDescent="0.35">
      <c r="L20380" s="535" t="s">
        <v>21444</v>
      </c>
      <c r="M20380" s="529" t="s">
        <v>1075</v>
      </c>
    </row>
    <row r="20381" spans="12:13" x14ac:dyDescent="0.35">
      <c r="L20381" s="535" t="s">
        <v>21445</v>
      </c>
      <c r="M20381" s="529" t="s">
        <v>1075</v>
      </c>
    </row>
    <row r="20382" spans="12:13" x14ac:dyDescent="0.35">
      <c r="L20382" s="535" t="s">
        <v>21446</v>
      </c>
      <c r="M20382" s="529" t="s">
        <v>1075</v>
      </c>
    </row>
    <row r="20383" spans="12:13" x14ac:dyDescent="0.35">
      <c r="L20383" s="535" t="s">
        <v>21447</v>
      </c>
      <c r="M20383" s="529" t="s">
        <v>1075</v>
      </c>
    </row>
    <row r="20384" spans="12:13" x14ac:dyDescent="0.35">
      <c r="L20384" s="535" t="s">
        <v>21448</v>
      </c>
      <c r="M20384" s="529" t="s">
        <v>1075</v>
      </c>
    </row>
    <row r="20385" spans="12:13" x14ac:dyDescent="0.35">
      <c r="L20385" s="535" t="s">
        <v>21449</v>
      </c>
      <c r="M20385" s="529" t="s">
        <v>1075</v>
      </c>
    </row>
    <row r="20386" spans="12:13" x14ac:dyDescent="0.35">
      <c r="L20386" s="535" t="s">
        <v>21450</v>
      </c>
      <c r="M20386" s="529" t="s">
        <v>1075</v>
      </c>
    </row>
    <row r="20387" spans="12:13" x14ac:dyDescent="0.35">
      <c r="L20387" s="535" t="s">
        <v>21451</v>
      </c>
      <c r="M20387" s="529" t="s">
        <v>1075</v>
      </c>
    </row>
    <row r="20388" spans="12:13" x14ac:dyDescent="0.35">
      <c r="L20388" s="535" t="s">
        <v>21452</v>
      </c>
      <c r="M20388" s="529" t="s">
        <v>1075</v>
      </c>
    </row>
    <row r="20389" spans="12:13" x14ac:dyDescent="0.35">
      <c r="L20389" s="535" t="s">
        <v>21453</v>
      </c>
      <c r="M20389" s="529" t="s">
        <v>1075</v>
      </c>
    </row>
    <row r="20390" spans="12:13" x14ac:dyDescent="0.35">
      <c r="L20390" s="535" t="s">
        <v>21454</v>
      </c>
      <c r="M20390" s="529" t="s">
        <v>1075</v>
      </c>
    </row>
    <row r="20391" spans="12:13" x14ac:dyDescent="0.35">
      <c r="L20391" s="535" t="s">
        <v>21455</v>
      </c>
      <c r="M20391" s="529" t="s">
        <v>1075</v>
      </c>
    </row>
    <row r="20392" spans="12:13" x14ac:dyDescent="0.35">
      <c r="L20392" s="535" t="s">
        <v>21456</v>
      </c>
      <c r="M20392" s="529" t="s">
        <v>1075</v>
      </c>
    </row>
    <row r="20393" spans="12:13" x14ac:dyDescent="0.35">
      <c r="L20393" s="535" t="s">
        <v>21457</v>
      </c>
      <c r="M20393" s="529" t="s">
        <v>1075</v>
      </c>
    </row>
    <row r="20394" spans="12:13" x14ac:dyDescent="0.35">
      <c r="L20394" s="535" t="s">
        <v>21458</v>
      </c>
      <c r="M20394" s="529" t="s">
        <v>1075</v>
      </c>
    </row>
    <row r="20395" spans="12:13" x14ac:dyDescent="0.35">
      <c r="L20395" s="535" t="s">
        <v>21459</v>
      </c>
      <c r="M20395" s="529" t="s">
        <v>1075</v>
      </c>
    </row>
    <row r="20396" spans="12:13" x14ac:dyDescent="0.35">
      <c r="L20396" s="535" t="s">
        <v>21460</v>
      </c>
      <c r="M20396" s="529" t="s">
        <v>1075</v>
      </c>
    </row>
    <row r="20397" spans="12:13" x14ac:dyDescent="0.35">
      <c r="L20397" s="535" t="s">
        <v>21461</v>
      </c>
      <c r="M20397" s="529" t="s">
        <v>1075</v>
      </c>
    </row>
    <row r="20398" spans="12:13" x14ac:dyDescent="0.35">
      <c r="L20398" s="535" t="s">
        <v>21462</v>
      </c>
      <c r="M20398" s="529" t="s">
        <v>1075</v>
      </c>
    </row>
    <row r="20399" spans="12:13" x14ac:dyDescent="0.35">
      <c r="L20399" s="535" t="s">
        <v>21463</v>
      </c>
      <c r="M20399" s="529" t="s">
        <v>1075</v>
      </c>
    </row>
    <row r="20400" spans="12:13" x14ac:dyDescent="0.35">
      <c r="L20400" s="535" t="s">
        <v>21464</v>
      </c>
      <c r="M20400" s="529" t="s">
        <v>1075</v>
      </c>
    </row>
    <row r="20401" spans="12:13" x14ac:dyDescent="0.35">
      <c r="L20401" s="535" t="s">
        <v>21465</v>
      </c>
      <c r="M20401" s="529" t="s">
        <v>1075</v>
      </c>
    </row>
    <row r="20402" spans="12:13" x14ac:dyDescent="0.35">
      <c r="L20402" s="535" t="s">
        <v>21466</v>
      </c>
      <c r="M20402" s="529" t="s">
        <v>1075</v>
      </c>
    </row>
    <row r="20403" spans="12:13" x14ac:dyDescent="0.35">
      <c r="L20403" s="535" t="s">
        <v>21467</v>
      </c>
      <c r="M20403" s="529" t="s">
        <v>1075</v>
      </c>
    </row>
    <row r="20404" spans="12:13" x14ac:dyDescent="0.35">
      <c r="L20404" s="535" t="s">
        <v>21468</v>
      </c>
      <c r="M20404" s="529" t="s">
        <v>1075</v>
      </c>
    </row>
    <row r="20405" spans="12:13" x14ac:dyDescent="0.35">
      <c r="L20405" s="535" t="s">
        <v>21469</v>
      </c>
      <c r="M20405" s="529" t="s">
        <v>1075</v>
      </c>
    </row>
    <row r="20406" spans="12:13" x14ac:dyDescent="0.35">
      <c r="L20406" s="535" t="s">
        <v>21470</v>
      </c>
      <c r="M20406" s="529" t="s">
        <v>1075</v>
      </c>
    </row>
    <row r="20407" spans="12:13" x14ac:dyDescent="0.35">
      <c r="L20407" s="535" t="s">
        <v>21471</v>
      </c>
      <c r="M20407" s="529" t="s">
        <v>1075</v>
      </c>
    </row>
    <row r="20408" spans="12:13" x14ac:dyDescent="0.35">
      <c r="L20408" s="535" t="s">
        <v>21472</v>
      </c>
      <c r="M20408" s="529" t="s">
        <v>1075</v>
      </c>
    </row>
    <row r="20409" spans="12:13" x14ac:dyDescent="0.35">
      <c r="L20409" s="535" t="s">
        <v>21473</v>
      </c>
      <c r="M20409" s="529" t="s">
        <v>1075</v>
      </c>
    </row>
    <row r="20410" spans="12:13" x14ac:dyDescent="0.35">
      <c r="L20410" s="535" t="s">
        <v>21474</v>
      </c>
      <c r="M20410" s="529" t="s">
        <v>1075</v>
      </c>
    </row>
    <row r="20411" spans="12:13" x14ac:dyDescent="0.35">
      <c r="L20411" s="535" t="s">
        <v>21475</v>
      </c>
      <c r="M20411" s="529" t="s">
        <v>1075</v>
      </c>
    </row>
    <row r="20412" spans="12:13" x14ac:dyDescent="0.35">
      <c r="L20412" s="535" t="s">
        <v>21476</v>
      </c>
      <c r="M20412" s="529" t="s">
        <v>1075</v>
      </c>
    </row>
    <row r="20413" spans="12:13" x14ac:dyDescent="0.35">
      <c r="L20413" s="535" t="s">
        <v>21477</v>
      </c>
      <c r="M20413" s="529" t="s">
        <v>1075</v>
      </c>
    </row>
    <row r="20414" spans="12:13" x14ac:dyDescent="0.35">
      <c r="L20414" s="535" t="s">
        <v>21478</v>
      </c>
      <c r="M20414" s="529" t="s">
        <v>1075</v>
      </c>
    </row>
    <row r="20415" spans="12:13" x14ac:dyDescent="0.35">
      <c r="L20415" s="535" t="s">
        <v>21479</v>
      </c>
      <c r="M20415" s="529" t="s">
        <v>1075</v>
      </c>
    </row>
    <row r="20416" spans="12:13" x14ac:dyDescent="0.35">
      <c r="L20416" s="535" t="s">
        <v>21480</v>
      </c>
      <c r="M20416" s="529" t="s">
        <v>1075</v>
      </c>
    </row>
    <row r="20417" spans="12:13" x14ac:dyDescent="0.35">
      <c r="L20417" s="535" t="s">
        <v>21481</v>
      </c>
      <c r="M20417" s="529" t="s">
        <v>1075</v>
      </c>
    </row>
    <row r="20418" spans="12:13" x14ac:dyDescent="0.35">
      <c r="L20418" s="535" t="s">
        <v>21482</v>
      </c>
      <c r="M20418" s="529" t="s">
        <v>1075</v>
      </c>
    </row>
    <row r="20419" spans="12:13" x14ac:dyDescent="0.35">
      <c r="L20419" s="535" t="s">
        <v>21483</v>
      </c>
      <c r="M20419" s="529" t="s">
        <v>1075</v>
      </c>
    </row>
    <row r="20420" spans="12:13" x14ac:dyDescent="0.35">
      <c r="L20420" s="535" t="s">
        <v>21484</v>
      </c>
      <c r="M20420" s="529" t="s">
        <v>1075</v>
      </c>
    </row>
    <row r="20421" spans="12:13" x14ac:dyDescent="0.35">
      <c r="L20421" s="535" t="s">
        <v>21485</v>
      </c>
      <c r="M20421" s="529" t="s">
        <v>1075</v>
      </c>
    </row>
    <row r="20422" spans="12:13" x14ac:dyDescent="0.35">
      <c r="L20422" s="535" t="s">
        <v>21486</v>
      </c>
      <c r="M20422" s="529" t="s">
        <v>1075</v>
      </c>
    </row>
    <row r="20423" spans="12:13" x14ac:dyDescent="0.35">
      <c r="L20423" s="535" t="s">
        <v>21487</v>
      </c>
      <c r="M20423" s="529" t="s">
        <v>1075</v>
      </c>
    </row>
    <row r="20424" spans="12:13" x14ac:dyDescent="0.35">
      <c r="L20424" s="535" t="s">
        <v>21488</v>
      </c>
      <c r="M20424" s="529" t="s">
        <v>1075</v>
      </c>
    </row>
    <row r="20425" spans="12:13" x14ac:dyDescent="0.35">
      <c r="L20425" s="535" t="s">
        <v>21489</v>
      </c>
      <c r="M20425" s="529" t="s">
        <v>1075</v>
      </c>
    </row>
    <row r="20426" spans="12:13" x14ac:dyDescent="0.35">
      <c r="L20426" s="535" t="s">
        <v>21490</v>
      </c>
      <c r="M20426" s="529" t="s">
        <v>1075</v>
      </c>
    </row>
    <row r="20427" spans="12:13" x14ac:dyDescent="0.35">
      <c r="L20427" s="535" t="s">
        <v>21491</v>
      </c>
      <c r="M20427" s="529" t="s">
        <v>1075</v>
      </c>
    </row>
    <row r="20428" spans="12:13" x14ac:dyDescent="0.35">
      <c r="L20428" s="535" t="s">
        <v>21492</v>
      </c>
      <c r="M20428" s="529" t="s">
        <v>1075</v>
      </c>
    </row>
    <row r="20429" spans="12:13" x14ac:dyDescent="0.35">
      <c r="L20429" s="535" t="s">
        <v>21493</v>
      </c>
      <c r="M20429" s="529" t="s">
        <v>1075</v>
      </c>
    </row>
    <row r="20430" spans="12:13" x14ac:dyDescent="0.35">
      <c r="L20430" s="535" t="s">
        <v>21494</v>
      </c>
      <c r="M20430" s="529" t="s">
        <v>1075</v>
      </c>
    </row>
    <row r="20431" spans="12:13" x14ac:dyDescent="0.35">
      <c r="L20431" s="535" t="s">
        <v>21495</v>
      </c>
      <c r="M20431" s="529" t="s">
        <v>1075</v>
      </c>
    </row>
    <row r="20432" spans="12:13" x14ac:dyDescent="0.35">
      <c r="L20432" s="535" t="s">
        <v>21496</v>
      </c>
      <c r="M20432" s="529" t="s">
        <v>1075</v>
      </c>
    </row>
    <row r="20433" spans="12:13" x14ac:dyDescent="0.35">
      <c r="L20433" s="535" t="s">
        <v>21497</v>
      </c>
      <c r="M20433" s="529" t="s">
        <v>1075</v>
      </c>
    </row>
    <row r="20434" spans="12:13" x14ac:dyDescent="0.35">
      <c r="L20434" s="535" t="s">
        <v>21498</v>
      </c>
      <c r="M20434" s="529" t="s">
        <v>1075</v>
      </c>
    </row>
    <row r="20435" spans="12:13" x14ac:dyDescent="0.35">
      <c r="L20435" s="535" t="s">
        <v>21499</v>
      </c>
      <c r="M20435" s="529" t="s">
        <v>1075</v>
      </c>
    </row>
    <row r="20436" spans="12:13" x14ac:dyDescent="0.35">
      <c r="L20436" s="535" t="s">
        <v>21500</v>
      </c>
      <c r="M20436" s="529" t="s">
        <v>1075</v>
      </c>
    </row>
    <row r="20437" spans="12:13" x14ac:dyDescent="0.35">
      <c r="L20437" s="535" t="s">
        <v>21501</v>
      </c>
      <c r="M20437" s="529" t="s">
        <v>1075</v>
      </c>
    </row>
    <row r="20438" spans="12:13" x14ac:dyDescent="0.35">
      <c r="L20438" s="535" t="s">
        <v>21502</v>
      </c>
      <c r="M20438" s="529" t="s">
        <v>1075</v>
      </c>
    </row>
    <row r="20439" spans="12:13" x14ac:dyDescent="0.35">
      <c r="L20439" s="535" t="s">
        <v>21503</v>
      </c>
      <c r="M20439" s="529" t="s">
        <v>1075</v>
      </c>
    </row>
    <row r="20440" spans="12:13" x14ac:dyDescent="0.35">
      <c r="L20440" s="535" t="s">
        <v>21504</v>
      </c>
      <c r="M20440" s="529" t="s">
        <v>1075</v>
      </c>
    </row>
    <row r="20441" spans="12:13" x14ac:dyDescent="0.35">
      <c r="L20441" s="535" t="s">
        <v>21505</v>
      </c>
      <c r="M20441" s="529" t="s">
        <v>1075</v>
      </c>
    </row>
    <row r="20442" spans="12:13" x14ac:dyDescent="0.35">
      <c r="L20442" s="535" t="s">
        <v>21506</v>
      </c>
      <c r="M20442" s="529" t="s">
        <v>1075</v>
      </c>
    </row>
    <row r="20443" spans="12:13" x14ac:dyDescent="0.35">
      <c r="L20443" s="535" t="s">
        <v>21507</v>
      </c>
      <c r="M20443" s="529" t="s">
        <v>1075</v>
      </c>
    </row>
    <row r="20444" spans="12:13" x14ac:dyDescent="0.35">
      <c r="L20444" s="535" t="s">
        <v>21508</v>
      </c>
      <c r="M20444" s="529" t="s">
        <v>1075</v>
      </c>
    </row>
    <row r="20445" spans="12:13" x14ac:dyDescent="0.35">
      <c r="L20445" s="535" t="s">
        <v>21509</v>
      </c>
      <c r="M20445" s="529" t="s">
        <v>1075</v>
      </c>
    </row>
    <row r="20446" spans="12:13" x14ac:dyDescent="0.35">
      <c r="L20446" s="535" t="s">
        <v>21510</v>
      </c>
      <c r="M20446" s="529" t="s">
        <v>1075</v>
      </c>
    </row>
    <row r="20447" spans="12:13" x14ac:dyDescent="0.35">
      <c r="L20447" s="535" t="s">
        <v>21511</v>
      </c>
      <c r="M20447" s="529" t="s">
        <v>1075</v>
      </c>
    </row>
    <row r="20448" spans="12:13" x14ac:dyDescent="0.35">
      <c r="L20448" s="535" t="s">
        <v>21512</v>
      </c>
      <c r="M20448" s="529" t="s">
        <v>1075</v>
      </c>
    </row>
    <row r="20449" spans="12:13" x14ac:dyDescent="0.35">
      <c r="L20449" s="535" t="s">
        <v>21513</v>
      </c>
      <c r="M20449" s="529" t="s">
        <v>1075</v>
      </c>
    </row>
    <row r="20450" spans="12:13" x14ac:dyDescent="0.35">
      <c r="L20450" s="535" t="s">
        <v>21514</v>
      </c>
      <c r="M20450" s="529" t="s">
        <v>1075</v>
      </c>
    </row>
    <row r="20451" spans="12:13" x14ac:dyDescent="0.35">
      <c r="L20451" s="535" t="s">
        <v>21515</v>
      </c>
      <c r="M20451" s="529" t="s">
        <v>1075</v>
      </c>
    </row>
    <row r="20452" spans="12:13" x14ac:dyDescent="0.35">
      <c r="L20452" s="535" t="s">
        <v>21516</v>
      </c>
      <c r="M20452" s="529" t="s">
        <v>1075</v>
      </c>
    </row>
    <row r="20453" spans="12:13" x14ac:dyDescent="0.35">
      <c r="L20453" s="535" t="s">
        <v>21517</v>
      </c>
      <c r="M20453" s="529" t="s">
        <v>1075</v>
      </c>
    </row>
    <row r="20454" spans="12:13" x14ac:dyDescent="0.35">
      <c r="L20454" s="535" t="s">
        <v>21518</v>
      </c>
      <c r="M20454" s="529" t="s">
        <v>1075</v>
      </c>
    </row>
    <row r="20455" spans="12:13" x14ac:dyDescent="0.35">
      <c r="L20455" s="535" t="s">
        <v>21519</v>
      </c>
      <c r="M20455" s="529" t="s">
        <v>1075</v>
      </c>
    </row>
    <row r="20456" spans="12:13" x14ac:dyDescent="0.35">
      <c r="L20456" s="535" t="s">
        <v>21520</v>
      </c>
      <c r="M20456" s="529" t="s">
        <v>1075</v>
      </c>
    </row>
    <row r="20457" spans="12:13" x14ac:dyDescent="0.35">
      <c r="L20457" s="535" t="s">
        <v>21521</v>
      </c>
      <c r="M20457" s="529" t="s">
        <v>1075</v>
      </c>
    </row>
    <row r="20458" spans="12:13" x14ac:dyDescent="0.35">
      <c r="L20458" s="535" t="s">
        <v>21522</v>
      </c>
      <c r="M20458" s="529" t="s">
        <v>1075</v>
      </c>
    </row>
    <row r="20459" spans="12:13" x14ac:dyDescent="0.35">
      <c r="L20459" s="535" t="s">
        <v>21523</v>
      </c>
      <c r="M20459" s="529" t="s">
        <v>1075</v>
      </c>
    </row>
    <row r="20460" spans="12:13" x14ac:dyDescent="0.35">
      <c r="L20460" s="535" t="s">
        <v>21524</v>
      </c>
      <c r="M20460" s="529" t="s">
        <v>1075</v>
      </c>
    </row>
    <row r="20461" spans="12:13" x14ac:dyDescent="0.35">
      <c r="L20461" s="535" t="s">
        <v>21525</v>
      </c>
      <c r="M20461" s="529" t="s">
        <v>1075</v>
      </c>
    </row>
    <row r="20462" spans="12:13" x14ac:dyDescent="0.35">
      <c r="L20462" s="535" t="s">
        <v>21526</v>
      </c>
      <c r="M20462" s="529" t="s">
        <v>1075</v>
      </c>
    </row>
    <row r="20463" spans="12:13" x14ac:dyDescent="0.35">
      <c r="L20463" s="535" t="s">
        <v>21527</v>
      </c>
      <c r="M20463" s="529" t="s">
        <v>1075</v>
      </c>
    </row>
    <row r="20464" spans="12:13" x14ac:dyDescent="0.35">
      <c r="L20464" s="535" t="s">
        <v>21528</v>
      </c>
      <c r="M20464" s="529" t="s">
        <v>1075</v>
      </c>
    </row>
    <row r="20465" spans="12:13" x14ac:dyDescent="0.35">
      <c r="L20465" s="535" t="s">
        <v>21529</v>
      </c>
      <c r="M20465" s="529" t="s">
        <v>1075</v>
      </c>
    </row>
    <row r="20466" spans="12:13" x14ac:dyDescent="0.35">
      <c r="L20466" s="535" t="s">
        <v>21530</v>
      </c>
      <c r="M20466" s="529" t="s">
        <v>1075</v>
      </c>
    </row>
    <row r="20467" spans="12:13" x14ac:dyDescent="0.35">
      <c r="L20467" s="535" t="s">
        <v>21531</v>
      </c>
      <c r="M20467" s="529" t="s">
        <v>1075</v>
      </c>
    </row>
    <row r="20468" spans="12:13" x14ac:dyDescent="0.35">
      <c r="L20468" s="535" t="s">
        <v>21532</v>
      </c>
      <c r="M20468" s="529" t="s">
        <v>1075</v>
      </c>
    </row>
    <row r="20469" spans="12:13" x14ac:dyDescent="0.35">
      <c r="L20469" s="535" t="s">
        <v>21533</v>
      </c>
      <c r="M20469" s="529" t="s">
        <v>1075</v>
      </c>
    </row>
    <row r="20470" spans="12:13" x14ac:dyDescent="0.35">
      <c r="L20470" s="535" t="s">
        <v>21534</v>
      </c>
      <c r="M20470" s="529" t="s">
        <v>1075</v>
      </c>
    </row>
    <row r="20471" spans="12:13" x14ac:dyDescent="0.35">
      <c r="L20471" s="535" t="s">
        <v>21535</v>
      </c>
      <c r="M20471" s="529" t="s">
        <v>1075</v>
      </c>
    </row>
    <row r="20472" spans="12:13" x14ac:dyDescent="0.35">
      <c r="L20472" s="535" t="s">
        <v>21536</v>
      </c>
      <c r="M20472" s="529" t="s">
        <v>1075</v>
      </c>
    </row>
    <row r="20473" spans="12:13" x14ac:dyDescent="0.35">
      <c r="L20473" s="535" t="s">
        <v>21537</v>
      </c>
      <c r="M20473" s="529" t="s">
        <v>1075</v>
      </c>
    </row>
    <row r="20474" spans="12:13" x14ac:dyDescent="0.35">
      <c r="L20474" s="535" t="s">
        <v>21538</v>
      </c>
      <c r="M20474" s="529" t="s">
        <v>1075</v>
      </c>
    </row>
    <row r="20475" spans="12:13" x14ac:dyDescent="0.35">
      <c r="L20475" s="535" t="s">
        <v>21539</v>
      </c>
      <c r="M20475" s="529" t="s">
        <v>1075</v>
      </c>
    </row>
    <row r="20476" spans="12:13" x14ac:dyDescent="0.35">
      <c r="L20476" s="535" t="s">
        <v>21540</v>
      </c>
      <c r="M20476" s="529" t="s">
        <v>1075</v>
      </c>
    </row>
    <row r="20477" spans="12:13" x14ac:dyDescent="0.35">
      <c r="L20477" s="535" t="s">
        <v>21541</v>
      </c>
      <c r="M20477" s="529" t="s">
        <v>1075</v>
      </c>
    </row>
    <row r="20478" spans="12:13" x14ac:dyDescent="0.35">
      <c r="L20478" s="535" t="s">
        <v>21542</v>
      </c>
      <c r="M20478" s="529" t="s">
        <v>1075</v>
      </c>
    </row>
    <row r="20479" spans="12:13" x14ac:dyDescent="0.35">
      <c r="L20479" s="535" t="s">
        <v>21543</v>
      </c>
      <c r="M20479" s="529" t="s">
        <v>1075</v>
      </c>
    </row>
    <row r="20480" spans="12:13" x14ac:dyDescent="0.35">
      <c r="L20480" s="535" t="s">
        <v>21544</v>
      </c>
      <c r="M20480" s="529" t="s">
        <v>1075</v>
      </c>
    </row>
    <row r="20481" spans="12:13" x14ac:dyDescent="0.35">
      <c r="L20481" s="535" t="s">
        <v>21545</v>
      </c>
      <c r="M20481" s="529" t="s">
        <v>1075</v>
      </c>
    </row>
    <row r="20482" spans="12:13" x14ac:dyDescent="0.35">
      <c r="L20482" s="535" t="s">
        <v>21546</v>
      </c>
      <c r="M20482" s="529" t="s">
        <v>1075</v>
      </c>
    </row>
    <row r="20483" spans="12:13" x14ac:dyDescent="0.35">
      <c r="L20483" s="535" t="s">
        <v>21547</v>
      </c>
      <c r="M20483" s="529" t="s">
        <v>1075</v>
      </c>
    </row>
    <row r="20484" spans="12:13" x14ac:dyDescent="0.35">
      <c r="L20484" s="535" t="s">
        <v>21548</v>
      </c>
      <c r="M20484" s="529" t="s">
        <v>1075</v>
      </c>
    </row>
    <row r="20485" spans="12:13" x14ac:dyDescent="0.35">
      <c r="L20485" s="535" t="s">
        <v>21549</v>
      </c>
      <c r="M20485" s="529" t="s">
        <v>1075</v>
      </c>
    </row>
    <row r="20486" spans="12:13" x14ac:dyDescent="0.35">
      <c r="L20486" s="535" t="s">
        <v>21550</v>
      </c>
      <c r="M20486" s="529" t="s">
        <v>1075</v>
      </c>
    </row>
    <row r="20487" spans="12:13" x14ac:dyDescent="0.35">
      <c r="L20487" s="535" t="s">
        <v>21551</v>
      </c>
      <c r="M20487" s="529" t="s">
        <v>1075</v>
      </c>
    </row>
    <row r="20488" spans="12:13" x14ac:dyDescent="0.35">
      <c r="L20488" s="535" t="s">
        <v>21552</v>
      </c>
      <c r="M20488" s="529" t="s">
        <v>1075</v>
      </c>
    </row>
    <row r="20489" spans="12:13" x14ac:dyDescent="0.35">
      <c r="L20489" s="535" t="s">
        <v>21553</v>
      </c>
      <c r="M20489" s="529" t="s">
        <v>1075</v>
      </c>
    </row>
    <row r="20490" spans="12:13" x14ac:dyDescent="0.35">
      <c r="L20490" s="535" t="s">
        <v>21554</v>
      </c>
      <c r="M20490" s="529" t="s">
        <v>1075</v>
      </c>
    </row>
    <row r="20491" spans="12:13" x14ac:dyDescent="0.35">
      <c r="L20491" s="535" t="s">
        <v>21555</v>
      </c>
      <c r="M20491" s="529" t="s">
        <v>1075</v>
      </c>
    </row>
    <row r="20492" spans="12:13" x14ac:dyDescent="0.35">
      <c r="L20492" s="535" t="s">
        <v>21556</v>
      </c>
      <c r="M20492" s="529" t="s">
        <v>1075</v>
      </c>
    </row>
    <row r="20493" spans="12:13" x14ac:dyDescent="0.35">
      <c r="L20493" s="535" t="s">
        <v>21557</v>
      </c>
      <c r="M20493" s="529" t="s">
        <v>1075</v>
      </c>
    </row>
    <row r="20494" spans="12:13" x14ac:dyDescent="0.35">
      <c r="L20494" s="535" t="s">
        <v>21558</v>
      </c>
      <c r="M20494" s="529" t="s">
        <v>1075</v>
      </c>
    </row>
    <row r="20495" spans="12:13" x14ac:dyDescent="0.35">
      <c r="L20495" s="535" t="s">
        <v>21559</v>
      </c>
      <c r="M20495" s="529" t="s">
        <v>1075</v>
      </c>
    </row>
    <row r="20496" spans="12:13" x14ac:dyDescent="0.35">
      <c r="L20496" s="535" t="s">
        <v>21560</v>
      </c>
      <c r="M20496" s="529" t="s">
        <v>1075</v>
      </c>
    </row>
    <row r="20497" spans="12:13" x14ac:dyDescent="0.35">
      <c r="L20497" s="535" t="s">
        <v>21561</v>
      </c>
      <c r="M20497" s="529" t="s">
        <v>1075</v>
      </c>
    </row>
    <row r="20498" spans="12:13" x14ac:dyDescent="0.35">
      <c r="L20498" s="535" t="s">
        <v>21562</v>
      </c>
      <c r="M20498" s="529" t="s">
        <v>1075</v>
      </c>
    </row>
    <row r="20499" spans="12:13" x14ac:dyDescent="0.35">
      <c r="L20499" s="535" t="s">
        <v>21563</v>
      </c>
      <c r="M20499" s="529" t="s">
        <v>1075</v>
      </c>
    </row>
    <row r="20500" spans="12:13" x14ac:dyDescent="0.35">
      <c r="L20500" s="535" t="s">
        <v>21564</v>
      </c>
      <c r="M20500" s="529" t="s">
        <v>1075</v>
      </c>
    </row>
    <row r="20501" spans="12:13" x14ac:dyDescent="0.35">
      <c r="L20501" s="535" t="s">
        <v>21565</v>
      </c>
      <c r="M20501" s="529" t="s">
        <v>1075</v>
      </c>
    </row>
    <row r="20502" spans="12:13" x14ac:dyDescent="0.35">
      <c r="L20502" s="535" t="s">
        <v>21566</v>
      </c>
      <c r="M20502" s="529" t="s">
        <v>1075</v>
      </c>
    </row>
    <row r="20503" spans="12:13" x14ac:dyDescent="0.35">
      <c r="L20503" s="535" t="s">
        <v>21567</v>
      </c>
      <c r="M20503" s="529" t="s">
        <v>1075</v>
      </c>
    </row>
    <row r="20504" spans="12:13" x14ac:dyDescent="0.35">
      <c r="L20504" s="535" t="s">
        <v>21568</v>
      </c>
      <c r="M20504" s="529" t="s">
        <v>1075</v>
      </c>
    </row>
    <row r="20505" spans="12:13" x14ac:dyDescent="0.35">
      <c r="L20505" s="535" t="s">
        <v>21569</v>
      </c>
      <c r="M20505" s="529" t="s">
        <v>1075</v>
      </c>
    </row>
    <row r="20506" spans="12:13" x14ac:dyDescent="0.35">
      <c r="L20506" s="535" t="s">
        <v>21570</v>
      </c>
      <c r="M20506" s="529" t="s">
        <v>1075</v>
      </c>
    </row>
    <row r="20507" spans="12:13" x14ac:dyDescent="0.35">
      <c r="L20507" s="535" t="s">
        <v>21571</v>
      </c>
      <c r="M20507" s="529" t="s">
        <v>1075</v>
      </c>
    </row>
    <row r="20508" spans="12:13" x14ac:dyDescent="0.35">
      <c r="L20508" s="535" t="s">
        <v>21572</v>
      </c>
      <c r="M20508" s="529" t="s">
        <v>1075</v>
      </c>
    </row>
    <row r="20509" spans="12:13" x14ac:dyDescent="0.35">
      <c r="L20509" s="535" t="s">
        <v>21573</v>
      </c>
      <c r="M20509" s="529" t="s">
        <v>1075</v>
      </c>
    </row>
    <row r="20510" spans="12:13" x14ac:dyDescent="0.35">
      <c r="L20510" s="535" t="s">
        <v>21574</v>
      </c>
      <c r="M20510" s="529" t="s">
        <v>1075</v>
      </c>
    </row>
    <row r="20511" spans="12:13" x14ac:dyDescent="0.35">
      <c r="L20511" s="535" t="s">
        <v>21575</v>
      </c>
      <c r="M20511" s="529" t="s">
        <v>1075</v>
      </c>
    </row>
    <row r="20512" spans="12:13" x14ac:dyDescent="0.35">
      <c r="L20512" s="535" t="s">
        <v>21576</v>
      </c>
      <c r="M20512" s="529" t="s">
        <v>1075</v>
      </c>
    </row>
    <row r="20513" spans="12:13" x14ac:dyDescent="0.35">
      <c r="L20513" s="535" t="s">
        <v>21577</v>
      </c>
      <c r="M20513" s="529" t="s">
        <v>1075</v>
      </c>
    </row>
    <row r="20514" spans="12:13" x14ac:dyDescent="0.35">
      <c r="L20514" s="535" t="s">
        <v>21578</v>
      </c>
      <c r="M20514" s="529" t="s">
        <v>1075</v>
      </c>
    </row>
    <row r="20515" spans="12:13" x14ac:dyDescent="0.35">
      <c r="L20515" s="535" t="s">
        <v>21579</v>
      </c>
      <c r="M20515" s="529" t="s">
        <v>1075</v>
      </c>
    </row>
    <row r="20516" spans="12:13" x14ac:dyDescent="0.35">
      <c r="L20516" s="535" t="s">
        <v>21580</v>
      </c>
      <c r="M20516" s="529" t="s">
        <v>1075</v>
      </c>
    </row>
    <row r="20517" spans="12:13" x14ac:dyDescent="0.35">
      <c r="L20517" s="535" t="s">
        <v>21581</v>
      </c>
      <c r="M20517" s="529" t="s">
        <v>1075</v>
      </c>
    </row>
    <row r="20518" spans="12:13" x14ac:dyDescent="0.35">
      <c r="L20518" s="535" t="s">
        <v>21582</v>
      </c>
      <c r="M20518" s="529" t="s">
        <v>1075</v>
      </c>
    </row>
    <row r="20519" spans="12:13" x14ac:dyDescent="0.35">
      <c r="L20519" s="535" t="s">
        <v>21583</v>
      </c>
      <c r="M20519" s="529" t="s">
        <v>1075</v>
      </c>
    </row>
    <row r="20520" spans="12:13" x14ac:dyDescent="0.35">
      <c r="L20520" s="535" t="s">
        <v>21584</v>
      </c>
      <c r="M20520" s="529" t="s">
        <v>1075</v>
      </c>
    </row>
    <row r="20521" spans="12:13" x14ac:dyDescent="0.35">
      <c r="L20521" s="535" t="s">
        <v>21585</v>
      </c>
      <c r="M20521" s="529" t="s">
        <v>1075</v>
      </c>
    </row>
    <row r="20522" spans="12:13" x14ac:dyDescent="0.35">
      <c r="L20522" s="535" t="s">
        <v>21586</v>
      </c>
      <c r="M20522" s="529" t="s">
        <v>1075</v>
      </c>
    </row>
    <row r="20523" spans="12:13" x14ac:dyDescent="0.35">
      <c r="L20523" s="535" t="s">
        <v>21587</v>
      </c>
      <c r="M20523" s="529" t="s">
        <v>1075</v>
      </c>
    </row>
    <row r="20524" spans="12:13" x14ac:dyDescent="0.35">
      <c r="L20524" s="535" t="s">
        <v>21588</v>
      </c>
      <c r="M20524" s="529" t="s">
        <v>1075</v>
      </c>
    </row>
    <row r="20525" spans="12:13" x14ac:dyDescent="0.35">
      <c r="L20525" s="535" t="s">
        <v>21589</v>
      </c>
      <c r="M20525" s="529" t="s">
        <v>1075</v>
      </c>
    </row>
    <row r="20526" spans="12:13" x14ac:dyDescent="0.35">
      <c r="L20526" s="535" t="s">
        <v>21590</v>
      </c>
      <c r="M20526" s="529" t="s">
        <v>1075</v>
      </c>
    </row>
    <row r="20527" spans="12:13" x14ac:dyDescent="0.35">
      <c r="L20527" s="535" t="s">
        <v>21591</v>
      </c>
      <c r="M20527" s="529" t="s">
        <v>1075</v>
      </c>
    </row>
    <row r="20528" spans="12:13" x14ac:dyDescent="0.35">
      <c r="L20528" s="535" t="s">
        <v>21592</v>
      </c>
      <c r="M20528" s="529" t="s">
        <v>1075</v>
      </c>
    </row>
    <row r="20529" spans="12:13" x14ac:dyDescent="0.35">
      <c r="L20529" s="535" t="s">
        <v>21593</v>
      </c>
      <c r="M20529" s="529" t="s">
        <v>1075</v>
      </c>
    </row>
    <row r="20530" spans="12:13" x14ac:dyDescent="0.35">
      <c r="L20530" s="535" t="s">
        <v>21594</v>
      </c>
      <c r="M20530" s="529" t="s">
        <v>1075</v>
      </c>
    </row>
    <row r="20531" spans="12:13" x14ac:dyDescent="0.35">
      <c r="L20531" s="535" t="s">
        <v>21595</v>
      </c>
      <c r="M20531" s="529" t="s">
        <v>1075</v>
      </c>
    </row>
    <row r="20532" spans="12:13" x14ac:dyDescent="0.35">
      <c r="L20532" s="535" t="s">
        <v>21596</v>
      </c>
      <c r="M20532" s="529" t="s">
        <v>1075</v>
      </c>
    </row>
    <row r="20533" spans="12:13" x14ac:dyDescent="0.35">
      <c r="L20533" s="535" t="s">
        <v>21597</v>
      </c>
      <c r="M20533" s="529" t="s">
        <v>1075</v>
      </c>
    </row>
    <row r="20534" spans="12:13" x14ac:dyDescent="0.35">
      <c r="L20534" s="535" t="s">
        <v>21598</v>
      </c>
      <c r="M20534" s="529" t="s">
        <v>1075</v>
      </c>
    </row>
    <row r="20535" spans="12:13" x14ac:dyDescent="0.35">
      <c r="L20535" s="535" t="s">
        <v>21599</v>
      </c>
      <c r="M20535" s="529" t="s">
        <v>1075</v>
      </c>
    </row>
    <row r="20536" spans="12:13" x14ac:dyDescent="0.35">
      <c r="L20536" s="535" t="s">
        <v>21600</v>
      </c>
      <c r="M20536" s="529" t="s">
        <v>1075</v>
      </c>
    </row>
    <row r="20537" spans="12:13" x14ac:dyDescent="0.35">
      <c r="L20537" s="535" t="s">
        <v>21601</v>
      </c>
      <c r="M20537" s="529" t="s">
        <v>1075</v>
      </c>
    </row>
    <row r="20538" spans="12:13" x14ac:dyDescent="0.35">
      <c r="L20538" s="535" t="s">
        <v>21602</v>
      </c>
      <c r="M20538" s="529" t="s">
        <v>1075</v>
      </c>
    </row>
    <row r="20539" spans="12:13" x14ac:dyDescent="0.35">
      <c r="L20539" s="535" t="s">
        <v>21603</v>
      </c>
      <c r="M20539" s="529" t="s">
        <v>1075</v>
      </c>
    </row>
    <row r="20540" spans="12:13" x14ac:dyDescent="0.35">
      <c r="L20540" s="535" t="s">
        <v>21604</v>
      </c>
      <c r="M20540" s="529" t="s">
        <v>1075</v>
      </c>
    </row>
    <row r="20541" spans="12:13" x14ac:dyDescent="0.35">
      <c r="L20541" s="535" t="s">
        <v>21605</v>
      </c>
      <c r="M20541" s="529" t="s">
        <v>1075</v>
      </c>
    </row>
    <row r="20542" spans="12:13" x14ac:dyDescent="0.35">
      <c r="L20542" s="535" t="s">
        <v>21606</v>
      </c>
      <c r="M20542" s="529" t="s">
        <v>1075</v>
      </c>
    </row>
    <row r="20543" spans="12:13" x14ac:dyDescent="0.35">
      <c r="L20543" s="535" t="s">
        <v>21607</v>
      </c>
      <c r="M20543" s="529" t="s">
        <v>1075</v>
      </c>
    </row>
    <row r="20544" spans="12:13" x14ac:dyDescent="0.35">
      <c r="L20544" s="535" t="s">
        <v>21608</v>
      </c>
      <c r="M20544" s="529" t="s">
        <v>1075</v>
      </c>
    </row>
    <row r="20545" spans="12:13" x14ac:dyDescent="0.35">
      <c r="L20545" s="535" t="s">
        <v>21609</v>
      </c>
      <c r="M20545" s="529" t="s">
        <v>1075</v>
      </c>
    </row>
    <row r="20546" spans="12:13" x14ac:dyDescent="0.35">
      <c r="L20546" s="535" t="s">
        <v>21610</v>
      </c>
      <c r="M20546" s="529" t="s">
        <v>1075</v>
      </c>
    </row>
    <row r="20547" spans="12:13" x14ac:dyDescent="0.35">
      <c r="L20547" s="535" t="s">
        <v>21611</v>
      </c>
      <c r="M20547" s="529" t="s">
        <v>1075</v>
      </c>
    </row>
    <row r="20548" spans="12:13" x14ac:dyDescent="0.35">
      <c r="L20548" s="535" t="s">
        <v>21612</v>
      </c>
      <c r="M20548" s="529" t="s">
        <v>1075</v>
      </c>
    </row>
    <row r="20549" spans="12:13" x14ac:dyDescent="0.35">
      <c r="L20549" s="535" t="s">
        <v>21613</v>
      </c>
      <c r="M20549" s="529" t="s">
        <v>1075</v>
      </c>
    </row>
    <row r="20550" spans="12:13" x14ac:dyDescent="0.35">
      <c r="L20550" s="535" t="s">
        <v>21614</v>
      </c>
      <c r="M20550" s="529" t="s">
        <v>1075</v>
      </c>
    </row>
    <row r="20551" spans="12:13" x14ac:dyDescent="0.35">
      <c r="L20551" s="535" t="s">
        <v>21615</v>
      </c>
      <c r="M20551" s="529" t="s">
        <v>1075</v>
      </c>
    </row>
    <row r="20552" spans="12:13" x14ac:dyDescent="0.35">
      <c r="L20552" s="535" t="s">
        <v>21616</v>
      </c>
      <c r="M20552" s="529" t="s">
        <v>1075</v>
      </c>
    </row>
    <row r="20553" spans="12:13" x14ac:dyDescent="0.35">
      <c r="L20553" s="535" t="s">
        <v>21617</v>
      </c>
      <c r="M20553" s="529" t="s">
        <v>1075</v>
      </c>
    </row>
    <row r="20554" spans="12:13" x14ac:dyDescent="0.35">
      <c r="L20554" s="535" t="s">
        <v>21618</v>
      </c>
      <c r="M20554" s="529" t="s">
        <v>1075</v>
      </c>
    </row>
    <row r="20555" spans="12:13" x14ac:dyDescent="0.35">
      <c r="L20555" s="535" t="s">
        <v>21619</v>
      </c>
      <c r="M20555" s="529" t="s">
        <v>1075</v>
      </c>
    </row>
    <row r="20556" spans="12:13" x14ac:dyDescent="0.35">
      <c r="L20556" s="535" t="s">
        <v>21620</v>
      </c>
      <c r="M20556" s="529" t="s">
        <v>1075</v>
      </c>
    </row>
    <row r="20557" spans="12:13" x14ac:dyDescent="0.35">
      <c r="L20557" s="535" t="s">
        <v>21621</v>
      </c>
      <c r="M20557" s="529" t="s">
        <v>1075</v>
      </c>
    </row>
    <row r="20558" spans="12:13" x14ac:dyDescent="0.35">
      <c r="L20558" s="535" t="s">
        <v>21622</v>
      </c>
      <c r="M20558" s="529" t="s">
        <v>1075</v>
      </c>
    </row>
    <row r="20559" spans="12:13" x14ac:dyDescent="0.35">
      <c r="L20559" s="535" t="s">
        <v>21623</v>
      </c>
      <c r="M20559" s="529" t="s">
        <v>1075</v>
      </c>
    </row>
    <row r="20560" spans="12:13" x14ac:dyDescent="0.35">
      <c r="L20560" s="535" t="s">
        <v>21624</v>
      </c>
      <c r="M20560" s="529" t="s">
        <v>1075</v>
      </c>
    </row>
    <row r="20561" spans="12:13" x14ac:dyDescent="0.35">
      <c r="L20561" s="535" t="s">
        <v>21625</v>
      </c>
      <c r="M20561" s="529" t="s">
        <v>1075</v>
      </c>
    </row>
    <row r="20562" spans="12:13" x14ac:dyDescent="0.35">
      <c r="L20562" s="535" t="s">
        <v>21626</v>
      </c>
      <c r="M20562" s="529" t="s">
        <v>1075</v>
      </c>
    </row>
    <row r="20563" spans="12:13" x14ac:dyDescent="0.35">
      <c r="L20563" s="535" t="s">
        <v>21627</v>
      </c>
      <c r="M20563" s="529" t="s">
        <v>1075</v>
      </c>
    </row>
    <row r="20564" spans="12:13" x14ac:dyDescent="0.35">
      <c r="L20564" s="535" t="s">
        <v>21628</v>
      </c>
      <c r="M20564" s="529" t="s">
        <v>1075</v>
      </c>
    </row>
    <row r="20565" spans="12:13" x14ac:dyDescent="0.35">
      <c r="L20565" s="535" t="s">
        <v>21629</v>
      </c>
      <c r="M20565" s="529" t="s">
        <v>1075</v>
      </c>
    </row>
    <row r="20566" spans="12:13" x14ac:dyDescent="0.35">
      <c r="L20566" s="535" t="s">
        <v>21630</v>
      </c>
      <c r="M20566" s="529" t="s">
        <v>1075</v>
      </c>
    </row>
    <row r="20567" spans="12:13" x14ac:dyDescent="0.35">
      <c r="L20567" s="535" t="s">
        <v>21631</v>
      </c>
      <c r="M20567" s="529" t="s">
        <v>1075</v>
      </c>
    </row>
    <row r="20568" spans="12:13" x14ac:dyDescent="0.35">
      <c r="L20568" s="535" t="s">
        <v>21632</v>
      </c>
      <c r="M20568" s="529" t="s">
        <v>1075</v>
      </c>
    </row>
    <row r="20569" spans="12:13" x14ac:dyDescent="0.35">
      <c r="L20569" s="535" t="s">
        <v>21633</v>
      </c>
      <c r="M20569" s="529" t="s">
        <v>1075</v>
      </c>
    </row>
    <row r="20570" spans="12:13" x14ac:dyDescent="0.35">
      <c r="L20570" s="535" t="s">
        <v>21634</v>
      </c>
      <c r="M20570" s="529" t="s">
        <v>1075</v>
      </c>
    </row>
    <row r="20571" spans="12:13" x14ac:dyDescent="0.35">
      <c r="L20571" s="535" t="s">
        <v>21635</v>
      </c>
      <c r="M20571" s="529" t="s">
        <v>1075</v>
      </c>
    </row>
    <row r="20572" spans="12:13" x14ac:dyDescent="0.35">
      <c r="L20572" s="535" t="s">
        <v>21636</v>
      </c>
      <c r="M20572" s="529" t="s">
        <v>1075</v>
      </c>
    </row>
    <row r="20573" spans="12:13" x14ac:dyDescent="0.35">
      <c r="L20573" s="535" t="s">
        <v>21637</v>
      </c>
      <c r="M20573" s="529" t="s">
        <v>1075</v>
      </c>
    </row>
    <row r="20574" spans="12:13" x14ac:dyDescent="0.35">
      <c r="L20574" s="535" t="s">
        <v>21638</v>
      </c>
      <c r="M20574" s="529" t="s">
        <v>1075</v>
      </c>
    </row>
    <row r="20575" spans="12:13" x14ac:dyDescent="0.35">
      <c r="L20575" s="535" t="s">
        <v>21639</v>
      </c>
      <c r="M20575" s="529" t="s">
        <v>1075</v>
      </c>
    </row>
    <row r="20576" spans="12:13" x14ac:dyDescent="0.35">
      <c r="L20576" s="535" t="s">
        <v>21640</v>
      </c>
      <c r="M20576" s="529" t="s">
        <v>1075</v>
      </c>
    </row>
    <row r="20577" spans="12:13" x14ac:dyDescent="0.35">
      <c r="L20577" s="535" t="s">
        <v>21641</v>
      </c>
      <c r="M20577" s="529" t="s">
        <v>1075</v>
      </c>
    </row>
    <row r="20578" spans="12:13" x14ac:dyDescent="0.35">
      <c r="L20578" s="535" t="s">
        <v>21642</v>
      </c>
      <c r="M20578" s="529" t="s">
        <v>1075</v>
      </c>
    </row>
    <row r="20579" spans="12:13" x14ac:dyDescent="0.35">
      <c r="L20579" s="535" t="s">
        <v>21643</v>
      </c>
      <c r="M20579" s="529" t="s">
        <v>1075</v>
      </c>
    </row>
    <row r="20580" spans="12:13" x14ac:dyDescent="0.35">
      <c r="L20580" s="535" t="s">
        <v>21644</v>
      </c>
      <c r="M20580" s="529" t="s">
        <v>1075</v>
      </c>
    </row>
    <row r="20581" spans="12:13" x14ac:dyDescent="0.35">
      <c r="L20581" s="535" t="s">
        <v>21645</v>
      </c>
      <c r="M20581" s="529" t="s">
        <v>1075</v>
      </c>
    </row>
    <row r="20582" spans="12:13" x14ac:dyDescent="0.35">
      <c r="L20582" s="535" t="s">
        <v>21646</v>
      </c>
      <c r="M20582" s="529" t="s">
        <v>1075</v>
      </c>
    </row>
    <row r="20583" spans="12:13" x14ac:dyDescent="0.35">
      <c r="L20583" s="535" t="s">
        <v>21647</v>
      </c>
      <c r="M20583" s="529" t="s">
        <v>1075</v>
      </c>
    </row>
    <row r="20584" spans="12:13" x14ac:dyDescent="0.35">
      <c r="L20584" s="535" t="s">
        <v>21648</v>
      </c>
      <c r="M20584" s="529" t="s">
        <v>1075</v>
      </c>
    </row>
    <row r="20585" spans="12:13" x14ac:dyDescent="0.35">
      <c r="L20585" s="535" t="s">
        <v>21649</v>
      </c>
      <c r="M20585" s="529" t="s">
        <v>1075</v>
      </c>
    </row>
    <row r="20586" spans="12:13" x14ac:dyDescent="0.35">
      <c r="L20586" s="535" t="s">
        <v>21650</v>
      </c>
      <c r="M20586" s="529" t="s">
        <v>1075</v>
      </c>
    </row>
    <row r="20587" spans="12:13" x14ac:dyDescent="0.35">
      <c r="L20587" s="535" t="s">
        <v>21651</v>
      </c>
      <c r="M20587" s="529" t="s">
        <v>1075</v>
      </c>
    </row>
    <row r="20588" spans="12:13" x14ac:dyDescent="0.35">
      <c r="L20588" s="535" t="s">
        <v>21652</v>
      </c>
      <c r="M20588" s="529" t="s">
        <v>1075</v>
      </c>
    </row>
    <row r="20589" spans="12:13" x14ac:dyDescent="0.35">
      <c r="L20589" s="535" t="s">
        <v>21653</v>
      </c>
      <c r="M20589" s="529" t="s">
        <v>1075</v>
      </c>
    </row>
    <row r="20590" spans="12:13" x14ac:dyDescent="0.35">
      <c r="L20590" s="535" t="s">
        <v>21654</v>
      </c>
      <c r="M20590" s="529" t="s">
        <v>1075</v>
      </c>
    </row>
    <row r="20591" spans="12:13" x14ac:dyDescent="0.35">
      <c r="L20591" s="535" t="s">
        <v>21655</v>
      </c>
      <c r="M20591" s="529" t="s">
        <v>1075</v>
      </c>
    </row>
    <row r="20592" spans="12:13" x14ac:dyDescent="0.35">
      <c r="L20592" s="535" t="s">
        <v>21656</v>
      </c>
      <c r="M20592" s="529" t="s">
        <v>1075</v>
      </c>
    </row>
    <row r="20593" spans="12:13" x14ac:dyDescent="0.35">
      <c r="L20593" s="535" t="s">
        <v>21657</v>
      </c>
      <c r="M20593" s="529" t="s">
        <v>1075</v>
      </c>
    </row>
    <row r="20594" spans="12:13" x14ac:dyDescent="0.35">
      <c r="L20594" s="535" t="s">
        <v>21658</v>
      </c>
      <c r="M20594" s="529" t="s">
        <v>1075</v>
      </c>
    </row>
    <row r="20595" spans="12:13" x14ac:dyDescent="0.35">
      <c r="L20595" s="535" t="s">
        <v>21659</v>
      </c>
      <c r="M20595" s="529" t="s">
        <v>1075</v>
      </c>
    </row>
    <row r="20596" spans="12:13" x14ac:dyDescent="0.35">
      <c r="L20596" s="535" t="s">
        <v>21660</v>
      </c>
      <c r="M20596" s="529" t="s">
        <v>1075</v>
      </c>
    </row>
    <row r="20597" spans="12:13" x14ac:dyDescent="0.35">
      <c r="L20597" s="535" t="s">
        <v>21661</v>
      </c>
      <c r="M20597" s="529" t="s">
        <v>1075</v>
      </c>
    </row>
    <row r="20598" spans="12:13" x14ac:dyDescent="0.35">
      <c r="L20598" s="535" t="s">
        <v>21662</v>
      </c>
      <c r="M20598" s="529" t="s">
        <v>1075</v>
      </c>
    </row>
    <row r="20599" spans="12:13" x14ac:dyDescent="0.35">
      <c r="L20599" s="535" t="s">
        <v>21663</v>
      </c>
      <c r="M20599" s="529" t="s">
        <v>1075</v>
      </c>
    </row>
    <row r="20600" spans="12:13" x14ac:dyDescent="0.35">
      <c r="L20600" s="535" t="s">
        <v>21664</v>
      </c>
      <c r="M20600" s="529" t="s">
        <v>1075</v>
      </c>
    </row>
    <row r="20601" spans="12:13" x14ac:dyDescent="0.35">
      <c r="L20601" s="535" t="s">
        <v>21665</v>
      </c>
      <c r="M20601" s="529" t="s">
        <v>1075</v>
      </c>
    </row>
    <row r="20602" spans="12:13" x14ac:dyDescent="0.35">
      <c r="L20602" s="535" t="s">
        <v>21666</v>
      </c>
      <c r="M20602" s="529" t="s">
        <v>1075</v>
      </c>
    </row>
    <row r="20603" spans="12:13" x14ac:dyDescent="0.35">
      <c r="L20603" s="535" t="s">
        <v>21667</v>
      </c>
      <c r="M20603" s="529" t="s">
        <v>1075</v>
      </c>
    </row>
    <row r="20604" spans="12:13" x14ac:dyDescent="0.35">
      <c r="L20604" s="535" t="s">
        <v>21668</v>
      </c>
      <c r="M20604" s="529" t="s">
        <v>1075</v>
      </c>
    </row>
    <row r="20605" spans="12:13" x14ac:dyDescent="0.35">
      <c r="L20605" s="535" t="s">
        <v>21669</v>
      </c>
      <c r="M20605" s="529" t="s">
        <v>1075</v>
      </c>
    </row>
    <row r="20606" spans="12:13" x14ac:dyDescent="0.35">
      <c r="L20606" s="535" t="s">
        <v>21670</v>
      </c>
      <c r="M20606" s="529" t="s">
        <v>1075</v>
      </c>
    </row>
    <row r="20607" spans="12:13" x14ac:dyDescent="0.35">
      <c r="L20607" s="535" t="s">
        <v>21671</v>
      </c>
      <c r="M20607" s="529" t="s">
        <v>1075</v>
      </c>
    </row>
    <row r="20608" spans="12:13" x14ac:dyDescent="0.35">
      <c r="L20608" s="535" t="s">
        <v>21672</v>
      </c>
      <c r="M20608" s="529" t="s">
        <v>1075</v>
      </c>
    </row>
    <row r="20609" spans="12:13" x14ac:dyDescent="0.35">
      <c r="L20609" s="535" t="s">
        <v>21673</v>
      </c>
      <c r="M20609" s="529" t="s">
        <v>1075</v>
      </c>
    </row>
    <row r="20610" spans="12:13" x14ac:dyDescent="0.35">
      <c r="L20610" s="535" t="s">
        <v>21674</v>
      </c>
      <c r="M20610" s="529" t="s">
        <v>1075</v>
      </c>
    </row>
    <row r="20611" spans="12:13" x14ac:dyDescent="0.35">
      <c r="L20611" s="535" t="s">
        <v>21675</v>
      </c>
      <c r="M20611" s="529" t="s">
        <v>1075</v>
      </c>
    </row>
    <row r="20612" spans="12:13" x14ac:dyDescent="0.35">
      <c r="L20612" s="535" t="s">
        <v>21676</v>
      </c>
      <c r="M20612" s="529" t="s">
        <v>1075</v>
      </c>
    </row>
    <row r="20613" spans="12:13" x14ac:dyDescent="0.35">
      <c r="L20613" s="535" t="s">
        <v>21677</v>
      </c>
      <c r="M20613" s="529" t="s">
        <v>1075</v>
      </c>
    </row>
    <row r="20614" spans="12:13" x14ac:dyDescent="0.35">
      <c r="L20614" s="535" t="s">
        <v>21678</v>
      </c>
      <c r="M20614" s="529" t="s">
        <v>1075</v>
      </c>
    </row>
    <row r="20615" spans="12:13" x14ac:dyDescent="0.35">
      <c r="L20615" s="535" t="s">
        <v>21679</v>
      </c>
      <c r="M20615" s="529" t="s">
        <v>1075</v>
      </c>
    </row>
    <row r="20616" spans="12:13" x14ac:dyDescent="0.35">
      <c r="L20616" s="535" t="s">
        <v>21680</v>
      </c>
      <c r="M20616" s="529" t="s">
        <v>1075</v>
      </c>
    </row>
    <row r="20617" spans="12:13" x14ac:dyDescent="0.35">
      <c r="L20617" s="535" t="s">
        <v>21681</v>
      </c>
      <c r="M20617" s="529" t="s">
        <v>1075</v>
      </c>
    </row>
    <row r="20618" spans="12:13" x14ac:dyDescent="0.35">
      <c r="L20618" s="535" t="s">
        <v>21682</v>
      </c>
      <c r="M20618" s="529" t="s">
        <v>1075</v>
      </c>
    </row>
    <row r="20619" spans="12:13" x14ac:dyDescent="0.35">
      <c r="L20619" s="535" t="s">
        <v>21683</v>
      </c>
      <c r="M20619" s="529" t="s">
        <v>1075</v>
      </c>
    </row>
    <row r="20620" spans="12:13" x14ac:dyDescent="0.35">
      <c r="L20620" s="535" t="s">
        <v>21684</v>
      </c>
      <c r="M20620" s="529" t="s">
        <v>1075</v>
      </c>
    </row>
    <row r="20621" spans="12:13" x14ac:dyDescent="0.35">
      <c r="L20621" s="535" t="s">
        <v>21685</v>
      </c>
      <c r="M20621" s="529" t="s">
        <v>1075</v>
      </c>
    </row>
    <row r="20622" spans="12:13" x14ac:dyDescent="0.35">
      <c r="L20622" s="535" t="s">
        <v>21686</v>
      </c>
      <c r="M20622" s="529" t="s">
        <v>1075</v>
      </c>
    </row>
    <row r="20623" spans="12:13" x14ac:dyDescent="0.35">
      <c r="L20623" s="535" t="s">
        <v>21687</v>
      </c>
      <c r="M20623" s="529" t="s">
        <v>1075</v>
      </c>
    </row>
    <row r="20624" spans="12:13" x14ac:dyDescent="0.35">
      <c r="L20624" s="535" t="s">
        <v>21688</v>
      </c>
      <c r="M20624" s="529" t="s">
        <v>1075</v>
      </c>
    </row>
    <row r="20625" spans="12:13" x14ac:dyDescent="0.35">
      <c r="L20625" s="535" t="s">
        <v>21689</v>
      </c>
      <c r="M20625" s="529" t="s">
        <v>1075</v>
      </c>
    </row>
    <row r="20626" spans="12:13" x14ac:dyDescent="0.35">
      <c r="L20626" s="535" t="s">
        <v>21690</v>
      </c>
      <c r="M20626" s="529" t="s">
        <v>1075</v>
      </c>
    </row>
    <row r="20627" spans="12:13" x14ac:dyDescent="0.35">
      <c r="L20627" s="535" t="s">
        <v>21691</v>
      </c>
      <c r="M20627" s="529" t="s">
        <v>1075</v>
      </c>
    </row>
    <row r="20628" spans="12:13" x14ac:dyDescent="0.35">
      <c r="L20628" s="535" t="s">
        <v>21692</v>
      </c>
      <c r="M20628" s="529" t="s">
        <v>1075</v>
      </c>
    </row>
    <row r="20629" spans="12:13" x14ac:dyDescent="0.35">
      <c r="L20629" s="535" t="s">
        <v>21693</v>
      </c>
      <c r="M20629" s="529" t="s">
        <v>1075</v>
      </c>
    </row>
    <row r="20630" spans="12:13" x14ac:dyDescent="0.35">
      <c r="L20630" s="535" t="s">
        <v>21694</v>
      </c>
      <c r="M20630" s="529" t="s">
        <v>1075</v>
      </c>
    </row>
    <row r="20631" spans="12:13" x14ac:dyDescent="0.35">
      <c r="L20631" s="535" t="s">
        <v>21695</v>
      </c>
      <c r="M20631" s="529" t="s">
        <v>1075</v>
      </c>
    </row>
    <row r="20632" spans="12:13" x14ac:dyDescent="0.35">
      <c r="L20632" s="535" t="s">
        <v>21696</v>
      </c>
      <c r="M20632" s="529" t="s">
        <v>1075</v>
      </c>
    </row>
    <row r="20633" spans="12:13" x14ac:dyDescent="0.35">
      <c r="L20633" s="535" t="s">
        <v>21697</v>
      </c>
      <c r="M20633" s="529" t="s">
        <v>1075</v>
      </c>
    </row>
    <row r="20634" spans="12:13" x14ac:dyDescent="0.35">
      <c r="L20634" s="535" t="s">
        <v>21698</v>
      </c>
      <c r="M20634" s="529" t="s">
        <v>1075</v>
      </c>
    </row>
    <row r="20635" spans="12:13" x14ac:dyDescent="0.35">
      <c r="L20635" s="535" t="s">
        <v>21699</v>
      </c>
      <c r="M20635" s="529" t="s">
        <v>1075</v>
      </c>
    </row>
    <row r="20636" spans="12:13" x14ac:dyDescent="0.35">
      <c r="L20636" s="535" t="s">
        <v>21700</v>
      </c>
      <c r="M20636" s="529" t="s">
        <v>1075</v>
      </c>
    </row>
    <row r="20637" spans="12:13" x14ac:dyDescent="0.35">
      <c r="L20637" s="535" t="s">
        <v>21701</v>
      </c>
      <c r="M20637" s="529" t="s">
        <v>1075</v>
      </c>
    </row>
    <row r="20638" spans="12:13" x14ac:dyDescent="0.35">
      <c r="L20638" s="535" t="s">
        <v>21702</v>
      </c>
      <c r="M20638" s="529" t="s">
        <v>1075</v>
      </c>
    </row>
    <row r="20639" spans="12:13" x14ac:dyDescent="0.35">
      <c r="L20639" s="535" t="s">
        <v>21703</v>
      </c>
      <c r="M20639" s="529" t="s">
        <v>1075</v>
      </c>
    </row>
    <row r="20640" spans="12:13" x14ac:dyDescent="0.35">
      <c r="L20640" s="535" t="s">
        <v>21704</v>
      </c>
      <c r="M20640" s="529" t="s">
        <v>1075</v>
      </c>
    </row>
    <row r="20641" spans="12:13" x14ac:dyDescent="0.35">
      <c r="L20641" s="535" t="s">
        <v>21705</v>
      </c>
      <c r="M20641" s="529" t="s">
        <v>1075</v>
      </c>
    </row>
    <row r="20642" spans="12:13" x14ac:dyDescent="0.35">
      <c r="L20642" s="535" t="s">
        <v>21706</v>
      </c>
      <c r="M20642" s="529" t="s">
        <v>1075</v>
      </c>
    </row>
    <row r="20643" spans="12:13" x14ac:dyDescent="0.35">
      <c r="L20643" s="535" t="s">
        <v>21707</v>
      </c>
      <c r="M20643" s="529" t="s">
        <v>1075</v>
      </c>
    </row>
    <row r="20644" spans="12:13" x14ac:dyDescent="0.35">
      <c r="L20644" s="535" t="s">
        <v>21708</v>
      </c>
      <c r="M20644" s="529" t="s">
        <v>1075</v>
      </c>
    </row>
    <row r="20645" spans="12:13" x14ac:dyDescent="0.35">
      <c r="L20645" s="535" t="s">
        <v>21709</v>
      </c>
      <c r="M20645" s="529" t="s">
        <v>1075</v>
      </c>
    </row>
    <row r="20646" spans="12:13" x14ac:dyDescent="0.35">
      <c r="L20646" s="535" t="s">
        <v>21710</v>
      </c>
      <c r="M20646" s="529" t="s">
        <v>1075</v>
      </c>
    </row>
    <row r="20647" spans="12:13" x14ac:dyDescent="0.35">
      <c r="L20647" s="535" t="s">
        <v>21711</v>
      </c>
      <c r="M20647" s="529" t="s">
        <v>1075</v>
      </c>
    </row>
    <row r="20648" spans="12:13" x14ac:dyDescent="0.35">
      <c r="L20648" s="535" t="s">
        <v>21712</v>
      </c>
      <c r="M20648" s="529" t="s">
        <v>1075</v>
      </c>
    </row>
    <row r="20649" spans="12:13" x14ac:dyDescent="0.35">
      <c r="L20649" s="535" t="s">
        <v>21713</v>
      </c>
      <c r="M20649" s="529" t="s">
        <v>1075</v>
      </c>
    </row>
    <row r="20650" spans="12:13" x14ac:dyDescent="0.35">
      <c r="L20650" s="535" t="s">
        <v>21714</v>
      </c>
      <c r="M20650" s="529" t="s">
        <v>1075</v>
      </c>
    </row>
    <row r="20651" spans="12:13" x14ac:dyDescent="0.35">
      <c r="L20651" s="535" t="s">
        <v>21715</v>
      </c>
      <c r="M20651" s="529" t="s">
        <v>1075</v>
      </c>
    </row>
    <row r="20652" spans="12:13" x14ac:dyDescent="0.35">
      <c r="L20652" s="535" t="s">
        <v>21716</v>
      </c>
      <c r="M20652" s="529" t="s">
        <v>1075</v>
      </c>
    </row>
    <row r="20653" spans="12:13" x14ac:dyDescent="0.35">
      <c r="L20653" s="535" t="s">
        <v>21717</v>
      </c>
      <c r="M20653" s="529" t="s">
        <v>1075</v>
      </c>
    </row>
    <row r="20654" spans="12:13" x14ac:dyDescent="0.35">
      <c r="L20654" s="535" t="s">
        <v>21718</v>
      </c>
      <c r="M20654" s="529" t="s">
        <v>1075</v>
      </c>
    </row>
    <row r="20655" spans="12:13" x14ac:dyDescent="0.35">
      <c r="L20655" s="535" t="s">
        <v>21719</v>
      </c>
      <c r="M20655" s="529" t="s">
        <v>1075</v>
      </c>
    </row>
    <row r="20656" spans="12:13" x14ac:dyDescent="0.35">
      <c r="L20656" s="535" t="s">
        <v>21720</v>
      </c>
      <c r="M20656" s="529" t="s">
        <v>1075</v>
      </c>
    </row>
    <row r="20657" spans="12:13" x14ac:dyDescent="0.35">
      <c r="L20657" s="535" t="s">
        <v>21721</v>
      </c>
      <c r="M20657" s="529" t="s">
        <v>1075</v>
      </c>
    </row>
    <row r="20658" spans="12:13" x14ac:dyDescent="0.35">
      <c r="L20658" s="535" t="s">
        <v>21722</v>
      </c>
      <c r="M20658" s="529" t="s">
        <v>1075</v>
      </c>
    </row>
    <row r="20659" spans="12:13" x14ac:dyDescent="0.35">
      <c r="L20659" s="535" t="s">
        <v>21723</v>
      </c>
      <c r="M20659" s="529" t="s">
        <v>1075</v>
      </c>
    </row>
    <row r="20660" spans="12:13" x14ac:dyDescent="0.35">
      <c r="L20660" s="535" t="s">
        <v>21724</v>
      </c>
      <c r="M20660" s="529" t="s">
        <v>1075</v>
      </c>
    </row>
    <row r="20661" spans="12:13" x14ac:dyDescent="0.35">
      <c r="L20661" s="535" t="s">
        <v>21725</v>
      </c>
      <c r="M20661" s="529" t="s">
        <v>1075</v>
      </c>
    </row>
    <row r="20662" spans="12:13" x14ac:dyDescent="0.35">
      <c r="L20662" s="535" t="s">
        <v>21726</v>
      </c>
      <c r="M20662" s="529" t="s">
        <v>1075</v>
      </c>
    </row>
    <row r="20663" spans="12:13" x14ac:dyDescent="0.35">
      <c r="L20663" s="535" t="s">
        <v>21727</v>
      </c>
      <c r="M20663" s="529" t="s">
        <v>1075</v>
      </c>
    </row>
    <row r="20664" spans="12:13" x14ac:dyDescent="0.35">
      <c r="L20664" s="535" t="s">
        <v>21728</v>
      </c>
      <c r="M20664" s="529" t="s">
        <v>1075</v>
      </c>
    </row>
    <row r="20665" spans="12:13" x14ac:dyDescent="0.35">
      <c r="L20665" s="535" t="s">
        <v>21729</v>
      </c>
      <c r="M20665" s="529" t="s">
        <v>1075</v>
      </c>
    </row>
    <row r="20666" spans="12:13" x14ac:dyDescent="0.35">
      <c r="L20666" s="535" t="s">
        <v>21730</v>
      </c>
      <c r="M20666" s="529" t="s">
        <v>1075</v>
      </c>
    </row>
    <row r="20667" spans="12:13" x14ac:dyDescent="0.35">
      <c r="L20667" s="535" t="s">
        <v>21731</v>
      </c>
      <c r="M20667" s="529" t="s">
        <v>1075</v>
      </c>
    </row>
    <row r="20668" spans="12:13" x14ac:dyDescent="0.35">
      <c r="L20668" s="535" t="s">
        <v>21732</v>
      </c>
      <c r="M20668" s="529" t="s">
        <v>1075</v>
      </c>
    </row>
    <row r="20669" spans="12:13" x14ac:dyDescent="0.35">
      <c r="L20669" s="535" t="s">
        <v>21733</v>
      </c>
      <c r="M20669" s="529" t="s">
        <v>1075</v>
      </c>
    </row>
    <row r="20670" spans="12:13" x14ac:dyDescent="0.35">
      <c r="L20670" s="535" t="s">
        <v>21734</v>
      </c>
      <c r="M20670" s="529" t="s">
        <v>1075</v>
      </c>
    </row>
    <row r="20671" spans="12:13" x14ac:dyDescent="0.35">
      <c r="L20671" s="535" t="s">
        <v>21735</v>
      </c>
      <c r="M20671" s="529" t="s">
        <v>1075</v>
      </c>
    </row>
    <row r="20672" spans="12:13" x14ac:dyDescent="0.35">
      <c r="L20672" s="535" t="s">
        <v>21736</v>
      </c>
      <c r="M20672" s="529" t="s">
        <v>1075</v>
      </c>
    </row>
    <row r="20673" spans="12:13" x14ac:dyDescent="0.35">
      <c r="L20673" s="535" t="s">
        <v>21737</v>
      </c>
      <c r="M20673" s="529" t="s">
        <v>1075</v>
      </c>
    </row>
    <row r="20674" spans="12:13" x14ac:dyDescent="0.35">
      <c r="L20674" s="535" t="s">
        <v>21738</v>
      </c>
      <c r="M20674" s="529" t="s">
        <v>1075</v>
      </c>
    </row>
    <row r="20675" spans="12:13" x14ac:dyDescent="0.35">
      <c r="L20675" s="535" t="s">
        <v>21739</v>
      </c>
      <c r="M20675" s="529" t="s">
        <v>1075</v>
      </c>
    </row>
    <row r="20676" spans="12:13" x14ac:dyDescent="0.35">
      <c r="L20676" s="535" t="s">
        <v>21740</v>
      </c>
      <c r="M20676" s="529" t="s">
        <v>1075</v>
      </c>
    </row>
    <row r="20677" spans="12:13" x14ac:dyDescent="0.35">
      <c r="L20677" s="535" t="s">
        <v>21741</v>
      </c>
      <c r="M20677" s="529" t="s">
        <v>1075</v>
      </c>
    </row>
    <row r="20678" spans="12:13" x14ac:dyDescent="0.35">
      <c r="L20678" s="535" t="s">
        <v>21742</v>
      </c>
      <c r="M20678" s="529" t="s">
        <v>1075</v>
      </c>
    </row>
    <row r="20679" spans="12:13" x14ac:dyDescent="0.35">
      <c r="L20679" s="535" t="s">
        <v>21743</v>
      </c>
      <c r="M20679" s="529" t="s">
        <v>1075</v>
      </c>
    </row>
    <row r="20680" spans="12:13" x14ac:dyDescent="0.35">
      <c r="L20680" s="535" t="s">
        <v>21744</v>
      </c>
      <c r="M20680" s="529" t="s">
        <v>1075</v>
      </c>
    </row>
    <row r="20681" spans="12:13" x14ac:dyDescent="0.35">
      <c r="L20681" s="535" t="s">
        <v>21745</v>
      </c>
      <c r="M20681" s="529" t="s">
        <v>1075</v>
      </c>
    </row>
    <row r="20682" spans="12:13" x14ac:dyDescent="0.35">
      <c r="L20682" s="535" t="s">
        <v>21746</v>
      </c>
      <c r="M20682" s="529" t="s">
        <v>1075</v>
      </c>
    </row>
    <row r="20683" spans="12:13" x14ac:dyDescent="0.35">
      <c r="L20683" s="535" t="s">
        <v>21747</v>
      </c>
      <c r="M20683" s="529" t="s">
        <v>1075</v>
      </c>
    </row>
    <row r="20684" spans="12:13" x14ac:dyDescent="0.35">
      <c r="L20684" s="535" t="s">
        <v>21748</v>
      </c>
      <c r="M20684" s="529" t="s">
        <v>1075</v>
      </c>
    </row>
    <row r="20685" spans="12:13" x14ac:dyDescent="0.35">
      <c r="L20685" s="535" t="s">
        <v>21749</v>
      </c>
      <c r="M20685" s="529" t="s">
        <v>1075</v>
      </c>
    </row>
    <row r="20686" spans="12:13" x14ac:dyDescent="0.35">
      <c r="L20686" s="535" t="s">
        <v>21750</v>
      </c>
      <c r="M20686" s="529" t="s">
        <v>1075</v>
      </c>
    </row>
    <row r="20687" spans="12:13" x14ac:dyDescent="0.35">
      <c r="L20687" s="535" t="s">
        <v>21751</v>
      </c>
      <c r="M20687" s="529" t="s">
        <v>1075</v>
      </c>
    </row>
    <row r="20688" spans="12:13" x14ac:dyDescent="0.35">
      <c r="L20688" s="535" t="s">
        <v>21752</v>
      </c>
      <c r="M20688" s="529" t="s">
        <v>1075</v>
      </c>
    </row>
    <row r="20689" spans="12:13" x14ac:dyDescent="0.35">
      <c r="L20689" s="535" t="s">
        <v>21753</v>
      </c>
      <c r="M20689" s="529" t="s">
        <v>1075</v>
      </c>
    </row>
    <row r="20690" spans="12:13" x14ac:dyDescent="0.35">
      <c r="L20690" s="535" t="s">
        <v>21754</v>
      </c>
      <c r="M20690" s="529" t="s">
        <v>1075</v>
      </c>
    </row>
    <row r="20691" spans="12:13" x14ac:dyDescent="0.35">
      <c r="L20691" s="535" t="s">
        <v>21755</v>
      </c>
      <c r="M20691" s="529" t="s">
        <v>1075</v>
      </c>
    </row>
    <row r="20692" spans="12:13" x14ac:dyDescent="0.35">
      <c r="L20692" s="535" t="s">
        <v>21756</v>
      </c>
      <c r="M20692" s="529" t="s">
        <v>1075</v>
      </c>
    </row>
    <row r="20693" spans="12:13" x14ac:dyDescent="0.35">
      <c r="L20693" s="535" t="s">
        <v>21757</v>
      </c>
      <c r="M20693" s="529" t="s">
        <v>1075</v>
      </c>
    </row>
    <row r="20694" spans="12:13" x14ac:dyDescent="0.35">
      <c r="L20694" s="535" t="s">
        <v>21758</v>
      </c>
      <c r="M20694" s="529" t="s">
        <v>1075</v>
      </c>
    </row>
    <row r="20695" spans="12:13" x14ac:dyDescent="0.35">
      <c r="L20695" s="535" t="s">
        <v>21759</v>
      </c>
      <c r="M20695" s="529" t="s">
        <v>1075</v>
      </c>
    </row>
    <row r="20696" spans="12:13" x14ac:dyDescent="0.35">
      <c r="L20696" s="535" t="s">
        <v>21760</v>
      </c>
      <c r="M20696" s="529" t="s">
        <v>1075</v>
      </c>
    </row>
    <row r="20697" spans="12:13" x14ac:dyDescent="0.35">
      <c r="L20697" s="535" t="s">
        <v>21761</v>
      </c>
      <c r="M20697" s="529" t="s">
        <v>1075</v>
      </c>
    </row>
    <row r="20698" spans="12:13" x14ac:dyDescent="0.35">
      <c r="L20698" s="535" t="s">
        <v>21762</v>
      </c>
      <c r="M20698" s="529" t="s">
        <v>1075</v>
      </c>
    </row>
    <row r="20699" spans="12:13" x14ac:dyDescent="0.35">
      <c r="L20699" s="535" t="s">
        <v>21763</v>
      </c>
      <c r="M20699" s="529" t="s">
        <v>1075</v>
      </c>
    </row>
    <row r="20700" spans="12:13" x14ac:dyDescent="0.35">
      <c r="L20700" s="535" t="s">
        <v>21764</v>
      </c>
      <c r="M20700" s="529" t="s">
        <v>1075</v>
      </c>
    </row>
    <row r="20701" spans="12:13" x14ac:dyDescent="0.35">
      <c r="L20701" s="535" t="s">
        <v>21765</v>
      </c>
      <c r="M20701" s="529" t="s">
        <v>1075</v>
      </c>
    </row>
    <row r="20702" spans="12:13" x14ac:dyDescent="0.35">
      <c r="L20702" s="535" t="s">
        <v>21766</v>
      </c>
      <c r="M20702" s="529" t="s">
        <v>1075</v>
      </c>
    </row>
    <row r="20703" spans="12:13" x14ac:dyDescent="0.35">
      <c r="L20703" s="535" t="s">
        <v>21767</v>
      </c>
      <c r="M20703" s="529" t="s">
        <v>1075</v>
      </c>
    </row>
    <row r="20704" spans="12:13" x14ac:dyDescent="0.35">
      <c r="L20704" s="535" t="s">
        <v>21768</v>
      </c>
      <c r="M20704" s="529" t="s">
        <v>1075</v>
      </c>
    </row>
    <row r="20705" spans="12:13" x14ac:dyDescent="0.35">
      <c r="L20705" s="535" t="s">
        <v>21769</v>
      </c>
      <c r="M20705" s="529" t="s">
        <v>1075</v>
      </c>
    </row>
    <row r="20706" spans="12:13" x14ac:dyDescent="0.35">
      <c r="L20706" s="535" t="s">
        <v>21770</v>
      </c>
      <c r="M20706" s="529" t="s">
        <v>1075</v>
      </c>
    </row>
    <row r="20707" spans="12:13" x14ac:dyDescent="0.35">
      <c r="L20707" s="535" t="s">
        <v>21771</v>
      </c>
      <c r="M20707" s="529" t="s">
        <v>1075</v>
      </c>
    </row>
    <row r="20708" spans="12:13" x14ac:dyDescent="0.35">
      <c r="L20708" s="535" t="s">
        <v>21772</v>
      </c>
      <c r="M20708" s="529" t="s">
        <v>1075</v>
      </c>
    </row>
    <row r="20709" spans="12:13" x14ac:dyDescent="0.35">
      <c r="L20709" s="535" t="s">
        <v>21773</v>
      </c>
      <c r="M20709" s="529" t="s">
        <v>1075</v>
      </c>
    </row>
    <row r="20710" spans="12:13" x14ac:dyDescent="0.35">
      <c r="L20710" s="535" t="s">
        <v>21774</v>
      </c>
      <c r="M20710" s="529" t="s">
        <v>1075</v>
      </c>
    </row>
    <row r="20711" spans="12:13" x14ac:dyDescent="0.35">
      <c r="L20711" s="535" t="s">
        <v>21775</v>
      </c>
      <c r="M20711" s="529" t="s">
        <v>1075</v>
      </c>
    </row>
    <row r="20712" spans="12:13" x14ac:dyDescent="0.35">
      <c r="L20712" s="535" t="s">
        <v>21776</v>
      </c>
      <c r="M20712" s="529" t="s">
        <v>1075</v>
      </c>
    </row>
    <row r="20713" spans="12:13" x14ac:dyDescent="0.35">
      <c r="L20713" s="535" t="s">
        <v>21777</v>
      </c>
      <c r="M20713" s="529" t="s">
        <v>1075</v>
      </c>
    </row>
    <row r="20714" spans="12:13" x14ac:dyDescent="0.35">
      <c r="L20714" s="535" t="s">
        <v>21778</v>
      </c>
      <c r="M20714" s="529" t="s">
        <v>1075</v>
      </c>
    </row>
    <row r="20715" spans="12:13" x14ac:dyDescent="0.35">
      <c r="L20715" s="535" t="s">
        <v>21779</v>
      </c>
      <c r="M20715" s="529" t="s">
        <v>1075</v>
      </c>
    </row>
    <row r="20716" spans="12:13" x14ac:dyDescent="0.35">
      <c r="L20716" s="535" t="s">
        <v>21780</v>
      </c>
      <c r="M20716" s="529" t="s">
        <v>1075</v>
      </c>
    </row>
    <row r="20717" spans="12:13" x14ac:dyDescent="0.35">
      <c r="L20717" s="535" t="s">
        <v>21781</v>
      </c>
      <c r="M20717" s="529" t="s">
        <v>1075</v>
      </c>
    </row>
    <row r="20718" spans="12:13" x14ac:dyDescent="0.35">
      <c r="L20718" s="535" t="s">
        <v>21782</v>
      </c>
      <c r="M20718" s="529" t="s">
        <v>1075</v>
      </c>
    </row>
    <row r="20719" spans="12:13" x14ac:dyDescent="0.35">
      <c r="L20719" s="535" t="s">
        <v>21783</v>
      </c>
      <c r="M20719" s="529" t="s">
        <v>1075</v>
      </c>
    </row>
    <row r="20720" spans="12:13" x14ac:dyDescent="0.35">
      <c r="L20720" s="535" t="s">
        <v>21784</v>
      </c>
      <c r="M20720" s="529" t="s">
        <v>1075</v>
      </c>
    </row>
    <row r="20721" spans="12:13" x14ac:dyDescent="0.35">
      <c r="L20721" s="535" t="s">
        <v>21785</v>
      </c>
      <c r="M20721" s="529" t="s">
        <v>1075</v>
      </c>
    </row>
    <row r="20722" spans="12:13" x14ac:dyDescent="0.35">
      <c r="L20722" s="535" t="s">
        <v>21786</v>
      </c>
      <c r="M20722" s="529" t="s">
        <v>1075</v>
      </c>
    </row>
    <row r="20723" spans="12:13" x14ac:dyDescent="0.35">
      <c r="L20723" s="535" t="s">
        <v>21787</v>
      </c>
      <c r="M20723" s="529" t="s">
        <v>1075</v>
      </c>
    </row>
    <row r="20724" spans="12:13" x14ac:dyDescent="0.35">
      <c r="L20724" s="535" t="s">
        <v>21788</v>
      </c>
      <c r="M20724" s="529" t="s">
        <v>1075</v>
      </c>
    </row>
    <row r="20725" spans="12:13" x14ac:dyDescent="0.35">
      <c r="L20725" s="535" t="s">
        <v>21789</v>
      </c>
      <c r="M20725" s="529" t="s">
        <v>1075</v>
      </c>
    </row>
    <row r="20726" spans="12:13" x14ac:dyDescent="0.35">
      <c r="L20726" s="535" t="s">
        <v>21790</v>
      </c>
      <c r="M20726" s="529" t="s">
        <v>1075</v>
      </c>
    </row>
    <row r="20727" spans="12:13" x14ac:dyDescent="0.35">
      <c r="L20727" s="535" t="s">
        <v>21791</v>
      </c>
      <c r="M20727" s="529" t="s">
        <v>1075</v>
      </c>
    </row>
    <row r="20728" spans="12:13" x14ac:dyDescent="0.35">
      <c r="L20728" s="535" t="s">
        <v>21792</v>
      </c>
      <c r="M20728" s="529" t="s">
        <v>1075</v>
      </c>
    </row>
    <row r="20729" spans="12:13" x14ac:dyDescent="0.35">
      <c r="L20729" s="535" t="s">
        <v>21793</v>
      </c>
      <c r="M20729" s="529" t="s">
        <v>1075</v>
      </c>
    </row>
    <row r="20730" spans="12:13" x14ac:dyDescent="0.35">
      <c r="L20730" s="535" t="s">
        <v>21794</v>
      </c>
      <c r="M20730" s="529" t="s">
        <v>1075</v>
      </c>
    </row>
    <row r="20731" spans="12:13" x14ac:dyDescent="0.35">
      <c r="L20731" s="535" t="s">
        <v>21795</v>
      </c>
      <c r="M20731" s="529" t="s">
        <v>1075</v>
      </c>
    </row>
    <row r="20732" spans="12:13" x14ac:dyDescent="0.35">
      <c r="L20732" s="535" t="s">
        <v>21796</v>
      </c>
      <c r="M20732" s="529" t="s">
        <v>1075</v>
      </c>
    </row>
    <row r="20733" spans="12:13" x14ac:dyDescent="0.35">
      <c r="L20733" s="535" t="s">
        <v>21797</v>
      </c>
      <c r="M20733" s="529" t="s">
        <v>1075</v>
      </c>
    </row>
    <row r="20734" spans="12:13" x14ac:dyDescent="0.35">
      <c r="L20734" s="535" t="s">
        <v>21798</v>
      </c>
      <c r="M20734" s="529" t="s">
        <v>1075</v>
      </c>
    </row>
    <row r="20735" spans="12:13" x14ac:dyDescent="0.35">
      <c r="L20735" s="535" t="s">
        <v>21799</v>
      </c>
      <c r="M20735" s="529" t="s">
        <v>1075</v>
      </c>
    </row>
    <row r="20736" spans="12:13" x14ac:dyDescent="0.35">
      <c r="L20736" s="535" t="s">
        <v>21800</v>
      </c>
      <c r="M20736" s="529" t="s">
        <v>1075</v>
      </c>
    </row>
    <row r="20737" spans="12:13" x14ac:dyDescent="0.35">
      <c r="L20737" s="535" t="s">
        <v>21801</v>
      </c>
      <c r="M20737" s="529" t="s">
        <v>1075</v>
      </c>
    </row>
    <row r="20738" spans="12:13" x14ac:dyDescent="0.35">
      <c r="L20738" s="535" t="s">
        <v>21802</v>
      </c>
      <c r="M20738" s="529" t="s">
        <v>1075</v>
      </c>
    </row>
    <row r="20739" spans="12:13" x14ac:dyDescent="0.35">
      <c r="L20739" s="535" t="s">
        <v>21803</v>
      </c>
      <c r="M20739" s="529" t="s">
        <v>1075</v>
      </c>
    </row>
    <row r="20740" spans="12:13" x14ac:dyDescent="0.35">
      <c r="L20740" s="535" t="s">
        <v>21804</v>
      </c>
      <c r="M20740" s="529" t="s">
        <v>1075</v>
      </c>
    </row>
    <row r="20741" spans="12:13" x14ac:dyDescent="0.35">
      <c r="L20741" s="535" t="s">
        <v>21805</v>
      </c>
      <c r="M20741" s="529" t="s">
        <v>1075</v>
      </c>
    </row>
    <row r="20742" spans="12:13" x14ac:dyDescent="0.35">
      <c r="L20742" s="535" t="s">
        <v>21806</v>
      </c>
      <c r="M20742" s="529" t="s">
        <v>1075</v>
      </c>
    </row>
    <row r="20743" spans="12:13" x14ac:dyDescent="0.35">
      <c r="L20743" s="535" t="s">
        <v>21807</v>
      </c>
      <c r="M20743" s="529" t="s">
        <v>1075</v>
      </c>
    </row>
    <row r="20744" spans="12:13" x14ac:dyDescent="0.35">
      <c r="L20744" s="535" t="s">
        <v>21808</v>
      </c>
      <c r="M20744" s="529" t="s">
        <v>1075</v>
      </c>
    </row>
    <row r="20745" spans="12:13" x14ac:dyDescent="0.35">
      <c r="L20745" s="535" t="s">
        <v>21809</v>
      </c>
      <c r="M20745" s="529" t="s">
        <v>1075</v>
      </c>
    </row>
    <row r="20746" spans="12:13" x14ac:dyDescent="0.35">
      <c r="L20746" s="535" t="s">
        <v>21810</v>
      </c>
      <c r="M20746" s="529" t="s">
        <v>1075</v>
      </c>
    </row>
    <row r="20747" spans="12:13" x14ac:dyDescent="0.35">
      <c r="L20747" s="535" t="s">
        <v>21811</v>
      </c>
      <c r="M20747" s="529" t="s">
        <v>1075</v>
      </c>
    </row>
    <row r="20748" spans="12:13" x14ac:dyDescent="0.35">
      <c r="L20748" s="535" t="s">
        <v>21812</v>
      </c>
      <c r="M20748" s="529" t="s">
        <v>1075</v>
      </c>
    </row>
    <row r="20749" spans="12:13" x14ac:dyDescent="0.35">
      <c r="L20749" s="535" t="s">
        <v>21813</v>
      </c>
      <c r="M20749" s="529" t="s">
        <v>1075</v>
      </c>
    </row>
    <row r="20750" spans="12:13" x14ac:dyDescent="0.35">
      <c r="L20750" s="535" t="s">
        <v>21814</v>
      </c>
      <c r="M20750" s="529" t="s">
        <v>1075</v>
      </c>
    </row>
    <row r="20751" spans="12:13" x14ac:dyDescent="0.35">
      <c r="L20751" s="535" t="s">
        <v>21815</v>
      </c>
      <c r="M20751" s="529" t="s">
        <v>1075</v>
      </c>
    </row>
    <row r="20752" spans="12:13" x14ac:dyDescent="0.35">
      <c r="L20752" s="535" t="s">
        <v>21816</v>
      </c>
      <c r="M20752" s="529" t="s">
        <v>1075</v>
      </c>
    </row>
    <row r="20753" spans="12:13" x14ac:dyDescent="0.35">
      <c r="L20753" s="535" t="s">
        <v>21817</v>
      </c>
      <c r="M20753" s="529" t="s">
        <v>1075</v>
      </c>
    </row>
    <row r="20754" spans="12:13" x14ac:dyDescent="0.35">
      <c r="L20754" s="535" t="s">
        <v>21818</v>
      </c>
      <c r="M20754" s="529" t="s">
        <v>1075</v>
      </c>
    </row>
    <row r="20755" spans="12:13" x14ac:dyDescent="0.35">
      <c r="L20755" s="535" t="s">
        <v>21819</v>
      </c>
      <c r="M20755" s="529" t="s">
        <v>1075</v>
      </c>
    </row>
    <row r="20756" spans="12:13" x14ac:dyDescent="0.35">
      <c r="L20756" s="535" t="s">
        <v>21820</v>
      </c>
      <c r="M20756" s="529" t="s">
        <v>1075</v>
      </c>
    </row>
    <row r="20757" spans="12:13" x14ac:dyDescent="0.35">
      <c r="L20757" s="535" t="s">
        <v>21821</v>
      </c>
      <c r="M20757" s="529" t="s">
        <v>1075</v>
      </c>
    </row>
    <row r="20758" spans="12:13" x14ac:dyDescent="0.35">
      <c r="L20758" s="535" t="s">
        <v>21822</v>
      </c>
      <c r="M20758" s="529" t="s">
        <v>1075</v>
      </c>
    </row>
    <row r="20759" spans="12:13" x14ac:dyDescent="0.35">
      <c r="L20759" s="535" t="s">
        <v>21823</v>
      </c>
      <c r="M20759" s="529" t="s">
        <v>1075</v>
      </c>
    </row>
    <row r="20760" spans="12:13" x14ac:dyDescent="0.35">
      <c r="L20760" s="535" t="s">
        <v>21824</v>
      </c>
      <c r="M20760" s="529" t="s">
        <v>1075</v>
      </c>
    </row>
    <row r="20761" spans="12:13" x14ac:dyDescent="0.35">
      <c r="L20761" s="535" t="s">
        <v>21825</v>
      </c>
      <c r="M20761" s="529" t="s">
        <v>1075</v>
      </c>
    </row>
    <row r="20762" spans="12:13" x14ac:dyDescent="0.35">
      <c r="L20762" s="535" t="s">
        <v>21826</v>
      </c>
      <c r="M20762" s="529" t="s">
        <v>1075</v>
      </c>
    </row>
    <row r="20763" spans="12:13" x14ac:dyDescent="0.35">
      <c r="L20763" s="535" t="s">
        <v>21827</v>
      </c>
      <c r="M20763" s="529" t="s">
        <v>1075</v>
      </c>
    </row>
    <row r="20764" spans="12:13" x14ac:dyDescent="0.35">
      <c r="L20764" s="535" t="s">
        <v>21828</v>
      </c>
      <c r="M20764" s="529" t="s">
        <v>1075</v>
      </c>
    </row>
    <row r="20765" spans="12:13" x14ac:dyDescent="0.35">
      <c r="L20765" s="535" t="s">
        <v>21829</v>
      </c>
      <c r="M20765" s="529" t="s">
        <v>1075</v>
      </c>
    </row>
    <row r="20766" spans="12:13" x14ac:dyDescent="0.35">
      <c r="L20766" s="535" t="s">
        <v>21830</v>
      </c>
      <c r="M20766" s="529" t="s">
        <v>1075</v>
      </c>
    </row>
    <row r="20767" spans="12:13" x14ac:dyDescent="0.35">
      <c r="L20767" s="535" t="s">
        <v>21831</v>
      </c>
      <c r="M20767" s="529" t="s">
        <v>1075</v>
      </c>
    </row>
    <row r="20768" spans="12:13" x14ac:dyDescent="0.35">
      <c r="L20768" s="535" t="s">
        <v>21832</v>
      </c>
      <c r="M20768" s="529" t="s">
        <v>1075</v>
      </c>
    </row>
    <row r="20769" spans="12:13" x14ac:dyDescent="0.35">
      <c r="L20769" s="535" t="s">
        <v>21833</v>
      </c>
      <c r="M20769" s="529" t="s">
        <v>1075</v>
      </c>
    </row>
    <row r="20770" spans="12:13" x14ac:dyDescent="0.35">
      <c r="L20770" s="535" t="s">
        <v>21834</v>
      </c>
      <c r="M20770" s="529" t="s">
        <v>1075</v>
      </c>
    </row>
    <row r="20771" spans="12:13" x14ac:dyDescent="0.35">
      <c r="L20771" s="535" t="s">
        <v>21835</v>
      </c>
      <c r="M20771" s="529" t="s">
        <v>1075</v>
      </c>
    </row>
    <row r="20772" spans="12:13" x14ac:dyDescent="0.35">
      <c r="L20772" s="535" t="s">
        <v>21836</v>
      </c>
      <c r="M20772" s="529" t="s">
        <v>1075</v>
      </c>
    </row>
    <row r="20773" spans="12:13" x14ac:dyDescent="0.35">
      <c r="L20773" s="535" t="s">
        <v>21837</v>
      </c>
      <c r="M20773" s="529" t="s">
        <v>1075</v>
      </c>
    </row>
    <row r="20774" spans="12:13" x14ac:dyDescent="0.35">
      <c r="L20774" s="535" t="s">
        <v>21838</v>
      </c>
      <c r="M20774" s="529" t="s">
        <v>1075</v>
      </c>
    </row>
    <row r="20775" spans="12:13" x14ac:dyDescent="0.35">
      <c r="L20775" s="535" t="s">
        <v>21839</v>
      </c>
      <c r="M20775" s="529" t="s">
        <v>1075</v>
      </c>
    </row>
    <row r="20776" spans="12:13" x14ac:dyDescent="0.35">
      <c r="L20776" s="535" t="s">
        <v>21840</v>
      </c>
      <c r="M20776" s="529" t="s">
        <v>1075</v>
      </c>
    </row>
    <row r="20777" spans="12:13" x14ac:dyDescent="0.35">
      <c r="L20777" s="535" t="s">
        <v>21841</v>
      </c>
      <c r="M20777" s="529" t="s">
        <v>1075</v>
      </c>
    </row>
    <row r="20778" spans="12:13" x14ac:dyDescent="0.35">
      <c r="L20778" s="535" t="s">
        <v>21842</v>
      </c>
      <c r="M20778" s="529" t="s">
        <v>1075</v>
      </c>
    </row>
    <row r="20779" spans="12:13" x14ac:dyDescent="0.35">
      <c r="L20779" s="535" t="s">
        <v>21843</v>
      </c>
      <c r="M20779" s="529" t="s">
        <v>1075</v>
      </c>
    </row>
    <row r="20780" spans="12:13" x14ac:dyDescent="0.35">
      <c r="L20780" s="535" t="s">
        <v>21844</v>
      </c>
      <c r="M20780" s="529" t="s">
        <v>1075</v>
      </c>
    </row>
    <row r="20781" spans="12:13" x14ac:dyDescent="0.35">
      <c r="L20781" s="535" t="s">
        <v>21845</v>
      </c>
      <c r="M20781" s="529" t="s">
        <v>1075</v>
      </c>
    </row>
    <row r="20782" spans="12:13" x14ac:dyDescent="0.35">
      <c r="L20782" s="535" t="s">
        <v>21846</v>
      </c>
      <c r="M20782" s="529" t="s">
        <v>1075</v>
      </c>
    </row>
    <row r="20783" spans="12:13" x14ac:dyDescent="0.35">
      <c r="L20783" s="535" t="s">
        <v>21847</v>
      </c>
      <c r="M20783" s="529" t="s">
        <v>1075</v>
      </c>
    </row>
    <row r="20784" spans="12:13" x14ac:dyDescent="0.35">
      <c r="L20784" s="535" t="s">
        <v>21848</v>
      </c>
      <c r="M20784" s="529" t="s">
        <v>1075</v>
      </c>
    </row>
    <row r="20785" spans="12:13" x14ac:dyDescent="0.35">
      <c r="L20785" s="535" t="s">
        <v>21849</v>
      </c>
      <c r="M20785" s="529" t="s">
        <v>1075</v>
      </c>
    </row>
    <row r="20786" spans="12:13" x14ac:dyDescent="0.35">
      <c r="L20786" s="535" t="s">
        <v>21850</v>
      </c>
      <c r="M20786" s="529" t="s">
        <v>1075</v>
      </c>
    </row>
    <row r="20787" spans="12:13" x14ac:dyDescent="0.35">
      <c r="L20787" s="535" t="s">
        <v>21851</v>
      </c>
      <c r="M20787" s="529" t="s">
        <v>1075</v>
      </c>
    </row>
    <row r="20788" spans="12:13" x14ac:dyDescent="0.35">
      <c r="L20788" s="535" t="s">
        <v>21852</v>
      </c>
      <c r="M20788" s="529" t="s">
        <v>1075</v>
      </c>
    </row>
    <row r="20789" spans="12:13" x14ac:dyDescent="0.35">
      <c r="L20789" s="535" t="s">
        <v>21853</v>
      </c>
      <c r="M20789" s="529" t="s">
        <v>1075</v>
      </c>
    </row>
    <row r="20790" spans="12:13" x14ac:dyDescent="0.35">
      <c r="L20790" s="535" t="s">
        <v>21854</v>
      </c>
      <c r="M20790" s="529" t="s">
        <v>1075</v>
      </c>
    </row>
    <row r="20791" spans="12:13" x14ac:dyDescent="0.35">
      <c r="L20791" s="535" t="s">
        <v>21855</v>
      </c>
      <c r="M20791" s="529" t="s">
        <v>1075</v>
      </c>
    </row>
    <row r="20792" spans="12:13" x14ac:dyDescent="0.35">
      <c r="L20792" s="535" t="s">
        <v>21856</v>
      </c>
      <c r="M20792" s="529" t="s">
        <v>1075</v>
      </c>
    </row>
    <row r="20793" spans="12:13" x14ac:dyDescent="0.35">
      <c r="L20793" s="535" t="s">
        <v>21857</v>
      </c>
      <c r="M20793" s="529" t="s">
        <v>1075</v>
      </c>
    </row>
    <row r="20794" spans="12:13" x14ac:dyDescent="0.35">
      <c r="L20794" s="535" t="s">
        <v>21858</v>
      </c>
      <c r="M20794" s="529" t="s">
        <v>1075</v>
      </c>
    </row>
    <row r="20795" spans="12:13" x14ac:dyDescent="0.35">
      <c r="L20795" s="535" t="s">
        <v>21859</v>
      </c>
      <c r="M20795" s="529" t="s">
        <v>1075</v>
      </c>
    </row>
    <row r="20796" spans="12:13" x14ac:dyDescent="0.35">
      <c r="L20796" s="535" t="s">
        <v>21860</v>
      </c>
      <c r="M20796" s="529" t="s">
        <v>1075</v>
      </c>
    </row>
    <row r="20797" spans="12:13" x14ac:dyDescent="0.35">
      <c r="L20797" s="535" t="s">
        <v>21861</v>
      </c>
      <c r="M20797" s="529" t="s">
        <v>1075</v>
      </c>
    </row>
    <row r="20798" spans="12:13" x14ac:dyDescent="0.35">
      <c r="L20798" s="535" t="s">
        <v>21862</v>
      </c>
      <c r="M20798" s="529" t="s">
        <v>1075</v>
      </c>
    </row>
    <row r="20799" spans="12:13" x14ac:dyDescent="0.35">
      <c r="L20799" s="535" t="s">
        <v>21863</v>
      </c>
      <c r="M20799" s="529" t="s">
        <v>1075</v>
      </c>
    </row>
    <row r="20800" spans="12:13" x14ac:dyDescent="0.35">
      <c r="L20800" s="535" t="s">
        <v>21864</v>
      </c>
      <c r="M20800" s="529" t="s">
        <v>1075</v>
      </c>
    </row>
    <row r="20801" spans="12:13" x14ac:dyDescent="0.35">
      <c r="L20801" s="535" t="s">
        <v>21865</v>
      </c>
      <c r="M20801" s="529" t="s">
        <v>1075</v>
      </c>
    </row>
    <row r="20802" spans="12:13" x14ac:dyDescent="0.35">
      <c r="L20802" s="535" t="s">
        <v>21866</v>
      </c>
      <c r="M20802" s="529" t="s">
        <v>1075</v>
      </c>
    </row>
    <row r="20803" spans="12:13" x14ac:dyDescent="0.35">
      <c r="L20803" s="535" t="s">
        <v>21867</v>
      </c>
      <c r="M20803" s="529" t="s">
        <v>1075</v>
      </c>
    </row>
    <row r="20804" spans="12:13" x14ac:dyDescent="0.35">
      <c r="L20804" s="535" t="s">
        <v>21868</v>
      </c>
      <c r="M20804" s="529" t="s">
        <v>1075</v>
      </c>
    </row>
    <row r="20805" spans="12:13" x14ac:dyDescent="0.35">
      <c r="L20805" s="535" t="s">
        <v>21869</v>
      </c>
      <c r="M20805" s="529" t="s">
        <v>1075</v>
      </c>
    </row>
    <row r="20806" spans="12:13" x14ac:dyDescent="0.35">
      <c r="L20806" s="535" t="s">
        <v>21870</v>
      </c>
      <c r="M20806" s="529" t="s">
        <v>1075</v>
      </c>
    </row>
    <row r="20807" spans="12:13" x14ac:dyDescent="0.35">
      <c r="L20807" s="535" t="s">
        <v>21871</v>
      </c>
      <c r="M20807" s="529" t="s">
        <v>1075</v>
      </c>
    </row>
    <row r="20808" spans="12:13" x14ac:dyDescent="0.35">
      <c r="L20808" s="535" t="s">
        <v>21872</v>
      </c>
      <c r="M20808" s="529" t="s">
        <v>1075</v>
      </c>
    </row>
    <row r="20809" spans="12:13" x14ac:dyDescent="0.35">
      <c r="L20809" s="535" t="s">
        <v>21873</v>
      </c>
      <c r="M20809" s="529" t="s">
        <v>1075</v>
      </c>
    </row>
    <row r="20810" spans="12:13" x14ac:dyDescent="0.35">
      <c r="L20810" s="535" t="s">
        <v>21874</v>
      </c>
      <c r="M20810" s="529" t="s">
        <v>1075</v>
      </c>
    </row>
    <row r="20811" spans="12:13" x14ac:dyDescent="0.35">
      <c r="L20811" s="535" t="s">
        <v>21875</v>
      </c>
      <c r="M20811" s="529" t="s">
        <v>1075</v>
      </c>
    </row>
    <row r="20812" spans="12:13" x14ac:dyDescent="0.35">
      <c r="L20812" s="535" t="s">
        <v>21876</v>
      </c>
      <c r="M20812" s="529" t="s">
        <v>1075</v>
      </c>
    </row>
    <row r="20813" spans="12:13" x14ac:dyDescent="0.35">
      <c r="L20813" s="535" t="s">
        <v>21877</v>
      </c>
      <c r="M20813" s="529" t="s">
        <v>1075</v>
      </c>
    </row>
    <row r="20814" spans="12:13" x14ac:dyDescent="0.35">
      <c r="L20814" s="535" t="s">
        <v>21878</v>
      </c>
      <c r="M20814" s="529" t="s">
        <v>1075</v>
      </c>
    </row>
    <row r="20815" spans="12:13" x14ac:dyDescent="0.35">
      <c r="L20815" s="535" t="s">
        <v>21879</v>
      </c>
      <c r="M20815" s="529" t="s">
        <v>1075</v>
      </c>
    </row>
    <row r="20816" spans="12:13" x14ac:dyDescent="0.35">
      <c r="L20816" s="535" t="s">
        <v>21880</v>
      </c>
      <c r="M20816" s="529" t="s">
        <v>1075</v>
      </c>
    </row>
    <row r="20817" spans="12:13" x14ac:dyDescent="0.35">
      <c r="L20817" s="535" t="s">
        <v>21881</v>
      </c>
      <c r="M20817" s="529" t="s">
        <v>1075</v>
      </c>
    </row>
    <row r="20818" spans="12:13" x14ac:dyDescent="0.35">
      <c r="L20818" s="535" t="s">
        <v>21882</v>
      </c>
      <c r="M20818" s="529" t="s">
        <v>1075</v>
      </c>
    </row>
    <row r="20819" spans="12:13" x14ac:dyDescent="0.35">
      <c r="L20819" s="535" t="s">
        <v>21883</v>
      </c>
      <c r="M20819" s="529" t="s">
        <v>1075</v>
      </c>
    </row>
    <row r="20820" spans="12:13" x14ac:dyDescent="0.35">
      <c r="L20820" s="535" t="s">
        <v>21884</v>
      </c>
      <c r="M20820" s="529" t="s">
        <v>1075</v>
      </c>
    </row>
    <row r="20821" spans="12:13" x14ac:dyDescent="0.35">
      <c r="L20821" s="535" t="s">
        <v>21885</v>
      </c>
      <c r="M20821" s="529" t="s">
        <v>1075</v>
      </c>
    </row>
    <row r="20822" spans="12:13" x14ac:dyDescent="0.35">
      <c r="L20822" s="535" t="s">
        <v>21886</v>
      </c>
      <c r="M20822" s="529" t="s">
        <v>1075</v>
      </c>
    </row>
    <row r="20823" spans="12:13" x14ac:dyDescent="0.35">
      <c r="L20823" s="535" t="s">
        <v>21887</v>
      </c>
      <c r="M20823" s="529" t="s">
        <v>1075</v>
      </c>
    </row>
    <row r="20824" spans="12:13" x14ac:dyDescent="0.35">
      <c r="L20824" s="535" t="s">
        <v>21888</v>
      </c>
      <c r="M20824" s="529" t="s">
        <v>1075</v>
      </c>
    </row>
    <row r="20825" spans="12:13" x14ac:dyDescent="0.35">
      <c r="L20825" s="535" t="s">
        <v>21889</v>
      </c>
      <c r="M20825" s="529" t="s">
        <v>1075</v>
      </c>
    </row>
    <row r="20826" spans="12:13" x14ac:dyDescent="0.35">
      <c r="L20826" s="535" t="s">
        <v>21890</v>
      </c>
      <c r="M20826" s="529" t="s">
        <v>1075</v>
      </c>
    </row>
    <row r="20827" spans="12:13" x14ac:dyDescent="0.35">
      <c r="L20827" s="535" t="s">
        <v>21891</v>
      </c>
      <c r="M20827" s="529" t="s">
        <v>1075</v>
      </c>
    </row>
    <row r="20828" spans="12:13" x14ac:dyDescent="0.35">
      <c r="L20828" s="535" t="s">
        <v>21892</v>
      </c>
      <c r="M20828" s="529" t="s">
        <v>1075</v>
      </c>
    </row>
    <row r="20829" spans="12:13" x14ac:dyDescent="0.35">
      <c r="L20829" s="535" t="s">
        <v>21893</v>
      </c>
      <c r="M20829" s="529" t="s">
        <v>1075</v>
      </c>
    </row>
    <row r="20830" spans="12:13" x14ac:dyDescent="0.35">
      <c r="L20830" s="535" t="s">
        <v>21894</v>
      </c>
      <c r="M20830" s="529" t="s">
        <v>1075</v>
      </c>
    </row>
    <row r="20831" spans="12:13" x14ac:dyDescent="0.35">
      <c r="L20831" s="535" t="s">
        <v>21895</v>
      </c>
      <c r="M20831" s="529" t="s">
        <v>1075</v>
      </c>
    </row>
    <row r="20832" spans="12:13" x14ac:dyDescent="0.35">
      <c r="L20832" s="535" t="s">
        <v>21896</v>
      </c>
      <c r="M20832" s="529" t="s">
        <v>1075</v>
      </c>
    </row>
    <row r="20833" spans="12:13" x14ac:dyDescent="0.35">
      <c r="L20833" s="535" t="s">
        <v>21897</v>
      </c>
      <c r="M20833" s="529" t="s">
        <v>1075</v>
      </c>
    </row>
    <row r="20834" spans="12:13" x14ac:dyDescent="0.35">
      <c r="L20834" s="535" t="s">
        <v>21898</v>
      </c>
      <c r="M20834" s="529" t="s">
        <v>1075</v>
      </c>
    </row>
    <row r="20835" spans="12:13" x14ac:dyDescent="0.35">
      <c r="L20835" s="535" t="s">
        <v>21899</v>
      </c>
      <c r="M20835" s="529" t="s">
        <v>1075</v>
      </c>
    </row>
    <row r="20836" spans="12:13" x14ac:dyDescent="0.35">
      <c r="L20836" s="535" t="s">
        <v>21900</v>
      </c>
      <c r="M20836" s="529" t="s">
        <v>1075</v>
      </c>
    </row>
    <row r="20837" spans="12:13" x14ac:dyDescent="0.35">
      <c r="L20837" s="535" t="s">
        <v>21901</v>
      </c>
      <c r="M20837" s="529" t="s">
        <v>1075</v>
      </c>
    </row>
    <row r="20838" spans="12:13" x14ac:dyDescent="0.35">
      <c r="L20838" s="535" t="s">
        <v>21902</v>
      </c>
      <c r="M20838" s="529" t="s">
        <v>1075</v>
      </c>
    </row>
    <row r="20839" spans="12:13" x14ac:dyDescent="0.35">
      <c r="L20839" s="535" t="s">
        <v>21903</v>
      </c>
      <c r="M20839" s="529" t="s">
        <v>1075</v>
      </c>
    </row>
    <row r="20840" spans="12:13" x14ac:dyDescent="0.35">
      <c r="L20840" s="535" t="s">
        <v>21904</v>
      </c>
      <c r="M20840" s="529" t="s">
        <v>1075</v>
      </c>
    </row>
    <row r="20841" spans="12:13" x14ac:dyDescent="0.35">
      <c r="L20841" s="535" t="s">
        <v>21905</v>
      </c>
      <c r="M20841" s="529" t="s">
        <v>1075</v>
      </c>
    </row>
    <row r="20842" spans="12:13" x14ac:dyDescent="0.35">
      <c r="L20842" s="535" t="s">
        <v>21906</v>
      </c>
      <c r="M20842" s="529" t="s">
        <v>1075</v>
      </c>
    </row>
    <row r="20843" spans="12:13" x14ac:dyDescent="0.35">
      <c r="L20843" s="535" t="s">
        <v>21907</v>
      </c>
      <c r="M20843" s="529" t="s">
        <v>1075</v>
      </c>
    </row>
    <row r="20844" spans="12:13" x14ac:dyDescent="0.35">
      <c r="L20844" s="535" t="s">
        <v>21908</v>
      </c>
      <c r="M20844" s="529" t="s">
        <v>1075</v>
      </c>
    </row>
    <row r="20845" spans="12:13" x14ac:dyDescent="0.35">
      <c r="L20845" s="535" t="s">
        <v>21909</v>
      </c>
      <c r="M20845" s="529" t="s">
        <v>1075</v>
      </c>
    </row>
    <row r="20846" spans="12:13" x14ac:dyDescent="0.35">
      <c r="L20846" s="535" t="s">
        <v>21910</v>
      </c>
      <c r="M20846" s="529" t="s">
        <v>1075</v>
      </c>
    </row>
    <row r="20847" spans="12:13" x14ac:dyDescent="0.35">
      <c r="L20847" s="535" t="s">
        <v>21911</v>
      </c>
      <c r="M20847" s="529" t="s">
        <v>1075</v>
      </c>
    </row>
    <row r="20848" spans="12:13" x14ac:dyDescent="0.35">
      <c r="L20848" s="535" t="s">
        <v>21912</v>
      </c>
      <c r="M20848" s="529" t="s">
        <v>1075</v>
      </c>
    </row>
    <row r="20849" spans="12:13" x14ac:dyDescent="0.35">
      <c r="L20849" s="535" t="s">
        <v>21913</v>
      </c>
      <c r="M20849" s="529" t="s">
        <v>1075</v>
      </c>
    </row>
    <row r="20850" spans="12:13" x14ac:dyDescent="0.35">
      <c r="L20850" s="535" t="s">
        <v>21914</v>
      </c>
      <c r="M20850" s="529" t="s">
        <v>1075</v>
      </c>
    </row>
    <row r="20851" spans="12:13" x14ac:dyDescent="0.35">
      <c r="L20851" s="535" t="s">
        <v>21915</v>
      </c>
      <c r="M20851" s="529" t="s">
        <v>1075</v>
      </c>
    </row>
    <row r="20852" spans="12:13" x14ac:dyDescent="0.35">
      <c r="L20852" s="535" t="s">
        <v>21916</v>
      </c>
      <c r="M20852" s="529" t="s">
        <v>1075</v>
      </c>
    </row>
    <row r="20853" spans="12:13" x14ac:dyDescent="0.35">
      <c r="L20853" s="535" t="s">
        <v>21917</v>
      </c>
      <c r="M20853" s="529" t="s">
        <v>1075</v>
      </c>
    </row>
    <row r="20854" spans="12:13" x14ac:dyDescent="0.35">
      <c r="L20854" s="535" t="s">
        <v>21918</v>
      </c>
      <c r="M20854" s="529" t="s">
        <v>1075</v>
      </c>
    </row>
    <row r="20855" spans="12:13" x14ac:dyDescent="0.35">
      <c r="L20855" s="535" t="s">
        <v>21919</v>
      </c>
      <c r="M20855" s="529" t="s">
        <v>1075</v>
      </c>
    </row>
    <row r="20856" spans="12:13" x14ac:dyDescent="0.35">
      <c r="L20856" s="535" t="s">
        <v>21920</v>
      </c>
      <c r="M20856" s="529" t="s">
        <v>1075</v>
      </c>
    </row>
    <row r="20857" spans="12:13" x14ac:dyDescent="0.35">
      <c r="L20857" s="535" t="s">
        <v>21921</v>
      </c>
      <c r="M20857" s="529" t="s">
        <v>1075</v>
      </c>
    </row>
    <row r="20858" spans="12:13" x14ac:dyDescent="0.35">
      <c r="L20858" s="535" t="s">
        <v>21922</v>
      </c>
      <c r="M20858" s="529" t="s">
        <v>1075</v>
      </c>
    </row>
    <row r="20859" spans="12:13" x14ac:dyDescent="0.35">
      <c r="L20859" s="535" t="s">
        <v>21923</v>
      </c>
      <c r="M20859" s="529" t="s">
        <v>1075</v>
      </c>
    </row>
    <row r="20860" spans="12:13" x14ac:dyDescent="0.35">
      <c r="L20860" s="535" t="s">
        <v>21924</v>
      </c>
      <c r="M20860" s="529" t="s">
        <v>1075</v>
      </c>
    </row>
    <row r="20861" spans="12:13" x14ac:dyDescent="0.35">
      <c r="L20861" s="535" t="s">
        <v>21925</v>
      </c>
      <c r="M20861" s="529" t="s">
        <v>1075</v>
      </c>
    </row>
    <row r="20862" spans="12:13" x14ac:dyDescent="0.35">
      <c r="L20862" s="535" t="s">
        <v>21926</v>
      </c>
      <c r="M20862" s="529" t="s">
        <v>1075</v>
      </c>
    </row>
    <row r="20863" spans="12:13" x14ac:dyDescent="0.35">
      <c r="L20863" s="535" t="s">
        <v>21927</v>
      </c>
      <c r="M20863" s="529" t="s">
        <v>1075</v>
      </c>
    </row>
    <row r="20864" spans="12:13" x14ac:dyDescent="0.35">
      <c r="L20864" s="535" t="s">
        <v>21928</v>
      </c>
      <c r="M20864" s="529" t="s">
        <v>1075</v>
      </c>
    </row>
    <row r="20865" spans="12:13" x14ac:dyDescent="0.35">
      <c r="L20865" s="535" t="s">
        <v>21929</v>
      </c>
      <c r="M20865" s="529" t="s">
        <v>1075</v>
      </c>
    </row>
    <row r="20866" spans="12:13" x14ac:dyDescent="0.35">
      <c r="L20866" s="535" t="s">
        <v>21930</v>
      </c>
      <c r="M20866" s="529" t="s">
        <v>1075</v>
      </c>
    </row>
    <row r="20867" spans="12:13" x14ac:dyDescent="0.35">
      <c r="L20867" s="535" t="s">
        <v>21931</v>
      </c>
      <c r="M20867" s="529" t="s">
        <v>1075</v>
      </c>
    </row>
    <row r="20868" spans="12:13" x14ac:dyDescent="0.35">
      <c r="L20868" s="535" t="s">
        <v>21932</v>
      </c>
      <c r="M20868" s="529" t="s">
        <v>1075</v>
      </c>
    </row>
    <row r="20869" spans="12:13" x14ac:dyDescent="0.35">
      <c r="L20869" s="535" t="s">
        <v>21933</v>
      </c>
      <c r="M20869" s="529" t="s">
        <v>1075</v>
      </c>
    </row>
    <row r="20870" spans="12:13" x14ac:dyDescent="0.35">
      <c r="L20870" s="535" t="s">
        <v>21934</v>
      </c>
      <c r="M20870" s="529" t="s">
        <v>1075</v>
      </c>
    </row>
    <row r="20871" spans="12:13" x14ac:dyDescent="0.35">
      <c r="L20871" s="535" t="s">
        <v>21935</v>
      </c>
      <c r="M20871" s="529" t="s">
        <v>1075</v>
      </c>
    </row>
    <row r="20872" spans="12:13" x14ac:dyDescent="0.35">
      <c r="L20872" s="535" t="s">
        <v>21936</v>
      </c>
      <c r="M20872" s="529" t="s">
        <v>1075</v>
      </c>
    </row>
    <row r="20873" spans="12:13" x14ac:dyDescent="0.35">
      <c r="L20873" s="535" t="s">
        <v>21937</v>
      </c>
      <c r="M20873" s="529" t="s">
        <v>1075</v>
      </c>
    </row>
    <row r="20874" spans="12:13" x14ac:dyDescent="0.35">
      <c r="L20874" s="535" t="s">
        <v>21938</v>
      </c>
      <c r="M20874" s="529" t="s">
        <v>1075</v>
      </c>
    </row>
    <row r="20875" spans="12:13" x14ac:dyDescent="0.35">
      <c r="L20875" s="535" t="s">
        <v>21939</v>
      </c>
      <c r="M20875" s="529" t="s">
        <v>1075</v>
      </c>
    </row>
    <row r="20876" spans="12:13" x14ac:dyDescent="0.35">
      <c r="L20876" s="535" t="s">
        <v>21940</v>
      </c>
      <c r="M20876" s="529" t="s">
        <v>1075</v>
      </c>
    </row>
    <row r="20877" spans="12:13" x14ac:dyDescent="0.35">
      <c r="L20877" s="535" t="s">
        <v>21941</v>
      </c>
      <c r="M20877" s="529" t="s">
        <v>1075</v>
      </c>
    </row>
    <row r="20878" spans="12:13" x14ac:dyDescent="0.35">
      <c r="L20878" s="535" t="s">
        <v>21942</v>
      </c>
      <c r="M20878" s="529" t="s">
        <v>1075</v>
      </c>
    </row>
    <row r="20879" spans="12:13" x14ac:dyDescent="0.35">
      <c r="L20879" s="535" t="s">
        <v>21943</v>
      </c>
      <c r="M20879" s="529" t="s">
        <v>1075</v>
      </c>
    </row>
    <row r="20880" spans="12:13" x14ac:dyDescent="0.35">
      <c r="L20880" s="535" t="s">
        <v>21944</v>
      </c>
      <c r="M20880" s="529" t="s">
        <v>1075</v>
      </c>
    </row>
    <row r="20881" spans="12:13" x14ac:dyDescent="0.35">
      <c r="L20881" s="535" t="s">
        <v>21945</v>
      </c>
      <c r="M20881" s="529" t="s">
        <v>1075</v>
      </c>
    </row>
    <row r="20882" spans="12:13" x14ac:dyDescent="0.35">
      <c r="L20882" s="535" t="s">
        <v>21946</v>
      </c>
      <c r="M20882" s="529" t="s">
        <v>1075</v>
      </c>
    </row>
    <row r="20883" spans="12:13" x14ac:dyDescent="0.35">
      <c r="L20883" s="535" t="s">
        <v>21947</v>
      </c>
      <c r="M20883" s="529" t="s">
        <v>1075</v>
      </c>
    </row>
    <row r="20884" spans="12:13" x14ac:dyDescent="0.35">
      <c r="L20884" s="535" t="s">
        <v>21948</v>
      </c>
      <c r="M20884" s="529" t="s">
        <v>1075</v>
      </c>
    </row>
    <row r="20885" spans="12:13" x14ac:dyDescent="0.35">
      <c r="L20885" s="535" t="s">
        <v>21949</v>
      </c>
      <c r="M20885" s="529" t="s">
        <v>1075</v>
      </c>
    </row>
    <row r="20886" spans="12:13" x14ac:dyDescent="0.35">
      <c r="L20886" s="535" t="s">
        <v>21950</v>
      </c>
      <c r="M20886" s="529" t="s">
        <v>1075</v>
      </c>
    </row>
    <row r="20887" spans="12:13" x14ac:dyDescent="0.35">
      <c r="L20887" s="535" t="s">
        <v>21951</v>
      </c>
      <c r="M20887" s="529" t="s">
        <v>1075</v>
      </c>
    </row>
    <row r="20888" spans="12:13" x14ac:dyDescent="0.35">
      <c r="L20888" s="535" t="s">
        <v>21952</v>
      </c>
      <c r="M20888" s="529" t="s">
        <v>1075</v>
      </c>
    </row>
    <row r="20889" spans="12:13" x14ac:dyDescent="0.35">
      <c r="L20889" s="535" t="s">
        <v>21953</v>
      </c>
      <c r="M20889" s="529" t="s">
        <v>1075</v>
      </c>
    </row>
    <row r="20890" spans="12:13" x14ac:dyDescent="0.35">
      <c r="L20890" s="535" t="s">
        <v>21954</v>
      </c>
      <c r="M20890" s="529" t="s">
        <v>1075</v>
      </c>
    </row>
    <row r="20891" spans="12:13" x14ac:dyDescent="0.35">
      <c r="L20891" s="535" t="s">
        <v>21955</v>
      </c>
      <c r="M20891" s="529" t="s">
        <v>1075</v>
      </c>
    </row>
    <row r="20892" spans="12:13" x14ac:dyDescent="0.35">
      <c r="L20892" s="535" t="s">
        <v>21956</v>
      </c>
      <c r="M20892" s="529" t="s">
        <v>1075</v>
      </c>
    </row>
    <row r="20893" spans="12:13" x14ac:dyDescent="0.35">
      <c r="L20893" s="535" t="s">
        <v>21957</v>
      </c>
      <c r="M20893" s="529" t="s">
        <v>1075</v>
      </c>
    </row>
    <row r="20894" spans="12:13" x14ac:dyDescent="0.35">
      <c r="L20894" s="535" t="s">
        <v>21958</v>
      </c>
      <c r="M20894" s="529" t="s">
        <v>1075</v>
      </c>
    </row>
    <row r="20895" spans="12:13" x14ac:dyDescent="0.35">
      <c r="L20895" s="535" t="s">
        <v>21959</v>
      </c>
      <c r="M20895" s="529" t="s">
        <v>1075</v>
      </c>
    </row>
    <row r="20896" spans="12:13" x14ac:dyDescent="0.35">
      <c r="L20896" s="535" t="s">
        <v>21960</v>
      </c>
      <c r="M20896" s="529" t="s">
        <v>1075</v>
      </c>
    </row>
    <row r="20897" spans="12:13" x14ac:dyDescent="0.35">
      <c r="L20897" s="535" t="s">
        <v>21961</v>
      </c>
      <c r="M20897" s="529" t="s">
        <v>1075</v>
      </c>
    </row>
    <row r="20898" spans="12:13" x14ac:dyDescent="0.35">
      <c r="L20898" s="535" t="s">
        <v>21962</v>
      </c>
      <c r="M20898" s="529" t="s">
        <v>1075</v>
      </c>
    </row>
    <row r="20899" spans="12:13" x14ac:dyDescent="0.35">
      <c r="L20899" s="535" t="s">
        <v>21963</v>
      </c>
      <c r="M20899" s="529" t="s">
        <v>1075</v>
      </c>
    </row>
    <row r="20900" spans="12:13" x14ac:dyDescent="0.35">
      <c r="L20900" s="535" t="s">
        <v>21964</v>
      </c>
      <c r="M20900" s="529" t="s">
        <v>1075</v>
      </c>
    </row>
    <row r="20901" spans="12:13" x14ac:dyDescent="0.35">
      <c r="L20901" s="535" t="s">
        <v>21965</v>
      </c>
      <c r="M20901" s="529" t="s">
        <v>1075</v>
      </c>
    </row>
    <row r="20902" spans="12:13" x14ac:dyDescent="0.35">
      <c r="L20902" s="535" t="s">
        <v>21966</v>
      </c>
      <c r="M20902" s="529" t="s">
        <v>1075</v>
      </c>
    </row>
    <row r="20903" spans="12:13" x14ac:dyDescent="0.35">
      <c r="L20903" s="535" t="s">
        <v>21967</v>
      </c>
      <c r="M20903" s="529" t="s">
        <v>1075</v>
      </c>
    </row>
    <row r="20904" spans="12:13" x14ac:dyDescent="0.35">
      <c r="L20904" s="535" t="s">
        <v>21968</v>
      </c>
      <c r="M20904" s="529" t="s">
        <v>1075</v>
      </c>
    </row>
    <row r="20905" spans="12:13" x14ac:dyDescent="0.35">
      <c r="L20905" s="535" t="s">
        <v>21969</v>
      </c>
      <c r="M20905" s="529" t="s">
        <v>1075</v>
      </c>
    </row>
    <row r="20906" spans="12:13" x14ac:dyDescent="0.35">
      <c r="L20906" s="535" t="s">
        <v>21970</v>
      </c>
      <c r="M20906" s="529" t="s">
        <v>1075</v>
      </c>
    </row>
    <row r="20907" spans="12:13" x14ac:dyDescent="0.35">
      <c r="L20907" s="535" t="s">
        <v>21971</v>
      </c>
      <c r="M20907" s="529" t="s">
        <v>1075</v>
      </c>
    </row>
    <row r="20908" spans="12:13" x14ac:dyDescent="0.35">
      <c r="L20908" s="535" t="s">
        <v>21972</v>
      </c>
      <c r="M20908" s="529" t="s">
        <v>1075</v>
      </c>
    </row>
    <row r="20909" spans="12:13" x14ac:dyDescent="0.35">
      <c r="L20909" s="535" t="s">
        <v>21973</v>
      </c>
      <c r="M20909" s="529" t="s">
        <v>1075</v>
      </c>
    </row>
    <row r="20910" spans="12:13" x14ac:dyDescent="0.35">
      <c r="L20910" s="535" t="s">
        <v>21974</v>
      </c>
      <c r="M20910" s="529" t="s">
        <v>1075</v>
      </c>
    </row>
    <row r="20911" spans="12:13" x14ac:dyDescent="0.35">
      <c r="L20911" s="535" t="s">
        <v>21975</v>
      </c>
      <c r="M20911" s="529" t="s">
        <v>1075</v>
      </c>
    </row>
    <row r="20912" spans="12:13" x14ac:dyDescent="0.35">
      <c r="L20912" s="535" t="s">
        <v>21976</v>
      </c>
      <c r="M20912" s="529" t="s">
        <v>1075</v>
      </c>
    </row>
    <row r="20913" spans="12:13" x14ac:dyDescent="0.35">
      <c r="L20913" s="535" t="s">
        <v>21977</v>
      </c>
      <c r="M20913" s="529" t="s">
        <v>1075</v>
      </c>
    </row>
    <row r="20914" spans="12:13" x14ac:dyDescent="0.35">
      <c r="L20914" s="535" t="s">
        <v>21978</v>
      </c>
      <c r="M20914" s="529" t="s">
        <v>1075</v>
      </c>
    </row>
    <row r="20915" spans="12:13" x14ac:dyDescent="0.35">
      <c r="L20915" s="535" t="s">
        <v>21979</v>
      </c>
      <c r="M20915" s="529" t="s">
        <v>1075</v>
      </c>
    </row>
    <row r="20916" spans="12:13" x14ac:dyDescent="0.35">
      <c r="L20916" s="535" t="s">
        <v>21980</v>
      </c>
      <c r="M20916" s="529" t="s">
        <v>1075</v>
      </c>
    </row>
    <row r="20917" spans="12:13" x14ac:dyDescent="0.35">
      <c r="L20917" s="535" t="s">
        <v>21981</v>
      </c>
      <c r="M20917" s="529" t="s">
        <v>1075</v>
      </c>
    </row>
    <row r="20918" spans="12:13" x14ac:dyDescent="0.35">
      <c r="L20918" s="535" t="s">
        <v>21982</v>
      </c>
      <c r="M20918" s="529" t="s">
        <v>1075</v>
      </c>
    </row>
    <row r="20919" spans="12:13" x14ac:dyDescent="0.35">
      <c r="L20919" s="535" t="s">
        <v>21983</v>
      </c>
      <c r="M20919" s="529" t="s">
        <v>1075</v>
      </c>
    </row>
    <row r="20920" spans="12:13" x14ac:dyDescent="0.35">
      <c r="L20920" s="535" t="s">
        <v>21984</v>
      </c>
      <c r="M20920" s="529" t="s">
        <v>1075</v>
      </c>
    </row>
    <row r="20921" spans="12:13" x14ac:dyDescent="0.35">
      <c r="L20921" s="535" t="s">
        <v>21985</v>
      </c>
      <c r="M20921" s="529" t="s">
        <v>1075</v>
      </c>
    </row>
    <row r="20922" spans="12:13" x14ac:dyDescent="0.35">
      <c r="L20922" s="535" t="s">
        <v>21986</v>
      </c>
      <c r="M20922" s="529" t="s">
        <v>1075</v>
      </c>
    </row>
    <row r="20923" spans="12:13" x14ac:dyDescent="0.35">
      <c r="L20923" s="535" t="s">
        <v>21987</v>
      </c>
      <c r="M20923" s="529" t="s">
        <v>1075</v>
      </c>
    </row>
    <row r="20924" spans="12:13" x14ac:dyDescent="0.35">
      <c r="L20924" s="535" t="s">
        <v>21988</v>
      </c>
      <c r="M20924" s="529" t="s">
        <v>1075</v>
      </c>
    </row>
    <row r="20925" spans="12:13" x14ac:dyDescent="0.35">
      <c r="L20925" s="535" t="s">
        <v>21989</v>
      </c>
      <c r="M20925" s="529" t="s">
        <v>1075</v>
      </c>
    </row>
    <row r="20926" spans="12:13" x14ac:dyDescent="0.35">
      <c r="L20926" s="535" t="s">
        <v>21990</v>
      </c>
      <c r="M20926" s="529" t="s">
        <v>1075</v>
      </c>
    </row>
    <row r="20927" spans="12:13" x14ac:dyDescent="0.35">
      <c r="L20927" s="535" t="s">
        <v>21991</v>
      </c>
      <c r="M20927" s="529" t="s">
        <v>1075</v>
      </c>
    </row>
    <row r="20928" spans="12:13" x14ac:dyDescent="0.35">
      <c r="L20928" s="535" t="s">
        <v>21992</v>
      </c>
      <c r="M20928" s="529" t="s">
        <v>1075</v>
      </c>
    </row>
    <row r="20929" spans="12:13" x14ac:dyDescent="0.35">
      <c r="L20929" s="535" t="s">
        <v>21993</v>
      </c>
      <c r="M20929" s="529" t="s">
        <v>1075</v>
      </c>
    </row>
    <row r="20930" spans="12:13" x14ac:dyDescent="0.35">
      <c r="L20930" s="535" t="s">
        <v>21994</v>
      </c>
      <c r="M20930" s="529" t="s">
        <v>1075</v>
      </c>
    </row>
    <row r="20931" spans="12:13" x14ac:dyDescent="0.35">
      <c r="L20931" s="535" t="s">
        <v>21995</v>
      </c>
      <c r="M20931" s="529" t="s">
        <v>1075</v>
      </c>
    </row>
    <row r="20932" spans="12:13" x14ac:dyDescent="0.35">
      <c r="L20932" s="535" t="s">
        <v>21996</v>
      </c>
      <c r="M20932" s="529" t="s">
        <v>1075</v>
      </c>
    </row>
    <row r="20933" spans="12:13" x14ac:dyDescent="0.35">
      <c r="L20933" s="535" t="s">
        <v>21997</v>
      </c>
      <c r="M20933" s="529" t="s">
        <v>1075</v>
      </c>
    </row>
    <row r="20934" spans="12:13" x14ac:dyDescent="0.35">
      <c r="L20934" s="535" t="s">
        <v>21998</v>
      </c>
      <c r="M20934" s="529" t="s">
        <v>1075</v>
      </c>
    </row>
    <row r="20935" spans="12:13" x14ac:dyDescent="0.35">
      <c r="L20935" s="535" t="s">
        <v>21999</v>
      </c>
      <c r="M20935" s="529" t="s">
        <v>1075</v>
      </c>
    </row>
    <row r="20936" spans="12:13" x14ac:dyDescent="0.35">
      <c r="L20936" s="535" t="s">
        <v>22000</v>
      </c>
      <c r="M20936" s="529" t="s">
        <v>1075</v>
      </c>
    </row>
    <row r="20937" spans="12:13" x14ac:dyDescent="0.35">
      <c r="L20937" s="535" t="s">
        <v>22001</v>
      </c>
      <c r="M20937" s="529" t="s">
        <v>1075</v>
      </c>
    </row>
    <row r="20938" spans="12:13" x14ac:dyDescent="0.35">
      <c r="L20938" s="535" t="s">
        <v>22002</v>
      </c>
      <c r="M20938" s="529" t="s">
        <v>1075</v>
      </c>
    </row>
    <row r="20939" spans="12:13" x14ac:dyDescent="0.35">
      <c r="L20939" s="535" t="s">
        <v>22003</v>
      </c>
      <c r="M20939" s="529" t="s">
        <v>1075</v>
      </c>
    </row>
    <row r="20940" spans="12:13" x14ac:dyDescent="0.35">
      <c r="L20940" s="535" t="s">
        <v>22004</v>
      </c>
      <c r="M20940" s="529" t="s">
        <v>1075</v>
      </c>
    </row>
    <row r="20941" spans="12:13" x14ac:dyDescent="0.35">
      <c r="L20941" s="535" t="s">
        <v>22005</v>
      </c>
      <c r="M20941" s="529" t="s">
        <v>1075</v>
      </c>
    </row>
    <row r="20942" spans="12:13" x14ac:dyDescent="0.35">
      <c r="L20942" s="535" t="s">
        <v>22006</v>
      </c>
      <c r="M20942" s="529" t="s">
        <v>1075</v>
      </c>
    </row>
    <row r="20943" spans="12:13" x14ac:dyDescent="0.35">
      <c r="L20943" s="535" t="s">
        <v>22007</v>
      </c>
      <c r="M20943" s="529" t="s">
        <v>1075</v>
      </c>
    </row>
    <row r="20944" spans="12:13" x14ac:dyDescent="0.35">
      <c r="L20944" s="535" t="s">
        <v>22008</v>
      </c>
      <c r="M20944" s="529" t="s">
        <v>1075</v>
      </c>
    </row>
    <row r="20945" spans="12:13" x14ac:dyDescent="0.35">
      <c r="L20945" s="535" t="s">
        <v>22009</v>
      </c>
      <c r="M20945" s="529" t="s">
        <v>1075</v>
      </c>
    </row>
    <row r="20946" spans="12:13" x14ac:dyDescent="0.35">
      <c r="L20946" s="535" t="s">
        <v>22010</v>
      </c>
      <c r="M20946" s="529" t="s">
        <v>1075</v>
      </c>
    </row>
    <row r="20947" spans="12:13" x14ac:dyDescent="0.35">
      <c r="L20947" s="535" t="s">
        <v>22011</v>
      </c>
      <c r="M20947" s="529" t="s">
        <v>1075</v>
      </c>
    </row>
    <row r="20948" spans="12:13" x14ac:dyDescent="0.35">
      <c r="L20948" s="535" t="s">
        <v>22012</v>
      </c>
      <c r="M20948" s="529" t="s">
        <v>1075</v>
      </c>
    </row>
    <row r="20949" spans="12:13" x14ac:dyDescent="0.35">
      <c r="L20949" s="535" t="s">
        <v>22013</v>
      </c>
      <c r="M20949" s="529" t="s">
        <v>1075</v>
      </c>
    </row>
    <row r="20950" spans="12:13" x14ac:dyDescent="0.35">
      <c r="L20950" s="535" t="s">
        <v>22014</v>
      </c>
      <c r="M20950" s="529" t="s">
        <v>1075</v>
      </c>
    </row>
    <row r="20951" spans="12:13" x14ac:dyDescent="0.35">
      <c r="L20951" s="535" t="s">
        <v>22015</v>
      </c>
      <c r="M20951" s="529" t="s">
        <v>1075</v>
      </c>
    </row>
    <row r="20952" spans="12:13" x14ac:dyDescent="0.35">
      <c r="L20952" s="535" t="s">
        <v>22016</v>
      </c>
      <c r="M20952" s="529" t="s">
        <v>1075</v>
      </c>
    </row>
    <row r="20953" spans="12:13" x14ac:dyDescent="0.35">
      <c r="L20953" s="535" t="s">
        <v>22017</v>
      </c>
      <c r="M20953" s="529" t="s">
        <v>1075</v>
      </c>
    </row>
    <row r="20954" spans="12:13" x14ac:dyDescent="0.35">
      <c r="L20954" s="535" t="s">
        <v>22018</v>
      </c>
      <c r="M20954" s="529" t="s">
        <v>1075</v>
      </c>
    </row>
    <row r="20955" spans="12:13" x14ac:dyDescent="0.35">
      <c r="L20955" s="535" t="s">
        <v>22019</v>
      </c>
      <c r="M20955" s="529" t="s">
        <v>1075</v>
      </c>
    </row>
    <row r="20956" spans="12:13" x14ac:dyDescent="0.35">
      <c r="L20956" s="535" t="s">
        <v>22020</v>
      </c>
      <c r="M20956" s="529" t="s">
        <v>1075</v>
      </c>
    </row>
    <row r="20957" spans="12:13" x14ac:dyDescent="0.35">
      <c r="L20957" s="535" t="s">
        <v>22021</v>
      </c>
      <c r="M20957" s="529" t="s">
        <v>1075</v>
      </c>
    </row>
    <row r="20958" spans="12:13" x14ac:dyDescent="0.35">
      <c r="L20958" s="535" t="s">
        <v>22022</v>
      </c>
      <c r="M20958" s="529" t="s">
        <v>1075</v>
      </c>
    </row>
    <row r="20959" spans="12:13" x14ac:dyDescent="0.35">
      <c r="L20959" s="535" t="s">
        <v>22023</v>
      </c>
      <c r="M20959" s="529" t="s">
        <v>1075</v>
      </c>
    </row>
    <row r="20960" spans="12:13" x14ac:dyDescent="0.35">
      <c r="L20960" s="535" t="s">
        <v>22024</v>
      </c>
      <c r="M20960" s="529" t="s">
        <v>1075</v>
      </c>
    </row>
    <row r="20961" spans="12:13" x14ac:dyDescent="0.35">
      <c r="L20961" s="535" t="s">
        <v>22025</v>
      </c>
      <c r="M20961" s="529" t="s">
        <v>1075</v>
      </c>
    </row>
    <row r="20962" spans="12:13" x14ac:dyDescent="0.35">
      <c r="L20962" s="535" t="s">
        <v>22026</v>
      </c>
      <c r="M20962" s="529" t="s">
        <v>1075</v>
      </c>
    </row>
    <row r="20963" spans="12:13" x14ac:dyDescent="0.35">
      <c r="L20963" s="535" t="s">
        <v>22027</v>
      </c>
      <c r="M20963" s="529" t="s">
        <v>1075</v>
      </c>
    </row>
    <row r="20964" spans="12:13" x14ac:dyDescent="0.35">
      <c r="L20964" s="535" t="s">
        <v>22028</v>
      </c>
      <c r="M20964" s="529" t="s">
        <v>1075</v>
      </c>
    </row>
    <row r="20965" spans="12:13" x14ac:dyDescent="0.35">
      <c r="L20965" s="535" t="s">
        <v>22029</v>
      </c>
      <c r="M20965" s="529" t="s">
        <v>1075</v>
      </c>
    </row>
    <row r="20966" spans="12:13" x14ac:dyDescent="0.35">
      <c r="L20966" s="535" t="s">
        <v>22030</v>
      </c>
      <c r="M20966" s="529" t="s">
        <v>1075</v>
      </c>
    </row>
    <row r="20967" spans="12:13" x14ac:dyDescent="0.35">
      <c r="L20967" s="535" t="s">
        <v>22031</v>
      </c>
      <c r="M20967" s="529" t="s">
        <v>1075</v>
      </c>
    </row>
    <row r="20968" spans="12:13" x14ac:dyDescent="0.35">
      <c r="L20968" s="535" t="s">
        <v>22032</v>
      </c>
      <c r="M20968" s="529" t="s">
        <v>1075</v>
      </c>
    </row>
    <row r="20969" spans="12:13" x14ac:dyDescent="0.35">
      <c r="L20969" s="535" t="s">
        <v>22033</v>
      </c>
      <c r="M20969" s="529" t="s">
        <v>1075</v>
      </c>
    </row>
    <row r="20970" spans="12:13" x14ac:dyDescent="0.35">
      <c r="L20970" s="535" t="s">
        <v>22034</v>
      </c>
      <c r="M20970" s="529" t="s">
        <v>1075</v>
      </c>
    </row>
    <row r="20971" spans="12:13" x14ac:dyDescent="0.35">
      <c r="L20971" s="535" t="s">
        <v>22035</v>
      </c>
      <c r="M20971" s="529" t="s">
        <v>1075</v>
      </c>
    </row>
    <row r="20972" spans="12:13" x14ac:dyDescent="0.35">
      <c r="L20972" s="535" t="s">
        <v>22036</v>
      </c>
      <c r="M20972" s="529" t="s">
        <v>1075</v>
      </c>
    </row>
    <row r="20973" spans="12:13" x14ac:dyDescent="0.35">
      <c r="L20973" s="535" t="s">
        <v>22037</v>
      </c>
      <c r="M20973" s="529" t="s">
        <v>1075</v>
      </c>
    </row>
    <row r="20974" spans="12:13" x14ac:dyDescent="0.35">
      <c r="L20974" s="535" t="s">
        <v>22038</v>
      </c>
      <c r="M20974" s="529" t="s">
        <v>1075</v>
      </c>
    </row>
    <row r="20975" spans="12:13" x14ac:dyDescent="0.35">
      <c r="L20975" s="535" t="s">
        <v>22039</v>
      </c>
      <c r="M20975" s="529" t="s">
        <v>1075</v>
      </c>
    </row>
    <row r="20976" spans="12:13" x14ac:dyDescent="0.35">
      <c r="L20976" s="535" t="s">
        <v>22040</v>
      </c>
      <c r="M20976" s="529" t="s">
        <v>1075</v>
      </c>
    </row>
    <row r="20977" spans="12:13" x14ac:dyDescent="0.35">
      <c r="L20977" s="535" t="s">
        <v>22041</v>
      </c>
      <c r="M20977" s="529" t="s">
        <v>1075</v>
      </c>
    </row>
    <row r="20978" spans="12:13" x14ac:dyDescent="0.35">
      <c r="L20978" s="535" t="s">
        <v>22042</v>
      </c>
      <c r="M20978" s="529" t="s">
        <v>1075</v>
      </c>
    </row>
    <row r="20979" spans="12:13" x14ac:dyDescent="0.35">
      <c r="L20979" s="535" t="s">
        <v>22043</v>
      </c>
      <c r="M20979" s="529" t="s">
        <v>1075</v>
      </c>
    </row>
    <row r="20980" spans="12:13" x14ac:dyDescent="0.35">
      <c r="L20980" s="535" t="s">
        <v>22044</v>
      </c>
      <c r="M20980" s="529" t="s">
        <v>1075</v>
      </c>
    </row>
    <row r="20981" spans="12:13" x14ac:dyDescent="0.35">
      <c r="L20981" s="535" t="s">
        <v>22045</v>
      </c>
      <c r="M20981" s="529" t="s">
        <v>1075</v>
      </c>
    </row>
    <row r="20982" spans="12:13" x14ac:dyDescent="0.35">
      <c r="L20982" s="535" t="s">
        <v>22046</v>
      </c>
      <c r="M20982" s="529" t="s">
        <v>1075</v>
      </c>
    </row>
    <row r="20983" spans="12:13" x14ac:dyDescent="0.35">
      <c r="L20983" s="535" t="s">
        <v>22047</v>
      </c>
      <c r="M20983" s="529" t="s">
        <v>1075</v>
      </c>
    </row>
    <row r="20984" spans="12:13" x14ac:dyDescent="0.35">
      <c r="L20984" s="535" t="s">
        <v>22048</v>
      </c>
      <c r="M20984" s="529" t="s">
        <v>1075</v>
      </c>
    </row>
    <row r="20985" spans="12:13" x14ac:dyDescent="0.35">
      <c r="L20985" s="535" t="s">
        <v>22049</v>
      </c>
      <c r="M20985" s="529" t="s">
        <v>1075</v>
      </c>
    </row>
    <row r="20986" spans="12:13" x14ac:dyDescent="0.35">
      <c r="L20986" s="535" t="s">
        <v>22050</v>
      </c>
      <c r="M20986" s="529" t="s">
        <v>1075</v>
      </c>
    </row>
    <row r="20987" spans="12:13" x14ac:dyDescent="0.35">
      <c r="L20987" s="535" t="s">
        <v>22051</v>
      </c>
      <c r="M20987" s="529" t="s">
        <v>1075</v>
      </c>
    </row>
    <row r="20988" spans="12:13" x14ac:dyDescent="0.35">
      <c r="L20988" s="535" t="s">
        <v>22052</v>
      </c>
      <c r="M20988" s="529" t="s">
        <v>1075</v>
      </c>
    </row>
    <row r="20989" spans="12:13" x14ac:dyDescent="0.35">
      <c r="L20989" s="535" t="s">
        <v>22053</v>
      </c>
      <c r="M20989" s="529" t="s">
        <v>1075</v>
      </c>
    </row>
    <row r="20990" spans="12:13" x14ac:dyDescent="0.35">
      <c r="L20990" s="535" t="s">
        <v>22054</v>
      </c>
      <c r="M20990" s="529" t="s">
        <v>1075</v>
      </c>
    </row>
    <row r="20991" spans="12:13" x14ac:dyDescent="0.35">
      <c r="L20991" s="535" t="s">
        <v>22055</v>
      </c>
      <c r="M20991" s="529" t="s">
        <v>1075</v>
      </c>
    </row>
    <row r="20992" spans="12:13" x14ac:dyDescent="0.35">
      <c r="L20992" s="535" t="s">
        <v>22056</v>
      </c>
      <c r="M20992" s="529" t="s">
        <v>1075</v>
      </c>
    </row>
    <row r="20993" spans="12:13" x14ac:dyDescent="0.35">
      <c r="L20993" s="535" t="s">
        <v>22057</v>
      </c>
      <c r="M20993" s="529" t="s">
        <v>1075</v>
      </c>
    </row>
    <row r="20994" spans="12:13" x14ac:dyDescent="0.35">
      <c r="L20994" s="535" t="s">
        <v>22058</v>
      </c>
      <c r="M20994" s="529" t="s">
        <v>1075</v>
      </c>
    </row>
    <row r="20995" spans="12:13" x14ac:dyDescent="0.35">
      <c r="L20995" s="535" t="s">
        <v>22059</v>
      </c>
      <c r="M20995" s="529" t="s">
        <v>1075</v>
      </c>
    </row>
    <row r="20996" spans="12:13" x14ac:dyDescent="0.35">
      <c r="L20996" s="535" t="s">
        <v>22060</v>
      </c>
      <c r="M20996" s="529" t="s">
        <v>1075</v>
      </c>
    </row>
    <row r="20997" spans="12:13" x14ac:dyDescent="0.35">
      <c r="L20997" s="535" t="s">
        <v>22061</v>
      </c>
      <c r="M20997" s="529" t="s">
        <v>1075</v>
      </c>
    </row>
    <row r="20998" spans="12:13" x14ac:dyDescent="0.35">
      <c r="L20998" s="535" t="s">
        <v>22062</v>
      </c>
      <c r="M20998" s="529" t="s">
        <v>1075</v>
      </c>
    </row>
    <row r="20999" spans="12:13" x14ac:dyDescent="0.35">
      <c r="L20999" s="535" t="s">
        <v>22063</v>
      </c>
      <c r="M20999" s="529" t="s">
        <v>1075</v>
      </c>
    </row>
    <row r="21000" spans="12:13" x14ac:dyDescent="0.35">
      <c r="L21000" s="535" t="s">
        <v>22064</v>
      </c>
      <c r="M21000" s="529" t="s">
        <v>1075</v>
      </c>
    </row>
    <row r="21001" spans="12:13" x14ac:dyDescent="0.35">
      <c r="L21001" s="535" t="s">
        <v>22065</v>
      </c>
      <c r="M21001" s="529" t="s">
        <v>1075</v>
      </c>
    </row>
    <row r="21002" spans="12:13" x14ac:dyDescent="0.35">
      <c r="L21002" s="535" t="s">
        <v>22066</v>
      </c>
      <c r="M21002" s="529" t="s">
        <v>1075</v>
      </c>
    </row>
    <row r="21003" spans="12:13" x14ac:dyDescent="0.35">
      <c r="L21003" s="535" t="s">
        <v>22067</v>
      </c>
      <c r="M21003" s="529" t="s">
        <v>1075</v>
      </c>
    </row>
    <row r="21004" spans="12:13" x14ac:dyDescent="0.35">
      <c r="L21004" s="535" t="s">
        <v>22068</v>
      </c>
      <c r="M21004" s="529" t="s">
        <v>1075</v>
      </c>
    </row>
    <row r="21005" spans="12:13" x14ac:dyDescent="0.35">
      <c r="L21005" s="535" t="s">
        <v>22069</v>
      </c>
      <c r="M21005" s="529" t="s">
        <v>1075</v>
      </c>
    </row>
    <row r="21006" spans="12:13" x14ac:dyDescent="0.35">
      <c r="L21006" s="535" t="s">
        <v>22070</v>
      </c>
      <c r="M21006" s="529" t="s">
        <v>1075</v>
      </c>
    </row>
    <row r="21007" spans="12:13" x14ac:dyDescent="0.35">
      <c r="L21007" s="535" t="s">
        <v>22071</v>
      </c>
      <c r="M21007" s="529" t="s">
        <v>1075</v>
      </c>
    </row>
    <row r="21008" spans="12:13" x14ac:dyDescent="0.35">
      <c r="L21008" s="535" t="s">
        <v>22072</v>
      </c>
      <c r="M21008" s="529" t="s">
        <v>1075</v>
      </c>
    </row>
    <row r="21009" spans="12:13" x14ac:dyDescent="0.35">
      <c r="L21009" s="535" t="s">
        <v>22073</v>
      </c>
      <c r="M21009" s="529" t="s">
        <v>1075</v>
      </c>
    </row>
    <row r="21010" spans="12:13" x14ac:dyDescent="0.35">
      <c r="L21010" s="535" t="s">
        <v>22074</v>
      </c>
      <c r="M21010" s="529" t="s">
        <v>1075</v>
      </c>
    </row>
    <row r="21011" spans="12:13" x14ac:dyDescent="0.35">
      <c r="L21011" s="535" t="s">
        <v>22075</v>
      </c>
      <c r="M21011" s="529" t="s">
        <v>1075</v>
      </c>
    </row>
    <row r="21012" spans="12:13" x14ac:dyDescent="0.35">
      <c r="L21012" s="535" t="s">
        <v>22076</v>
      </c>
      <c r="M21012" s="529" t="s">
        <v>1075</v>
      </c>
    </row>
    <row r="21013" spans="12:13" x14ac:dyDescent="0.35">
      <c r="L21013" s="535" t="s">
        <v>22077</v>
      </c>
      <c r="M21013" s="529" t="s">
        <v>1075</v>
      </c>
    </row>
    <row r="21014" spans="12:13" x14ac:dyDescent="0.35">
      <c r="L21014" s="535" t="s">
        <v>22078</v>
      </c>
      <c r="M21014" s="529" t="s">
        <v>1075</v>
      </c>
    </row>
    <row r="21015" spans="12:13" x14ac:dyDescent="0.35">
      <c r="L21015" s="535" t="s">
        <v>22079</v>
      </c>
      <c r="M21015" s="529" t="s">
        <v>1075</v>
      </c>
    </row>
    <row r="21016" spans="12:13" x14ac:dyDescent="0.35">
      <c r="L21016" s="535" t="s">
        <v>22080</v>
      </c>
      <c r="M21016" s="529" t="s">
        <v>1075</v>
      </c>
    </row>
    <row r="21017" spans="12:13" x14ac:dyDescent="0.35">
      <c r="L21017" s="535" t="s">
        <v>22081</v>
      </c>
      <c r="M21017" s="529" t="s">
        <v>1075</v>
      </c>
    </row>
    <row r="21018" spans="12:13" x14ac:dyDescent="0.35">
      <c r="L21018" s="535" t="s">
        <v>22082</v>
      </c>
      <c r="M21018" s="529" t="s">
        <v>1075</v>
      </c>
    </row>
    <row r="21019" spans="12:13" x14ac:dyDescent="0.35">
      <c r="L21019" s="535" t="s">
        <v>22083</v>
      </c>
      <c r="M21019" s="529" t="s">
        <v>1075</v>
      </c>
    </row>
    <row r="21020" spans="12:13" x14ac:dyDescent="0.35">
      <c r="L21020" s="535" t="s">
        <v>22084</v>
      </c>
      <c r="M21020" s="529" t="s">
        <v>1075</v>
      </c>
    </row>
    <row r="21021" spans="12:13" x14ac:dyDescent="0.35">
      <c r="L21021" s="535" t="s">
        <v>22085</v>
      </c>
      <c r="M21021" s="529" t="s">
        <v>1075</v>
      </c>
    </row>
    <row r="21022" spans="12:13" x14ac:dyDescent="0.35">
      <c r="L21022" s="535" t="s">
        <v>22086</v>
      </c>
      <c r="M21022" s="529" t="s">
        <v>1075</v>
      </c>
    </row>
    <row r="21023" spans="12:13" x14ac:dyDescent="0.35">
      <c r="L21023" s="535" t="s">
        <v>22087</v>
      </c>
      <c r="M21023" s="529" t="s">
        <v>1075</v>
      </c>
    </row>
    <row r="21024" spans="12:13" x14ac:dyDescent="0.35">
      <c r="L21024" s="535" t="s">
        <v>22088</v>
      </c>
      <c r="M21024" s="529" t="s">
        <v>1075</v>
      </c>
    </row>
    <row r="21025" spans="12:13" x14ac:dyDescent="0.35">
      <c r="L21025" s="535" t="s">
        <v>22089</v>
      </c>
      <c r="M21025" s="529" t="s">
        <v>1075</v>
      </c>
    </row>
    <row r="21026" spans="12:13" x14ac:dyDescent="0.35">
      <c r="L21026" s="535" t="s">
        <v>22090</v>
      </c>
      <c r="M21026" s="529" t="s">
        <v>1075</v>
      </c>
    </row>
    <row r="21027" spans="12:13" x14ac:dyDescent="0.35">
      <c r="L21027" s="535" t="s">
        <v>22091</v>
      </c>
      <c r="M21027" s="529" t="s">
        <v>1075</v>
      </c>
    </row>
    <row r="21028" spans="12:13" x14ac:dyDescent="0.35">
      <c r="L21028" s="535" t="s">
        <v>22092</v>
      </c>
      <c r="M21028" s="529" t="s">
        <v>1075</v>
      </c>
    </row>
    <row r="21029" spans="12:13" x14ac:dyDescent="0.35">
      <c r="L21029" s="535" t="s">
        <v>22093</v>
      </c>
      <c r="M21029" s="529" t="s">
        <v>1075</v>
      </c>
    </row>
    <row r="21030" spans="12:13" x14ac:dyDescent="0.35">
      <c r="L21030" s="535" t="s">
        <v>22094</v>
      </c>
      <c r="M21030" s="529" t="s">
        <v>1075</v>
      </c>
    </row>
    <row r="21031" spans="12:13" x14ac:dyDescent="0.35">
      <c r="L21031" s="535" t="s">
        <v>22095</v>
      </c>
      <c r="M21031" s="529" t="s">
        <v>1075</v>
      </c>
    </row>
    <row r="21032" spans="12:13" x14ac:dyDescent="0.35">
      <c r="L21032" s="535" t="s">
        <v>22096</v>
      </c>
      <c r="M21032" s="529" t="s">
        <v>1075</v>
      </c>
    </row>
    <row r="21033" spans="12:13" x14ac:dyDescent="0.35">
      <c r="L21033" s="535" t="s">
        <v>22097</v>
      </c>
      <c r="M21033" s="529" t="s">
        <v>1075</v>
      </c>
    </row>
    <row r="21034" spans="12:13" x14ac:dyDescent="0.35">
      <c r="L21034" s="535" t="s">
        <v>22098</v>
      </c>
      <c r="M21034" s="529" t="s">
        <v>1075</v>
      </c>
    </row>
    <row r="21035" spans="12:13" x14ac:dyDescent="0.35">
      <c r="L21035" s="535" t="s">
        <v>22099</v>
      </c>
      <c r="M21035" s="529" t="s">
        <v>1075</v>
      </c>
    </row>
    <row r="21036" spans="12:13" x14ac:dyDescent="0.35">
      <c r="L21036" s="535" t="s">
        <v>22100</v>
      </c>
      <c r="M21036" s="529" t="s">
        <v>1075</v>
      </c>
    </row>
    <row r="21037" spans="12:13" x14ac:dyDescent="0.35">
      <c r="L21037" s="535" t="s">
        <v>22101</v>
      </c>
      <c r="M21037" s="529" t="s">
        <v>1075</v>
      </c>
    </row>
    <row r="21038" spans="12:13" x14ac:dyDescent="0.35">
      <c r="L21038" s="535" t="s">
        <v>22102</v>
      </c>
      <c r="M21038" s="529" t="s">
        <v>1075</v>
      </c>
    </row>
    <row r="21039" spans="12:13" x14ac:dyDescent="0.35">
      <c r="L21039" s="535" t="s">
        <v>22103</v>
      </c>
      <c r="M21039" s="529" t="s">
        <v>1075</v>
      </c>
    </row>
    <row r="21040" spans="12:13" x14ac:dyDescent="0.35">
      <c r="L21040" s="535" t="s">
        <v>22104</v>
      </c>
      <c r="M21040" s="529" t="s">
        <v>1075</v>
      </c>
    </row>
    <row r="21041" spans="12:13" x14ac:dyDescent="0.35">
      <c r="L21041" s="535" t="s">
        <v>22105</v>
      </c>
      <c r="M21041" s="529" t="s">
        <v>1075</v>
      </c>
    </row>
    <row r="21042" spans="12:13" x14ac:dyDescent="0.35">
      <c r="L21042" s="535" t="s">
        <v>22106</v>
      </c>
      <c r="M21042" s="529" t="s">
        <v>1075</v>
      </c>
    </row>
    <row r="21043" spans="12:13" x14ac:dyDescent="0.35">
      <c r="L21043" s="535" t="s">
        <v>22107</v>
      </c>
      <c r="M21043" s="529" t="s">
        <v>1075</v>
      </c>
    </row>
    <row r="21044" spans="12:13" x14ac:dyDescent="0.35">
      <c r="L21044" s="535" t="s">
        <v>22108</v>
      </c>
      <c r="M21044" s="529" t="s">
        <v>1075</v>
      </c>
    </row>
    <row r="21045" spans="12:13" x14ac:dyDescent="0.35">
      <c r="L21045" s="535" t="s">
        <v>22109</v>
      </c>
      <c r="M21045" s="529" t="s">
        <v>1075</v>
      </c>
    </row>
    <row r="21046" spans="12:13" x14ac:dyDescent="0.35">
      <c r="L21046" s="535" t="s">
        <v>22110</v>
      </c>
      <c r="M21046" s="529" t="s">
        <v>1075</v>
      </c>
    </row>
    <row r="21047" spans="12:13" x14ac:dyDescent="0.35">
      <c r="L21047" s="535" t="s">
        <v>22111</v>
      </c>
      <c r="M21047" s="529" t="s">
        <v>1075</v>
      </c>
    </row>
    <row r="21048" spans="12:13" x14ac:dyDescent="0.35">
      <c r="L21048" s="535" t="s">
        <v>22112</v>
      </c>
      <c r="M21048" s="529" t="s">
        <v>1075</v>
      </c>
    </row>
    <row r="21049" spans="12:13" x14ac:dyDescent="0.35">
      <c r="L21049" s="535" t="s">
        <v>22113</v>
      </c>
      <c r="M21049" s="529" t="s">
        <v>1075</v>
      </c>
    </row>
    <row r="21050" spans="12:13" x14ac:dyDescent="0.35">
      <c r="L21050" s="535" t="s">
        <v>22114</v>
      </c>
      <c r="M21050" s="529" t="s">
        <v>1075</v>
      </c>
    </row>
    <row r="21051" spans="12:13" x14ac:dyDescent="0.35">
      <c r="L21051" s="535" t="s">
        <v>22115</v>
      </c>
      <c r="M21051" s="529" t="s">
        <v>1075</v>
      </c>
    </row>
    <row r="21052" spans="12:13" x14ac:dyDescent="0.35">
      <c r="L21052" s="535" t="s">
        <v>22116</v>
      </c>
      <c r="M21052" s="529" t="s">
        <v>1075</v>
      </c>
    </row>
    <row r="21053" spans="12:13" x14ac:dyDescent="0.35">
      <c r="L21053" s="535" t="s">
        <v>22117</v>
      </c>
      <c r="M21053" s="529" t="s">
        <v>1075</v>
      </c>
    </row>
    <row r="21054" spans="12:13" x14ac:dyDescent="0.35">
      <c r="L21054" s="535" t="s">
        <v>22118</v>
      </c>
      <c r="M21054" s="529" t="s">
        <v>1075</v>
      </c>
    </row>
    <row r="21055" spans="12:13" x14ac:dyDescent="0.35">
      <c r="L21055" s="535" t="s">
        <v>22119</v>
      </c>
      <c r="M21055" s="529" t="s">
        <v>1075</v>
      </c>
    </row>
    <row r="21056" spans="12:13" x14ac:dyDescent="0.35">
      <c r="L21056" s="535" t="s">
        <v>22120</v>
      </c>
      <c r="M21056" s="529" t="s">
        <v>1075</v>
      </c>
    </row>
    <row r="21057" spans="12:13" x14ac:dyDescent="0.35">
      <c r="L21057" s="535" t="s">
        <v>22121</v>
      </c>
      <c r="M21057" s="529" t="s">
        <v>1075</v>
      </c>
    </row>
    <row r="21058" spans="12:13" x14ac:dyDescent="0.35">
      <c r="L21058" s="535" t="s">
        <v>22122</v>
      </c>
      <c r="M21058" s="529" t="s">
        <v>1075</v>
      </c>
    </row>
    <row r="21059" spans="12:13" x14ac:dyDescent="0.35">
      <c r="L21059" s="535" t="s">
        <v>22123</v>
      </c>
      <c r="M21059" s="529" t="s">
        <v>1075</v>
      </c>
    </row>
    <row r="21060" spans="12:13" x14ac:dyDescent="0.35">
      <c r="L21060" s="535" t="s">
        <v>22124</v>
      </c>
      <c r="M21060" s="529" t="s">
        <v>1075</v>
      </c>
    </row>
    <row r="21061" spans="12:13" x14ac:dyDescent="0.35">
      <c r="L21061" s="535" t="s">
        <v>22125</v>
      </c>
      <c r="M21061" s="529" t="s">
        <v>1075</v>
      </c>
    </row>
    <row r="21062" spans="12:13" x14ac:dyDescent="0.35">
      <c r="L21062" s="535" t="s">
        <v>22126</v>
      </c>
      <c r="M21062" s="529" t="s">
        <v>1075</v>
      </c>
    </row>
    <row r="21063" spans="12:13" x14ac:dyDescent="0.35">
      <c r="L21063" s="535" t="s">
        <v>22127</v>
      </c>
      <c r="M21063" s="529" t="s">
        <v>1075</v>
      </c>
    </row>
    <row r="21064" spans="12:13" x14ac:dyDescent="0.35">
      <c r="L21064" s="535" t="s">
        <v>22128</v>
      </c>
      <c r="M21064" s="529" t="s">
        <v>1075</v>
      </c>
    </row>
    <row r="21065" spans="12:13" x14ac:dyDescent="0.35">
      <c r="L21065" s="535" t="s">
        <v>22129</v>
      </c>
      <c r="M21065" s="529" t="s">
        <v>1075</v>
      </c>
    </row>
    <row r="21066" spans="12:13" x14ac:dyDescent="0.35">
      <c r="L21066" s="535" t="s">
        <v>22130</v>
      </c>
      <c r="M21066" s="529" t="s">
        <v>1075</v>
      </c>
    </row>
    <row r="21067" spans="12:13" x14ac:dyDescent="0.35">
      <c r="L21067" s="535" t="s">
        <v>22131</v>
      </c>
      <c r="M21067" s="529" t="s">
        <v>1075</v>
      </c>
    </row>
    <row r="21068" spans="12:13" x14ac:dyDescent="0.35">
      <c r="L21068" s="535" t="s">
        <v>22132</v>
      </c>
      <c r="M21068" s="529" t="s">
        <v>1075</v>
      </c>
    </row>
    <row r="21069" spans="12:13" x14ac:dyDescent="0.35">
      <c r="L21069" s="535" t="s">
        <v>22133</v>
      </c>
      <c r="M21069" s="529" t="s">
        <v>1075</v>
      </c>
    </row>
    <row r="21070" spans="12:13" x14ac:dyDescent="0.35">
      <c r="L21070" s="535" t="s">
        <v>22134</v>
      </c>
      <c r="M21070" s="529" t="s">
        <v>1075</v>
      </c>
    </row>
    <row r="21071" spans="12:13" x14ac:dyDescent="0.35">
      <c r="L21071" s="535" t="s">
        <v>22135</v>
      </c>
      <c r="M21071" s="529" t="s">
        <v>1075</v>
      </c>
    </row>
    <row r="21072" spans="12:13" x14ac:dyDescent="0.35">
      <c r="L21072" s="535" t="s">
        <v>22136</v>
      </c>
      <c r="M21072" s="529" t="s">
        <v>1075</v>
      </c>
    </row>
    <row r="21073" spans="12:13" x14ac:dyDescent="0.35">
      <c r="L21073" s="535" t="s">
        <v>22137</v>
      </c>
      <c r="M21073" s="529" t="s">
        <v>1075</v>
      </c>
    </row>
    <row r="21074" spans="12:13" x14ac:dyDescent="0.35">
      <c r="L21074" s="535" t="s">
        <v>22138</v>
      </c>
      <c r="M21074" s="529" t="s">
        <v>1075</v>
      </c>
    </row>
    <row r="21075" spans="12:13" x14ac:dyDescent="0.35">
      <c r="L21075" s="535" t="s">
        <v>22139</v>
      </c>
      <c r="M21075" s="529" t="s">
        <v>1075</v>
      </c>
    </row>
    <row r="21076" spans="12:13" x14ac:dyDescent="0.35">
      <c r="L21076" s="535" t="s">
        <v>22140</v>
      </c>
      <c r="M21076" s="529" t="s">
        <v>1075</v>
      </c>
    </row>
    <row r="21077" spans="12:13" x14ac:dyDescent="0.35">
      <c r="L21077" s="535" t="s">
        <v>22141</v>
      </c>
      <c r="M21077" s="529" t="s">
        <v>1075</v>
      </c>
    </row>
    <row r="21078" spans="12:13" x14ac:dyDescent="0.35">
      <c r="L21078" s="535" t="s">
        <v>22142</v>
      </c>
      <c r="M21078" s="529" t="s">
        <v>1075</v>
      </c>
    </row>
    <row r="21079" spans="12:13" x14ac:dyDescent="0.35">
      <c r="L21079" s="535" t="s">
        <v>22143</v>
      </c>
      <c r="M21079" s="529" t="s">
        <v>1075</v>
      </c>
    </row>
    <row r="21080" spans="12:13" x14ac:dyDescent="0.35">
      <c r="L21080" s="535" t="s">
        <v>22144</v>
      </c>
      <c r="M21080" s="529" t="s">
        <v>1075</v>
      </c>
    </row>
    <row r="21081" spans="12:13" x14ac:dyDescent="0.35">
      <c r="L21081" s="535" t="s">
        <v>22145</v>
      </c>
      <c r="M21081" s="529" t="s">
        <v>1075</v>
      </c>
    </row>
    <row r="21082" spans="12:13" x14ac:dyDescent="0.35">
      <c r="L21082" s="535" t="s">
        <v>22146</v>
      </c>
      <c r="M21082" s="529" t="s">
        <v>1075</v>
      </c>
    </row>
    <row r="21083" spans="12:13" x14ac:dyDescent="0.35">
      <c r="L21083" s="535" t="s">
        <v>22147</v>
      </c>
      <c r="M21083" s="529" t="s">
        <v>1075</v>
      </c>
    </row>
    <row r="21084" spans="12:13" x14ac:dyDescent="0.35">
      <c r="L21084" s="535" t="s">
        <v>22148</v>
      </c>
      <c r="M21084" s="529" t="s">
        <v>1075</v>
      </c>
    </row>
    <row r="21085" spans="12:13" x14ac:dyDescent="0.35">
      <c r="L21085" s="535" t="s">
        <v>22149</v>
      </c>
      <c r="M21085" s="529" t="s">
        <v>1075</v>
      </c>
    </row>
    <row r="21086" spans="12:13" x14ac:dyDescent="0.35">
      <c r="L21086" s="535" t="s">
        <v>22150</v>
      </c>
      <c r="M21086" s="529" t="s">
        <v>1075</v>
      </c>
    </row>
    <row r="21087" spans="12:13" x14ac:dyDescent="0.35">
      <c r="L21087" s="535" t="s">
        <v>22151</v>
      </c>
      <c r="M21087" s="529" t="s">
        <v>1075</v>
      </c>
    </row>
    <row r="21088" spans="12:13" x14ac:dyDescent="0.35">
      <c r="L21088" s="535" t="s">
        <v>22152</v>
      </c>
      <c r="M21088" s="529" t="s">
        <v>1075</v>
      </c>
    </row>
    <row r="21089" spans="12:13" x14ac:dyDescent="0.35">
      <c r="L21089" s="535" t="s">
        <v>22153</v>
      </c>
      <c r="M21089" s="529" t="s">
        <v>1075</v>
      </c>
    </row>
    <row r="21090" spans="12:13" x14ac:dyDescent="0.35">
      <c r="L21090" s="535" t="s">
        <v>22154</v>
      </c>
      <c r="M21090" s="529" t="s">
        <v>1075</v>
      </c>
    </row>
    <row r="21091" spans="12:13" x14ac:dyDescent="0.35">
      <c r="L21091" s="535" t="s">
        <v>22155</v>
      </c>
      <c r="M21091" s="529" t="s">
        <v>1075</v>
      </c>
    </row>
    <row r="21092" spans="12:13" x14ac:dyDescent="0.35">
      <c r="L21092" s="535" t="s">
        <v>22156</v>
      </c>
      <c r="M21092" s="529" t="s">
        <v>1075</v>
      </c>
    </row>
    <row r="21093" spans="12:13" x14ac:dyDescent="0.35">
      <c r="L21093" s="535" t="s">
        <v>22157</v>
      </c>
      <c r="M21093" s="529" t="s">
        <v>1075</v>
      </c>
    </row>
    <row r="21094" spans="12:13" x14ac:dyDescent="0.35">
      <c r="L21094" s="535" t="s">
        <v>22158</v>
      </c>
      <c r="M21094" s="529" t="s">
        <v>1075</v>
      </c>
    </row>
    <row r="21095" spans="12:13" x14ac:dyDescent="0.35">
      <c r="L21095" s="535" t="s">
        <v>22159</v>
      </c>
      <c r="M21095" s="529" t="s">
        <v>1075</v>
      </c>
    </row>
    <row r="21096" spans="12:13" x14ac:dyDescent="0.35">
      <c r="L21096" s="535" t="s">
        <v>22160</v>
      </c>
      <c r="M21096" s="529" t="s">
        <v>1075</v>
      </c>
    </row>
    <row r="21097" spans="12:13" x14ac:dyDescent="0.35">
      <c r="L21097" s="535" t="s">
        <v>22161</v>
      </c>
      <c r="M21097" s="529" t="s">
        <v>1075</v>
      </c>
    </row>
    <row r="21098" spans="12:13" x14ac:dyDescent="0.35">
      <c r="L21098" s="535" t="s">
        <v>22162</v>
      </c>
      <c r="M21098" s="529" t="s">
        <v>1075</v>
      </c>
    </row>
    <row r="21099" spans="12:13" x14ac:dyDescent="0.35">
      <c r="L21099" s="535" t="s">
        <v>22163</v>
      </c>
      <c r="M21099" s="529" t="s">
        <v>1075</v>
      </c>
    </row>
    <row r="21100" spans="12:13" x14ac:dyDescent="0.35">
      <c r="L21100" s="535" t="s">
        <v>22164</v>
      </c>
      <c r="M21100" s="529" t="s">
        <v>1075</v>
      </c>
    </row>
    <row r="21101" spans="12:13" x14ac:dyDescent="0.35">
      <c r="L21101" s="535" t="s">
        <v>22165</v>
      </c>
      <c r="M21101" s="529" t="s">
        <v>1075</v>
      </c>
    </row>
    <row r="21102" spans="12:13" x14ac:dyDescent="0.35">
      <c r="L21102" s="535" t="s">
        <v>22166</v>
      </c>
      <c r="M21102" s="529" t="s">
        <v>1075</v>
      </c>
    </row>
    <row r="21103" spans="12:13" x14ac:dyDescent="0.35">
      <c r="L21103" s="535" t="s">
        <v>22167</v>
      </c>
      <c r="M21103" s="529" t="s">
        <v>1075</v>
      </c>
    </row>
    <row r="21104" spans="12:13" x14ac:dyDescent="0.35">
      <c r="L21104" s="535" t="s">
        <v>22168</v>
      </c>
      <c r="M21104" s="529" t="s">
        <v>1075</v>
      </c>
    </row>
    <row r="21105" spans="12:13" x14ac:dyDescent="0.35">
      <c r="L21105" s="535" t="s">
        <v>22169</v>
      </c>
      <c r="M21105" s="529" t="s">
        <v>1075</v>
      </c>
    </row>
    <row r="21106" spans="12:13" x14ac:dyDescent="0.35">
      <c r="L21106" s="535" t="s">
        <v>22170</v>
      </c>
      <c r="M21106" s="529" t="s">
        <v>1075</v>
      </c>
    </row>
    <row r="21107" spans="12:13" x14ac:dyDescent="0.35">
      <c r="L21107" s="535" t="s">
        <v>22171</v>
      </c>
      <c r="M21107" s="529" t="s">
        <v>1075</v>
      </c>
    </row>
    <row r="21108" spans="12:13" x14ac:dyDescent="0.35">
      <c r="L21108" s="535" t="s">
        <v>22172</v>
      </c>
      <c r="M21108" s="529" t="s">
        <v>1075</v>
      </c>
    </row>
    <row r="21109" spans="12:13" x14ac:dyDescent="0.35">
      <c r="L21109" s="535" t="s">
        <v>22173</v>
      </c>
      <c r="M21109" s="529" t="s">
        <v>1075</v>
      </c>
    </row>
    <row r="21110" spans="12:13" x14ac:dyDescent="0.35">
      <c r="L21110" s="535" t="s">
        <v>22174</v>
      </c>
      <c r="M21110" s="529" t="s">
        <v>1075</v>
      </c>
    </row>
    <row r="21111" spans="12:13" x14ac:dyDescent="0.35">
      <c r="L21111" s="535" t="s">
        <v>22175</v>
      </c>
      <c r="M21111" s="529" t="s">
        <v>1075</v>
      </c>
    </row>
    <row r="21112" spans="12:13" x14ac:dyDescent="0.35">
      <c r="L21112" s="535" t="s">
        <v>22176</v>
      </c>
      <c r="M21112" s="529" t="s">
        <v>1075</v>
      </c>
    </row>
    <row r="21113" spans="12:13" x14ac:dyDescent="0.35">
      <c r="L21113" s="535" t="s">
        <v>22177</v>
      </c>
      <c r="M21113" s="529" t="s">
        <v>1075</v>
      </c>
    </row>
    <row r="21114" spans="12:13" x14ac:dyDescent="0.35">
      <c r="L21114" s="535" t="s">
        <v>22178</v>
      </c>
      <c r="M21114" s="529" t="s">
        <v>1075</v>
      </c>
    </row>
    <row r="21115" spans="12:13" x14ac:dyDescent="0.35">
      <c r="L21115" s="535" t="s">
        <v>22179</v>
      </c>
      <c r="M21115" s="529" t="s">
        <v>1075</v>
      </c>
    </row>
    <row r="21116" spans="12:13" x14ac:dyDescent="0.35">
      <c r="L21116" s="535" t="s">
        <v>22180</v>
      </c>
      <c r="M21116" s="529" t="s">
        <v>1075</v>
      </c>
    </row>
    <row r="21117" spans="12:13" x14ac:dyDescent="0.35">
      <c r="L21117" s="535" t="s">
        <v>22181</v>
      </c>
      <c r="M21117" s="529" t="s">
        <v>1075</v>
      </c>
    </row>
    <row r="21118" spans="12:13" x14ac:dyDescent="0.35">
      <c r="L21118" s="535" t="s">
        <v>22182</v>
      </c>
      <c r="M21118" s="529" t="s">
        <v>1075</v>
      </c>
    </row>
    <row r="21119" spans="12:13" x14ac:dyDescent="0.35">
      <c r="L21119" s="535" t="s">
        <v>22183</v>
      </c>
      <c r="M21119" s="529" t="s">
        <v>1075</v>
      </c>
    </row>
    <row r="21120" spans="12:13" x14ac:dyDescent="0.35">
      <c r="L21120" s="535" t="s">
        <v>22184</v>
      </c>
      <c r="M21120" s="529" t="s">
        <v>1075</v>
      </c>
    </row>
    <row r="21121" spans="12:13" x14ac:dyDescent="0.35">
      <c r="L21121" s="535" t="s">
        <v>22185</v>
      </c>
      <c r="M21121" s="529" t="s">
        <v>1075</v>
      </c>
    </row>
    <row r="21122" spans="12:13" x14ac:dyDescent="0.35">
      <c r="L21122" s="535" t="s">
        <v>22186</v>
      </c>
      <c r="M21122" s="529" t="s">
        <v>1075</v>
      </c>
    </row>
    <row r="21123" spans="12:13" x14ac:dyDescent="0.35">
      <c r="L21123" s="535" t="s">
        <v>22187</v>
      </c>
      <c r="M21123" s="529" t="s">
        <v>1075</v>
      </c>
    </row>
    <row r="21124" spans="12:13" x14ac:dyDescent="0.35">
      <c r="L21124" s="535" t="s">
        <v>22188</v>
      </c>
      <c r="M21124" s="529" t="s">
        <v>1075</v>
      </c>
    </row>
    <row r="21125" spans="12:13" x14ac:dyDescent="0.35">
      <c r="L21125" s="535" t="s">
        <v>22189</v>
      </c>
      <c r="M21125" s="529" t="s">
        <v>1075</v>
      </c>
    </row>
    <row r="21126" spans="12:13" x14ac:dyDescent="0.35">
      <c r="L21126" s="535" t="s">
        <v>22190</v>
      </c>
      <c r="M21126" s="529" t="s">
        <v>1075</v>
      </c>
    </row>
    <row r="21127" spans="12:13" x14ac:dyDescent="0.35">
      <c r="L21127" s="535" t="s">
        <v>22191</v>
      </c>
      <c r="M21127" s="529" t="s">
        <v>1075</v>
      </c>
    </row>
    <row r="21128" spans="12:13" x14ac:dyDescent="0.35">
      <c r="L21128" s="535" t="s">
        <v>22192</v>
      </c>
      <c r="M21128" s="529" t="s">
        <v>1075</v>
      </c>
    </row>
    <row r="21129" spans="12:13" x14ac:dyDescent="0.35">
      <c r="L21129" s="535" t="s">
        <v>22193</v>
      </c>
      <c r="M21129" s="529" t="s">
        <v>1075</v>
      </c>
    </row>
    <row r="21130" spans="12:13" x14ac:dyDescent="0.35">
      <c r="L21130" s="535" t="s">
        <v>22194</v>
      </c>
      <c r="M21130" s="529" t="s">
        <v>1075</v>
      </c>
    </row>
    <row r="21131" spans="12:13" x14ac:dyDescent="0.35">
      <c r="L21131" s="535" t="s">
        <v>22195</v>
      </c>
      <c r="M21131" s="529" t="s">
        <v>1075</v>
      </c>
    </row>
    <row r="21132" spans="12:13" x14ac:dyDescent="0.35">
      <c r="L21132" s="535" t="s">
        <v>22196</v>
      </c>
      <c r="M21132" s="529" t="s">
        <v>1075</v>
      </c>
    </row>
    <row r="21133" spans="12:13" x14ac:dyDescent="0.35">
      <c r="L21133" s="535" t="s">
        <v>22197</v>
      </c>
      <c r="M21133" s="529" t="s">
        <v>1075</v>
      </c>
    </row>
    <row r="21134" spans="12:13" x14ac:dyDescent="0.35">
      <c r="L21134" s="535" t="s">
        <v>22198</v>
      </c>
      <c r="M21134" s="529" t="s">
        <v>1075</v>
      </c>
    </row>
    <row r="21135" spans="12:13" x14ac:dyDescent="0.35">
      <c r="L21135" s="535" t="s">
        <v>22199</v>
      </c>
      <c r="M21135" s="529" t="s">
        <v>1075</v>
      </c>
    </row>
    <row r="21136" spans="12:13" x14ac:dyDescent="0.35">
      <c r="L21136" s="535" t="s">
        <v>22200</v>
      </c>
      <c r="M21136" s="529" t="s">
        <v>1075</v>
      </c>
    </row>
    <row r="21137" spans="12:13" x14ac:dyDescent="0.35">
      <c r="L21137" s="535" t="s">
        <v>22201</v>
      </c>
      <c r="M21137" s="529" t="s">
        <v>1075</v>
      </c>
    </row>
    <row r="21138" spans="12:13" x14ac:dyDescent="0.35">
      <c r="L21138" s="535" t="s">
        <v>22202</v>
      </c>
      <c r="M21138" s="529" t="s">
        <v>1075</v>
      </c>
    </row>
    <row r="21139" spans="12:13" x14ac:dyDescent="0.35">
      <c r="L21139" s="535" t="s">
        <v>22203</v>
      </c>
      <c r="M21139" s="529" t="s">
        <v>1075</v>
      </c>
    </row>
    <row r="21140" spans="12:13" x14ac:dyDescent="0.35">
      <c r="L21140" s="535" t="s">
        <v>22204</v>
      </c>
      <c r="M21140" s="529" t="s">
        <v>1075</v>
      </c>
    </row>
    <row r="21141" spans="12:13" x14ac:dyDescent="0.35">
      <c r="L21141" s="535" t="s">
        <v>22205</v>
      </c>
      <c r="M21141" s="529" t="s">
        <v>1075</v>
      </c>
    </row>
    <row r="21142" spans="12:13" x14ac:dyDescent="0.35">
      <c r="L21142" s="535" t="s">
        <v>22206</v>
      </c>
      <c r="M21142" s="529" t="s">
        <v>1075</v>
      </c>
    </row>
    <row r="21143" spans="12:13" x14ac:dyDescent="0.35">
      <c r="L21143" s="535" t="s">
        <v>22207</v>
      </c>
      <c r="M21143" s="529" t="s">
        <v>1075</v>
      </c>
    </row>
    <row r="21144" spans="12:13" x14ac:dyDescent="0.35">
      <c r="L21144" s="535" t="s">
        <v>22208</v>
      </c>
      <c r="M21144" s="529" t="s">
        <v>1075</v>
      </c>
    </row>
    <row r="21145" spans="12:13" x14ac:dyDescent="0.35">
      <c r="L21145" s="535" t="s">
        <v>22209</v>
      </c>
      <c r="M21145" s="529" t="s">
        <v>1075</v>
      </c>
    </row>
    <row r="21146" spans="12:13" x14ac:dyDescent="0.35">
      <c r="L21146" s="535" t="s">
        <v>22210</v>
      </c>
      <c r="M21146" s="529" t="s">
        <v>1075</v>
      </c>
    </row>
    <row r="21147" spans="12:13" x14ac:dyDescent="0.35">
      <c r="L21147" s="535" t="s">
        <v>22211</v>
      </c>
      <c r="M21147" s="529" t="s">
        <v>1075</v>
      </c>
    </row>
    <row r="21148" spans="12:13" x14ac:dyDescent="0.35">
      <c r="L21148" s="535" t="s">
        <v>22212</v>
      </c>
      <c r="M21148" s="529" t="s">
        <v>1075</v>
      </c>
    </row>
    <row r="21149" spans="12:13" x14ac:dyDescent="0.35">
      <c r="L21149" s="535" t="s">
        <v>22213</v>
      </c>
      <c r="M21149" s="529" t="s">
        <v>1075</v>
      </c>
    </row>
    <row r="21150" spans="12:13" x14ac:dyDescent="0.35">
      <c r="L21150" s="535" t="s">
        <v>22214</v>
      </c>
      <c r="M21150" s="529" t="s">
        <v>1075</v>
      </c>
    </row>
    <row r="21151" spans="12:13" x14ac:dyDescent="0.35">
      <c r="L21151" s="535" t="s">
        <v>22215</v>
      </c>
      <c r="M21151" s="529" t="s">
        <v>1075</v>
      </c>
    </row>
    <row r="21152" spans="12:13" x14ac:dyDescent="0.35">
      <c r="L21152" s="535" t="s">
        <v>22216</v>
      </c>
      <c r="M21152" s="529" t="s">
        <v>1075</v>
      </c>
    </row>
    <row r="21153" spans="12:13" x14ac:dyDescent="0.35">
      <c r="L21153" s="535" t="s">
        <v>22217</v>
      </c>
      <c r="M21153" s="529" t="s">
        <v>1075</v>
      </c>
    </row>
    <row r="21154" spans="12:13" x14ac:dyDescent="0.35">
      <c r="L21154" s="535" t="s">
        <v>22218</v>
      </c>
      <c r="M21154" s="529" t="s">
        <v>1075</v>
      </c>
    </row>
    <row r="21155" spans="12:13" x14ac:dyDescent="0.35">
      <c r="L21155" s="535" t="s">
        <v>22219</v>
      </c>
      <c r="M21155" s="529" t="s">
        <v>1075</v>
      </c>
    </row>
    <row r="21156" spans="12:13" x14ac:dyDescent="0.35">
      <c r="L21156" s="535" t="s">
        <v>22220</v>
      </c>
      <c r="M21156" s="529" t="s">
        <v>1075</v>
      </c>
    </row>
    <row r="21157" spans="12:13" x14ac:dyDescent="0.35">
      <c r="L21157" s="535" t="s">
        <v>22221</v>
      </c>
      <c r="M21157" s="529" t="s">
        <v>1075</v>
      </c>
    </row>
    <row r="21158" spans="12:13" x14ac:dyDescent="0.35">
      <c r="L21158" s="535" t="s">
        <v>22222</v>
      </c>
      <c r="M21158" s="529" t="s">
        <v>1075</v>
      </c>
    </row>
    <row r="21159" spans="12:13" x14ac:dyDescent="0.35">
      <c r="L21159" s="535" t="s">
        <v>22223</v>
      </c>
      <c r="M21159" s="529" t="s">
        <v>1075</v>
      </c>
    </row>
    <row r="21160" spans="12:13" x14ac:dyDescent="0.35">
      <c r="L21160" s="535" t="s">
        <v>22224</v>
      </c>
      <c r="M21160" s="529" t="s">
        <v>1075</v>
      </c>
    </row>
    <row r="21161" spans="12:13" x14ac:dyDescent="0.35">
      <c r="L21161" s="535" t="s">
        <v>22225</v>
      </c>
      <c r="M21161" s="529" t="s">
        <v>1075</v>
      </c>
    </row>
    <row r="21162" spans="12:13" x14ac:dyDescent="0.35">
      <c r="L21162" s="535" t="s">
        <v>22226</v>
      </c>
      <c r="M21162" s="529" t="s">
        <v>1075</v>
      </c>
    </row>
    <row r="21163" spans="12:13" x14ac:dyDescent="0.35">
      <c r="L21163" s="535" t="s">
        <v>22227</v>
      </c>
      <c r="M21163" s="529" t="s">
        <v>1075</v>
      </c>
    </row>
    <row r="21164" spans="12:13" x14ac:dyDescent="0.35">
      <c r="L21164" s="535" t="s">
        <v>22228</v>
      </c>
      <c r="M21164" s="529" t="s">
        <v>1075</v>
      </c>
    </row>
    <row r="21165" spans="12:13" x14ac:dyDescent="0.35">
      <c r="L21165" s="535" t="s">
        <v>22229</v>
      </c>
      <c r="M21165" s="529" t="s">
        <v>1075</v>
      </c>
    </row>
    <row r="21166" spans="12:13" x14ac:dyDescent="0.35">
      <c r="L21166" s="535" t="s">
        <v>22230</v>
      </c>
      <c r="M21166" s="529" t="s">
        <v>1075</v>
      </c>
    </row>
    <row r="21167" spans="12:13" x14ac:dyDescent="0.35">
      <c r="L21167" s="535" t="s">
        <v>22231</v>
      </c>
      <c r="M21167" s="529" t="s">
        <v>1075</v>
      </c>
    </row>
    <row r="21168" spans="12:13" x14ac:dyDescent="0.35">
      <c r="L21168" s="535" t="s">
        <v>22232</v>
      </c>
      <c r="M21168" s="529" t="s">
        <v>1075</v>
      </c>
    </row>
    <row r="21169" spans="12:13" x14ac:dyDescent="0.35">
      <c r="L21169" s="535" t="s">
        <v>22233</v>
      </c>
      <c r="M21169" s="529" t="s">
        <v>1075</v>
      </c>
    </row>
    <row r="21170" spans="12:13" x14ac:dyDescent="0.35">
      <c r="L21170" s="535" t="s">
        <v>22234</v>
      </c>
      <c r="M21170" s="529" t="s">
        <v>1075</v>
      </c>
    </row>
    <row r="21171" spans="12:13" x14ac:dyDescent="0.35">
      <c r="L21171" s="535" t="s">
        <v>22235</v>
      </c>
      <c r="M21171" s="529" t="s">
        <v>1075</v>
      </c>
    </row>
    <row r="21172" spans="12:13" x14ac:dyDescent="0.35">
      <c r="L21172" s="535" t="s">
        <v>22236</v>
      </c>
      <c r="M21172" s="529" t="s">
        <v>1075</v>
      </c>
    </row>
    <row r="21173" spans="12:13" x14ac:dyDescent="0.35">
      <c r="L21173" s="535" t="s">
        <v>22237</v>
      </c>
      <c r="M21173" s="529" t="s">
        <v>1075</v>
      </c>
    </row>
    <row r="21174" spans="12:13" x14ac:dyDescent="0.35">
      <c r="L21174" s="535" t="s">
        <v>22238</v>
      </c>
      <c r="M21174" s="529" t="s">
        <v>1075</v>
      </c>
    </row>
    <row r="21175" spans="12:13" x14ac:dyDescent="0.35">
      <c r="L21175" s="535" t="s">
        <v>22239</v>
      </c>
      <c r="M21175" s="529" t="s">
        <v>1075</v>
      </c>
    </row>
    <row r="21176" spans="12:13" x14ac:dyDescent="0.35">
      <c r="L21176" s="535" t="s">
        <v>22240</v>
      </c>
      <c r="M21176" s="529" t="s">
        <v>1075</v>
      </c>
    </row>
    <row r="21177" spans="12:13" x14ac:dyDescent="0.35">
      <c r="L21177" s="535" t="s">
        <v>22241</v>
      </c>
      <c r="M21177" s="529" t="s">
        <v>1075</v>
      </c>
    </row>
    <row r="21178" spans="12:13" x14ac:dyDescent="0.35">
      <c r="L21178" s="535" t="s">
        <v>22242</v>
      </c>
      <c r="M21178" s="529" t="s">
        <v>1075</v>
      </c>
    </row>
    <row r="21179" spans="12:13" x14ac:dyDescent="0.35">
      <c r="L21179" s="535" t="s">
        <v>22243</v>
      </c>
      <c r="M21179" s="529" t="s">
        <v>1047</v>
      </c>
    </row>
    <row r="21180" spans="12:13" x14ac:dyDescent="0.35">
      <c r="L21180" s="535" t="s">
        <v>22244</v>
      </c>
      <c r="M21180" s="529" t="s">
        <v>1047</v>
      </c>
    </row>
    <row r="21181" spans="12:13" x14ac:dyDescent="0.35">
      <c r="L21181" s="535" t="s">
        <v>22245</v>
      </c>
      <c r="M21181" s="529" t="s">
        <v>1047</v>
      </c>
    </row>
    <row r="21182" spans="12:13" x14ac:dyDescent="0.35">
      <c r="L21182" s="535" t="s">
        <v>22246</v>
      </c>
      <c r="M21182" s="529" t="s">
        <v>1075</v>
      </c>
    </row>
    <row r="21183" spans="12:13" x14ac:dyDescent="0.35">
      <c r="L21183" s="535" t="s">
        <v>22247</v>
      </c>
      <c r="M21183" s="529" t="s">
        <v>1047</v>
      </c>
    </row>
    <row r="21184" spans="12:13" x14ac:dyDescent="0.35">
      <c r="L21184" s="535" t="s">
        <v>22248</v>
      </c>
      <c r="M21184" s="529" t="s">
        <v>1047</v>
      </c>
    </row>
    <row r="21185" spans="12:13" x14ac:dyDescent="0.35">
      <c r="L21185" s="535" t="s">
        <v>22249</v>
      </c>
      <c r="M21185" s="529" t="s">
        <v>1047</v>
      </c>
    </row>
    <row r="21186" spans="12:13" x14ac:dyDescent="0.35">
      <c r="L21186" s="535" t="s">
        <v>22250</v>
      </c>
      <c r="M21186" s="529" t="s">
        <v>1075</v>
      </c>
    </row>
    <row r="21187" spans="12:13" x14ac:dyDescent="0.35">
      <c r="L21187" s="535" t="s">
        <v>22251</v>
      </c>
      <c r="M21187" s="529" t="s">
        <v>1075</v>
      </c>
    </row>
    <row r="21188" spans="12:13" x14ac:dyDescent="0.35">
      <c r="L21188" s="535" t="s">
        <v>22252</v>
      </c>
      <c r="M21188" s="529" t="s">
        <v>1047</v>
      </c>
    </row>
    <row r="21189" spans="12:13" x14ac:dyDescent="0.35">
      <c r="L21189" s="535" t="s">
        <v>22253</v>
      </c>
      <c r="M21189" s="529" t="s">
        <v>1047</v>
      </c>
    </row>
    <row r="21190" spans="12:13" x14ac:dyDescent="0.35">
      <c r="L21190" s="535" t="s">
        <v>22254</v>
      </c>
      <c r="M21190" s="529" t="s">
        <v>1075</v>
      </c>
    </row>
    <row r="21191" spans="12:13" x14ac:dyDescent="0.35">
      <c r="L21191" s="535" t="s">
        <v>22255</v>
      </c>
      <c r="M21191" s="529" t="s">
        <v>1047</v>
      </c>
    </row>
    <row r="21192" spans="12:13" x14ac:dyDescent="0.35">
      <c r="L21192" s="535" t="s">
        <v>22256</v>
      </c>
      <c r="M21192" s="529" t="s">
        <v>1047</v>
      </c>
    </row>
    <row r="21193" spans="12:13" x14ac:dyDescent="0.35">
      <c r="L21193" s="535" t="s">
        <v>22257</v>
      </c>
      <c r="M21193" s="529" t="s">
        <v>1047</v>
      </c>
    </row>
    <row r="21194" spans="12:13" x14ac:dyDescent="0.35">
      <c r="L21194" s="535" t="s">
        <v>22258</v>
      </c>
      <c r="M21194" s="529" t="s">
        <v>1047</v>
      </c>
    </row>
    <row r="21195" spans="12:13" x14ac:dyDescent="0.35">
      <c r="L21195" s="535" t="s">
        <v>22259</v>
      </c>
      <c r="M21195" s="529" t="s">
        <v>1075</v>
      </c>
    </row>
    <row r="21196" spans="12:13" x14ac:dyDescent="0.35">
      <c r="L21196" s="535" t="s">
        <v>22260</v>
      </c>
      <c r="M21196" s="529" t="s">
        <v>1047</v>
      </c>
    </row>
    <row r="21197" spans="12:13" x14ac:dyDescent="0.35">
      <c r="L21197" s="535" t="s">
        <v>22261</v>
      </c>
      <c r="M21197" s="529" t="s">
        <v>1047</v>
      </c>
    </row>
    <row r="21198" spans="12:13" x14ac:dyDescent="0.35">
      <c r="L21198" s="535" t="s">
        <v>22262</v>
      </c>
      <c r="M21198" s="529" t="s">
        <v>1047</v>
      </c>
    </row>
    <row r="21199" spans="12:13" x14ac:dyDescent="0.35">
      <c r="L21199" s="535" t="s">
        <v>22263</v>
      </c>
      <c r="M21199" s="529" t="s">
        <v>1075</v>
      </c>
    </row>
    <row r="21200" spans="12:13" x14ac:dyDescent="0.35">
      <c r="L21200" s="535" t="s">
        <v>22264</v>
      </c>
      <c r="M21200" s="529" t="s">
        <v>1075</v>
      </c>
    </row>
    <row r="21201" spans="12:13" x14ac:dyDescent="0.35">
      <c r="L21201" s="535" t="s">
        <v>22265</v>
      </c>
      <c r="M21201" s="529" t="s">
        <v>1075</v>
      </c>
    </row>
    <row r="21202" spans="12:13" x14ac:dyDescent="0.35">
      <c r="L21202" s="535" t="s">
        <v>22266</v>
      </c>
      <c r="M21202" s="529" t="s">
        <v>1047</v>
      </c>
    </row>
    <row r="21203" spans="12:13" x14ac:dyDescent="0.35">
      <c r="L21203" s="535" t="s">
        <v>22267</v>
      </c>
      <c r="M21203" s="529" t="s">
        <v>1047</v>
      </c>
    </row>
    <row r="21204" spans="12:13" x14ac:dyDescent="0.35">
      <c r="L21204" s="535" t="s">
        <v>22268</v>
      </c>
      <c r="M21204" s="529" t="s">
        <v>1047</v>
      </c>
    </row>
    <row r="21205" spans="12:13" x14ac:dyDescent="0.35">
      <c r="L21205" s="535" t="s">
        <v>22269</v>
      </c>
      <c r="M21205" s="529" t="s">
        <v>1047</v>
      </c>
    </row>
    <row r="21206" spans="12:13" x14ac:dyDescent="0.35">
      <c r="L21206" s="535" t="s">
        <v>22270</v>
      </c>
      <c r="M21206" s="529" t="s">
        <v>1075</v>
      </c>
    </row>
    <row r="21207" spans="12:13" x14ac:dyDescent="0.35">
      <c r="L21207" s="535" t="s">
        <v>22271</v>
      </c>
      <c r="M21207" s="529" t="s">
        <v>1075</v>
      </c>
    </row>
    <row r="21208" spans="12:13" x14ac:dyDescent="0.35">
      <c r="L21208" s="535" t="s">
        <v>22272</v>
      </c>
      <c r="M21208" s="529" t="s">
        <v>1047</v>
      </c>
    </row>
    <row r="21209" spans="12:13" x14ac:dyDescent="0.35">
      <c r="L21209" s="535" t="s">
        <v>22273</v>
      </c>
      <c r="M21209" s="529" t="s">
        <v>1075</v>
      </c>
    </row>
    <row r="21210" spans="12:13" x14ac:dyDescent="0.35">
      <c r="L21210" s="535" t="s">
        <v>22274</v>
      </c>
      <c r="M21210" s="529" t="s">
        <v>1075</v>
      </c>
    </row>
    <row r="21211" spans="12:13" x14ac:dyDescent="0.35">
      <c r="L21211" s="535" t="s">
        <v>22275</v>
      </c>
      <c r="M21211" s="529" t="s">
        <v>1075</v>
      </c>
    </row>
    <row r="21212" spans="12:13" x14ac:dyDescent="0.35">
      <c r="L21212" s="535" t="s">
        <v>22276</v>
      </c>
      <c r="M21212" s="529" t="s">
        <v>1047</v>
      </c>
    </row>
    <row r="21213" spans="12:13" x14ac:dyDescent="0.35">
      <c r="L21213" s="535" t="s">
        <v>22277</v>
      </c>
      <c r="M21213" s="529" t="s">
        <v>1047</v>
      </c>
    </row>
    <row r="21214" spans="12:13" x14ac:dyDescent="0.35">
      <c r="L21214" s="535" t="s">
        <v>22278</v>
      </c>
      <c r="M21214" s="529" t="s">
        <v>1075</v>
      </c>
    </row>
    <row r="21215" spans="12:13" x14ac:dyDescent="0.35">
      <c r="L21215" s="535" t="s">
        <v>22279</v>
      </c>
      <c r="M21215" s="529" t="s">
        <v>1047</v>
      </c>
    </row>
    <row r="21216" spans="12:13" x14ac:dyDescent="0.35">
      <c r="L21216" s="535" t="s">
        <v>22280</v>
      </c>
      <c r="M21216" s="529" t="s">
        <v>1075</v>
      </c>
    </row>
    <row r="21217" spans="12:13" x14ac:dyDescent="0.35">
      <c r="L21217" s="535" t="s">
        <v>22281</v>
      </c>
      <c r="M21217" s="529" t="s">
        <v>1075</v>
      </c>
    </row>
    <row r="21218" spans="12:13" x14ac:dyDescent="0.35">
      <c r="L21218" s="535" t="s">
        <v>22282</v>
      </c>
      <c r="M21218" s="529" t="s">
        <v>1075</v>
      </c>
    </row>
    <row r="21219" spans="12:13" x14ac:dyDescent="0.35">
      <c r="L21219" s="535" t="s">
        <v>22283</v>
      </c>
      <c r="M21219" s="529" t="s">
        <v>1047</v>
      </c>
    </row>
    <row r="21220" spans="12:13" x14ac:dyDescent="0.35">
      <c r="L21220" s="535" t="s">
        <v>22284</v>
      </c>
      <c r="M21220" s="529" t="s">
        <v>1047</v>
      </c>
    </row>
    <row r="21221" spans="12:13" x14ac:dyDescent="0.35">
      <c r="L21221" s="535" t="s">
        <v>22285</v>
      </c>
      <c r="M21221" s="529" t="s">
        <v>1047</v>
      </c>
    </row>
    <row r="21222" spans="12:13" x14ac:dyDescent="0.35">
      <c r="L21222" s="535" t="s">
        <v>22286</v>
      </c>
      <c r="M21222" s="529" t="s">
        <v>1047</v>
      </c>
    </row>
    <row r="21223" spans="12:13" x14ac:dyDescent="0.35">
      <c r="L21223" s="535" t="s">
        <v>22287</v>
      </c>
      <c r="M21223" s="529" t="s">
        <v>1047</v>
      </c>
    </row>
    <row r="21224" spans="12:13" x14ac:dyDescent="0.35">
      <c r="L21224" s="535" t="s">
        <v>22288</v>
      </c>
      <c r="M21224" s="529" t="s">
        <v>1075</v>
      </c>
    </row>
    <row r="21225" spans="12:13" x14ac:dyDescent="0.35">
      <c r="L21225" s="535" t="s">
        <v>22289</v>
      </c>
      <c r="M21225" s="529" t="s">
        <v>1047</v>
      </c>
    </row>
    <row r="21226" spans="12:13" x14ac:dyDescent="0.35">
      <c r="L21226" s="535" t="s">
        <v>22290</v>
      </c>
      <c r="M21226" s="529" t="s">
        <v>1047</v>
      </c>
    </row>
    <row r="21227" spans="12:13" x14ac:dyDescent="0.35">
      <c r="L21227" s="535" t="s">
        <v>22291</v>
      </c>
      <c r="M21227" s="529" t="s">
        <v>1075</v>
      </c>
    </row>
    <row r="21228" spans="12:13" x14ac:dyDescent="0.35">
      <c r="L21228" s="535" t="s">
        <v>22292</v>
      </c>
      <c r="M21228" s="529" t="s">
        <v>1047</v>
      </c>
    </row>
    <row r="21229" spans="12:13" x14ac:dyDescent="0.35">
      <c r="L21229" s="535" t="s">
        <v>22293</v>
      </c>
      <c r="M21229" s="529" t="s">
        <v>1047</v>
      </c>
    </row>
    <row r="21230" spans="12:13" x14ac:dyDescent="0.35">
      <c r="L21230" s="535" t="s">
        <v>22294</v>
      </c>
      <c r="M21230" s="529" t="s">
        <v>1047</v>
      </c>
    </row>
    <row r="21231" spans="12:13" x14ac:dyDescent="0.35">
      <c r="L21231" s="535" t="s">
        <v>22295</v>
      </c>
      <c r="M21231" s="529" t="s">
        <v>1047</v>
      </c>
    </row>
    <row r="21232" spans="12:13" x14ac:dyDescent="0.35">
      <c r="L21232" s="535" t="s">
        <v>22296</v>
      </c>
      <c r="M21232" s="529" t="s">
        <v>1075</v>
      </c>
    </row>
    <row r="21233" spans="12:13" x14ac:dyDescent="0.35">
      <c r="L21233" s="535" t="s">
        <v>22297</v>
      </c>
      <c r="M21233" s="529" t="s">
        <v>1075</v>
      </c>
    </row>
    <row r="21234" spans="12:13" x14ac:dyDescent="0.35">
      <c r="L21234" s="535" t="s">
        <v>22298</v>
      </c>
      <c r="M21234" s="529" t="s">
        <v>1047</v>
      </c>
    </row>
    <row r="21235" spans="12:13" x14ac:dyDescent="0.35">
      <c r="L21235" s="535" t="s">
        <v>22299</v>
      </c>
      <c r="M21235" s="529" t="s">
        <v>1047</v>
      </c>
    </row>
    <row r="21236" spans="12:13" x14ac:dyDescent="0.35">
      <c r="L21236" s="535" t="s">
        <v>22300</v>
      </c>
      <c r="M21236" s="529" t="s">
        <v>1047</v>
      </c>
    </row>
    <row r="21237" spans="12:13" x14ac:dyDescent="0.35">
      <c r="L21237" s="535" t="s">
        <v>22301</v>
      </c>
      <c r="M21237" s="529" t="s">
        <v>1047</v>
      </c>
    </row>
    <row r="21238" spans="12:13" x14ac:dyDescent="0.35">
      <c r="L21238" s="535" t="s">
        <v>22302</v>
      </c>
      <c r="M21238" s="529" t="s">
        <v>1047</v>
      </c>
    </row>
    <row r="21239" spans="12:13" x14ac:dyDescent="0.35">
      <c r="L21239" s="535" t="s">
        <v>22303</v>
      </c>
      <c r="M21239" s="529" t="s">
        <v>1047</v>
      </c>
    </row>
    <row r="21240" spans="12:13" x14ac:dyDescent="0.35">
      <c r="L21240" s="535" t="s">
        <v>22304</v>
      </c>
      <c r="M21240" s="529" t="s">
        <v>1047</v>
      </c>
    </row>
    <row r="21241" spans="12:13" x14ac:dyDescent="0.35">
      <c r="L21241" s="535" t="s">
        <v>22305</v>
      </c>
      <c r="M21241" s="529" t="s">
        <v>1075</v>
      </c>
    </row>
    <row r="21242" spans="12:13" x14ac:dyDescent="0.35">
      <c r="L21242" s="535" t="s">
        <v>22306</v>
      </c>
      <c r="M21242" s="529" t="s">
        <v>1047</v>
      </c>
    </row>
    <row r="21243" spans="12:13" x14ac:dyDescent="0.35">
      <c r="L21243" s="535" t="s">
        <v>22307</v>
      </c>
      <c r="M21243" s="529" t="s">
        <v>1047</v>
      </c>
    </row>
    <row r="21244" spans="12:13" x14ac:dyDescent="0.35">
      <c r="L21244" s="535" t="s">
        <v>22308</v>
      </c>
      <c r="M21244" s="529" t="s">
        <v>1047</v>
      </c>
    </row>
    <row r="21245" spans="12:13" x14ac:dyDescent="0.35">
      <c r="L21245" s="535" t="s">
        <v>22309</v>
      </c>
      <c r="M21245" s="529" t="s">
        <v>1047</v>
      </c>
    </row>
    <row r="21246" spans="12:13" x14ac:dyDescent="0.35">
      <c r="L21246" s="535" t="s">
        <v>22310</v>
      </c>
      <c r="M21246" s="529" t="s">
        <v>1047</v>
      </c>
    </row>
    <row r="21247" spans="12:13" x14ac:dyDescent="0.35">
      <c r="L21247" s="535" t="s">
        <v>22311</v>
      </c>
      <c r="M21247" s="529" t="s">
        <v>1047</v>
      </c>
    </row>
    <row r="21248" spans="12:13" x14ac:dyDescent="0.35">
      <c r="L21248" s="535" t="s">
        <v>22312</v>
      </c>
      <c r="M21248" s="529" t="s">
        <v>1047</v>
      </c>
    </row>
    <row r="21249" spans="12:13" x14ac:dyDescent="0.35">
      <c r="L21249" s="535" t="s">
        <v>22313</v>
      </c>
      <c r="M21249" s="529" t="s">
        <v>1047</v>
      </c>
    </row>
    <row r="21250" spans="12:13" x14ac:dyDescent="0.35">
      <c r="L21250" s="535" t="s">
        <v>22314</v>
      </c>
      <c r="M21250" s="529" t="s">
        <v>1047</v>
      </c>
    </row>
    <row r="21251" spans="12:13" x14ac:dyDescent="0.35">
      <c r="L21251" s="535" t="s">
        <v>22315</v>
      </c>
      <c r="M21251" s="529" t="s">
        <v>1047</v>
      </c>
    </row>
    <row r="21252" spans="12:13" x14ac:dyDescent="0.35">
      <c r="L21252" s="535" t="s">
        <v>22316</v>
      </c>
      <c r="M21252" s="529" t="s">
        <v>1047</v>
      </c>
    </row>
    <row r="21253" spans="12:13" x14ac:dyDescent="0.35">
      <c r="L21253" s="535" t="s">
        <v>22317</v>
      </c>
      <c r="M21253" s="529" t="s">
        <v>1047</v>
      </c>
    </row>
    <row r="21254" spans="12:13" x14ac:dyDescent="0.35">
      <c r="L21254" s="535" t="s">
        <v>22318</v>
      </c>
      <c r="M21254" s="529" t="s">
        <v>1047</v>
      </c>
    </row>
    <row r="21255" spans="12:13" x14ac:dyDescent="0.35">
      <c r="L21255" s="535" t="s">
        <v>22319</v>
      </c>
      <c r="M21255" s="529" t="s">
        <v>1047</v>
      </c>
    </row>
    <row r="21256" spans="12:13" x14ac:dyDescent="0.35">
      <c r="L21256" s="535" t="s">
        <v>22320</v>
      </c>
      <c r="M21256" s="529" t="s">
        <v>1047</v>
      </c>
    </row>
    <row r="21257" spans="12:13" x14ac:dyDescent="0.35">
      <c r="L21257" s="535" t="s">
        <v>22321</v>
      </c>
      <c r="M21257" s="529" t="s">
        <v>1047</v>
      </c>
    </row>
    <row r="21258" spans="12:13" x14ac:dyDescent="0.35">
      <c r="L21258" s="535" t="s">
        <v>22322</v>
      </c>
      <c r="M21258" s="529" t="s">
        <v>1047</v>
      </c>
    </row>
    <row r="21259" spans="12:13" x14ac:dyDescent="0.35">
      <c r="L21259" s="535" t="s">
        <v>22323</v>
      </c>
      <c r="M21259" s="529" t="s">
        <v>1047</v>
      </c>
    </row>
    <row r="21260" spans="12:13" x14ac:dyDescent="0.35">
      <c r="L21260" s="535" t="s">
        <v>22324</v>
      </c>
      <c r="M21260" s="529" t="s">
        <v>1047</v>
      </c>
    </row>
    <row r="21261" spans="12:13" x14ac:dyDescent="0.35">
      <c r="L21261" s="535" t="s">
        <v>22325</v>
      </c>
      <c r="M21261" s="529" t="s">
        <v>1047</v>
      </c>
    </row>
    <row r="21262" spans="12:13" x14ac:dyDescent="0.35">
      <c r="L21262" s="535" t="s">
        <v>22326</v>
      </c>
      <c r="M21262" s="529" t="s">
        <v>1047</v>
      </c>
    </row>
    <row r="21263" spans="12:13" x14ac:dyDescent="0.35">
      <c r="L21263" s="535" t="s">
        <v>22327</v>
      </c>
      <c r="M21263" s="529" t="s">
        <v>1047</v>
      </c>
    </row>
    <row r="21264" spans="12:13" x14ac:dyDescent="0.35">
      <c r="L21264" s="535" t="s">
        <v>22328</v>
      </c>
      <c r="M21264" s="529" t="s">
        <v>1047</v>
      </c>
    </row>
    <row r="21265" spans="12:13" x14ac:dyDescent="0.35">
      <c r="L21265" s="535" t="s">
        <v>22329</v>
      </c>
      <c r="M21265" s="529" t="s">
        <v>1047</v>
      </c>
    </row>
    <row r="21266" spans="12:13" x14ac:dyDescent="0.35">
      <c r="L21266" s="535" t="s">
        <v>22330</v>
      </c>
      <c r="M21266" s="529" t="s">
        <v>1047</v>
      </c>
    </row>
    <row r="21267" spans="12:13" x14ac:dyDescent="0.35">
      <c r="L21267" s="535" t="s">
        <v>22331</v>
      </c>
      <c r="M21267" s="529" t="s">
        <v>1047</v>
      </c>
    </row>
    <row r="21268" spans="12:13" x14ac:dyDescent="0.35">
      <c r="L21268" s="535" t="s">
        <v>22332</v>
      </c>
      <c r="M21268" s="529" t="s">
        <v>1047</v>
      </c>
    </row>
    <row r="21269" spans="12:13" x14ac:dyDescent="0.35">
      <c r="L21269" s="535" t="s">
        <v>22333</v>
      </c>
      <c r="M21269" s="529" t="s">
        <v>1047</v>
      </c>
    </row>
    <row r="21270" spans="12:13" x14ac:dyDescent="0.35">
      <c r="L21270" s="535" t="s">
        <v>22334</v>
      </c>
      <c r="M21270" s="529" t="s">
        <v>1047</v>
      </c>
    </row>
    <row r="21271" spans="12:13" x14ac:dyDescent="0.35">
      <c r="L21271" s="535" t="s">
        <v>22335</v>
      </c>
      <c r="M21271" s="529" t="s">
        <v>1047</v>
      </c>
    </row>
    <row r="21272" spans="12:13" x14ac:dyDescent="0.35">
      <c r="L21272" s="535" t="s">
        <v>22336</v>
      </c>
      <c r="M21272" s="529" t="s">
        <v>1047</v>
      </c>
    </row>
    <row r="21273" spans="12:13" x14ac:dyDescent="0.35">
      <c r="L21273" s="535" t="s">
        <v>22337</v>
      </c>
      <c r="M21273" s="529" t="s">
        <v>1047</v>
      </c>
    </row>
    <row r="21274" spans="12:13" x14ac:dyDescent="0.35">
      <c r="L21274" s="535" t="s">
        <v>22338</v>
      </c>
      <c r="M21274" s="529" t="s">
        <v>1047</v>
      </c>
    </row>
    <row r="21275" spans="12:13" x14ac:dyDescent="0.35">
      <c r="L21275" s="535" t="s">
        <v>22339</v>
      </c>
      <c r="M21275" s="529" t="s">
        <v>1047</v>
      </c>
    </row>
    <row r="21276" spans="12:13" x14ac:dyDescent="0.35">
      <c r="L21276" s="535" t="s">
        <v>22340</v>
      </c>
      <c r="M21276" s="529" t="s">
        <v>1047</v>
      </c>
    </row>
    <row r="21277" spans="12:13" x14ac:dyDescent="0.35">
      <c r="L21277" s="535" t="s">
        <v>22341</v>
      </c>
      <c r="M21277" s="529" t="s">
        <v>1047</v>
      </c>
    </row>
    <row r="21278" spans="12:13" x14ac:dyDescent="0.35">
      <c r="L21278" s="535" t="s">
        <v>22342</v>
      </c>
      <c r="M21278" s="529" t="s">
        <v>1047</v>
      </c>
    </row>
    <row r="21279" spans="12:13" x14ac:dyDescent="0.35">
      <c r="L21279" s="535" t="s">
        <v>22343</v>
      </c>
      <c r="M21279" s="529" t="s">
        <v>1047</v>
      </c>
    </row>
    <row r="21280" spans="12:13" x14ac:dyDescent="0.35">
      <c r="L21280" s="535" t="s">
        <v>22344</v>
      </c>
      <c r="M21280" s="529" t="s">
        <v>1047</v>
      </c>
    </row>
    <row r="21281" spans="12:13" x14ac:dyDescent="0.35">
      <c r="L21281" s="535" t="s">
        <v>22345</v>
      </c>
      <c r="M21281" s="529" t="s">
        <v>1047</v>
      </c>
    </row>
    <row r="21282" spans="12:13" x14ac:dyDescent="0.35">
      <c r="L21282" s="535" t="s">
        <v>22346</v>
      </c>
      <c r="M21282" s="529" t="s">
        <v>1047</v>
      </c>
    </row>
    <row r="21283" spans="12:13" x14ac:dyDescent="0.35">
      <c r="L21283" s="535" t="s">
        <v>22347</v>
      </c>
      <c r="M21283" s="529" t="s">
        <v>1047</v>
      </c>
    </row>
    <row r="21284" spans="12:13" x14ac:dyDescent="0.35">
      <c r="L21284" s="535" t="s">
        <v>22348</v>
      </c>
      <c r="M21284" s="529" t="s">
        <v>1047</v>
      </c>
    </row>
    <row r="21285" spans="12:13" x14ac:dyDescent="0.35">
      <c r="L21285" s="535" t="s">
        <v>22349</v>
      </c>
      <c r="M21285" s="529" t="s">
        <v>1047</v>
      </c>
    </row>
    <row r="21286" spans="12:13" x14ac:dyDescent="0.35">
      <c r="L21286" s="535" t="s">
        <v>22350</v>
      </c>
      <c r="M21286" s="529" t="s">
        <v>1047</v>
      </c>
    </row>
    <row r="21287" spans="12:13" x14ac:dyDescent="0.35">
      <c r="L21287" s="535" t="s">
        <v>22351</v>
      </c>
      <c r="M21287" s="529" t="s">
        <v>1047</v>
      </c>
    </row>
    <row r="21288" spans="12:13" x14ac:dyDescent="0.35">
      <c r="L21288" s="535" t="s">
        <v>22352</v>
      </c>
      <c r="M21288" s="529" t="s">
        <v>1047</v>
      </c>
    </row>
    <row r="21289" spans="12:13" x14ac:dyDescent="0.35">
      <c r="L21289" s="535" t="s">
        <v>22353</v>
      </c>
      <c r="M21289" s="529" t="s">
        <v>1047</v>
      </c>
    </row>
    <row r="21290" spans="12:13" x14ac:dyDescent="0.35">
      <c r="L21290" s="535" t="s">
        <v>22354</v>
      </c>
      <c r="M21290" s="529" t="s">
        <v>1047</v>
      </c>
    </row>
    <row r="21291" spans="12:13" x14ac:dyDescent="0.35">
      <c r="L21291" s="535" t="s">
        <v>22355</v>
      </c>
      <c r="M21291" s="529" t="s">
        <v>1047</v>
      </c>
    </row>
    <row r="21292" spans="12:13" x14ac:dyDescent="0.35">
      <c r="L21292" s="535" t="s">
        <v>22356</v>
      </c>
      <c r="M21292" s="529" t="s">
        <v>1047</v>
      </c>
    </row>
    <row r="21293" spans="12:13" x14ac:dyDescent="0.35">
      <c r="L21293" s="535" t="s">
        <v>22357</v>
      </c>
      <c r="M21293" s="529" t="s">
        <v>1047</v>
      </c>
    </row>
    <row r="21294" spans="12:13" x14ac:dyDescent="0.35">
      <c r="L21294" s="535" t="s">
        <v>22358</v>
      </c>
      <c r="M21294" s="529" t="s">
        <v>1047</v>
      </c>
    </row>
    <row r="21295" spans="12:13" x14ac:dyDescent="0.35">
      <c r="L21295" s="535" t="s">
        <v>22359</v>
      </c>
      <c r="M21295" s="529" t="s">
        <v>1047</v>
      </c>
    </row>
    <row r="21296" spans="12:13" x14ac:dyDescent="0.35">
      <c r="L21296" s="535" t="s">
        <v>22360</v>
      </c>
      <c r="M21296" s="529" t="s">
        <v>1047</v>
      </c>
    </row>
    <row r="21297" spans="12:13" x14ac:dyDescent="0.35">
      <c r="L21297" s="535" t="s">
        <v>22361</v>
      </c>
      <c r="M21297" s="529" t="s">
        <v>1047</v>
      </c>
    </row>
    <row r="21298" spans="12:13" x14ac:dyDescent="0.35">
      <c r="L21298" s="535" t="s">
        <v>22362</v>
      </c>
      <c r="M21298" s="529" t="s">
        <v>1047</v>
      </c>
    </row>
    <row r="21299" spans="12:13" x14ac:dyDescent="0.35">
      <c r="L21299" s="535" t="s">
        <v>22363</v>
      </c>
      <c r="M21299" s="529" t="s">
        <v>1047</v>
      </c>
    </row>
    <row r="21300" spans="12:13" x14ac:dyDescent="0.35">
      <c r="L21300" s="535" t="s">
        <v>22364</v>
      </c>
      <c r="M21300" s="529" t="s">
        <v>1047</v>
      </c>
    </row>
    <row r="21301" spans="12:13" x14ac:dyDescent="0.35">
      <c r="L21301" s="535" t="s">
        <v>22365</v>
      </c>
      <c r="M21301" s="529" t="s">
        <v>1047</v>
      </c>
    </row>
    <row r="21302" spans="12:13" x14ac:dyDescent="0.35">
      <c r="L21302" s="535" t="s">
        <v>22366</v>
      </c>
      <c r="M21302" s="529" t="s">
        <v>1047</v>
      </c>
    </row>
    <row r="21303" spans="12:13" x14ac:dyDescent="0.35">
      <c r="L21303" s="535" t="s">
        <v>22367</v>
      </c>
      <c r="M21303" s="529" t="s">
        <v>1047</v>
      </c>
    </row>
    <row r="21304" spans="12:13" x14ac:dyDescent="0.35">
      <c r="L21304" s="535" t="s">
        <v>22368</v>
      </c>
      <c r="M21304" s="529" t="s">
        <v>1047</v>
      </c>
    </row>
    <row r="21305" spans="12:13" x14ac:dyDescent="0.35">
      <c r="L21305" s="535" t="s">
        <v>22369</v>
      </c>
      <c r="M21305" s="529" t="s">
        <v>1047</v>
      </c>
    </row>
    <row r="21306" spans="12:13" x14ac:dyDescent="0.35">
      <c r="L21306" s="535" t="s">
        <v>22370</v>
      </c>
      <c r="M21306" s="529" t="s">
        <v>1047</v>
      </c>
    </row>
    <row r="21307" spans="12:13" x14ac:dyDescent="0.35">
      <c r="L21307" s="535" t="s">
        <v>22371</v>
      </c>
      <c r="M21307" s="529" t="s">
        <v>1047</v>
      </c>
    </row>
    <row r="21308" spans="12:13" x14ac:dyDescent="0.35">
      <c r="L21308" s="535" t="s">
        <v>22372</v>
      </c>
      <c r="M21308" s="529" t="s">
        <v>1047</v>
      </c>
    </row>
    <row r="21309" spans="12:13" x14ac:dyDescent="0.35">
      <c r="L21309" s="535" t="s">
        <v>22373</v>
      </c>
      <c r="M21309" s="529" t="s">
        <v>1047</v>
      </c>
    </row>
    <row r="21310" spans="12:13" x14ac:dyDescent="0.35">
      <c r="L21310" s="535" t="s">
        <v>22374</v>
      </c>
      <c r="M21310" s="529" t="s">
        <v>1047</v>
      </c>
    </row>
    <row r="21311" spans="12:13" x14ac:dyDescent="0.35">
      <c r="L21311" s="535" t="s">
        <v>22375</v>
      </c>
      <c r="M21311" s="529" t="s">
        <v>1075</v>
      </c>
    </row>
    <row r="21312" spans="12:13" x14ac:dyDescent="0.35">
      <c r="L21312" s="535" t="s">
        <v>22376</v>
      </c>
      <c r="M21312" s="529" t="s">
        <v>1075</v>
      </c>
    </row>
    <row r="21313" spans="12:13" x14ac:dyDescent="0.35">
      <c r="L21313" s="535" t="s">
        <v>22377</v>
      </c>
      <c r="M21313" s="529" t="s">
        <v>1075</v>
      </c>
    </row>
    <row r="21314" spans="12:13" x14ac:dyDescent="0.35">
      <c r="L21314" s="535" t="s">
        <v>22378</v>
      </c>
      <c r="M21314" s="529" t="s">
        <v>1075</v>
      </c>
    </row>
    <row r="21315" spans="12:13" x14ac:dyDescent="0.35">
      <c r="L21315" s="535" t="s">
        <v>22379</v>
      </c>
      <c r="M21315" s="529" t="s">
        <v>1075</v>
      </c>
    </row>
    <row r="21316" spans="12:13" x14ac:dyDescent="0.35">
      <c r="L21316" s="535" t="s">
        <v>22380</v>
      </c>
      <c r="M21316" s="529" t="s">
        <v>1075</v>
      </c>
    </row>
    <row r="21317" spans="12:13" x14ac:dyDescent="0.35">
      <c r="L21317" s="535" t="s">
        <v>22381</v>
      </c>
      <c r="M21317" s="529" t="s">
        <v>1075</v>
      </c>
    </row>
    <row r="21318" spans="12:13" x14ac:dyDescent="0.35">
      <c r="L21318" s="535" t="s">
        <v>22382</v>
      </c>
      <c r="M21318" s="529" t="s">
        <v>1075</v>
      </c>
    </row>
    <row r="21319" spans="12:13" x14ac:dyDescent="0.35">
      <c r="L21319" s="535" t="s">
        <v>22383</v>
      </c>
      <c r="M21319" s="529" t="s">
        <v>1075</v>
      </c>
    </row>
    <row r="21320" spans="12:13" x14ac:dyDescent="0.35">
      <c r="L21320" s="535" t="s">
        <v>22384</v>
      </c>
      <c r="M21320" s="529" t="s">
        <v>1075</v>
      </c>
    </row>
    <row r="21321" spans="12:13" x14ac:dyDescent="0.35">
      <c r="L21321" s="535" t="s">
        <v>22385</v>
      </c>
      <c r="M21321" s="529" t="s">
        <v>1075</v>
      </c>
    </row>
    <row r="21322" spans="12:13" x14ac:dyDescent="0.35">
      <c r="L21322" s="535" t="s">
        <v>22386</v>
      </c>
      <c r="M21322" s="529" t="s">
        <v>1075</v>
      </c>
    </row>
    <row r="21323" spans="12:13" x14ac:dyDescent="0.35">
      <c r="L21323" s="535" t="s">
        <v>22387</v>
      </c>
      <c r="M21323" s="529" t="s">
        <v>1075</v>
      </c>
    </row>
    <row r="21324" spans="12:13" x14ac:dyDescent="0.35">
      <c r="L21324" s="535" t="s">
        <v>22388</v>
      </c>
      <c r="M21324" s="529" t="s">
        <v>1075</v>
      </c>
    </row>
    <row r="21325" spans="12:13" x14ac:dyDescent="0.35">
      <c r="L21325" s="535" t="s">
        <v>22389</v>
      </c>
      <c r="M21325" s="529" t="s">
        <v>1075</v>
      </c>
    </row>
    <row r="21326" spans="12:13" x14ac:dyDescent="0.35">
      <c r="L21326" s="535" t="s">
        <v>22390</v>
      </c>
      <c r="M21326" s="529" t="s">
        <v>1075</v>
      </c>
    </row>
    <row r="21327" spans="12:13" x14ac:dyDescent="0.35">
      <c r="L21327" s="535" t="s">
        <v>22391</v>
      </c>
      <c r="M21327" s="529" t="s">
        <v>1075</v>
      </c>
    </row>
    <row r="21328" spans="12:13" x14ac:dyDescent="0.35">
      <c r="L21328" s="535" t="s">
        <v>22392</v>
      </c>
      <c r="M21328" s="529" t="s">
        <v>1075</v>
      </c>
    </row>
    <row r="21329" spans="12:13" x14ac:dyDescent="0.35">
      <c r="L21329" s="535" t="s">
        <v>22393</v>
      </c>
      <c r="M21329" s="529" t="s">
        <v>1075</v>
      </c>
    </row>
    <row r="21330" spans="12:13" x14ac:dyDescent="0.35">
      <c r="L21330" s="535" t="s">
        <v>22394</v>
      </c>
      <c r="M21330" s="529" t="s">
        <v>1075</v>
      </c>
    </row>
    <row r="21331" spans="12:13" x14ac:dyDescent="0.35">
      <c r="L21331" s="535" t="s">
        <v>22395</v>
      </c>
      <c r="M21331" s="529" t="s">
        <v>1075</v>
      </c>
    </row>
    <row r="21332" spans="12:13" x14ac:dyDescent="0.35">
      <c r="L21332" s="535" t="s">
        <v>22396</v>
      </c>
      <c r="M21332" s="529" t="s">
        <v>1075</v>
      </c>
    </row>
    <row r="21333" spans="12:13" x14ac:dyDescent="0.35">
      <c r="L21333" s="535" t="s">
        <v>22397</v>
      </c>
      <c r="M21333" s="529" t="s">
        <v>1075</v>
      </c>
    </row>
    <row r="21334" spans="12:13" x14ac:dyDescent="0.35">
      <c r="L21334" s="535" t="s">
        <v>22398</v>
      </c>
      <c r="M21334" s="529" t="s">
        <v>1075</v>
      </c>
    </row>
    <row r="21335" spans="12:13" x14ac:dyDescent="0.35">
      <c r="L21335" s="535" t="s">
        <v>22399</v>
      </c>
      <c r="M21335" s="529" t="s">
        <v>1075</v>
      </c>
    </row>
    <row r="21336" spans="12:13" x14ac:dyDescent="0.35">
      <c r="L21336" s="535" t="s">
        <v>22400</v>
      </c>
      <c r="M21336" s="529" t="s">
        <v>1075</v>
      </c>
    </row>
    <row r="21337" spans="12:13" x14ac:dyDescent="0.35">
      <c r="L21337" s="535" t="s">
        <v>22401</v>
      </c>
      <c r="M21337" s="529" t="s">
        <v>1075</v>
      </c>
    </row>
    <row r="21338" spans="12:13" x14ac:dyDescent="0.35">
      <c r="L21338" s="535" t="s">
        <v>22402</v>
      </c>
      <c r="M21338" s="529" t="s">
        <v>1075</v>
      </c>
    </row>
    <row r="21339" spans="12:13" x14ac:dyDescent="0.35">
      <c r="L21339" s="535" t="s">
        <v>22403</v>
      </c>
      <c r="M21339" s="529" t="s">
        <v>1075</v>
      </c>
    </row>
    <row r="21340" spans="12:13" x14ac:dyDescent="0.35">
      <c r="L21340" s="535" t="s">
        <v>22404</v>
      </c>
      <c r="M21340" s="529" t="s">
        <v>1075</v>
      </c>
    </row>
    <row r="21341" spans="12:13" x14ac:dyDescent="0.35">
      <c r="L21341" s="535" t="s">
        <v>22405</v>
      </c>
      <c r="M21341" s="529" t="s">
        <v>1075</v>
      </c>
    </row>
    <row r="21342" spans="12:13" x14ac:dyDescent="0.35">
      <c r="L21342" s="535" t="s">
        <v>22406</v>
      </c>
      <c r="M21342" s="529" t="s">
        <v>1075</v>
      </c>
    </row>
    <row r="21343" spans="12:13" x14ac:dyDescent="0.35">
      <c r="L21343" s="535" t="s">
        <v>22407</v>
      </c>
      <c r="M21343" s="529" t="s">
        <v>1075</v>
      </c>
    </row>
    <row r="21344" spans="12:13" x14ac:dyDescent="0.35">
      <c r="L21344" s="535" t="s">
        <v>22408</v>
      </c>
      <c r="M21344" s="529" t="s">
        <v>1075</v>
      </c>
    </row>
    <row r="21345" spans="12:13" x14ac:dyDescent="0.35">
      <c r="L21345" s="535" t="s">
        <v>22409</v>
      </c>
      <c r="M21345" s="529" t="s">
        <v>1075</v>
      </c>
    </row>
    <row r="21346" spans="12:13" x14ac:dyDescent="0.35">
      <c r="L21346" s="535" t="s">
        <v>22410</v>
      </c>
      <c r="M21346" s="529" t="s">
        <v>1075</v>
      </c>
    </row>
    <row r="21347" spans="12:13" x14ac:dyDescent="0.35">
      <c r="L21347" s="535" t="s">
        <v>22411</v>
      </c>
      <c r="M21347" s="529" t="s">
        <v>1075</v>
      </c>
    </row>
    <row r="21348" spans="12:13" x14ac:dyDescent="0.35">
      <c r="L21348" s="535" t="s">
        <v>22412</v>
      </c>
      <c r="M21348" s="529" t="s">
        <v>1075</v>
      </c>
    </row>
    <row r="21349" spans="12:13" x14ac:dyDescent="0.35">
      <c r="L21349" s="535" t="s">
        <v>22413</v>
      </c>
      <c r="M21349" s="529" t="s">
        <v>1075</v>
      </c>
    </row>
    <row r="21350" spans="12:13" x14ac:dyDescent="0.35">
      <c r="L21350" s="535" t="s">
        <v>22414</v>
      </c>
      <c r="M21350" s="529" t="s">
        <v>1075</v>
      </c>
    </row>
    <row r="21351" spans="12:13" x14ac:dyDescent="0.35">
      <c r="L21351" s="535" t="s">
        <v>22415</v>
      </c>
      <c r="M21351" s="529" t="s">
        <v>1075</v>
      </c>
    </row>
    <row r="21352" spans="12:13" x14ac:dyDescent="0.35">
      <c r="L21352" s="535" t="s">
        <v>22416</v>
      </c>
      <c r="M21352" s="529" t="s">
        <v>1075</v>
      </c>
    </row>
    <row r="21353" spans="12:13" x14ac:dyDescent="0.35">
      <c r="L21353" s="535" t="s">
        <v>22417</v>
      </c>
      <c r="M21353" s="529" t="s">
        <v>1075</v>
      </c>
    </row>
    <row r="21354" spans="12:13" x14ac:dyDescent="0.35">
      <c r="L21354" s="535" t="s">
        <v>22418</v>
      </c>
      <c r="M21354" s="529" t="s">
        <v>1075</v>
      </c>
    </row>
    <row r="21355" spans="12:13" x14ac:dyDescent="0.35">
      <c r="L21355" s="535" t="s">
        <v>22419</v>
      </c>
      <c r="M21355" s="529" t="s">
        <v>1075</v>
      </c>
    </row>
    <row r="21356" spans="12:13" x14ac:dyDescent="0.35">
      <c r="L21356" s="535" t="s">
        <v>22420</v>
      </c>
      <c r="M21356" s="529" t="s">
        <v>1075</v>
      </c>
    </row>
    <row r="21357" spans="12:13" x14ac:dyDescent="0.35">
      <c r="L21357" s="535" t="s">
        <v>22421</v>
      </c>
      <c r="M21357" s="529" t="s">
        <v>1075</v>
      </c>
    </row>
    <row r="21358" spans="12:13" x14ac:dyDescent="0.35">
      <c r="L21358" s="535" t="s">
        <v>22422</v>
      </c>
      <c r="M21358" s="529" t="s">
        <v>1047</v>
      </c>
    </row>
    <row r="21359" spans="12:13" x14ac:dyDescent="0.35">
      <c r="L21359" s="535" t="s">
        <v>22423</v>
      </c>
      <c r="M21359" s="529" t="s">
        <v>1047</v>
      </c>
    </row>
    <row r="21360" spans="12:13" x14ac:dyDescent="0.35">
      <c r="L21360" s="535" t="s">
        <v>22424</v>
      </c>
      <c r="M21360" s="529" t="s">
        <v>1047</v>
      </c>
    </row>
    <row r="21361" spans="12:13" x14ac:dyDescent="0.35">
      <c r="L21361" s="535" t="s">
        <v>22425</v>
      </c>
      <c r="M21361" s="529" t="s">
        <v>1047</v>
      </c>
    </row>
    <row r="21362" spans="12:13" x14ac:dyDescent="0.35">
      <c r="L21362" s="535" t="s">
        <v>22426</v>
      </c>
      <c r="M21362" s="529" t="s">
        <v>1047</v>
      </c>
    </row>
    <row r="21363" spans="12:13" x14ac:dyDescent="0.35">
      <c r="L21363" s="535" t="s">
        <v>22427</v>
      </c>
      <c r="M21363" s="529" t="s">
        <v>1047</v>
      </c>
    </row>
    <row r="21364" spans="12:13" x14ac:dyDescent="0.35">
      <c r="L21364" s="535" t="s">
        <v>22428</v>
      </c>
      <c r="M21364" s="529" t="s">
        <v>1047</v>
      </c>
    </row>
    <row r="21365" spans="12:13" x14ac:dyDescent="0.35">
      <c r="L21365" s="535" t="s">
        <v>22429</v>
      </c>
      <c r="M21365" s="529" t="s">
        <v>1047</v>
      </c>
    </row>
    <row r="21366" spans="12:13" x14ac:dyDescent="0.35">
      <c r="L21366" s="535" t="s">
        <v>22430</v>
      </c>
      <c r="M21366" s="529" t="s">
        <v>1075</v>
      </c>
    </row>
    <row r="21367" spans="12:13" x14ac:dyDescent="0.35">
      <c r="L21367" s="535" t="s">
        <v>22431</v>
      </c>
      <c r="M21367" s="529" t="s">
        <v>1047</v>
      </c>
    </row>
    <row r="21368" spans="12:13" x14ac:dyDescent="0.35">
      <c r="L21368" s="535" t="s">
        <v>22432</v>
      </c>
      <c r="M21368" s="529" t="s">
        <v>1047</v>
      </c>
    </row>
    <row r="21369" spans="12:13" x14ac:dyDescent="0.35">
      <c r="L21369" s="535" t="s">
        <v>22433</v>
      </c>
      <c r="M21369" s="529" t="s">
        <v>1075</v>
      </c>
    </row>
    <row r="21370" spans="12:13" x14ac:dyDescent="0.35">
      <c r="L21370" s="535" t="s">
        <v>22434</v>
      </c>
      <c r="M21370" s="529" t="s">
        <v>1047</v>
      </c>
    </row>
    <row r="21371" spans="12:13" x14ac:dyDescent="0.35">
      <c r="L21371" s="535" t="s">
        <v>22435</v>
      </c>
      <c r="M21371" s="529" t="s">
        <v>1047</v>
      </c>
    </row>
    <row r="21372" spans="12:13" x14ac:dyDescent="0.35">
      <c r="L21372" s="535" t="s">
        <v>22436</v>
      </c>
      <c r="M21372" s="529" t="s">
        <v>1047</v>
      </c>
    </row>
    <row r="21373" spans="12:13" x14ac:dyDescent="0.35">
      <c r="L21373" s="535" t="s">
        <v>22437</v>
      </c>
      <c r="M21373" s="529" t="s">
        <v>1047</v>
      </c>
    </row>
    <row r="21374" spans="12:13" x14ac:dyDescent="0.35">
      <c r="L21374" s="535" t="s">
        <v>22438</v>
      </c>
      <c r="M21374" s="529" t="s">
        <v>1075</v>
      </c>
    </row>
    <row r="21375" spans="12:13" x14ac:dyDescent="0.35">
      <c r="L21375" s="535" t="s">
        <v>22439</v>
      </c>
      <c r="M21375" s="529" t="s">
        <v>1047</v>
      </c>
    </row>
    <row r="21376" spans="12:13" x14ac:dyDescent="0.35">
      <c r="L21376" s="535" t="s">
        <v>22440</v>
      </c>
      <c r="M21376" s="529" t="s">
        <v>1047</v>
      </c>
    </row>
    <row r="21377" spans="12:13" x14ac:dyDescent="0.35">
      <c r="L21377" s="535" t="s">
        <v>22441</v>
      </c>
      <c r="M21377" s="529" t="s">
        <v>1047</v>
      </c>
    </row>
    <row r="21378" spans="12:13" x14ac:dyDescent="0.35">
      <c r="L21378" s="535" t="s">
        <v>22442</v>
      </c>
      <c r="M21378" s="529" t="s">
        <v>1047</v>
      </c>
    </row>
    <row r="21379" spans="12:13" x14ac:dyDescent="0.35">
      <c r="L21379" s="535" t="s">
        <v>22443</v>
      </c>
      <c r="M21379" s="529" t="s">
        <v>1075</v>
      </c>
    </row>
    <row r="21380" spans="12:13" x14ac:dyDescent="0.35">
      <c r="L21380" s="535" t="s">
        <v>22444</v>
      </c>
      <c r="M21380" s="529" t="s">
        <v>1047</v>
      </c>
    </row>
    <row r="21381" spans="12:13" x14ac:dyDescent="0.35">
      <c r="L21381" s="535" t="s">
        <v>22445</v>
      </c>
      <c r="M21381" s="529" t="s">
        <v>1047</v>
      </c>
    </row>
    <row r="21382" spans="12:13" x14ac:dyDescent="0.35">
      <c r="L21382" s="535" t="s">
        <v>22446</v>
      </c>
      <c r="M21382" s="529" t="s">
        <v>1075</v>
      </c>
    </row>
    <row r="21383" spans="12:13" x14ac:dyDescent="0.35">
      <c r="L21383" s="535" t="s">
        <v>22447</v>
      </c>
      <c r="M21383" s="529" t="s">
        <v>1075</v>
      </c>
    </row>
    <row r="21384" spans="12:13" x14ac:dyDescent="0.35">
      <c r="L21384" s="535" t="s">
        <v>22448</v>
      </c>
      <c r="M21384" s="529" t="s">
        <v>1075</v>
      </c>
    </row>
    <row r="21385" spans="12:13" x14ac:dyDescent="0.35">
      <c r="L21385" s="535" t="s">
        <v>22449</v>
      </c>
      <c r="M21385" s="529" t="s">
        <v>1047</v>
      </c>
    </row>
    <row r="21386" spans="12:13" x14ac:dyDescent="0.35">
      <c r="L21386" s="535" t="s">
        <v>22450</v>
      </c>
      <c r="M21386" s="529" t="s">
        <v>1047</v>
      </c>
    </row>
    <row r="21387" spans="12:13" x14ac:dyDescent="0.35">
      <c r="L21387" s="535" t="s">
        <v>22451</v>
      </c>
      <c r="M21387" s="529" t="s">
        <v>1047</v>
      </c>
    </row>
    <row r="21388" spans="12:13" x14ac:dyDescent="0.35">
      <c r="L21388" s="535" t="s">
        <v>22452</v>
      </c>
      <c r="M21388" s="529" t="s">
        <v>1047</v>
      </c>
    </row>
    <row r="21389" spans="12:13" x14ac:dyDescent="0.35">
      <c r="L21389" s="535" t="s">
        <v>22453</v>
      </c>
      <c r="M21389" s="529" t="s">
        <v>1075</v>
      </c>
    </row>
    <row r="21390" spans="12:13" x14ac:dyDescent="0.35">
      <c r="L21390" s="535" t="s">
        <v>22454</v>
      </c>
      <c r="M21390" s="529" t="s">
        <v>1047</v>
      </c>
    </row>
    <row r="21391" spans="12:13" x14ac:dyDescent="0.35">
      <c r="L21391" s="535" t="s">
        <v>22455</v>
      </c>
      <c r="M21391" s="529" t="s">
        <v>1047</v>
      </c>
    </row>
    <row r="21392" spans="12:13" x14ac:dyDescent="0.35">
      <c r="L21392" s="535" t="s">
        <v>22456</v>
      </c>
      <c r="M21392" s="529" t="s">
        <v>1047</v>
      </c>
    </row>
    <row r="21393" spans="12:13" x14ac:dyDescent="0.35">
      <c r="L21393" s="535" t="s">
        <v>22457</v>
      </c>
      <c r="M21393" s="529" t="s">
        <v>1047</v>
      </c>
    </row>
    <row r="21394" spans="12:13" x14ac:dyDescent="0.35">
      <c r="L21394" s="535" t="s">
        <v>22458</v>
      </c>
      <c r="M21394" s="529" t="s">
        <v>1047</v>
      </c>
    </row>
    <row r="21395" spans="12:13" x14ac:dyDescent="0.35">
      <c r="L21395" s="535" t="s">
        <v>22459</v>
      </c>
      <c r="M21395" s="529" t="s">
        <v>1047</v>
      </c>
    </row>
    <row r="21396" spans="12:13" x14ac:dyDescent="0.35">
      <c r="L21396" s="535" t="s">
        <v>22460</v>
      </c>
      <c r="M21396" s="529" t="s">
        <v>1047</v>
      </c>
    </row>
    <row r="21397" spans="12:13" x14ac:dyDescent="0.35">
      <c r="L21397" s="535" t="s">
        <v>22461</v>
      </c>
      <c r="M21397" s="529" t="s">
        <v>1047</v>
      </c>
    </row>
    <row r="21398" spans="12:13" x14ac:dyDescent="0.35">
      <c r="L21398" s="535" t="s">
        <v>22462</v>
      </c>
      <c r="M21398" s="529" t="s">
        <v>1047</v>
      </c>
    </row>
    <row r="21399" spans="12:13" x14ac:dyDescent="0.35">
      <c r="L21399" s="535" t="s">
        <v>22463</v>
      </c>
      <c r="M21399" s="529" t="s">
        <v>1075</v>
      </c>
    </row>
    <row r="21400" spans="12:13" x14ac:dyDescent="0.35">
      <c r="L21400" s="535" t="s">
        <v>22464</v>
      </c>
      <c r="M21400" s="529" t="s">
        <v>1047</v>
      </c>
    </row>
    <row r="21401" spans="12:13" x14ac:dyDescent="0.35">
      <c r="L21401" s="535" t="s">
        <v>22465</v>
      </c>
      <c r="M21401" s="529" t="s">
        <v>1047</v>
      </c>
    </row>
    <row r="21402" spans="12:13" x14ac:dyDescent="0.35">
      <c r="L21402" s="535" t="s">
        <v>22466</v>
      </c>
      <c r="M21402" s="529" t="s">
        <v>1047</v>
      </c>
    </row>
    <row r="21403" spans="12:13" x14ac:dyDescent="0.35">
      <c r="L21403" s="535" t="s">
        <v>22467</v>
      </c>
      <c r="M21403" s="529" t="s">
        <v>1047</v>
      </c>
    </row>
    <row r="21404" spans="12:13" x14ac:dyDescent="0.35">
      <c r="L21404" s="535" t="s">
        <v>22468</v>
      </c>
      <c r="M21404" s="529" t="s">
        <v>1075</v>
      </c>
    </row>
    <row r="21405" spans="12:13" x14ac:dyDescent="0.35">
      <c r="L21405" s="535" t="s">
        <v>22469</v>
      </c>
      <c r="M21405" s="529" t="s">
        <v>1075</v>
      </c>
    </row>
    <row r="21406" spans="12:13" x14ac:dyDescent="0.35">
      <c r="L21406" s="535" t="s">
        <v>22470</v>
      </c>
      <c r="M21406" s="529" t="s">
        <v>1047</v>
      </c>
    </row>
    <row r="21407" spans="12:13" x14ac:dyDescent="0.35">
      <c r="L21407" s="535" t="s">
        <v>22471</v>
      </c>
      <c r="M21407" s="529" t="s">
        <v>1047</v>
      </c>
    </row>
    <row r="21408" spans="12:13" x14ac:dyDescent="0.35">
      <c r="L21408" s="535" t="s">
        <v>22472</v>
      </c>
      <c r="M21408" s="529" t="s">
        <v>1075</v>
      </c>
    </row>
    <row r="21409" spans="12:13" x14ac:dyDescent="0.35">
      <c r="L21409" s="535" t="s">
        <v>22473</v>
      </c>
      <c r="M21409" s="529" t="s">
        <v>1047</v>
      </c>
    </row>
    <row r="21410" spans="12:13" x14ac:dyDescent="0.35">
      <c r="L21410" s="535" t="s">
        <v>22474</v>
      </c>
      <c r="M21410" s="529" t="s">
        <v>1047</v>
      </c>
    </row>
    <row r="21411" spans="12:13" x14ac:dyDescent="0.35">
      <c r="L21411" s="535" t="s">
        <v>22475</v>
      </c>
      <c r="M21411" s="529" t="s">
        <v>1075</v>
      </c>
    </row>
    <row r="21412" spans="12:13" x14ac:dyDescent="0.35">
      <c r="L21412" s="535" t="s">
        <v>22476</v>
      </c>
      <c r="M21412" s="529" t="s">
        <v>1075</v>
      </c>
    </row>
    <row r="21413" spans="12:13" x14ac:dyDescent="0.35">
      <c r="L21413" s="535" t="s">
        <v>22477</v>
      </c>
      <c r="M21413" s="529" t="s">
        <v>1047</v>
      </c>
    </row>
    <row r="21414" spans="12:13" x14ac:dyDescent="0.35">
      <c r="L21414" s="535" t="s">
        <v>22478</v>
      </c>
      <c r="M21414" s="529" t="s">
        <v>1047</v>
      </c>
    </row>
    <row r="21415" spans="12:13" x14ac:dyDescent="0.35">
      <c r="L21415" s="535" t="s">
        <v>22479</v>
      </c>
      <c r="M21415" s="529" t="s">
        <v>1047</v>
      </c>
    </row>
    <row r="21416" spans="12:13" x14ac:dyDescent="0.35">
      <c r="L21416" s="535" t="s">
        <v>22480</v>
      </c>
      <c r="M21416" s="529" t="s">
        <v>1075</v>
      </c>
    </row>
    <row r="21417" spans="12:13" x14ac:dyDescent="0.35">
      <c r="L21417" s="535" t="s">
        <v>22481</v>
      </c>
      <c r="M21417" s="529" t="s">
        <v>1047</v>
      </c>
    </row>
    <row r="21418" spans="12:13" x14ac:dyDescent="0.35">
      <c r="L21418" s="535" t="s">
        <v>22482</v>
      </c>
      <c r="M21418" s="529" t="s">
        <v>1075</v>
      </c>
    </row>
    <row r="21419" spans="12:13" x14ac:dyDescent="0.35">
      <c r="L21419" s="535" t="s">
        <v>22483</v>
      </c>
      <c r="M21419" s="529" t="s">
        <v>1075</v>
      </c>
    </row>
    <row r="21420" spans="12:13" x14ac:dyDescent="0.35">
      <c r="L21420" s="535" t="s">
        <v>22484</v>
      </c>
      <c r="M21420" s="529" t="s">
        <v>1075</v>
      </c>
    </row>
    <row r="21421" spans="12:13" x14ac:dyDescent="0.35">
      <c r="L21421" s="535" t="s">
        <v>22485</v>
      </c>
      <c r="M21421" s="529" t="s">
        <v>1047</v>
      </c>
    </row>
    <row r="21422" spans="12:13" x14ac:dyDescent="0.35">
      <c r="L21422" s="535" t="s">
        <v>22486</v>
      </c>
      <c r="M21422" s="529" t="s">
        <v>1075</v>
      </c>
    </row>
    <row r="21423" spans="12:13" x14ac:dyDescent="0.35">
      <c r="L21423" s="535" t="s">
        <v>22487</v>
      </c>
      <c r="M21423" s="529" t="s">
        <v>1075</v>
      </c>
    </row>
    <row r="21424" spans="12:13" x14ac:dyDescent="0.35">
      <c r="L21424" s="535" t="s">
        <v>22488</v>
      </c>
      <c r="M21424" s="529" t="s">
        <v>1075</v>
      </c>
    </row>
    <row r="21425" spans="12:13" x14ac:dyDescent="0.35">
      <c r="L21425" s="535" t="s">
        <v>22489</v>
      </c>
      <c r="M21425" s="529" t="s">
        <v>1075</v>
      </c>
    </row>
    <row r="21426" spans="12:13" x14ac:dyDescent="0.35">
      <c r="L21426" s="535" t="s">
        <v>22490</v>
      </c>
      <c r="M21426" s="529" t="s">
        <v>1075</v>
      </c>
    </row>
    <row r="21427" spans="12:13" x14ac:dyDescent="0.35">
      <c r="L21427" s="535" t="s">
        <v>22491</v>
      </c>
      <c r="M21427" s="529" t="s">
        <v>1075</v>
      </c>
    </row>
    <row r="21428" spans="12:13" x14ac:dyDescent="0.35">
      <c r="L21428" s="535" t="s">
        <v>22492</v>
      </c>
      <c r="M21428" s="529" t="s">
        <v>1075</v>
      </c>
    </row>
    <row r="21429" spans="12:13" x14ac:dyDescent="0.35">
      <c r="L21429" s="535" t="s">
        <v>22493</v>
      </c>
      <c r="M21429" s="529" t="s">
        <v>1047</v>
      </c>
    </row>
    <row r="21430" spans="12:13" x14ac:dyDescent="0.35">
      <c r="L21430" s="535" t="s">
        <v>22494</v>
      </c>
      <c r="M21430" s="529" t="s">
        <v>1047</v>
      </c>
    </row>
    <row r="21431" spans="12:13" x14ac:dyDescent="0.35">
      <c r="L21431" s="535" t="s">
        <v>22495</v>
      </c>
      <c r="M21431" s="529" t="s">
        <v>1047</v>
      </c>
    </row>
    <row r="21432" spans="12:13" x14ac:dyDescent="0.35">
      <c r="L21432" s="535" t="s">
        <v>22496</v>
      </c>
      <c r="M21432" s="529" t="s">
        <v>1075</v>
      </c>
    </row>
    <row r="21433" spans="12:13" x14ac:dyDescent="0.35">
      <c r="L21433" s="535" t="s">
        <v>22497</v>
      </c>
      <c r="M21433" s="529" t="s">
        <v>1075</v>
      </c>
    </row>
    <row r="21434" spans="12:13" x14ac:dyDescent="0.35">
      <c r="L21434" s="535" t="s">
        <v>22498</v>
      </c>
      <c r="M21434" s="529" t="s">
        <v>1047</v>
      </c>
    </row>
    <row r="21435" spans="12:13" x14ac:dyDescent="0.35">
      <c r="L21435" s="535" t="s">
        <v>22499</v>
      </c>
      <c r="M21435" s="529" t="s">
        <v>1075</v>
      </c>
    </row>
    <row r="21436" spans="12:13" x14ac:dyDescent="0.35">
      <c r="L21436" s="535" t="s">
        <v>22500</v>
      </c>
      <c r="M21436" s="529" t="s">
        <v>1075</v>
      </c>
    </row>
    <row r="21437" spans="12:13" x14ac:dyDescent="0.35">
      <c r="L21437" s="535" t="s">
        <v>22501</v>
      </c>
      <c r="M21437" s="529" t="s">
        <v>1075</v>
      </c>
    </row>
    <row r="21438" spans="12:13" x14ac:dyDescent="0.35">
      <c r="L21438" s="535" t="s">
        <v>22502</v>
      </c>
      <c r="M21438" s="529" t="s">
        <v>1075</v>
      </c>
    </row>
    <row r="21439" spans="12:13" x14ac:dyDescent="0.35">
      <c r="L21439" s="535" t="s">
        <v>22503</v>
      </c>
      <c r="M21439" s="529" t="s">
        <v>1047</v>
      </c>
    </row>
    <row r="21440" spans="12:13" x14ac:dyDescent="0.35">
      <c r="L21440" s="535" t="s">
        <v>22504</v>
      </c>
      <c r="M21440" s="529" t="s">
        <v>1047</v>
      </c>
    </row>
    <row r="21441" spans="12:13" x14ac:dyDescent="0.35">
      <c r="L21441" s="535" t="s">
        <v>22505</v>
      </c>
      <c r="M21441" s="529" t="s">
        <v>1075</v>
      </c>
    </row>
    <row r="21442" spans="12:13" x14ac:dyDescent="0.35">
      <c r="L21442" s="535" t="s">
        <v>22506</v>
      </c>
      <c r="M21442" s="529" t="s">
        <v>1075</v>
      </c>
    </row>
    <row r="21443" spans="12:13" x14ac:dyDescent="0.35">
      <c r="L21443" s="535" t="s">
        <v>22507</v>
      </c>
      <c r="M21443" s="529" t="s">
        <v>1047</v>
      </c>
    </row>
    <row r="21444" spans="12:13" x14ac:dyDescent="0.35">
      <c r="L21444" s="535" t="s">
        <v>22508</v>
      </c>
      <c r="M21444" s="529" t="s">
        <v>1075</v>
      </c>
    </row>
    <row r="21445" spans="12:13" x14ac:dyDescent="0.35">
      <c r="L21445" s="535" t="s">
        <v>22509</v>
      </c>
      <c r="M21445" s="529" t="s">
        <v>1047</v>
      </c>
    </row>
    <row r="21446" spans="12:13" x14ac:dyDescent="0.35">
      <c r="L21446" s="535" t="s">
        <v>22510</v>
      </c>
      <c r="M21446" s="529" t="s">
        <v>1075</v>
      </c>
    </row>
    <row r="21447" spans="12:13" x14ac:dyDescent="0.35">
      <c r="L21447" s="535" t="s">
        <v>22511</v>
      </c>
      <c r="M21447" s="529" t="s">
        <v>1047</v>
      </c>
    </row>
    <row r="21448" spans="12:13" x14ac:dyDescent="0.35">
      <c r="L21448" s="535" t="s">
        <v>22512</v>
      </c>
      <c r="M21448" s="529" t="s">
        <v>1047</v>
      </c>
    </row>
    <row r="21449" spans="12:13" x14ac:dyDescent="0.35">
      <c r="L21449" s="535" t="s">
        <v>22513</v>
      </c>
      <c r="M21449" s="529" t="s">
        <v>1047</v>
      </c>
    </row>
    <row r="21450" spans="12:13" x14ac:dyDescent="0.35">
      <c r="L21450" s="535" t="s">
        <v>22514</v>
      </c>
      <c r="M21450" s="529" t="s">
        <v>1075</v>
      </c>
    </row>
    <row r="21451" spans="12:13" x14ac:dyDescent="0.35">
      <c r="L21451" s="535" t="s">
        <v>22515</v>
      </c>
      <c r="M21451" s="529" t="s">
        <v>1047</v>
      </c>
    </row>
    <row r="21452" spans="12:13" x14ac:dyDescent="0.35">
      <c r="L21452" s="535" t="s">
        <v>22516</v>
      </c>
      <c r="M21452" s="529" t="s">
        <v>1075</v>
      </c>
    </row>
    <row r="21453" spans="12:13" x14ac:dyDescent="0.35">
      <c r="L21453" s="535" t="s">
        <v>22517</v>
      </c>
      <c r="M21453" s="529" t="s">
        <v>1075</v>
      </c>
    </row>
    <row r="21454" spans="12:13" x14ac:dyDescent="0.35">
      <c r="L21454" s="535" t="s">
        <v>22518</v>
      </c>
      <c r="M21454" s="529" t="s">
        <v>1047</v>
      </c>
    </row>
    <row r="21455" spans="12:13" x14ac:dyDescent="0.35">
      <c r="L21455" s="535" t="s">
        <v>22519</v>
      </c>
      <c r="M21455" s="529" t="s">
        <v>1047</v>
      </c>
    </row>
    <row r="21456" spans="12:13" x14ac:dyDescent="0.35">
      <c r="L21456" s="535" t="s">
        <v>22520</v>
      </c>
      <c r="M21456" s="529" t="s">
        <v>1047</v>
      </c>
    </row>
    <row r="21457" spans="12:13" x14ac:dyDescent="0.35">
      <c r="L21457" s="535" t="s">
        <v>22521</v>
      </c>
      <c r="M21457" s="529" t="s">
        <v>1047</v>
      </c>
    </row>
    <row r="21458" spans="12:13" x14ac:dyDescent="0.35">
      <c r="L21458" s="535" t="s">
        <v>22522</v>
      </c>
      <c r="M21458" s="529" t="s">
        <v>1047</v>
      </c>
    </row>
    <row r="21459" spans="12:13" x14ac:dyDescent="0.35">
      <c r="L21459" s="535" t="s">
        <v>22523</v>
      </c>
      <c r="M21459" s="529" t="s">
        <v>1075</v>
      </c>
    </row>
    <row r="21460" spans="12:13" x14ac:dyDescent="0.35">
      <c r="L21460" s="535" t="s">
        <v>22524</v>
      </c>
      <c r="M21460" s="529" t="s">
        <v>1075</v>
      </c>
    </row>
    <row r="21461" spans="12:13" x14ac:dyDescent="0.35">
      <c r="L21461" s="535" t="s">
        <v>22525</v>
      </c>
      <c r="M21461" s="529" t="s">
        <v>1075</v>
      </c>
    </row>
    <row r="21462" spans="12:13" x14ac:dyDescent="0.35">
      <c r="L21462" s="535" t="s">
        <v>22526</v>
      </c>
      <c r="M21462" s="529" t="s">
        <v>1075</v>
      </c>
    </row>
    <row r="21463" spans="12:13" x14ac:dyDescent="0.35">
      <c r="L21463" s="535" t="s">
        <v>22527</v>
      </c>
      <c r="M21463" s="529" t="s">
        <v>1075</v>
      </c>
    </row>
    <row r="21464" spans="12:13" x14ac:dyDescent="0.35">
      <c r="L21464" s="535" t="s">
        <v>22528</v>
      </c>
      <c r="M21464" s="529" t="s">
        <v>1075</v>
      </c>
    </row>
    <row r="21465" spans="12:13" x14ac:dyDescent="0.35">
      <c r="L21465" s="535" t="s">
        <v>22529</v>
      </c>
      <c r="M21465" s="529" t="s">
        <v>1075</v>
      </c>
    </row>
    <row r="21466" spans="12:13" x14ac:dyDescent="0.35">
      <c r="L21466" s="535" t="s">
        <v>22530</v>
      </c>
      <c r="M21466" s="529" t="s">
        <v>1075</v>
      </c>
    </row>
    <row r="21467" spans="12:13" x14ac:dyDescent="0.35">
      <c r="L21467" s="535" t="s">
        <v>22531</v>
      </c>
      <c r="M21467" s="529" t="s">
        <v>1075</v>
      </c>
    </row>
    <row r="21468" spans="12:13" x14ac:dyDescent="0.35">
      <c r="L21468" s="535" t="s">
        <v>22532</v>
      </c>
      <c r="M21468" s="529" t="s">
        <v>1075</v>
      </c>
    </row>
    <row r="21469" spans="12:13" x14ac:dyDescent="0.35">
      <c r="L21469" s="535" t="s">
        <v>22533</v>
      </c>
      <c r="M21469" s="529" t="s">
        <v>1075</v>
      </c>
    </row>
    <row r="21470" spans="12:13" x14ac:dyDescent="0.35">
      <c r="L21470" s="535" t="s">
        <v>22534</v>
      </c>
      <c r="M21470" s="529" t="s">
        <v>1047</v>
      </c>
    </row>
    <row r="21471" spans="12:13" x14ac:dyDescent="0.35">
      <c r="L21471" s="535" t="s">
        <v>22535</v>
      </c>
      <c r="M21471" s="529" t="s">
        <v>1075</v>
      </c>
    </row>
    <row r="21472" spans="12:13" x14ac:dyDescent="0.35">
      <c r="L21472" s="535" t="s">
        <v>22536</v>
      </c>
      <c r="M21472" s="529" t="s">
        <v>1075</v>
      </c>
    </row>
    <row r="21473" spans="12:13" x14ac:dyDescent="0.35">
      <c r="L21473" s="535" t="s">
        <v>22537</v>
      </c>
      <c r="M21473" s="529" t="s">
        <v>1075</v>
      </c>
    </row>
    <row r="21474" spans="12:13" x14ac:dyDescent="0.35">
      <c r="L21474" s="535" t="s">
        <v>22538</v>
      </c>
      <c r="M21474" s="529" t="s">
        <v>1047</v>
      </c>
    </row>
    <row r="21475" spans="12:13" x14ac:dyDescent="0.35">
      <c r="L21475" s="535" t="s">
        <v>22539</v>
      </c>
      <c r="M21475" s="529" t="s">
        <v>1075</v>
      </c>
    </row>
    <row r="21476" spans="12:13" x14ac:dyDescent="0.35">
      <c r="L21476" s="535" t="s">
        <v>22540</v>
      </c>
      <c r="M21476" s="529" t="s">
        <v>1075</v>
      </c>
    </row>
    <row r="21477" spans="12:13" x14ac:dyDescent="0.35">
      <c r="L21477" s="535" t="s">
        <v>22541</v>
      </c>
      <c r="M21477" s="529" t="s">
        <v>1075</v>
      </c>
    </row>
    <row r="21478" spans="12:13" x14ac:dyDescent="0.35">
      <c r="L21478" s="535" t="s">
        <v>22542</v>
      </c>
      <c r="M21478" s="529" t="s">
        <v>1075</v>
      </c>
    </row>
    <row r="21479" spans="12:13" x14ac:dyDescent="0.35">
      <c r="L21479" s="535" t="s">
        <v>22543</v>
      </c>
      <c r="M21479" s="529" t="s">
        <v>1075</v>
      </c>
    </row>
    <row r="21480" spans="12:13" x14ac:dyDescent="0.35">
      <c r="L21480" s="535" t="s">
        <v>22544</v>
      </c>
      <c r="M21480" s="529" t="s">
        <v>1075</v>
      </c>
    </row>
    <row r="21481" spans="12:13" x14ac:dyDescent="0.35">
      <c r="L21481" s="535" t="s">
        <v>22545</v>
      </c>
      <c r="M21481" s="529" t="s">
        <v>1047</v>
      </c>
    </row>
    <row r="21482" spans="12:13" x14ac:dyDescent="0.35">
      <c r="L21482" s="535" t="s">
        <v>22546</v>
      </c>
      <c r="M21482" s="529" t="s">
        <v>1075</v>
      </c>
    </row>
    <row r="21483" spans="12:13" x14ac:dyDescent="0.35">
      <c r="L21483" s="535" t="s">
        <v>22547</v>
      </c>
      <c r="M21483" s="529" t="s">
        <v>1075</v>
      </c>
    </row>
    <row r="21484" spans="12:13" x14ac:dyDescent="0.35">
      <c r="L21484" s="535" t="s">
        <v>22548</v>
      </c>
      <c r="M21484" s="529" t="s">
        <v>1075</v>
      </c>
    </row>
    <row r="21485" spans="12:13" x14ac:dyDescent="0.35">
      <c r="L21485" s="535" t="s">
        <v>22549</v>
      </c>
      <c r="M21485" s="529" t="s">
        <v>1047</v>
      </c>
    </row>
    <row r="21486" spans="12:13" x14ac:dyDescent="0.35">
      <c r="L21486" s="535" t="s">
        <v>22550</v>
      </c>
      <c r="M21486" s="529" t="s">
        <v>1075</v>
      </c>
    </row>
    <row r="21487" spans="12:13" x14ac:dyDescent="0.35">
      <c r="L21487" s="535" t="s">
        <v>22551</v>
      </c>
      <c r="M21487" s="529" t="s">
        <v>1075</v>
      </c>
    </row>
    <row r="21488" spans="12:13" x14ac:dyDescent="0.35">
      <c r="L21488" s="535" t="s">
        <v>22552</v>
      </c>
      <c r="M21488" s="529" t="s">
        <v>1075</v>
      </c>
    </row>
    <row r="21489" spans="12:13" x14ac:dyDescent="0.35">
      <c r="L21489" s="535" t="s">
        <v>22553</v>
      </c>
      <c r="M21489" s="529" t="s">
        <v>1075</v>
      </c>
    </row>
    <row r="21490" spans="12:13" x14ac:dyDescent="0.35">
      <c r="L21490" s="535" t="s">
        <v>22554</v>
      </c>
      <c r="M21490" s="529" t="s">
        <v>1075</v>
      </c>
    </row>
    <row r="21491" spans="12:13" x14ac:dyDescent="0.35">
      <c r="L21491" s="535" t="s">
        <v>22555</v>
      </c>
      <c r="M21491" s="529" t="s">
        <v>1075</v>
      </c>
    </row>
    <row r="21492" spans="12:13" x14ac:dyDescent="0.35">
      <c r="L21492" s="535" t="s">
        <v>22556</v>
      </c>
      <c r="M21492" s="529" t="s">
        <v>1075</v>
      </c>
    </row>
    <row r="21493" spans="12:13" x14ac:dyDescent="0.35">
      <c r="L21493" s="535" t="s">
        <v>22557</v>
      </c>
      <c r="M21493" s="529" t="s">
        <v>1075</v>
      </c>
    </row>
    <row r="21494" spans="12:13" x14ac:dyDescent="0.35">
      <c r="L21494" s="535" t="s">
        <v>22558</v>
      </c>
      <c r="M21494" s="529" t="s">
        <v>1047</v>
      </c>
    </row>
    <row r="21495" spans="12:13" x14ac:dyDescent="0.35">
      <c r="L21495" s="535" t="s">
        <v>22559</v>
      </c>
      <c r="M21495" s="529" t="s">
        <v>1075</v>
      </c>
    </row>
    <row r="21496" spans="12:13" x14ac:dyDescent="0.35">
      <c r="L21496" s="535" t="s">
        <v>22560</v>
      </c>
      <c r="M21496" s="529" t="s">
        <v>1075</v>
      </c>
    </row>
    <row r="21497" spans="12:13" x14ac:dyDescent="0.35">
      <c r="L21497" s="535" t="s">
        <v>22561</v>
      </c>
      <c r="M21497" s="529" t="s">
        <v>1075</v>
      </c>
    </row>
    <row r="21498" spans="12:13" x14ac:dyDescent="0.35">
      <c r="L21498" s="535" t="s">
        <v>22562</v>
      </c>
      <c r="M21498" s="529" t="s">
        <v>1075</v>
      </c>
    </row>
    <row r="21499" spans="12:13" x14ac:dyDescent="0.35">
      <c r="L21499" s="535" t="s">
        <v>22563</v>
      </c>
      <c r="M21499" s="529" t="s">
        <v>1047</v>
      </c>
    </row>
    <row r="21500" spans="12:13" x14ac:dyDescent="0.35">
      <c r="L21500" s="535" t="s">
        <v>22564</v>
      </c>
      <c r="M21500" s="529" t="s">
        <v>1075</v>
      </c>
    </row>
    <row r="21501" spans="12:13" x14ac:dyDescent="0.35">
      <c r="L21501" s="535" t="s">
        <v>22565</v>
      </c>
      <c r="M21501" s="529" t="s">
        <v>1075</v>
      </c>
    </row>
    <row r="21502" spans="12:13" x14ac:dyDescent="0.35">
      <c r="L21502" s="535" t="s">
        <v>22566</v>
      </c>
      <c r="M21502" s="529" t="s">
        <v>1075</v>
      </c>
    </row>
    <row r="21503" spans="12:13" x14ac:dyDescent="0.35">
      <c r="L21503" s="535" t="s">
        <v>22567</v>
      </c>
      <c r="M21503" s="529" t="s">
        <v>1075</v>
      </c>
    </row>
    <row r="21504" spans="12:13" x14ac:dyDescent="0.35">
      <c r="L21504" s="535" t="s">
        <v>22568</v>
      </c>
      <c r="M21504" s="529" t="s">
        <v>1075</v>
      </c>
    </row>
    <row r="21505" spans="12:13" x14ac:dyDescent="0.35">
      <c r="L21505" s="535" t="s">
        <v>22569</v>
      </c>
      <c r="M21505" s="529" t="s">
        <v>1047</v>
      </c>
    </row>
    <row r="21506" spans="12:13" x14ac:dyDescent="0.35">
      <c r="L21506" s="535" t="s">
        <v>22570</v>
      </c>
      <c r="M21506" s="529" t="s">
        <v>1075</v>
      </c>
    </row>
    <row r="21507" spans="12:13" x14ac:dyDescent="0.35">
      <c r="L21507" s="535" t="s">
        <v>22571</v>
      </c>
      <c r="M21507" s="529" t="s">
        <v>1047</v>
      </c>
    </row>
    <row r="21508" spans="12:13" x14ac:dyDescent="0.35">
      <c r="L21508" s="535" t="s">
        <v>22572</v>
      </c>
      <c r="M21508" s="529" t="s">
        <v>1075</v>
      </c>
    </row>
    <row r="21509" spans="12:13" x14ac:dyDescent="0.35">
      <c r="L21509" s="535" t="s">
        <v>22573</v>
      </c>
      <c r="M21509" s="529" t="s">
        <v>1075</v>
      </c>
    </row>
    <row r="21510" spans="12:13" x14ac:dyDescent="0.35">
      <c r="L21510" s="535" t="s">
        <v>22574</v>
      </c>
      <c r="M21510" s="529" t="s">
        <v>1075</v>
      </c>
    </row>
    <row r="21511" spans="12:13" x14ac:dyDescent="0.35">
      <c r="L21511" s="535" t="s">
        <v>22575</v>
      </c>
      <c r="M21511" s="529" t="s">
        <v>1075</v>
      </c>
    </row>
    <row r="21512" spans="12:13" x14ac:dyDescent="0.35">
      <c r="L21512" s="535" t="s">
        <v>22576</v>
      </c>
      <c r="M21512" s="529" t="s">
        <v>1075</v>
      </c>
    </row>
    <row r="21513" spans="12:13" x14ac:dyDescent="0.35">
      <c r="L21513" s="535" t="s">
        <v>22577</v>
      </c>
      <c r="M21513" s="529" t="s">
        <v>1075</v>
      </c>
    </row>
    <row r="21514" spans="12:13" x14ac:dyDescent="0.35">
      <c r="L21514" s="535" t="s">
        <v>22578</v>
      </c>
      <c r="M21514" s="529" t="s">
        <v>1075</v>
      </c>
    </row>
    <row r="21515" spans="12:13" x14ac:dyDescent="0.35">
      <c r="L21515" s="535" t="s">
        <v>22579</v>
      </c>
      <c r="M21515" s="529" t="s">
        <v>1075</v>
      </c>
    </row>
    <row r="21516" spans="12:13" x14ac:dyDescent="0.35">
      <c r="L21516" s="535" t="s">
        <v>22580</v>
      </c>
      <c r="M21516" s="529" t="s">
        <v>1075</v>
      </c>
    </row>
    <row r="21517" spans="12:13" x14ac:dyDescent="0.35">
      <c r="L21517" s="535" t="s">
        <v>22581</v>
      </c>
      <c r="M21517" s="529" t="s">
        <v>1075</v>
      </c>
    </row>
    <row r="21518" spans="12:13" x14ac:dyDescent="0.35">
      <c r="L21518" s="535" t="s">
        <v>22582</v>
      </c>
      <c r="M21518" s="529" t="s">
        <v>1075</v>
      </c>
    </row>
    <row r="21519" spans="12:13" x14ac:dyDescent="0.35">
      <c r="L21519" s="535" t="s">
        <v>22583</v>
      </c>
      <c r="M21519" s="529" t="s">
        <v>1075</v>
      </c>
    </row>
    <row r="21520" spans="12:13" x14ac:dyDescent="0.35">
      <c r="L21520" s="535" t="s">
        <v>22584</v>
      </c>
      <c r="M21520" s="529" t="s">
        <v>1075</v>
      </c>
    </row>
    <row r="21521" spans="12:13" x14ac:dyDescent="0.35">
      <c r="L21521" s="535" t="s">
        <v>22585</v>
      </c>
      <c r="M21521" s="529" t="s">
        <v>1075</v>
      </c>
    </row>
    <row r="21522" spans="12:13" x14ac:dyDescent="0.35">
      <c r="L21522" s="535" t="s">
        <v>22586</v>
      </c>
      <c r="M21522" s="529" t="s">
        <v>1075</v>
      </c>
    </row>
    <row r="21523" spans="12:13" x14ac:dyDescent="0.35">
      <c r="L21523" s="535" t="s">
        <v>22587</v>
      </c>
      <c r="M21523" s="529" t="s">
        <v>1075</v>
      </c>
    </row>
    <row r="21524" spans="12:13" x14ac:dyDescent="0.35">
      <c r="L21524" s="535" t="s">
        <v>22588</v>
      </c>
      <c r="M21524" s="529" t="s">
        <v>1075</v>
      </c>
    </row>
    <row r="21525" spans="12:13" x14ac:dyDescent="0.35">
      <c r="L21525" s="535" t="s">
        <v>22589</v>
      </c>
      <c r="M21525" s="529" t="s">
        <v>1075</v>
      </c>
    </row>
    <row r="21526" spans="12:13" x14ac:dyDescent="0.35">
      <c r="L21526" s="535" t="s">
        <v>22590</v>
      </c>
      <c r="M21526" s="529" t="s">
        <v>1075</v>
      </c>
    </row>
    <row r="21527" spans="12:13" x14ac:dyDescent="0.35">
      <c r="L21527" s="535" t="s">
        <v>22591</v>
      </c>
      <c r="M21527" s="529" t="s">
        <v>1075</v>
      </c>
    </row>
    <row r="21528" spans="12:13" x14ac:dyDescent="0.35">
      <c r="L21528" s="535" t="s">
        <v>22592</v>
      </c>
      <c r="M21528" s="529" t="s">
        <v>1075</v>
      </c>
    </row>
    <row r="21529" spans="12:13" x14ac:dyDescent="0.35">
      <c r="L21529" s="535" t="s">
        <v>22593</v>
      </c>
      <c r="M21529" s="529" t="s">
        <v>1075</v>
      </c>
    </row>
    <row r="21530" spans="12:13" x14ac:dyDescent="0.35">
      <c r="L21530" s="535" t="s">
        <v>22594</v>
      </c>
      <c r="M21530" s="529" t="s">
        <v>1075</v>
      </c>
    </row>
    <row r="21531" spans="12:13" x14ac:dyDescent="0.35">
      <c r="L21531" s="535" t="s">
        <v>22595</v>
      </c>
      <c r="M21531" s="529" t="s">
        <v>1075</v>
      </c>
    </row>
    <row r="21532" spans="12:13" x14ac:dyDescent="0.35">
      <c r="L21532" s="535" t="s">
        <v>22596</v>
      </c>
      <c r="M21532" s="529" t="s">
        <v>1075</v>
      </c>
    </row>
    <row r="21533" spans="12:13" x14ac:dyDescent="0.35">
      <c r="L21533" s="535" t="s">
        <v>22597</v>
      </c>
      <c r="M21533" s="529" t="s">
        <v>1075</v>
      </c>
    </row>
    <row r="21534" spans="12:13" x14ac:dyDescent="0.35">
      <c r="L21534" s="535" t="s">
        <v>22598</v>
      </c>
      <c r="M21534" s="529" t="s">
        <v>1075</v>
      </c>
    </row>
    <row r="21535" spans="12:13" x14ac:dyDescent="0.35">
      <c r="L21535" s="535" t="s">
        <v>22599</v>
      </c>
      <c r="M21535" s="529" t="s">
        <v>1075</v>
      </c>
    </row>
    <row r="21536" spans="12:13" x14ac:dyDescent="0.35">
      <c r="L21536" s="535" t="s">
        <v>22600</v>
      </c>
      <c r="M21536" s="529" t="s">
        <v>1075</v>
      </c>
    </row>
    <row r="21537" spans="12:13" x14ac:dyDescent="0.35">
      <c r="L21537" s="535" t="s">
        <v>22601</v>
      </c>
      <c r="M21537" s="529" t="s">
        <v>1075</v>
      </c>
    </row>
    <row r="21538" spans="12:13" x14ac:dyDescent="0.35">
      <c r="L21538" s="535" t="s">
        <v>22602</v>
      </c>
      <c r="M21538" s="529" t="s">
        <v>1075</v>
      </c>
    </row>
    <row r="21539" spans="12:13" x14ac:dyDescent="0.35">
      <c r="L21539" s="535" t="s">
        <v>22603</v>
      </c>
      <c r="M21539" s="529" t="s">
        <v>1075</v>
      </c>
    </row>
    <row r="21540" spans="12:13" x14ac:dyDescent="0.35">
      <c r="L21540" s="535" t="s">
        <v>22604</v>
      </c>
      <c r="M21540" s="529" t="s">
        <v>1075</v>
      </c>
    </row>
    <row r="21541" spans="12:13" x14ac:dyDescent="0.35">
      <c r="L21541" s="535" t="s">
        <v>22605</v>
      </c>
      <c r="M21541" s="529" t="s">
        <v>1075</v>
      </c>
    </row>
    <row r="21542" spans="12:13" x14ac:dyDescent="0.35">
      <c r="L21542" s="535" t="s">
        <v>22606</v>
      </c>
      <c r="M21542" s="529" t="s">
        <v>1075</v>
      </c>
    </row>
    <row r="21543" spans="12:13" x14ac:dyDescent="0.35">
      <c r="L21543" s="535" t="s">
        <v>22607</v>
      </c>
      <c r="M21543" s="529" t="s">
        <v>1075</v>
      </c>
    </row>
    <row r="21544" spans="12:13" x14ac:dyDescent="0.35">
      <c r="L21544" s="535" t="s">
        <v>22608</v>
      </c>
      <c r="M21544" s="529" t="s">
        <v>1075</v>
      </c>
    </row>
    <row r="21545" spans="12:13" x14ac:dyDescent="0.35">
      <c r="L21545" s="535" t="s">
        <v>22609</v>
      </c>
      <c r="M21545" s="529" t="s">
        <v>1075</v>
      </c>
    </row>
    <row r="21546" spans="12:13" x14ac:dyDescent="0.35">
      <c r="L21546" s="535" t="s">
        <v>22610</v>
      </c>
      <c r="M21546" s="529" t="s">
        <v>1047</v>
      </c>
    </row>
    <row r="21547" spans="12:13" x14ac:dyDescent="0.35">
      <c r="L21547" s="535" t="s">
        <v>22611</v>
      </c>
      <c r="M21547" s="529" t="s">
        <v>1047</v>
      </c>
    </row>
    <row r="21548" spans="12:13" x14ac:dyDescent="0.35">
      <c r="L21548" s="535" t="s">
        <v>22612</v>
      </c>
      <c r="M21548" s="529" t="s">
        <v>1047</v>
      </c>
    </row>
    <row r="21549" spans="12:13" x14ac:dyDescent="0.35">
      <c r="L21549" s="535" t="s">
        <v>22613</v>
      </c>
      <c r="M21549" s="529" t="s">
        <v>1047</v>
      </c>
    </row>
    <row r="21550" spans="12:13" x14ac:dyDescent="0.35">
      <c r="L21550" s="535" t="s">
        <v>22614</v>
      </c>
      <c r="M21550" s="529" t="s">
        <v>1047</v>
      </c>
    </row>
    <row r="21551" spans="12:13" x14ac:dyDescent="0.35">
      <c r="L21551" s="535" t="s">
        <v>22615</v>
      </c>
      <c r="M21551" s="529" t="s">
        <v>1047</v>
      </c>
    </row>
    <row r="21552" spans="12:13" x14ac:dyDescent="0.35">
      <c r="L21552" s="535" t="s">
        <v>22616</v>
      </c>
      <c r="M21552" s="529" t="s">
        <v>1047</v>
      </c>
    </row>
    <row r="21553" spans="12:13" x14ac:dyDescent="0.35">
      <c r="L21553" s="535" t="s">
        <v>22617</v>
      </c>
      <c r="M21553" s="529" t="s">
        <v>1047</v>
      </c>
    </row>
    <row r="21554" spans="12:13" x14ac:dyDescent="0.35">
      <c r="L21554" s="535" t="s">
        <v>22618</v>
      </c>
      <c r="M21554" s="529" t="s">
        <v>1047</v>
      </c>
    </row>
    <row r="21555" spans="12:13" x14ac:dyDescent="0.35">
      <c r="L21555" s="535" t="s">
        <v>22619</v>
      </c>
      <c r="M21555" s="529" t="s">
        <v>1047</v>
      </c>
    </row>
    <row r="21556" spans="12:13" x14ac:dyDescent="0.35">
      <c r="L21556" s="535" t="s">
        <v>22620</v>
      </c>
      <c r="M21556" s="529" t="s">
        <v>1047</v>
      </c>
    </row>
    <row r="21557" spans="12:13" x14ac:dyDescent="0.35">
      <c r="L21557" s="535" t="s">
        <v>22621</v>
      </c>
      <c r="M21557" s="529" t="s">
        <v>1047</v>
      </c>
    </row>
    <row r="21558" spans="12:13" x14ac:dyDescent="0.35">
      <c r="L21558" s="535" t="s">
        <v>22622</v>
      </c>
      <c r="M21558" s="529" t="s">
        <v>1047</v>
      </c>
    </row>
    <row r="21559" spans="12:13" x14ac:dyDescent="0.35">
      <c r="L21559" s="535" t="s">
        <v>22623</v>
      </c>
      <c r="M21559" s="529" t="s">
        <v>1047</v>
      </c>
    </row>
    <row r="21560" spans="12:13" x14ac:dyDescent="0.35">
      <c r="L21560" s="535" t="s">
        <v>22624</v>
      </c>
      <c r="M21560" s="529" t="s">
        <v>1047</v>
      </c>
    </row>
    <row r="21561" spans="12:13" x14ac:dyDescent="0.35">
      <c r="L21561" s="535" t="s">
        <v>22625</v>
      </c>
      <c r="M21561" s="529" t="s">
        <v>1047</v>
      </c>
    </row>
    <row r="21562" spans="12:13" x14ac:dyDescent="0.35">
      <c r="L21562" s="535" t="s">
        <v>22626</v>
      </c>
      <c r="M21562" s="529" t="s">
        <v>1047</v>
      </c>
    </row>
    <row r="21563" spans="12:13" x14ac:dyDescent="0.35">
      <c r="L21563" s="535" t="s">
        <v>22627</v>
      </c>
      <c r="M21563" s="529" t="s">
        <v>1047</v>
      </c>
    </row>
    <row r="21564" spans="12:13" x14ac:dyDescent="0.35">
      <c r="L21564" s="535" t="s">
        <v>22628</v>
      </c>
      <c r="M21564" s="529" t="s">
        <v>1047</v>
      </c>
    </row>
    <row r="21565" spans="12:13" x14ac:dyDescent="0.35">
      <c r="L21565" s="535" t="s">
        <v>22629</v>
      </c>
      <c r="M21565" s="529" t="s">
        <v>1047</v>
      </c>
    </row>
    <row r="21566" spans="12:13" x14ac:dyDescent="0.35">
      <c r="L21566" s="535" t="s">
        <v>22630</v>
      </c>
      <c r="M21566" s="529" t="s">
        <v>1047</v>
      </c>
    </row>
    <row r="21567" spans="12:13" x14ac:dyDescent="0.35">
      <c r="L21567" s="535" t="s">
        <v>22631</v>
      </c>
      <c r="M21567" s="529" t="s">
        <v>1047</v>
      </c>
    </row>
    <row r="21568" spans="12:13" x14ac:dyDescent="0.35">
      <c r="L21568" s="535" t="s">
        <v>22632</v>
      </c>
      <c r="M21568" s="529" t="s">
        <v>1047</v>
      </c>
    </row>
    <row r="21569" spans="12:13" x14ac:dyDescent="0.35">
      <c r="L21569" s="535" t="s">
        <v>22633</v>
      </c>
      <c r="M21569" s="529" t="s">
        <v>1047</v>
      </c>
    </row>
    <row r="21570" spans="12:13" x14ac:dyDescent="0.35">
      <c r="L21570" s="535" t="s">
        <v>22634</v>
      </c>
      <c r="M21570" s="529" t="s">
        <v>1047</v>
      </c>
    </row>
    <row r="21571" spans="12:13" x14ac:dyDescent="0.35">
      <c r="L21571" s="535" t="s">
        <v>22635</v>
      </c>
      <c r="M21571" s="529" t="s">
        <v>1047</v>
      </c>
    </row>
    <row r="21572" spans="12:13" x14ac:dyDescent="0.35">
      <c r="L21572" s="535" t="s">
        <v>22636</v>
      </c>
      <c r="M21572" s="529" t="s">
        <v>1047</v>
      </c>
    </row>
    <row r="21573" spans="12:13" x14ac:dyDescent="0.35">
      <c r="L21573" s="535" t="s">
        <v>22637</v>
      </c>
      <c r="M21573" s="529" t="s">
        <v>1047</v>
      </c>
    </row>
    <row r="21574" spans="12:13" x14ac:dyDescent="0.35">
      <c r="L21574" s="535" t="s">
        <v>22638</v>
      </c>
      <c r="M21574" s="529" t="s">
        <v>1047</v>
      </c>
    </row>
    <row r="21575" spans="12:13" x14ac:dyDescent="0.35">
      <c r="L21575" s="535" t="s">
        <v>22639</v>
      </c>
      <c r="M21575" s="529" t="s">
        <v>1047</v>
      </c>
    </row>
    <row r="21576" spans="12:13" x14ac:dyDescent="0.35">
      <c r="L21576" s="535" t="s">
        <v>22640</v>
      </c>
      <c r="M21576" s="529" t="s">
        <v>1047</v>
      </c>
    </row>
    <row r="21577" spans="12:13" x14ac:dyDescent="0.35">
      <c r="L21577" s="535" t="s">
        <v>22641</v>
      </c>
      <c r="M21577" s="529" t="s">
        <v>1047</v>
      </c>
    </row>
    <row r="21578" spans="12:13" x14ac:dyDescent="0.35">
      <c r="L21578" s="535" t="s">
        <v>22642</v>
      </c>
      <c r="M21578" s="529" t="s">
        <v>1047</v>
      </c>
    </row>
    <row r="21579" spans="12:13" x14ac:dyDescent="0.35">
      <c r="L21579" s="535" t="s">
        <v>22643</v>
      </c>
      <c r="M21579" s="529" t="s">
        <v>1047</v>
      </c>
    </row>
    <row r="21580" spans="12:13" x14ac:dyDescent="0.35">
      <c r="L21580" s="535" t="s">
        <v>22644</v>
      </c>
      <c r="M21580" s="529" t="s">
        <v>1047</v>
      </c>
    </row>
    <row r="21581" spans="12:13" x14ac:dyDescent="0.35">
      <c r="L21581" s="535" t="s">
        <v>22645</v>
      </c>
      <c r="M21581" s="529" t="s">
        <v>1047</v>
      </c>
    </row>
    <row r="21582" spans="12:13" x14ac:dyDescent="0.35">
      <c r="L21582" s="535" t="s">
        <v>22646</v>
      </c>
      <c r="M21582" s="529" t="s">
        <v>1047</v>
      </c>
    </row>
    <row r="21583" spans="12:13" x14ac:dyDescent="0.35">
      <c r="L21583" s="535" t="s">
        <v>22647</v>
      </c>
      <c r="M21583" s="529" t="s">
        <v>1047</v>
      </c>
    </row>
    <row r="21584" spans="12:13" x14ac:dyDescent="0.35">
      <c r="L21584" s="535" t="s">
        <v>22648</v>
      </c>
      <c r="M21584" s="529" t="s">
        <v>1047</v>
      </c>
    </row>
    <row r="21585" spans="12:13" x14ac:dyDescent="0.35">
      <c r="L21585" s="535" t="s">
        <v>22649</v>
      </c>
      <c r="M21585" s="529" t="s">
        <v>1047</v>
      </c>
    </row>
    <row r="21586" spans="12:13" x14ac:dyDescent="0.35">
      <c r="L21586" s="535" t="s">
        <v>22650</v>
      </c>
      <c r="M21586" s="529" t="s">
        <v>1047</v>
      </c>
    </row>
    <row r="21587" spans="12:13" x14ac:dyDescent="0.35">
      <c r="L21587" s="535" t="s">
        <v>22651</v>
      </c>
      <c r="M21587" s="529" t="s">
        <v>1047</v>
      </c>
    </row>
    <row r="21588" spans="12:13" x14ac:dyDescent="0.35">
      <c r="L21588" s="535" t="s">
        <v>22652</v>
      </c>
      <c r="M21588" s="529" t="s">
        <v>1047</v>
      </c>
    </row>
    <row r="21589" spans="12:13" x14ac:dyDescent="0.35">
      <c r="L21589" s="535" t="s">
        <v>22653</v>
      </c>
      <c r="M21589" s="529" t="s">
        <v>1047</v>
      </c>
    </row>
    <row r="21590" spans="12:13" x14ac:dyDescent="0.35">
      <c r="L21590" s="535" t="s">
        <v>22654</v>
      </c>
      <c r="M21590" s="529" t="s">
        <v>1047</v>
      </c>
    </row>
    <row r="21591" spans="12:13" x14ac:dyDescent="0.35">
      <c r="L21591" s="535" t="s">
        <v>22655</v>
      </c>
      <c r="M21591" s="529" t="s">
        <v>1047</v>
      </c>
    </row>
    <row r="21592" spans="12:13" x14ac:dyDescent="0.35">
      <c r="L21592" s="535" t="s">
        <v>22656</v>
      </c>
      <c r="M21592" s="529" t="s">
        <v>1047</v>
      </c>
    </row>
    <row r="21593" spans="12:13" x14ac:dyDescent="0.35">
      <c r="L21593" s="535" t="s">
        <v>22657</v>
      </c>
      <c r="M21593" s="529" t="s">
        <v>1047</v>
      </c>
    </row>
    <row r="21594" spans="12:13" x14ac:dyDescent="0.35">
      <c r="L21594" s="535" t="s">
        <v>22658</v>
      </c>
      <c r="M21594" s="529" t="s">
        <v>1047</v>
      </c>
    </row>
    <row r="21595" spans="12:13" x14ac:dyDescent="0.35">
      <c r="L21595" s="535" t="s">
        <v>22659</v>
      </c>
      <c r="M21595" s="529" t="s">
        <v>1047</v>
      </c>
    </row>
    <row r="21596" spans="12:13" x14ac:dyDescent="0.35">
      <c r="L21596" s="535" t="s">
        <v>22660</v>
      </c>
      <c r="M21596" s="529" t="s">
        <v>1047</v>
      </c>
    </row>
    <row r="21597" spans="12:13" x14ac:dyDescent="0.35">
      <c r="L21597" s="535" t="s">
        <v>22661</v>
      </c>
      <c r="M21597" s="529" t="s">
        <v>1047</v>
      </c>
    </row>
    <row r="21598" spans="12:13" x14ac:dyDescent="0.35">
      <c r="L21598" s="535" t="s">
        <v>22662</v>
      </c>
      <c r="M21598" s="529" t="s">
        <v>1047</v>
      </c>
    </row>
    <row r="21599" spans="12:13" x14ac:dyDescent="0.35">
      <c r="L21599" s="535" t="s">
        <v>22663</v>
      </c>
      <c r="M21599" s="529" t="s">
        <v>1047</v>
      </c>
    </row>
    <row r="21600" spans="12:13" x14ac:dyDescent="0.35">
      <c r="L21600" s="535" t="s">
        <v>22664</v>
      </c>
      <c r="M21600" s="529" t="s">
        <v>1047</v>
      </c>
    </row>
    <row r="21601" spans="12:13" x14ac:dyDescent="0.35">
      <c r="L21601" s="535" t="s">
        <v>22665</v>
      </c>
      <c r="M21601" s="529" t="s">
        <v>1047</v>
      </c>
    </row>
    <row r="21602" spans="12:13" x14ac:dyDescent="0.35">
      <c r="L21602" s="535" t="s">
        <v>22666</v>
      </c>
      <c r="M21602" s="529" t="s">
        <v>1047</v>
      </c>
    </row>
    <row r="21603" spans="12:13" x14ac:dyDescent="0.35">
      <c r="L21603" s="535" t="s">
        <v>22667</v>
      </c>
      <c r="M21603" s="529" t="s">
        <v>1047</v>
      </c>
    </row>
    <row r="21604" spans="12:13" x14ac:dyDescent="0.35">
      <c r="L21604" s="535" t="s">
        <v>22668</v>
      </c>
      <c r="M21604" s="529" t="s">
        <v>1047</v>
      </c>
    </row>
    <row r="21605" spans="12:13" x14ac:dyDescent="0.35">
      <c r="L21605" s="535" t="s">
        <v>22669</v>
      </c>
      <c r="M21605" s="529" t="s">
        <v>1047</v>
      </c>
    </row>
    <row r="21606" spans="12:13" x14ac:dyDescent="0.35">
      <c r="L21606" s="535" t="s">
        <v>22670</v>
      </c>
      <c r="M21606" s="529" t="s">
        <v>1047</v>
      </c>
    </row>
    <row r="21607" spans="12:13" x14ac:dyDescent="0.35">
      <c r="L21607" s="535" t="s">
        <v>22671</v>
      </c>
      <c r="M21607" s="529" t="s">
        <v>1047</v>
      </c>
    </row>
    <row r="21608" spans="12:13" x14ac:dyDescent="0.35">
      <c r="L21608" s="535" t="s">
        <v>22672</v>
      </c>
      <c r="M21608" s="529" t="s">
        <v>1047</v>
      </c>
    </row>
    <row r="21609" spans="12:13" x14ac:dyDescent="0.35">
      <c r="L21609" s="535" t="s">
        <v>22673</v>
      </c>
      <c r="M21609" s="529" t="s">
        <v>1047</v>
      </c>
    </row>
    <row r="21610" spans="12:13" x14ac:dyDescent="0.35">
      <c r="L21610" s="535" t="s">
        <v>22674</v>
      </c>
      <c r="M21610" s="529" t="s">
        <v>1047</v>
      </c>
    </row>
    <row r="21611" spans="12:13" x14ac:dyDescent="0.35">
      <c r="L21611" s="535" t="s">
        <v>22675</v>
      </c>
      <c r="M21611" s="529" t="s">
        <v>1047</v>
      </c>
    </row>
    <row r="21612" spans="12:13" x14ac:dyDescent="0.35">
      <c r="L21612" s="535" t="s">
        <v>22676</v>
      </c>
      <c r="M21612" s="529" t="s">
        <v>1047</v>
      </c>
    </row>
    <row r="21613" spans="12:13" x14ac:dyDescent="0.35">
      <c r="L21613" s="535" t="s">
        <v>22677</v>
      </c>
      <c r="M21613" s="529" t="s">
        <v>1047</v>
      </c>
    </row>
    <row r="21614" spans="12:13" x14ac:dyDescent="0.35">
      <c r="L21614" s="535" t="s">
        <v>22678</v>
      </c>
      <c r="M21614" s="529" t="s">
        <v>1047</v>
      </c>
    </row>
    <row r="21615" spans="12:13" x14ac:dyDescent="0.35">
      <c r="L21615" s="535" t="s">
        <v>22679</v>
      </c>
      <c r="M21615" s="529" t="s">
        <v>1047</v>
      </c>
    </row>
    <row r="21616" spans="12:13" x14ac:dyDescent="0.35">
      <c r="L21616" s="535" t="s">
        <v>22680</v>
      </c>
      <c r="M21616" s="529" t="s">
        <v>1047</v>
      </c>
    </row>
    <row r="21617" spans="12:13" x14ac:dyDescent="0.35">
      <c r="L21617" s="535" t="s">
        <v>22681</v>
      </c>
      <c r="M21617" s="529" t="s">
        <v>1047</v>
      </c>
    </row>
    <row r="21618" spans="12:13" x14ac:dyDescent="0.35">
      <c r="L21618" s="535" t="s">
        <v>22682</v>
      </c>
      <c r="M21618" s="529" t="s">
        <v>1047</v>
      </c>
    </row>
    <row r="21619" spans="12:13" x14ac:dyDescent="0.35">
      <c r="L21619" s="535" t="s">
        <v>22683</v>
      </c>
      <c r="M21619" s="529" t="s">
        <v>1047</v>
      </c>
    </row>
    <row r="21620" spans="12:13" x14ac:dyDescent="0.35">
      <c r="L21620" s="535" t="s">
        <v>22684</v>
      </c>
      <c r="M21620" s="529" t="s">
        <v>1047</v>
      </c>
    </row>
    <row r="21621" spans="12:13" x14ac:dyDescent="0.35">
      <c r="L21621" s="535" t="s">
        <v>22685</v>
      </c>
      <c r="M21621" s="529" t="s">
        <v>1047</v>
      </c>
    </row>
    <row r="21622" spans="12:13" x14ac:dyDescent="0.35">
      <c r="L21622" s="535" t="s">
        <v>22686</v>
      </c>
      <c r="M21622" s="529" t="s">
        <v>1047</v>
      </c>
    </row>
    <row r="21623" spans="12:13" x14ac:dyDescent="0.35">
      <c r="L21623" s="535" t="s">
        <v>22687</v>
      </c>
      <c r="M21623" s="529" t="s">
        <v>1047</v>
      </c>
    </row>
    <row r="21624" spans="12:13" x14ac:dyDescent="0.35">
      <c r="L21624" s="535" t="s">
        <v>22688</v>
      </c>
      <c r="M21624" s="529" t="s">
        <v>1047</v>
      </c>
    </row>
    <row r="21625" spans="12:13" x14ac:dyDescent="0.35">
      <c r="L21625" s="535" t="s">
        <v>22689</v>
      </c>
      <c r="M21625" s="529" t="s">
        <v>1047</v>
      </c>
    </row>
    <row r="21626" spans="12:13" x14ac:dyDescent="0.35">
      <c r="L21626" s="535" t="s">
        <v>22690</v>
      </c>
      <c r="M21626" s="529" t="s">
        <v>1047</v>
      </c>
    </row>
    <row r="21627" spans="12:13" x14ac:dyDescent="0.35">
      <c r="L21627" s="535" t="s">
        <v>22691</v>
      </c>
      <c r="M21627" s="529" t="s">
        <v>1047</v>
      </c>
    </row>
    <row r="21628" spans="12:13" x14ac:dyDescent="0.35">
      <c r="L21628" s="535" t="s">
        <v>22692</v>
      </c>
      <c r="M21628" s="529" t="s">
        <v>1047</v>
      </c>
    </row>
    <row r="21629" spans="12:13" x14ac:dyDescent="0.35">
      <c r="L21629" s="535" t="s">
        <v>22693</v>
      </c>
      <c r="M21629" s="529" t="s">
        <v>1047</v>
      </c>
    </row>
    <row r="21630" spans="12:13" x14ac:dyDescent="0.35">
      <c r="L21630" s="535" t="s">
        <v>22694</v>
      </c>
      <c r="M21630" s="529" t="s">
        <v>1047</v>
      </c>
    </row>
    <row r="21631" spans="12:13" x14ac:dyDescent="0.35">
      <c r="L21631" s="535" t="s">
        <v>22695</v>
      </c>
      <c r="M21631" s="529" t="s">
        <v>1047</v>
      </c>
    </row>
    <row r="21632" spans="12:13" x14ac:dyDescent="0.35">
      <c r="L21632" s="535" t="s">
        <v>22696</v>
      </c>
      <c r="M21632" s="529" t="s">
        <v>1047</v>
      </c>
    </row>
    <row r="21633" spans="12:13" x14ac:dyDescent="0.35">
      <c r="L21633" s="535" t="s">
        <v>22697</v>
      </c>
      <c r="M21633" s="529" t="s">
        <v>1047</v>
      </c>
    </row>
    <row r="21634" spans="12:13" x14ac:dyDescent="0.35">
      <c r="L21634" s="535" t="s">
        <v>22698</v>
      </c>
      <c r="M21634" s="529" t="s">
        <v>1047</v>
      </c>
    </row>
    <row r="21635" spans="12:13" x14ac:dyDescent="0.35">
      <c r="L21635" s="535" t="s">
        <v>22699</v>
      </c>
      <c r="M21635" s="529" t="s">
        <v>1047</v>
      </c>
    </row>
    <row r="21636" spans="12:13" x14ac:dyDescent="0.35">
      <c r="L21636" s="535" t="s">
        <v>22700</v>
      </c>
      <c r="M21636" s="529" t="s">
        <v>1047</v>
      </c>
    </row>
    <row r="21637" spans="12:13" x14ac:dyDescent="0.35">
      <c r="L21637" s="535" t="s">
        <v>22701</v>
      </c>
      <c r="M21637" s="529" t="s">
        <v>1047</v>
      </c>
    </row>
    <row r="21638" spans="12:13" x14ac:dyDescent="0.35">
      <c r="L21638" s="535" t="s">
        <v>22702</v>
      </c>
      <c r="M21638" s="529" t="s">
        <v>1047</v>
      </c>
    </row>
    <row r="21639" spans="12:13" x14ac:dyDescent="0.35">
      <c r="L21639" s="535" t="s">
        <v>22703</v>
      </c>
      <c r="M21639" s="529" t="s">
        <v>1047</v>
      </c>
    </row>
    <row r="21640" spans="12:13" x14ac:dyDescent="0.35">
      <c r="L21640" s="535" t="s">
        <v>22704</v>
      </c>
      <c r="M21640" s="529" t="s">
        <v>1047</v>
      </c>
    </row>
    <row r="21641" spans="12:13" x14ac:dyDescent="0.35">
      <c r="L21641" s="535" t="s">
        <v>22705</v>
      </c>
      <c r="M21641" s="529" t="s">
        <v>1047</v>
      </c>
    </row>
    <row r="21642" spans="12:13" x14ac:dyDescent="0.35">
      <c r="L21642" s="535" t="s">
        <v>22706</v>
      </c>
      <c r="M21642" s="529" t="s">
        <v>1047</v>
      </c>
    </row>
    <row r="21643" spans="12:13" x14ac:dyDescent="0.35">
      <c r="L21643" s="535" t="s">
        <v>22707</v>
      </c>
      <c r="M21643" s="529" t="s">
        <v>1047</v>
      </c>
    </row>
    <row r="21644" spans="12:13" x14ac:dyDescent="0.35">
      <c r="L21644" s="535" t="s">
        <v>22708</v>
      </c>
      <c r="M21644" s="529" t="s">
        <v>1047</v>
      </c>
    </row>
    <row r="21645" spans="12:13" x14ac:dyDescent="0.35">
      <c r="L21645" s="535" t="s">
        <v>22709</v>
      </c>
      <c r="M21645" s="529" t="s">
        <v>1047</v>
      </c>
    </row>
    <row r="21646" spans="12:13" x14ac:dyDescent="0.35">
      <c r="L21646" s="535" t="s">
        <v>22710</v>
      </c>
      <c r="M21646" s="529" t="s">
        <v>1047</v>
      </c>
    </row>
    <row r="21647" spans="12:13" x14ac:dyDescent="0.35">
      <c r="L21647" s="535" t="s">
        <v>22711</v>
      </c>
      <c r="M21647" s="529" t="s">
        <v>1047</v>
      </c>
    </row>
    <row r="21648" spans="12:13" x14ac:dyDescent="0.35">
      <c r="L21648" s="535" t="s">
        <v>22712</v>
      </c>
      <c r="M21648" s="529" t="s">
        <v>1047</v>
      </c>
    </row>
    <row r="21649" spans="12:13" x14ac:dyDescent="0.35">
      <c r="L21649" s="535" t="s">
        <v>22713</v>
      </c>
      <c r="M21649" s="529" t="s">
        <v>1047</v>
      </c>
    </row>
    <row r="21650" spans="12:13" x14ac:dyDescent="0.35">
      <c r="L21650" s="535" t="s">
        <v>22714</v>
      </c>
      <c r="M21650" s="529" t="s">
        <v>1047</v>
      </c>
    </row>
    <row r="21651" spans="12:13" x14ac:dyDescent="0.35">
      <c r="L21651" s="535" t="s">
        <v>22715</v>
      </c>
      <c r="M21651" s="529" t="s">
        <v>1047</v>
      </c>
    </row>
    <row r="21652" spans="12:13" x14ac:dyDescent="0.35">
      <c r="L21652" s="535" t="s">
        <v>22716</v>
      </c>
      <c r="M21652" s="529" t="s">
        <v>1047</v>
      </c>
    </row>
    <row r="21653" spans="12:13" x14ac:dyDescent="0.35">
      <c r="L21653" s="535" t="s">
        <v>22717</v>
      </c>
      <c r="M21653" s="529" t="s">
        <v>1047</v>
      </c>
    </row>
    <row r="21654" spans="12:13" x14ac:dyDescent="0.35">
      <c r="L21654" s="535" t="s">
        <v>22718</v>
      </c>
      <c r="M21654" s="529" t="s">
        <v>1047</v>
      </c>
    </row>
    <row r="21655" spans="12:13" x14ac:dyDescent="0.35">
      <c r="L21655" s="535" t="s">
        <v>22719</v>
      </c>
      <c r="M21655" s="529" t="s">
        <v>1047</v>
      </c>
    </row>
    <row r="21656" spans="12:13" x14ac:dyDescent="0.35">
      <c r="L21656" s="535" t="s">
        <v>22720</v>
      </c>
      <c r="M21656" s="529" t="s">
        <v>1047</v>
      </c>
    </row>
    <row r="21657" spans="12:13" x14ac:dyDescent="0.35">
      <c r="L21657" s="535" t="s">
        <v>22721</v>
      </c>
      <c r="M21657" s="529" t="s">
        <v>1047</v>
      </c>
    </row>
    <row r="21658" spans="12:13" x14ac:dyDescent="0.35">
      <c r="L21658" s="535" t="s">
        <v>22722</v>
      </c>
      <c r="M21658" s="529" t="s">
        <v>1047</v>
      </c>
    </row>
    <row r="21659" spans="12:13" x14ac:dyDescent="0.35">
      <c r="L21659" s="535" t="s">
        <v>22723</v>
      </c>
      <c r="M21659" s="529" t="s">
        <v>1047</v>
      </c>
    </row>
    <row r="21660" spans="12:13" x14ac:dyDescent="0.35">
      <c r="L21660" s="535" t="s">
        <v>22724</v>
      </c>
      <c r="M21660" s="529" t="s">
        <v>1047</v>
      </c>
    </row>
    <row r="21661" spans="12:13" x14ac:dyDescent="0.35">
      <c r="L21661" s="535" t="s">
        <v>22725</v>
      </c>
      <c r="M21661" s="529" t="s">
        <v>1047</v>
      </c>
    </row>
    <row r="21662" spans="12:13" x14ac:dyDescent="0.35">
      <c r="L21662" s="535" t="s">
        <v>22726</v>
      </c>
      <c r="M21662" s="529" t="s">
        <v>1047</v>
      </c>
    </row>
    <row r="21663" spans="12:13" x14ac:dyDescent="0.35">
      <c r="L21663" s="535" t="s">
        <v>22727</v>
      </c>
      <c r="M21663" s="529" t="s">
        <v>1047</v>
      </c>
    </row>
    <row r="21664" spans="12:13" x14ac:dyDescent="0.35">
      <c r="L21664" s="535" t="s">
        <v>22728</v>
      </c>
      <c r="M21664" s="529" t="s">
        <v>1047</v>
      </c>
    </row>
    <row r="21665" spans="12:13" x14ac:dyDescent="0.35">
      <c r="L21665" s="535" t="s">
        <v>22729</v>
      </c>
      <c r="M21665" s="529" t="s">
        <v>1047</v>
      </c>
    </row>
    <row r="21666" spans="12:13" x14ac:dyDescent="0.35">
      <c r="L21666" s="535" t="s">
        <v>22730</v>
      </c>
      <c r="M21666" s="529" t="s">
        <v>1047</v>
      </c>
    </row>
    <row r="21667" spans="12:13" x14ac:dyDescent="0.35">
      <c r="L21667" s="535" t="s">
        <v>22731</v>
      </c>
      <c r="M21667" s="529" t="s">
        <v>1047</v>
      </c>
    </row>
    <row r="21668" spans="12:13" x14ac:dyDescent="0.35">
      <c r="L21668" s="535" t="s">
        <v>22732</v>
      </c>
      <c r="M21668" s="529" t="s">
        <v>1047</v>
      </c>
    </row>
    <row r="21669" spans="12:13" x14ac:dyDescent="0.35">
      <c r="L21669" s="535" t="s">
        <v>22733</v>
      </c>
      <c r="M21669" s="529" t="s">
        <v>1047</v>
      </c>
    </row>
    <row r="21670" spans="12:13" x14ac:dyDescent="0.35">
      <c r="L21670" s="535" t="s">
        <v>22734</v>
      </c>
      <c r="M21670" s="529" t="s">
        <v>1047</v>
      </c>
    </row>
    <row r="21671" spans="12:13" x14ac:dyDescent="0.35">
      <c r="L21671" s="535" t="s">
        <v>22735</v>
      </c>
      <c r="M21671" s="529" t="s">
        <v>1047</v>
      </c>
    </row>
    <row r="21672" spans="12:13" x14ac:dyDescent="0.35">
      <c r="L21672" s="535" t="s">
        <v>22736</v>
      </c>
      <c r="M21672" s="529" t="s">
        <v>1047</v>
      </c>
    </row>
    <row r="21673" spans="12:13" x14ac:dyDescent="0.35">
      <c r="L21673" s="535" t="s">
        <v>22737</v>
      </c>
      <c r="M21673" s="529" t="s">
        <v>1047</v>
      </c>
    </row>
    <row r="21674" spans="12:13" x14ac:dyDescent="0.35">
      <c r="L21674" s="535" t="s">
        <v>22738</v>
      </c>
      <c r="M21674" s="529" t="s">
        <v>1047</v>
      </c>
    </row>
    <row r="21675" spans="12:13" x14ac:dyDescent="0.35">
      <c r="L21675" s="535" t="s">
        <v>22739</v>
      </c>
      <c r="M21675" s="529" t="s">
        <v>1047</v>
      </c>
    </row>
    <row r="21676" spans="12:13" x14ac:dyDescent="0.35">
      <c r="L21676" s="535" t="s">
        <v>22740</v>
      </c>
      <c r="M21676" s="529" t="s">
        <v>1047</v>
      </c>
    </row>
    <row r="21677" spans="12:13" x14ac:dyDescent="0.35">
      <c r="L21677" s="535" t="s">
        <v>22741</v>
      </c>
      <c r="M21677" s="529" t="s">
        <v>1047</v>
      </c>
    </row>
    <row r="21678" spans="12:13" x14ac:dyDescent="0.35">
      <c r="L21678" s="535" t="s">
        <v>22742</v>
      </c>
      <c r="M21678" s="529" t="s">
        <v>1047</v>
      </c>
    </row>
    <row r="21679" spans="12:13" x14ac:dyDescent="0.35">
      <c r="L21679" s="535" t="s">
        <v>22743</v>
      </c>
      <c r="M21679" s="529" t="s">
        <v>1047</v>
      </c>
    </row>
    <row r="21680" spans="12:13" x14ac:dyDescent="0.35">
      <c r="L21680" s="535" t="s">
        <v>22744</v>
      </c>
      <c r="M21680" s="529" t="s">
        <v>1047</v>
      </c>
    </row>
    <row r="21681" spans="12:13" x14ac:dyDescent="0.35">
      <c r="L21681" s="535" t="s">
        <v>22745</v>
      </c>
      <c r="M21681" s="529" t="s">
        <v>1047</v>
      </c>
    </row>
    <row r="21682" spans="12:13" x14ac:dyDescent="0.35">
      <c r="L21682" s="535" t="s">
        <v>22746</v>
      </c>
      <c r="M21682" s="529" t="s">
        <v>1047</v>
      </c>
    </row>
    <row r="21683" spans="12:13" x14ac:dyDescent="0.35">
      <c r="L21683" s="535" t="s">
        <v>22747</v>
      </c>
      <c r="M21683" s="529" t="s">
        <v>1047</v>
      </c>
    </row>
    <row r="21684" spans="12:13" x14ac:dyDescent="0.35">
      <c r="L21684" s="535" t="s">
        <v>22748</v>
      </c>
      <c r="M21684" s="529" t="s">
        <v>1047</v>
      </c>
    </row>
    <row r="21685" spans="12:13" x14ac:dyDescent="0.35">
      <c r="L21685" s="535" t="s">
        <v>22749</v>
      </c>
      <c r="M21685" s="529" t="s">
        <v>1047</v>
      </c>
    </row>
    <row r="21686" spans="12:13" x14ac:dyDescent="0.35">
      <c r="L21686" s="535" t="s">
        <v>22750</v>
      </c>
      <c r="M21686" s="529" t="s">
        <v>1047</v>
      </c>
    </row>
    <row r="21687" spans="12:13" x14ac:dyDescent="0.35">
      <c r="L21687" s="535" t="s">
        <v>22751</v>
      </c>
      <c r="M21687" s="529" t="s">
        <v>1047</v>
      </c>
    </row>
    <row r="21688" spans="12:13" x14ac:dyDescent="0.35">
      <c r="L21688" s="535" t="s">
        <v>22752</v>
      </c>
      <c r="M21688" s="529" t="s">
        <v>1047</v>
      </c>
    </row>
    <row r="21689" spans="12:13" x14ac:dyDescent="0.35">
      <c r="L21689" s="535" t="s">
        <v>22753</v>
      </c>
      <c r="M21689" s="529" t="s">
        <v>1047</v>
      </c>
    </row>
    <row r="21690" spans="12:13" x14ac:dyDescent="0.35">
      <c r="L21690" s="535" t="s">
        <v>22754</v>
      </c>
      <c r="M21690" s="529" t="s">
        <v>1047</v>
      </c>
    </row>
    <row r="21691" spans="12:13" x14ac:dyDescent="0.35">
      <c r="L21691" s="535" t="s">
        <v>22755</v>
      </c>
      <c r="M21691" s="529" t="s">
        <v>1047</v>
      </c>
    </row>
    <row r="21692" spans="12:13" x14ac:dyDescent="0.35">
      <c r="L21692" s="535" t="s">
        <v>22756</v>
      </c>
      <c r="M21692" s="529" t="s">
        <v>1047</v>
      </c>
    </row>
    <row r="21693" spans="12:13" x14ac:dyDescent="0.35">
      <c r="L21693" s="535" t="s">
        <v>22757</v>
      </c>
      <c r="M21693" s="529" t="s">
        <v>1047</v>
      </c>
    </row>
    <row r="21694" spans="12:13" x14ac:dyDescent="0.35">
      <c r="L21694" s="535" t="s">
        <v>22758</v>
      </c>
      <c r="M21694" s="529" t="s">
        <v>1047</v>
      </c>
    </row>
    <row r="21695" spans="12:13" x14ac:dyDescent="0.35">
      <c r="L21695" s="535" t="s">
        <v>22759</v>
      </c>
      <c r="M21695" s="529" t="s">
        <v>1047</v>
      </c>
    </row>
    <row r="21696" spans="12:13" x14ac:dyDescent="0.35">
      <c r="L21696" s="535" t="s">
        <v>22760</v>
      </c>
      <c r="M21696" s="529" t="s">
        <v>1047</v>
      </c>
    </row>
    <row r="21697" spans="12:13" x14ac:dyDescent="0.35">
      <c r="L21697" s="535" t="s">
        <v>22761</v>
      </c>
      <c r="M21697" s="529" t="s">
        <v>1047</v>
      </c>
    </row>
    <row r="21698" spans="12:13" x14ac:dyDescent="0.35">
      <c r="L21698" s="535" t="s">
        <v>22762</v>
      </c>
      <c r="M21698" s="529" t="s">
        <v>1047</v>
      </c>
    </row>
    <row r="21699" spans="12:13" x14ac:dyDescent="0.35">
      <c r="L21699" s="535" t="s">
        <v>22763</v>
      </c>
      <c r="M21699" s="529" t="s">
        <v>1047</v>
      </c>
    </row>
    <row r="21700" spans="12:13" x14ac:dyDescent="0.35">
      <c r="L21700" s="535" t="s">
        <v>22764</v>
      </c>
      <c r="M21700" s="529" t="s">
        <v>1047</v>
      </c>
    </row>
    <row r="21701" spans="12:13" x14ac:dyDescent="0.35">
      <c r="L21701" s="535" t="s">
        <v>22765</v>
      </c>
      <c r="M21701" s="529" t="s">
        <v>1047</v>
      </c>
    </row>
    <row r="21702" spans="12:13" x14ac:dyDescent="0.35">
      <c r="L21702" s="535" t="s">
        <v>22766</v>
      </c>
      <c r="M21702" s="529" t="s">
        <v>1047</v>
      </c>
    </row>
    <row r="21703" spans="12:13" x14ac:dyDescent="0.35">
      <c r="L21703" s="535" t="s">
        <v>22767</v>
      </c>
      <c r="M21703" s="529" t="s">
        <v>1047</v>
      </c>
    </row>
    <row r="21704" spans="12:13" x14ac:dyDescent="0.35">
      <c r="L21704" s="535" t="s">
        <v>22768</v>
      </c>
      <c r="M21704" s="529" t="s">
        <v>1047</v>
      </c>
    </row>
    <row r="21705" spans="12:13" x14ac:dyDescent="0.35">
      <c r="L21705" s="535" t="s">
        <v>22769</v>
      </c>
      <c r="M21705" s="529" t="s">
        <v>1047</v>
      </c>
    </row>
    <row r="21706" spans="12:13" x14ac:dyDescent="0.35">
      <c r="L21706" s="535" t="s">
        <v>22770</v>
      </c>
      <c r="M21706" s="529" t="s">
        <v>1047</v>
      </c>
    </row>
    <row r="21707" spans="12:13" x14ac:dyDescent="0.35">
      <c r="L21707" s="535" t="s">
        <v>22771</v>
      </c>
      <c r="M21707" s="529" t="s">
        <v>1047</v>
      </c>
    </row>
    <row r="21708" spans="12:13" x14ac:dyDescent="0.35">
      <c r="L21708" s="535" t="s">
        <v>22772</v>
      </c>
      <c r="M21708" s="529" t="s">
        <v>1047</v>
      </c>
    </row>
    <row r="21709" spans="12:13" x14ac:dyDescent="0.35">
      <c r="L21709" s="535" t="s">
        <v>22773</v>
      </c>
      <c r="M21709" s="529" t="s">
        <v>1047</v>
      </c>
    </row>
    <row r="21710" spans="12:13" x14ac:dyDescent="0.35">
      <c r="L21710" s="535" t="s">
        <v>22774</v>
      </c>
      <c r="M21710" s="529" t="s">
        <v>1047</v>
      </c>
    </row>
    <row r="21711" spans="12:13" x14ac:dyDescent="0.35">
      <c r="L21711" s="535" t="s">
        <v>22775</v>
      </c>
      <c r="M21711" s="529" t="s">
        <v>1047</v>
      </c>
    </row>
    <row r="21712" spans="12:13" x14ac:dyDescent="0.35">
      <c r="L21712" s="535" t="s">
        <v>22776</v>
      </c>
      <c r="M21712" s="529" t="s">
        <v>1047</v>
      </c>
    </row>
    <row r="21713" spans="12:13" x14ac:dyDescent="0.35">
      <c r="L21713" s="535" t="s">
        <v>22777</v>
      </c>
      <c r="M21713" s="529" t="s">
        <v>1047</v>
      </c>
    </row>
    <row r="21714" spans="12:13" x14ac:dyDescent="0.35">
      <c r="L21714" s="535" t="s">
        <v>22778</v>
      </c>
      <c r="M21714" s="529" t="s">
        <v>1047</v>
      </c>
    </row>
    <row r="21715" spans="12:13" x14ac:dyDescent="0.35">
      <c r="L21715" s="535" t="s">
        <v>22779</v>
      </c>
      <c r="M21715" s="529" t="s">
        <v>1047</v>
      </c>
    </row>
    <row r="21716" spans="12:13" x14ac:dyDescent="0.35">
      <c r="L21716" s="535" t="s">
        <v>22780</v>
      </c>
      <c r="M21716" s="529" t="s">
        <v>1047</v>
      </c>
    </row>
    <row r="21717" spans="12:13" x14ac:dyDescent="0.35">
      <c r="L21717" s="535" t="s">
        <v>22781</v>
      </c>
      <c r="M21717" s="529" t="s">
        <v>1047</v>
      </c>
    </row>
    <row r="21718" spans="12:13" x14ac:dyDescent="0.35">
      <c r="L21718" s="535" t="s">
        <v>22782</v>
      </c>
      <c r="M21718" s="529" t="s">
        <v>1047</v>
      </c>
    </row>
    <row r="21719" spans="12:13" x14ac:dyDescent="0.35">
      <c r="L21719" s="535" t="s">
        <v>22783</v>
      </c>
      <c r="M21719" s="529" t="s">
        <v>1047</v>
      </c>
    </row>
    <row r="21720" spans="12:13" x14ac:dyDescent="0.35">
      <c r="L21720" s="535" t="s">
        <v>22784</v>
      </c>
      <c r="M21720" s="529" t="s">
        <v>1047</v>
      </c>
    </row>
    <row r="21721" spans="12:13" x14ac:dyDescent="0.35">
      <c r="L21721" s="535" t="s">
        <v>22785</v>
      </c>
      <c r="M21721" s="529" t="s">
        <v>1047</v>
      </c>
    </row>
    <row r="21722" spans="12:13" x14ac:dyDescent="0.35">
      <c r="L21722" s="535" t="s">
        <v>22786</v>
      </c>
      <c r="M21722" s="529" t="s">
        <v>1047</v>
      </c>
    </row>
    <row r="21723" spans="12:13" x14ac:dyDescent="0.35">
      <c r="L21723" s="535" t="s">
        <v>22787</v>
      </c>
      <c r="M21723" s="529" t="s">
        <v>1047</v>
      </c>
    </row>
    <row r="21724" spans="12:13" x14ac:dyDescent="0.35">
      <c r="L21724" s="535" t="s">
        <v>22788</v>
      </c>
      <c r="M21724" s="529" t="s">
        <v>1047</v>
      </c>
    </row>
    <row r="21725" spans="12:13" x14ac:dyDescent="0.35">
      <c r="L21725" s="535" t="s">
        <v>22789</v>
      </c>
      <c r="M21725" s="529" t="s">
        <v>1047</v>
      </c>
    </row>
    <row r="21726" spans="12:13" x14ac:dyDescent="0.35">
      <c r="L21726" s="535" t="s">
        <v>22790</v>
      </c>
      <c r="M21726" s="529" t="s">
        <v>1047</v>
      </c>
    </row>
    <row r="21727" spans="12:13" x14ac:dyDescent="0.35">
      <c r="L21727" s="535" t="s">
        <v>22791</v>
      </c>
      <c r="M21727" s="529" t="s">
        <v>1047</v>
      </c>
    </row>
    <row r="21728" spans="12:13" x14ac:dyDescent="0.35">
      <c r="L21728" s="535" t="s">
        <v>22792</v>
      </c>
      <c r="M21728" s="529" t="s">
        <v>1047</v>
      </c>
    </row>
    <row r="21729" spans="12:13" x14ac:dyDescent="0.35">
      <c r="L21729" s="535" t="s">
        <v>22793</v>
      </c>
      <c r="M21729" s="529" t="s">
        <v>1047</v>
      </c>
    </row>
    <row r="21730" spans="12:13" x14ac:dyDescent="0.35">
      <c r="L21730" s="535" t="s">
        <v>22794</v>
      </c>
      <c r="M21730" s="529" t="s">
        <v>1047</v>
      </c>
    </row>
    <row r="21731" spans="12:13" x14ac:dyDescent="0.35">
      <c r="L21731" s="535" t="s">
        <v>22795</v>
      </c>
      <c r="M21731" s="529" t="s">
        <v>1047</v>
      </c>
    </row>
    <row r="21732" spans="12:13" x14ac:dyDescent="0.35">
      <c r="L21732" s="535" t="s">
        <v>22796</v>
      </c>
      <c r="M21732" s="529" t="s">
        <v>1047</v>
      </c>
    </row>
    <row r="21733" spans="12:13" x14ac:dyDescent="0.35">
      <c r="L21733" s="535" t="s">
        <v>22797</v>
      </c>
      <c r="M21733" s="529" t="s">
        <v>1047</v>
      </c>
    </row>
    <row r="21734" spans="12:13" x14ac:dyDescent="0.35">
      <c r="L21734" s="535" t="s">
        <v>22798</v>
      </c>
      <c r="M21734" s="529" t="s">
        <v>1047</v>
      </c>
    </row>
    <row r="21735" spans="12:13" x14ac:dyDescent="0.35">
      <c r="L21735" s="535" t="s">
        <v>22799</v>
      </c>
      <c r="M21735" s="529" t="s">
        <v>1047</v>
      </c>
    </row>
    <row r="21736" spans="12:13" x14ac:dyDescent="0.35">
      <c r="L21736" s="535" t="s">
        <v>22800</v>
      </c>
      <c r="M21736" s="529" t="s">
        <v>1047</v>
      </c>
    </row>
    <row r="21737" spans="12:13" x14ac:dyDescent="0.35">
      <c r="L21737" s="535" t="s">
        <v>22801</v>
      </c>
      <c r="M21737" s="529" t="s">
        <v>1047</v>
      </c>
    </row>
    <row r="21738" spans="12:13" x14ac:dyDescent="0.35">
      <c r="L21738" s="535" t="s">
        <v>22802</v>
      </c>
      <c r="M21738" s="529" t="s">
        <v>1047</v>
      </c>
    </row>
    <row r="21739" spans="12:13" x14ac:dyDescent="0.35">
      <c r="L21739" s="535" t="s">
        <v>22803</v>
      </c>
      <c r="M21739" s="529" t="s">
        <v>1047</v>
      </c>
    </row>
    <row r="21740" spans="12:13" x14ac:dyDescent="0.35">
      <c r="L21740" s="535" t="s">
        <v>22804</v>
      </c>
      <c r="M21740" s="529" t="s">
        <v>1047</v>
      </c>
    </row>
    <row r="21741" spans="12:13" x14ac:dyDescent="0.35">
      <c r="L21741" s="535" t="s">
        <v>22805</v>
      </c>
      <c r="M21741" s="529" t="s">
        <v>1047</v>
      </c>
    </row>
    <row r="21742" spans="12:13" x14ac:dyDescent="0.35">
      <c r="L21742" s="535" t="s">
        <v>22806</v>
      </c>
      <c r="M21742" s="529" t="s">
        <v>1047</v>
      </c>
    </row>
    <row r="21743" spans="12:13" x14ac:dyDescent="0.35">
      <c r="L21743" s="535" t="s">
        <v>22807</v>
      </c>
      <c r="M21743" s="529" t="s">
        <v>1047</v>
      </c>
    </row>
    <row r="21744" spans="12:13" x14ac:dyDescent="0.35">
      <c r="L21744" s="535" t="s">
        <v>22808</v>
      </c>
      <c r="M21744" s="529" t="s">
        <v>1047</v>
      </c>
    </row>
    <row r="21745" spans="12:13" x14ac:dyDescent="0.35">
      <c r="L21745" s="535" t="s">
        <v>22809</v>
      </c>
      <c r="M21745" s="529" t="s">
        <v>1047</v>
      </c>
    </row>
    <row r="21746" spans="12:13" x14ac:dyDescent="0.35">
      <c r="L21746" s="535" t="s">
        <v>22810</v>
      </c>
      <c r="M21746" s="529" t="s">
        <v>1047</v>
      </c>
    </row>
    <row r="21747" spans="12:13" x14ac:dyDescent="0.35">
      <c r="L21747" s="535" t="s">
        <v>22811</v>
      </c>
      <c r="M21747" s="529" t="s">
        <v>1047</v>
      </c>
    </row>
    <row r="21748" spans="12:13" x14ac:dyDescent="0.35">
      <c r="L21748" s="535" t="s">
        <v>22812</v>
      </c>
      <c r="M21748" s="529" t="s">
        <v>1047</v>
      </c>
    </row>
    <row r="21749" spans="12:13" x14ac:dyDescent="0.35">
      <c r="L21749" s="535" t="s">
        <v>22813</v>
      </c>
      <c r="M21749" s="529" t="s">
        <v>1047</v>
      </c>
    </row>
    <row r="21750" spans="12:13" x14ac:dyDescent="0.35">
      <c r="L21750" s="535" t="s">
        <v>22814</v>
      </c>
      <c r="M21750" s="529" t="s">
        <v>1047</v>
      </c>
    </row>
    <row r="21751" spans="12:13" x14ac:dyDescent="0.35">
      <c r="L21751" s="535" t="s">
        <v>22815</v>
      </c>
      <c r="M21751" s="529" t="s">
        <v>1047</v>
      </c>
    </row>
    <row r="21752" spans="12:13" x14ac:dyDescent="0.35">
      <c r="L21752" s="535" t="s">
        <v>22816</v>
      </c>
      <c r="M21752" s="529" t="s">
        <v>1047</v>
      </c>
    </row>
    <row r="21753" spans="12:13" x14ac:dyDescent="0.35">
      <c r="L21753" s="535" t="s">
        <v>22817</v>
      </c>
      <c r="M21753" s="529" t="s">
        <v>1047</v>
      </c>
    </row>
    <row r="21754" spans="12:13" x14ac:dyDescent="0.35">
      <c r="L21754" s="535" t="s">
        <v>22818</v>
      </c>
      <c r="M21754" s="529" t="s">
        <v>1047</v>
      </c>
    </row>
    <row r="21755" spans="12:13" x14ac:dyDescent="0.35">
      <c r="L21755" s="535" t="s">
        <v>22819</v>
      </c>
      <c r="M21755" s="529" t="s">
        <v>1047</v>
      </c>
    </row>
    <row r="21756" spans="12:13" x14ac:dyDescent="0.35">
      <c r="L21756" s="535" t="s">
        <v>22820</v>
      </c>
      <c r="M21756" s="529" t="s">
        <v>1047</v>
      </c>
    </row>
    <row r="21757" spans="12:13" x14ac:dyDescent="0.35">
      <c r="L21757" s="535" t="s">
        <v>22821</v>
      </c>
      <c r="M21757" s="529" t="s">
        <v>1047</v>
      </c>
    </row>
    <row r="21758" spans="12:13" x14ac:dyDescent="0.35">
      <c r="L21758" s="535" t="s">
        <v>22822</v>
      </c>
      <c r="M21758" s="529" t="s">
        <v>1047</v>
      </c>
    </row>
    <row r="21759" spans="12:13" x14ac:dyDescent="0.35">
      <c r="L21759" s="535" t="s">
        <v>22823</v>
      </c>
      <c r="M21759" s="529" t="s">
        <v>1047</v>
      </c>
    </row>
    <row r="21760" spans="12:13" x14ac:dyDescent="0.35">
      <c r="L21760" s="535" t="s">
        <v>22824</v>
      </c>
      <c r="M21760" s="529" t="s">
        <v>1047</v>
      </c>
    </row>
    <row r="21761" spans="12:13" x14ac:dyDescent="0.35">
      <c r="L21761" s="535" t="s">
        <v>22825</v>
      </c>
      <c r="M21761" s="529" t="s">
        <v>1047</v>
      </c>
    </row>
    <row r="21762" spans="12:13" x14ac:dyDescent="0.35">
      <c r="L21762" s="535" t="s">
        <v>22826</v>
      </c>
      <c r="M21762" s="529" t="s">
        <v>1047</v>
      </c>
    </row>
    <row r="21763" spans="12:13" x14ac:dyDescent="0.35">
      <c r="L21763" s="535" t="s">
        <v>22827</v>
      </c>
      <c r="M21763" s="529" t="s">
        <v>1047</v>
      </c>
    </row>
    <row r="21764" spans="12:13" x14ac:dyDescent="0.35">
      <c r="L21764" s="535" t="s">
        <v>22828</v>
      </c>
      <c r="M21764" s="529" t="s">
        <v>1047</v>
      </c>
    </row>
    <row r="21765" spans="12:13" x14ac:dyDescent="0.35">
      <c r="L21765" s="535" t="s">
        <v>22829</v>
      </c>
      <c r="M21765" s="529" t="s">
        <v>1047</v>
      </c>
    </row>
    <row r="21766" spans="12:13" x14ac:dyDescent="0.35">
      <c r="L21766" s="535" t="s">
        <v>22830</v>
      </c>
      <c r="M21766" s="529" t="s">
        <v>1047</v>
      </c>
    </row>
    <row r="21767" spans="12:13" x14ac:dyDescent="0.35">
      <c r="L21767" s="535" t="s">
        <v>22831</v>
      </c>
      <c r="M21767" s="529" t="s">
        <v>1047</v>
      </c>
    </row>
    <row r="21768" spans="12:13" x14ac:dyDescent="0.35">
      <c r="L21768" s="535" t="s">
        <v>22832</v>
      </c>
      <c r="M21768" s="529" t="s">
        <v>1047</v>
      </c>
    </row>
    <row r="21769" spans="12:13" x14ac:dyDescent="0.35">
      <c r="L21769" s="535" t="s">
        <v>22833</v>
      </c>
      <c r="M21769" s="529" t="s">
        <v>1047</v>
      </c>
    </row>
    <row r="21770" spans="12:13" x14ac:dyDescent="0.35">
      <c r="L21770" s="535" t="s">
        <v>22834</v>
      </c>
      <c r="M21770" s="529" t="s">
        <v>1047</v>
      </c>
    </row>
    <row r="21771" spans="12:13" x14ac:dyDescent="0.35">
      <c r="L21771" s="535" t="s">
        <v>22835</v>
      </c>
      <c r="M21771" s="529" t="s">
        <v>1047</v>
      </c>
    </row>
    <row r="21772" spans="12:13" x14ac:dyDescent="0.35">
      <c r="L21772" s="535" t="s">
        <v>22836</v>
      </c>
      <c r="M21772" s="529" t="s">
        <v>1047</v>
      </c>
    </row>
    <row r="21773" spans="12:13" x14ac:dyDescent="0.35">
      <c r="L21773" s="535" t="s">
        <v>22837</v>
      </c>
      <c r="M21773" s="529" t="s">
        <v>1047</v>
      </c>
    </row>
    <row r="21774" spans="12:13" x14ac:dyDescent="0.35">
      <c r="L21774" s="535" t="s">
        <v>22838</v>
      </c>
      <c r="M21774" s="529" t="s">
        <v>1047</v>
      </c>
    </row>
    <row r="21775" spans="12:13" x14ac:dyDescent="0.35">
      <c r="L21775" s="535" t="s">
        <v>22839</v>
      </c>
      <c r="M21775" s="529" t="s">
        <v>1047</v>
      </c>
    </row>
    <row r="21776" spans="12:13" x14ac:dyDescent="0.35">
      <c r="L21776" s="535" t="s">
        <v>22840</v>
      </c>
      <c r="M21776" s="529" t="s">
        <v>1047</v>
      </c>
    </row>
    <row r="21777" spans="12:13" x14ac:dyDescent="0.35">
      <c r="L21777" s="535" t="s">
        <v>22841</v>
      </c>
      <c r="M21777" s="529" t="s">
        <v>1047</v>
      </c>
    </row>
    <row r="21778" spans="12:13" x14ac:dyDescent="0.35">
      <c r="L21778" s="535" t="s">
        <v>22842</v>
      </c>
      <c r="M21778" s="529" t="s">
        <v>1047</v>
      </c>
    </row>
    <row r="21779" spans="12:13" x14ac:dyDescent="0.35">
      <c r="L21779" s="535" t="s">
        <v>22843</v>
      </c>
      <c r="M21779" s="529" t="s">
        <v>1047</v>
      </c>
    </row>
    <row r="21780" spans="12:13" x14ac:dyDescent="0.35">
      <c r="L21780" s="535" t="s">
        <v>22844</v>
      </c>
      <c r="M21780" s="529" t="s">
        <v>1047</v>
      </c>
    </row>
    <row r="21781" spans="12:13" x14ac:dyDescent="0.35">
      <c r="L21781" s="535" t="s">
        <v>22845</v>
      </c>
      <c r="M21781" s="529" t="s">
        <v>1047</v>
      </c>
    </row>
    <row r="21782" spans="12:13" x14ac:dyDescent="0.35">
      <c r="L21782" s="535" t="s">
        <v>22846</v>
      </c>
      <c r="M21782" s="529" t="s">
        <v>1047</v>
      </c>
    </row>
    <row r="21783" spans="12:13" x14ac:dyDescent="0.35">
      <c r="L21783" s="535" t="s">
        <v>22847</v>
      </c>
      <c r="M21783" s="529" t="s">
        <v>1047</v>
      </c>
    </row>
    <row r="21784" spans="12:13" x14ac:dyDescent="0.35">
      <c r="L21784" s="535" t="s">
        <v>22848</v>
      </c>
      <c r="M21784" s="529" t="s">
        <v>1047</v>
      </c>
    </row>
    <row r="21785" spans="12:13" x14ac:dyDescent="0.35">
      <c r="L21785" s="535" t="s">
        <v>22849</v>
      </c>
      <c r="M21785" s="529" t="s">
        <v>1047</v>
      </c>
    </row>
    <row r="21786" spans="12:13" x14ac:dyDescent="0.35">
      <c r="L21786" s="535" t="s">
        <v>22850</v>
      </c>
      <c r="M21786" s="529" t="s">
        <v>1047</v>
      </c>
    </row>
    <row r="21787" spans="12:13" x14ac:dyDescent="0.35">
      <c r="L21787" s="535" t="s">
        <v>22851</v>
      </c>
      <c r="M21787" s="529" t="s">
        <v>1047</v>
      </c>
    </row>
    <row r="21788" spans="12:13" x14ac:dyDescent="0.35">
      <c r="L21788" s="535" t="s">
        <v>22852</v>
      </c>
      <c r="M21788" s="529" t="s">
        <v>1047</v>
      </c>
    </row>
    <row r="21789" spans="12:13" x14ac:dyDescent="0.35">
      <c r="L21789" s="535" t="s">
        <v>22853</v>
      </c>
      <c r="M21789" s="529" t="s">
        <v>1047</v>
      </c>
    </row>
    <row r="21790" spans="12:13" x14ac:dyDescent="0.35">
      <c r="L21790" s="535" t="s">
        <v>22854</v>
      </c>
      <c r="M21790" s="529" t="s">
        <v>1047</v>
      </c>
    </row>
    <row r="21791" spans="12:13" x14ac:dyDescent="0.35">
      <c r="L21791" s="535" t="s">
        <v>22855</v>
      </c>
      <c r="M21791" s="529" t="s">
        <v>1047</v>
      </c>
    </row>
    <row r="21792" spans="12:13" x14ac:dyDescent="0.35">
      <c r="L21792" s="535" t="s">
        <v>22856</v>
      </c>
      <c r="M21792" s="529" t="s">
        <v>1047</v>
      </c>
    </row>
    <row r="21793" spans="12:13" x14ac:dyDescent="0.35">
      <c r="L21793" s="535" t="s">
        <v>22857</v>
      </c>
      <c r="M21793" s="529" t="s">
        <v>1047</v>
      </c>
    </row>
    <row r="21794" spans="12:13" x14ac:dyDescent="0.35">
      <c r="L21794" s="535" t="s">
        <v>22858</v>
      </c>
      <c r="M21794" s="529" t="s">
        <v>1047</v>
      </c>
    </row>
    <row r="21795" spans="12:13" x14ac:dyDescent="0.35">
      <c r="L21795" s="535" t="s">
        <v>22859</v>
      </c>
      <c r="M21795" s="529" t="s">
        <v>1047</v>
      </c>
    </row>
    <row r="21796" spans="12:13" x14ac:dyDescent="0.35">
      <c r="L21796" s="535" t="s">
        <v>22860</v>
      </c>
      <c r="M21796" s="529" t="s">
        <v>1047</v>
      </c>
    </row>
    <row r="21797" spans="12:13" x14ac:dyDescent="0.35">
      <c r="L21797" s="535" t="s">
        <v>22861</v>
      </c>
      <c r="M21797" s="529" t="s">
        <v>1047</v>
      </c>
    </row>
    <row r="21798" spans="12:13" x14ac:dyDescent="0.35">
      <c r="L21798" s="535" t="s">
        <v>22862</v>
      </c>
      <c r="M21798" s="529" t="s">
        <v>1047</v>
      </c>
    </row>
    <row r="21799" spans="12:13" x14ac:dyDescent="0.35">
      <c r="L21799" s="535" t="s">
        <v>22863</v>
      </c>
      <c r="M21799" s="529" t="s">
        <v>1047</v>
      </c>
    </row>
    <row r="21800" spans="12:13" x14ac:dyDescent="0.35">
      <c r="L21800" s="535" t="s">
        <v>22864</v>
      </c>
      <c r="M21800" s="529" t="s">
        <v>1047</v>
      </c>
    </row>
    <row r="21801" spans="12:13" x14ac:dyDescent="0.35">
      <c r="L21801" s="535" t="s">
        <v>22865</v>
      </c>
      <c r="M21801" s="529" t="s">
        <v>1047</v>
      </c>
    </row>
    <row r="21802" spans="12:13" x14ac:dyDescent="0.35">
      <c r="L21802" s="535" t="s">
        <v>22866</v>
      </c>
      <c r="M21802" s="529" t="s">
        <v>1047</v>
      </c>
    </row>
    <row r="21803" spans="12:13" x14ac:dyDescent="0.35">
      <c r="L21803" s="535" t="s">
        <v>22867</v>
      </c>
      <c r="M21803" s="529" t="s">
        <v>1047</v>
      </c>
    </row>
    <row r="21804" spans="12:13" x14ac:dyDescent="0.35">
      <c r="L21804" s="535" t="s">
        <v>22868</v>
      </c>
      <c r="M21804" s="529" t="s">
        <v>1047</v>
      </c>
    </row>
    <row r="21805" spans="12:13" x14ac:dyDescent="0.35">
      <c r="L21805" s="535" t="s">
        <v>22869</v>
      </c>
      <c r="M21805" s="529" t="s">
        <v>1047</v>
      </c>
    </row>
    <row r="21806" spans="12:13" x14ac:dyDescent="0.35">
      <c r="L21806" s="535" t="s">
        <v>22870</v>
      </c>
      <c r="M21806" s="529" t="s">
        <v>1075</v>
      </c>
    </row>
    <row r="21807" spans="12:13" x14ac:dyDescent="0.35">
      <c r="L21807" s="535" t="s">
        <v>22871</v>
      </c>
      <c r="M21807" s="529" t="s">
        <v>1047</v>
      </c>
    </row>
    <row r="21808" spans="12:13" x14ac:dyDescent="0.35">
      <c r="L21808" s="535" t="s">
        <v>22872</v>
      </c>
      <c r="M21808" s="529" t="s">
        <v>1047</v>
      </c>
    </row>
    <row r="21809" spans="12:13" x14ac:dyDescent="0.35">
      <c r="L21809" s="535" t="s">
        <v>22873</v>
      </c>
      <c r="M21809" s="529" t="s">
        <v>1075</v>
      </c>
    </row>
    <row r="21810" spans="12:13" x14ac:dyDescent="0.35">
      <c r="L21810" s="535" t="s">
        <v>22874</v>
      </c>
      <c r="M21810" s="529" t="s">
        <v>1075</v>
      </c>
    </row>
    <row r="21811" spans="12:13" x14ac:dyDescent="0.35">
      <c r="L21811" s="535" t="s">
        <v>22875</v>
      </c>
      <c r="M21811" s="529" t="s">
        <v>1075</v>
      </c>
    </row>
    <row r="21812" spans="12:13" x14ac:dyDescent="0.35">
      <c r="L21812" s="535" t="s">
        <v>22876</v>
      </c>
      <c r="M21812" s="529" t="s">
        <v>1047</v>
      </c>
    </row>
    <row r="21813" spans="12:13" x14ac:dyDescent="0.35">
      <c r="L21813" s="535" t="s">
        <v>22877</v>
      </c>
      <c r="M21813" s="529" t="s">
        <v>1047</v>
      </c>
    </row>
    <row r="21814" spans="12:13" x14ac:dyDescent="0.35">
      <c r="L21814" s="535" t="s">
        <v>22878</v>
      </c>
      <c r="M21814" s="529" t="s">
        <v>1075</v>
      </c>
    </row>
    <row r="21815" spans="12:13" x14ac:dyDescent="0.35">
      <c r="L21815" s="535" t="s">
        <v>22879</v>
      </c>
      <c r="M21815" s="529" t="s">
        <v>1047</v>
      </c>
    </row>
    <row r="21816" spans="12:13" x14ac:dyDescent="0.35">
      <c r="L21816" s="535" t="s">
        <v>22880</v>
      </c>
      <c r="M21816" s="529" t="s">
        <v>1047</v>
      </c>
    </row>
    <row r="21817" spans="12:13" x14ac:dyDescent="0.35">
      <c r="L21817" s="535" t="s">
        <v>22881</v>
      </c>
      <c r="M21817" s="529" t="s">
        <v>1047</v>
      </c>
    </row>
    <row r="21818" spans="12:13" x14ac:dyDescent="0.35">
      <c r="L21818" s="535" t="s">
        <v>22882</v>
      </c>
      <c r="M21818" s="529" t="s">
        <v>1047</v>
      </c>
    </row>
    <row r="21819" spans="12:13" x14ac:dyDescent="0.35">
      <c r="L21819" s="535" t="s">
        <v>22883</v>
      </c>
      <c r="M21819" s="529" t="s">
        <v>1047</v>
      </c>
    </row>
    <row r="21820" spans="12:13" x14ac:dyDescent="0.35">
      <c r="L21820" s="535" t="s">
        <v>22884</v>
      </c>
      <c r="M21820" s="529" t="s">
        <v>1047</v>
      </c>
    </row>
    <row r="21821" spans="12:13" x14ac:dyDescent="0.35">
      <c r="L21821" s="535" t="s">
        <v>22885</v>
      </c>
      <c r="M21821" s="529" t="s">
        <v>1047</v>
      </c>
    </row>
    <row r="21822" spans="12:13" x14ac:dyDescent="0.35">
      <c r="L21822" s="535" t="s">
        <v>22886</v>
      </c>
      <c r="M21822" s="529" t="s">
        <v>1075</v>
      </c>
    </row>
    <row r="21823" spans="12:13" x14ac:dyDescent="0.35">
      <c r="L21823" s="535" t="s">
        <v>22887</v>
      </c>
      <c r="M21823" s="529" t="s">
        <v>1047</v>
      </c>
    </row>
    <row r="21824" spans="12:13" x14ac:dyDescent="0.35">
      <c r="L21824" s="535" t="s">
        <v>22888</v>
      </c>
      <c r="M21824" s="529" t="s">
        <v>1047</v>
      </c>
    </row>
    <row r="21825" spans="12:13" x14ac:dyDescent="0.35">
      <c r="L21825" s="535" t="s">
        <v>22889</v>
      </c>
      <c r="M21825" s="529" t="s">
        <v>1047</v>
      </c>
    </row>
    <row r="21826" spans="12:13" x14ac:dyDescent="0.35">
      <c r="L21826" s="535" t="s">
        <v>22890</v>
      </c>
      <c r="M21826" s="529" t="s">
        <v>1047</v>
      </c>
    </row>
    <row r="21827" spans="12:13" x14ac:dyDescent="0.35">
      <c r="L21827" s="535" t="s">
        <v>22891</v>
      </c>
      <c r="M21827" s="529" t="s">
        <v>1047</v>
      </c>
    </row>
    <row r="21828" spans="12:13" x14ac:dyDescent="0.35">
      <c r="L21828" s="535" t="s">
        <v>22892</v>
      </c>
      <c r="M21828" s="529" t="s">
        <v>1047</v>
      </c>
    </row>
    <row r="21829" spans="12:13" x14ac:dyDescent="0.35">
      <c r="L21829" s="535" t="s">
        <v>22893</v>
      </c>
      <c r="M21829" s="529" t="s">
        <v>1047</v>
      </c>
    </row>
    <row r="21830" spans="12:13" x14ac:dyDescent="0.35">
      <c r="L21830" s="535" t="s">
        <v>22894</v>
      </c>
      <c r="M21830" s="529" t="s">
        <v>1047</v>
      </c>
    </row>
    <row r="21831" spans="12:13" x14ac:dyDescent="0.35">
      <c r="L21831" s="535" t="s">
        <v>22895</v>
      </c>
      <c r="M21831" s="529" t="s">
        <v>1047</v>
      </c>
    </row>
    <row r="21832" spans="12:13" x14ac:dyDescent="0.35">
      <c r="L21832" s="535" t="s">
        <v>22896</v>
      </c>
      <c r="M21832" s="529" t="s">
        <v>1047</v>
      </c>
    </row>
    <row r="21833" spans="12:13" x14ac:dyDescent="0.35">
      <c r="L21833" s="535" t="s">
        <v>22897</v>
      </c>
      <c r="M21833" s="529" t="s">
        <v>1047</v>
      </c>
    </row>
    <row r="21834" spans="12:13" x14ac:dyDescent="0.35">
      <c r="L21834" s="535" t="s">
        <v>22898</v>
      </c>
      <c r="M21834" s="529" t="s">
        <v>1047</v>
      </c>
    </row>
    <row r="21835" spans="12:13" x14ac:dyDescent="0.35">
      <c r="L21835" s="535" t="s">
        <v>22899</v>
      </c>
      <c r="M21835" s="529" t="s">
        <v>1047</v>
      </c>
    </row>
    <row r="21836" spans="12:13" x14ac:dyDescent="0.35">
      <c r="L21836" s="535" t="s">
        <v>22900</v>
      </c>
      <c r="M21836" s="529" t="s">
        <v>1047</v>
      </c>
    </row>
    <row r="21837" spans="12:13" x14ac:dyDescent="0.35">
      <c r="L21837" s="535" t="s">
        <v>22901</v>
      </c>
      <c r="M21837" s="529" t="s">
        <v>1047</v>
      </c>
    </row>
    <row r="21838" spans="12:13" x14ac:dyDescent="0.35">
      <c r="L21838" s="535" t="s">
        <v>22902</v>
      </c>
      <c r="M21838" s="529" t="s">
        <v>1047</v>
      </c>
    </row>
    <row r="21839" spans="12:13" x14ac:dyDescent="0.35">
      <c r="L21839" s="535" t="s">
        <v>22903</v>
      </c>
      <c r="M21839" s="529" t="s">
        <v>1047</v>
      </c>
    </row>
    <row r="21840" spans="12:13" x14ac:dyDescent="0.35">
      <c r="L21840" s="535" t="s">
        <v>22904</v>
      </c>
      <c r="M21840" s="529" t="s">
        <v>1047</v>
      </c>
    </row>
    <row r="21841" spans="12:13" x14ac:dyDescent="0.35">
      <c r="L21841" s="535" t="s">
        <v>22905</v>
      </c>
      <c r="M21841" s="529" t="s">
        <v>1047</v>
      </c>
    </row>
    <row r="21842" spans="12:13" x14ac:dyDescent="0.35">
      <c r="L21842" s="535" t="s">
        <v>22906</v>
      </c>
      <c r="M21842" s="529" t="s">
        <v>1047</v>
      </c>
    </row>
    <row r="21843" spans="12:13" x14ac:dyDescent="0.35">
      <c r="L21843" s="535" t="s">
        <v>22907</v>
      </c>
      <c r="M21843" s="529" t="s">
        <v>1047</v>
      </c>
    </row>
    <row r="21844" spans="12:13" x14ac:dyDescent="0.35">
      <c r="L21844" s="535" t="s">
        <v>22908</v>
      </c>
      <c r="M21844" s="529" t="s">
        <v>1047</v>
      </c>
    </row>
    <row r="21845" spans="12:13" x14ac:dyDescent="0.35">
      <c r="L21845" s="535" t="s">
        <v>22909</v>
      </c>
      <c r="M21845" s="529" t="s">
        <v>1075</v>
      </c>
    </row>
    <row r="21846" spans="12:13" x14ac:dyDescent="0.35">
      <c r="L21846" s="535" t="s">
        <v>22910</v>
      </c>
      <c r="M21846" s="529" t="s">
        <v>1075</v>
      </c>
    </row>
    <row r="21847" spans="12:13" x14ac:dyDescent="0.35">
      <c r="L21847" s="535" t="s">
        <v>22911</v>
      </c>
      <c r="M21847" s="529" t="s">
        <v>1075</v>
      </c>
    </row>
    <row r="21848" spans="12:13" x14ac:dyDescent="0.35">
      <c r="L21848" s="535" t="s">
        <v>22912</v>
      </c>
      <c r="M21848" s="529" t="s">
        <v>1075</v>
      </c>
    </row>
    <row r="21849" spans="12:13" x14ac:dyDescent="0.35">
      <c r="L21849" s="535" t="s">
        <v>22913</v>
      </c>
      <c r="M21849" s="529" t="s">
        <v>1075</v>
      </c>
    </row>
    <row r="21850" spans="12:13" x14ac:dyDescent="0.35">
      <c r="L21850" s="535" t="s">
        <v>22914</v>
      </c>
      <c r="M21850" s="529" t="s">
        <v>1075</v>
      </c>
    </row>
    <row r="21851" spans="12:13" x14ac:dyDescent="0.35">
      <c r="L21851" s="535" t="s">
        <v>22915</v>
      </c>
      <c r="M21851" s="529" t="s">
        <v>1075</v>
      </c>
    </row>
    <row r="21852" spans="12:13" x14ac:dyDescent="0.35">
      <c r="L21852" s="535" t="s">
        <v>22916</v>
      </c>
      <c r="M21852" s="529" t="s">
        <v>1075</v>
      </c>
    </row>
    <row r="21853" spans="12:13" x14ac:dyDescent="0.35">
      <c r="L21853" s="535" t="s">
        <v>22917</v>
      </c>
      <c r="M21853" s="529" t="s">
        <v>1075</v>
      </c>
    </row>
    <row r="21854" spans="12:13" x14ac:dyDescent="0.35">
      <c r="L21854" s="535" t="s">
        <v>22918</v>
      </c>
      <c r="M21854" s="529" t="s">
        <v>1075</v>
      </c>
    </row>
    <row r="21855" spans="12:13" x14ac:dyDescent="0.35">
      <c r="L21855" s="535" t="s">
        <v>22919</v>
      </c>
      <c r="M21855" s="529" t="s">
        <v>1075</v>
      </c>
    </row>
    <row r="21856" spans="12:13" x14ac:dyDescent="0.35">
      <c r="L21856" s="535" t="s">
        <v>22920</v>
      </c>
      <c r="M21856" s="529" t="s">
        <v>1075</v>
      </c>
    </row>
    <row r="21857" spans="12:13" x14ac:dyDescent="0.35">
      <c r="L21857" s="535" t="s">
        <v>22921</v>
      </c>
      <c r="M21857" s="529" t="s">
        <v>1075</v>
      </c>
    </row>
    <row r="21858" spans="12:13" x14ac:dyDescent="0.35">
      <c r="L21858" s="535" t="s">
        <v>22922</v>
      </c>
      <c r="M21858" s="529" t="s">
        <v>1075</v>
      </c>
    </row>
    <row r="21859" spans="12:13" x14ac:dyDescent="0.35">
      <c r="L21859" s="535" t="s">
        <v>22923</v>
      </c>
      <c r="M21859" s="529" t="s">
        <v>1075</v>
      </c>
    </row>
    <row r="21860" spans="12:13" x14ac:dyDescent="0.35">
      <c r="L21860" s="535" t="s">
        <v>22924</v>
      </c>
      <c r="M21860" s="529" t="s">
        <v>1075</v>
      </c>
    </row>
    <row r="21861" spans="12:13" x14ac:dyDescent="0.35">
      <c r="L21861" s="535" t="s">
        <v>22925</v>
      </c>
      <c r="M21861" s="529" t="s">
        <v>1075</v>
      </c>
    </row>
    <row r="21862" spans="12:13" x14ac:dyDescent="0.35">
      <c r="L21862" s="535" t="s">
        <v>22926</v>
      </c>
      <c r="M21862" s="529" t="s">
        <v>1075</v>
      </c>
    </row>
    <row r="21863" spans="12:13" x14ac:dyDescent="0.35">
      <c r="L21863" s="535" t="s">
        <v>22927</v>
      </c>
      <c r="M21863" s="529" t="s">
        <v>1075</v>
      </c>
    </row>
    <row r="21864" spans="12:13" x14ac:dyDescent="0.35">
      <c r="L21864" s="535" t="s">
        <v>22928</v>
      </c>
      <c r="M21864" s="529" t="s">
        <v>1075</v>
      </c>
    </row>
    <row r="21865" spans="12:13" x14ac:dyDescent="0.35">
      <c r="L21865" s="535" t="s">
        <v>22929</v>
      </c>
      <c r="M21865" s="529" t="s">
        <v>1075</v>
      </c>
    </row>
    <row r="21866" spans="12:13" x14ac:dyDescent="0.35">
      <c r="L21866" s="535" t="s">
        <v>22930</v>
      </c>
      <c r="M21866" s="529" t="s">
        <v>1075</v>
      </c>
    </row>
    <row r="21867" spans="12:13" x14ac:dyDescent="0.35">
      <c r="L21867" s="535" t="s">
        <v>22931</v>
      </c>
      <c r="M21867" s="529" t="s">
        <v>1075</v>
      </c>
    </row>
    <row r="21868" spans="12:13" x14ac:dyDescent="0.35">
      <c r="L21868" s="535" t="s">
        <v>22932</v>
      </c>
      <c r="M21868" s="529" t="s">
        <v>1075</v>
      </c>
    </row>
    <row r="21869" spans="12:13" x14ac:dyDescent="0.35">
      <c r="L21869" s="535" t="s">
        <v>22933</v>
      </c>
      <c r="M21869" s="529" t="s">
        <v>1075</v>
      </c>
    </row>
    <row r="21870" spans="12:13" x14ac:dyDescent="0.35">
      <c r="L21870" s="535" t="s">
        <v>22934</v>
      </c>
      <c r="M21870" s="529" t="s">
        <v>1075</v>
      </c>
    </row>
    <row r="21871" spans="12:13" x14ac:dyDescent="0.35">
      <c r="L21871" s="535" t="s">
        <v>22935</v>
      </c>
      <c r="M21871" s="529" t="s">
        <v>1075</v>
      </c>
    </row>
    <row r="21872" spans="12:13" x14ac:dyDescent="0.35">
      <c r="L21872" s="535" t="s">
        <v>22936</v>
      </c>
      <c r="M21872" s="529" t="s">
        <v>1075</v>
      </c>
    </row>
    <row r="21873" spans="12:13" x14ac:dyDescent="0.35">
      <c r="L21873" s="535" t="s">
        <v>22937</v>
      </c>
      <c r="M21873" s="529" t="s">
        <v>1075</v>
      </c>
    </row>
    <row r="21874" spans="12:13" x14ac:dyDescent="0.35">
      <c r="L21874" s="535" t="s">
        <v>22938</v>
      </c>
      <c r="M21874" s="529" t="s">
        <v>1075</v>
      </c>
    </row>
    <row r="21875" spans="12:13" x14ac:dyDescent="0.35">
      <c r="L21875" s="535" t="s">
        <v>22939</v>
      </c>
      <c r="M21875" s="529" t="s">
        <v>1075</v>
      </c>
    </row>
    <row r="21876" spans="12:13" x14ac:dyDescent="0.35">
      <c r="L21876" s="535" t="s">
        <v>22940</v>
      </c>
      <c r="M21876" s="529" t="s">
        <v>1075</v>
      </c>
    </row>
    <row r="21877" spans="12:13" x14ac:dyDescent="0.35">
      <c r="L21877" s="535" t="s">
        <v>22941</v>
      </c>
      <c r="M21877" s="529" t="s">
        <v>1075</v>
      </c>
    </row>
    <row r="21878" spans="12:13" x14ac:dyDescent="0.35">
      <c r="L21878" s="535" t="s">
        <v>22942</v>
      </c>
      <c r="M21878" s="529" t="s">
        <v>1075</v>
      </c>
    </row>
    <row r="21879" spans="12:13" x14ac:dyDescent="0.35">
      <c r="L21879" s="535" t="s">
        <v>22943</v>
      </c>
      <c r="M21879" s="529" t="s">
        <v>1075</v>
      </c>
    </row>
    <row r="21880" spans="12:13" x14ac:dyDescent="0.35">
      <c r="L21880" s="535" t="s">
        <v>22944</v>
      </c>
      <c r="M21880" s="529" t="s">
        <v>1075</v>
      </c>
    </row>
    <row r="21881" spans="12:13" x14ac:dyDescent="0.35">
      <c r="L21881" s="535" t="s">
        <v>22945</v>
      </c>
      <c r="M21881" s="529" t="s">
        <v>1075</v>
      </c>
    </row>
    <row r="21882" spans="12:13" x14ac:dyDescent="0.35">
      <c r="L21882" s="535" t="s">
        <v>22946</v>
      </c>
      <c r="M21882" s="529" t="s">
        <v>1075</v>
      </c>
    </row>
    <row r="21883" spans="12:13" x14ac:dyDescent="0.35">
      <c r="L21883" s="535" t="s">
        <v>22947</v>
      </c>
      <c r="M21883" s="529" t="s">
        <v>1075</v>
      </c>
    </row>
    <row r="21884" spans="12:13" x14ac:dyDescent="0.35">
      <c r="L21884" s="535" t="s">
        <v>22948</v>
      </c>
      <c r="M21884" s="529" t="s">
        <v>1075</v>
      </c>
    </row>
    <row r="21885" spans="12:13" x14ac:dyDescent="0.35">
      <c r="L21885" s="535" t="s">
        <v>22949</v>
      </c>
      <c r="M21885" s="529" t="s">
        <v>1075</v>
      </c>
    </row>
    <row r="21886" spans="12:13" x14ac:dyDescent="0.35">
      <c r="L21886" s="535" t="s">
        <v>22950</v>
      </c>
      <c r="M21886" s="529" t="s">
        <v>1075</v>
      </c>
    </row>
    <row r="21887" spans="12:13" x14ac:dyDescent="0.35">
      <c r="L21887" s="535" t="s">
        <v>22951</v>
      </c>
      <c r="M21887" s="529" t="s">
        <v>1075</v>
      </c>
    </row>
    <row r="21888" spans="12:13" x14ac:dyDescent="0.35">
      <c r="L21888" s="535" t="s">
        <v>22952</v>
      </c>
      <c r="M21888" s="529" t="s">
        <v>1075</v>
      </c>
    </row>
    <row r="21889" spans="12:13" x14ac:dyDescent="0.35">
      <c r="L21889" s="535" t="s">
        <v>22953</v>
      </c>
      <c r="M21889" s="529" t="s">
        <v>1075</v>
      </c>
    </row>
    <row r="21890" spans="12:13" x14ac:dyDescent="0.35">
      <c r="L21890" s="535" t="s">
        <v>22954</v>
      </c>
      <c r="M21890" s="529" t="s">
        <v>1075</v>
      </c>
    </row>
    <row r="21891" spans="12:13" x14ac:dyDescent="0.35">
      <c r="L21891" s="535" t="s">
        <v>22955</v>
      </c>
      <c r="M21891" s="529" t="s">
        <v>1075</v>
      </c>
    </row>
    <row r="21892" spans="12:13" x14ac:dyDescent="0.35">
      <c r="L21892" s="535" t="s">
        <v>22956</v>
      </c>
      <c r="M21892" s="529" t="s">
        <v>1075</v>
      </c>
    </row>
    <row r="21893" spans="12:13" x14ac:dyDescent="0.35">
      <c r="L21893" s="535" t="s">
        <v>22957</v>
      </c>
      <c r="M21893" s="529" t="s">
        <v>1075</v>
      </c>
    </row>
    <row r="21894" spans="12:13" x14ac:dyDescent="0.35">
      <c r="L21894" s="535" t="s">
        <v>22958</v>
      </c>
      <c r="M21894" s="529" t="s">
        <v>1075</v>
      </c>
    </row>
    <row r="21895" spans="12:13" x14ac:dyDescent="0.35">
      <c r="L21895" s="535" t="s">
        <v>22959</v>
      </c>
      <c r="M21895" s="529" t="s">
        <v>1075</v>
      </c>
    </row>
    <row r="21896" spans="12:13" x14ac:dyDescent="0.35">
      <c r="L21896" s="535" t="s">
        <v>22960</v>
      </c>
      <c r="M21896" s="529" t="s">
        <v>1075</v>
      </c>
    </row>
    <row r="21897" spans="12:13" x14ac:dyDescent="0.35">
      <c r="L21897" s="535" t="s">
        <v>22961</v>
      </c>
      <c r="M21897" s="529" t="s">
        <v>1075</v>
      </c>
    </row>
    <row r="21898" spans="12:13" x14ac:dyDescent="0.35">
      <c r="L21898" s="535" t="s">
        <v>22962</v>
      </c>
      <c r="M21898" s="529" t="s">
        <v>1075</v>
      </c>
    </row>
    <row r="21899" spans="12:13" x14ac:dyDescent="0.35">
      <c r="L21899" s="535" t="s">
        <v>22963</v>
      </c>
      <c r="M21899" s="529" t="s">
        <v>1075</v>
      </c>
    </row>
    <row r="21900" spans="12:13" x14ac:dyDescent="0.35">
      <c r="L21900" s="535" t="s">
        <v>22964</v>
      </c>
      <c r="M21900" s="529" t="s">
        <v>1075</v>
      </c>
    </row>
    <row r="21901" spans="12:13" x14ac:dyDescent="0.35">
      <c r="L21901" s="535" t="s">
        <v>22965</v>
      </c>
      <c r="M21901" s="529" t="s">
        <v>1075</v>
      </c>
    </row>
    <row r="21902" spans="12:13" x14ac:dyDescent="0.35">
      <c r="L21902" s="535" t="s">
        <v>22966</v>
      </c>
      <c r="M21902" s="529" t="s">
        <v>1075</v>
      </c>
    </row>
    <row r="21903" spans="12:13" x14ac:dyDescent="0.35">
      <c r="L21903" s="535" t="s">
        <v>22967</v>
      </c>
      <c r="M21903" s="529" t="s">
        <v>1075</v>
      </c>
    </row>
    <row r="21904" spans="12:13" x14ac:dyDescent="0.35">
      <c r="L21904" s="535" t="s">
        <v>22968</v>
      </c>
      <c r="M21904" s="529" t="s">
        <v>1075</v>
      </c>
    </row>
    <row r="21905" spans="12:13" x14ac:dyDescent="0.35">
      <c r="L21905" s="535" t="s">
        <v>22969</v>
      </c>
      <c r="M21905" s="529" t="s">
        <v>1075</v>
      </c>
    </row>
    <row r="21906" spans="12:13" x14ac:dyDescent="0.35">
      <c r="L21906" s="535" t="s">
        <v>22970</v>
      </c>
      <c r="M21906" s="529" t="s">
        <v>1075</v>
      </c>
    </row>
    <row r="21907" spans="12:13" x14ac:dyDescent="0.35">
      <c r="L21907" s="535" t="s">
        <v>22971</v>
      </c>
      <c r="M21907" s="529" t="s">
        <v>1075</v>
      </c>
    </row>
    <row r="21908" spans="12:13" x14ac:dyDescent="0.35">
      <c r="L21908" s="535" t="s">
        <v>22972</v>
      </c>
      <c r="M21908" s="529" t="s">
        <v>1075</v>
      </c>
    </row>
    <row r="21909" spans="12:13" x14ac:dyDescent="0.35">
      <c r="L21909" s="535" t="s">
        <v>22973</v>
      </c>
      <c r="M21909" s="529" t="s">
        <v>1075</v>
      </c>
    </row>
    <row r="21910" spans="12:13" x14ac:dyDescent="0.35">
      <c r="L21910" s="535" t="s">
        <v>22974</v>
      </c>
      <c r="M21910" s="529" t="s">
        <v>1075</v>
      </c>
    </row>
    <row r="21911" spans="12:13" x14ac:dyDescent="0.35">
      <c r="L21911" s="535" t="s">
        <v>22975</v>
      </c>
      <c r="M21911" s="529" t="s">
        <v>1075</v>
      </c>
    </row>
    <row r="21912" spans="12:13" x14ac:dyDescent="0.35">
      <c r="L21912" s="535" t="s">
        <v>22976</v>
      </c>
      <c r="M21912" s="529" t="s">
        <v>1075</v>
      </c>
    </row>
    <row r="21913" spans="12:13" x14ac:dyDescent="0.35">
      <c r="L21913" s="535" t="s">
        <v>22977</v>
      </c>
      <c r="M21913" s="529" t="s">
        <v>1075</v>
      </c>
    </row>
    <row r="21914" spans="12:13" x14ac:dyDescent="0.35">
      <c r="L21914" s="535" t="s">
        <v>22978</v>
      </c>
      <c r="M21914" s="529" t="s">
        <v>1075</v>
      </c>
    </row>
    <row r="21915" spans="12:13" x14ac:dyDescent="0.35">
      <c r="L21915" s="535" t="s">
        <v>22979</v>
      </c>
      <c r="M21915" s="529" t="s">
        <v>1075</v>
      </c>
    </row>
    <row r="21916" spans="12:13" x14ac:dyDescent="0.35">
      <c r="L21916" s="535" t="s">
        <v>22980</v>
      </c>
      <c r="M21916" s="529" t="s">
        <v>1075</v>
      </c>
    </row>
    <row r="21917" spans="12:13" x14ac:dyDescent="0.35">
      <c r="L21917" s="535" t="s">
        <v>22981</v>
      </c>
      <c r="M21917" s="529" t="s">
        <v>1075</v>
      </c>
    </row>
    <row r="21918" spans="12:13" x14ac:dyDescent="0.35">
      <c r="L21918" s="535" t="s">
        <v>22982</v>
      </c>
      <c r="M21918" s="529" t="s">
        <v>1047</v>
      </c>
    </row>
    <row r="21919" spans="12:13" x14ac:dyDescent="0.35">
      <c r="L21919" s="535" t="s">
        <v>22983</v>
      </c>
      <c r="M21919" s="529" t="s">
        <v>1047</v>
      </c>
    </row>
    <row r="21920" spans="12:13" x14ac:dyDescent="0.35">
      <c r="L21920" s="535" t="s">
        <v>22984</v>
      </c>
      <c r="M21920" s="529" t="s">
        <v>1047</v>
      </c>
    </row>
    <row r="21921" spans="12:13" x14ac:dyDescent="0.35">
      <c r="L21921" s="535" t="s">
        <v>22985</v>
      </c>
      <c r="M21921" s="529" t="s">
        <v>1047</v>
      </c>
    </row>
    <row r="21922" spans="12:13" x14ac:dyDescent="0.35">
      <c r="L21922" s="535" t="s">
        <v>22986</v>
      </c>
      <c r="M21922" s="529" t="s">
        <v>1047</v>
      </c>
    </row>
    <row r="21923" spans="12:13" x14ac:dyDescent="0.35">
      <c r="L21923" s="535" t="s">
        <v>22987</v>
      </c>
      <c r="M21923" s="529" t="s">
        <v>1047</v>
      </c>
    </row>
    <row r="21924" spans="12:13" x14ac:dyDescent="0.35">
      <c r="L21924" s="535" t="s">
        <v>22988</v>
      </c>
      <c r="M21924" s="529" t="s">
        <v>1047</v>
      </c>
    </row>
    <row r="21925" spans="12:13" x14ac:dyDescent="0.35">
      <c r="L21925" s="535" t="s">
        <v>22989</v>
      </c>
      <c r="M21925" s="529" t="s">
        <v>1047</v>
      </c>
    </row>
    <row r="21926" spans="12:13" x14ac:dyDescent="0.35">
      <c r="L21926" s="535" t="s">
        <v>22990</v>
      </c>
      <c r="M21926" s="529" t="s">
        <v>1047</v>
      </c>
    </row>
    <row r="21927" spans="12:13" x14ac:dyDescent="0.35">
      <c r="L21927" s="535" t="s">
        <v>22991</v>
      </c>
      <c r="M21927" s="529" t="s">
        <v>1047</v>
      </c>
    </row>
    <row r="21928" spans="12:13" x14ac:dyDescent="0.35">
      <c r="L21928" s="535" t="s">
        <v>22992</v>
      </c>
      <c r="M21928" s="529" t="s">
        <v>1047</v>
      </c>
    </row>
    <row r="21929" spans="12:13" x14ac:dyDescent="0.35">
      <c r="L21929" s="535" t="s">
        <v>22993</v>
      </c>
      <c r="M21929" s="529" t="s">
        <v>1047</v>
      </c>
    </row>
    <row r="21930" spans="12:13" x14ac:dyDescent="0.35">
      <c r="L21930" s="535" t="s">
        <v>22994</v>
      </c>
      <c r="M21930" s="529" t="s">
        <v>1047</v>
      </c>
    </row>
    <row r="21931" spans="12:13" x14ac:dyDescent="0.35">
      <c r="L21931" s="535" t="s">
        <v>22995</v>
      </c>
      <c r="M21931" s="529" t="s">
        <v>1047</v>
      </c>
    </row>
    <row r="21932" spans="12:13" x14ac:dyDescent="0.35">
      <c r="L21932" s="535" t="s">
        <v>22996</v>
      </c>
      <c r="M21932" s="529" t="s">
        <v>1047</v>
      </c>
    </row>
    <row r="21933" spans="12:13" x14ac:dyDescent="0.35">
      <c r="L21933" s="535" t="s">
        <v>22997</v>
      </c>
      <c r="M21933" s="529" t="s">
        <v>1047</v>
      </c>
    </row>
    <row r="21934" spans="12:13" x14ac:dyDescent="0.35">
      <c r="L21934" s="535" t="s">
        <v>22998</v>
      </c>
      <c r="M21934" s="529" t="s">
        <v>1047</v>
      </c>
    </row>
    <row r="21935" spans="12:13" x14ac:dyDescent="0.35">
      <c r="L21935" s="535" t="s">
        <v>22999</v>
      </c>
      <c r="M21935" s="529" t="s">
        <v>1047</v>
      </c>
    </row>
    <row r="21936" spans="12:13" x14ac:dyDescent="0.35">
      <c r="L21936" s="535" t="s">
        <v>23000</v>
      </c>
      <c r="M21936" s="529" t="s">
        <v>1047</v>
      </c>
    </row>
    <row r="21937" spans="12:13" x14ac:dyDescent="0.35">
      <c r="L21937" s="535" t="s">
        <v>23001</v>
      </c>
      <c r="M21937" s="529" t="s">
        <v>1047</v>
      </c>
    </row>
    <row r="21938" spans="12:13" x14ac:dyDescent="0.35">
      <c r="L21938" s="535" t="s">
        <v>23002</v>
      </c>
      <c r="M21938" s="529" t="s">
        <v>1047</v>
      </c>
    </row>
    <row r="21939" spans="12:13" x14ac:dyDescent="0.35">
      <c r="L21939" s="535" t="s">
        <v>23003</v>
      </c>
      <c r="M21939" s="529" t="s">
        <v>1047</v>
      </c>
    </row>
    <row r="21940" spans="12:13" x14ac:dyDescent="0.35">
      <c r="L21940" s="535" t="s">
        <v>23004</v>
      </c>
      <c r="M21940" s="529" t="s">
        <v>1047</v>
      </c>
    </row>
    <row r="21941" spans="12:13" x14ac:dyDescent="0.35">
      <c r="L21941" s="535" t="s">
        <v>23005</v>
      </c>
      <c r="M21941" s="529" t="s">
        <v>1047</v>
      </c>
    </row>
    <row r="21942" spans="12:13" x14ac:dyDescent="0.35">
      <c r="L21942" s="535" t="s">
        <v>23006</v>
      </c>
      <c r="M21942" s="529" t="s">
        <v>1047</v>
      </c>
    </row>
    <row r="21943" spans="12:13" x14ac:dyDescent="0.35">
      <c r="L21943" s="535" t="s">
        <v>23007</v>
      </c>
      <c r="M21943" s="529" t="s">
        <v>1047</v>
      </c>
    </row>
    <row r="21944" spans="12:13" x14ac:dyDescent="0.35">
      <c r="L21944" s="535" t="s">
        <v>23008</v>
      </c>
      <c r="M21944" s="529" t="s">
        <v>1047</v>
      </c>
    </row>
    <row r="21945" spans="12:13" x14ac:dyDescent="0.35">
      <c r="L21945" s="535" t="s">
        <v>23009</v>
      </c>
      <c r="M21945" s="529" t="s">
        <v>1047</v>
      </c>
    </row>
    <row r="21946" spans="12:13" x14ac:dyDescent="0.35">
      <c r="L21946" s="535" t="s">
        <v>23010</v>
      </c>
      <c r="M21946" s="529" t="s">
        <v>1047</v>
      </c>
    </row>
    <row r="21947" spans="12:13" x14ac:dyDescent="0.35">
      <c r="L21947" s="535" t="s">
        <v>23011</v>
      </c>
      <c r="M21947" s="529" t="s">
        <v>1047</v>
      </c>
    </row>
    <row r="21948" spans="12:13" x14ac:dyDescent="0.35">
      <c r="L21948" s="535" t="s">
        <v>23012</v>
      </c>
      <c r="M21948" s="529" t="s">
        <v>1047</v>
      </c>
    </row>
    <row r="21949" spans="12:13" x14ac:dyDescent="0.35">
      <c r="L21949" s="535" t="s">
        <v>23013</v>
      </c>
      <c r="M21949" s="529" t="s">
        <v>1047</v>
      </c>
    </row>
    <row r="21950" spans="12:13" x14ac:dyDescent="0.35">
      <c r="L21950" s="535" t="s">
        <v>23014</v>
      </c>
      <c r="M21950" s="529" t="s">
        <v>1047</v>
      </c>
    </row>
    <row r="21951" spans="12:13" x14ac:dyDescent="0.35">
      <c r="L21951" s="535" t="s">
        <v>23015</v>
      </c>
      <c r="M21951" s="529" t="s">
        <v>1047</v>
      </c>
    </row>
    <row r="21952" spans="12:13" x14ac:dyDescent="0.35">
      <c r="L21952" s="535" t="s">
        <v>23016</v>
      </c>
      <c r="M21952" s="529" t="s">
        <v>1047</v>
      </c>
    </row>
    <row r="21953" spans="12:13" x14ac:dyDescent="0.35">
      <c r="L21953" s="535" t="s">
        <v>23017</v>
      </c>
      <c r="M21953" s="529" t="s">
        <v>1047</v>
      </c>
    </row>
    <row r="21954" spans="12:13" x14ac:dyDescent="0.35">
      <c r="L21954" s="535" t="s">
        <v>23018</v>
      </c>
      <c r="M21954" s="529" t="s">
        <v>1047</v>
      </c>
    </row>
    <row r="21955" spans="12:13" x14ac:dyDescent="0.35">
      <c r="L21955" s="535" t="s">
        <v>23019</v>
      </c>
      <c r="M21955" s="529" t="s">
        <v>1047</v>
      </c>
    </row>
    <row r="21956" spans="12:13" x14ac:dyDescent="0.35">
      <c r="L21956" s="535" t="s">
        <v>23020</v>
      </c>
      <c r="M21956" s="529" t="s">
        <v>1047</v>
      </c>
    </row>
    <row r="21957" spans="12:13" x14ac:dyDescent="0.35">
      <c r="L21957" s="535" t="s">
        <v>23021</v>
      </c>
      <c r="M21957" s="529" t="s">
        <v>1047</v>
      </c>
    </row>
    <row r="21958" spans="12:13" x14ac:dyDescent="0.35">
      <c r="L21958" s="535" t="s">
        <v>23022</v>
      </c>
      <c r="M21958" s="529" t="s">
        <v>1047</v>
      </c>
    </row>
    <row r="21959" spans="12:13" x14ac:dyDescent="0.35">
      <c r="L21959" s="535" t="s">
        <v>23023</v>
      </c>
      <c r="M21959" s="529" t="s">
        <v>1047</v>
      </c>
    </row>
    <row r="21960" spans="12:13" x14ac:dyDescent="0.35">
      <c r="L21960" s="535" t="s">
        <v>23024</v>
      </c>
      <c r="M21960" s="529" t="s">
        <v>1047</v>
      </c>
    </row>
    <row r="21961" spans="12:13" x14ac:dyDescent="0.35">
      <c r="L21961" s="535" t="s">
        <v>23025</v>
      </c>
      <c r="M21961" s="529" t="s">
        <v>1047</v>
      </c>
    </row>
    <row r="21962" spans="12:13" x14ac:dyDescent="0.35">
      <c r="L21962" s="535" t="s">
        <v>23026</v>
      </c>
      <c r="M21962" s="529" t="s">
        <v>1047</v>
      </c>
    </row>
    <row r="21963" spans="12:13" x14ac:dyDescent="0.35">
      <c r="L21963" s="535" t="s">
        <v>23027</v>
      </c>
      <c r="M21963" s="529" t="s">
        <v>1047</v>
      </c>
    </row>
    <row r="21964" spans="12:13" x14ac:dyDescent="0.35">
      <c r="L21964" s="535" t="s">
        <v>23028</v>
      </c>
      <c r="M21964" s="529" t="s">
        <v>1047</v>
      </c>
    </row>
    <row r="21965" spans="12:13" x14ac:dyDescent="0.35">
      <c r="L21965" s="535" t="s">
        <v>23029</v>
      </c>
      <c r="M21965" s="529" t="s">
        <v>1047</v>
      </c>
    </row>
    <row r="21966" spans="12:13" x14ac:dyDescent="0.35">
      <c r="L21966" s="535" t="s">
        <v>23030</v>
      </c>
      <c r="M21966" s="529" t="s">
        <v>1047</v>
      </c>
    </row>
    <row r="21967" spans="12:13" x14ac:dyDescent="0.35">
      <c r="L21967" s="535" t="s">
        <v>23031</v>
      </c>
      <c r="M21967" s="529" t="s">
        <v>1047</v>
      </c>
    </row>
    <row r="21968" spans="12:13" x14ac:dyDescent="0.35">
      <c r="L21968" s="535" t="s">
        <v>23032</v>
      </c>
      <c r="M21968" s="529" t="s">
        <v>1047</v>
      </c>
    </row>
    <row r="21969" spans="12:13" x14ac:dyDescent="0.35">
      <c r="L21969" s="535" t="s">
        <v>23033</v>
      </c>
      <c r="M21969" s="529" t="s">
        <v>1047</v>
      </c>
    </row>
    <row r="21970" spans="12:13" x14ac:dyDescent="0.35">
      <c r="L21970" s="535" t="s">
        <v>23034</v>
      </c>
      <c r="M21970" s="529" t="s">
        <v>1047</v>
      </c>
    </row>
    <row r="21971" spans="12:13" x14ac:dyDescent="0.35">
      <c r="L21971" s="535" t="s">
        <v>23035</v>
      </c>
      <c r="M21971" s="529" t="s">
        <v>1047</v>
      </c>
    </row>
    <row r="21972" spans="12:13" x14ac:dyDescent="0.35">
      <c r="L21972" s="535" t="s">
        <v>23036</v>
      </c>
      <c r="M21972" s="529" t="s">
        <v>1047</v>
      </c>
    </row>
    <row r="21973" spans="12:13" x14ac:dyDescent="0.35">
      <c r="L21973" s="535" t="s">
        <v>23037</v>
      </c>
      <c r="M21973" s="529" t="s">
        <v>1047</v>
      </c>
    </row>
    <row r="21974" spans="12:13" x14ac:dyDescent="0.35">
      <c r="L21974" s="535" t="s">
        <v>23038</v>
      </c>
      <c r="M21974" s="529" t="s">
        <v>1047</v>
      </c>
    </row>
    <row r="21975" spans="12:13" x14ac:dyDescent="0.35">
      <c r="L21975" s="535" t="s">
        <v>23039</v>
      </c>
      <c r="M21975" s="529" t="s">
        <v>1047</v>
      </c>
    </row>
    <row r="21976" spans="12:13" x14ac:dyDescent="0.35">
      <c r="L21976" s="535" t="s">
        <v>23040</v>
      </c>
      <c r="M21976" s="529" t="s">
        <v>1047</v>
      </c>
    </row>
    <row r="21977" spans="12:13" x14ac:dyDescent="0.35">
      <c r="L21977" s="535" t="s">
        <v>23041</v>
      </c>
      <c r="M21977" s="529" t="s">
        <v>1047</v>
      </c>
    </row>
    <row r="21978" spans="12:13" x14ac:dyDescent="0.35">
      <c r="L21978" s="535" t="s">
        <v>23042</v>
      </c>
      <c r="M21978" s="529" t="s">
        <v>1047</v>
      </c>
    </row>
    <row r="21979" spans="12:13" x14ac:dyDescent="0.35">
      <c r="L21979" s="535" t="s">
        <v>23043</v>
      </c>
      <c r="M21979" s="529" t="s">
        <v>1047</v>
      </c>
    </row>
    <row r="21980" spans="12:13" x14ac:dyDescent="0.35">
      <c r="L21980" s="535" t="s">
        <v>23044</v>
      </c>
      <c r="M21980" s="529" t="s">
        <v>1047</v>
      </c>
    </row>
    <row r="21981" spans="12:13" x14ac:dyDescent="0.35">
      <c r="L21981" s="535" t="s">
        <v>23045</v>
      </c>
      <c r="M21981" s="529" t="s">
        <v>1047</v>
      </c>
    </row>
    <row r="21982" spans="12:13" x14ac:dyDescent="0.35">
      <c r="L21982" s="535" t="s">
        <v>23046</v>
      </c>
      <c r="M21982" s="529" t="s">
        <v>1047</v>
      </c>
    </row>
    <row r="21983" spans="12:13" x14ac:dyDescent="0.35">
      <c r="L21983" s="535" t="s">
        <v>23047</v>
      </c>
      <c r="M21983" s="529" t="s">
        <v>1047</v>
      </c>
    </row>
    <row r="21984" spans="12:13" x14ac:dyDescent="0.35">
      <c r="L21984" s="535" t="s">
        <v>23048</v>
      </c>
      <c r="M21984" s="529" t="s">
        <v>1047</v>
      </c>
    </row>
    <row r="21985" spans="12:13" x14ac:dyDescent="0.35">
      <c r="L21985" s="535" t="s">
        <v>23049</v>
      </c>
      <c r="M21985" s="529" t="s">
        <v>1047</v>
      </c>
    </row>
    <row r="21986" spans="12:13" x14ac:dyDescent="0.35">
      <c r="L21986" s="535" t="s">
        <v>23050</v>
      </c>
      <c r="M21986" s="529" t="s">
        <v>1047</v>
      </c>
    </row>
    <row r="21987" spans="12:13" x14ac:dyDescent="0.35">
      <c r="L21987" s="535" t="s">
        <v>23051</v>
      </c>
      <c r="M21987" s="529" t="s">
        <v>1047</v>
      </c>
    </row>
    <row r="21988" spans="12:13" x14ac:dyDescent="0.35">
      <c r="L21988" s="535" t="s">
        <v>23052</v>
      </c>
      <c r="M21988" s="529" t="s">
        <v>1047</v>
      </c>
    </row>
    <row r="21989" spans="12:13" x14ac:dyDescent="0.35">
      <c r="L21989" s="535" t="s">
        <v>23053</v>
      </c>
      <c r="M21989" s="529" t="s">
        <v>1047</v>
      </c>
    </row>
    <row r="21990" spans="12:13" x14ac:dyDescent="0.35">
      <c r="L21990" s="535" t="s">
        <v>23054</v>
      </c>
      <c r="M21990" s="529" t="s">
        <v>1047</v>
      </c>
    </row>
    <row r="21991" spans="12:13" x14ac:dyDescent="0.35">
      <c r="L21991" s="535" t="s">
        <v>23055</v>
      </c>
      <c r="M21991" s="529" t="s">
        <v>1047</v>
      </c>
    </row>
    <row r="21992" spans="12:13" x14ac:dyDescent="0.35">
      <c r="L21992" s="535" t="s">
        <v>23056</v>
      </c>
      <c r="M21992" s="529" t="s">
        <v>1047</v>
      </c>
    </row>
    <row r="21993" spans="12:13" x14ac:dyDescent="0.35">
      <c r="L21993" s="535" t="s">
        <v>23057</v>
      </c>
      <c r="M21993" s="529" t="s">
        <v>1047</v>
      </c>
    </row>
    <row r="21994" spans="12:13" x14ac:dyDescent="0.35">
      <c r="L21994" s="535" t="s">
        <v>23058</v>
      </c>
      <c r="M21994" s="529" t="s">
        <v>1047</v>
      </c>
    </row>
    <row r="21995" spans="12:13" x14ac:dyDescent="0.35">
      <c r="L21995" s="535" t="s">
        <v>23059</v>
      </c>
      <c r="M21995" s="529" t="s">
        <v>1047</v>
      </c>
    </row>
    <row r="21996" spans="12:13" x14ac:dyDescent="0.35">
      <c r="L21996" s="535" t="s">
        <v>23060</v>
      </c>
      <c r="M21996" s="529" t="s">
        <v>1047</v>
      </c>
    </row>
    <row r="21997" spans="12:13" x14ac:dyDescent="0.35">
      <c r="L21997" s="535" t="s">
        <v>23061</v>
      </c>
      <c r="M21997" s="529" t="s">
        <v>1047</v>
      </c>
    </row>
    <row r="21998" spans="12:13" x14ac:dyDescent="0.35">
      <c r="L21998" s="535" t="s">
        <v>23062</v>
      </c>
      <c r="M21998" s="529" t="s">
        <v>1047</v>
      </c>
    </row>
    <row r="21999" spans="12:13" x14ac:dyDescent="0.35">
      <c r="L21999" s="535" t="s">
        <v>23063</v>
      </c>
      <c r="M21999" s="529" t="s">
        <v>1047</v>
      </c>
    </row>
    <row r="22000" spans="12:13" x14ac:dyDescent="0.35">
      <c r="L22000" s="535" t="s">
        <v>23064</v>
      </c>
      <c r="M22000" s="529" t="s">
        <v>1047</v>
      </c>
    </row>
    <row r="22001" spans="12:13" x14ac:dyDescent="0.35">
      <c r="L22001" s="535" t="s">
        <v>23065</v>
      </c>
      <c r="M22001" s="529" t="s">
        <v>1047</v>
      </c>
    </row>
    <row r="22002" spans="12:13" x14ac:dyDescent="0.35">
      <c r="L22002" s="535" t="s">
        <v>23066</v>
      </c>
      <c r="M22002" s="529" t="s">
        <v>1047</v>
      </c>
    </row>
    <row r="22003" spans="12:13" x14ac:dyDescent="0.35">
      <c r="L22003" s="535" t="s">
        <v>23067</v>
      </c>
      <c r="M22003" s="529" t="s">
        <v>1047</v>
      </c>
    </row>
    <row r="22004" spans="12:13" x14ac:dyDescent="0.35">
      <c r="L22004" s="535" t="s">
        <v>23068</v>
      </c>
      <c r="M22004" s="529" t="s">
        <v>1047</v>
      </c>
    </row>
    <row r="22005" spans="12:13" x14ac:dyDescent="0.35">
      <c r="L22005" s="535" t="s">
        <v>23069</v>
      </c>
      <c r="M22005" s="529" t="s">
        <v>1047</v>
      </c>
    </row>
    <row r="22006" spans="12:13" x14ac:dyDescent="0.35">
      <c r="L22006" s="535" t="s">
        <v>23070</v>
      </c>
      <c r="M22006" s="529" t="s">
        <v>1047</v>
      </c>
    </row>
    <row r="22007" spans="12:13" x14ac:dyDescent="0.35">
      <c r="L22007" s="535" t="s">
        <v>23071</v>
      </c>
      <c r="M22007" s="529" t="s">
        <v>1047</v>
      </c>
    </row>
    <row r="22008" spans="12:13" x14ac:dyDescent="0.35">
      <c r="L22008" s="535" t="s">
        <v>23072</v>
      </c>
      <c r="M22008" s="529" t="s">
        <v>1047</v>
      </c>
    </row>
    <row r="22009" spans="12:13" x14ac:dyDescent="0.35">
      <c r="L22009" s="535" t="s">
        <v>23073</v>
      </c>
      <c r="M22009" s="529" t="s">
        <v>1047</v>
      </c>
    </row>
    <row r="22010" spans="12:13" x14ac:dyDescent="0.35">
      <c r="L22010" s="535" t="s">
        <v>23074</v>
      </c>
      <c r="M22010" s="529" t="s">
        <v>1047</v>
      </c>
    </row>
    <row r="22011" spans="12:13" x14ac:dyDescent="0.35">
      <c r="L22011" s="535" t="s">
        <v>23075</v>
      </c>
      <c r="M22011" s="529" t="s">
        <v>1047</v>
      </c>
    </row>
    <row r="22012" spans="12:13" x14ac:dyDescent="0.35">
      <c r="L22012" s="535" t="s">
        <v>23076</v>
      </c>
      <c r="M22012" s="529" t="s">
        <v>1047</v>
      </c>
    </row>
    <row r="22013" spans="12:13" x14ac:dyDescent="0.35">
      <c r="L22013" s="535" t="s">
        <v>23077</v>
      </c>
      <c r="M22013" s="529" t="s">
        <v>1047</v>
      </c>
    </row>
    <row r="22014" spans="12:13" x14ac:dyDescent="0.35">
      <c r="L22014" s="535" t="s">
        <v>23078</v>
      </c>
      <c r="M22014" s="529" t="s">
        <v>1047</v>
      </c>
    </row>
    <row r="22015" spans="12:13" x14ac:dyDescent="0.35">
      <c r="L22015" s="535" t="s">
        <v>23079</v>
      </c>
      <c r="M22015" s="529" t="s">
        <v>1047</v>
      </c>
    </row>
    <row r="22016" spans="12:13" x14ac:dyDescent="0.35">
      <c r="L22016" s="535" t="s">
        <v>23080</v>
      </c>
      <c r="M22016" s="529" t="s">
        <v>1047</v>
      </c>
    </row>
    <row r="22017" spans="12:13" x14ac:dyDescent="0.35">
      <c r="L22017" s="535" t="s">
        <v>23081</v>
      </c>
      <c r="M22017" s="529" t="s">
        <v>1047</v>
      </c>
    </row>
    <row r="22018" spans="12:13" x14ac:dyDescent="0.35">
      <c r="L22018" s="535" t="s">
        <v>23082</v>
      </c>
      <c r="M22018" s="529" t="s">
        <v>1047</v>
      </c>
    </row>
    <row r="22019" spans="12:13" x14ac:dyDescent="0.35">
      <c r="L22019" s="535" t="s">
        <v>23083</v>
      </c>
      <c r="M22019" s="529" t="s">
        <v>1047</v>
      </c>
    </row>
    <row r="22020" spans="12:13" x14ac:dyDescent="0.35">
      <c r="L22020" s="535" t="s">
        <v>23084</v>
      </c>
      <c r="M22020" s="529" t="s">
        <v>1047</v>
      </c>
    </row>
    <row r="22021" spans="12:13" x14ac:dyDescent="0.35">
      <c r="L22021" s="535" t="s">
        <v>23085</v>
      </c>
      <c r="M22021" s="529" t="s">
        <v>1047</v>
      </c>
    </row>
    <row r="22022" spans="12:13" x14ac:dyDescent="0.35">
      <c r="L22022" s="535" t="s">
        <v>23086</v>
      </c>
      <c r="M22022" s="529" t="s">
        <v>1047</v>
      </c>
    </row>
    <row r="22023" spans="12:13" x14ac:dyDescent="0.35">
      <c r="L22023" s="535" t="s">
        <v>23087</v>
      </c>
      <c r="M22023" s="529" t="s">
        <v>1047</v>
      </c>
    </row>
    <row r="22024" spans="12:13" x14ac:dyDescent="0.35">
      <c r="L22024" s="535" t="s">
        <v>23088</v>
      </c>
      <c r="M22024" s="529" t="s">
        <v>1047</v>
      </c>
    </row>
    <row r="22025" spans="12:13" x14ac:dyDescent="0.35">
      <c r="L22025" s="535" t="s">
        <v>23089</v>
      </c>
      <c r="M22025" s="529" t="s">
        <v>1047</v>
      </c>
    </row>
    <row r="22026" spans="12:13" x14ac:dyDescent="0.35">
      <c r="L22026" s="535" t="s">
        <v>23090</v>
      </c>
      <c r="M22026" s="529" t="s">
        <v>1047</v>
      </c>
    </row>
    <row r="22027" spans="12:13" x14ac:dyDescent="0.35">
      <c r="L22027" s="535" t="s">
        <v>23091</v>
      </c>
      <c r="M22027" s="529" t="s">
        <v>1047</v>
      </c>
    </row>
    <row r="22028" spans="12:13" x14ac:dyDescent="0.35">
      <c r="L22028" s="535" t="s">
        <v>23092</v>
      </c>
      <c r="M22028" s="529" t="s">
        <v>1047</v>
      </c>
    </row>
    <row r="22029" spans="12:13" x14ac:dyDescent="0.35">
      <c r="L22029" s="535" t="s">
        <v>23093</v>
      </c>
      <c r="M22029" s="529" t="s">
        <v>1047</v>
      </c>
    </row>
    <row r="22030" spans="12:13" x14ac:dyDescent="0.35">
      <c r="L22030" s="535" t="s">
        <v>23094</v>
      </c>
      <c r="M22030" s="529" t="s">
        <v>1047</v>
      </c>
    </row>
    <row r="22031" spans="12:13" x14ac:dyDescent="0.35">
      <c r="L22031" s="535" t="s">
        <v>23095</v>
      </c>
      <c r="M22031" s="529" t="s">
        <v>1047</v>
      </c>
    </row>
    <row r="22032" spans="12:13" x14ac:dyDescent="0.35">
      <c r="L22032" s="535" t="s">
        <v>23096</v>
      </c>
      <c r="M22032" s="529" t="s">
        <v>1047</v>
      </c>
    </row>
    <row r="22033" spans="12:13" x14ac:dyDescent="0.35">
      <c r="L22033" s="535" t="s">
        <v>23097</v>
      </c>
      <c r="M22033" s="529" t="s">
        <v>1047</v>
      </c>
    </row>
    <row r="22034" spans="12:13" x14ac:dyDescent="0.35">
      <c r="L22034" s="535" t="s">
        <v>23098</v>
      </c>
      <c r="M22034" s="529" t="s">
        <v>1047</v>
      </c>
    </row>
    <row r="22035" spans="12:13" x14ac:dyDescent="0.35">
      <c r="L22035" s="535" t="s">
        <v>23099</v>
      </c>
      <c r="M22035" s="529" t="s">
        <v>1047</v>
      </c>
    </row>
    <row r="22036" spans="12:13" x14ac:dyDescent="0.35">
      <c r="L22036" s="535" t="s">
        <v>23100</v>
      </c>
      <c r="M22036" s="529" t="s">
        <v>1047</v>
      </c>
    </row>
    <row r="22037" spans="12:13" x14ac:dyDescent="0.35">
      <c r="L22037" s="535" t="s">
        <v>23101</v>
      </c>
      <c r="M22037" s="529" t="s">
        <v>1047</v>
      </c>
    </row>
    <row r="22038" spans="12:13" x14ac:dyDescent="0.35">
      <c r="L22038" s="535" t="s">
        <v>23102</v>
      </c>
      <c r="M22038" s="529" t="s">
        <v>1047</v>
      </c>
    </row>
    <row r="22039" spans="12:13" x14ac:dyDescent="0.35">
      <c r="L22039" s="535" t="s">
        <v>23103</v>
      </c>
      <c r="M22039" s="529" t="s">
        <v>1047</v>
      </c>
    </row>
    <row r="22040" spans="12:13" x14ac:dyDescent="0.35">
      <c r="L22040" s="535" t="s">
        <v>23104</v>
      </c>
      <c r="M22040" s="529" t="s">
        <v>1047</v>
      </c>
    </row>
    <row r="22041" spans="12:13" x14ac:dyDescent="0.35">
      <c r="L22041" s="535" t="s">
        <v>23105</v>
      </c>
      <c r="M22041" s="529" t="s">
        <v>1047</v>
      </c>
    </row>
    <row r="22042" spans="12:13" x14ac:dyDescent="0.35">
      <c r="L22042" s="535" t="s">
        <v>23106</v>
      </c>
      <c r="M22042" s="529" t="s">
        <v>1047</v>
      </c>
    </row>
    <row r="22043" spans="12:13" x14ac:dyDescent="0.35">
      <c r="L22043" s="535" t="s">
        <v>23107</v>
      </c>
      <c r="M22043" s="529" t="s">
        <v>1047</v>
      </c>
    </row>
    <row r="22044" spans="12:13" x14ac:dyDescent="0.35">
      <c r="L22044" s="535" t="s">
        <v>23108</v>
      </c>
      <c r="M22044" s="529" t="s">
        <v>1047</v>
      </c>
    </row>
    <row r="22045" spans="12:13" x14ac:dyDescent="0.35">
      <c r="L22045" s="535" t="s">
        <v>23109</v>
      </c>
      <c r="M22045" s="529" t="s">
        <v>1047</v>
      </c>
    </row>
    <row r="22046" spans="12:13" x14ac:dyDescent="0.35">
      <c r="L22046" s="535" t="s">
        <v>23110</v>
      </c>
      <c r="M22046" s="529" t="s">
        <v>1047</v>
      </c>
    </row>
    <row r="22047" spans="12:13" x14ac:dyDescent="0.35">
      <c r="L22047" s="535" t="s">
        <v>23111</v>
      </c>
      <c r="M22047" s="529" t="s">
        <v>1047</v>
      </c>
    </row>
    <row r="22048" spans="12:13" x14ac:dyDescent="0.35">
      <c r="L22048" s="535" t="s">
        <v>23112</v>
      </c>
      <c r="M22048" s="529" t="s">
        <v>1047</v>
      </c>
    </row>
    <row r="22049" spans="12:13" x14ac:dyDescent="0.35">
      <c r="L22049" s="535" t="s">
        <v>23113</v>
      </c>
      <c r="M22049" s="529" t="s">
        <v>1047</v>
      </c>
    </row>
    <row r="22050" spans="12:13" x14ac:dyDescent="0.35">
      <c r="L22050" s="535" t="s">
        <v>23114</v>
      </c>
      <c r="M22050" s="529" t="s">
        <v>1047</v>
      </c>
    </row>
    <row r="22051" spans="12:13" x14ac:dyDescent="0.35">
      <c r="L22051" s="535" t="s">
        <v>23115</v>
      </c>
      <c r="M22051" s="529" t="s">
        <v>1047</v>
      </c>
    </row>
    <row r="22052" spans="12:13" x14ac:dyDescent="0.35">
      <c r="L22052" s="535" t="s">
        <v>23116</v>
      </c>
      <c r="M22052" s="529" t="s">
        <v>1047</v>
      </c>
    </row>
    <row r="22053" spans="12:13" x14ac:dyDescent="0.35">
      <c r="L22053" s="535" t="s">
        <v>23117</v>
      </c>
      <c r="M22053" s="529" t="s">
        <v>1047</v>
      </c>
    </row>
    <row r="22054" spans="12:13" x14ac:dyDescent="0.35">
      <c r="L22054" s="535" t="s">
        <v>23118</v>
      </c>
      <c r="M22054" s="529" t="s">
        <v>1047</v>
      </c>
    </row>
    <row r="22055" spans="12:13" x14ac:dyDescent="0.35">
      <c r="L22055" s="535" t="s">
        <v>23119</v>
      </c>
      <c r="M22055" s="529" t="s">
        <v>1047</v>
      </c>
    </row>
    <row r="22056" spans="12:13" x14ac:dyDescent="0.35">
      <c r="L22056" s="535" t="s">
        <v>23120</v>
      </c>
      <c r="M22056" s="529" t="s">
        <v>1047</v>
      </c>
    </row>
    <row r="22057" spans="12:13" x14ac:dyDescent="0.35">
      <c r="L22057" s="535" t="s">
        <v>23121</v>
      </c>
      <c r="M22057" s="529" t="s">
        <v>1047</v>
      </c>
    </row>
    <row r="22058" spans="12:13" x14ac:dyDescent="0.35">
      <c r="L22058" s="535" t="s">
        <v>23122</v>
      </c>
      <c r="M22058" s="529" t="s">
        <v>1047</v>
      </c>
    </row>
    <row r="22059" spans="12:13" x14ac:dyDescent="0.35">
      <c r="L22059" s="535" t="s">
        <v>23123</v>
      </c>
      <c r="M22059" s="529" t="s">
        <v>1047</v>
      </c>
    </row>
    <row r="22060" spans="12:13" x14ac:dyDescent="0.35">
      <c r="L22060" s="535" t="s">
        <v>23124</v>
      </c>
      <c r="M22060" s="529" t="s">
        <v>1047</v>
      </c>
    </row>
    <row r="22061" spans="12:13" x14ac:dyDescent="0.35">
      <c r="L22061" s="535" t="s">
        <v>23125</v>
      </c>
      <c r="M22061" s="529" t="s">
        <v>1047</v>
      </c>
    </row>
    <row r="22062" spans="12:13" x14ac:dyDescent="0.35">
      <c r="L22062" s="535" t="s">
        <v>23126</v>
      </c>
      <c r="M22062" s="529" t="s">
        <v>1047</v>
      </c>
    </row>
    <row r="22063" spans="12:13" x14ac:dyDescent="0.35">
      <c r="L22063" s="535" t="s">
        <v>23127</v>
      </c>
      <c r="M22063" s="529" t="s">
        <v>1047</v>
      </c>
    </row>
    <row r="22064" spans="12:13" x14ac:dyDescent="0.35">
      <c r="L22064" s="535" t="s">
        <v>23128</v>
      </c>
      <c r="M22064" s="529" t="s">
        <v>1047</v>
      </c>
    </row>
    <row r="22065" spans="12:13" x14ac:dyDescent="0.35">
      <c r="L22065" s="535" t="s">
        <v>23129</v>
      </c>
      <c r="M22065" s="529" t="s">
        <v>1047</v>
      </c>
    </row>
    <row r="22066" spans="12:13" x14ac:dyDescent="0.35">
      <c r="L22066" s="535" t="s">
        <v>23130</v>
      </c>
      <c r="M22066" s="529" t="s">
        <v>1047</v>
      </c>
    </row>
    <row r="22067" spans="12:13" x14ac:dyDescent="0.35">
      <c r="L22067" s="535" t="s">
        <v>23131</v>
      </c>
      <c r="M22067" s="529" t="s">
        <v>1047</v>
      </c>
    </row>
    <row r="22068" spans="12:13" x14ac:dyDescent="0.35">
      <c r="L22068" s="535" t="s">
        <v>23132</v>
      </c>
      <c r="M22068" s="529" t="s">
        <v>1047</v>
      </c>
    </row>
    <row r="22069" spans="12:13" x14ac:dyDescent="0.35">
      <c r="L22069" s="535" t="s">
        <v>23133</v>
      </c>
      <c r="M22069" s="529" t="s">
        <v>1047</v>
      </c>
    </row>
    <row r="22070" spans="12:13" x14ac:dyDescent="0.35">
      <c r="L22070" s="535" t="s">
        <v>23134</v>
      </c>
      <c r="M22070" s="529" t="s">
        <v>1047</v>
      </c>
    </row>
    <row r="22071" spans="12:13" x14ac:dyDescent="0.35">
      <c r="L22071" s="535" t="s">
        <v>23135</v>
      </c>
      <c r="M22071" s="529" t="s">
        <v>1047</v>
      </c>
    </row>
    <row r="22072" spans="12:13" x14ac:dyDescent="0.35">
      <c r="L22072" s="535" t="s">
        <v>23136</v>
      </c>
      <c r="M22072" s="529" t="s">
        <v>1047</v>
      </c>
    </row>
    <row r="22073" spans="12:13" x14ac:dyDescent="0.35">
      <c r="L22073" s="535" t="s">
        <v>23137</v>
      </c>
      <c r="M22073" s="529" t="s">
        <v>1047</v>
      </c>
    </row>
    <row r="22074" spans="12:13" x14ac:dyDescent="0.35">
      <c r="L22074" s="535" t="s">
        <v>23138</v>
      </c>
      <c r="M22074" s="529" t="s">
        <v>1047</v>
      </c>
    </row>
    <row r="22075" spans="12:13" x14ac:dyDescent="0.35">
      <c r="L22075" s="535" t="s">
        <v>23139</v>
      </c>
      <c r="M22075" s="529" t="s">
        <v>1047</v>
      </c>
    </row>
    <row r="22076" spans="12:13" x14ac:dyDescent="0.35">
      <c r="L22076" s="535" t="s">
        <v>23140</v>
      </c>
      <c r="M22076" s="529" t="s">
        <v>1047</v>
      </c>
    </row>
    <row r="22077" spans="12:13" x14ac:dyDescent="0.35">
      <c r="L22077" s="535" t="s">
        <v>23141</v>
      </c>
      <c r="M22077" s="529" t="s">
        <v>1047</v>
      </c>
    </row>
    <row r="22078" spans="12:13" x14ac:dyDescent="0.35">
      <c r="L22078" s="535" t="s">
        <v>23142</v>
      </c>
      <c r="M22078" s="529" t="s">
        <v>1047</v>
      </c>
    </row>
    <row r="22079" spans="12:13" x14ac:dyDescent="0.35">
      <c r="L22079" s="535" t="s">
        <v>23143</v>
      </c>
      <c r="M22079" s="529" t="s">
        <v>1047</v>
      </c>
    </row>
    <row r="22080" spans="12:13" x14ac:dyDescent="0.35">
      <c r="L22080" s="535" t="s">
        <v>23144</v>
      </c>
      <c r="M22080" s="529" t="s">
        <v>1047</v>
      </c>
    </row>
    <row r="22081" spans="12:13" x14ac:dyDescent="0.35">
      <c r="L22081" s="535" t="s">
        <v>23145</v>
      </c>
      <c r="M22081" s="529" t="s">
        <v>1047</v>
      </c>
    </row>
    <row r="22082" spans="12:13" x14ac:dyDescent="0.35">
      <c r="L22082" s="535" t="s">
        <v>23146</v>
      </c>
      <c r="M22082" s="529" t="s">
        <v>1047</v>
      </c>
    </row>
    <row r="22083" spans="12:13" x14ac:dyDescent="0.35">
      <c r="L22083" s="535" t="s">
        <v>23147</v>
      </c>
      <c r="M22083" s="529" t="s">
        <v>1047</v>
      </c>
    </row>
    <row r="22084" spans="12:13" x14ac:dyDescent="0.35">
      <c r="L22084" s="535" t="s">
        <v>23148</v>
      </c>
      <c r="M22084" s="529" t="s">
        <v>1047</v>
      </c>
    </row>
    <row r="22085" spans="12:13" x14ac:dyDescent="0.35">
      <c r="L22085" s="535" t="s">
        <v>23149</v>
      </c>
      <c r="M22085" s="529" t="s">
        <v>1047</v>
      </c>
    </row>
    <row r="22086" spans="12:13" x14ac:dyDescent="0.35">
      <c r="L22086" s="535" t="s">
        <v>23150</v>
      </c>
      <c r="M22086" s="529" t="s">
        <v>1047</v>
      </c>
    </row>
    <row r="22087" spans="12:13" x14ac:dyDescent="0.35">
      <c r="L22087" s="535" t="s">
        <v>23151</v>
      </c>
      <c r="M22087" s="529" t="s">
        <v>1047</v>
      </c>
    </row>
    <row r="22088" spans="12:13" x14ac:dyDescent="0.35">
      <c r="L22088" s="535" t="s">
        <v>23152</v>
      </c>
      <c r="M22088" s="529" t="s">
        <v>1047</v>
      </c>
    </row>
    <row r="22089" spans="12:13" x14ac:dyDescent="0.35">
      <c r="L22089" s="535" t="s">
        <v>23153</v>
      </c>
      <c r="M22089" s="529" t="s">
        <v>1047</v>
      </c>
    </row>
    <row r="22090" spans="12:13" x14ac:dyDescent="0.35">
      <c r="L22090" s="535" t="s">
        <v>23154</v>
      </c>
      <c r="M22090" s="529" t="s">
        <v>1047</v>
      </c>
    </row>
    <row r="22091" spans="12:13" x14ac:dyDescent="0.35">
      <c r="L22091" s="535" t="s">
        <v>23155</v>
      </c>
      <c r="M22091" s="529" t="s">
        <v>1047</v>
      </c>
    </row>
    <row r="22092" spans="12:13" x14ac:dyDescent="0.35">
      <c r="L22092" s="535" t="s">
        <v>23156</v>
      </c>
      <c r="M22092" s="529" t="s">
        <v>1047</v>
      </c>
    </row>
    <row r="22093" spans="12:13" x14ac:dyDescent="0.35">
      <c r="L22093" s="535" t="s">
        <v>23157</v>
      </c>
      <c r="M22093" s="529" t="s">
        <v>1047</v>
      </c>
    </row>
    <row r="22094" spans="12:13" x14ac:dyDescent="0.35">
      <c r="L22094" s="535" t="s">
        <v>23158</v>
      </c>
      <c r="M22094" s="529" t="s">
        <v>1047</v>
      </c>
    </row>
    <row r="22095" spans="12:13" x14ac:dyDescent="0.35">
      <c r="L22095" s="535" t="s">
        <v>23159</v>
      </c>
      <c r="M22095" s="529" t="s">
        <v>1047</v>
      </c>
    </row>
    <row r="22096" spans="12:13" x14ac:dyDescent="0.35">
      <c r="L22096" s="535" t="s">
        <v>23160</v>
      </c>
      <c r="M22096" s="529" t="s">
        <v>1047</v>
      </c>
    </row>
    <row r="22097" spans="12:13" x14ac:dyDescent="0.35">
      <c r="L22097" s="535" t="s">
        <v>23161</v>
      </c>
      <c r="M22097" s="529" t="s">
        <v>1047</v>
      </c>
    </row>
    <row r="22098" spans="12:13" x14ac:dyDescent="0.35">
      <c r="L22098" s="535" t="s">
        <v>23162</v>
      </c>
      <c r="M22098" s="529" t="s">
        <v>1047</v>
      </c>
    </row>
    <row r="22099" spans="12:13" x14ac:dyDescent="0.35">
      <c r="L22099" s="535" t="s">
        <v>23163</v>
      </c>
      <c r="M22099" s="529" t="s">
        <v>1047</v>
      </c>
    </row>
    <row r="22100" spans="12:13" x14ac:dyDescent="0.35">
      <c r="L22100" s="535" t="s">
        <v>23164</v>
      </c>
      <c r="M22100" s="529" t="s">
        <v>1047</v>
      </c>
    </row>
    <row r="22101" spans="12:13" x14ac:dyDescent="0.35">
      <c r="L22101" s="535" t="s">
        <v>23165</v>
      </c>
      <c r="M22101" s="529" t="s">
        <v>1047</v>
      </c>
    </row>
    <row r="22102" spans="12:13" x14ac:dyDescent="0.35">
      <c r="L22102" s="535" t="s">
        <v>23166</v>
      </c>
      <c r="M22102" s="529" t="s">
        <v>1047</v>
      </c>
    </row>
    <row r="22103" spans="12:13" x14ac:dyDescent="0.35">
      <c r="L22103" s="535" t="s">
        <v>23167</v>
      </c>
      <c r="M22103" s="529" t="s">
        <v>1047</v>
      </c>
    </row>
    <row r="22104" spans="12:13" x14ac:dyDescent="0.35">
      <c r="L22104" s="535" t="s">
        <v>23168</v>
      </c>
      <c r="M22104" s="529" t="s">
        <v>1047</v>
      </c>
    </row>
    <row r="22105" spans="12:13" x14ac:dyDescent="0.35">
      <c r="L22105" s="535" t="s">
        <v>23169</v>
      </c>
      <c r="M22105" s="529" t="s">
        <v>1047</v>
      </c>
    </row>
    <row r="22106" spans="12:13" x14ac:dyDescent="0.35">
      <c r="L22106" s="535" t="s">
        <v>23170</v>
      </c>
      <c r="M22106" s="529" t="s">
        <v>1047</v>
      </c>
    </row>
    <row r="22107" spans="12:13" x14ac:dyDescent="0.35">
      <c r="L22107" s="535" t="s">
        <v>23171</v>
      </c>
      <c r="M22107" s="529" t="s">
        <v>1047</v>
      </c>
    </row>
    <row r="22108" spans="12:13" x14ac:dyDescent="0.35">
      <c r="L22108" s="535" t="s">
        <v>23172</v>
      </c>
      <c r="M22108" s="529" t="s">
        <v>1047</v>
      </c>
    </row>
    <row r="22109" spans="12:13" x14ac:dyDescent="0.35">
      <c r="L22109" s="535" t="s">
        <v>23173</v>
      </c>
      <c r="M22109" s="529" t="s">
        <v>1047</v>
      </c>
    </row>
    <row r="22110" spans="12:13" x14ac:dyDescent="0.35">
      <c r="L22110" s="535" t="s">
        <v>23174</v>
      </c>
      <c r="M22110" s="529" t="s">
        <v>1047</v>
      </c>
    </row>
    <row r="22111" spans="12:13" x14ac:dyDescent="0.35">
      <c r="L22111" s="535" t="s">
        <v>23175</v>
      </c>
      <c r="M22111" s="529" t="s">
        <v>1047</v>
      </c>
    </row>
    <row r="22112" spans="12:13" x14ac:dyDescent="0.35">
      <c r="L22112" s="535" t="s">
        <v>23176</v>
      </c>
      <c r="M22112" s="529" t="s">
        <v>1047</v>
      </c>
    </row>
    <row r="22113" spans="12:13" x14ac:dyDescent="0.35">
      <c r="L22113" s="535" t="s">
        <v>23177</v>
      </c>
      <c r="M22113" s="529" t="s">
        <v>1047</v>
      </c>
    </row>
    <row r="22114" spans="12:13" x14ac:dyDescent="0.35">
      <c r="L22114" s="535" t="s">
        <v>23178</v>
      </c>
      <c r="M22114" s="529" t="s">
        <v>1047</v>
      </c>
    </row>
    <row r="22115" spans="12:13" x14ac:dyDescent="0.35">
      <c r="L22115" s="535" t="s">
        <v>23179</v>
      </c>
      <c r="M22115" s="529" t="s">
        <v>1047</v>
      </c>
    </row>
    <row r="22116" spans="12:13" x14ac:dyDescent="0.35">
      <c r="L22116" s="535" t="s">
        <v>23180</v>
      </c>
      <c r="M22116" s="529" t="s">
        <v>1047</v>
      </c>
    </row>
    <row r="22117" spans="12:13" x14ac:dyDescent="0.35">
      <c r="L22117" s="535" t="s">
        <v>23181</v>
      </c>
      <c r="M22117" s="529" t="s">
        <v>1047</v>
      </c>
    </row>
    <row r="22118" spans="12:13" x14ac:dyDescent="0.35">
      <c r="L22118" s="535" t="s">
        <v>23182</v>
      </c>
      <c r="M22118" s="529" t="s">
        <v>1047</v>
      </c>
    </row>
    <row r="22119" spans="12:13" x14ac:dyDescent="0.35">
      <c r="L22119" s="535" t="s">
        <v>23183</v>
      </c>
      <c r="M22119" s="529" t="s">
        <v>1047</v>
      </c>
    </row>
    <row r="22120" spans="12:13" x14ac:dyDescent="0.35">
      <c r="L22120" s="535" t="s">
        <v>23184</v>
      </c>
      <c r="M22120" s="529" t="s">
        <v>1047</v>
      </c>
    </row>
    <row r="22121" spans="12:13" x14ac:dyDescent="0.35">
      <c r="L22121" s="535" t="s">
        <v>23185</v>
      </c>
      <c r="M22121" s="529" t="s">
        <v>1047</v>
      </c>
    </row>
    <row r="22122" spans="12:13" x14ac:dyDescent="0.35">
      <c r="L22122" s="535" t="s">
        <v>23186</v>
      </c>
      <c r="M22122" s="529" t="s">
        <v>1047</v>
      </c>
    </row>
    <row r="22123" spans="12:13" x14ac:dyDescent="0.35">
      <c r="L22123" s="535" t="s">
        <v>23187</v>
      </c>
      <c r="M22123" s="529" t="s">
        <v>1047</v>
      </c>
    </row>
    <row r="22124" spans="12:13" x14ac:dyDescent="0.35">
      <c r="L22124" s="535" t="s">
        <v>23188</v>
      </c>
      <c r="M22124" s="529" t="s">
        <v>1047</v>
      </c>
    </row>
    <row r="22125" spans="12:13" x14ac:dyDescent="0.35">
      <c r="L22125" s="535" t="s">
        <v>23189</v>
      </c>
      <c r="M22125" s="529" t="s">
        <v>1047</v>
      </c>
    </row>
    <row r="22126" spans="12:13" x14ac:dyDescent="0.35">
      <c r="L22126" s="535" t="s">
        <v>23190</v>
      </c>
      <c r="M22126" s="529" t="s">
        <v>1047</v>
      </c>
    </row>
    <row r="22127" spans="12:13" x14ac:dyDescent="0.35">
      <c r="L22127" s="535" t="s">
        <v>23191</v>
      </c>
      <c r="M22127" s="529" t="s">
        <v>1047</v>
      </c>
    </row>
    <row r="22128" spans="12:13" x14ac:dyDescent="0.35">
      <c r="L22128" s="535" t="s">
        <v>23192</v>
      </c>
      <c r="M22128" s="529" t="s">
        <v>1047</v>
      </c>
    </row>
    <row r="22129" spans="12:13" x14ac:dyDescent="0.35">
      <c r="L22129" s="535" t="s">
        <v>23193</v>
      </c>
      <c r="M22129" s="529" t="s">
        <v>1047</v>
      </c>
    </row>
    <row r="22130" spans="12:13" x14ac:dyDescent="0.35">
      <c r="L22130" s="535" t="s">
        <v>23194</v>
      </c>
      <c r="M22130" s="529" t="s">
        <v>1047</v>
      </c>
    </row>
    <row r="22131" spans="12:13" x14ac:dyDescent="0.35">
      <c r="L22131" s="535" t="s">
        <v>23195</v>
      </c>
      <c r="M22131" s="529" t="s">
        <v>1047</v>
      </c>
    </row>
    <row r="22132" spans="12:13" x14ac:dyDescent="0.35">
      <c r="L22132" s="535" t="s">
        <v>23196</v>
      </c>
      <c r="M22132" s="529" t="s">
        <v>1047</v>
      </c>
    </row>
    <row r="22133" spans="12:13" x14ac:dyDescent="0.35">
      <c r="L22133" s="535" t="s">
        <v>23197</v>
      </c>
      <c r="M22133" s="529" t="s">
        <v>1047</v>
      </c>
    </row>
    <row r="22134" spans="12:13" x14ac:dyDescent="0.35">
      <c r="L22134" s="535" t="s">
        <v>23198</v>
      </c>
      <c r="M22134" s="529" t="s">
        <v>1047</v>
      </c>
    </row>
    <row r="22135" spans="12:13" x14ac:dyDescent="0.35">
      <c r="L22135" s="535" t="s">
        <v>23199</v>
      </c>
      <c r="M22135" s="529" t="s">
        <v>1047</v>
      </c>
    </row>
    <row r="22136" spans="12:13" x14ac:dyDescent="0.35">
      <c r="L22136" s="535" t="s">
        <v>23200</v>
      </c>
      <c r="M22136" s="529" t="s">
        <v>1047</v>
      </c>
    </row>
    <row r="22137" spans="12:13" x14ac:dyDescent="0.35">
      <c r="L22137" s="535" t="s">
        <v>23201</v>
      </c>
      <c r="M22137" s="529" t="s">
        <v>1047</v>
      </c>
    </row>
    <row r="22138" spans="12:13" x14ac:dyDescent="0.35">
      <c r="L22138" s="535" t="s">
        <v>23202</v>
      </c>
      <c r="M22138" s="529" t="s">
        <v>1047</v>
      </c>
    </row>
    <row r="22139" spans="12:13" x14ac:dyDescent="0.35">
      <c r="L22139" s="535" t="s">
        <v>23203</v>
      </c>
      <c r="M22139" s="529" t="s">
        <v>1047</v>
      </c>
    </row>
    <row r="22140" spans="12:13" x14ac:dyDescent="0.35">
      <c r="L22140" s="535" t="s">
        <v>23204</v>
      </c>
      <c r="M22140" s="529" t="s">
        <v>1047</v>
      </c>
    </row>
    <row r="22141" spans="12:13" x14ac:dyDescent="0.35">
      <c r="L22141" s="535" t="s">
        <v>23205</v>
      </c>
      <c r="M22141" s="529" t="s">
        <v>1047</v>
      </c>
    </row>
    <row r="22142" spans="12:13" x14ac:dyDescent="0.35">
      <c r="L22142" s="535" t="s">
        <v>23206</v>
      </c>
      <c r="M22142" s="529" t="s">
        <v>1047</v>
      </c>
    </row>
    <row r="22143" spans="12:13" x14ac:dyDescent="0.35">
      <c r="L22143" s="535" t="s">
        <v>23207</v>
      </c>
      <c r="M22143" s="529" t="s">
        <v>1047</v>
      </c>
    </row>
    <row r="22144" spans="12:13" x14ac:dyDescent="0.35">
      <c r="L22144" s="535" t="s">
        <v>23208</v>
      </c>
      <c r="M22144" s="529" t="s">
        <v>1047</v>
      </c>
    </row>
    <row r="22145" spans="12:13" x14ac:dyDescent="0.35">
      <c r="L22145" s="535" t="s">
        <v>23209</v>
      </c>
      <c r="M22145" s="529" t="s">
        <v>1047</v>
      </c>
    </row>
    <row r="22146" spans="12:13" x14ac:dyDescent="0.35">
      <c r="L22146" s="535" t="s">
        <v>23210</v>
      </c>
      <c r="M22146" s="529" t="s">
        <v>1047</v>
      </c>
    </row>
    <row r="22147" spans="12:13" x14ac:dyDescent="0.35">
      <c r="L22147" s="535" t="s">
        <v>23211</v>
      </c>
      <c r="M22147" s="529" t="s">
        <v>1047</v>
      </c>
    </row>
    <row r="22148" spans="12:13" x14ac:dyDescent="0.35">
      <c r="L22148" s="535" t="s">
        <v>23212</v>
      </c>
      <c r="M22148" s="529" t="s">
        <v>1047</v>
      </c>
    </row>
    <row r="22149" spans="12:13" x14ac:dyDescent="0.35">
      <c r="L22149" s="535" t="s">
        <v>23213</v>
      </c>
      <c r="M22149" s="529" t="s">
        <v>1047</v>
      </c>
    </row>
    <row r="22150" spans="12:13" x14ac:dyDescent="0.35">
      <c r="L22150" s="535" t="s">
        <v>23214</v>
      </c>
      <c r="M22150" s="529" t="s">
        <v>1047</v>
      </c>
    </row>
    <row r="22151" spans="12:13" x14ac:dyDescent="0.35">
      <c r="L22151" s="535" t="s">
        <v>23215</v>
      </c>
      <c r="M22151" s="529" t="s">
        <v>1047</v>
      </c>
    </row>
    <row r="22152" spans="12:13" x14ac:dyDescent="0.35">
      <c r="L22152" s="535" t="s">
        <v>23216</v>
      </c>
      <c r="M22152" s="529" t="s">
        <v>1047</v>
      </c>
    </row>
    <row r="22153" spans="12:13" x14ac:dyDescent="0.35">
      <c r="L22153" s="535" t="s">
        <v>23217</v>
      </c>
      <c r="M22153" s="529" t="s">
        <v>1047</v>
      </c>
    </row>
    <row r="22154" spans="12:13" x14ac:dyDescent="0.35">
      <c r="L22154" s="535" t="s">
        <v>23218</v>
      </c>
      <c r="M22154" s="529" t="s">
        <v>1047</v>
      </c>
    </row>
    <row r="22155" spans="12:13" x14ac:dyDescent="0.35">
      <c r="L22155" s="535" t="s">
        <v>23219</v>
      </c>
      <c r="M22155" s="529" t="s">
        <v>1047</v>
      </c>
    </row>
    <row r="22156" spans="12:13" x14ac:dyDescent="0.35">
      <c r="L22156" s="535" t="s">
        <v>23220</v>
      </c>
      <c r="M22156" s="529" t="s">
        <v>1047</v>
      </c>
    </row>
    <row r="22157" spans="12:13" x14ac:dyDescent="0.35">
      <c r="L22157" s="535" t="s">
        <v>23221</v>
      </c>
      <c r="M22157" s="529" t="s">
        <v>1047</v>
      </c>
    </row>
    <row r="22158" spans="12:13" x14ac:dyDescent="0.35">
      <c r="L22158" s="535" t="s">
        <v>23222</v>
      </c>
      <c r="M22158" s="529" t="s">
        <v>1047</v>
      </c>
    </row>
    <row r="22159" spans="12:13" x14ac:dyDescent="0.35">
      <c r="L22159" s="535" t="s">
        <v>23223</v>
      </c>
      <c r="M22159" s="529" t="s">
        <v>1047</v>
      </c>
    </row>
    <row r="22160" spans="12:13" x14ac:dyDescent="0.35">
      <c r="L22160" s="535" t="s">
        <v>23224</v>
      </c>
      <c r="M22160" s="529" t="s">
        <v>1075</v>
      </c>
    </row>
    <row r="22161" spans="12:13" x14ac:dyDescent="0.35">
      <c r="L22161" s="535" t="s">
        <v>23225</v>
      </c>
      <c r="M22161" s="529" t="s">
        <v>1075</v>
      </c>
    </row>
    <row r="22162" spans="12:13" x14ac:dyDescent="0.35">
      <c r="L22162" s="535" t="s">
        <v>23226</v>
      </c>
      <c r="M22162" s="529" t="s">
        <v>1075</v>
      </c>
    </row>
    <row r="22163" spans="12:13" x14ac:dyDescent="0.35">
      <c r="L22163" s="535" t="s">
        <v>23227</v>
      </c>
      <c r="M22163" s="529" t="s">
        <v>1075</v>
      </c>
    </row>
    <row r="22164" spans="12:13" x14ac:dyDescent="0.35">
      <c r="L22164" s="535" t="s">
        <v>23228</v>
      </c>
      <c r="M22164" s="529" t="s">
        <v>1075</v>
      </c>
    </row>
    <row r="22165" spans="12:13" x14ac:dyDescent="0.35">
      <c r="L22165" s="535" t="s">
        <v>23229</v>
      </c>
      <c r="M22165" s="529" t="s">
        <v>1075</v>
      </c>
    </row>
    <row r="22166" spans="12:13" x14ac:dyDescent="0.35">
      <c r="L22166" s="535" t="s">
        <v>23230</v>
      </c>
      <c r="M22166" s="529" t="s">
        <v>1075</v>
      </c>
    </row>
    <row r="22167" spans="12:13" x14ac:dyDescent="0.35">
      <c r="L22167" s="535" t="s">
        <v>23231</v>
      </c>
      <c r="M22167" s="529" t="s">
        <v>1075</v>
      </c>
    </row>
    <row r="22168" spans="12:13" x14ac:dyDescent="0.35">
      <c r="L22168" s="535" t="s">
        <v>23232</v>
      </c>
      <c r="M22168" s="529" t="s">
        <v>1075</v>
      </c>
    </row>
    <row r="22169" spans="12:13" x14ac:dyDescent="0.35">
      <c r="L22169" s="535" t="s">
        <v>23233</v>
      </c>
      <c r="M22169" s="529" t="s">
        <v>1075</v>
      </c>
    </row>
    <row r="22170" spans="12:13" x14ac:dyDescent="0.35">
      <c r="L22170" s="535" t="s">
        <v>23234</v>
      </c>
      <c r="M22170" s="529" t="s">
        <v>1075</v>
      </c>
    </row>
    <row r="22171" spans="12:13" x14ac:dyDescent="0.35">
      <c r="L22171" s="535" t="s">
        <v>23235</v>
      </c>
      <c r="M22171" s="529" t="s">
        <v>1075</v>
      </c>
    </row>
    <row r="22172" spans="12:13" x14ac:dyDescent="0.35">
      <c r="L22172" s="535" t="s">
        <v>23236</v>
      </c>
      <c r="M22172" s="529" t="s">
        <v>1075</v>
      </c>
    </row>
    <row r="22173" spans="12:13" x14ac:dyDescent="0.35">
      <c r="L22173" s="535" t="s">
        <v>23237</v>
      </c>
      <c r="M22173" s="529" t="s">
        <v>1075</v>
      </c>
    </row>
    <row r="22174" spans="12:13" x14ac:dyDescent="0.35">
      <c r="L22174" s="535" t="s">
        <v>23238</v>
      </c>
      <c r="M22174" s="529" t="s">
        <v>1075</v>
      </c>
    </row>
    <row r="22175" spans="12:13" x14ac:dyDescent="0.35">
      <c r="L22175" s="535" t="s">
        <v>23239</v>
      </c>
      <c r="M22175" s="529" t="s">
        <v>1075</v>
      </c>
    </row>
    <row r="22176" spans="12:13" x14ac:dyDescent="0.35">
      <c r="L22176" s="535" t="s">
        <v>23240</v>
      </c>
      <c r="M22176" s="529" t="s">
        <v>1075</v>
      </c>
    </row>
    <row r="22177" spans="12:13" x14ac:dyDescent="0.35">
      <c r="L22177" s="535" t="s">
        <v>23241</v>
      </c>
      <c r="M22177" s="529" t="s">
        <v>1075</v>
      </c>
    </row>
    <row r="22178" spans="12:13" x14ac:dyDescent="0.35">
      <c r="L22178" s="535" t="s">
        <v>23242</v>
      </c>
      <c r="M22178" s="529" t="s">
        <v>1047</v>
      </c>
    </row>
    <row r="22179" spans="12:13" x14ac:dyDescent="0.35">
      <c r="L22179" s="535" t="s">
        <v>23243</v>
      </c>
      <c r="M22179" s="529" t="s">
        <v>1075</v>
      </c>
    </row>
    <row r="22180" spans="12:13" x14ac:dyDescent="0.35">
      <c r="L22180" s="535" t="s">
        <v>23244</v>
      </c>
      <c r="M22180" s="529" t="s">
        <v>1075</v>
      </c>
    </row>
    <row r="22181" spans="12:13" x14ac:dyDescent="0.35">
      <c r="L22181" s="535" t="s">
        <v>23245</v>
      </c>
      <c r="M22181" s="529" t="s">
        <v>1075</v>
      </c>
    </row>
    <row r="22182" spans="12:13" x14ac:dyDescent="0.35">
      <c r="L22182" s="535" t="s">
        <v>23246</v>
      </c>
      <c r="M22182" s="529" t="s">
        <v>1075</v>
      </c>
    </row>
    <row r="22183" spans="12:13" x14ac:dyDescent="0.35">
      <c r="L22183" s="535" t="s">
        <v>23247</v>
      </c>
      <c r="M22183" s="529" t="s">
        <v>1047</v>
      </c>
    </row>
    <row r="22184" spans="12:13" x14ac:dyDescent="0.35">
      <c r="L22184" s="535" t="s">
        <v>23248</v>
      </c>
      <c r="M22184" s="529" t="s">
        <v>1075</v>
      </c>
    </row>
    <row r="22185" spans="12:13" x14ac:dyDescent="0.35">
      <c r="L22185" s="535" t="s">
        <v>23249</v>
      </c>
      <c r="M22185" s="529" t="s">
        <v>1075</v>
      </c>
    </row>
    <row r="22186" spans="12:13" x14ac:dyDescent="0.35">
      <c r="L22186" s="535" t="s">
        <v>23250</v>
      </c>
      <c r="M22186" s="529" t="s">
        <v>1075</v>
      </c>
    </row>
    <row r="22187" spans="12:13" x14ac:dyDescent="0.35">
      <c r="L22187" s="535" t="s">
        <v>23251</v>
      </c>
      <c r="M22187" s="529" t="s">
        <v>1075</v>
      </c>
    </row>
    <row r="22188" spans="12:13" x14ac:dyDescent="0.35">
      <c r="L22188" s="535" t="s">
        <v>23252</v>
      </c>
      <c r="M22188" s="529" t="s">
        <v>1075</v>
      </c>
    </row>
    <row r="22189" spans="12:13" x14ac:dyDescent="0.35">
      <c r="L22189" s="535" t="s">
        <v>23253</v>
      </c>
      <c r="M22189" s="529" t="s">
        <v>1075</v>
      </c>
    </row>
    <row r="22190" spans="12:13" x14ac:dyDescent="0.35">
      <c r="L22190" s="535" t="s">
        <v>23254</v>
      </c>
      <c r="M22190" s="529" t="s">
        <v>1075</v>
      </c>
    </row>
    <row r="22191" spans="12:13" x14ac:dyDescent="0.35">
      <c r="L22191" s="535" t="s">
        <v>23255</v>
      </c>
      <c r="M22191" s="529" t="s">
        <v>1075</v>
      </c>
    </row>
    <row r="22192" spans="12:13" x14ac:dyDescent="0.35">
      <c r="L22192" s="535" t="s">
        <v>23256</v>
      </c>
      <c r="M22192" s="529" t="s">
        <v>1075</v>
      </c>
    </row>
    <row r="22193" spans="12:13" x14ac:dyDescent="0.35">
      <c r="L22193" s="535" t="s">
        <v>23257</v>
      </c>
      <c r="M22193" s="529" t="s">
        <v>1075</v>
      </c>
    </row>
    <row r="22194" spans="12:13" x14ac:dyDescent="0.35">
      <c r="L22194" s="535" t="s">
        <v>23258</v>
      </c>
      <c r="M22194" s="529" t="s">
        <v>1075</v>
      </c>
    </row>
    <row r="22195" spans="12:13" x14ac:dyDescent="0.35">
      <c r="L22195" s="535" t="s">
        <v>23259</v>
      </c>
      <c r="M22195" s="529" t="s">
        <v>1075</v>
      </c>
    </row>
    <row r="22196" spans="12:13" x14ac:dyDescent="0.35">
      <c r="L22196" s="535" t="s">
        <v>23260</v>
      </c>
      <c r="M22196" s="529" t="s">
        <v>1075</v>
      </c>
    </row>
    <row r="22197" spans="12:13" x14ac:dyDescent="0.35">
      <c r="L22197" s="535" t="s">
        <v>23261</v>
      </c>
      <c r="M22197" s="529" t="s">
        <v>1075</v>
      </c>
    </row>
    <row r="22198" spans="12:13" x14ac:dyDescent="0.35">
      <c r="L22198" s="535" t="s">
        <v>23262</v>
      </c>
      <c r="M22198" s="529" t="s">
        <v>1075</v>
      </c>
    </row>
    <row r="22199" spans="12:13" x14ac:dyDescent="0.35">
      <c r="L22199" s="535" t="s">
        <v>23263</v>
      </c>
      <c r="M22199" s="529" t="s">
        <v>1075</v>
      </c>
    </row>
    <row r="22200" spans="12:13" x14ac:dyDescent="0.35">
      <c r="L22200" s="535" t="s">
        <v>23264</v>
      </c>
      <c r="M22200" s="529" t="s">
        <v>1075</v>
      </c>
    </row>
    <row r="22201" spans="12:13" x14ac:dyDescent="0.35">
      <c r="L22201" s="535" t="s">
        <v>23265</v>
      </c>
      <c r="M22201" s="529" t="s">
        <v>1075</v>
      </c>
    </row>
    <row r="22202" spans="12:13" x14ac:dyDescent="0.35">
      <c r="L22202" s="535" t="s">
        <v>23266</v>
      </c>
      <c r="M22202" s="529" t="s">
        <v>1075</v>
      </c>
    </row>
    <row r="22203" spans="12:13" x14ac:dyDescent="0.35">
      <c r="L22203" s="535" t="s">
        <v>23267</v>
      </c>
      <c r="M22203" s="529" t="s">
        <v>1075</v>
      </c>
    </row>
    <row r="22204" spans="12:13" x14ac:dyDescent="0.35">
      <c r="L22204" s="535" t="s">
        <v>23268</v>
      </c>
      <c r="M22204" s="529" t="s">
        <v>1075</v>
      </c>
    </row>
    <row r="22205" spans="12:13" x14ac:dyDescent="0.35">
      <c r="L22205" s="535" t="s">
        <v>23269</v>
      </c>
      <c r="M22205" s="529" t="s">
        <v>1075</v>
      </c>
    </row>
    <row r="22206" spans="12:13" x14ac:dyDescent="0.35">
      <c r="L22206" s="535" t="s">
        <v>23270</v>
      </c>
      <c r="M22206" s="529" t="s">
        <v>1075</v>
      </c>
    </row>
    <row r="22207" spans="12:13" x14ac:dyDescent="0.35">
      <c r="L22207" s="535" t="s">
        <v>23271</v>
      </c>
      <c r="M22207" s="529" t="s">
        <v>1075</v>
      </c>
    </row>
    <row r="22208" spans="12:13" x14ac:dyDescent="0.35">
      <c r="L22208" s="535" t="s">
        <v>23272</v>
      </c>
      <c r="M22208" s="529" t="s">
        <v>1075</v>
      </c>
    </row>
    <row r="22209" spans="12:13" x14ac:dyDescent="0.35">
      <c r="L22209" s="535" t="s">
        <v>23273</v>
      </c>
      <c r="M22209" s="529" t="s">
        <v>1075</v>
      </c>
    </row>
    <row r="22210" spans="12:13" x14ac:dyDescent="0.35">
      <c r="L22210" s="535" t="s">
        <v>23274</v>
      </c>
      <c r="M22210" s="529" t="s">
        <v>1075</v>
      </c>
    </row>
    <row r="22211" spans="12:13" x14ac:dyDescent="0.35">
      <c r="L22211" s="535" t="s">
        <v>23275</v>
      </c>
      <c r="M22211" s="529" t="s">
        <v>1075</v>
      </c>
    </row>
    <row r="22212" spans="12:13" x14ac:dyDescent="0.35">
      <c r="L22212" s="535" t="s">
        <v>23276</v>
      </c>
      <c r="M22212" s="529" t="s">
        <v>1075</v>
      </c>
    </row>
    <row r="22213" spans="12:13" x14ac:dyDescent="0.35">
      <c r="L22213" s="535" t="s">
        <v>23277</v>
      </c>
      <c r="M22213" s="529" t="s">
        <v>1075</v>
      </c>
    </row>
    <row r="22214" spans="12:13" x14ac:dyDescent="0.35">
      <c r="L22214" s="535" t="s">
        <v>23278</v>
      </c>
      <c r="M22214" s="529" t="s">
        <v>1075</v>
      </c>
    </row>
    <row r="22215" spans="12:13" x14ac:dyDescent="0.35">
      <c r="L22215" s="535" t="s">
        <v>23279</v>
      </c>
      <c r="M22215" s="529" t="s">
        <v>1075</v>
      </c>
    </row>
    <row r="22216" spans="12:13" x14ac:dyDescent="0.35">
      <c r="L22216" s="535" t="s">
        <v>23280</v>
      </c>
      <c r="M22216" s="529" t="s">
        <v>1075</v>
      </c>
    </row>
    <row r="22217" spans="12:13" x14ac:dyDescent="0.35">
      <c r="L22217" s="535" t="s">
        <v>23281</v>
      </c>
      <c r="M22217" s="529" t="s">
        <v>1075</v>
      </c>
    </row>
    <row r="22218" spans="12:13" x14ac:dyDescent="0.35">
      <c r="L22218" s="535" t="s">
        <v>23282</v>
      </c>
      <c r="M22218" s="529" t="s">
        <v>1075</v>
      </c>
    </row>
    <row r="22219" spans="12:13" x14ac:dyDescent="0.35">
      <c r="L22219" s="535" t="s">
        <v>23283</v>
      </c>
      <c r="M22219" s="529" t="s">
        <v>1075</v>
      </c>
    </row>
    <row r="22220" spans="12:13" x14ac:dyDescent="0.35">
      <c r="L22220" s="535" t="s">
        <v>23284</v>
      </c>
      <c r="M22220" s="529" t="s">
        <v>1075</v>
      </c>
    </row>
    <row r="22221" spans="12:13" x14ac:dyDescent="0.35">
      <c r="L22221" s="535" t="s">
        <v>23285</v>
      </c>
      <c r="M22221" s="529" t="s">
        <v>1075</v>
      </c>
    </row>
    <row r="22222" spans="12:13" x14ac:dyDescent="0.35">
      <c r="L22222" s="535" t="s">
        <v>23286</v>
      </c>
      <c r="M22222" s="529" t="s">
        <v>1075</v>
      </c>
    </row>
    <row r="22223" spans="12:13" x14ac:dyDescent="0.35">
      <c r="L22223" s="535" t="s">
        <v>23287</v>
      </c>
      <c r="M22223" s="529" t="s">
        <v>1075</v>
      </c>
    </row>
    <row r="22224" spans="12:13" x14ac:dyDescent="0.35">
      <c r="L22224" s="535" t="s">
        <v>23288</v>
      </c>
      <c r="M22224" s="529" t="s">
        <v>1075</v>
      </c>
    </row>
    <row r="22225" spans="12:13" x14ac:dyDescent="0.35">
      <c r="L22225" s="535" t="s">
        <v>23289</v>
      </c>
      <c r="M22225" s="529" t="s">
        <v>1075</v>
      </c>
    </row>
    <row r="22226" spans="12:13" x14ac:dyDescent="0.35">
      <c r="L22226" s="535" t="s">
        <v>23290</v>
      </c>
      <c r="M22226" s="529" t="s">
        <v>1075</v>
      </c>
    </row>
    <row r="22227" spans="12:13" x14ac:dyDescent="0.35">
      <c r="L22227" s="535" t="s">
        <v>23291</v>
      </c>
      <c r="M22227" s="529" t="s">
        <v>1075</v>
      </c>
    </row>
    <row r="22228" spans="12:13" x14ac:dyDescent="0.35">
      <c r="L22228" s="535" t="s">
        <v>23292</v>
      </c>
      <c r="M22228" s="529" t="s">
        <v>1075</v>
      </c>
    </row>
    <row r="22229" spans="12:13" x14ac:dyDescent="0.35">
      <c r="L22229" s="535" t="s">
        <v>23293</v>
      </c>
      <c r="M22229" s="529" t="s">
        <v>1075</v>
      </c>
    </row>
    <row r="22230" spans="12:13" x14ac:dyDescent="0.35">
      <c r="L22230" s="535" t="s">
        <v>23294</v>
      </c>
      <c r="M22230" s="529" t="s">
        <v>1075</v>
      </c>
    </row>
    <row r="22231" spans="12:13" x14ac:dyDescent="0.35">
      <c r="L22231" s="535" t="s">
        <v>23295</v>
      </c>
      <c r="M22231" s="529" t="s">
        <v>1075</v>
      </c>
    </row>
    <row r="22232" spans="12:13" x14ac:dyDescent="0.35">
      <c r="L22232" s="535" t="s">
        <v>23296</v>
      </c>
      <c r="M22232" s="529" t="s">
        <v>1075</v>
      </c>
    </row>
    <row r="22233" spans="12:13" x14ac:dyDescent="0.35">
      <c r="L22233" s="535" t="s">
        <v>23297</v>
      </c>
      <c r="M22233" s="529" t="s">
        <v>1075</v>
      </c>
    </row>
    <row r="22234" spans="12:13" x14ac:dyDescent="0.35">
      <c r="L22234" s="535" t="s">
        <v>23298</v>
      </c>
      <c r="M22234" s="529" t="s">
        <v>1075</v>
      </c>
    </row>
    <row r="22235" spans="12:13" x14ac:dyDescent="0.35">
      <c r="L22235" s="535" t="s">
        <v>23299</v>
      </c>
      <c r="M22235" s="529" t="s">
        <v>1075</v>
      </c>
    </row>
    <row r="22236" spans="12:13" x14ac:dyDescent="0.35">
      <c r="L22236" s="535" t="s">
        <v>23300</v>
      </c>
      <c r="M22236" s="529" t="s">
        <v>1075</v>
      </c>
    </row>
    <row r="22237" spans="12:13" x14ac:dyDescent="0.35">
      <c r="L22237" s="535" t="s">
        <v>23301</v>
      </c>
      <c r="M22237" s="529" t="s">
        <v>1075</v>
      </c>
    </row>
    <row r="22238" spans="12:13" x14ac:dyDescent="0.35">
      <c r="L22238" s="535" t="s">
        <v>23302</v>
      </c>
      <c r="M22238" s="529" t="s">
        <v>1047</v>
      </c>
    </row>
    <row r="22239" spans="12:13" x14ac:dyDescent="0.35">
      <c r="L22239" s="535" t="s">
        <v>23303</v>
      </c>
      <c r="M22239" s="529" t="s">
        <v>1047</v>
      </c>
    </row>
    <row r="22240" spans="12:13" x14ac:dyDescent="0.35">
      <c r="L22240" s="535" t="s">
        <v>23304</v>
      </c>
      <c r="M22240" s="529" t="s">
        <v>1075</v>
      </c>
    </row>
    <row r="22241" spans="12:13" x14ac:dyDescent="0.35">
      <c r="L22241" s="535" t="s">
        <v>23305</v>
      </c>
      <c r="M22241" s="529" t="s">
        <v>1075</v>
      </c>
    </row>
    <row r="22242" spans="12:13" x14ac:dyDescent="0.35">
      <c r="L22242" s="535" t="s">
        <v>23306</v>
      </c>
      <c r="M22242" s="529" t="s">
        <v>1075</v>
      </c>
    </row>
    <row r="22243" spans="12:13" x14ac:dyDescent="0.35">
      <c r="L22243" s="535" t="s">
        <v>23307</v>
      </c>
      <c r="M22243" s="529" t="s">
        <v>1075</v>
      </c>
    </row>
    <row r="22244" spans="12:13" x14ac:dyDescent="0.35">
      <c r="L22244" s="535" t="s">
        <v>23308</v>
      </c>
      <c r="M22244" s="529" t="s">
        <v>1075</v>
      </c>
    </row>
    <row r="22245" spans="12:13" x14ac:dyDescent="0.35">
      <c r="L22245" s="535" t="s">
        <v>23309</v>
      </c>
      <c r="M22245" s="529" t="s">
        <v>1075</v>
      </c>
    </row>
    <row r="22246" spans="12:13" x14ac:dyDescent="0.35">
      <c r="L22246" s="535" t="s">
        <v>23310</v>
      </c>
      <c r="M22246" s="529" t="s">
        <v>1047</v>
      </c>
    </row>
    <row r="22247" spans="12:13" x14ac:dyDescent="0.35">
      <c r="L22247" s="535" t="s">
        <v>23311</v>
      </c>
      <c r="M22247" s="529" t="s">
        <v>1075</v>
      </c>
    </row>
    <row r="22248" spans="12:13" x14ac:dyDescent="0.35">
      <c r="L22248" s="535" t="s">
        <v>23312</v>
      </c>
      <c r="M22248" s="529" t="s">
        <v>1075</v>
      </c>
    </row>
    <row r="22249" spans="12:13" x14ac:dyDescent="0.35">
      <c r="L22249" s="535" t="s">
        <v>23313</v>
      </c>
      <c r="M22249" s="529" t="s">
        <v>1075</v>
      </c>
    </row>
    <row r="22250" spans="12:13" x14ac:dyDescent="0.35">
      <c r="L22250" s="535" t="s">
        <v>23314</v>
      </c>
      <c r="M22250" s="529" t="s">
        <v>1075</v>
      </c>
    </row>
    <row r="22251" spans="12:13" x14ac:dyDescent="0.35">
      <c r="L22251" s="535" t="s">
        <v>23315</v>
      </c>
      <c r="M22251" s="529" t="s">
        <v>1047</v>
      </c>
    </row>
    <row r="22252" spans="12:13" x14ac:dyDescent="0.35">
      <c r="L22252" s="535" t="s">
        <v>23316</v>
      </c>
      <c r="M22252" s="529" t="s">
        <v>1075</v>
      </c>
    </row>
    <row r="22253" spans="12:13" x14ac:dyDescent="0.35">
      <c r="L22253" s="535" t="s">
        <v>23317</v>
      </c>
      <c r="M22253" s="529" t="s">
        <v>1075</v>
      </c>
    </row>
    <row r="22254" spans="12:13" x14ac:dyDescent="0.35">
      <c r="L22254" s="535" t="s">
        <v>23318</v>
      </c>
      <c r="M22254" s="529" t="s">
        <v>1075</v>
      </c>
    </row>
    <row r="22255" spans="12:13" x14ac:dyDescent="0.35">
      <c r="L22255" s="535" t="s">
        <v>23319</v>
      </c>
      <c r="M22255" s="529" t="s">
        <v>1047</v>
      </c>
    </row>
    <row r="22256" spans="12:13" x14ac:dyDescent="0.35">
      <c r="L22256" s="535" t="s">
        <v>23320</v>
      </c>
      <c r="M22256" s="529" t="s">
        <v>1075</v>
      </c>
    </row>
    <row r="22257" spans="12:13" x14ac:dyDescent="0.35">
      <c r="L22257" s="535" t="s">
        <v>23321</v>
      </c>
      <c r="M22257" s="529" t="s">
        <v>1075</v>
      </c>
    </row>
    <row r="22258" spans="12:13" x14ac:dyDescent="0.35">
      <c r="L22258" s="535" t="s">
        <v>23322</v>
      </c>
      <c r="M22258" s="529" t="s">
        <v>1075</v>
      </c>
    </row>
    <row r="22259" spans="12:13" x14ac:dyDescent="0.35">
      <c r="L22259" s="535" t="s">
        <v>23323</v>
      </c>
      <c r="M22259" s="529" t="s">
        <v>1075</v>
      </c>
    </row>
    <row r="22260" spans="12:13" x14ac:dyDescent="0.35">
      <c r="L22260" s="535" t="s">
        <v>23324</v>
      </c>
      <c r="M22260" s="529" t="s">
        <v>1075</v>
      </c>
    </row>
    <row r="22261" spans="12:13" x14ac:dyDescent="0.35">
      <c r="L22261" s="535" t="s">
        <v>23325</v>
      </c>
      <c r="M22261" s="529" t="s">
        <v>1075</v>
      </c>
    </row>
    <row r="22262" spans="12:13" x14ac:dyDescent="0.35">
      <c r="L22262" s="535" t="s">
        <v>23326</v>
      </c>
      <c r="M22262" s="529" t="s">
        <v>1075</v>
      </c>
    </row>
    <row r="22263" spans="12:13" x14ac:dyDescent="0.35">
      <c r="L22263" s="535" t="s">
        <v>23327</v>
      </c>
      <c r="M22263" s="529" t="s">
        <v>1075</v>
      </c>
    </row>
    <row r="22264" spans="12:13" x14ac:dyDescent="0.35">
      <c r="L22264" s="535" t="s">
        <v>23328</v>
      </c>
      <c r="M22264" s="529" t="s">
        <v>1075</v>
      </c>
    </row>
    <row r="22265" spans="12:13" x14ac:dyDescent="0.35">
      <c r="L22265" s="535" t="s">
        <v>23329</v>
      </c>
      <c r="M22265" s="529" t="s">
        <v>1075</v>
      </c>
    </row>
    <row r="22266" spans="12:13" x14ac:dyDescent="0.35">
      <c r="L22266" s="535" t="s">
        <v>23330</v>
      </c>
      <c r="M22266" s="529" t="s">
        <v>1075</v>
      </c>
    </row>
    <row r="22267" spans="12:13" x14ac:dyDescent="0.35">
      <c r="L22267" s="535" t="s">
        <v>23331</v>
      </c>
      <c r="M22267" s="529" t="s">
        <v>1075</v>
      </c>
    </row>
    <row r="22268" spans="12:13" x14ac:dyDescent="0.35">
      <c r="L22268" s="535" t="s">
        <v>23332</v>
      </c>
      <c r="M22268" s="529" t="s">
        <v>1075</v>
      </c>
    </row>
    <row r="22269" spans="12:13" x14ac:dyDescent="0.35">
      <c r="L22269" s="535" t="s">
        <v>23333</v>
      </c>
      <c r="M22269" s="529" t="s">
        <v>1075</v>
      </c>
    </row>
    <row r="22270" spans="12:13" x14ac:dyDescent="0.35">
      <c r="L22270" s="535" t="s">
        <v>23334</v>
      </c>
      <c r="M22270" s="529" t="s">
        <v>1075</v>
      </c>
    </row>
    <row r="22271" spans="12:13" x14ac:dyDescent="0.35">
      <c r="L22271" s="535" t="s">
        <v>23335</v>
      </c>
      <c r="M22271" s="529" t="s">
        <v>1075</v>
      </c>
    </row>
    <row r="22272" spans="12:13" x14ac:dyDescent="0.35">
      <c r="L22272" s="535" t="s">
        <v>23336</v>
      </c>
      <c r="M22272" s="529" t="s">
        <v>1075</v>
      </c>
    </row>
    <row r="22273" spans="12:13" x14ac:dyDescent="0.35">
      <c r="L22273" s="535" t="s">
        <v>23337</v>
      </c>
      <c r="M22273" s="529" t="s">
        <v>1075</v>
      </c>
    </row>
    <row r="22274" spans="12:13" x14ac:dyDescent="0.35">
      <c r="L22274" s="535" t="s">
        <v>23338</v>
      </c>
      <c r="M22274" s="529" t="s">
        <v>1075</v>
      </c>
    </row>
    <row r="22275" spans="12:13" x14ac:dyDescent="0.35">
      <c r="L22275" s="535" t="s">
        <v>23339</v>
      </c>
      <c r="M22275" s="529" t="s">
        <v>1047</v>
      </c>
    </row>
    <row r="22276" spans="12:13" x14ac:dyDescent="0.35">
      <c r="L22276" s="535" t="s">
        <v>23340</v>
      </c>
      <c r="M22276" s="529" t="s">
        <v>1075</v>
      </c>
    </row>
    <row r="22277" spans="12:13" x14ac:dyDescent="0.35">
      <c r="L22277" s="535" t="s">
        <v>23341</v>
      </c>
      <c r="M22277" s="529" t="s">
        <v>1075</v>
      </c>
    </row>
    <row r="22278" spans="12:13" x14ac:dyDescent="0.35">
      <c r="L22278" s="535" t="s">
        <v>23342</v>
      </c>
      <c r="M22278" s="529" t="s">
        <v>1075</v>
      </c>
    </row>
    <row r="22279" spans="12:13" x14ac:dyDescent="0.35">
      <c r="L22279" s="535" t="s">
        <v>23343</v>
      </c>
      <c r="M22279" s="529" t="s">
        <v>1075</v>
      </c>
    </row>
    <row r="22280" spans="12:13" x14ac:dyDescent="0.35">
      <c r="L22280" s="535" t="s">
        <v>23344</v>
      </c>
      <c r="M22280" s="529" t="s">
        <v>1075</v>
      </c>
    </row>
    <row r="22281" spans="12:13" x14ac:dyDescent="0.35">
      <c r="L22281" s="535" t="s">
        <v>23345</v>
      </c>
      <c r="M22281" s="529" t="s">
        <v>1075</v>
      </c>
    </row>
    <row r="22282" spans="12:13" x14ac:dyDescent="0.35">
      <c r="L22282" s="535" t="s">
        <v>23346</v>
      </c>
      <c r="M22282" s="529" t="s">
        <v>1075</v>
      </c>
    </row>
    <row r="22283" spans="12:13" x14ac:dyDescent="0.35">
      <c r="L22283" s="535" t="s">
        <v>23347</v>
      </c>
      <c r="M22283" s="529" t="s">
        <v>1075</v>
      </c>
    </row>
    <row r="22284" spans="12:13" x14ac:dyDescent="0.35">
      <c r="L22284" s="535" t="s">
        <v>23348</v>
      </c>
      <c r="M22284" s="529" t="s">
        <v>1047</v>
      </c>
    </row>
    <row r="22285" spans="12:13" x14ac:dyDescent="0.35">
      <c r="L22285" s="535" t="s">
        <v>23349</v>
      </c>
      <c r="M22285" s="529" t="s">
        <v>1075</v>
      </c>
    </row>
    <row r="22286" spans="12:13" x14ac:dyDescent="0.35">
      <c r="L22286" s="535" t="s">
        <v>23350</v>
      </c>
      <c r="M22286" s="529" t="s">
        <v>1075</v>
      </c>
    </row>
    <row r="22287" spans="12:13" x14ac:dyDescent="0.35">
      <c r="L22287" s="535" t="s">
        <v>23351</v>
      </c>
      <c r="M22287" s="529" t="s">
        <v>1075</v>
      </c>
    </row>
    <row r="22288" spans="12:13" x14ac:dyDescent="0.35">
      <c r="L22288" s="535" t="s">
        <v>23352</v>
      </c>
      <c r="M22288" s="529" t="s">
        <v>1047</v>
      </c>
    </row>
    <row r="22289" spans="12:13" x14ac:dyDescent="0.35">
      <c r="L22289" s="535" t="s">
        <v>23353</v>
      </c>
      <c r="M22289" s="529" t="s">
        <v>1047</v>
      </c>
    </row>
    <row r="22290" spans="12:13" x14ac:dyDescent="0.35">
      <c r="L22290" s="535" t="s">
        <v>23354</v>
      </c>
      <c r="M22290" s="529" t="s">
        <v>1047</v>
      </c>
    </row>
    <row r="22291" spans="12:13" x14ac:dyDescent="0.35">
      <c r="L22291" s="535" t="s">
        <v>23355</v>
      </c>
      <c r="M22291" s="529" t="s">
        <v>1047</v>
      </c>
    </row>
    <row r="22292" spans="12:13" x14ac:dyDescent="0.35">
      <c r="L22292" s="535" t="s">
        <v>23356</v>
      </c>
      <c r="M22292" s="529" t="s">
        <v>1047</v>
      </c>
    </row>
    <row r="22293" spans="12:13" x14ac:dyDescent="0.35">
      <c r="L22293" s="535" t="s">
        <v>23357</v>
      </c>
      <c r="M22293" s="529" t="s">
        <v>1047</v>
      </c>
    </row>
    <row r="22294" spans="12:13" x14ac:dyDescent="0.35">
      <c r="L22294" s="535" t="s">
        <v>23358</v>
      </c>
      <c r="M22294" s="529" t="s">
        <v>1047</v>
      </c>
    </row>
    <row r="22295" spans="12:13" x14ac:dyDescent="0.35">
      <c r="L22295" s="535" t="s">
        <v>23359</v>
      </c>
      <c r="M22295" s="529" t="s">
        <v>1047</v>
      </c>
    </row>
    <row r="22296" spans="12:13" x14ac:dyDescent="0.35">
      <c r="L22296" s="535" t="s">
        <v>23360</v>
      </c>
      <c r="M22296" s="529" t="s">
        <v>1047</v>
      </c>
    </row>
    <row r="22297" spans="12:13" x14ac:dyDescent="0.35">
      <c r="L22297" s="535" t="s">
        <v>23361</v>
      </c>
      <c r="M22297" s="529" t="s">
        <v>1047</v>
      </c>
    </row>
    <row r="22298" spans="12:13" x14ac:dyDescent="0.35">
      <c r="L22298" s="535" t="s">
        <v>23362</v>
      </c>
      <c r="M22298" s="529" t="s">
        <v>1047</v>
      </c>
    </row>
    <row r="22299" spans="12:13" x14ac:dyDescent="0.35">
      <c r="L22299" s="535" t="s">
        <v>23363</v>
      </c>
      <c r="M22299" s="529" t="s">
        <v>1047</v>
      </c>
    </row>
    <row r="22300" spans="12:13" x14ac:dyDescent="0.35">
      <c r="L22300" s="535" t="s">
        <v>23364</v>
      </c>
      <c r="M22300" s="529" t="s">
        <v>1047</v>
      </c>
    </row>
    <row r="22301" spans="12:13" x14ac:dyDescent="0.35">
      <c r="L22301" s="535" t="s">
        <v>23365</v>
      </c>
      <c r="M22301" s="529" t="s">
        <v>1047</v>
      </c>
    </row>
    <row r="22302" spans="12:13" x14ac:dyDescent="0.35">
      <c r="L22302" s="535" t="s">
        <v>23366</v>
      </c>
      <c r="M22302" s="529" t="s">
        <v>1047</v>
      </c>
    </row>
    <row r="22303" spans="12:13" x14ac:dyDescent="0.35">
      <c r="L22303" s="535" t="s">
        <v>23367</v>
      </c>
      <c r="M22303" s="529" t="s">
        <v>1047</v>
      </c>
    </row>
    <row r="22304" spans="12:13" x14ac:dyDescent="0.35">
      <c r="L22304" s="535" t="s">
        <v>23368</v>
      </c>
      <c r="M22304" s="529" t="s">
        <v>1047</v>
      </c>
    </row>
    <row r="22305" spans="12:13" x14ac:dyDescent="0.35">
      <c r="L22305" s="535" t="s">
        <v>23369</v>
      </c>
      <c r="M22305" s="529" t="s">
        <v>1047</v>
      </c>
    </row>
    <row r="22306" spans="12:13" x14ac:dyDescent="0.35">
      <c r="L22306" s="535" t="s">
        <v>23370</v>
      </c>
      <c r="M22306" s="529" t="s">
        <v>1047</v>
      </c>
    </row>
    <row r="22307" spans="12:13" x14ac:dyDescent="0.35">
      <c r="L22307" s="535" t="s">
        <v>23371</v>
      </c>
      <c r="M22307" s="529" t="s">
        <v>1047</v>
      </c>
    </row>
    <row r="22308" spans="12:13" x14ac:dyDescent="0.35">
      <c r="L22308" s="535" t="s">
        <v>23372</v>
      </c>
      <c r="M22308" s="529" t="s">
        <v>1047</v>
      </c>
    </row>
    <row r="22309" spans="12:13" x14ac:dyDescent="0.35">
      <c r="L22309" s="535" t="s">
        <v>23373</v>
      </c>
      <c r="M22309" s="529" t="s">
        <v>1047</v>
      </c>
    </row>
    <row r="22310" spans="12:13" x14ac:dyDescent="0.35">
      <c r="L22310" s="535" t="s">
        <v>23374</v>
      </c>
      <c r="M22310" s="529" t="s">
        <v>1047</v>
      </c>
    </row>
    <row r="22311" spans="12:13" x14ac:dyDescent="0.35">
      <c r="L22311" s="535" t="s">
        <v>23375</v>
      </c>
      <c r="M22311" s="529" t="s">
        <v>1047</v>
      </c>
    </row>
    <row r="22312" spans="12:13" x14ac:dyDescent="0.35">
      <c r="L22312" s="535" t="s">
        <v>23376</v>
      </c>
      <c r="M22312" s="529" t="s">
        <v>1047</v>
      </c>
    </row>
    <row r="22313" spans="12:13" x14ac:dyDescent="0.35">
      <c r="L22313" s="535" t="s">
        <v>23377</v>
      </c>
      <c r="M22313" s="529" t="s">
        <v>1047</v>
      </c>
    </row>
    <row r="22314" spans="12:13" x14ac:dyDescent="0.35">
      <c r="L22314" s="535" t="s">
        <v>23378</v>
      </c>
      <c r="M22314" s="529" t="s">
        <v>1047</v>
      </c>
    </row>
    <row r="22315" spans="12:13" x14ac:dyDescent="0.35">
      <c r="L22315" s="535" t="s">
        <v>23379</v>
      </c>
      <c r="M22315" s="529" t="s">
        <v>1047</v>
      </c>
    </row>
    <row r="22316" spans="12:13" x14ac:dyDescent="0.35">
      <c r="L22316" s="535" t="s">
        <v>23380</v>
      </c>
      <c r="M22316" s="529" t="s">
        <v>1047</v>
      </c>
    </row>
    <row r="22317" spans="12:13" x14ac:dyDescent="0.35">
      <c r="L22317" s="535" t="s">
        <v>23381</v>
      </c>
      <c r="M22317" s="529" t="s">
        <v>1047</v>
      </c>
    </row>
    <row r="22318" spans="12:13" x14ac:dyDescent="0.35">
      <c r="L22318" s="535" t="s">
        <v>23382</v>
      </c>
      <c r="M22318" s="529" t="s">
        <v>1047</v>
      </c>
    </row>
    <row r="22319" spans="12:13" x14ac:dyDescent="0.35">
      <c r="L22319" s="535" t="s">
        <v>23383</v>
      </c>
      <c r="M22319" s="529" t="s">
        <v>1047</v>
      </c>
    </row>
    <row r="22320" spans="12:13" x14ac:dyDescent="0.35">
      <c r="L22320" s="535" t="s">
        <v>23384</v>
      </c>
      <c r="M22320" s="529" t="s">
        <v>1047</v>
      </c>
    </row>
    <row r="22321" spans="12:13" x14ac:dyDescent="0.35">
      <c r="L22321" s="535" t="s">
        <v>23385</v>
      </c>
      <c r="M22321" s="529" t="s">
        <v>1047</v>
      </c>
    </row>
    <row r="22322" spans="12:13" x14ac:dyDescent="0.35">
      <c r="L22322" s="535" t="s">
        <v>23386</v>
      </c>
      <c r="M22322" s="529" t="s">
        <v>1047</v>
      </c>
    </row>
    <row r="22323" spans="12:13" x14ac:dyDescent="0.35">
      <c r="L22323" s="535" t="s">
        <v>23387</v>
      </c>
      <c r="M22323" s="529" t="s">
        <v>1047</v>
      </c>
    </row>
    <row r="22324" spans="12:13" x14ac:dyDescent="0.35">
      <c r="L22324" s="535" t="s">
        <v>23388</v>
      </c>
      <c r="M22324" s="529" t="s">
        <v>1047</v>
      </c>
    </row>
    <row r="22325" spans="12:13" x14ac:dyDescent="0.35">
      <c r="L22325" s="535" t="s">
        <v>23389</v>
      </c>
      <c r="M22325" s="529" t="s">
        <v>1047</v>
      </c>
    </row>
    <row r="22326" spans="12:13" x14ac:dyDescent="0.35">
      <c r="L22326" s="535" t="s">
        <v>23390</v>
      </c>
      <c r="M22326" s="529" t="s">
        <v>1047</v>
      </c>
    </row>
    <row r="22327" spans="12:13" x14ac:dyDescent="0.35">
      <c r="L22327" s="535" t="s">
        <v>23391</v>
      </c>
      <c r="M22327" s="529" t="s">
        <v>1047</v>
      </c>
    </row>
    <row r="22328" spans="12:13" x14ac:dyDescent="0.35">
      <c r="L22328" s="535" t="s">
        <v>23392</v>
      </c>
      <c r="M22328" s="529" t="s">
        <v>1047</v>
      </c>
    </row>
    <row r="22329" spans="12:13" x14ac:dyDescent="0.35">
      <c r="L22329" s="535" t="s">
        <v>23393</v>
      </c>
      <c r="M22329" s="529" t="s">
        <v>1047</v>
      </c>
    </row>
    <row r="22330" spans="12:13" x14ac:dyDescent="0.35">
      <c r="L22330" s="535" t="s">
        <v>23394</v>
      </c>
      <c r="M22330" s="529" t="s">
        <v>1047</v>
      </c>
    </row>
    <row r="22331" spans="12:13" x14ac:dyDescent="0.35">
      <c r="L22331" s="535" t="s">
        <v>23395</v>
      </c>
      <c r="M22331" s="529" t="s">
        <v>1047</v>
      </c>
    </row>
    <row r="22332" spans="12:13" x14ac:dyDescent="0.35">
      <c r="L22332" s="535" t="s">
        <v>23396</v>
      </c>
      <c r="M22332" s="529" t="s">
        <v>1047</v>
      </c>
    </row>
    <row r="22333" spans="12:13" x14ac:dyDescent="0.35">
      <c r="L22333" s="535" t="s">
        <v>23397</v>
      </c>
      <c r="M22333" s="529" t="s">
        <v>1047</v>
      </c>
    </row>
    <row r="22334" spans="12:13" x14ac:dyDescent="0.35">
      <c r="L22334" s="535" t="s">
        <v>23398</v>
      </c>
      <c r="M22334" s="529" t="s">
        <v>1047</v>
      </c>
    </row>
    <row r="22335" spans="12:13" x14ac:dyDescent="0.35">
      <c r="L22335" s="535" t="s">
        <v>23399</v>
      </c>
      <c r="M22335" s="529" t="s">
        <v>1047</v>
      </c>
    </row>
    <row r="22336" spans="12:13" x14ac:dyDescent="0.35">
      <c r="L22336" s="535" t="s">
        <v>23400</v>
      </c>
      <c r="M22336" s="529" t="s">
        <v>1047</v>
      </c>
    </row>
    <row r="22337" spans="12:13" x14ac:dyDescent="0.35">
      <c r="L22337" s="535" t="s">
        <v>23401</v>
      </c>
      <c r="M22337" s="529" t="s">
        <v>1047</v>
      </c>
    </row>
    <row r="22338" spans="12:13" x14ac:dyDescent="0.35">
      <c r="L22338" s="535" t="s">
        <v>23402</v>
      </c>
      <c r="M22338" s="529" t="s">
        <v>1047</v>
      </c>
    </row>
    <row r="22339" spans="12:13" x14ac:dyDescent="0.35">
      <c r="L22339" s="535" t="s">
        <v>23403</v>
      </c>
      <c r="M22339" s="529" t="s">
        <v>1047</v>
      </c>
    </row>
    <row r="22340" spans="12:13" x14ac:dyDescent="0.35">
      <c r="L22340" s="535" t="s">
        <v>23404</v>
      </c>
      <c r="M22340" s="529" t="s">
        <v>1047</v>
      </c>
    </row>
    <row r="22341" spans="12:13" x14ac:dyDescent="0.35">
      <c r="L22341" s="535" t="s">
        <v>23405</v>
      </c>
      <c r="M22341" s="529" t="s">
        <v>1047</v>
      </c>
    </row>
    <row r="22342" spans="12:13" x14ac:dyDescent="0.35">
      <c r="L22342" s="535" t="s">
        <v>23406</v>
      </c>
      <c r="M22342" s="529" t="s">
        <v>1047</v>
      </c>
    </row>
    <row r="22343" spans="12:13" x14ac:dyDescent="0.35">
      <c r="L22343" s="535" t="s">
        <v>23407</v>
      </c>
      <c r="M22343" s="529" t="s">
        <v>1047</v>
      </c>
    </row>
    <row r="22344" spans="12:13" x14ac:dyDescent="0.35">
      <c r="L22344" s="535" t="s">
        <v>23408</v>
      </c>
      <c r="M22344" s="529" t="s">
        <v>1047</v>
      </c>
    </row>
    <row r="22345" spans="12:13" x14ac:dyDescent="0.35">
      <c r="L22345" s="535" t="s">
        <v>23409</v>
      </c>
      <c r="M22345" s="529" t="s">
        <v>1047</v>
      </c>
    </row>
    <row r="22346" spans="12:13" x14ac:dyDescent="0.35">
      <c r="L22346" s="535" t="s">
        <v>23410</v>
      </c>
      <c r="M22346" s="529" t="s">
        <v>1047</v>
      </c>
    </row>
    <row r="22347" spans="12:13" x14ac:dyDescent="0.35">
      <c r="L22347" s="535" t="s">
        <v>23411</v>
      </c>
      <c r="M22347" s="529" t="s">
        <v>1047</v>
      </c>
    </row>
    <row r="22348" spans="12:13" x14ac:dyDescent="0.35">
      <c r="L22348" s="535" t="s">
        <v>23412</v>
      </c>
      <c r="M22348" s="529" t="s">
        <v>1047</v>
      </c>
    </row>
    <row r="22349" spans="12:13" x14ac:dyDescent="0.35">
      <c r="L22349" s="535" t="s">
        <v>23413</v>
      </c>
      <c r="M22349" s="529" t="s">
        <v>1047</v>
      </c>
    </row>
    <row r="22350" spans="12:13" x14ac:dyDescent="0.35">
      <c r="L22350" s="535" t="s">
        <v>23414</v>
      </c>
      <c r="M22350" s="529" t="s">
        <v>1047</v>
      </c>
    </row>
    <row r="22351" spans="12:13" x14ac:dyDescent="0.35">
      <c r="L22351" s="535" t="s">
        <v>23415</v>
      </c>
      <c r="M22351" s="529" t="s">
        <v>1047</v>
      </c>
    </row>
    <row r="22352" spans="12:13" x14ac:dyDescent="0.35">
      <c r="L22352" s="535" t="s">
        <v>23416</v>
      </c>
      <c r="M22352" s="529" t="s">
        <v>1047</v>
      </c>
    </row>
    <row r="22353" spans="12:13" x14ac:dyDescent="0.35">
      <c r="L22353" s="535" t="s">
        <v>23417</v>
      </c>
      <c r="M22353" s="529" t="s">
        <v>1047</v>
      </c>
    </row>
    <row r="22354" spans="12:13" x14ac:dyDescent="0.35">
      <c r="L22354" s="535" t="s">
        <v>23418</v>
      </c>
      <c r="M22354" s="529" t="s">
        <v>1047</v>
      </c>
    </row>
    <row r="22355" spans="12:13" x14ac:dyDescent="0.35">
      <c r="L22355" s="535" t="s">
        <v>23419</v>
      </c>
      <c r="M22355" s="529" t="s">
        <v>1047</v>
      </c>
    </row>
    <row r="22356" spans="12:13" x14ac:dyDescent="0.35">
      <c r="L22356" s="535" t="s">
        <v>23420</v>
      </c>
      <c r="M22356" s="529" t="s">
        <v>1047</v>
      </c>
    </row>
    <row r="22357" spans="12:13" x14ac:dyDescent="0.35">
      <c r="L22357" s="535" t="s">
        <v>23421</v>
      </c>
      <c r="M22357" s="529" t="s">
        <v>1047</v>
      </c>
    </row>
    <row r="22358" spans="12:13" x14ac:dyDescent="0.35">
      <c r="L22358" s="535" t="s">
        <v>23422</v>
      </c>
      <c r="M22358" s="529" t="s">
        <v>1047</v>
      </c>
    </row>
    <row r="22359" spans="12:13" x14ac:dyDescent="0.35">
      <c r="L22359" s="535" t="s">
        <v>23423</v>
      </c>
      <c r="M22359" s="529" t="s">
        <v>1047</v>
      </c>
    </row>
    <row r="22360" spans="12:13" x14ac:dyDescent="0.35">
      <c r="L22360" s="535" t="s">
        <v>23424</v>
      </c>
      <c r="M22360" s="529" t="s">
        <v>1047</v>
      </c>
    </row>
    <row r="22361" spans="12:13" x14ac:dyDescent="0.35">
      <c r="L22361" s="535" t="s">
        <v>23425</v>
      </c>
      <c r="M22361" s="529" t="s">
        <v>1047</v>
      </c>
    </row>
    <row r="22362" spans="12:13" x14ac:dyDescent="0.35">
      <c r="L22362" s="535" t="s">
        <v>23426</v>
      </c>
      <c r="M22362" s="529" t="s">
        <v>1047</v>
      </c>
    </row>
    <row r="22363" spans="12:13" x14ac:dyDescent="0.35">
      <c r="L22363" s="535" t="s">
        <v>23427</v>
      </c>
      <c r="M22363" s="529" t="s">
        <v>1047</v>
      </c>
    </row>
    <row r="22364" spans="12:13" x14ac:dyDescent="0.35">
      <c r="L22364" s="535" t="s">
        <v>23428</v>
      </c>
      <c r="M22364" s="529" t="s">
        <v>1047</v>
      </c>
    </row>
    <row r="22365" spans="12:13" x14ac:dyDescent="0.35">
      <c r="L22365" s="535" t="s">
        <v>23429</v>
      </c>
      <c r="M22365" s="529" t="s">
        <v>1047</v>
      </c>
    </row>
    <row r="22366" spans="12:13" x14ac:dyDescent="0.35">
      <c r="L22366" s="535" t="s">
        <v>23430</v>
      </c>
      <c r="M22366" s="529" t="s">
        <v>1047</v>
      </c>
    </row>
    <row r="22367" spans="12:13" x14ac:dyDescent="0.35">
      <c r="L22367" s="535" t="s">
        <v>23431</v>
      </c>
      <c r="M22367" s="529" t="s">
        <v>1047</v>
      </c>
    </row>
    <row r="22368" spans="12:13" x14ac:dyDescent="0.35">
      <c r="L22368" s="535" t="s">
        <v>23432</v>
      </c>
      <c r="M22368" s="529" t="s">
        <v>1047</v>
      </c>
    </row>
    <row r="22369" spans="12:13" x14ac:dyDescent="0.35">
      <c r="L22369" s="535" t="s">
        <v>23433</v>
      </c>
      <c r="M22369" s="529" t="s">
        <v>1047</v>
      </c>
    </row>
    <row r="22370" spans="12:13" x14ac:dyDescent="0.35">
      <c r="L22370" s="535" t="s">
        <v>23434</v>
      </c>
      <c r="M22370" s="529" t="s">
        <v>1047</v>
      </c>
    </row>
    <row r="22371" spans="12:13" x14ac:dyDescent="0.35">
      <c r="L22371" s="535" t="s">
        <v>23435</v>
      </c>
      <c r="M22371" s="529" t="s">
        <v>1047</v>
      </c>
    </row>
    <row r="22372" spans="12:13" x14ac:dyDescent="0.35">
      <c r="L22372" s="535" t="s">
        <v>23436</v>
      </c>
      <c r="M22372" s="529" t="s">
        <v>1047</v>
      </c>
    </row>
    <row r="22373" spans="12:13" x14ac:dyDescent="0.35">
      <c r="L22373" s="535" t="s">
        <v>23437</v>
      </c>
      <c r="M22373" s="529" t="s">
        <v>1047</v>
      </c>
    </row>
    <row r="22374" spans="12:13" x14ac:dyDescent="0.35">
      <c r="L22374" s="535" t="s">
        <v>23438</v>
      </c>
      <c r="M22374" s="529" t="s">
        <v>1047</v>
      </c>
    </row>
    <row r="22375" spans="12:13" x14ac:dyDescent="0.35">
      <c r="L22375" s="535" t="s">
        <v>23439</v>
      </c>
      <c r="M22375" s="529" t="s">
        <v>1047</v>
      </c>
    </row>
    <row r="22376" spans="12:13" x14ac:dyDescent="0.35">
      <c r="L22376" s="535" t="s">
        <v>23440</v>
      </c>
      <c r="M22376" s="529" t="s">
        <v>1047</v>
      </c>
    </row>
    <row r="22377" spans="12:13" x14ac:dyDescent="0.35">
      <c r="L22377" s="535" t="s">
        <v>23441</v>
      </c>
      <c r="M22377" s="529" t="s">
        <v>1047</v>
      </c>
    </row>
    <row r="22378" spans="12:13" x14ac:dyDescent="0.35">
      <c r="L22378" s="535" t="s">
        <v>23442</v>
      </c>
      <c r="M22378" s="529" t="s">
        <v>1047</v>
      </c>
    </row>
    <row r="22379" spans="12:13" x14ac:dyDescent="0.35">
      <c r="L22379" s="535" t="s">
        <v>23443</v>
      </c>
      <c r="M22379" s="529" t="s">
        <v>1047</v>
      </c>
    </row>
    <row r="22380" spans="12:13" x14ac:dyDescent="0.35">
      <c r="L22380" s="535" t="s">
        <v>23444</v>
      </c>
      <c r="M22380" s="529" t="s">
        <v>1047</v>
      </c>
    </row>
    <row r="22381" spans="12:13" x14ac:dyDescent="0.35">
      <c r="L22381" s="535" t="s">
        <v>23445</v>
      </c>
      <c r="M22381" s="529" t="s">
        <v>1047</v>
      </c>
    </row>
    <row r="22382" spans="12:13" x14ac:dyDescent="0.35">
      <c r="L22382" s="535" t="s">
        <v>23446</v>
      </c>
      <c r="M22382" s="529" t="s">
        <v>1047</v>
      </c>
    </row>
    <row r="22383" spans="12:13" x14ac:dyDescent="0.35">
      <c r="L22383" s="535" t="s">
        <v>23447</v>
      </c>
      <c r="M22383" s="529" t="s">
        <v>1047</v>
      </c>
    </row>
    <row r="22384" spans="12:13" x14ac:dyDescent="0.35">
      <c r="L22384" s="535" t="s">
        <v>23448</v>
      </c>
      <c r="M22384" s="529" t="s">
        <v>1047</v>
      </c>
    </row>
    <row r="22385" spans="12:13" x14ac:dyDescent="0.35">
      <c r="L22385" s="535" t="s">
        <v>23449</v>
      </c>
      <c r="M22385" s="529" t="s">
        <v>1047</v>
      </c>
    </row>
    <row r="22386" spans="12:13" x14ac:dyDescent="0.35">
      <c r="L22386" s="535" t="s">
        <v>23450</v>
      </c>
      <c r="M22386" s="529" t="s">
        <v>1047</v>
      </c>
    </row>
    <row r="22387" spans="12:13" x14ac:dyDescent="0.35">
      <c r="L22387" s="535" t="s">
        <v>23451</v>
      </c>
      <c r="M22387" s="529" t="s">
        <v>1047</v>
      </c>
    </row>
    <row r="22388" spans="12:13" x14ac:dyDescent="0.35">
      <c r="L22388" s="535" t="s">
        <v>23452</v>
      </c>
      <c r="M22388" s="529" t="s">
        <v>1047</v>
      </c>
    </row>
    <row r="22389" spans="12:13" x14ac:dyDescent="0.35">
      <c r="L22389" s="535" t="s">
        <v>23453</v>
      </c>
      <c r="M22389" s="529" t="s">
        <v>1047</v>
      </c>
    </row>
    <row r="22390" spans="12:13" x14ac:dyDescent="0.35">
      <c r="L22390" s="535" t="s">
        <v>23454</v>
      </c>
      <c r="M22390" s="529" t="s">
        <v>1047</v>
      </c>
    </row>
    <row r="22391" spans="12:13" x14ac:dyDescent="0.35">
      <c r="L22391" s="535" t="s">
        <v>23455</v>
      </c>
      <c r="M22391" s="529" t="s">
        <v>1047</v>
      </c>
    </row>
    <row r="22392" spans="12:13" x14ac:dyDescent="0.35">
      <c r="L22392" s="535" t="s">
        <v>23456</v>
      </c>
      <c r="M22392" s="529" t="s">
        <v>1047</v>
      </c>
    </row>
    <row r="22393" spans="12:13" x14ac:dyDescent="0.35">
      <c r="L22393" s="535" t="s">
        <v>23457</v>
      </c>
      <c r="M22393" s="529" t="s">
        <v>1047</v>
      </c>
    </row>
    <row r="22394" spans="12:13" x14ac:dyDescent="0.35">
      <c r="L22394" s="535" t="s">
        <v>23458</v>
      </c>
      <c r="M22394" s="529" t="s">
        <v>1047</v>
      </c>
    </row>
    <row r="22395" spans="12:13" x14ac:dyDescent="0.35">
      <c r="L22395" s="535" t="s">
        <v>23459</v>
      </c>
      <c r="M22395" s="529" t="s">
        <v>1047</v>
      </c>
    </row>
    <row r="22396" spans="12:13" x14ac:dyDescent="0.35">
      <c r="L22396" s="535" t="s">
        <v>23460</v>
      </c>
      <c r="M22396" s="529" t="s">
        <v>1047</v>
      </c>
    </row>
    <row r="22397" spans="12:13" x14ac:dyDescent="0.35">
      <c r="L22397" s="535" t="s">
        <v>23461</v>
      </c>
      <c r="M22397" s="529" t="s">
        <v>1047</v>
      </c>
    </row>
    <row r="22398" spans="12:13" x14ac:dyDescent="0.35">
      <c r="L22398" s="535" t="s">
        <v>23462</v>
      </c>
      <c r="M22398" s="529" t="s">
        <v>1047</v>
      </c>
    </row>
    <row r="22399" spans="12:13" x14ac:dyDescent="0.35">
      <c r="L22399" s="535" t="s">
        <v>23463</v>
      </c>
      <c r="M22399" s="529" t="s">
        <v>1047</v>
      </c>
    </row>
    <row r="22400" spans="12:13" x14ac:dyDescent="0.35">
      <c r="L22400" s="535" t="s">
        <v>23464</v>
      </c>
      <c r="M22400" s="529" t="s">
        <v>1047</v>
      </c>
    </row>
    <row r="22401" spans="12:13" x14ac:dyDescent="0.35">
      <c r="L22401" s="535" t="s">
        <v>23465</v>
      </c>
      <c r="M22401" s="529" t="s">
        <v>1047</v>
      </c>
    </row>
    <row r="22402" spans="12:13" x14ac:dyDescent="0.35">
      <c r="L22402" s="535" t="s">
        <v>23466</v>
      </c>
      <c r="M22402" s="529" t="s">
        <v>1047</v>
      </c>
    </row>
    <row r="22403" spans="12:13" x14ac:dyDescent="0.35">
      <c r="L22403" s="535" t="s">
        <v>23467</v>
      </c>
      <c r="M22403" s="529" t="s">
        <v>1047</v>
      </c>
    </row>
    <row r="22404" spans="12:13" x14ac:dyDescent="0.35">
      <c r="L22404" s="535" t="s">
        <v>23468</v>
      </c>
      <c r="M22404" s="529" t="s">
        <v>1047</v>
      </c>
    </row>
    <row r="22405" spans="12:13" x14ac:dyDescent="0.35">
      <c r="L22405" s="535" t="s">
        <v>23469</v>
      </c>
      <c r="M22405" s="529" t="s">
        <v>1047</v>
      </c>
    </row>
    <row r="22406" spans="12:13" x14ac:dyDescent="0.35">
      <c r="L22406" s="535" t="s">
        <v>23470</v>
      </c>
      <c r="M22406" s="529" t="s">
        <v>1047</v>
      </c>
    </row>
    <row r="22407" spans="12:13" x14ac:dyDescent="0.35">
      <c r="L22407" s="535" t="s">
        <v>23471</v>
      </c>
      <c r="M22407" s="529" t="s">
        <v>1047</v>
      </c>
    </row>
    <row r="22408" spans="12:13" x14ac:dyDescent="0.35">
      <c r="L22408" s="535" t="s">
        <v>23472</v>
      </c>
      <c r="M22408" s="529" t="s">
        <v>1047</v>
      </c>
    </row>
    <row r="22409" spans="12:13" x14ac:dyDescent="0.35">
      <c r="L22409" s="535" t="s">
        <v>23473</v>
      </c>
      <c r="M22409" s="529" t="s">
        <v>1047</v>
      </c>
    </row>
    <row r="22410" spans="12:13" x14ac:dyDescent="0.35">
      <c r="L22410" s="535" t="s">
        <v>23474</v>
      </c>
      <c r="M22410" s="529" t="s">
        <v>1047</v>
      </c>
    </row>
    <row r="22411" spans="12:13" x14ac:dyDescent="0.35">
      <c r="L22411" s="535" t="s">
        <v>23475</v>
      </c>
      <c r="M22411" s="529" t="s">
        <v>1047</v>
      </c>
    </row>
    <row r="22412" spans="12:13" x14ac:dyDescent="0.35">
      <c r="L22412" s="535" t="s">
        <v>23476</v>
      </c>
      <c r="M22412" s="529" t="s">
        <v>1047</v>
      </c>
    </row>
    <row r="22413" spans="12:13" x14ac:dyDescent="0.35">
      <c r="L22413" s="535" t="s">
        <v>23477</v>
      </c>
      <c r="M22413" s="529" t="s">
        <v>1047</v>
      </c>
    </row>
    <row r="22414" spans="12:13" x14ac:dyDescent="0.35">
      <c r="L22414" s="535" t="s">
        <v>23478</v>
      </c>
      <c r="M22414" s="529" t="s">
        <v>1047</v>
      </c>
    </row>
    <row r="22415" spans="12:13" x14ac:dyDescent="0.35">
      <c r="L22415" s="535" t="s">
        <v>23479</v>
      </c>
      <c r="M22415" s="529" t="s">
        <v>1047</v>
      </c>
    </row>
    <row r="22416" spans="12:13" x14ac:dyDescent="0.35">
      <c r="L22416" s="535" t="s">
        <v>23480</v>
      </c>
      <c r="M22416" s="529" t="s">
        <v>1047</v>
      </c>
    </row>
    <row r="22417" spans="12:13" x14ac:dyDescent="0.35">
      <c r="L22417" s="535" t="s">
        <v>23481</v>
      </c>
      <c r="M22417" s="529" t="s">
        <v>1047</v>
      </c>
    </row>
    <row r="22418" spans="12:13" x14ac:dyDescent="0.35">
      <c r="L22418" s="535" t="s">
        <v>23482</v>
      </c>
      <c r="M22418" s="529" t="s">
        <v>1047</v>
      </c>
    </row>
    <row r="22419" spans="12:13" x14ac:dyDescent="0.35">
      <c r="L22419" s="535" t="s">
        <v>23483</v>
      </c>
      <c r="M22419" s="529" t="s">
        <v>1047</v>
      </c>
    </row>
    <row r="22420" spans="12:13" x14ac:dyDescent="0.35">
      <c r="L22420" s="535" t="s">
        <v>23484</v>
      </c>
      <c r="M22420" s="529" t="s">
        <v>1047</v>
      </c>
    </row>
    <row r="22421" spans="12:13" x14ac:dyDescent="0.35">
      <c r="L22421" s="535" t="s">
        <v>23485</v>
      </c>
      <c r="M22421" s="529" t="s">
        <v>1047</v>
      </c>
    </row>
    <row r="22422" spans="12:13" x14ac:dyDescent="0.35">
      <c r="L22422" s="535" t="s">
        <v>23486</v>
      </c>
      <c r="M22422" s="529" t="s">
        <v>1047</v>
      </c>
    </row>
    <row r="22423" spans="12:13" x14ac:dyDescent="0.35">
      <c r="L22423" s="535" t="s">
        <v>23487</v>
      </c>
      <c r="M22423" s="529" t="s">
        <v>1047</v>
      </c>
    </row>
    <row r="22424" spans="12:13" x14ac:dyDescent="0.35">
      <c r="L22424" s="535" t="s">
        <v>23488</v>
      </c>
      <c r="M22424" s="529" t="s">
        <v>1047</v>
      </c>
    </row>
    <row r="22425" spans="12:13" x14ac:dyDescent="0.35">
      <c r="L22425" s="535" t="s">
        <v>23489</v>
      </c>
      <c r="M22425" s="529" t="s">
        <v>1047</v>
      </c>
    </row>
    <row r="22426" spans="12:13" x14ac:dyDescent="0.35">
      <c r="L22426" s="535" t="s">
        <v>23490</v>
      </c>
      <c r="M22426" s="529" t="s">
        <v>1047</v>
      </c>
    </row>
    <row r="22427" spans="12:13" x14ac:dyDescent="0.35">
      <c r="L22427" s="535" t="s">
        <v>23491</v>
      </c>
      <c r="M22427" s="529" t="s">
        <v>1047</v>
      </c>
    </row>
    <row r="22428" spans="12:13" x14ac:dyDescent="0.35">
      <c r="L22428" s="535" t="s">
        <v>23492</v>
      </c>
      <c r="M22428" s="529" t="s">
        <v>1047</v>
      </c>
    </row>
    <row r="22429" spans="12:13" x14ac:dyDescent="0.35">
      <c r="L22429" s="535" t="s">
        <v>23493</v>
      </c>
      <c r="M22429" s="529" t="s">
        <v>1047</v>
      </c>
    </row>
    <row r="22430" spans="12:13" x14ac:dyDescent="0.35">
      <c r="L22430" s="535" t="s">
        <v>23494</v>
      </c>
      <c r="M22430" s="529" t="s">
        <v>1047</v>
      </c>
    </row>
    <row r="22431" spans="12:13" x14ac:dyDescent="0.35">
      <c r="L22431" s="535" t="s">
        <v>23495</v>
      </c>
      <c r="M22431" s="529" t="s">
        <v>1047</v>
      </c>
    </row>
    <row r="22432" spans="12:13" x14ac:dyDescent="0.35">
      <c r="L22432" s="535" t="s">
        <v>23496</v>
      </c>
      <c r="M22432" s="529" t="s">
        <v>1047</v>
      </c>
    </row>
    <row r="22433" spans="12:13" x14ac:dyDescent="0.35">
      <c r="L22433" s="535" t="s">
        <v>23497</v>
      </c>
      <c r="M22433" s="529" t="s">
        <v>1047</v>
      </c>
    </row>
    <row r="22434" spans="12:13" x14ac:dyDescent="0.35">
      <c r="L22434" s="535" t="s">
        <v>23498</v>
      </c>
      <c r="M22434" s="529" t="s">
        <v>1047</v>
      </c>
    </row>
    <row r="22435" spans="12:13" x14ac:dyDescent="0.35">
      <c r="L22435" s="535" t="s">
        <v>23499</v>
      </c>
      <c r="M22435" s="529" t="s">
        <v>1047</v>
      </c>
    </row>
    <row r="22436" spans="12:13" x14ac:dyDescent="0.35">
      <c r="L22436" s="535" t="s">
        <v>23500</v>
      </c>
      <c r="M22436" s="529" t="s">
        <v>1075</v>
      </c>
    </row>
    <row r="22437" spans="12:13" x14ac:dyDescent="0.35">
      <c r="L22437" s="535" t="s">
        <v>23501</v>
      </c>
      <c r="M22437" s="529" t="s">
        <v>1047</v>
      </c>
    </row>
    <row r="22438" spans="12:13" x14ac:dyDescent="0.35">
      <c r="L22438" s="535" t="s">
        <v>23502</v>
      </c>
      <c r="M22438" s="529" t="s">
        <v>1047</v>
      </c>
    </row>
    <row r="22439" spans="12:13" x14ac:dyDescent="0.35">
      <c r="L22439" s="535" t="s">
        <v>23503</v>
      </c>
      <c r="M22439" s="529" t="s">
        <v>1047</v>
      </c>
    </row>
    <row r="22440" spans="12:13" x14ac:dyDescent="0.35">
      <c r="L22440" s="535" t="s">
        <v>23504</v>
      </c>
      <c r="M22440" s="529" t="s">
        <v>1047</v>
      </c>
    </row>
    <row r="22441" spans="12:13" x14ac:dyDescent="0.35">
      <c r="L22441" s="535" t="s">
        <v>23505</v>
      </c>
      <c r="M22441" s="529" t="s">
        <v>1047</v>
      </c>
    </row>
    <row r="22442" spans="12:13" x14ac:dyDescent="0.35">
      <c r="L22442" s="535" t="s">
        <v>23506</v>
      </c>
      <c r="M22442" s="529" t="s">
        <v>1075</v>
      </c>
    </row>
    <row r="22443" spans="12:13" x14ac:dyDescent="0.35">
      <c r="L22443" s="535" t="s">
        <v>23507</v>
      </c>
      <c r="M22443" s="529" t="s">
        <v>1075</v>
      </c>
    </row>
    <row r="22444" spans="12:13" x14ac:dyDescent="0.35">
      <c r="L22444" s="535" t="s">
        <v>23508</v>
      </c>
      <c r="M22444" s="529" t="s">
        <v>1047</v>
      </c>
    </row>
    <row r="22445" spans="12:13" x14ac:dyDescent="0.35">
      <c r="L22445" s="535" t="s">
        <v>23509</v>
      </c>
      <c r="M22445" s="529" t="s">
        <v>1047</v>
      </c>
    </row>
    <row r="22446" spans="12:13" x14ac:dyDescent="0.35">
      <c r="L22446" s="535" t="s">
        <v>23510</v>
      </c>
      <c r="M22446" s="529" t="s">
        <v>1047</v>
      </c>
    </row>
    <row r="22447" spans="12:13" x14ac:dyDescent="0.35">
      <c r="L22447" s="535" t="s">
        <v>23511</v>
      </c>
      <c r="M22447" s="529" t="s">
        <v>1047</v>
      </c>
    </row>
    <row r="22448" spans="12:13" x14ac:dyDescent="0.35">
      <c r="L22448" s="535" t="s">
        <v>23512</v>
      </c>
      <c r="M22448" s="529" t="s">
        <v>1047</v>
      </c>
    </row>
    <row r="22449" spans="12:13" x14ac:dyDescent="0.35">
      <c r="L22449" s="535" t="s">
        <v>23513</v>
      </c>
      <c r="M22449" s="529" t="s">
        <v>1047</v>
      </c>
    </row>
    <row r="22450" spans="12:13" x14ac:dyDescent="0.35">
      <c r="L22450" s="535" t="s">
        <v>23514</v>
      </c>
      <c r="M22450" s="529" t="s">
        <v>1047</v>
      </c>
    </row>
    <row r="22451" spans="12:13" x14ac:dyDescent="0.35">
      <c r="L22451" s="535" t="s">
        <v>23515</v>
      </c>
      <c r="M22451" s="529" t="s">
        <v>1047</v>
      </c>
    </row>
    <row r="22452" spans="12:13" x14ac:dyDescent="0.35">
      <c r="L22452" s="535" t="s">
        <v>23516</v>
      </c>
      <c r="M22452" s="529" t="s">
        <v>1047</v>
      </c>
    </row>
    <row r="22453" spans="12:13" x14ac:dyDescent="0.35">
      <c r="L22453" s="535" t="s">
        <v>23517</v>
      </c>
      <c r="M22453" s="529" t="s">
        <v>1047</v>
      </c>
    </row>
    <row r="22454" spans="12:13" x14ac:dyDescent="0.35">
      <c r="L22454" s="535" t="s">
        <v>23518</v>
      </c>
      <c r="M22454" s="529" t="s">
        <v>1075</v>
      </c>
    </row>
    <row r="22455" spans="12:13" x14ac:dyDescent="0.35">
      <c r="L22455" s="535" t="s">
        <v>23519</v>
      </c>
      <c r="M22455" s="529" t="s">
        <v>1047</v>
      </c>
    </row>
    <row r="22456" spans="12:13" x14ac:dyDescent="0.35">
      <c r="L22456" s="535" t="s">
        <v>23520</v>
      </c>
      <c r="M22456" s="529" t="s">
        <v>1047</v>
      </c>
    </row>
    <row r="22457" spans="12:13" x14ac:dyDescent="0.35">
      <c r="L22457" s="535" t="s">
        <v>23521</v>
      </c>
      <c r="M22457" s="529" t="s">
        <v>1047</v>
      </c>
    </row>
    <row r="22458" spans="12:13" x14ac:dyDescent="0.35">
      <c r="L22458" s="535" t="s">
        <v>23522</v>
      </c>
      <c r="M22458" s="529" t="s">
        <v>1047</v>
      </c>
    </row>
    <row r="22459" spans="12:13" x14ac:dyDescent="0.35">
      <c r="L22459" s="535" t="s">
        <v>23523</v>
      </c>
      <c r="M22459" s="529" t="s">
        <v>1047</v>
      </c>
    </row>
    <row r="22460" spans="12:13" x14ac:dyDescent="0.35">
      <c r="L22460" s="535" t="s">
        <v>23524</v>
      </c>
      <c r="M22460" s="529" t="s">
        <v>1047</v>
      </c>
    </row>
    <row r="22461" spans="12:13" x14ac:dyDescent="0.35">
      <c r="L22461" s="535" t="s">
        <v>23525</v>
      </c>
      <c r="M22461" s="529" t="s">
        <v>1047</v>
      </c>
    </row>
    <row r="22462" spans="12:13" x14ac:dyDescent="0.35">
      <c r="L22462" s="535" t="s">
        <v>23526</v>
      </c>
      <c r="M22462" s="529" t="s">
        <v>1047</v>
      </c>
    </row>
    <row r="22463" spans="12:13" x14ac:dyDescent="0.35">
      <c r="L22463" s="535" t="s">
        <v>23527</v>
      </c>
      <c r="M22463" s="529" t="s">
        <v>1047</v>
      </c>
    </row>
    <row r="22464" spans="12:13" x14ac:dyDescent="0.35">
      <c r="L22464" s="535" t="s">
        <v>23528</v>
      </c>
      <c r="M22464" s="529" t="s">
        <v>1047</v>
      </c>
    </row>
    <row r="22465" spans="12:13" x14ac:dyDescent="0.35">
      <c r="L22465" s="535" t="s">
        <v>23529</v>
      </c>
      <c r="M22465" s="529" t="s">
        <v>1075</v>
      </c>
    </row>
    <row r="22466" spans="12:13" x14ac:dyDescent="0.35">
      <c r="L22466" s="535" t="s">
        <v>23530</v>
      </c>
      <c r="M22466" s="529" t="s">
        <v>1047</v>
      </c>
    </row>
    <row r="22467" spans="12:13" x14ac:dyDescent="0.35">
      <c r="L22467" s="535" t="s">
        <v>23531</v>
      </c>
      <c r="M22467" s="529" t="s">
        <v>1047</v>
      </c>
    </row>
    <row r="22468" spans="12:13" x14ac:dyDescent="0.35">
      <c r="L22468" s="535" t="s">
        <v>23532</v>
      </c>
      <c r="M22468" s="529" t="s">
        <v>1047</v>
      </c>
    </row>
    <row r="22469" spans="12:13" x14ac:dyDescent="0.35">
      <c r="L22469" s="535" t="s">
        <v>23533</v>
      </c>
      <c r="M22469" s="529" t="s">
        <v>1047</v>
      </c>
    </row>
    <row r="22470" spans="12:13" x14ac:dyDescent="0.35">
      <c r="L22470" s="535" t="s">
        <v>23534</v>
      </c>
      <c r="M22470" s="529" t="s">
        <v>1075</v>
      </c>
    </row>
    <row r="22471" spans="12:13" x14ac:dyDescent="0.35">
      <c r="L22471" s="535" t="s">
        <v>23535</v>
      </c>
      <c r="M22471" s="529" t="s">
        <v>1047</v>
      </c>
    </row>
    <row r="22472" spans="12:13" x14ac:dyDescent="0.35">
      <c r="L22472" s="535" t="s">
        <v>23536</v>
      </c>
      <c r="M22472" s="529" t="s">
        <v>1047</v>
      </c>
    </row>
    <row r="22473" spans="12:13" x14ac:dyDescent="0.35">
      <c r="L22473" s="535" t="s">
        <v>23537</v>
      </c>
      <c r="M22473" s="529" t="s">
        <v>1047</v>
      </c>
    </row>
    <row r="22474" spans="12:13" x14ac:dyDescent="0.35">
      <c r="L22474" s="535" t="s">
        <v>23538</v>
      </c>
      <c r="M22474" s="529" t="s">
        <v>1047</v>
      </c>
    </row>
    <row r="22475" spans="12:13" x14ac:dyDescent="0.35">
      <c r="L22475" s="535" t="s">
        <v>23539</v>
      </c>
      <c r="M22475" s="529" t="s">
        <v>1047</v>
      </c>
    </row>
    <row r="22476" spans="12:13" x14ac:dyDescent="0.35">
      <c r="L22476" s="535" t="s">
        <v>23540</v>
      </c>
      <c r="M22476" s="529" t="s">
        <v>1047</v>
      </c>
    </row>
    <row r="22477" spans="12:13" x14ac:dyDescent="0.35">
      <c r="L22477" s="535" t="s">
        <v>23541</v>
      </c>
      <c r="M22477" s="529" t="s">
        <v>1047</v>
      </c>
    </row>
    <row r="22478" spans="12:13" x14ac:dyDescent="0.35">
      <c r="L22478" s="535" t="s">
        <v>23542</v>
      </c>
      <c r="M22478" s="529" t="s">
        <v>1047</v>
      </c>
    </row>
    <row r="22479" spans="12:13" x14ac:dyDescent="0.35">
      <c r="L22479" s="535" t="s">
        <v>23543</v>
      </c>
      <c r="M22479" s="529" t="s">
        <v>1047</v>
      </c>
    </row>
    <row r="22480" spans="12:13" x14ac:dyDescent="0.35">
      <c r="L22480" s="535" t="s">
        <v>23544</v>
      </c>
      <c r="M22480" s="529" t="s">
        <v>1047</v>
      </c>
    </row>
    <row r="22481" spans="12:13" x14ac:dyDescent="0.35">
      <c r="L22481" s="535" t="s">
        <v>23545</v>
      </c>
      <c r="M22481" s="529" t="s">
        <v>1047</v>
      </c>
    </row>
    <row r="22482" spans="12:13" x14ac:dyDescent="0.35">
      <c r="L22482" s="535" t="s">
        <v>23546</v>
      </c>
      <c r="M22482" s="529" t="s">
        <v>1047</v>
      </c>
    </row>
    <row r="22483" spans="12:13" x14ac:dyDescent="0.35">
      <c r="L22483" s="535" t="s">
        <v>23547</v>
      </c>
      <c r="M22483" s="529" t="s">
        <v>1047</v>
      </c>
    </row>
    <row r="22484" spans="12:13" x14ac:dyDescent="0.35">
      <c r="L22484" s="535" t="s">
        <v>23548</v>
      </c>
      <c r="M22484" s="529" t="s">
        <v>1047</v>
      </c>
    </row>
    <row r="22485" spans="12:13" x14ac:dyDescent="0.35">
      <c r="L22485" s="535" t="s">
        <v>23549</v>
      </c>
      <c r="M22485" s="529" t="s">
        <v>1047</v>
      </c>
    </row>
    <row r="22486" spans="12:13" x14ac:dyDescent="0.35">
      <c r="L22486" s="535" t="s">
        <v>23550</v>
      </c>
      <c r="M22486" s="529" t="s">
        <v>1047</v>
      </c>
    </row>
    <row r="22487" spans="12:13" x14ac:dyDescent="0.35">
      <c r="L22487" s="535" t="s">
        <v>23551</v>
      </c>
      <c r="M22487" s="529" t="s">
        <v>1047</v>
      </c>
    </row>
    <row r="22488" spans="12:13" x14ac:dyDescent="0.35">
      <c r="L22488" s="535" t="s">
        <v>23552</v>
      </c>
      <c r="M22488" s="529" t="s">
        <v>1047</v>
      </c>
    </row>
    <row r="22489" spans="12:13" x14ac:dyDescent="0.35">
      <c r="L22489" s="535" t="s">
        <v>23553</v>
      </c>
      <c r="M22489" s="529" t="s">
        <v>1047</v>
      </c>
    </row>
    <row r="22490" spans="12:13" x14ac:dyDescent="0.35">
      <c r="L22490" s="535" t="s">
        <v>23554</v>
      </c>
      <c r="M22490" s="529" t="s">
        <v>1047</v>
      </c>
    </row>
    <row r="22491" spans="12:13" x14ac:dyDescent="0.35">
      <c r="L22491" s="535" t="s">
        <v>23555</v>
      </c>
      <c r="M22491" s="529" t="s">
        <v>1047</v>
      </c>
    </row>
    <row r="22492" spans="12:13" x14ac:dyDescent="0.35">
      <c r="L22492" s="535" t="s">
        <v>23556</v>
      </c>
      <c r="M22492" s="529" t="s">
        <v>1047</v>
      </c>
    </row>
    <row r="22493" spans="12:13" x14ac:dyDescent="0.35">
      <c r="L22493" s="535" t="s">
        <v>23557</v>
      </c>
      <c r="M22493" s="529" t="s">
        <v>1047</v>
      </c>
    </row>
    <row r="22494" spans="12:13" x14ac:dyDescent="0.35">
      <c r="L22494" s="535" t="s">
        <v>23558</v>
      </c>
      <c r="M22494" s="529" t="s">
        <v>1047</v>
      </c>
    </row>
    <row r="22495" spans="12:13" x14ac:dyDescent="0.35">
      <c r="L22495" s="535" t="s">
        <v>23559</v>
      </c>
      <c r="M22495" s="529" t="s">
        <v>1047</v>
      </c>
    </row>
    <row r="22496" spans="12:13" x14ac:dyDescent="0.35">
      <c r="L22496" s="535" t="s">
        <v>23560</v>
      </c>
      <c r="M22496" s="529" t="s">
        <v>1047</v>
      </c>
    </row>
    <row r="22497" spans="12:13" x14ac:dyDescent="0.35">
      <c r="L22497" s="535" t="s">
        <v>23561</v>
      </c>
      <c r="M22497" s="529" t="s">
        <v>1047</v>
      </c>
    </row>
    <row r="22498" spans="12:13" x14ac:dyDescent="0.35">
      <c r="L22498" s="535" t="s">
        <v>23562</v>
      </c>
      <c r="M22498" s="529" t="s">
        <v>1047</v>
      </c>
    </row>
    <row r="22499" spans="12:13" x14ac:dyDescent="0.35">
      <c r="L22499" s="535" t="s">
        <v>23563</v>
      </c>
      <c r="M22499" s="529" t="s">
        <v>1047</v>
      </c>
    </row>
    <row r="22500" spans="12:13" x14ac:dyDescent="0.35">
      <c r="L22500" s="535" t="s">
        <v>23564</v>
      </c>
      <c r="M22500" s="529" t="s">
        <v>1047</v>
      </c>
    </row>
    <row r="22501" spans="12:13" x14ac:dyDescent="0.35">
      <c r="L22501" s="535" t="s">
        <v>23565</v>
      </c>
      <c r="M22501" s="529" t="s">
        <v>1047</v>
      </c>
    </row>
    <row r="22502" spans="12:13" x14ac:dyDescent="0.35">
      <c r="L22502" s="535" t="s">
        <v>23566</v>
      </c>
      <c r="M22502" s="529" t="s">
        <v>1047</v>
      </c>
    </row>
    <row r="22503" spans="12:13" x14ac:dyDescent="0.35">
      <c r="L22503" s="535" t="s">
        <v>23567</v>
      </c>
      <c r="M22503" s="529" t="s">
        <v>1047</v>
      </c>
    </row>
    <row r="22504" spans="12:13" x14ac:dyDescent="0.35">
      <c r="L22504" s="535" t="s">
        <v>23568</v>
      </c>
      <c r="M22504" s="529" t="s">
        <v>1047</v>
      </c>
    </row>
    <row r="22505" spans="12:13" x14ac:dyDescent="0.35">
      <c r="L22505" s="535" t="s">
        <v>23569</v>
      </c>
      <c r="M22505" s="529" t="s">
        <v>1047</v>
      </c>
    </row>
    <row r="22506" spans="12:13" x14ac:dyDescent="0.35">
      <c r="L22506" s="535" t="s">
        <v>23570</v>
      </c>
      <c r="M22506" s="529" t="s">
        <v>1047</v>
      </c>
    </row>
    <row r="22507" spans="12:13" x14ac:dyDescent="0.35">
      <c r="L22507" s="535" t="s">
        <v>23571</v>
      </c>
      <c r="M22507" s="529" t="s">
        <v>1047</v>
      </c>
    </row>
    <row r="22508" spans="12:13" x14ac:dyDescent="0.35">
      <c r="L22508" s="535" t="s">
        <v>23572</v>
      </c>
      <c r="M22508" s="529" t="s">
        <v>1047</v>
      </c>
    </row>
    <row r="22509" spans="12:13" x14ac:dyDescent="0.35">
      <c r="L22509" s="535" t="s">
        <v>23573</v>
      </c>
      <c r="M22509" s="529" t="s">
        <v>1047</v>
      </c>
    </row>
    <row r="22510" spans="12:13" x14ac:dyDescent="0.35">
      <c r="L22510" s="535" t="s">
        <v>23574</v>
      </c>
      <c r="M22510" s="529" t="s">
        <v>1047</v>
      </c>
    </row>
    <row r="22511" spans="12:13" x14ac:dyDescent="0.35">
      <c r="L22511" s="535" t="s">
        <v>23575</v>
      </c>
      <c r="M22511" s="529" t="s">
        <v>1047</v>
      </c>
    </row>
    <row r="22512" spans="12:13" x14ac:dyDescent="0.35">
      <c r="L22512" s="535" t="s">
        <v>23576</v>
      </c>
      <c r="M22512" s="529" t="s">
        <v>1047</v>
      </c>
    </row>
    <row r="22513" spans="12:13" x14ac:dyDescent="0.35">
      <c r="L22513" s="535" t="s">
        <v>23577</v>
      </c>
      <c r="M22513" s="529" t="s">
        <v>1047</v>
      </c>
    </row>
    <row r="22514" spans="12:13" x14ac:dyDescent="0.35">
      <c r="L22514" s="535" t="s">
        <v>23578</v>
      </c>
      <c r="M22514" s="529" t="s">
        <v>1047</v>
      </c>
    </row>
    <row r="22515" spans="12:13" x14ac:dyDescent="0.35">
      <c r="L22515" s="535" t="s">
        <v>23579</v>
      </c>
      <c r="M22515" s="529" t="s">
        <v>1047</v>
      </c>
    </row>
    <row r="22516" spans="12:13" x14ac:dyDescent="0.35">
      <c r="L22516" s="535" t="s">
        <v>23580</v>
      </c>
      <c r="M22516" s="529" t="s">
        <v>1047</v>
      </c>
    </row>
    <row r="22517" spans="12:13" x14ac:dyDescent="0.35">
      <c r="L22517" s="535" t="s">
        <v>23581</v>
      </c>
      <c r="M22517" s="529" t="s">
        <v>1047</v>
      </c>
    </row>
    <row r="22518" spans="12:13" x14ac:dyDescent="0.35">
      <c r="L22518" s="535" t="s">
        <v>23582</v>
      </c>
      <c r="M22518" s="529" t="s">
        <v>1047</v>
      </c>
    </row>
    <row r="22519" spans="12:13" x14ac:dyDescent="0.35">
      <c r="L22519" s="535" t="s">
        <v>23583</v>
      </c>
      <c r="M22519" s="529" t="s">
        <v>1047</v>
      </c>
    </row>
    <row r="22520" spans="12:13" x14ac:dyDescent="0.35">
      <c r="L22520" s="535" t="s">
        <v>23584</v>
      </c>
      <c r="M22520" s="529" t="s">
        <v>1047</v>
      </c>
    </row>
    <row r="22521" spans="12:13" x14ac:dyDescent="0.35">
      <c r="L22521" s="535" t="s">
        <v>23585</v>
      </c>
      <c r="M22521" s="529" t="s">
        <v>1047</v>
      </c>
    </row>
    <row r="22522" spans="12:13" x14ac:dyDescent="0.35">
      <c r="L22522" s="535" t="s">
        <v>23586</v>
      </c>
      <c r="M22522" s="529" t="s">
        <v>1047</v>
      </c>
    </row>
    <row r="22523" spans="12:13" x14ac:dyDescent="0.35">
      <c r="L22523" s="535" t="s">
        <v>23587</v>
      </c>
      <c r="M22523" s="529" t="s">
        <v>1047</v>
      </c>
    </row>
    <row r="22524" spans="12:13" x14ac:dyDescent="0.35">
      <c r="L22524" s="535" t="s">
        <v>23588</v>
      </c>
      <c r="M22524" s="529" t="s">
        <v>1047</v>
      </c>
    </row>
    <row r="22525" spans="12:13" x14ac:dyDescent="0.35">
      <c r="L22525" s="535" t="s">
        <v>23589</v>
      </c>
      <c r="M22525" s="529" t="s">
        <v>1047</v>
      </c>
    </row>
    <row r="22526" spans="12:13" x14ac:dyDescent="0.35">
      <c r="L22526" s="535" t="s">
        <v>23590</v>
      </c>
      <c r="M22526" s="529" t="s">
        <v>1047</v>
      </c>
    </row>
    <row r="22527" spans="12:13" x14ac:dyDescent="0.35">
      <c r="L22527" s="535" t="s">
        <v>23591</v>
      </c>
      <c r="M22527" s="529" t="s">
        <v>1047</v>
      </c>
    </row>
    <row r="22528" spans="12:13" x14ac:dyDescent="0.35">
      <c r="L22528" s="535" t="s">
        <v>23592</v>
      </c>
      <c r="M22528" s="529" t="s">
        <v>1047</v>
      </c>
    </row>
    <row r="22529" spans="12:13" x14ac:dyDescent="0.35">
      <c r="L22529" s="535" t="s">
        <v>23593</v>
      </c>
      <c r="M22529" s="529" t="s">
        <v>1047</v>
      </c>
    </row>
    <row r="22530" spans="12:13" x14ac:dyDescent="0.35">
      <c r="L22530" s="535" t="s">
        <v>23594</v>
      </c>
      <c r="M22530" s="529" t="s">
        <v>1047</v>
      </c>
    </row>
    <row r="22531" spans="12:13" x14ac:dyDescent="0.35">
      <c r="L22531" s="535" t="s">
        <v>23595</v>
      </c>
      <c r="M22531" s="529" t="s">
        <v>1047</v>
      </c>
    </row>
    <row r="22532" spans="12:13" x14ac:dyDescent="0.35">
      <c r="L22532" s="535" t="s">
        <v>23596</v>
      </c>
      <c r="M22532" s="529" t="s">
        <v>1047</v>
      </c>
    </row>
    <row r="22533" spans="12:13" x14ac:dyDescent="0.35">
      <c r="L22533" s="535" t="s">
        <v>23597</v>
      </c>
      <c r="M22533" s="529" t="s">
        <v>1047</v>
      </c>
    </row>
    <row r="22534" spans="12:13" x14ac:dyDescent="0.35">
      <c r="L22534" s="535" t="s">
        <v>23598</v>
      </c>
      <c r="M22534" s="529" t="s">
        <v>1047</v>
      </c>
    </row>
    <row r="22535" spans="12:13" x14ac:dyDescent="0.35">
      <c r="L22535" s="535" t="s">
        <v>23599</v>
      </c>
      <c r="M22535" s="529" t="s">
        <v>1047</v>
      </c>
    </row>
    <row r="22536" spans="12:13" x14ac:dyDescent="0.35">
      <c r="L22536" s="535" t="s">
        <v>23600</v>
      </c>
      <c r="M22536" s="529" t="s">
        <v>1047</v>
      </c>
    </row>
    <row r="22537" spans="12:13" x14ac:dyDescent="0.35">
      <c r="L22537" s="535" t="s">
        <v>23601</v>
      </c>
      <c r="M22537" s="529" t="s">
        <v>1047</v>
      </c>
    </row>
    <row r="22538" spans="12:13" x14ac:dyDescent="0.35">
      <c r="L22538" s="535" t="s">
        <v>23602</v>
      </c>
      <c r="M22538" s="529" t="s">
        <v>1047</v>
      </c>
    </row>
    <row r="22539" spans="12:13" x14ac:dyDescent="0.35">
      <c r="L22539" s="535" t="s">
        <v>23603</v>
      </c>
      <c r="M22539" s="529" t="s">
        <v>1047</v>
      </c>
    </row>
    <row r="22540" spans="12:13" x14ac:dyDescent="0.35">
      <c r="L22540" s="535" t="s">
        <v>23604</v>
      </c>
      <c r="M22540" s="529" t="s">
        <v>1047</v>
      </c>
    </row>
    <row r="22541" spans="12:13" x14ac:dyDescent="0.35">
      <c r="L22541" s="535" t="s">
        <v>23605</v>
      </c>
      <c r="M22541" s="529" t="s">
        <v>1047</v>
      </c>
    </row>
    <row r="22542" spans="12:13" x14ac:dyDescent="0.35">
      <c r="L22542" s="535" t="s">
        <v>23606</v>
      </c>
      <c r="M22542" s="529" t="s">
        <v>1047</v>
      </c>
    </row>
    <row r="22543" spans="12:13" x14ac:dyDescent="0.35">
      <c r="L22543" s="535" t="s">
        <v>23607</v>
      </c>
      <c r="M22543" s="529" t="s">
        <v>1047</v>
      </c>
    </row>
    <row r="22544" spans="12:13" x14ac:dyDescent="0.35">
      <c r="L22544" s="535" t="s">
        <v>23608</v>
      </c>
      <c r="M22544" s="529" t="s">
        <v>1047</v>
      </c>
    </row>
    <row r="22545" spans="12:13" x14ac:dyDescent="0.35">
      <c r="L22545" s="535" t="s">
        <v>23609</v>
      </c>
      <c r="M22545" s="529" t="s">
        <v>1047</v>
      </c>
    </row>
    <row r="22546" spans="12:13" x14ac:dyDescent="0.35">
      <c r="L22546" s="535" t="s">
        <v>23610</v>
      </c>
      <c r="M22546" s="529" t="s">
        <v>1047</v>
      </c>
    </row>
    <row r="22547" spans="12:13" x14ac:dyDescent="0.35">
      <c r="L22547" s="535" t="s">
        <v>23611</v>
      </c>
      <c r="M22547" s="529" t="s">
        <v>1047</v>
      </c>
    </row>
    <row r="22548" spans="12:13" x14ac:dyDescent="0.35">
      <c r="L22548" s="535" t="s">
        <v>23612</v>
      </c>
      <c r="M22548" s="529" t="s">
        <v>1047</v>
      </c>
    </row>
    <row r="22549" spans="12:13" x14ac:dyDescent="0.35">
      <c r="L22549" s="535" t="s">
        <v>23613</v>
      </c>
      <c r="M22549" s="529" t="s">
        <v>1047</v>
      </c>
    </row>
    <row r="22550" spans="12:13" x14ac:dyDescent="0.35">
      <c r="L22550" s="535" t="s">
        <v>23614</v>
      </c>
      <c r="M22550" s="529" t="s">
        <v>1047</v>
      </c>
    </row>
    <row r="22551" spans="12:13" x14ac:dyDescent="0.35">
      <c r="L22551" s="535" t="s">
        <v>23615</v>
      </c>
      <c r="M22551" s="529" t="s">
        <v>1047</v>
      </c>
    </row>
    <row r="22552" spans="12:13" x14ac:dyDescent="0.35">
      <c r="L22552" s="535" t="s">
        <v>23616</v>
      </c>
      <c r="M22552" s="529" t="s">
        <v>1047</v>
      </c>
    </row>
    <row r="22553" spans="12:13" x14ac:dyDescent="0.35">
      <c r="L22553" s="535" t="s">
        <v>23617</v>
      </c>
      <c r="M22553" s="529" t="s">
        <v>1047</v>
      </c>
    </row>
    <row r="22554" spans="12:13" x14ac:dyDescent="0.35">
      <c r="L22554" s="535" t="s">
        <v>23618</v>
      </c>
      <c r="M22554" s="529" t="s">
        <v>1047</v>
      </c>
    </row>
    <row r="22555" spans="12:13" x14ac:dyDescent="0.35">
      <c r="L22555" s="535" t="s">
        <v>23619</v>
      </c>
      <c r="M22555" s="529" t="s">
        <v>1047</v>
      </c>
    </row>
    <row r="22556" spans="12:13" x14ac:dyDescent="0.35">
      <c r="L22556" s="535" t="s">
        <v>23620</v>
      </c>
      <c r="M22556" s="529" t="s">
        <v>1047</v>
      </c>
    </row>
    <row r="22557" spans="12:13" x14ac:dyDescent="0.35">
      <c r="L22557" s="535" t="s">
        <v>23621</v>
      </c>
      <c r="M22557" s="529" t="s">
        <v>1047</v>
      </c>
    </row>
    <row r="22558" spans="12:13" x14ac:dyDescent="0.35">
      <c r="L22558" s="535" t="s">
        <v>23622</v>
      </c>
      <c r="M22558" s="529" t="s">
        <v>1047</v>
      </c>
    </row>
    <row r="22559" spans="12:13" x14ac:dyDescent="0.35">
      <c r="L22559" s="535" t="s">
        <v>23623</v>
      </c>
      <c r="M22559" s="529" t="s">
        <v>1047</v>
      </c>
    </row>
    <row r="22560" spans="12:13" x14ac:dyDescent="0.35">
      <c r="L22560" s="535" t="s">
        <v>23624</v>
      </c>
      <c r="M22560" s="529" t="s">
        <v>1047</v>
      </c>
    </row>
    <row r="22561" spans="12:13" x14ac:dyDescent="0.35">
      <c r="L22561" s="535" t="s">
        <v>23625</v>
      </c>
      <c r="M22561" s="529" t="s">
        <v>1047</v>
      </c>
    </row>
    <row r="22562" spans="12:13" x14ac:dyDescent="0.35">
      <c r="L22562" s="535" t="s">
        <v>23626</v>
      </c>
      <c r="M22562" s="529" t="s">
        <v>1047</v>
      </c>
    </row>
    <row r="22563" spans="12:13" x14ac:dyDescent="0.35">
      <c r="L22563" s="535" t="s">
        <v>23627</v>
      </c>
      <c r="M22563" s="529" t="s">
        <v>1047</v>
      </c>
    </row>
    <row r="22564" spans="12:13" x14ac:dyDescent="0.35">
      <c r="L22564" s="535" t="s">
        <v>23628</v>
      </c>
      <c r="M22564" s="529" t="s">
        <v>1047</v>
      </c>
    </row>
    <row r="22565" spans="12:13" x14ac:dyDescent="0.35">
      <c r="L22565" s="535" t="s">
        <v>23629</v>
      </c>
      <c r="M22565" s="529" t="s">
        <v>1047</v>
      </c>
    </row>
    <row r="22566" spans="12:13" x14ac:dyDescent="0.35">
      <c r="L22566" s="535" t="s">
        <v>23630</v>
      </c>
      <c r="M22566" s="529" t="s">
        <v>1047</v>
      </c>
    </row>
    <row r="22567" spans="12:13" x14ac:dyDescent="0.35">
      <c r="L22567" s="535" t="s">
        <v>23631</v>
      </c>
      <c r="M22567" s="529" t="s">
        <v>1047</v>
      </c>
    </row>
    <row r="22568" spans="12:13" x14ac:dyDescent="0.35">
      <c r="L22568" s="535" t="s">
        <v>23632</v>
      </c>
      <c r="M22568" s="529" t="s">
        <v>1047</v>
      </c>
    </row>
    <row r="22569" spans="12:13" x14ac:dyDescent="0.35">
      <c r="L22569" s="535" t="s">
        <v>23633</v>
      </c>
      <c r="M22569" s="529" t="s">
        <v>1047</v>
      </c>
    </row>
    <row r="22570" spans="12:13" x14ac:dyDescent="0.35">
      <c r="L22570" s="535" t="s">
        <v>23634</v>
      </c>
      <c r="M22570" s="529" t="s">
        <v>1047</v>
      </c>
    </row>
    <row r="22571" spans="12:13" x14ac:dyDescent="0.35">
      <c r="L22571" s="535" t="s">
        <v>23635</v>
      </c>
      <c r="M22571" s="529" t="s">
        <v>1047</v>
      </c>
    </row>
    <row r="22572" spans="12:13" x14ac:dyDescent="0.35">
      <c r="L22572" s="535" t="s">
        <v>23636</v>
      </c>
      <c r="M22572" s="529" t="s">
        <v>1047</v>
      </c>
    </row>
    <row r="22573" spans="12:13" x14ac:dyDescent="0.35">
      <c r="L22573" s="535" t="s">
        <v>23637</v>
      </c>
      <c r="M22573" s="529" t="s">
        <v>1047</v>
      </c>
    </row>
    <row r="22574" spans="12:13" x14ac:dyDescent="0.35">
      <c r="L22574" s="535" t="s">
        <v>23638</v>
      </c>
      <c r="M22574" s="529" t="s">
        <v>1047</v>
      </c>
    </row>
    <row r="22575" spans="12:13" x14ac:dyDescent="0.35">
      <c r="L22575" s="535" t="s">
        <v>23639</v>
      </c>
      <c r="M22575" s="529" t="s">
        <v>1047</v>
      </c>
    </row>
    <row r="22576" spans="12:13" x14ac:dyDescent="0.35">
      <c r="L22576" s="535" t="s">
        <v>23640</v>
      </c>
      <c r="M22576" s="529" t="s">
        <v>1047</v>
      </c>
    </row>
    <row r="22577" spans="12:13" x14ac:dyDescent="0.35">
      <c r="L22577" s="535" t="s">
        <v>23641</v>
      </c>
      <c r="M22577" s="529" t="s">
        <v>1047</v>
      </c>
    </row>
    <row r="22578" spans="12:13" x14ac:dyDescent="0.35">
      <c r="L22578" s="535" t="s">
        <v>23642</v>
      </c>
      <c r="M22578" s="529" t="s">
        <v>1047</v>
      </c>
    </row>
    <row r="22579" spans="12:13" x14ac:dyDescent="0.35">
      <c r="L22579" s="535" t="s">
        <v>23643</v>
      </c>
      <c r="M22579" s="529" t="s">
        <v>1047</v>
      </c>
    </row>
    <row r="22580" spans="12:13" x14ac:dyDescent="0.35">
      <c r="L22580" s="535" t="s">
        <v>23644</v>
      </c>
      <c r="M22580" s="529" t="s">
        <v>1047</v>
      </c>
    </row>
    <row r="22581" spans="12:13" x14ac:dyDescent="0.35">
      <c r="L22581" s="535" t="s">
        <v>23645</v>
      </c>
      <c r="M22581" s="529" t="s">
        <v>1047</v>
      </c>
    </row>
    <row r="22582" spans="12:13" x14ac:dyDescent="0.35">
      <c r="L22582" s="535" t="s">
        <v>23646</v>
      </c>
      <c r="M22582" s="529" t="s">
        <v>1047</v>
      </c>
    </row>
    <row r="22583" spans="12:13" x14ac:dyDescent="0.35">
      <c r="L22583" s="535" t="s">
        <v>23647</v>
      </c>
      <c r="M22583" s="529" t="s">
        <v>1047</v>
      </c>
    </row>
    <row r="22584" spans="12:13" x14ac:dyDescent="0.35">
      <c r="L22584" s="535" t="s">
        <v>23648</v>
      </c>
      <c r="M22584" s="529" t="s">
        <v>1047</v>
      </c>
    </row>
    <row r="22585" spans="12:13" x14ac:dyDescent="0.35">
      <c r="L22585" s="535" t="s">
        <v>23649</v>
      </c>
      <c r="M22585" s="529" t="s">
        <v>1047</v>
      </c>
    </row>
    <row r="22586" spans="12:13" x14ac:dyDescent="0.35">
      <c r="L22586" s="535" t="s">
        <v>23650</v>
      </c>
      <c r="M22586" s="529" t="s">
        <v>1047</v>
      </c>
    </row>
    <row r="22587" spans="12:13" x14ac:dyDescent="0.35">
      <c r="L22587" s="535" t="s">
        <v>23651</v>
      </c>
      <c r="M22587" s="529" t="s">
        <v>1047</v>
      </c>
    </row>
    <row r="22588" spans="12:13" x14ac:dyDescent="0.35">
      <c r="L22588" s="535" t="s">
        <v>23652</v>
      </c>
      <c r="M22588" s="529" t="s">
        <v>1047</v>
      </c>
    </row>
    <row r="22589" spans="12:13" x14ac:dyDescent="0.35">
      <c r="L22589" s="535" t="s">
        <v>23653</v>
      </c>
      <c r="M22589" s="529" t="s">
        <v>1047</v>
      </c>
    </row>
    <row r="22590" spans="12:13" x14ac:dyDescent="0.35">
      <c r="L22590" s="535" t="s">
        <v>23654</v>
      </c>
      <c r="M22590" s="529" t="s">
        <v>1047</v>
      </c>
    </row>
    <row r="22591" spans="12:13" x14ac:dyDescent="0.35">
      <c r="L22591" s="535" t="s">
        <v>23655</v>
      </c>
      <c r="M22591" s="529" t="s">
        <v>1047</v>
      </c>
    </row>
    <row r="22592" spans="12:13" x14ac:dyDescent="0.35">
      <c r="L22592" s="535" t="s">
        <v>23656</v>
      </c>
      <c r="M22592" s="529" t="s">
        <v>1047</v>
      </c>
    </row>
    <row r="22593" spans="12:13" x14ac:dyDescent="0.35">
      <c r="L22593" s="535" t="s">
        <v>23657</v>
      </c>
      <c r="M22593" s="529" t="s">
        <v>1047</v>
      </c>
    </row>
    <row r="22594" spans="12:13" x14ac:dyDescent="0.35">
      <c r="L22594" s="535" t="s">
        <v>23658</v>
      </c>
      <c r="M22594" s="529" t="s">
        <v>1047</v>
      </c>
    </row>
    <row r="22595" spans="12:13" x14ac:dyDescent="0.35">
      <c r="L22595" s="535" t="s">
        <v>23659</v>
      </c>
      <c r="M22595" s="529" t="s">
        <v>1047</v>
      </c>
    </row>
    <row r="22596" spans="12:13" x14ac:dyDescent="0.35">
      <c r="L22596" s="535" t="s">
        <v>23660</v>
      </c>
      <c r="M22596" s="529" t="s">
        <v>1047</v>
      </c>
    </row>
    <row r="22597" spans="12:13" x14ac:dyDescent="0.35">
      <c r="L22597" s="535" t="s">
        <v>23661</v>
      </c>
      <c r="M22597" s="529" t="s">
        <v>1047</v>
      </c>
    </row>
    <row r="22598" spans="12:13" x14ac:dyDescent="0.35">
      <c r="L22598" s="535" t="s">
        <v>23662</v>
      </c>
      <c r="M22598" s="529" t="s">
        <v>1047</v>
      </c>
    </row>
    <row r="22599" spans="12:13" x14ac:dyDescent="0.35">
      <c r="L22599" s="535" t="s">
        <v>23663</v>
      </c>
      <c r="M22599" s="529" t="s">
        <v>1047</v>
      </c>
    </row>
    <row r="22600" spans="12:13" x14ac:dyDescent="0.35">
      <c r="L22600" s="535" t="s">
        <v>23664</v>
      </c>
      <c r="M22600" s="529" t="s">
        <v>1047</v>
      </c>
    </row>
    <row r="22601" spans="12:13" x14ac:dyDescent="0.35">
      <c r="L22601" s="535" t="s">
        <v>23665</v>
      </c>
      <c r="M22601" s="529" t="s">
        <v>1047</v>
      </c>
    </row>
    <row r="22602" spans="12:13" x14ac:dyDescent="0.35">
      <c r="L22602" s="535" t="s">
        <v>23666</v>
      </c>
      <c r="M22602" s="529" t="s">
        <v>1047</v>
      </c>
    </row>
    <row r="22603" spans="12:13" x14ac:dyDescent="0.35">
      <c r="L22603" s="535" t="s">
        <v>23667</v>
      </c>
      <c r="M22603" s="529" t="s">
        <v>1047</v>
      </c>
    </row>
    <row r="22604" spans="12:13" x14ac:dyDescent="0.35">
      <c r="L22604" s="535" t="s">
        <v>23668</v>
      </c>
      <c r="M22604" s="529" t="s">
        <v>1047</v>
      </c>
    </row>
    <row r="22605" spans="12:13" x14ac:dyDescent="0.35">
      <c r="L22605" s="535" t="s">
        <v>23669</v>
      </c>
      <c r="M22605" s="529" t="s">
        <v>1047</v>
      </c>
    </row>
    <row r="22606" spans="12:13" x14ac:dyDescent="0.35">
      <c r="L22606" s="535" t="s">
        <v>23670</v>
      </c>
      <c r="M22606" s="529" t="s">
        <v>1047</v>
      </c>
    </row>
    <row r="22607" spans="12:13" x14ac:dyDescent="0.35">
      <c r="L22607" s="535" t="s">
        <v>23671</v>
      </c>
      <c r="M22607" s="529" t="s">
        <v>1047</v>
      </c>
    </row>
    <row r="22608" spans="12:13" x14ac:dyDescent="0.35">
      <c r="L22608" s="535" t="s">
        <v>23672</v>
      </c>
      <c r="M22608" s="529" t="s">
        <v>1047</v>
      </c>
    </row>
    <row r="22609" spans="12:13" x14ac:dyDescent="0.35">
      <c r="L22609" s="535" t="s">
        <v>23673</v>
      </c>
      <c r="M22609" s="529" t="s">
        <v>1047</v>
      </c>
    </row>
    <row r="22610" spans="12:13" x14ac:dyDescent="0.35">
      <c r="L22610" s="535" t="s">
        <v>23674</v>
      </c>
      <c r="M22610" s="529" t="s">
        <v>1047</v>
      </c>
    </row>
    <row r="22611" spans="12:13" x14ac:dyDescent="0.35">
      <c r="L22611" s="535" t="s">
        <v>23675</v>
      </c>
      <c r="M22611" s="529" t="s">
        <v>1047</v>
      </c>
    </row>
    <row r="22612" spans="12:13" x14ac:dyDescent="0.35">
      <c r="L22612" s="535" t="s">
        <v>23676</v>
      </c>
      <c r="M22612" s="529" t="s">
        <v>1047</v>
      </c>
    </row>
    <row r="22613" spans="12:13" x14ac:dyDescent="0.35">
      <c r="L22613" s="535" t="s">
        <v>23677</v>
      </c>
      <c r="M22613" s="529" t="s">
        <v>1047</v>
      </c>
    </row>
    <row r="22614" spans="12:13" x14ac:dyDescent="0.35">
      <c r="L22614" s="535" t="s">
        <v>23678</v>
      </c>
      <c r="M22614" s="529" t="s">
        <v>1047</v>
      </c>
    </row>
    <row r="22615" spans="12:13" x14ac:dyDescent="0.35">
      <c r="L22615" s="535" t="s">
        <v>23679</v>
      </c>
      <c r="M22615" s="529" t="s">
        <v>1047</v>
      </c>
    </row>
    <row r="22616" spans="12:13" x14ac:dyDescent="0.35">
      <c r="L22616" s="535" t="s">
        <v>23680</v>
      </c>
      <c r="M22616" s="529" t="s">
        <v>1047</v>
      </c>
    </row>
    <row r="22617" spans="12:13" x14ac:dyDescent="0.35">
      <c r="L22617" s="535" t="s">
        <v>23681</v>
      </c>
      <c r="M22617" s="529" t="s">
        <v>1047</v>
      </c>
    </row>
    <row r="22618" spans="12:13" x14ac:dyDescent="0.35">
      <c r="L22618" s="535" t="s">
        <v>23682</v>
      </c>
      <c r="M22618" s="529" t="s">
        <v>1047</v>
      </c>
    </row>
    <row r="22619" spans="12:13" x14ac:dyDescent="0.35">
      <c r="L22619" s="535" t="s">
        <v>23683</v>
      </c>
      <c r="M22619" s="529" t="s">
        <v>1047</v>
      </c>
    </row>
    <row r="22620" spans="12:13" x14ac:dyDescent="0.35">
      <c r="L22620" s="535" t="s">
        <v>23684</v>
      </c>
      <c r="M22620" s="529" t="s">
        <v>1047</v>
      </c>
    </row>
    <row r="22621" spans="12:13" x14ac:dyDescent="0.35">
      <c r="L22621" s="535" t="s">
        <v>23685</v>
      </c>
      <c r="M22621" s="529" t="s">
        <v>1047</v>
      </c>
    </row>
    <row r="22622" spans="12:13" x14ac:dyDescent="0.35">
      <c r="L22622" s="535" t="s">
        <v>23686</v>
      </c>
      <c r="M22622" s="529" t="s">
        <v>1047</v>
      </c>
    </row>
    <row r="22623" spans="12:13" x14ac:dyDescent="0.35">
      <c r="L22623" s="535" t="s">
        <v>23687</v>
      </c>
      <c r="M22623" s="529" t="s">
        <v>1047</v>
      </c>
    </row>
    <row r="22624" spans="12:13" x14ac:dyDescent="0.35">
      <c r="L22624" s="535" t="s">
        <v>23688</v>
      </c>
      <c r="M22624" s="529" t="s">
        <v>1047</v>
      </c>
    </row>
    <row r="22625" spans="12:13" x14ac:dyDescent="0.35">
      <c r="L22625" s="535" t="s">
        <v>23689</v>
      </c>
      <c r="M22625" s="529" t="s">
        <v>1047</v>
      </c>
    </row>
    <row r="22626" spans="12:13" x14ac:dyDescent="0.35">
      <c r="L22626" s="535" t="s">
        <v>23690</v>
      </c>
      <c r="M22626" s="529" t="s">
        <v>1047</v>
      </c>
    </row>
    <row r="22627" spans="12:13" x14ac:dyDescent="0.35">
      <c r="L22627" s="535" t="s">
        <v>23691</v>
      </c>
      <c r="M22627" s="529" t="s">
        <v>1047</v>
      </c>
    </row>
    <row r="22628" spans="12:13" x14ac:dyDescent="0.35">
      <c r="L22628" s="535" t="s">
        <v>23692</v>
      </c>
      <c r="M22628" s="529" t="s">
        <v>1047</v>
      </c>
    </row>
    <row r="22629" spans="12:13" x14ac:dyDescent="0.35">
      <c r="L22629" s="535" t="s">
        <v>23693</v>
      </c>
      <c r="M22629" s="529" t="s">
        <v>1047</v>
      </c>
    </row>
    <row r="22630" spans="12:13" x14ac:dyDescent="0.35">
      <c r="L22630" s="535" t="s">
        <v>23694</v>
      </c>
      <c r="M22630" s="529" t="s">
        <v>1047</v>
      </c>
    </row>
    <row r="22631" spans="12:13" x14ac:dyDescent="0.35">
      <c r="L22631" s="535" t="s">
        <v>23695</v>
      </c>
      <c r="M22631" s="529" t="s">
        <v>1047</v>
      </c>
    </row>
    <row r="22632" spans="12:13" x14ac:dyDescent="0.35">
      <c r="L22632" s="535" t="s">
        <v>23696</v>
      </c>
      <c r="M22632" s="529" t="s">
        <v>1047</v>
      </c>
    </row>
    <row r="22633" spans="12:13" x14ac:dyDescent="0.35">
      <c r="L22633" s="535" t="s">
        <v>23697</v>
      </c>
      <c r="M22633" s="529" t="s">
        <v>1047</v>
      </c>
    </row>
    <row r="22634" spans="12:13" x14ac:dyDescent="0.35">
      <c r="L22634" s="535" t="s">
        <v>23698</v>
      </c>
      <c r="M22634" s="529" t="s">
        <v>1047</v>
      </c>
    </row>
    <row r="22635" spans="12:13" x14ac:dyDescent="0.35">
      <c r="L22635" s="535" t="s">
        <v>23699</v>
      </c>
      <c r="M22635" s="529" t="s">
        <v>1047</v>
      </c>
    </row>
    <row r="22636" spans="12:13" x14ac:dyDescent="0.35">
      <c r="L22636" s="535" t="s">
        <v>23700</v>
      </c>
      <c r="M22636" s="529" t="s">
        <v>1047</v>
      </c>
    </row>
    <row r="22637" spans="12:13" x14ac:dyDescent="0.35">
      <c r="L22637" s="535" t="s">
        <v>23701</v>
      </c>
      <c r="M22637" s="529" t="s">
        <v>1047</v>
      </c>
    </row>
    <row r="22638" spans="12:13" x14ac:dyDescent="0.35">
      <c r="L22638" s="535" t="s">
        <v>23702</v>
      </c>
      <c r="M22638" s="529" t="s">
        <v>1047</v>
      </c>
    </row>
    <row r="22639" spans="12:13" x14ac:dyDescent="0.35">
      <c r="L22639" s="535" t="s">
        <v>23703</v>
      </c>
      <c r="M22639" s="529" t="s">
        <v>1047</v>
      </c>
    </row>
    <row r="22640" spans="12:13" x14ac:dyDescent="0.35">
      <c r="L22640" s="535" t="s">
        <v>23704</v>
      </c>
      <c r="M22640" s="529" t="s">
        <v>1047</v>
      </c>
    </row>
    <row r="22641" spans="12:13" x14ac:dyDescent="0.35">
      <c r="L22641" s="535" t="s">
        <v>23705</v>
      </c>
      <c r="M22641" s="529" t="s">
        <v>1047</v>
      </c>
    </row>
    <row r="22642" spans="12:13" x14ac:dyDescent="0.35">
      <c r="L22642" s="535" t="s">
        <v>23706</v>
      </c>
      <c r="M22642" s="529" t="s">
        <v>1047</v>
      </c>
    </row>
    <row r="22643" spans="12:13" x14ac:dyDescent="0.35">
      <c r="L22643" s="535" t="s">
        <v>23707</v>
      </c>
      <c r="M22643" s="529" t="s">
        <v>1047</v>
      </c>
    </row>
    <row r="22644" spans="12:13" x14ac:dyDescent="0.35">
      <c r="L22644" s="535" t="s">
        <v>23708</v>
      </c>
      <c r="M22644" s="529" t="s">
        <v>1047</v>
      </c>
    </row>
    <row r="22645" spans="12:13" x14ac:dyDescent="0.35">
      <c r="L22645" s="535" t="s">
        <v>23709</v>
      </c>
      <c r="M22645" s="529" t="s">
        <v>1047</v>
      </c>
    </row>
    <row r="22646" spans="12:13" x14ac:dyDescent="0.35">
      <c r="L22646" s="535" t="s">
        <v>23710</v>
      </c>
      <c r="M22646" s="529" t="s">
        <v>1047</v>
      </c>
    </row>
    <row r="22647" spans="12:13" x14ac:dyDescent="0.35">
      <c r="L22647" s="535" t="s">
        <v>23711</v>
      </c>
      <c r="M22647" s="529" t="s">
        <v>1047</v>
      </c>
    </row>
    <row r="22648" spans="12:13" x14ac:dyDescent="0.35">
      <c r="L22648" s="535" t="s">
        <v>23712</v>
      </c>
      <c r="M22648" s="529" t="s">
        <v>1047</v>
      </c>
    </row>
    <row r="22649" spans="12:13" x14ac:dyDescent="0.35">
      <c r="L22649" s="535" t="s">
        <v>23713</v>
      </c>
      <c r="M22649" s="529" t="s">
        <v>1047</v>
      </c>
    </row>
    <row r="22650" spans="12:13" x14ac:dyDescent="0.35">
      <c r="L22650" s="535" t="s">
        <v>23714</v>
      </c>
      <c r="M22650" s="529" t="s">
        <v>1047</v>
      </c>
    </row>
    <row r="22651" spans="12:13" x14ac:dyDescent="0.35">
      <c r="L22651" s="535" t="s">
        <v>23715</v>
      </c>
      <c r="M22651" s="529" t="s">
        <v>1047</v>
      </c>
    </row>
    <row r="22652" spans="12:13" x14ac:dyDescent="0.35">
      <c r="L22652" s="535" t="s">
        <v>23716</v>
      </c>
      <c r="M22652" s="529" t="s">
        <v>1047</v>
      </c>
    </row>
    <row r="22653" spans="12:13" x14ac:dyDescent="0.35">
      <c r="L22653" s="535" t="s">
        <v>23717</v>
      </c>
      <c r="M22653" s="529" t="s">
        <v>1047</v>
      </c>
    </row>
    <row r="22654" spans="12:13" x14ac:dyDescent="0.35">
      <c r="L22654" s="535" t="s">
        <v>23718</v>
      </c>
      <c r="M22654" s="529" t="s">
        <v>1047</v>
      </c>
    </row>
    <row r="22655" spans="12:13" x14ac:dyDescent="0.35">
      <c r="L22655" s="535" t="s">
        <v>23719</v>
      </c>
      <c r="M22655" s="529" t="s">
        <v>1047</v>
      </c>
    </row>
    <row r="22656" spans="12:13" x14ac:dyDescent="0.35">
      <c r="L22656" s="535" t="s">
        <v>23720</v>
      </c>
      <c r="M22656" s="529" t="s">
        <v>1047</v>
      </c>
    </row>
    <row r="22657" spans="12:13" x14ac:dyDescent="0.35">
      <c r="L22657" s="535" t="s">
        <v>23721</v>
      </c>
      <c r="M22657" s="529" t="s">
        <v>1047</v>
      </c>
    </row>
    <row r="22658" spans="12:13" x14ac:dyDescent="0.35">
      <c r="L22658" s="535" t="s">
        <v>23722</v>
      </c>
      <c r="M22658" s="529" t="s">
        <v>1047</v>
      </c>
    </row>
    <row r="22659" spans="12:13" x14ac:dyDescent="0.35">
      <c r="L22659" s="535" t="s">
        <v>23723</v>
      </c>
      <c r="M22659" s="529" t="s">
        <v>1047</v>
      </c>
    </row>
    <row r="22660" spans="12:13" x14ac:dyDescent="0.35">
      <c r="L22660" s="535" t="s">
        <v>23724</v>
      </c>
      <c r="M22660" s="529" t="s">
        <v>1047</v>
      </c>
    </row>
    <row r="22661" spans="12:13" x14ac:dyDescent="0.35">
      <c r="L22661" s="535" t="s">
        <v>23725</v>
      </c>
      <c r="M22661" s="529" t="s">
        <v>1047</v>
      </c>
    </row>
    <row r="22662" spans="12:13" x14ac:dyDescent="0.35">
      <c r="L22662" s="535" t="s">
        <v>23726</v>
      </c>
      <c r="M22662" s="529" t="s">
        <v>1047</v>
      </c>
    </row>
    <row r="22663" spans="12:13" x14ac:dyDescent="0.35">
      <c r="L22663" s="535" t="s">
        <v>23727</v>
      </c>
      <c r="M22663" s="529" t="s">
        <v>1047</v>
      </c>
    </row>
    <row r="22664" spans="12:13" x14ac:dyDescent="0.35">
      <c r="L22664" s="535" t="s">
        <v>23728</v>
      </c>
      <c r="M22664" s="529" t="s">
        <v>1047</v>
      </c>
    </row>
    <row r="22665" spans="12:13" x14ac:dyDescent="0.35">
      <c r="L22665" s="535" t="s">
        <v>23729</v>
      </c>
      <c r="M22665" s="529" t="s">
        <v>1047</v>
      </c>
    </row>
    <row r="22666" spans="12:13" x14ac:dyDescent="0.35">
      <c r="L22666" s="535" t="s">
        <v>23730</v>
      </c>
      <c r="M22666" s="529" t="s">
        <v>1047</v>
      </c>
    </row>
    <row r="22667" spans="12:13" x14ac:dyDescent="0.35">
      <c r="L22667" s="535" t="s">
        <v>23731</v>
      </c>
      <c r="M22667" s="529" t="s">
        <v>1047</v>
      </c>
    </row>
    <row r="22668" spans="12:13" x14ac:dyDescent="0.35">
      <c r="L22668" s="535" t="s">
        <v>23732</v>
      </c>
      <c r="M22668" s="529" t="s">
        <v>1047</v>
      </c>
    </row>
    <row r="22669" spans="12:13" x14ac:dyDescent="0.35">
      <c r="L22669" s="535" t="s">
        <v>23733</v>
      </c>
      <c r="M22669" s="529" t="s">
        <v>1047</v>
      </c>
    </row>
    <row r="22670" spans="12:13" x14ac:dyDescent="0.35">
      <c r="L22670" s="535" t="s">
        <v>23734</v>
      </c>
      <c r="M22670" s="529" t="s">
        <v>1047</v>
      </c>
    </row>
    <row r="22671" spans="12:13" x14ac:dyDescent="0.35">
      <c r="L22671" s="535" t="s">
        <v>23735</v>
      </c>
      <c r="M22671" s="529" t="s">
        <v>1047</v>
      </c>
    </row>
    <row r="22672" spans="12:13" x14ac:dyDescent="0.35">
      <c r="L22672" s="535" t="s">
        <v>23736</v>
      </c>
      <c r="M22672" s="529" t="s">
        <v>1047</v>
      </c>
    </row>
    <row r="22673" spans="12:13" x14ac:dyDescent="0.35">
      <c r="L22673" s="535" t="s">
        <v>23737</v>
      </c>
      <c r="M22673" s="529" t="s">
        <v>1047</v>
      </c>
    </row>
    <row r="22674" spans="12:13" x14ac:dyDescent="0.35">
      <c r="L22674" s="535" t="s">
        <v>23738</v>
      </c>
      <c r="M22674" s="529" t="s">
        <v>1047</v>
      </c>
    </row>
    <row r="22675" spans="12:13" x14ac:dyDescent="0.35">
      <c r="L22675" s="535" t="s">
        <v>23739</v>
      </c>
      <c r="M22675" s="529" t="s">
        <v>1047</v>
      </c>
    </row>
    <row r="22676" spans="12:13" x14ac:dyDescent="0.35">
      <c r="L22676" s="535" t="s">
        <v>23740</v>
      </c>
      <c r="M22676" s="529" t="s">
        <v>1047</v>
      </c>
    </row>
    <row r="22677" spans="12:13" x14ac:dyDescent="0.35">
      <c r="L22677" s="535" t="s">
        <v>23741</v>
      </c>
      <c r="M22677" s="529" t="s">
        <v>1047</v>
      </c>
    </row>
    <row r="22678" spans="12:13" x14ac:dyDescent="0.35">
      <c r="L22678" s="535" t="s">
        <v>23742</v>
      </c>
      <c r="M22678" s="529" t="s">
        <v>1047</v>
      </c>
    </row>
    <row r="22679" spans="12:13" x14ac:dyDescent="0.35">
      <c r="L22679" s="535" t="s">
        <v>23743</v>
      </c>
      <c r="M22679" s="529" t="s">
        <v>1047</v>
      </c>
    </row>
    <row r="22680" spans="12:13" x14ac:dyDescent="0.35">
      <c r="L22680" s="535" t="s">
        <v>23744</v>
      </c>
      <c r="M22680" s="529" t="s">
        <v>1047</v>
      </c>
    </row>
    <row r="22681" spans="12:13" x14ac:dyDescent="0.35">
      <c r="L22681" s="535" t="s">
        <v>23745</v>
      </c>
      <c r="M22681" s="529" t="s">
        <v>1047</v>
      </c>
    </row>
    <row r="22682" spans="12:13" x14ac:dyDescent="0.35">
      <c r="L22682" s="535" t="s">
        <v>23746</v>
      </c>
      <c r="M22682" s="529" t="s">
        <v>1047</v>
      </c>
    </row>
    <row r="22683" spans="12:13" x14ac:dyDescent="0.35">
      <c r="L22683" s="535" t="s">
        <v>23747</v>
      </c>
      <c r="M22683" s="529" t="s">
        <v>1047</v>
      </c>
    </row>
    <row r="22684" spans="12:13" x14ac:dyDescent="0.35">
      <c r="L22684" s="535" t="s">
        <v>23748</v>
      </c>
      <c r="M22684" s="529" t="s">
        <v>1047</v>
      </c>
    </row>
    <row r="22685" spans="12:13" x14ac:dyDescent="0.35">
      <c r="L22685" s="535" t="s">
        <v>23749</v>
      </c>
      <c r="M22685" s="529" t="s">
        <v>1047</v>
      </c>
    </row>
    <row r="22686" spans="12:13" x14ac:dyDescent="0.35">
      <c r="L22686" s="535" t="s">
        <v>23750</v>
      </c>
      <c r="M22686" s="529" t="s">
        <v>1047</v>
      </c>
    </row>
    <row r="22687" spans="12:13" x14ac:dyDescent="0.35">
      <c r="L22687" s="535" t="s">
        <v>23751</v>
      </c>
      <c r="M22687" s="529" t="s">
        <v>1047</v>
      </c>
    </row>
    <row r="22688" spans="12:13" x14ac:dyDescent="0.35">
      <c r="L22688" s="535" t="s">
        <v>23752</v>
      </c>
      <c r="M22688" s="529" t="s">
        <v>1047</v>
      </c>
    </row>
    <row r="22689" spans="12:13" x14ac:dyDescent="0.35">
      <c r="L22689" s="535" t="s">
        <v>23753</v>
      </c>
      <c r="M22689" s="529" t="s">
        <v>1047</v>
      </c>
    </row>
    <row r="22690" spans="12:13" x14ac:dyDescent="0.35">
      <c r="L22690" s="535" t="s">
        <v>23754</v>
      </c>
      <c r="M22690" s="529" t="s">
        <v>1047</v>
      </c>
    </row>
    <row r="22691" spans="12:13" x14ac:dyDescent="0.35">
      <c r="L22691" s="535" t="s">
        <v>23755</v>
      </c>
      <c r="M22691" s="529" t="s">
        <v>1047</v>
      </c>
    </row>
    <row r="22692" spans="12:13" x14ac:dyDescent="0.35">
      <c r="L22692" s="535" t="s">
        <v>23756</v>
      </c>
      <c r="M22692" s="529" t="s">
        <v>1047</v>
      </c>
    </row>
    <row r="22693" spans="12:13" x14ac:dyDescent="0.35">
      <c r="L22693" s="535" t="s">
        <v>23757</v>
      </c>
      <c r="M22693" s="529" t="s">
        <v>1047</v>
      </c>
    </row>
    <row r="22694" spans="12:13" x14ac:dyDescent="0.35">
      <c r="L22694" s="535" t="s">
        <v>23758</v>
      </c>
      <c r="M22694" s="529" t="s">
        <v>1047</v>
      </c>
    </row>
    <row r="22695" spans="12:13" x14ac:dyDescent="0.35">
      <c r="L22695" s="535" t="s">
        <v>23759</v>
      </c>
      <c r="M22695" s="529" t="s">
        <v>1047</v>
      </c>
    </row>
    <row r="22696" spans="12:13" x14ac:dyDescent="0.35">
      <c r="L22696" s="535" t="s">
        <v>23760</v>
      </c>
      <c r="M22696" s="529" t="s">
        <v>1047</v>
      </c>
    </row>
    <row r="22697" spans="12:13" x14ac:dyDescent="0.35">
      <c r="L22697" s="535" t="s">
        <v>23761</v>
      </c>
      <c r="M22697" s="529" t="s">
        <v>1047</v>
      </c>
    </row>
    <row r="22698" spans="12:13" x14ac:dyDescent="0.35">
      <c r="L22698" s="535" t="s">
        <v>23762</v>
      </c>
      <c r="M22698" s="529" t="s">
        <v>1047</v>
      </c>
    </row>
    <row r="22699" spans="12:13" x14ac:dyDescent="0.35">
      <c r="L22699" s="535" t="s">
        <v>23763</v>
      </c>
      <c r="M22699" s="529" t="s">
        <v>1047</v>
      </c>
    </row>
    <row r="22700" spans="12:13" x14ac:dyDescent="0.35">
      <c r="L22700" s="535" t="s">
        <v>23764</v>
      </c>
      <c r="M22700" s="529" t="s">
        <v>1047</v>
      </c>
    </row>
    <row r="22701" spans="12:13" x14ac:dyDescent="0.35">
      <c r="L22701" s="535" t="s">
        <v>23765</v>
      </c>
      <c r="M22701" s="529" t="s">
        <v>1047</v>
      </c>
    </row>
    <row r="22702" spans="12:13" x14ac:dyDescent="0.35">
      <c r="L22702" s="535" t="s">
        <v>23766</v>
      </c>
      <c r="M22702" s="529" t="s">
        <v>1047</v>
      </c>
    </row>
    <row r="22703" spans="12:13" x14ac:dyDescent="0.35">
      <c r="L22703" s="535" t="s">
        <v>23767</v>
      </c>
      <c r="M22703" s="529" t="s">
        <v>1047</v>
      </c>
    </row>
    <row r="22704" spans="12:13" x14ac:dyDescent="0.35">
      <c r="L22704" s="535" t="s">
        <v>23768</v>
      </c>
      <c r="M22704" s="529" t="s">
        <v>1047</v>
      </c>
    </row>
    <row r="22705" spans="12:13" x14ac:dyDescent="0.35">
      <c r="L22705" s="535" t="s">
        <v>23769</v>
      </c>
      <c r="M22705" s="529" t="s">
        <v>1047</v>
      </c>
    </row>
    <row r="22706" spans="12:13" x14ac:dyDescent="0.35">
      <c r="L22706" s="535" t="s">
        <v>23770</v>
      </c>
      <c r="M22706" s="529" t="s">
        <v>1047</v>
      </c>
    </row>
    <row r="22707" spans="12:13" x14ac:dyDescent="0.35">
      <c r="L22707" s="535" t="s">
        <v>23771</v>
      </c>
      <c r="M22707" s="529" t="s">
        <v>1047</v>
      </c>
    </row>
    <row r="22708" spans="12:13" x14ac:dyDescent="0.35">
      <c r="L22708" s="535" t="s">
        <v>23772</v>
      </c>
      <c r="M22708" s="529" t="s">
        <v>1047</v>
      </c>
    </row>
    <row r="22709" spans="12:13" x14ac:dyDescent="0.35">
      <c r="L22709" s="535" t="s">
        <v>23773</v>
      </c>
      <c r="M22709" s="529" t="s">
        <v>1047</v>
      </c>
    </row>
    <row r="22710" spans="12:13" x14ac:dyDescent="0.35">
      <c r="L22710" s="535" t="s">
        <v>23774</v>
      </c>
      <c r="M22710" s="529" t="s">
        <v>1047</v>
      </c>
    </row>
    <row r="22711" spans="12:13" x14ac:dyDescent="0.35">
      <c r="L22711" s="535" t="s">
        <v>23775</v>
      </c>
      <c r="M22711" s="529" t="s">
        <v>1047</v>
      </c>
    </row>
    <row r="22712" spans="12:13" x14ac:dyDescent="0.35">
      <c r="L22712" s="535" t="s">
        <v>23776</v>
      </c>
      <c r="M22712" s="529" t="s">
        <v>1047</v>
      </c>
    </row>
    <row r="22713" spans="12:13" x14ac:dyDescent="0.35">
      <c r="L22713" s="535" t="s">
        <v>23777</v>
      </c>
      <c r="M22713" s="529" t="s">
        <v>1047</v>
      </c>
    </row>
    <row r="22714" spans="12:13" x14ac:dyDescent="0.35">
      <c r="L22714" s="535" t="s">
        <v>23778</v>
      </c>
      <c r="M22714" s="529" t="s">
        <v>1047</v>
      </c>
    </row>
    <row r="22715" spans="12:13" x14ac:dyDescent="0.35">
      <c r="L22715" s="535" t="s">
        <v>23779</v>
      </c>
      <c r="M22715" s="529" t="s">
        <v>1047</v>
      </c>
    </row>
    <row r="22716" spans="12:13" x14ac:dyDescent="0.35">
      <c r="L22716" s="535" t="s">
        <v>23780</v>
      </c>
      <c r="M22716" s="529" t="s">
        <v>1047</v>
      </c>
    </row>
    <row r="22717" spans="12:13" x14ac:dyDescent="0.35">
      <c r="L22717" s="535" t="s">
        <v>23781</v>
      </c>
      <c r="M22717" s="529" t="s">
        <v>1047</v>
      </c>
    </row>
    <row r="22718" spans="12:13" x14ac:dyDescent="0.35">
      <c r="L22718" s="535" t="s">
        <v>23782</v>
      </c>
      <c r="M22718" s="529" t="s">
        <v>1047</v>
      </c>
    </row>
    <row r="22719" spans="12:13" x14ac:dyDescent="0.35">
      <c r="L22719" s="535" t="s">
        <v>23783</v>
      </c>
      <c r="M22719" s="529" t="s">
        <v>1047</v>
      </c>
    </row>
    <row r="22720" spans="12:13" x14ac:dyDescent="0.35">
      <c r="L22720" s="535" t="s">
        <v>23784</v>
      </c>
      <c r="M22720" s="529" t="s">
        <v>1047</v>
      </c>
    </row>
    <row r="22721" spans="12:13" x14ac:dyDescent="0.35">
      <c r="L22721" s="535" t="s">
        <v>23785</v>
      </c>
      <c r="M22721" s="529" t="s">
        <v>1047</v>
      </c>
    </row>
    <row r="22722" spans="12:13" x14ac:dyDescent="0.35">
      <c r="L22722" s="535" t="s">
        <v>23786</v>
      </c>
      <c r="M22722" s="529" t="s">
        <v>1047</v>
      </c>
    </row>
    <row r="22723" spans="12:13" x14ac:dyDescent="0.35">
      <c r="L22723" s="535" t="s">
        <v>23787</v>
      </c>
      <c r="M22723" s="529" t="s">
        <v>1047</v>
      </c>
    </row>
    <row r="22724" spans="12:13" x14ac:dyDescent="0.35">
      <c r="L22724" s="535" t="s">
        <v>23788</v>
      </c>
      <c r="M22724" s="529" t="s">
        <v>1047</v>
      </c>
    </row>
    <row r="22725" spans="12:13" x14ac:dyDescent="0.35">
      <c r="L22725" s="535" t="s">
        <v>23789</v>
      </c>
      <c r="M22725" s="529" t="s">
        <v>1047</v>
      </c>
    </row>
    <row r="22726" spans="12:13" x14ac:dyDescent="0.35">
      <c r="L22726" s="535" t="s">
        <v>23790</v>
      </c>
      <c r="M22726" s="529" t="s">
        <v>1047</v>
      </c>
    </row>
    <row r="22727" spans="12:13" x14ac:dyDescent="0.35">
      <c r="L22727" s="535" t="s">
        <v>23791</v>
      </c>
      <c r="M22727" s="529" t="s">
        <v>1047</v>
      </c>
    </row>
    <row r="22728" spans="12:13" x14ac:dyDescent="0.35">
      <c r="L22728" s="535" t="s">
        <v>23792</v>
      </c>
      <c r="M22728" s="529" t="s">
        <v>1047</v>
      </c>
    </row>
    <row r="22729" spans="12:13" x14ac:dyDescent="0.35">
      <c r="L22729" s="535" t="s">
        <v>23793</v>
      </c>
      <c r="M22729" s="529" t="s">
        <v>1047</v>
      </c>
    </row>
    <row r="22730" spans="12:13" x14ac:dyDescent="0.35">
      <c r="L22730" s="535" t="s">
        <v>23794</v>
      </c>
      <c r="M22730" s="529" t="s">
        <v>1047</v>
      </c>
    </row>
    <row r="22731" spans="12:13" x14ac:dyDescent="0.35">
      <c r="L22731" s="535" t="s">
        <v>23795</v>
      </c>
      <c r="M22731" s="529" t="s">
        <v>1047</v>
      </c>
    </row>
    <row r="22732" spans="12:13" x14ac:dyDescent="0.35">
      <c r="L22732" s="535" t="s">
        <v>23796</v>
      </c>
      <c r="M22732" s="529" t="s">
        <v>1047</v>
      </c>
    </row>
    <row r="22733" spans="12:13" x14ac:dyDescent="0.35">
      <c r="L22733" s="535" t="s">
        <v>23797</v>
      </c>
      <c r="M22733" s="529" t="s">
        <v>1047</v>
      </c>
    </row>
    <row r="22734" spans="12:13" x14ac:dyDescent="0.35">
      <c r="L22734" s="535" t="s">
        <v>23798</v>
      </c>
      <c r="M22734" s="529" t="s">
        <v>1047</v>
      </c>
    </row>
    <row r="22735" spans="12:13" x14ac:dyDescent="0.35">
      <c r="L22735" s="535" t="s">
        <v>23799</v>
      </c>
      <c r="M22735" s="529" t="s">
        <v>1047</v>
      </c>
    </row>
    <row r="22736" spans="12:13" x14ac:dyDescent="0.35">
      <c r="L22736" s="535" t="s">
        <v>23800</v>
      </c>
      <c r="M22736" s="529" t="s">
        <v>1047</v>
      </c>
    </row>
    <row r="22737" spans="12:13" x14ac:dyDescent="0.35">
      <c r="L22737" s="535" t="s">
        <v>23801</v>
      </c>
      <c r="M22737" s="529" t="s">
        <v>1047</v>
      </c>
    </row>
    <row r="22738" spans="12:13" x14ac:dyDescent="0.35">
      <c r="L22738" s="535" t="s">
        <v>23802</v>
      </c>
      <c r="M22738" s="529" t="s">
        <v>1047</v>
      </c>
    </row>
    <row r="22739" spans="12:13" x14ac:dyDescent="0.35">
      <c r="L22739" s="535" t="s">
        <v>23803</v>
      </c>
      <c r="M22739" s="529" t="s">
        <v>1047</v>
      </c>
    </row>
    <row r="22740" spans="12:13" x14ac:dyDescent="0.35">
      <c r="L22740" s="535" t="s">
        <v>23804</v>
      </c>
      <c r="M22740" s="529" t="s">
        <v>1047</v>
      </c>
    </row>
    <row r="22741" spans="12:13" x14ac:dyDescent="0.35">
      <c r="L22741" s="535" t="s">
        <v>23805</v>
      </c>
      <c r="M22741" s="529" t="s">
        <v>1047</v>
      </c>
    </row>
    <row r="22742" spans="12:13" x14ac:dyDescent="0.35">
      <c r="L22742" s="535" t="s">
        <v>23806</v>
      </c>
      <c r="M22742" s="529" t="s">
        <v>1047</v>
      </c>
    </row>
    <row r="22743" spans="12:13" x14ac:dyDescent="0.35">
      <c r="L22743" s="535" t="s">
        <v>23807</v>
      </c>
      <c r="M22743" s="529" t="s">
        <v>1047</v>
      </c>
    </row>
    <row r="22744" spans="12:13" x14ac:dyDescent="0.35">
      <c r="L22744" s="535" t="s">
        <v>23808</v>
      </c>
      <c r="M22744" s="529" t="s">
        <v>1047</v>
      </c>
    </row>
    <row r="22745" spans="12:13" x14ac:dyDescent="0.35">
      <c r="L22745" s="535" t="s">
        <v>23809</v>
      </c>
      <c r="M22745" s="529" t="s">
        <v>1047</v>
      </c>
    </row>
    <row r="22746" spans="12:13" x14ac:dyDescent="0.35">
      <c r="L22746" s="535" t="s">
        <v>23810</v>
      </c>
      <c r="M22746" s="529" t="s">
        <v>1047</v>
      </c>
    </row>
    <row r="22747" spans="12:13" x14ac:dyDescent="0.35">
      <c r="L22747" s="535" t="s">
        <v>23811</v>
      </c>
      <c r="M22747" s="529" t="s">
        <v>1047</v>
      </c>
    </row>
    <row r="22748" spans="12:13" x14ac:dyDescent="0.35">
      <c r="L22748" s="535" t="s">
        <v>23812</v>
      </c>
      <c r="M22748" s="529" t="s">
        <v>1047</v>
      </c>
    </row>
    <row r="22749" spans="12:13" x14ac:dyDescent="0.35">
      <c r="L22749" s="535" t="s">
        <v>23813</v>
      </c>
      <c r="M22749" s="529" t="s">
        <v>1047</v>
      </c>
    </row>
    <row r="22750" spans="12:13" x14ac:dyDescent="0.35">
      <c r="L22750" s="535" t="s">
        <v>23814</v>
      </c>
      <c r="M22750" s="529" t="s">
        <v>1047</v>
      </c>
    </row>
    <row r="22751" spans="12:13" x14ac:dyDescent="0.35">
      <c r="L22751" s="535" t="s">
        <v>23815</v>
      </c>
      <c r="M22751" s="529" t="s">
        <v>1047</v>
      </c>
    </row>
    <row r="22752" spans="12:13" x14ac:dyDescent="0.35">
      <c r="L22752" s="535" t="s">
        <v>23816</v>
      </c>
      <c r="M22752" s="529" t="s">
        <v>1047</v>
      </c>
    </row>
    <row r="22753" spans="12:13" x14ac:dyDescent="0.35">
      <c r="L22753" s="535" t="s">
        <v>23817</v>
      </c>
      <c r="M22753" s="529" t="s">
        <v>1047</v>
      </c>
    </row>
    <row r="22754" spans="12:13" x14ac:dyDescent="0.35">
      <c r="L22754" s="535" t="s">
        <v>23818</v>
      </c>
      <c r="M22754" s="529" t="s">
        <v>1047</v>
      </c>
    </row>
    <row r="22755" spans="12:13" x14ac:dyDescent="0.35">
      <c r="L22755" s="535" t="s">
        <v>23819</v>
      </c>
      <c r="M22755" s="529" t="s">
        <v>1047</v>
      </c>
    </row>
    <row r="22756" spans="12:13" x14ac:dyDescent="0.35">
      <c r="L22756" s="535" t="s">
        <v>23820</v>
      </c>
      <c r="M22756" s="529" t="s">
        <v>1047</v>
      </c>
    </row>
    <row r="22757" spans="12:13" x14ac:dyDescent="0.35">
      <c r="L22757" s="535" t="s">
        <v>23821</v>
      </c>
      <c r="M22757" s="529" t="s">
        <v>1047</v>
      </c>
    </row>
    <row r="22758" spans="12:13" x14ac:dyDescent="0.35">
      <c r="L22758" s="535" t="s">
        <v>23822</v>
      </c>
      <c r="M22758" s="529" t="s">
        <v>1047</v>
      </c>
    </row>
    <row r="22759" spans="12:13" x14ac:dyDescent="0.35">
      <c r="L22759" s="535" t="s">
        <v>23823</v>
      </c>
      <c r="M22759" s="529" t="s">
        <v>1047</v>
      </c>
    </row>
    <row r="22760" spans="12:13" x14ac:dyDescent="0.35">
      <c r="L22760" s="535" t="s">
        <v>23824</v>
      </c>
      <c r="M22760" s="529" t="s">
        <v>1047</v>
      </c>
    </row>
    <row r="22761" spans="12:13" x14ac:dyDescent="0.35">
      <c r="L22761" s="535" t="s">
        <v>23825</v>
      </c>
      <c r="M22761" s="529" t="s">
        <v>1047</v>
      </c>
    </row>
    <row r="22762" spans="12:13" x14ac:dyDescent="0.35">
      <c r="L22762" s="535" t="s">
        <v>23826</v>
      </c>
      <c r="M22762" s="529" t="s">
        <v>1047</v>
      </c>
    </row>
    <row r="22763" spans="12:13" x14ac:dyDescent="0.35">
      <c r="L22763" s="535" t="s">
        <v>23827</v>
      </c>
      <c r="M22763" s="529" t="s">
        <v>1047</v>
      </c>
    </row>
    <row r="22764" spans="12:13" x14ac:dyDescent="0.35">
      <c r="L22764" s="535" t="s">
        <v>23828</v>
      </c>
      <c r="M22764" s="529" t="s">
        <v>1047</v>
      </c>
    </row>
    <row r="22765" spans="12:13" x14ac:dyDescent="0.35">
      <c r="L22765" s="535" t="s">
        <v>23829</v>
      </c>
      <c r="M22765" s="529" t="s">
        <v>1047</v>
      </c>
    </row>
    <row r="22766" spans="12:13" x14ac:dyDescent="0.35">
      <c r="L22766" s="535" t="s">
        <v>23830</v>
      </c>
      <c r="M22766" s="529" t="s">
        <v>1047</v>
      </c>
    </row>
    <row r="22767" spans="12:13" x14ac:dyDescent="0.35">
      <c r="L22767" s="535" t="s">
        <v>23831</v>
      </c>
      <c r="M22767" s="529" t="s">
        <v>1047</v>
      </c>
    </row>
    <row r="22768" spans="12:13" x14ac:dyDescent="0.35">
      <c r="L22768" s="535" t="s">
        <v>23832</v>
      </c>
      <c r="M22768" s="529" t="s">
        <v>1047</v>
      </c>
    </row>
    <row r="22769" spans="12:13" x14ac:dyDescent="0.35">
      <c r="L22769" s="535" t="s">
        <v>23833</v>
      </c>
      <c r="M22769" s="529" t="s">
        <v>1047</v>
      </c>
    </row>
    <row r="22770" spans="12:13" x14ac:dyDescent="0.35">
      <c r="L22770" s="535" t="s">
        <v>23834</v>
      </c>
      <c r="M22770" s="529" t="s">
        <v>1047</v>
      </c>
    </row>
    <row r="22771" spans="12:13" x14ac:dyDescent="0.35">
      <c r="L22771" s="535" t="s">
        <v>23835</v>
      </c>
      <c r="M22771" s="529" t="s">
        <v>1047</v>
      </c>
    </row>
    <row r="22772" spans="12:13" x14ac:dyDescent="0.35">
      <c r="L22772" s="535" t="s">
        <v>23836</v>
      </c>
      <c r="M22772" s="529" t="s">
        <v>1047</v>
      </c>
    </row>
    <row r="22773" spans="12:13" x14ac:dyDescent="0.35">
      <c r="L22773" s="535" t="s">
        <v>23837</v>
      </c>
      <c r="M22773" s="529" t="s">
        <v>1047</v>
      </c>
    </row>
    <row r="22774" spans="12:13" x14ac:dyDescent="0.35">
      <c r="L22774" s="535" t="s">
        <v>23838</v>
      </c>
      <c r="M22774" s="529" t="s">
        <v>1047</v>
      </c>
    </row>
    <row r="22775" spans="12:13" x14ac:dyDescent="0.35">
      <c r="L22775" s="535" t="s">
        <v>23839</v>
      </c>
      <c r="M22775" s="529" t="s">
        <v>1047</v>
      </c>
    </row>
    <row r="22776" spans="12:13" x14ac:dyDescent="0.35">
      <c r="L22776" s="535" t="s">
        <v>23840</v>
      </c>
      <c r="M22776" s="529" t="s">
        <v>1047</v>
      </c>
    </row>
    <row r="22777" spans="12:13" x14ac:dyDescent="0.35">
      <c r="L22777" s="535" t="s">
        <v>23841</v>
      </c>
      <c r="M22777" s="529" t="s">
        <v>1047</v>
      </c>
    </row>
    <row r="22778" spans="12:13" x14ac:dyDescent="0.35">
      <c r="L22778" s="535" t="s">
        <v>23842</v>
      </c>
      <c r="M22778" s="529" t="s">
        <v>1047</v>
      </c>
    </row>
    <row r="22779" spans="12:13" x14ac:dyDescent="0.35">
      <c r="L22779" s="535" t="s">
        <v>23843</v>
      </c>
      <c r="M22779" s="529" t="s">
        <v>1047</v>
      </c>
    </row>
    <row r="22780" spans="12:13" x14ac:dyDescent="0.35">
      <c r="L22780" s="535" t="s">
        <v>23844</v>
      </c>
      <c r="M22780" s="529" t="s">
        <v>1047</v>
      </c>
    </row>
    <row r="22781" spans="12:13" x14ac:dyDescent="0.35">
      <c r="L22781" s="535" t="s">
        <v>23845</v>
      </c>
      <c r="M22781" s="529" t="s">
        <v>1047</v>
      </c>
    </row>
    <row r="22782" spans="12:13" x14ac:dyDescent="0.35">
      <c r="L22782" s="535" t="s">
        <v>23846</v>
      </c>
      <c r="M22782" s="529" t="s">
        <v>1047</v>
      </c>
    </row>
    <row r="22783" spans="12:13" x14ac:dyDescent="0.35">
      <c r="L22783" s="535" t="s">
        <v>23847</v>
      </c>
      <c r="M22783" s="529" t="s">
        <v>1047</v>
      </c>
    </row>
    <row r="22784" spans="12:13" x14ac:dyDescent="0.35">
      <c r="L22784" s="535" t="s">
        <v>23848</v>
      </c>
      <c r="M22784" s="529" t="s">
        <v>1047</v>
      </c>
    </row>
    <row r="22785" spans="12:13" x14ac:dyDescent="0.35">
      <c r="L22785" s="535" t="s">
        <v>23849</v>
      </c>
      <c r="M22785" s="529" t="s">
        <v>1047</v>
      </c>
    </row>
    <row r="22786" spans="12:13" x14ac:dyDescent="0.35">
      <c r="L22786" s="535" t="s">
        <v>23850</v>
      </c>
      <c r="M22786" s="529" t="s">
        <v>1047</v>
      </c>
    </row>
    <row r="22787" spans="12:13" x14ac:dyDescent="0.35">
      <c r="L22787" s="535" t="s">
        <v>23851</v>
      </c>
      <c r="M22787" s="529" t="s">
        <v>1047</v>
      </c>
    </row>
    <row r="22788" spans="12:13" x14ac:dyDescent="0.35">
      <c r="L22788" s="535" t="s">
        <v>23852</v>
      </c>
      <c r="M22788" s="529" t="s">
        <v>1047</v>
      </c>
    </row>
    <row r="22789" spans="12:13" x14ac:dyDescent="0.35">
      <c r="L22789" s="535" t="s">
        <v>23853</v>
      </c>
      <c r="M22789" s="529" t="s">
        <v>1047</v>
      </c>
    </row>
    <row r="22790" spans="12:13" x14ac:dyDescent="0.35">
      <c r="L22790" s="535" t="s">
        <v>23854</v>
      </c>
      <c r="M22790" s="529" t="s">
        <v>1047</v>
      </c>
    </row>
    <row r="22791" spans="12:13" x14ac:dyDescent="0.35">
      <c r="L22791" s="535" t="s">
        <v>23855</v>
      </c>
      <c r="M22791" s="529" t="s">
        <v>1047</v>
      </c>
    </row>
    <row r="22792" spans="12:13" x14ac:dyDescent="0.35">
      <c r="L22792" s="535" t="s">
        <v>23856</v>
      </c>
      <c r="M22792" s="529" t="s">
        <v>1047</v>
      </c>
    </row>
    <row r="22793" spans="12:13" x14ac:dyDescent="0.35">
      <c r="L22793" s="535" t="s">
        <v>23857</v>
      </c>
      <c r="M22793" s="529" t="s">
        <v>1047</v>
      </c>
    </row>
    <row r="22794" spans="12:13" x14ac:dyDescent="0.35">
      <c r="L22794" s="535" t="s">
        <v>23858</v>
      </c>
      <c r="M22794" s="529" t="s">
        <v>1047</v>
      </c>
    </row>
    <row r="22795" spans="12:13" x14ac:dyDescent="0.35">
      <c r="L22795" s="535" t="s">
        <v>23859</v>
      </c>
      <c r="M22795" s="529" t="s">
        <v>1047</v>
      </c>
    </row>
    <row r="22796" spans="12:13" x14ac:dyDescent="0.35">
      <c r="L22796" s="535" t="s">
        <v>23860</v>
      </c>
      <c r="M22796" s="529" t="s">
        <v>1047</v>
      </c>
    </row>
    <row r="22797" spans="12:13" x14ac:dyDescent="0.35">
      <c r="L22797" s="535" t="s">
        <v>23861</v>
      </c>
      <c r="M22797" s="529" t="s">
        <v>1047</v>
      </c>
    </row>
    <row r="22798" spans="12:13" x14ac:dyDescent="0.35">
      <c r="L22798" s="535" t="s">
        <v>23862</v>
      </c>
      <c r="M22798" s="529" t="s">
        <v>1047</v>
      </c>
    </row>
    <row r="22799" spans="12:13" x14ac:dyDescent="0.35">
      <c r="L22799" s="535" t="s">
        <v>23863</v>
      </c>
      <c r="M22799" s="529" t="s">
        <v>1047</v>
      </c>
    </row>
    <row r="22800" spans="12:13" x14ac:dyDescent="0.35">
      <c r="L22800" s="535" t="s">
        <v>23864</v>
      </c>
      <c r="M22800" s="529" t="s">
        <v>1047</v>
      </c>
    </row>
    <row r="22801" spans="12:13" x14ac:dyDescent="0.35">
      <c r="L22801" s="535" t="s">
        <v>23865</v>
      </c>
      <c r="M22801" s="529" t="s">
        <v>1047</v>
      </c>
    </row>
    <row r="22802" spans="12:13" x14ac:dyDescent="0.35">
      <c r="L22802" s="535" t="s">
        <v>23866</v>
      </c>
      <c r="M22802" s="529" t="s">
        <v>1047</v>
      </c>
    </row>
    <row r="22803" spans="12:13" x14ac:dyDescent="0.35">
      <c r="L22803" s="535" t="s">
        <v>23867</v>
      </c>
      <c r="M22803" s="529" t="s">
        <v>1047</v>
      </c>
    </row>
    <row r="22804" spans="12:13" x14ac:dyDescent="0.35">
      <c r="L22804" s="535" t="s">
        <v>23868</v>
      </c>
      <c r="M22804" s="529" t="s">
        <v>1047</v>
      </c>
    </row>
    <row r="22805" spans="12:13" x14ac:dyDescent="0.35">
      <c r="L22805" s="535" t="s">
        <v>23869</v>
      </c>
      <c r="M22805" s="529" t="s">
        <v>1047</v>
      </c>
    </row>
    <row r="22806" spans="12:13" x14ac:dyDescent="0.35">
      <c r="L22806" s="535" t="s">
        <v>23870</v>
      </c>
      <c r="M22806" s="529" t="s">
        <v>1047</v>
      </c>
    </row>
    <row r="22807" spans="12:13" x14ac:dyDescent="0.35">
      <c r="L22807" s="535" t="s">
        <v>23871</v>
      </c>
      <c r="M22807" s="529" t="s">
        <v>1047</v>
      </c>
    </row>
    <row r="22808" spans="12:13" x14ac:dyDescent="0.35">
      <c r="L22808" s="535" t="s">
        <v>23872</v>
      </c>
      <c r="M22808" s="529" t="s">
        <v>1047</v>
      </c>
    </row>
    <row r="22809" spans="12:13" x14ac:dyDescent="0.35">
      <c r="L22809" s="535" t="s">
        <v>23873</v>
      </c>
      <c r="M22809" s="529" t="s">
        <v>1047</v>
      </c>
    </row>
    <row r="22810" spans="12:13" x14ac:dyDescent="0.35">
      <c r="L22810" s="535" t="s">
        <v>23874</v>
      </c>
      <c r="M22810" s="529" t="s">
        <v>1047</v>
      </c>
    </row>
    <row r="22811" spans="12:13" x14ac:dyDescent="0.35">
      <c r="L22811" s="535" t="s">
        <v>23875</v>
      </c>
      <c r="M22811" s="529" t="s">
        <v>1047</v>
      </c>
    </row>
    <row r="22812" spans="12:13" x14ac:dyDescent="0.35">
      <c r="L22812" s="535" t="s">
        <v>23876</v>
      </c>
      <c r="M22812" s="529" t="s">
        <v>1047</v>
      </c>
    </row>
    <row r="22813" spans="12:13" x14ac:dyDescent="0.35">
      <c r="L22813" s="535" t="s">
        <v>23877</v>
      </c>
      <c r="M22813" s="529" t="s">
        <v>1047</v>
      </c>
    </row>
    <row r="22814" spans="12:13" x14ac:dyDescent="0.35">
      <c r="L22814" s="535" t="s">
        <v>23878</v>
      </c>
      <c r="M22814" s="529" t="s">
        <v>1047</v>
      </c>
    </row>
    <row r="22815" spans="12:13" x14ac:dyDescent="0.35">
      <c r="L22815" s="535" t="s">
        <v>23879</v>
      </c>
      <c r="M22815" s="529" t="s">
        <v>1047</v>
      </c>
    </row>
    <row r="22816" spans="12:13" x14ac:dyDescent="0.35">
      <c r="L22816" s="535" t="s">
        <v>23880</v>
      </c>
      <c r="M22816" s="529" t="s">
        <v>1047</v>
      </c>
    </row>
    <row r="22817" spans="12:13" x14ac:dyDescent="0.35">
      <c r="L22817" s="535" t="s">
        <v>23881</v>
      </c>
      <c r="M22817" s="529" t="s">
        <v>1047</v>
      </c>
    </row>
    <row r="22818" spans="12:13" x14ac:dyDescent="0.35">
      <c r="L22818" s="535" t="s">
        <v>23882</v>
      </c>
      <c r="M22818" s="529" t="s">
        <v>1047</v>
      </c>
    </row>
    <row r="22819" spans="12:13" x14ac:dyDescent="0.35">
      <c r="L22819" s="535" t="s">
        <v>23883</v>
      </c>
      <c r="M22819" s="529" t="s">
        <v>1047</v>
      </c>
    </row>
    <row r="22820" spans="12:13" x14ac:dyDescent="0.35">
      <c r="L22820" s="535" t="s">
        <v>23884</v>
      </c>
      <c r="M22820" s="529" t="s">
        <v>1047</v>
      </c>
    </row>
    <row r="22821" spans="12:13" x14ac:dyDescent="0.35">
      <c r="L22821" s="535" t="s">
        <v>23885</v>
      </c>
      <c r="M22821" s="529" t="s">
        <v>1047</v>
      </c>
    </row>
    <row r="22822" spans="12:13" x14ac:dyDescent="0.35">
      <c r="L22822" s="535" t="s">
        <v>23886</v>
      </c>
      <c r="M22822" s="529" t="s">
        <v>1047</v>
      </c>
    </row>
    <row r="22823" spans="12:13" x14ac:dyDescent="0.35">
      <c r="L22823" s="535" t="s">
        <v>23887</v>
      </c>
      <c r="M22823" s="529" t="s">
        <v>1047</v>
      </c>
    </row>
    <row r="22824" spans="12:13" x14ac:dyDescent="0.35">
      <c r="L22824" s="535" t="s">
        <v>23888</v>
      </c>
      <c r="M22824" s="529" t="s">
        <v>1047</v>
      </c>
    </row>
    <row r="22825" spans="12:13" x14ac:dyDescent="0.35">
      <c r="L22825" s="535" t="s">
        <v>23889</v>
      </c>
      <c r="M22825" s="529" t="s">
        <v>1047</v>
      </c>
    </row>
    <row r="22826" spans="12:13" x14ac:dyDescent="0.35">
      <c r="L22826" s="535" t="s">
        <v>23890</v>
      </c>
      <c r="M22826" s="529" t="s">
        <v>1047</v>
      </c>
    </row>
    <row r="22827" spans="12:13" x14ac:dyDescent="0.35">
      <c r="L22827" s="535" t="s">
        <v>23891</v>
      </c>
      <c r="M22827" s="529" t="s">
        <v>1047</v>
      </c>
    </row>
    <row r="22828" spans="12:13" x14ac:dyDescent="0.35">
      <c r="L22828" s="535" t="s">
        <v>23892</v>
      </c>
      <c r="M22828" s="529" t="s">
        <v>1047</v>
      </c>
    </row>
    <row r="22829" spans="12:13" x14ac:dyDescent="0.35">
      <c r="L22829" s="535" t="s">
        <v>23893</v>
      </c>
      <c r="M22829" s="529" t="s">
        <v>1047</v>
      </c>
    </row>
    <row r="22830" spans="12:13" x14ac:dyDescent="0.35">
      <c r="L22830" s="535" t="s">
        <v>23894</v>
      </c>
      <c r="M22830" s="529" t="s">
        <v>1047</v>
      </c>
    </row>
    <row r="22831" spans="12:13" x14ac:dyDescent="0.35">
      <c r="L22831" s="535" t="s">
        <v>23895</v>
      </c>
      <c r="M22831" s="529" t="s">
        <v>1047</v>
      </c>
    </row>
    <row r="22832" spans="12:13" x14ac:dyDescent="0.35">
      <c r="L22832" s="535" t="s">
        <v>23896</v>
      </c>
      <c r="M22832" s="529" t="s">
        <v>1047</v>
      </c>
    </row>
    <row r="22833" spans="12:13" x14ac:dyDescent="0.35">
      <c r="L22833" s="535" t="s">
        <v>23897</v>
      </c>
      <c r="M22833" s="529" t="s">
        <v>1047</v>
      </c>
    </row>
    <row r="22834" spans="12:13" x14ac:dyDescent="0.35">
      <c r="L22834" s="535" t="s">
        <v>23898</v>
      </c>
      <c r="M22834" s="529" t="s">
        <v>1047</v>
      </c>
    </row>
    <row r="22835" spans="12:13" x14ac:dyDescent="0.35">
      <c r="L22835" s="535" t="s">
        <v>23899</v>
      </c>
      <c r="M22835" s="529" t="s">
        <v>1047</v>
      </c>
    </row>
    <row r="22836" spans="12:13" x14ac:dyDescent="0.35">
      <c r="L22836" s="535" t="s">
        <v>23900</v>
      </c>
      <c r="M22836" s="529" t="s">
        <v>1047</v>
      </c>
    </row>
    <row r="22837" spans="12:13" x14ac:dyDescent="0.35">
      <c r="L22837" s="535" t="s">
        <v>23901</v>
      </c>
      <c r="M22837" s="529" t="s">
        <v>1047</v>
      </c>
    </row>
    <row r="22838" spans="12:13" x14ac:dyDescent="0.35">
      <c r="L22838" s="535" t="s">
        <v>23902</v>
      </c>
      <c r="M22838" s="529" t="s">
        <v>1047</v>
      </c>
    </row>
    <row r="22839" spans="12:13" x14ac:dyDescent="0.35">
      <c r="L22839" s="535" t="s">
        <v>23903</v>
      </c>
      <c r="M22839" s="529" t="s">
        <v>1047</v>
      </c>
    </row>
    <row r="22840" spans="12:13" x14ac:dyDescent="0.35">
      <c r="L22840" s="535" t="s">
        <v>23904</v>
      </c>
      <c r="M22840" s="529" t="s">
        <v>1047</v>
      </c>
    </row>
    <row r="22841" spans="12:13" x14ac:dyDescent="0.35">
      <c r="L22841" s="535" t="s">
        <v>23905</v>
      </c>
      <c r="M22841" s="529" t="s">
        <v>1047</v>
      </c>
    </row>
    <row r="22842" spans="12:13" x14ac:dyDescent="0.35">
      <c r="L22842" s="535" t="s">
        <v>23906</v>
      </c>
      <c r="M22842" s="529" t="s">
        <v>1047</v>
      </c>
    </row>
    <row r="22843" spans="12:13" x14ac:dyDescent="0.35">
      <c r="L22843" s="535" t="s">
        <v>23907</v>
      </c>
      <c r="M22843" s="529" t="s">
        <v>1047</v>
      </c>
    </row>
    <row r="22844" spans="12:13" x14ac:dyDescent="0.35">
      <c r="L22844" s="535" t="s">
        <v>23908</v>
      </c>
      <c r="M22844" s="529" t="s">
        <v>1047</v>
      </c>
    </row>
    <row r="22845" spans="12:13" x14ac:dyDescent="0.35">
      <c r="L22845" s="535" t="s">
        <v>23909</v>
      </c>
      <c r="M22845" s="529" t="s">
        <v>1047</v>
      </c>
    </row>
    <row r="22846" spans="12:13" x14ac:dyDescent="0.35">
      <c r="L22846" s="535" t="s">
        <v>23910</v>
      </c>
      <c r="M22846" s="529" t="s">
        <v>1047</v>
      </c>
    </row>
    <row r="22847" spans="12:13" x14ac:dyDescent="0.35">
      <c r="L22847" s="535" t="s">
        <v>23911</v>
      </c>
      <c r="M22847" s="529" t="s">
        <v>1047</v>
      </c>
    </row>
    <row r="22848" spans="12:13" x14ac:dyDescent="0.35">
      <c r="L22848" s="535" t="s">
        <v>23912</v>
      </c>
      <c r="M22848" s="529" t="s">
        <v>1047</v>
      </c>
    </row>
    <row r="22849" spans="12:13" x14ac:dyDescent="0.35">
      <c r="L22849" s="535" t="s">
        <v>23913</v>
      </c>
      <c r="M22849" s="529" t="s">
        <v>1047</v>
      </c>
    </row>
    <row r="22850" spans="12:13" x14ac:dyDescent="0.35">
      <c r="L22850" s="535" t="s">
        <v>23914</v>
      </c>
      <c r="M22850" s="529" t="s">
        <v>1047</v>
      </c>
    </row>
    <row r="22851" spans="12:13" x14ac:dyDescent="0.35">
      <c r="L22851" s="535" t="s">
        <v>23915</v>
      </c>
      <c r="M22851" s="529" t="s">
        <v>1047</v>
      </c>
    </row>
    <row r="22852" spans="12:13" x14ac:dyDescent="0.35">
      <c r="L22852" s="535" t="s">
        <v>23916</v>
      </c>
      <c r="M22852" s="529" t="s">
        <v>1047</v>
      </c>
    </row>
    <row r="22853" spans="12:13" x14ac:dyDescent="0.35">
      <c r="L22853" s="535" t="s">
        <v>23917</v>
      </c>
      <c r="M22853" s="529" t="s">
        <v>1047</v>
      </c>
    </row>
    <row r="22854" spans="12:13" x14ac:dyDescent="0.35">
      <c r="L22854" s="535" t="s">
        <v>23918</v>
      </c>
      <c r="M22854" s="529" t="s">
        <v>1047</v>
      </c>
    </row>
    <row r="22855" spans="12:13" x14ac:dyDescent="0.35">
      <c r="L22855" s="535" t="s">
        <v>23919</v>
      </c>
      <c r="M22855" s="529" t="s">
        <v>1047</v>
      </c>
    </row>
    <row r="22856" spans="12:13" x14ac:dyDescent="0.35">
      <c r="L22856" s="535" t="s">
        <v>23920</v>
      </c>
      <c r="M22856" s="529" t="s">
        <v>1047</v>
      </c>
    </row>
    <row r="22857" spans="12:13" x14ac:dyDescent="0.35">
      <c r="L22857" s="535" t="s">
        <v>23921</v>
      </c>
      <c r="M22857" s="529" t="s">
        <v>1047</v>
      </c>
    </row>
    <row r="22858" spans="12:13" x14ac:dyDescent="0.35">
      <c r="L22858" s="535" t="s">
        <v>23922</v>
      </c>
      <c r="M22858" s="529" t="s">
        <v>1047</v>
      </c>
    </row>
    <row r="22859" spans="12:13" x14ac:dyDescent="0.35">
      <c r="L22859" s="535" t="s">
        <v>23923</v>
      </c>
      <c r="M22859" s="529" t="s">
        <v>1047</v>
      </c>
    </row>
    <row r="22860" spans="12:13" x14ac:dyDescent="0.35">
      <c r="L22860" s="535" t="s">
        <v>23924</v>
      </c>
      <c r="M22860" s="529" t="s">
        <v>1047</v>
      </c>
    </row>
    <row r="22861" spans="12:13" x14ac:dyDescent="0.35">
      <c r="L22861" s="535" t="s">
        <v>23925</v>
      </c>
      <c r="M22861" s="529" t="s">
        <v>1047</v>
      </c>
    </row>
    <row r="22862" spans="12:13" x14ac:dyDescent="0.35">
      <c r="L22862" s="535" t="s">
        <v>23926</v>
      </c>
      <c r="M22862" s="529" t="s">
        <v>1047</v>
      </c>
    </row>
    <row r="22863" spans="12:13" x14ac:dyDescent="0.35">
      <c r="L22863" s="535" t="s">
        <v>23927</v>
      </c>
      <c r="M22863" s="529" t="s">
        <v>1047</v>
      </c>
    </row>
    <row r="22864" spans="12:13" x14ac:dyDescent="0.35">
      <c r="L22864" s="535" t="s">
        <v>23928</v>
      </c>
      <c r="M22864" s="529" t="s">
        <v>1047</v>
      </c>
    </row>
    <row r="22865" spans="12:13" x14ac:dyDescent="0.35">
      <c r="L22865" s="535" t="s">
        <v>23929</v>
      </c>
      <c r="M22865" s="529" t="s">
        <v>1047</v>
      </c>
    </row>
    <row r="22866" spans="12:13" x14ac:dyDescent="0.35">
      <c r="L22866" s="535" t="s">
        <v>23930</v>
      </c>
      <c r="M22866" s="529" t="s">
        <v>1047</v>
      </c>
    </row>
    <row r="22867" spans="12:13" x14ac:dyDescent="0.35">
      <c r="L22867" s="535" t="s">
        <v>23931</v>
      </c>
      <c r="M22867" s="529" t="s">
        <v>1047</v>
      </c>
    </row>
    <row r="22868" spans="12:13" x14ac:dyDescent="0.35">
      <c r="L22868" s="535" t="s">
        <v>23932</v>
      </c>
      <c r="M22868" s="529" t="s">
        <v>1047</v>
      </c>
    </row>
    <row r="22869" spans="12:13" x14ac:dyDescent="0.35">
      <c r="L22869" s="535" t="s">
        <v>23933</v>
      </c>
      <c r="M22869" s="529" t="s">
        <v>1047</v>
      </c>
    </row>
    <row r="22870" spans="12:13" x14ac:dyDescent="0.35">
      <c r="L22870" s="535" t="s">
        <v>23934</v>
      </c>
      <c r="M22870" s="529" t="s">
        <v>1047</v>
      </c>
    </row>
    <row r="22871" spans="12:13" x14ac:dyDescent="0.35">
      <c r="L22871" s="535" t="s">
        <v>23935</v>
      </c>
      <c r="M22871" s="529" t="s">
        <v>1047</v>
      </c>
    </row>
    <row r="22872" spans="12:13" x14ac:dyDescent="0.35">
      <c r="L22872" s="535" t="s">
        <v>23936</v>
      </c>
      <c r="M22872" s="529" t="s">
        <v>1047</v>
      </c>
    </row>
    <row r="22873" spans="12:13" x14ac:dyDescent="0.35">
      <c r="L22873" s="535" t="s">
        <v>23937</v>
      </c>
      <c r="M22873" s="529" t="s">
        <v>1047</v>
      </c>
    </row>
    <row r="22874" spans="12:13" x14ac:dyDescent="0.35">
      <c r="L22874" s="535" t="s">
        <v>23938</v>
      </c>
      <c r="M22874" s="529" t="s">
        <v>1047</v>
      </c>
    </row>
    <row r="22875" spans="12:13" x14ac:dyDescent="0.35">
      <c r="L22875" s="535" t="s">
        <v>23939</v>
      </c>
      <c r="M22875" s="529" t="s">
        <v>1047</v>
      </c>
    </row>
    <row r="22876" spans="12:13" x14ac:dyDescent="0.35">
      <c r="L22876" s="535" t="s">
        <v>23940</v>
      </c>
      <c r="M22876" s="529" t="s">
        <v>1047</v>
      </c>
    </row>
    <row r="22877" spans="12:13" x14ac:dyDescent="0.35">
      <c r="L22877" s="535" t="s">
        <v>23941</v>
      </c>
      <c r="M22877" s="529" t="s">
        <v>1047</v>
      </c>
    </row>
    <row r="22878" spans="12:13" x14ac:dyDescent="0.35">
      <c r="L22878" s="535" t="s">
        <v>23942</v>
      </c>
      <c r="M22878" s="529" t="s">
        <v>1047</v>
      </c>
    </row>
    <row r="22879" spans="12:13" x14ac:dyDescent="0.35">
      <c r="L22879" s="535" t="s">
        <v>23943</v>
      </c>
      <c r="M22879" s="529" t="s">
        <v>1047</v>
      </c>
    </row>
    <row r="22880" spans="12:13" x14ac:dyDescent="0.35">
      <c r="L22880" s="535" t="s">
        <v>23944</v>
      </c>
      <c r="M22880" s="529" t="s">
        <v>1047</v>
      </c>
    </row>
    <row r="22881" spans="12:13" x14ac:dyDescent="0.35">
      <c r="L22881" s="535" t="s">
        <v>23945</v>
      </c>
      <c r="M22881" s="529" t="s">
        <v>1047</v>
      </c>
    </row>
    <row r="22882" spans="12:13" x14ac:dyDescent="0.35">
      <c r="L22882" s="535" t="s">
        <v>23946</v>
      </c>
      <c r="M22882" s="529" t="s">
        <v>1047</v>
      </c>
    </row>
    <row r="22883" spans="12:13" x14ac:dyDescent="0.35">
      <c r="L22883" s="535" t="s">
        <v>23947</v>
      </c>
      <c r="M22883" s="529" t="s">
        <v>1047</v>
      </c>
    </row>
    <row r="22884" spans="12:13" x14ac:dyDescent="0.35">
      <c r="L22884" s="535" t="s">
        <v>23948</v>
      </c>
      <c r="M22884" s="529" t="s">
        <v>1047</v>
      </c>
    </row>
    <row r="22885" spans="12:13" x14ac:dyDescent="0.35">
      <c r="L22885" s="535" t="s">
        <v>23949</v>
      </c>
      <c r="M22885" s="529" t="s">
        <v>1047</v>
      </c>
    </row>
    <row r="22886" spans="12:13" x14ac:dyDescent="0.35">
      <c r="L22886" s="535" t="s">
        <v>23950</v>
      </c>
      <c r="M22886" s="529" t="s">
        <v>1047</v>
      </c>
    </row>
    <row r="22887" spans="12:13" x14ac:dyDescent="0.35">
      <c r="L22887" s="535" t="s">
        <v>23951</v>
      </c>
      <c r="M22887" s="529" t="s">
        <v>1047</v>
      </c>
    </row>
    <row r="22888" spans="12:13" x14ac:dyDescent="0.35">
      <c r="L22888" s="535" t="s">
        <v>23952</v>
      </c>
      <c r="M22888" s="529" t="s">
        <v>1047</v>
      </c>
    </row>
    <row r="22889" spans="12:13" x14ac:dyDescent="0.35">
      <c r="L22889" s="535" t="s">
        <v>23953</v>
      </c>
      <c r="M22889" s="529" t="s">
        <v>1047</v>
      </c>
    </row>
    <row r="22890" spans="12:13" x14ac:dyDescent="0.35">
      <c r="L22890" s="535" t="s">
        <v>23954</v>
      </c>
      <c r="M22890" s="529" t="s">
        <v>1047</v>
      </c>
    </row>
    <row r="22891" spans="12:13" x14ac:dyDescent="0.35">
      <c r="L22891" s="535" t="s">
        <v>23955</v>
      </c>
      <c r="M22891" s="529" t="s">
        <v>1047</v>
      </c>
    </row>
    <row r="22892" spans="12:13" x14ac:dyDescent="0.35">
      <c r="L22892" s="535" t="s">
        <v>23956</v>
      </c>
      <c r="M22892" s="529" t="s">
        <v>1047</v>
      </c>
    </row>
    <row r="22893" spans="12:13" x14ac:dyDescent="0.35">
      <c r="L22893" s="535" t="s">
        <v>23957</v>
      </c>
      <c r="M22893" s="529" t="s">
        <v>1047</v>
      </c>
    </row>
    <row r="22894" spans="12:13" x14ac:dyDescent="0.35">
      <c r="L22894" s="535" t="s">
        <v>23958</v>
      </c>
      <c r="M22894" s="529" t="s">
        <v>1047</v>
      </c>
    </row>
    <row r="22895" spans="12:13" x14ac:dyDescent="0.35">
      <c r="L22895" s="535" t="s">
        <v>23959</v>
      </c>
      <c r="M22895" s="529" t="s">
        <v>1047</v>
      </c>
    </row>
    <row r="22896" spans="12:13" x14ac:dyDescent="0.35">
      <c r="L22896" s="535" t="s">
        <v>23960</v>
      </c>
      <c r="M22896" s="529" t="s">
        <v>1047</v>
      </c>
    </row>
    <row r="22897" spans="12:13" x14ac:dyDescent="0.35">
      <c r="L22897" s="535" t="s">
        <v>23961</v>
      </c>
      <c r="M22897" s="529" t="s">
        <v>1047</v>
      </c>
    </row>
    <row r="22898" spans="12:13" x14ac:dyDescent="0.35">
      <c r="L22898" s="535" t="s">
        <v>23962</v>
      </c>
      <c r="M22898" s="529" t="s">
        <v>1047</v>
      </c>
    </row>
    <row r="22899" spans="12:13" x14ac:dyDescent="0.35">
      <c r="L22899" s="535" t="s">
        <v>23963</v>
      </c>
      <c r="M22899" s="529" t="s">
        <v>1047</v>
      </c>
    </row>
    <row r="22900" spans="12:13" x14ac:dyDescent="0.35">
      <c r="L22900" s="535" t="s">
        <v>23964</v>
      </c>
      <c r="M22900" s="529" t="s">
        <v>1047</v>
      </c>
    </row>
    <row r="22901" spans="12:13" x14ac:dyDescent="0.35">
      <c r="L22901" s="535" t="s">
        <v>23965</v>
      </c>
      <c r="M22901" s="529" t="s">
        <v>1047</v>
      </c>
    </row>
    <row r="22902" spans="12:13" x14ac:dyDescent="0.35">
      <c r="L22902" s="535" t="s">
        <v>23966</v>
      </c>
      <c r="M22902" s="529" t="s">
        <v>1047</v>
      </c>
    </row>
    <row r="22903" spans="12:13" x14ac:dyDescent="0.35">
      <c r="L22903" s="535" t="s">
        <v>23967</v>
      </c>
      <c r="M22903" s="529" t="s">
        <v>1047</v>
      </c>
    </row>
    <row r="22904" spans="12:13" x14ac:dyDescent="0.35">
      <c r="L22904" s="535" t="s">
        <v>23968</v>
      </c>
      <c r="M22904" s="529" t="s">
        <v>1047</v>
      </c>
    </row>
    <row r="22905" spans="12:13" x14ac:dyDescent="0.35">
      <c r="L22905" s="535" t="s">
        <v>23969</v>
      </c>
      <c r="M22905" s="529" t="s">
        <v>1047</v>
      </c>
    </row>
    <row r="22906" spans="12:13" x14ac:dyDescent="0.35">
      <c r="L22906" s="535" t="s">
        <v>23970</v>
      </c>
      <c r="M22906" s="529" t="s">
        <v>1047</v>
      </c>
    </row>
    <row r="22907" spans="12:13" x14ac:dyDescent="0.35">
      <c r="L22907" s="535" t="s">
        <v>23971</v>
      </c>
      <c r="M22907" s="529" t="s">
        <v>1047</v>
      </c>
    </row>
    <row r="22908" spans="12:13" x14ac:dyDescent="0.35">
      <c r="L22908" s="535" t="s">
        <v>23972</v>
      </c>
      <c r="M22908" s="529" t="s">
        <v>1047</v>
      </c>
    </row>
    <row r="22909" spans="12:13" x14ac:dyDescent="0.35">
      <c r="L22909" s="535" t="s">
        <v>23973</v>
      </c>
      <c r="M22909" s="529" t="s">
        <v>1047</v>
      </c>
    </row>
    <row r="22910" spans="12:13" x14ac:dyDescent="0.35">
      <c r="L22910" s="535" t="s">
        <v>23974</v>
      </c>
      <c r="M22910" s="529" t="s">
        <v>1047</v>
      </c>
    </row>
    <row r="22911" spans="12:13" x14ac:dyDescent="0.35">
      <c r="L22911" s="535" t="s">
        <v>23975</v>
      </c>
      <c r="M22911" s="529" t="s">
        <v>1047</v>
      </c>
    </row>
    <row r="22912" spans="12:13" x14ac:dyDescent="0.35">
      <c r="L22912" s="535" t="s">
        <v>23976</v>
      </c>
      <c r="M22912" s="529" t="s">
        <v>1047</v>
      </c>
    </row>
    <row r="22913" spans="12:13" x14ac:dyDescent="0.35">
      <c r="L22913" s="535" t="s">
        <v>23977</v>
      </c>
      <c r="M22913" s="529" t="s">
        <v>1047</v>
      </c>
    </row>
    <row r="22914" spans="12:13" x14ac:dyDescent="0.35">
      <c r="L22914" s="535" t="s">
        <v>23978</v>
      </c>
      <c r="M22914" s="529" t="s">
        <v>1047</v>
      </c>
    </row>
    <row r="22915" spans="12:13" x14ac:dyDescent="0.35">
      <c r="L22915" s="535" t="s">
        <v>23979</v>
      </c>
      <c r="M22915" s="529" t="s">
        <v>1047</v>
      </c>
    </row>
    <row r="22916" spans="12:13" x14ac:dyDescent="0.35">
      <c r="L22916" s="535" t="s">
        <v>23980</v>
      </c>
      <c r="M22916" s="529" t="s">
        <v>1047</v>
      </c>
    </row>
    <row r="22917" spans="12:13" x14ac:dyDescent="0.35">
      <c r="L22917" s="535" t="s">
        <v>23981</v>
      </c>
      <c r="M22917" s="529" t="s">
        <v>1047</v>
      </c>
    </row>
    <row r="22918" spans="12:13" x14ac:dyDescent="0.35">
      <c r="L22918" s="535" t="s">
        <v>23982</v>
      </c>
      <c r="M22918" s="529" t="s">
        <v>1047</v>
      </c>
    </row>
    <row r="22919" spans="12:13" x14ac:dyDescent="0.35">
      <c r="L22919" s="535" t="s">
        <v>23983</v>
      </c>
      <c r="M22919" s="529" t="s">
        <v>1047</v>
      </c>
    </row>
    <row r="22920" spans="12:13" x14ac:dyDescent="0.35">
      <c r="L22920" s="535" t="s">
        <v>23984</v>
      </c>
      <c r="M22920" s="529" t="s">
        <v>1047</v>
      </c>
    </row>
    <row r="22921" spans="12:13" x14ac:dyDescent="0.35">
      <c r="L22921" s="535" t="s">
        <v>23985</v>
      </c>
      <c r="M22921" s="529" t="s">
        <v>1047</v>
      </c>
    </row>
    <row r="22922" spans="12:13" x14ac:dyDescent="0.35">
      <c r="L22922" s="535" t="s">
        <v>23986</v>
      </c>
      <c r="M22922" s="529" t="s">
        <v>1047</v>
      </c>
    </row>
    <row r="22923" spans="12:13" x14ac:dyDescent="0.35">
      <c r="L22923" s="535" t="s">
        <v>23987</v>
      </c>
      <c r="M22923" s="529" t="s">
        <v>1047</v>
      </c>
    </row>
    <row r="22924" spans="12:13" x14ac:dyDescent="0.35">
      <c r="L22924" s="535" t="s">
        <v>23988</v>
      </c>
      <c r="M22924" s="529" t="s">
        <v>1047</v>
      </c>
    </row>
    <row r="22925" spans="12:13" x14ac:dyDescent="0.35">
      <c r="L22925" s="535" t="s">
        <v>23989</v>
      </c>
      <c r="M22925" s="529" t="s">
        <v>1075</v>
      </c>
    </row>
    <row r="22926" spans="12:13" x14ac:dyDescent="0.35">
      <c r="L22926" s="535" t="s">
        <v>23990</v>
      </c>
      <c r="M22926" s="529" t="s">
        <v>1047</v>
      </c>
    </row>
    <row r="22927" spans="12:13" x14ac:dyDescent="0.35">
      <c r="L22927" s="535" t="s">
        <v>23991</v>
      </c>
      <c r="M22927" s="529" t="s">
        <v>1047</v>
      </c>
    </row>
    <row r="22928" spans="12:13" x14ac:dyDescent="0.35">
      <c r="L22928" s="535" t="s">
        <v>23992</v>
      </c>
      <c r="M22928" s="529" t="s">
        <v>1047</v>
      </c>
    </row>
    <row r="22929" spans="12:13" x14ac:dyDescent="0.35">
      <c r="L22929" s="535" t="s">
        <v>23993</v>
      </c>
      <c r="M22929" s="529" t="s">
        <v>1047</v>
      </c>
    </row>
    <row r="22930" spans="12:13" x14ac:dyDescent="0.35">
      <c r="L22930" s="535" t="s">
        <v>23994</v>
      </c>
      <c r="M22930" s="529" t="s">
        <v>1047</v>
      </c>
    </row>
    <row r="22931" spans="12:13" x14ac:dyDescent="0.35">
      <c r="L22931" s="535" t="s">
        <v>23995</v>
      </c>
      <c r="M22931" s="529" t="s">
        <v>1047</v>
      </c>
    </row>
    <row r="22932" spans="12:13" x14ac:dyDescent="0.35">
      <c r="L22932" s="535" t="s">
        <v>23996</v>
      </c>
      <c r="M22932" s="529" t="s">
        <v>1047</v>
      </c>
    </row>
    <row r="22933" spans="12:13" x14ac:dyDescent="0.35">
      <c r="L22933" s="535" t="s">
        <v>23997</v>
      </c>
      <c r="M22933" s="529" t="s">
        <v>1047</v>
      </c>
    </row>
    <row r="22934" spans="12:13" x14ac:dyDescent="0.35">
      <c r="L22934" s="535" t="s">
        <v>23998</v>
      </c>
      <c r="M22934" s="529" t="s">
        <v>1047</v>
      </c>
    </row>
    <row r="22935" spans="12:13" x14ac:dyDescent="0.35">
      <c r="L22935" s="535" t="s">
        <v>23999</v>
      </c>
      <c r="M22935" s="529" t="s">
        <v>1047</v>
      </c>
    </row>
    <row r="22936" spans="12:13" x14ac:dyDescent="0.35">
      <c r="L22936" s="535" t="s">
        <v>24000</v>
      </c>
      <c r="M22936" s="529" t="s">
        <v>1047</v>
      </c>
    </row>
    <row r="22937" spans="12:13" x14ac:dyDescent="0.35">
      <c r="L22937" s="535" t="s">
        <v>24001</v>
      </c>
      <c r="M22937" s="529" t="s">
        <v>1047</v>
      </c>
    </row>
    <row r="22938" spans="12:13" x14ac:dyDescent="0.35">
      <c r="L22938" s="535" t="s">
        <v>24002</v>
      </c>
      <c r="M22938" s="529" t="s">
        <v>1047</v>
      </c>
    </row>
    <row r="22939" spans="12:13" x14ac:dyDescent="0.35">
      <c r="L22939" s="535" t="s">
        <v>24003</v>
      </c>
      <c r="M22939" s="529" t="s">
        <v>1047</v>
      </c>
    </row>
    <row r="22940" spans="12:13" x14ac:dyDescent="0.35">
      <c r="L22940" s="535" t="s">
        <v>24004</v>
      </c>
      <c r="M22940" s="529" t="s">
        <v>1047</v>
      </c>
    </row>
    <row r="22941" spans="12:13" x14ac:dyDescent="0.35">
      <c r="L22941" s="535" t="s">
        <v>24005</v>
      </c>
      <c r="M22941" s="529" t="s">
        <v>1047</v>
      </c>
    </row>
    <row r="22942" spans="12:13" x14ac:dyDescent="0.35">
      <c r="L22942" s="535" t="s">
        <v>24006</v>
      </c>
      <c r="M22942" s="529" t="s">
        <v>1047</v>
      </c>
    </row>
    <row r="22943" spans="12:13" x14ac:dyDescent="0.35">
      <c r="L22943" s="535" t="s">
        <v>24007</v>
      </c>
      <c r="M22943" s="529" t="s">
        <v>1047</v>
      </c>
    </row>
    <row r="22944" spans="12:13" x14ac:dyDescent="0.35">
      <c r="L22944" s="535" t="s">
        <v>24008</v>
      </c>
      <c r="M22944" s="529" t="s">
        <v>1047</v>
      </c>
    </row>
    <row r="22945" spans="12:13" x14ac:dyDescent="0.35">
      <c r="L22945" s="535" t="s">
        <v>24009</v>
      </c>
      <c r="M22945" s="529" t="s">
        <v>1047</v>
      </c>
    </row>
    <row r="22946" spans="12:13" x14ac:dyDescent="0.35">
      <c r="L22946" s="535" t="s">
        <v>24010</v>
      </c>
      <c r="M22946" s="529" t="s">
        <v>1047</v>
      </c>
    </row>
    <row r="22947" spans="12:13" x14ac:dyDescent="0.35">
      <c r="L22947" s="535" t="s">
        <v>24011</v>
      </c>
      <c r="M22947" s="529" t="s">
        <v>1047</v>
      </c>
    </row>
    <row r="22948" spans="12:13" x14ac:dyDescent="0.35">
      <c r="L22948" s="535" t="s">
        <v>24012</v>
      </c>
      <c r="M22948" s="529" t="s">
        <v>1047</v>
      </c>
    </row>
    <row r="22949" spans="12:13" x14ac:dyDescent="0.35">
      <c r="L22949" s="535" t="s">
        <v>24013</v>
      </c>
      <c r="M22949" s="529" t="s">
        <v>1047</v>
      </c>
    </row>
    <row r="22950" spans="12:13" x14ac:dyDescent="0.35">
      <c r="L22950" s="535" t="s">
        <v>24014</v>
      </c>
      <c r="M22950" s="529" t="s">
        <v>1047</v>
      </c>
    </row>
    <row r="22951" spans="12:13" x14ac:dyDescent="0.35">
      <c r="L22951" s="535" t="s">
        <v>24015</v>
      </c>
      <c r="M22951" s="529" t="s">
        <v>1047</v>
      </c>
    </row>
    <row r="22952" spans="12:13" x14ac:dyDescent="0.35">
      <c r="L22952" s="535" t="s">
        <v>24016</v>
      </c>
      <c r="M22952" s="529" t="s">
        <v>1047</v>
      </c>
    </row>
    <row r="22953" spans="12:13" x14ac:dyDescent="0.35">
      <c r="L22953" s="535" t="s">
        <v>24017</v>
      </c>
      <c r="M22953" s="529" t="s">
        <v>1047</v>
      </c>
    </row>
    <row r="22954" spans="12:13" x14ac:dyDescent="0.35">
      <c r="L22954" s="535" t="s">
        <v>24018</v>
      </c>
      <c r="M22954" s="529" t="s">
        <v>1047</v>
      </c>
    </row>
    <row r="22955" spans="12:13" x14ac:dyDescent="0.35">
      <c r="L22955" s="535" t="s">
        <v>24019</v>
      </c>
      <c r="M22955" s="529" t="s">
        <v>1047</v>
      </c>
    </row>
    <row r="22956" spans="12:13" x14ac:dyDescent="0.35">
      <c r="L22956" s="535" t="s">
        <v>24020</v>
      </c>
      <c r="M22956" s="529" t="s">
        <v>1047</v>
      </c>
    </row>
    <row r="22957" spans="12:13" x14ac:dyDescent="0.35">
      <c r="L22957" s="535" t="s">
        <v>24021</v>
      </c>
      <c r="M22957" s="529" t="s">
        <v>1047</v>
      </c>
    </row>
    <row r="22958" spans="12:13" x14ac:dyDescent="0.35">
      <c r="L22958" s="535" t="s">
        <v>24022</v>
      </c>
      <c r="M22958" s="529" t="s">
        <v>1047</v>
      </c>
    </row>
    <row r="22959" spans="12:13" x14ac:dyDescent="0.35">
      <c r="L22959" s="535" t="s">
        <v>24023</v>
      </c>
      <c r="M22959" s="529" t="s">
        <v>1047</v>
      </c>
    </row>
    <row r="22960" spans="12:13" x14ac:dyDescent="0.35">
      <c r="L22960" s="535" t="s">
        <v>24024</v>
      </c>
      <c r="M22960" s="529" t="s">
        <v>1047</v>
      </c>
    </row>
    <row r="22961" spans="12:13" x14ac:dyDescent="0.35">
      <c r="L22961" s="535" t="s">
        <v>24025</v>
      </c>
      <c r="M22961" s="529" t="s">
        <v>1047</v>
      </c>
    </row>
    <row r="22962" spans="12:13" x14ac:dyDescent="0.35">
      <c r="L22962" s="535" t="s">
        <v>24026</v>
      </c>
      <c r="M22962" s="529" t="s">
        <v>1047</v>
      </c>
    </row>
    <row r="22963" spans="12:13" x14ac:dyDescent="0.35">
      <c r="L22963" s="535" t="s">
        <v>24027</v>
      </c>
      <c r="M22963" s="529" t="s">
        <v>1047</v>
      </c>
    </row>
    <row r="22964" spans="12:13" x14ac:dyDescent="0.35">
      <c r="L22964" s="535" t="s">
        <v>24028</v>
      </c>
      <c r="M22964" s="529" t="s">
        <v>1047</v>
      </c>
    </row>
    <row r="22965" spans="12:13" x14ac:dyDescent="0.35">
      <c r="L22965" s="535" t="s">
        <v>24029</v>
      </c>
      <c r="M22965" s="529" t="s">
        <v>1047</v>
      </c>
    </row>
    <row r="22966" spans="12:13" x14ac:dyDescent="0.35">
      <c r="L22966" s="535" t="s">
        <v>24030</v>
      </c>
      <c r="M22966" s="529" t="s">
        <v>1047</v>
      </c>
    </row>
    <row r="22967" spans="12:13" x14ac:dyDescent="0.35">
      <c r="L22967" s="535" t="s">
        <v>24031</v>
      </c>
      <c r="M22967" s="529" t="s">
        <v>1047</v>
      </c>
    </row>
    <row r="22968" spans="12:13" x14ac:dyDescent="0.35">
      <c r="L22968" s="535" t="s">
        <v>24032</v>
      </c>
      <c r="M22968" s="529" t="s">
        <v>1047</v>
      </c>
    </row>
    <row r="22969" spans="12:13" x14ac:dyDescent="0.35">
      <c r="L22969" s="535" t="s">
        <v>24033</v>
      </c>
      <c r="M22969" s="529" t="s">
        <v>1047</v>
      </c>
    </row>
    <row r="22970" spans="12:13" x14ac:dyDescent="0.35">
      <c r="L22970" s="535" t="s">
        <v>24034</v>
      </c>
      <c r="M22970" s="529" t="s">
        <v>1047</v>
      </c>
    </row>
    <row r="22971" spans="12:13" x14ac:dyDescent="0.35">
      <c r="L22971" s="535" t="s">
        <v>24035</v>
      </c>
      <c r="M22971" s="529" t="s">
        <v>1047</v>
      </c>
    </row>
    <row r="22972" spans="12:13" x14ac:dyDescent="0.35">
      <c r="L22972" s="535" t="s">
        <v>24036</v>
      </c>
      <c r="M22972" s="529" t="s">
        <v>1047</v>
      </c>
    </row>
    <row r="22973" spans="12:13" x14ac:dyDescent="0.35">
      <c r="L22973" s="535" t="s">
        <v>24037</v>
      </c>
      <c r="M22973" s="529" t="s">
        <v>1047</v>
      </c>
    </row>
    <row r="22974" spans="12:13" x14ac:dyDescent="0.35">
      <c r="L22974" s="535" t="s">
        <v>24038</v>
      </c>
      <c r="M22974" s="529" t="s">
        <v>1047</v>
      </c>
    </row>
    <row r="22975" spans="12:13" x14ac:dyDescent="0.35">
      <c r="L22975" s="535" t="s">
        <v>24039</v>
      </c>
      <c r="M22975" s="529" t="s">
        <v>1047</v>
      </c>
    </row>
    <row r="22976" spans="12:13" x14ac:dyDescent="0.35">
      <c r="L22976" s="535" t="s">
        <v>24040</v>
      </c>
      <c r="M22976" s="529" t="s">
        <v>1047</v>
      </c>
    </row>
    <row r="22977" spans="12:13" x14ac:dyDescent="0.35">
      <c r="L22977" s="535" t="s">
        <v>24041</v>
      </c>
      <c r="M22977" s="529" t="s">
        <v>1047</v>
      </c>
    </row>
    <row r="22978" spans="12:13" x14ac:dyDescent="0.35">
      <c r="L22978" s="535" t="s">
        <v>24042</v>
      </c>
      <c r="M22978" s="529" t="s">
        <v>1047</v>
      </c>
    </row>
    <row r="22979" spans="12:13" x14ac:dyDescent="0.35">
      <c r="L22979" s="535" t="s">
        <v>24043</v>
      </c>
      <c r="M22979" s="529" t="s">
        <v>1047</v>
      </c>
    </row>
    <row r="22980" spans="12:13" x14ac:dyDescent="0.35">
      <c r="L22980" s="535" t="s">
        <v>24044</v>
      </c>
      <c r="M22980" s="529" t="s">
        <v>1047</v>
      </c>
    </row>
    <row r="22981" spans="12:13" x14ac:dyDescent="0.35">
      <c r="L22981" s="535" t="s">
        <v>24045</v>
      </c>
      <c r="M22981" s="529" t="s">
        <v>1047</v>
      </c>
    </row>
    <row r="22982" spans="12:13" x14ac:dyDescent="0.35">
      <c r="L22982" s="535" t="s">
        <v>24046</v>
      </c>
      <c r="M22982" s="529" t="s">
        <v>1047</v>
      </c>
    </row>
    <row r="22983" spans="12:13" x14ac:dyDescent="0.35">
      <c r="L22983" s="535" t="s">
        <v>24047</v>
      </c>
      <c r="M22983" s="529" t="s">
        <v>1047</v>
      </c>
    </row>
    <row r="22984" spans="12:13" x14ac:dyDescent="0.35">
      <c r="L22984" s="535" t="s">
        <v>24048</v>
      </c>
      <c r="M22984" s="529" t="s">
        <v>1047</v>
      </c>
    </row>
    <row r="22985" spans="12:13" x14ac:dyDescent="0.35">
      <c r="L22985" s="535" t="s">
        <v>24049</v>
      </c>
      <c r="M22985" s="529" t="s">
        <v>1047</v>
      </c>
    </row>
    <row r="22986" spans="12:13" x14ac:dyDescent="0.35">
      <c r="L22986" s="535" t="s">
        <v>24050</v>
      </c>
      <c r="M22986" s="529" t="s">
        <v>1047</v>
      </c>
    </row>
    <row r="22987" spans="12:13" x14ac:dyDescent="0.35">
      <c r="L22987" s="535" t="s">
        <v>24051</v>
      </c>
      <c r="M22987" s="529" t="s">
        <v>1047</v>
      </c>
    </row>
    <row r="22988" spans="12:13" x14ac:dyDescent="0.35">
      <c r="L22988" s="535" t="s">
        <v>24052</v>
      </c>
      <c r="M22988" s="529" t="s">
        <v>1047</v>
      </c>
    </row>
    <row r="22989" spans="12:13" x14ac:dyDescent="0.35">
      <c r="L22989" s="535" t="s">
        <v>24053</v>
      </c>
      <c r="M22989" s="529" t="s">
        <v>1047</v>
      </c>
    </row>
    <row r="22990" spans="12:13" x14ac:dyDescent="0.35">
      <c r="L22990" s="535" t="s">
        <v>24054</v>
      </c>
      <c r="M22990" s="529" t="s">
        <v>1047</v>
      </c>
    </row>
    <row r="22991" spans="12:13" x14ac:dyDescent="0.35">
      <c r="L22991" s="535" t="s">
        <v>24055</v>
      </c>
      <c r="M22991" s="529" t="s">
        <v>1047</v>
      </c>
    </row>
    <row r="22992" spans="12:13" x14ac:dyDescent="0.35">
      <c r="L22992" s="535" t="s">
        <v>24056</v>
      </c>
      <c r="M22992" s="529" t="s">
        <v>1047</v>
      </c>
    </row>
    <row r="22993" spans="12:13" x14ac:dyDescent="0.35">
      <c r="L22993" s="535" t="s">
        <v>24057</v>
      </c>
      <c r="M22993" s="529" t="s">
        <v>1047</v>
      </c>
    </row>
    <row r="22994" spans="12:13" x14ac:dyDescent="0.35">
      <c r="L22994" s="535" t="s">
        <v>24058</v>
      </c>
      <c r="M22994" s="529" t="s">
        <v>1047</v>
      </c>
    </row>
    <row r="22995" spans="12:13" x14ac:dyDescent="0.35">
      <c r="L22995" s="535" t="s">
        <v>24059</v>
      </c>
      <c r="M22995" s="529" t="s">
        <v>1047</v>
      </c>
    </row>
    <row r="22996" spans="12:13" x14ac:dyDescent="0.35">
      <c r="L22996" s="535" t="s">
        <v>24060</v>
      </c>
      <c r="M22996" s="529" t="s">
        <v>1047</v>
      </c>
    </row>
    <row r="22997" spans="12:13" x14ac:dyDescent="0.35">
      <c r="L22997" s="535" t="s">
        <v>24061</v>
      </c>
      <c r="M22997" s="529" t="s">
        <v>1047</v>
      </c>
    </row>
    <row r="22998" spans="12:13" x14ac:dyDescent="0.35">
      <c r="L22998" s="535" t="s">
        <v>24062</v>
      </c>
      <c r="M22998" s="529" t="s">
        <v>1047</v>
      </c>
    </row>
    <row r="22999" spans="12:13" x14ac:dyDescent="0.35">
      <c r="L22999" s="535" t="s">
        <v>24063</v>
      </c>
      <c r="M22999" s="529" t="s">
        <v>1047</v>
      </c>
    </row>
    <row r="23000" spans="12:13" x14ac:dyDescent="0.35">
      <c r="L23000" s="535" t="s">
        <v>24064</v>
      </c>
      <c r="M23000" s="529" t="s">
        <v>1047</v>
      </c>
    </row>
    <row r="23001" spans="12:13" x14ac:dyDescent="0.35">
      <c r="L23001" s="535" t="s">
        <v>24065</v>
      </c>
      <c r="M23001" s="529" t="s">
        <v>1047</v>
      </c>
    </row>
    <row r="23002" spans="12:13" x14ac:dyDescent="0.35">
      <c r="L23002" s="535" t="s">
        <v>24066</v>
      </c>
      <c r="M23002" s="529" t="s">
        <v>1047</v>
      </c>
    </row>
    <row r="23003" spans="12:13" x14ac:dyDescent="0.35">
      <c r="L23003" s="535" t="s">
        <v>24067</v>
      </c>
      <c r="M23003" s="529" t="s">
        <v>1047</v>
      </c>
    </row>
    <row r="23004" spans="12:13" x14ac:dyDescent="0.35">
      <c r="L23004" s="535" t="s">
        <v>24068</v>
      </c>
      <c r="M23004" s="529" t="s">
        <v>1047</v>
      </c>
    </row>
    <row r="23005" spans="12:13" x14ac:dyDescent="0.35">
      <c r="L23005" s="535" t="s">
        <v>24069</v>
      </c>
      <c r="M23005" s="529" t="s">
        <v>1047</v>
      </c>
    </row>
    <row r="23006" spans="12:13" x14ac:dyDescent="0.35">
      <c r="L23006" s="535" t="s">
        <v>24070</v>
      </c>
      <c r="M23006" s="529" t="s">
        <v>1047</v>
      </c>
    </row>
    <row r="23007" spans="12:13" x14ac:dyDescent="0.35">
      <c r="L23007" s="535" t="s">
        <v>24071</v>
      </c>
      <c r="M23007" s="529" t="s">
        <v>1047</v>
      </c>
    </row>
    <row r="23008" spans="12:13" x14ac:dyDescent="0.35">
      <c r="L23008" s="535" t="s">
        <v>24072</v>
      </c>
      <c r="M23008" s="529" t="s">
        <v>1047</v>
      </c>
    </row>
    <row r="23009" spans="12:13" x14ac:dyDescent="0.35">
      <c r="L23009" s="535" t="s">
        <v>24073</v>
      </c>
      <c r="M23009" s="529" t="s">
        <v>1075</v>
      </c>
    </row>
    <row r="23010" spans="12:13" x14ac:dyDescent="0.35">
      <c r="L23010" s="535" t="s">
        <v>24074</v>
      </c>
      <c r="M23010" s="529" t="s">
        <v>1075</v>
      </c>
    </row>
    <row r="23011" spans="12:13" x14ac:dyDescent="0.35">
      <c r="L23011" s="535" t="s">
        <v>24075</v>
      </c>
      <c r="M23011" s="529" t="s">
        <v>1075</v>
      </c>
    </row>
    <row r="23012" spans="12:13" x14ac:dyDescent="0.35">
      <c r="L23012" s="535" t="s">
        <v>24076</v>
      </c>
      <c r="M23012" s="529" t="s">
        <v>1047</v>
      </c>
    </row>
    <row r="23013" spans="12:13" x14ac:dyDescent="0.35">
      <c r="L23013" s="535" t="s">
        <v>24077</v>
      </c>
      <c r="M23013" s="529" t="s">
        <v>1075</v>
      </c>
    </row>
    <row r="23014" spans="12:13" x14ac:dyDescent="0.35">
      <c r="L23014" s="535" t="s">
        <v>24078</v>
      </c>
      <c r="M23014" s="529" t="s">
        <v>1075</v>
      </c>
    </row>
    <row r="23015" spans="12:13" x14ac:dyDescent="0.35">
      <c r="L23015" s="535" t="s">
        <v>24079</v>
      </c>
      <c r="M23015" s="529" t="s">
        <v>1047</v>
      </c>
    </row>
    <row r="23016" spans="12:13" x14ac:dyDescent="0.35">
      <c r="L23016" s="535" t="s">
        <v>24080</v>
      </c>
      <c r="M23016" s="529" t="s">
        <v>1075</v>
      </c>
    </row>
    <row r="23017" spans="12:13" x14ac:dyDescent="0.35">
      <c r="L23017" s="535" t="s">
        <v>24081</v>
      </c>
      <c r="M23017" s="529" t="s">
        <v>1075</v>
      </c>
    </row>
    <row r="23018" spans="12:13" x14ac:dyDescent="0.35">
      <c r="L23018" s="535" t="s">
        <v>24082</v>
      </c>
      <c r="M23018" s="529" t="s">
        <v>1075</v>
      </c>
    </row>
    <row r="23019" spans="12:13" x14ac:dyDescent="0.35">
      <c r="L23019" s="535" t="s">
        <v>24083</v>
      </c>
      <c r="M23019" s="529" t="s">
        <v>1075</v>
      </c>
    </row>
    <row r="23020" spans="12:13" x14ac:dyDescent="0.35">
      <c r="L23020" s="535" t="s">
        <v>24084</v>
      </c>
      <c r="M23020" s="529" t="s">
        <v>1075</v>
      </c>
    </row>
    <row r="23021" spans="12:13" x14ac:dyDescent="0.35">
      <c r="L23021" s="535" t="s">
        <v>24085</v>
      </c>
      <c r="M23021" s="529" t="s">
        <v>1047</v>
      </c>
    </row>
    <row r="23022" spans="12:13" x14ac:dyDescent="0.35">
      <c r="L23022" s="535" t="s">
        <v>24086</v>
      </c>
      <c r="M23022" s="529" t="s">
        <v>1047</v>
      </c>
    </row>
    <row r="23023" spans="12:13" x14ac:dyDescent="0.35">
      <c r="L23023" s="535" t="s">
        <v>24087</v>
      </c>
      <c r="M23023" s="529" t="s">
        <v>1047</v>
      </c>
    </row>
    <row r="23024" spans="12:13" x14ac:dyDescent="0.35">
      <c r="L23024" s="535" t="s">
        <v>24088</v>
      </c>
      <c r="M23024" s="529" t="s">
        <v>1047</v>
      </c>
    </row>
    <row r="23025" spans="12:13" x14ac:dyDescent="0.35">
      <c r="L23025" s="535" t="s">
        <v>24089</v>
      </c>
      <c r="M23025" s="529" t="s">
        <v>1075</v>
      </c>
    </row>
    <row r="23026" spans="12:13" x14ac:dyDescent="0.35">
      <c r="L23026" s="535" t="s">
        <v>24090</v>
      </c>
      <c r="M23026" s="529" t="s">
        <v>1075</v>
      </c>
    </row>
    <row r="23027" spans="12:13" x14ac:dyDescent="0.35">
      <c r="L23027" s="535" t="s">
        <v>24091</v>
      </c>
      <c r="M23027" s="529" t="s">
        <v>1075</v>
      </c>
    </row>
    <row r="23028" spans="12:13" x14ac:dyDescent="0.35">
      <c r="L23028" s="535" t="s">
        <v>24092</v>
      </c>
      <c r="M23028" s="529" t="s">
        <v>1075</v>
      </c>
    </row>
    <row r="23029" spans="12:13" x14ac:dyDescent="0.35">
      <c r="L23029" s="535" t="s">
        <v>24093</v>
      </c>
      <c r="M23029" s="529" t="s">
        <v>1047</v>
      </c>
    </row>
    <row r="23030" spans="12:13" x14ac:dyDescent="0.35">
      <c r="L23030" s="535" t="s">
        <v>24094</v>
      </c>
      <c r="M23030" s="529" t="s">
        <v>1047</v>
      </c>
    </row>
    <row r="23031" spans="12:13" x14ac:dyDescent="0.35">
      <c r="L23031" s="535" t="s">
        <v>24095</v>
      </c>
      <c r="M23031" s="529" t="s">
        <v>1075</v>
      </c>
    </row>
    <row r="23032" spans="12:13" x14ac:dyDescent="0.35">
      <c r="L23032" s="535" t="s">
        <v>24096</v>
      </c>
      <c r="M23032" s="529" t="s">
        <v>1047</v>
      </c>
    </row>
    <row r="23033" spans="12:13" x14ac:dyDescent="0.35">
      <c r="L23033" s="535" t="s">
        <v>24097</v>
      </c>
      <c r="M23033" s="529" t="s">
        <v>1075</v>
      </c>
    </row>
    <row r="23034" spans="12:13" x14ac:dyDescent="0.35">
      <c r="L23034" s="535" t="s">
        <v>24098</v>
      </c>
      <c r="M23034" s="529" t="s">
        <v>1075</v>
      </c>
    </row>
    <row r="23035" spans="12:13" x14ac:dyDescent="0.35">
      <c r="L23035" s="535" t="s">
        <v>24099</v>
      </c>
      <c r="M23035" s="529" t="s">
        <v>1047</v>
      </c>
    </row>
    <row r="23036" spans="12:13" x14ac:dyDescent="0.35">
      <c r="L23036" s="535" t="s">
        <v>24100</v>
      </c>
      <c r="M23036" s="529" t="s">
        <v>1075</v>
      </c>
    </row>
    <row r="23037" spans="12:13" x14ac:dyDescent="0.35">
      <c r="L23037" s="535" t="s">
        <v>24101</v>
      </c>
      <c r="M23037" s="529" t="s">
        <v>1075</v>
      </c>
    </row>
    <row r="23038" spans="12:13" x14ac:dyDescent="0.35">
      <c r="L23038" s="535" t="s">
        <v>24102</v>
      </c>
      <c r="M23038" s="529" t="s">
        <v>1075</v>
      </c>
    </row>
    <row r="23039" spans="12:13" x14ac:dyDescent="0.35">
      <c r="L23039" s="535" t="s">
        <v>24103</v>
      </c>
      <c r="M23039" s="529" t="s">
        <v>1075</v>
      </c>
    </row>
    <row r="23040" spans="12:13" x14ac:dyDescent="0.35">
      <c r="L23040" s="535" t="s">
        <v>24104</v>
      </c>
      <c r="M23040" s="529" t="s">
        <v>1047</v>
      </c>
    </row>
    <row r="23041" spans="12:13" x14ac:dyDescent="0.35">
      <c r="L23041" s="535" t="s">
        <v>24105</v>
      </c>
      <c r="M23041" s="529" t="s">
        <v>1075</v>
      </c>
    </row>
    <row r="23042" spans="12:13" x14ac:dyDescent="0.35">
      <c r="L23042" s="535" t="s">
        <v>24106</v>
      </c>
      <c r="M23042" s="529" t="s">
        <v>1047</v>
      </c>
    </row>
    <row r="23043" spans="12:13" x14ac:dyDescent="0.35">
      <c r="L23043" s="535" t="s">
        <v>24107</v>
      </c>
      <c r="M23043" s="529" t="s">
        <v>1047</v>
      </c>
    </row>
    <row r="23044" spans="12:13" x14ac:dyDescent="0.35">
      <c r="L23044" s="535" t="s">
        <v>24108</v>
      </c>
      <c r="M23044" s="529" t="s">
        <v>1047</v>
      </c>
    </row>
    <row r="23045" spans="12:13" x14ac:dyDescent="0.35">
      <c r="L23045" s="535" t="s">
        <v>24109</v>
      </c>
      <c r="M23045" s="529" t="s">
        <v>1047</v>
      </c>
    </row>
    <row r="23046" spans="12:13" x14ac:dyDescent="0.35">
      <c r="L23046" s="535" t="s">
        <v>24110</v>
      </c>
      <c r="M23046" s="529" t="s">
        <v>1047</v>
      </c>
    </row>
    <row r="23047" spans="12:13" x14ac:dyDescent="0.35">
      <c r="L23047" s="535" t="s">
        <v>24111</v>
      </c>
      <c r="M23047" s="529" t="s">
        <v>1047</v>
      </c>
    </row>
    <row r="23048" spans="12:13" x14ac:dyDescent="0.35">
      <c r="L23048" s="535" t="s">
        <v>24112</v>
      </c>
      <c r="M23048" s="529" t="s">
        <v>1047</v>
      </c>
    </row>
    <row r="23049" spans="12:13" x14ac:dyDescent="0.35">
      <c r="L23049" s="535" t="s">
        <v>24113</v>
      </c>
      <c r="M23049" s="529" t="s">
        <v>1047</v>
      </c>
    </row>
    <row r="23050" spans="12:13" x14ac:dyDescent="0.35">
      <c r="L23050" s="535" t="s">
        <v>24114</v>
      </c>
      <c r="M23050" s="529" t="s">
        <v>1047</v>
      </c>
    </row>
    <row r="23051" spans="12:13" x14ac:dyDescent="0.35">
      <c r="L23051" s="535" t="s">
        <v>24115</v>
      </c>
      <c r="M23051" s="529" t="s">
        <v>1047</v>
      </c>
    </row>
    <row r="23052" spans="12:13" x14ac:dyDescent="0.35">
      <c r="L23052" s="535" t="s">
        <v>24116</v>
      </c>
      <c r="M23052" s="529" t="s">
        <v>1047</v>
      </c>
    </row>
    <row r="23053" spans="12:13" x14ac:dyDescent="0.35">
      <c r="L23053" s="535" t="s">
        <v>24117</v>
      </c>
      <c r="M23053" s="529" t="s">
        <v>1047</v>
      </c>
    </row>
    <row r="23054" spans="12:13" x14ac:dyDescent="0.35">
      <c r="L23054" s="535" t="s">
        <v>24118</v>
      </c>
      <c r="M23054" s="529" t="s">
        <v>1047</v>
      </c>
    </row>
    <row r="23055" spans="12:13" x14ac:dyDescent="0.35">
      <c r="L23055" s="535" t="s">
        <v>24119</v>
      </c>
      <c r="M23055" s="529" t="s">
        <v>1047</v>
      </c>
    </row>
    <row r="23056" spans="12:13" x14ac:dyDescent="0.35">
      <c r="L23056" s="535" t="s">
        <v>24120</v>
      </c>
      <c r="M23056" s="529" t="s">
        <v>1047</v>
      </c>
    </row>
    <row r="23057" spans="12:13" x14ac:dyDescent="0.35">
      <c r="L23057" s="535" t="s">
        <v>24121</v>
      </c>
      <c r="M23057" s="529" t="s">
        <v>1047</v>
      </c>
    </row>
    <row r="23058" spans="12:13" x14ac:dyDescent="0.35">
      <c r="L23058" s="535" t="s">
        <v>24122</v>
      </c>
      <c r="M23058" s="529" t="s">
        <v>1047</v>
      </c>
    </row>
    <row r="23059" spans="12:13" x14ac:dyDescent="0.35">
      <c r="L23059" s="535" t="s">
        <v>24123</v>
      </c>
      <c r="M23059" s="529" t="s">
        <v>1047</v>
      </c>
    </row>
    <row r="23060" spans="12:13" x14ac:dyDescent="0.35">
      <c r="L23060" s="535" t="s">
        <v>24124</v>
      </c>
      <c r="M23060" s="529" t="s">
        <v>1047</v>
      </c>
    </row>
    <row r="23061" spans="12:13" x14ac:dyDescent="0.35">
      <c r="L23061" s="535" t="s">
        <v>24125</v>
      </c>
      <c r="M23061" s="529" t="s">
        <v>1047</v>
      </c>
    </row>
    <row r="23062" spans="12:13" x14ac:dyDescent="0.35">
      <c r="L23062" s="535" t="s">
        <v>24126</v>
      </c>
      <c r="M23062" s="529" t="s">
        <v>1047</v>
      </c>
    </row>
    <row r="23063" spans="12:13" x14ac:dyDescent="0.35">
      <c r="L23063" s="535" t="s">
        <v>24127</v>
      </c>
      <c r="M23063" s="529" t="s">
        <v>1047</v>
      </c>
    </row>
    <row r="23064" spans="12:13" x14ac:dyDescent="0.35">
      <c r="L23064" s="535" t="s">
        <v>24128</v>
      </c>
      <c r="M23064" s="529" t="s">
        <v>1047</v>
      </c>
    </row>
    <row r="23065" spans="12:13" x14ac:dyDescent="0.35">
      <c r="L23065" s="535" t="s">
        <v>24129</v>
      </c>
      <c r="M23065" s="529" t="s">
        <v>1047</v>
      </c>
    </row>
    <row r="23066" spans="12:13" x14ac:dyDescent="0.35">
      <c r="L23066" s="535" t="s">
        <v>24130</v>
      </c>
      <c r="M23066" s="529" t="s">
        <v>1047</v>
      </c>
    </row>
    <row r="23067" spans="12:13" x14ac:dyDescent="0.35">
      <c r="L23067" s="535" t="s">
        <v>24131</v>
      </c>
      <c r="M23067" s="529" t="s">
        <v>1047</v>
      </c>
    </row>
    <row r="23068" spans="12:13" x14ac:dyDescent="0.35">
      <c r="L23068" s="535" t="s">
        <v>24132</v>
      </c>
      <c r="M23068" s="529" t="s">
        <v>1047</v>
      </c>
    </row>
    <row r="23069" spans="12:13" x14ac:dyDescent="0.35">
      <c r="L23069" s="535" t="s">
        <v>24133</v>
      </c>
      <c r="M23069" s="529" t="s">
        <v>1047</v>
      </c>
    </row>
    <row r="23070" spans="12:13" x14ac:dyDescent="0.35">
      <c r="L23070" s="535" t="s">
        <v>24134</v>
      </c>
      <c r="M23070" s="529" t="s">
        <v>1047</v>
      </c>
    </row>
    <row r="23071" spans="12:13" x14ac:dyDescent="0.35">
      <c r="L23071" s="535" t="s">
        <v>24135</v>
      </c>
      <c r="M23071" s="529" t="s">
        <v>1047</v>
      </c>
    </row>
    <row r="23072" spans="12:13" x14ac:dyDescent="0.35">
      <c r="L23072" s="535" t="s">
        <v>24136</v>
      </c>
      <c r="M23072" s="529" t="s">
        <v>1047</v>
      </c>
    </row>
    <row r="23073" spans="12:13" x14ac:dyDescent="0.35">
      <c r="L23073" s="535" t="s">
        <v>24137</v>
      </c>
      <c r="M23073" s="529" t="s">
        <v>1047</v>
      </c>
    </row>
    <row r="23074" spans="12:13" x14ac:dyDescent="0.35">
      <c r="L23074" s="535" t="s">
        <v>24138</v>
      </c>
      <c r="M23074" s="529" t="s">
        <v>1047</v>
      </c>
    </row>
    <row r="23075" spans="12:13" x14ac:dyDescent="0.35">
      <c r="L23075" s="535" t="s">
        <v>24139</v>
      </c>
      <c r="M23075" s="529" t="s">
        <v>1047</v>
      </c>
    </row>
    <row r="23076" spans="12:13" x14ac:dyDescent="0.35">
      <c r="L23076" s="535" t="s">
        <v>24140</v>
      </c>
      <c r="M23076" s="529" t="s">
        <v>1047</v>
      </c>
    </row>
    <row r="23077" spans="12:13" x14ac:dyDescent="0.35">
      <c r="L23077" s="535" t="s">
        <v>24141</v>
      </c>
      <c r="M23077" s="529" t="s">
        <v>1047</v>
      </c>
    </row>
    <row r="23078" spans="12:13" x14ac:dyDescent="0.35">
      <c r="L23078" s="535" t="s">
        <v>24142</v>
      </c>
      <c r="M23078" s="529" t="s">
        <v>1047</v>
      </c>
    </row>
    <row r="23079" spans="12:13" x14ac:dyDescent="0.35">
      <c r="L23079" s="535" t="s">
        <v>24143</v>
      </c>
      <c r="M23079" s="529" t="s">
        <v>1047</v>
      </c>
    </row>
    <row r="23080" spans="12:13" x14ac:dyDescent="0.35">
      <c r="L23080" s="535" t="s">
        <v>24144</v>
      </c>
      <c r="M23080" s="529" t="s">
        <v>1047</v>
      </c>
    </row>
    <row r="23081" spans="12:13" x14ac:dyDescent="0.35">
      <c r="L23081" s="535" t="s">
        <v>24145</v>
      </c>
      <c r="M23081" s="529" t="s">
        <v>1047</v>
      </c>
    </row>
    <row r="23082" spans="12:13" x14ac:dyDescent="0.35">
      <c r="L23082" s="535" t="s">
        <v>24146</v>
      </c>
      <c r="M23082" s="529" t="s">
        <v>1047</v>
      </c>
    </row>
    <row r="23083" spans="12:13" x14ac:dyDescent="0.35">
      <c r="L23083" s="535" t="s">
        <v>24147</v>
      </c>
      <c r="M23083" s="529" t="s">
        <v>1047</v>
      </c>
    </row>
    <row r="23084" spans="12:13" x14ac:dyDescent="0.35">
      <c r="L23084" s="535" t="s">
        <v>24148</v>
      </c>
      <c r="M23084" s="529" t="s">
        <v>1047</v>
      </c>
    </row>
    <row r="23085" spans="12:13" x14ac:dyDescent="0.35">
      <c r="L23085" s="535" t="s">
        <v>24149</v>
      </c>
      <c r="M23085" s="529" t="s">
        <v>1047</v>
      </c>
    </row>
    <row r="23086" spans="12:13" x14ac:dyDescent="0.35">
      <c r="L23086" s="535" t="s">
        <v>24150</v>
      </c>
      <c r="M23086" s="529" t="s">
        <v>1047</v>
      </c>
    </row>
    <row r="23087" spans="12:13" x14ac:dyDescent="0.35">
      <c r="L23087" s="535" t="s">
        <v>24151</v>
      </c>
      <c r="M23087" s="529" t="s">
        <v>1047</v>
      </c>
    </row>
    <row r="23088" spans="12:13" x14ac:dyDescent="0.35">
      <c r="L23088" s="535" t="s">
        <v>24152</v>
      </c>
      <c r="M23088" s="529" t="s">
        <v>1047</v>
      </c>
    </row>
    <row r="23089" spans="12:13" x14ac:dyDescent="0.35">
      <c r="L23089" s="535" t="s">
        <v>24153</v>
      </c>
      <c r="M23089" s="529" t="s">
        <v>1047</v>
      </c>
    </row>
    <row r="23090" spans="12:13" x14ac:dyDescent="0.35">
      <c r="L23090" s="535" t="s">
        <v>24154</v>
      </c>
      <c r="M23090" s="529" t="s">
        <v>1047</v>
      </c>
    </row>
    <row r="23091" spans="12:13" x14ac:dyDescent="0.35">
      <c r="L23091" s="535" t="s">
        <v>24155</v>
      </c>
      <c r="M23091" s="529" t="s">
        <v>1047</v>
      </c>
    </row>
    <row r="23092" spans="12:13" x14ac:dyDescent="0.35">
      <c r="L23092" s="535" t="s">
        <v>24156</v>
      </c>
      <c r="M23092" s="529" t="s">
        <v>1047</v>
      </c>
    </row>
    <row r="23093" spans="12:13" x14ac:dyDescent="0.35">
      <c r="L23093" s="535" t="s">
        <v>24157</v>
      </c>
      <c r="M23093" s="529" t="s">
        <v>1047</v>
      </c>
    </row>
    <row r="23094" spans="12:13" x14ac:dyDescent="0.35">
      <c r="L23094" s="535" t="s">
        <v>24158</v>
      </c>
      <c r="M23094" s="529" t="s">
        <v>1047</v>
      </c>
    </row>
    <row r="23095" spans="12:13" x14ac:dyDescent="0.35">
      <c r="L23095" s="535" t="s">
        <v>24159</v>
      </c>
      <c r="M23095" s="529" t="s">
        <v>1047</v>
      </c>
    </row>
    <row r="23096" spans="12:13" x14ac:dyDescent="0.35">
      <c r="L23096" s="535" t="s">
        <v>24160</v>
      </c>
      <c r="M23096" s="529" t="s">
        <v>1047</v>
      </c>
    </row>
    <row r="23097" spans="12:13" x14ac:dyDescent="0.35">
      <c r="L23097" s="535" t="s">
        <v>24161</v>
      </c>
      <c r="M23097" s="529" t="s">
        <v>1047</v>
      </c>
    </row>
    <row r="23098" spans="12:13" x14ac:dyDescent="0.35">
      <c r="L23098" s="535" t="s">
        <v>24162</v>
      </c>
      <c r="M23098" s="529" t="s">
        <v>1047</v>
      </c>
    </row>
    <row r="23099" spans="12:13" x14ac:dyDescent="0.35">
      <c r="L23099" s="535" t="s">
        <v>24163</v>
      </c>
      <c r="M23099" s="529" t="s">
        <v>1047</v>
      </c>
    </row>
    <row r="23100" spans="12:13" x14ac:dyDescent="0.35">
      <c r="L23100" s="535" t="s">
        <v>24164</v>
      </c>
      <c r="M23100" s="529" t="s">
        <v>1047</v>
      </c>
    </row>
    <row r="23101" spans="12:13" x14ac:dyDescent="0.35">
      <c r="L23101" s="535" t="s">
        <v>24165</v>
      </c>
      <c r="M23101" s="529" t="s">
        <v>1047</v>
      </c>
    </row>
    <row r="23102" spans="12:13" x14ac:dyDescent="0.35">
      <c r="L23102" s="535" t="s">
        <v>24166</v>
      </c>
      <c r="M23102" s="529" t="s">
        <v>1047</v>
      </c>
    </row>
    <row r="23103" spans="12:13" x14ac:dyDescent="0.35">
      <c r="L23103" s="535" t="s">
        <v>24167</v>
      </c>
      <c r="M23103" s="529" t="s">
        <v>1047</v>
      </c>
    </row>
    <row r="23104" spans="12:13" x14ac:dyDescent="0.35">
      <c r="L23104" s="535" t="s">
        <v>24168</v>
      </c>
      <c r="M23104" s="529" t="s">
        <v>1047</v>
      </c>
    </row>
    <row r="23105" spans="12:13" x14ac:dyDescent="0.35">
      <c r="L23105" s="535" t="s">
        <v>24169</v>
      </c>
      <c r="M23105" s="529" t="s">
        <v>1047</v>
      </c>
    </row>
    <row r="23106" spans="12:13" x14ac:dyDescent="0.35">
      <c r="L23106" s="535" t="s">
        <v>24170</v>
      </c>
      <c r="M23106" s="529" t="s">
        <v>1047</v>
      </c>
    </row>
    <row r="23107" spans="12:13" x14ac:dyDescent="0.35">
      <c r="L23107" s="535" t="s">
        <v>24171</v>
      </c>
      <c r="M23107" s="529" t="s">
        <v>1047</v>
      </c>
    </row>
    <row r="23108" spans="12:13" x14ac:dyDescent="0.35">
      <c r="L23108" s="535" t="s">
        <v>24172</v>
      </c>
      <c r="M23108" s="529" t="s">
        <v>1047</v>
      </c>
    </row>
    <row r="23109" spans="12:13" x14ac:dyDescent="0.35">
      <c r="L23109" s="535" t="s">
        <v>24173</v>
      </c>
      <c r="M23109" s="529" t="s">
        <v>1047</v>
      </c>
    </row>
    <row r="23110" spans="12:13" x14ac:dyDescent="0.35">
      <c r="L23110" s="535" t="s">
        <v>24174</v>
      </c>
      <c r="M23110" s="529" t="s">
        <v>1047</v>
      </c>
    </row>
    <row r="23111" spans="12:13" x14ac:dyDescent="0.35">
      <c r="L23111" s="535" t="s">
        <v>24175</v>
      </c>
      <c r="M23111" s="529" t="s">
        <v>1047</v>
      </c>
    </row>
    <row r="23112" spans="12:13" x14ac:dyDescent="0.35">
      <c r="L23112" s="535" t="s">
        <v>24176</v>
      </c>
      <c r="M23112" s="529" t="s">
        <v>1047</v>
      </c>
    </row>
    <row r="23113" spans="12:13" x14ac:dyDescent="0.35">
      <c r="L23113" s="535" t="s">
        <v>24177</v>
      </c>
      <c r="M23113" s="529" t="s">
        <v>1047</v>
      </c>
    </row>
    <row r="23114" spans="12:13" x14ac:dyDescent="0.35">
      <c r="L23114" s="535" t="s">
        <v>24178</v>
      </c>
      <c r="M23114" s="529" t="s">
        <v>1047</v>
      </c>
    </row>
    <row r="23115" spans="12:13" x14ac:dyDescent="0.35">
      <c r="L23115" s="535" t="s">
        <v>24179</v>
      </c>
      <c r="M23115" s="529" t="s">
        <v>1047</v>
      </c>
    </row>
    <row r="23116" spans="12:13" x14ac:dyDescent="0.35">
      <c r="L23116" s="535" t="s">
        <v>24180</v>
      </c>
      <c r="M23116" s="529" t="s">
        <v>1047</v>
      </c>
    </row>
    <row r="23117" spans="12:13" x14ac:dyDescent="0.35">
      <c r="L23117" s="535" t="s">
        <v>24181</v>
      </c>
      <c r="M23117" s="529" t="s">
        <v>1047</v>
      </c>
    </row>
    <row r="23118" spans="12:13" x14ac:dyDescent="0.35">
      <c r="L23118" s="535" t="s">
        <v>24182</v>
      </c>
      <c r="M23118" s="529" t="s">
        <v>1047</v>
      </c>
    </row>
    <row r="23119" spans="12:13" x14ac:dyDescent="0.35">
      <c r="L23119" s="535" t="s">
        <v>24183</v>
      </c>
      <c r="M23119" s="529" t="s">
        <v>1047</v>
      </c>
    </row>
    <row r="23120" spans="12:13" x14ac:dyDescent="0.35">
      <c r="L23120" s="535" t="s">
        <v>24184</v>
      </c>
      <c r="M23120" s="529" t="s">
        <v>1047</v>
      </c>
    </row>
    <row r="23121" spans="12:13" x14ac:dyDescent="0.35">
      <c r="L23121" s="535" t="s">
        <v>24185</v>
      </c>
      <c r="M23121" s="529" t="s">
        <v>1047</v>
      </c>
    </row>
    <row r="23122" spans="12:13" x14ac:dyDescent="0.35">
      <c r="L23122" s="535" t="s">
        <v>24186</v>
      </c>
      <c r="M23122" s="529" t="s">
        <v>1047</v>
      </c>
    </row>
    <row r="23123" spans="12:13" x14ac:dyDescent="0.35">
      <c r="L23123" s="535" t="s">
        <v>24187</v>
      </c>
      <c r="M23123" s="529" t="s">
        <v>1047</v>
      </c>
    </row>
    <row r="23124" spans="12:13" x14ac:dyDescent="0.35">
      <c r="L23124" s="535" t="s">
        <v>24188</v>
      </c>
      <c r="M23124" s="529" t="s">
        <v>1047</v>
      </c>
    </row>
    <row r="23125" spans="12:13" x14ac:dyDescent="0.35">
      <c r="L23125" s="535" t="s">
        <v>24189</v>
      </c>
      <c r="M23125" s="529" t="s">
        <v>1047</v>
      </c>
    </row>
    <row r="23126" spans="12:13" x14ac:dyDescent="0.35">
      <c r="L23126" s="535" t="s">
        <v>24190</v>
      </c>
      <c r="M23126" s="529" t="s">
        <v>1047</v>
      </c>
    </row>
    <row r="23127" spans="12:13" x14ac:dyDescent="0.35">
      <c r="L23127" s="535" t="s">
        <v>24191</v>
      </c>
      <c r="M23127" s="529" t="s">
        <v>1047</v>
      </c>
    </row>
    <row r="23128" spans="12:13" x14ac:dyDescent="0.35">
      <c r="L23128" s="535" t="s">
        <v>24192</v>
      </c>
      <c r="M23128" s="529" t="s">
        <v>1047</v>
      </c>
    </row>
    <row r="23129" spans="12:13" x14ac:dyDescent="0.35">
      <c r="L23129" s="535" t="s">
        <v>24193</v>
      </c>
      <c r="M23129" s="529" t="s">
        <v>1047</v>
      </c>
    </row>
    <row r="23130" spans="12:13" x14ac:dyDescent="0.35">
      <c r="L23130" s="535" t="s">
        <v>24194</v>
      </c>
      <c r="M23130" s="529" t="s">
        <v>1047</v>
      </c>
    </row>
    <row r="23131" spans="12:13" x14ac:dyDescent="0.35">
      <c r="L23131" s="535" t="s">
        <v>24195</v>
      </c>
      <c r="M23131" s="529" t="s">
        <v>1047</v>
      </c>
    </row>
    <row r="23132" spans="12:13" x14ac:dyDescent="0.35">
      <c r="L23132" s="535" t="s">
        <v>24196</v>
      </c>
      <c r="M23132" s="529" t="s">
        <v>1047</v>
      </c>
    </row>
    <row r="23133" spans="12:13" x14ac:dyDescent="0.35">
      <c r="L23133" s="535" t="s">
        <v>24197</v>
      </c>
      <c r="M23133" s="529" t="s">
        <v>1047</v>
      </c>
    </row>
    <row r="23134" spans="12:13" x14ac:dyDescent="0.35">
      <c r="L23134" s="535" t="s">
        <v>24198</v>
      </c>
      <c r="M23134" s="529" t="s">
        <v>1047</v>
      </c>
    </row>
    <row r="23135" spans="12:13" x14ac:dyDescent="0.35">
      <c r="L23135" s="535" t="s">
        <v>24199</v>
      </c>
      <c r="M23135" s="529" t="s">
        <v>1047</v>
      </c>
    </row>
    <row r="23136" spans="12:13" x14ac:dyDescent="0.35">
      <c r="L23136" s="535" t="s">
        <v>24200</v>
      </c>
      <c r="M23136" s="529" t="s">
        <v>1047</v>
      </c>
    </row>
    <row r="23137" spans="12:13" x14ac:dyDescent="0.35">
      <c r="L23137" s="535" t="s">
        <v>24201</v>
      </c>
      <c r="M23137" s="529" t="s">
        <v>1047</v>
      </c>
    </row>
    <row r="23138" spans="12:13" x14ac:dyDescent="0.35">
      <c r="L23138" s="535" t="s">
        <v>24202</v>
      </c>
      <c r="M23138" s="529" t="s">
        <v>1047</v>
      </c>
    </row>
    <row r="23139" spans="12:13" x14ac:dyDescent="0.35">
      <c r="L23139" s="535" t="s">
        <v>24203</v>
      </c>
      <c r="M23139" s="529" t="s">
        <v>1047</v>
      </c>
    </row>
    <row r="23140" spans="12:13" x14ac:dyDescent="0.35">
      <c r="L23140" s="535" t="s">
        <v>24204</v>
      </c>
      <c r="M23140" s="529" t="s">
        <v>1047</v>
      </c>
    </row>
    <row r="23141" spans="12:13" x14ac:dyDescent="0.35">
      <c r="L23141" s="535" t="s">
        <v>24205</v>
      </c>
      <c r="M23141" s="529" t="s">
        <v>1047</v>
      </c>
    </row>
    <row r="23142" spans="12:13" x14ac:dyDescent="0.35">
      <c r="L23142" s="535" t="s">
        <v>24206</v>
      </c>
      <c r="M23142" s="529" t="s">
        <v>1047</v>
      </c>
    </row>
    <row r="23143" spans="12:13" x14ac:dyDescent="0.35">
      <c r="L23143" s="535" t="s">
        <v>24207</v>
      </c>
      <c r="M23143" s="529" t="s">
        <v>1047</v>
      </c>
    </row>
    <row r="23144" spans="12:13" x14ac:dyDescent="0.35">
      <c r="L23144" s="535" t="s">
        <v>24208</v>
      </c>
      <c r="M23144" s="529" t="s">
        <v>1047</v>
      </c>
    </row>
    <row r="23145" spans="12:13" x14ac:dyDescent="0.35">
      <c r="L23145" s="535" t="s">
        <v>24209</v>
      </c>
      <c r="M23145" s="529" t="s">
        <v>1047</v>
      </c>
    </row>
    <row r="23146" spans="12:13" x14ac:dyDescent="0.35">
      <c r="L23146" s="535" t="s">
        <v>24210</v>
      </c>
      <c r="M23146" s="529" t="s">
        <v>1047</v>
      </c>
    </row>
    <row r="23147" spans="12:13" x14ac:dyDescent="0.35">
      <c r="L23147" s="535" t="s">
        <v>24211</v>
      </c>
      <c r="M23147" s="529" t="s">
        <v>1047</v>
      </c>
    </row>
    <row r="23148" spans="12:13" x14ac:dyDescent="0.35">
      <c r="L23148" s="535" t="s">
        <v>24212</v>
      </c>
      <c r="M23148" s="529" t="s">
        <v>1047</v>
      </c>
    </row>
    <row r="23149" spans="12:13" x14ac:dyDescent="0.35">
      <c r="L23149" s="535" t="s">
        <v>24213</v>
      </c>
      <c r="M23149" s="529" t="s">
        <v>1047</v>
      </c>
    </row>
    <row r="23150" spans="12:13" x14ac:dyDescent="0.35">
      <c r="L23150" s="535" t="s">
        <v>24214</v>
      </c>
      <c r="M23150" s="529" t="s">
        <v>1047</v>
      </c>
    </row>
    <row r="23151" spans="12:13" x14ac:dyDescent="0.35">
      <c r="L23151" s="535" t="s">
        <v>24215</v>
      </c>
      <c r="M23151" s="529" t="s">
        <v>1047</v>
      </c>
    </row>
    <row r="23152" spans="12:13" x14ac:dyDescent="0.35">
      <c r="L23152" s="535" t="s">
        <v>24216</v>
      </c>
      <c r="M23152" s="529" t="s">
        <v>1047</v>
      </c>
    </row>
    <row r="23153" spans="12:13" x14ac:dyDescent="0.35">
      <c r="L23153" s="535" t="s">
        <v>24217</v>
      </c>
      <c r="M23153" s="529" t="s">
        <v>1047</v>
      </c>
    </row>
    <row r="23154" spans="12:13" x14ac:dyDescent="0.35">
      <c r="L23154" s="535" t="s">
        <v>24218</v>
      </c>
      <c r="M23154" s="529" t="s">
        <v>1047</v>
      </c>
    </row>
    <row r="23155" spans="12:13" x14ac:dyDescent="0.35">
      <c r="L23155" s="535" t="s">
        <v>24219</v>
      </c>
      <c r="M23155" s="529" t="s">
        <v>1047</v>
      </c>
    </row>
    <row r="23156" spans="12:13" x14ac:dyDescent="0.35">
      <c r="L23156" s="535" t="s">
        <v>24220</v>
      </c>
      <c r="M23156" s="529" t="s">
        <v>1047</v>
      </c>
    </row>
    <row r="23157" spans="12:13" x14ac:dyDescent="0.35">
      <c r="L23157" s="535" t="s">
        <v>24221</v>
      </c>
      <c r="M23157" s="529" t="s">
        <v>1047</v>
      </c>
    </row>
    <row r="23158" spans="12:13" x14ac:dyDescent="0.35">
      <c r="L23158" s="535" t="s">
        <v>24222</v>
      </c>
      <c r="M23158" s="529" t="s">
        <v>1047</v>
      </c>
    </row>
    <row r="23159" spans="12:13" x14ac:dyDescent="0.35">
      <c r="L23159" s="535" t="s">
        <v>24223</v>
      </c>
      <c r="M23159" s="529" t="s">
        <v>1047</v>
      </c>
    </row>
    <row r="23160" spans="12:13" x14ac:dyDescent="0.35">
      <c r="L23160" s="535" t="s">
        <v>24224</v>
      </c>
      <c r="M23160" s="529" t="s">
        <v>1047</v>
      </c>
    </row>
    <row r="23161" spans="12:13" x14ac:dyDescent="0.35">
      <c r="L23161" s="535" t="s">
        <v>24225</v>
      </c>
      <c r="M23161" s="529" t="s">
        <v>1047</v>
      </c>
    </row>
    <row r="23162" spans="12:13" x14ac:dyDescent="0.35">
      <c r="L23162" s="535" t="s">
        <v>24226</v>
      </c>
      <c r="M23162" s="529" t="s">
        <v>1047</v>
      </c>
    </row>
    <row r="23163" spans="12:13" x14ac:dyDescent="0.35">
      <c r="L23163" s="535" t="s">
        <v>24227</v>
      </c>
      <c r="M23163" s="529" t="s">
        <v>1047</v>
      </c>
    </row>
    <row r="23164" spans="12:13" x14ac:dyDescent="0.35">
      <c r="L23164" s="535" t="s">
        <v>24228</v>
      </c>
      <c r="M23164" s="529" t="s">
        <v>1047</v>
      </c>
    </row>
    <row r="23165" spans="12:13" x14ac:dyDescent="0.35">
      <c r="L23165" s="535" t="s">
        <v>24229</v>
      </c>
      <c r="M23165" s="529" t="s">
        <v>1047</v>
      </c>
    </row>
    <row r="23166" spans="12:13" x14ac:dyDescent="0.35">
      <c r="L23166" s="535" t="s">
        <v>24230</v>
      </c>
      <c r="M23166" s="529" t="s">
        <v>1047</v>
      </c>
    </row>
    <row r="23167" spans="12:13" x14ac:dyDescent="0.35">
      <c r="L23167" s="535" t="s">
        <v>24231</v>
      </c>
      <c r="M23167" s="529" t="s">
        <v>1047</v>
      </c>
    </row>
    <row r="23168" spans="12:13" x14ac:dyDescent="0.35">
      <c r="L23168" s="535" t="s">
        <v>24232</v>
      </c>
      <c r="M23168" s="529" t="s">
        <v>1047</v>
      </c>
    </row>
    <row r="23169" spans="12:13" x14ac:dyDescent="0.35">
      <c r="L23169" s="535" t="s">
        <v>24233</v>
      </c>
      <c r="M23169" s="529" t="s">
        <v>1047</v>
      </c>
    </row>
    <row r="23170" spans="12:13" x14ac:dyDescent="0.35">
      <c r="L23170" s="535" t="s">
        <v>24234</v>
      </c>
      <c r="M23170" s="529" t="s">
        <v>1047</v>
      </c>
    </row>
    <row r="23171" spans="12:13" x14ac:dyDescent="0.35">
      <c r="L23171" s="535" t="s">
        <v>24235</v>
      </c>
      <c r="M23171" s="529" t="s">
        <v>1047</v>
      </c>
    </row>
    <row r="23172" spans="12:13" x14ac:dyDescent="0.35">
      <c r="L23172" s="535" t="s">
        <v>24236</v>
      </c>
      <c r="M23172" s="529" t="s">
        <v>1047</v>
      </c>
    </row>
    <row r="23173" spans="12:13" x14ac:dyDescent="0.35">
      <c r="L23173" s="535" t="s">
        <v>24237</v>
      </c>
      <c r="M23173" s="529" t="s">
        <v>1047</v>
      </c>
    </row>
    <row r="23174" spans="12:13" x14ac:dyDescent="0.35">
      <c r="L23174" s="535" t="s">
        <v>24238</v>
      </c>
      <c r="M23174" s="529" t="s">
        <v>1047</v>
      </c>
    </row>
    <row r="23175" spans="12:13" x14ac:dyDescent="0.35">
      <c r="L23175" s="535" t="s">
        <v>24239</v>
      </c>
      <c r="M23175" s="529" t="s">
        <v>1047</v>
      </c>
    </row>
    <row r="23176" spans="12:13" x14ac:dyDescent="0.35">
      <c r="L23176" s="535" t="s">
        <v>24240</v>
      </c>
      <c r="M23176" s="529" t="s">
        <v>1047</v>
      </c>
    </row>
    <row r="23177" spans="12:13" x14ac:dyDescent="0.35">
      <c r="L23177" s="535" t="s">
        <v>24241</v>
      </c>
      <c r="M23177" s="529" t="s">
        <v>1047</v>
      </c>
    </row>
    <row r="23178" spans="12:13" x14ac:dyDescent="0.35">
      <c r="L23178" s="535" t="s">
        <v>24242</v>
      </c>
      <c r="M23178" s="529" t="s">
        <v>1047</v>
      </c>
    </row>
    <row r="23179" spans="12:13" x14ac:dyDescent="0.35">
      <c r="L23179" s="535" t="s">
        <v>24243</v>
      </c>
      <c r="M23179" s="529" t="s">
        <v>1047</v>
      </c>
    </row>
    <row r="23180" spans="12:13" x14ac:dyDescent="0.35">
      <c r="L23180" s="535" t="s">
        <v>24244</v>
      </c>
      <c r="M23180" s="529" t="s">
        <v>1047</v>
      </c>
    </row>
    <row r="23181" spans="12:13" x14ac:dyDescent="0.35">
      <c r="L23181" s="535" t="s">
        <v>24245</v>
      </c>
      <c r="M23181" s="529" t="s">
        <v>1047</v>
      </c>
    </row>
    <row r="23182" spans="12:13" x14ac:dyDescent="0.35">
      <c r="L23182" s="535" t="s">
        <v>24246</v>
      </c>
      <c r="M23182" s="529" t="s">
        <v>1047</v>
      </c>
    </row>
    <row r="23183" spans="12:13" x14ac:dyDescent="0.35">
      <c r="L23183" s="535" t="s">
        <v>24247</v>
      </c>
      <c r="M23183" s="529" t="s">
        <v>1047</v>
      </c>
    </row>
    <row r="23184" spans="12:13" x14ac:dyDescent="0.35">
      <c r="L23184" s="535" t="s">
        <v>24248</v>
      </c>
      <c r="M23184" s="529" t="s">
        <v>1047</v>
      </c>
    </row>
    <row r="23185" spans="12:13" x14ac:dyDescent="0.35">
      <c r="L23185" s="535" t="s">
        <v>24249</v>
      </c>
      <c r="M23185" s="529" t="s">
        <v>1047</v>
      </c>
    </row>
    <row r="23186" spans="12:13" x14ac:dyDescent="0.35">
      <c r="L23186" s="535" t="s">
        <v>24250</v>
      </c>
      <c r="M23186" s="529" t="s">
        <v>1047</v>
      </c>
    </row>
    <row r="23187" spans="12:13" x14ac:dyDescent="0.35">
      <c r="L23187" s="535" t="s">
        <v>24251</v>
      </c>
      <c r="M23187" s="529" t="s">
        <v>1047</v>
      </c>
    </row>
    <row r="23188" spans="12:13" x14ac:dyDescent="0.35">
      <c r="L23188" s="535" t="s">
        <v>24252</v>
      </c>
      <c r="M23188" s="529" t="s">
        <v>1047</v>
      </c>
    </row>
    <row r="23189" spans="12:13" x14ac:dyDescent="0.35">
      <c r="L23189" s="535" t="s">
        <v>24253</v>
      </c>
      <c r="M23189" s="529" t="s">
        <v>1047</v>
      </c>
    </row>
    <row r="23190" spans="12:13" x14ac:dyDescent="0.35">
      <c r="L23190" s="535" t="s">
        <v>24254</v>
      </c>
      <c r="M23190" s="529" t="s">
        <v>1047</v>
      </c>
    </row>
    <row r="23191" spans="12:13" x14ac:dyDescent="0.35">
      <c r="L23191" s="535" t="s">
        <v>24255</v>
      </c>
      <c r="M23191" s="529" t="s">
        <v>1047</v>
      </c>
    </row>
    <row r="23192" spans="12:13" x14ac:dyDescent="0.35">
      <c r="L23192" s="535" t="s">
        <v>24256</v>
      </c>
      <c r="M23192" s="529" t="s">
        <v>1047</v>
      </c>
    </row>
    <row r="23193" spans="12:13" x14ac:dyDescent="0.35">
      <c r="L23193" s="535" t="s">
        <v>24257</v>
      </c>
      <c r="M23193" s="529" t="s">
        <v>1075</v>
      </c>
    </row>
    <row r="23194" spans="12:13" x14ac:dyDescent="0.35">
      <c r="L23194" s="535" t="s">
        <v>24258</v>
      </c>
      <c r="M23194" s="529" t="s">
        <v>1047</v>
      </c>
    </row>
    <row r="23195" spans="12:13" x14ac:dyDescent="0.35">
      <c r="L23195" s="535" t="s">
        <v>24259</v>
      </c>
      <c r="M23195" s="529" t="s">
        <v>1075</v>
      </c>
    </row>
    <row r="23196" spans="12:13" x14ac:dyDescent="0.35">
      <c r="L23196" s="535" t="s">
        <v>24260</v>
      </c>
      <c r="M23196" s="529" t="s">
        <v>1047</v>
      </c>
    </row>
    <row r="23197" spans="12:13" x14ac:dyDescent="0.35">
      <c r="L23197" s="535" t="s">
        <v>24261</v>
      </c>
      <c r="M23197" s="529" t="s">
        <v>1047</v>
      </c>
    </row>
    <row r="23198" spans="12:13" x14ac:dyDescent="0.35">
      <c r="L23198" s="535" t="s">
        <v>24262</v>
      </c>
      <c r="M23198" s="529" t="s">
        <v>1047</v>
      </c>
    </row>
    <row r="23199" spans="12:13" x14ac:dyDescent="0.35">
      <c r="L23199" s="535" t="s">
        <v>24263</v>
      </c>
      <c r="M23199" s="529" t="s">
        <v>1047</v>
      </c>
    </row>
    <row r="23200" spans="12:13" x14ac:dyDescent="0.35">
      <c r="L23200" s="535" t="s">
        <v>24264</v>
      </c>
      <c r="M23200" s="529" t="s">
        <v>1047</v>
      </c>
    </row>
    <row r="23201" spans="12:13" x14ac:dyDescent="0.35">
      <c r="L23201" s="535" t="s">
        <v>24265</v>
      </c>
      <c r="M23201" s="529" t="s">
        <v>1075</v>
      </c>
    </row>
    <row r="23202" spans="12:13" x14ac:dyDescent="0.35">
      <c r="L23202" s="535" t="s">
        <v>24266</v>
      </c>
      <c r="M23202" s="529" t="s">
        <v>1047</v>
      </c>
    </row>
    <row r="23203" spans="12:13" x14ac:dyDescent="0.35">
      <c r="L23203" s="535" t="s">
        <v>24267</v>
      </c>
      <c r="M23203" s="529" t="s">
        <v>1047</v>
      </c>
    </row>
    <row r="23204" spans="12:13" x14ac:dyDescent="0.35">
      <c r="L23204" s="535" t="s">
        <v>24268</v>
      </c>
      <c r="M23204" s="529" t="s">
        <v>1047</v>
      </c>
    </row>
    <row r="23205" spans="12:13" x14ac:dyDescent="0.35">
      <c r="L23205" s="535" t="s">
        <v>24269</v>
      </c>
      <c r="M23205" s="529" t="s">
        <v>1075</v>
      </c>
    </row>
    <row r="23206" spans="12:13" x14ac:dyDescent="0.35">
      <c r="L23206" s="535" t="s">
        <v>24270</v>
      </c>
      <c r="M23206" s="529" t="s">
        <v>1047</v>
      </c>
    </row>
    <row r="23207" spans="12:13" x14ac:dyDescent="0.35">
      <c r="L23207" s="535" t="s">
        <v>24271</v>
      </c>
      <c r="M23207" s="529" t="s">
        <v>1047</v>
      </c>
    </row>
    <row r="23208" spans="12:13" x14ac:dyDescent="0.35">
      <c r="L23208" s="535" t="s">
        <v>24272</v>
      </c>
      <c r="M23208" s="529" t="s">
        <v>1047</v>
      </c>
    </row>
    <row r="23209" spans="12:13" x14ac:dyDescent="0.35">
      <c r="L23209" s="535" t="s">
        <v>24273</v>
      </c>
      <c r="M23209" s="529" t="s">
        <v>1047</v>
      </c>
    </row>
    <row r="23210" spans="12:13" x14ac:dyDescent="0.35">
      <c r="L23210" s="535" t="s">
        <v>24274</v>
      </c>
      <c r="M23210" s="529" t="s">
        <v>1047</v>
      </c>
    </row>
    <row r="23211" spans="12:13" x14ac:dyDescent="0.35">
      <c r="L23211" s="535" t="s">
        <v>24275</v>
      </c>
      <c r="M23211" s="529" t="s">
        <v>1047</v>
      </c>
    </row>
    <row r="23212" spans="12:13" x14ac:dyDescent="0.35">
      <c r="L23212" s="535" t="s">
        <v>24276</v>
      </c>
      <c r="M23212" s="529" t="s">
        <v>1075</v>
      </c>
    </row>
    <row r="23213" spans="12:13" x14ac:dyDescent="0.35">
      <c r="L23213" s="535" t="s">
        <v>24277</v>
      </c>
      <c r="M23213" s="529" t="s">
        <v>1075</v>
      </c>
    </row>
    <row r="23214" spans="12:13" x14ac:dyDescent="0.35">
      <c r="L23214" s="535" t="s">
        <v>24278</v>
      </c>
      <c r="M23214" s="529" t="s">
        <v>1047</v>
      </c>
    </row>
    <row r="23215" spans="12:13" x14ac:dyDescent="0.35">
      <c r="L23215" s="535" t="s">
        <v>24279</v>
      </c>
      <c r="M23215" s="529" t="s">
        <v>1047</v>
      </c>
    </row>
    <row r="23216" spans="12:13" x14ac:dyDescent="0.35">
      <c r="L23216" s="535" t="s">
        <v>24280</v>
      </c>
      <c r="M23216" s="529" t="s">
        <v>1047</v>
      </c>
    </row>
    <row r="23217" spans="12:13" x14ac:dyDescent="0.35">
      <c r="L23217" s="535" t="s">
        <v>24281</v>
      </c>
      <c r="M23217" s="529" t="s">
        <v>1047</v>
      </c>
    </row>
    <row r="23218" spans="12:13" x14ac:dyDescent="0.35">
      <c r="L23218" s="535" t="s">
        <v>24282</v>
      </c>
      <c r="M23218" s="529" t="s">
        <v>1047</v>
      </c>
    </row>
    <row r="23219" spans="12:13" x14ac:dyDescent="0.35">
      <c r="L23219" s="535" t="s">
        <v>24283</v>
      </c>
      <c r="M23219" s="529" t="s">
        <v>1075</v>
      </c>
    </row>
    <row r="23220" spans="12:13" x14ac:dyDescent="0.35">
      <c r="L23220" s="535" t="s">
        <v>24284</v>
      </c>
      <c r="M23220" s="529" t="s">
        <v>1047</v>
      </c>
    </row>
    <row r="23221" spans="12:13" x14ac:dyDescent="0.35">
      <c r="L23221" s="535" t="s">
        <v>24285</v>
      </c>
      <c r="M23221" s="529" t="s">
        <v>1047</v>
      </c>
    </row>
    <row r="23222" spans="12:13" x14ac:dyDescent="0.35">
      <c r="L23222" s="535" t="s">
        <v>24286</v>
      </c>
      <c r="M23222" s="529" t="s">
        <v>1047</v>
      </c>
    </row>
    <row r="23223" spans="12:13" x14ac:dyDescent="0.35">
      <c r="L23223" s="535" t="s">
        <v>24287</v>
      </c>
      <c r="M23223" s="529" t="s">
        <v>1047</v>
      </c>
    </row>
    <row r="23224" spans="12:13" x14ac:dyDescent="0.35">
      <c r="L23224" s="535" t="s">
        <v>24288</v>
      </c>
      <c r="M23224" s="529" t="s">
        <v>1047</v>
      </c>
    </row>
    <row r="23225" spans="12:13" x14ac:dyDescent="0.35">
      <c r="L23225" s="535" t="s">
        <v>24289</v>
      </c>
      <c r="M23225" s="529" t="s">
        <v>1047</v>
      </c>
    </row>
    <row r="23226" spans="12:13" x14ac:dyDescent="0.35">
      <c r="L23226" s="535" t="s">
        <v>24290</v>
      </c>
      <c r="M23226" s="529" t="s">
        <v>1047</v>
      </c>
    </row>
    <row r="23227" spans="12:13" x14ac:dyDescent="0.35">
      <c r="L23227" s="535" t="s">
        <v>24291</v>
      </c>
      <c r="M23227" s="529" t="s">
        <v>1047</v>
      </c>
    </row>
    <row r="23228" spans="12:13" x14ac:dyDescent="0.35">
      <c r="L23228" s="535" t="s">
        <v>24292</v>
      </c>
      <c r="M23228" s="529" t="s">
        <v>1075</v>
      </c>
    </row>
    <row r="23229" spans="12:13" x14ac:dyDescent="0.35">
      <c r="L23229" s="535" t="s">
        <v>24293</v>
      </c>
      <c r="M23229" s="529" t="s">
        <v>1047</v>
      </c>
    </row>
    <row r="23230" spans="12:13" x14ac:dyDescent="0.35">
      <c r="L23230" s="535" t="s">
        <v>24294</v>
      </c>
      <c r="M23230" s="529" t="s">
        <v>1047</v>
      </c>
    </row>
    <row r="23231" spans="12:13" x14ac:dyDescent="0.35">
      <c r="L23231" s="535" t="s">
        <v>24295</v>
      </c>
      <c r="M23231" s="529" t="s">
        <v>1047</v>
      </c>
    </row>
    <row r="23232" spans="12:13" x14ac:dyDescent="0.35">
      <c r="L23232" s="535" t="s">
        <v>24296</v>
      </c>
      <c r="M23232" s="529" t="s">
        <v>1075</v>
      </c>
    </row>
    <row r="23233" spans="12:13" x14ac:dyDescent="0.35">
      <c r="L23233" s="535" t="s">
        <v>24297</v>
      </c>
      <c r="M23233" s="529" t="s">
        <v>1075</v>
      </c>
    </row>
    <row r="23234" spans="12:13" x14ac:dyDescent="0.35">
      <c r="L23234" s="535" t="s">
        <v>24298</v>
      </c>
      <c r="M23234" s="529" t="s">
        <v>1047</v>
      </c>
    </row>
    <row r="23235" spans="12:13" x14ac:dyDescent="0.35">
      <c r="L23235" s="535" t="s">
        <v>24299</v>
      </c>
      <c r="M23235" s="529" t="s">
        <v>1047</v>
      </c>
    </row>
    <row r="23236" spans="12:13" x14ac:dyDescent="0.35">
      <c r="L23236" s="535" t="s">
        <v>24300</v>
      </c>
      <c r="M23236" s="529" t="s">
        <v>1047</v>
      </c>
    </row>
    <row r="23237" spans="12:13" x14ac:dyDescent="0.35">
      <c r="L23237" s="535" t="s">
        <v>24301</v>
      </c>
      <c r="M23237" s="529" t="s">
        <v>1047</v>
      </c>
    </row>
    <row r="23238" spans="12:13" x14ac:dyDescent="0.35">
      <c r="L23238" s="535" t="s">
        <v>24302</v>
      </c>
      <c r="M23238" s="529" t="s">
        <v>1047</v>
      </c>
    </row>
    <row r="23239" spans="12:13" x14ac:dyDescent="0.35">
      <c r="L23239" s="535" t="s">
        <v>24303</v>
      </c>
      <c r="M23239" s="529" t="s">
        <v>1075</v>
      </c>
    </row>
    <row r="23240" spans="12:13" x14ac:dyDescent="0.35">
      <c r="L23240" s="535" t="s">
        <v>24304</v>
      </c>
      <c r="M23240" s="529" t="s">
        <v>1047</v>
      </c>
    </row>
    <row r="23241" spans="12:13" x14ac:dyDescent="0.35">
      <c r="L23241" s="535" t="s">
        <v>24305</v>
      </c>
      <c r="M23241" s="529" t="s">
        <v>1047</v>
      </c>
    </row>
    <row r="23242" spans="12:13" x14ac:dyDescent="0.35">
      <c r="L23242" s="535" t="s">
        <v>24306</v>
      </c>
      <c r="M23242" s="529" t="s">
        <v>1047</v>
      </c>
    </row>
    <row r="23243" spans="12:13" x14ac:dyDescent="0.35">
      <c r="L23243" s="535" t="s">
        <v>24307</v>
      </c>
      <c r="M23243" s="529" t="s">
        <v>1047</v>
      </c>
    </row>
    <row r="23244" spans="12:13" x14ac:dyDescent="0.35">
      <c r="L23244" s="535" t="s">
        <v>24308</v>
      </c>
      <c r="M23244" s="529" t="s">
        <v>1047</v>
      </c>
    </row>
    <row r="23245" spans="12:13" x14ac:dyDescent="0.35">
      <c r="L23245" s="535" t="s">
        <v>24309</v>
      </c>
      <c r="M23245" s="529" t="s">
        <v>1047</v>
      </c>
    </row>
    <row r="23246" spans="12:13" x14ac:dyDescent="0.35">
      <c r="L23246" s="535" t="s">
        <v>24310</v>
      </c>
      <c r="M23246" s="529" t="s">
        <v>1047</v>
      </c>
    </row>
    <row r="23247" spans="12:13" x14ac:dyDescent="0.35">
      <c r="L23247" s="535" t="s">
        <v>24311</v>
      </c>
      <c r="M23247" s="529" t="s">
        <v>1047</v>
      </c>
    </row>
    <row r="23248" spans="12:13" x14ac:dyDescent="0.35">
      <c r="L23248" s="535" t="s">
        <v>24312</v>
      </c>
      <c r="M23248" s="529" t="s">
        <v>1047</v>
      </c>
    </row>
    <row r="23249" spans="12:13" x14ac:dyDescent="0.35">
      <c r="L23249" s="535" t="s">
        <v>24313</v>
      </c>
      <c r="M23249" s="529" t="s">
        <v>1047</v>
      </c>
    </row>
    <row r="23250" spans="12:13" x14ac:dyDescent="0.35">
      <c r="L23250" s="535" t="s">
        <v>24314</v>
      </c>
      <c r="M23250" s="529" t="s">
        <v>1047</v>
      </c>
    </row>
    <row r="23251" spans="12:13" x14ac:dyDescent="0.35">
      <c r="L23251" s="535" t="s">
        <v>24315</v>
      </c>
      <c r="M23251" s="529" t="s">
        <v>1047</v>
      </c>
    </row>
    <row r="23252" spans="12:13" x14ac:dyDescent="0.35">
      <c r="L23252" s="535" t="s">
        <v>24316</v>
      </c>
      <c r="M23252" s="529" t="s">
        <v>1075</v>
      </c>
    </row>
    <row r="23253" spans="12:13" x14ac:dyDescent="0.35">
      <c r="L23253" s="535" t="s">
        <v>24317</v>
      </c>
      <c r="M23253" s="529" t="s">
        <v>1075</v>
      </c>
    </row>
    <row r="23254" spans="12:13" x14ac:dyDescent="0.35">
      <c r="L23254" s="535" t="s">
        <v>24318</v>
      </c>
      <c r="M23254" s="529" t="s">
        <v>1075</v>
      </c>
    </row>
    <row r="23255" spans="12:13" x14ac:dyDescent="0.35">
      <c r="L23255" s="535" t="s">
        <v>24319</v>
      </c>
      <c r="M23255" s="529" t="s">
        <v>1047</v>
      </c>
    </row>
    <row r="23256" spans="12:13" x14ac:dyDescent="0.35">
      <c r="L23256" s="535" t="s">
        <v>24320</v>
      </c>
      <c r="M23256" s="529" t="s">
        <v>1047</v>
      </c>
    </row>
    <row r="23257" spans="12:13" x14ac:dyDescent="0.35">
      <c r="L23257" s="535" t="s">
        <v>24321</v>
      </c>
      <c r="M23257" s="529" t="s">
        <v>1075</v>
      </c>
    </row>
    <row r="23258" spans="12:13" x14ac:dyDescent="0.35">
      <c r="L23258" s="535" t="s">
        <v>24322</v>
      </c>
      <c r="M23258" s="529" t="s">
        <v>1047</v>
      </c>
    </row>
    <row r="23259" spans="12:13" x14ac:dyDescent="0.35">
      <c r="L23259" s="535" t="s">
        <v>24323</v>
      </c>
      <c r="M23259" s="529" t="s">
        <v>1047</v>
      </c>
    </row>
    <row r="23260" spans="12:13" x14ac:dyDescent="0.35">
      <c r="L23260" s="535" t="s">
        <v>24324</v>
      </c>
      <c r="M23260" s="529" t="s">
        <v>1047</v>
      </c>
    </row>
    <row r="23261" spans="12:13" x14ac:dyDescent="0.35">
      <c r="L23261" s="535" t="s">
        <v>24325</v>
      </c>
      <c r="M23261" s="529" t="s">
        <v>1047</v>
      </c>
    </row>
    <row r="23262" spans="12:13" x14ac:dyDescent="0.35">
      <c r="L23262" s="535" t="s">
        <v>24326</v>
      </c>
      <c r="M23262" s="529" t="s">
        <v>1047</v>
      </c>
    </row>
    <row r="23263" spans="12:13" x14ac:dyDescent="0.35">
      <c r="L23263" s="535" t="s">
        <v>24327</v>
      </c>
      <c r="M23263" s="529" t="s">
        <v>1047</v>
      </c>
    </row>
    <row r="23264" spans="12:13" x14ac:dyDescent="0.35">
      <c r="L23264" s="535" t="s">
        <v>24328</v>
      </c>
      <c r="M23264" s="529" t="s">
        <v>1047</v>
      </c>
    </row>
    <row r="23265" spans="12:13" x14ac:dyDescent="0.35">
      <c r="L23265" s="535" t="s">
        <v>24329</v>
      </c>
      <c r="M23265" s="529" t="s">
        <v>1047</v>
      </c>
    </row>
    <row r="23266" spans="12:13" x14ac:dyDescent="0.35">
      <c r="L23266" s="535" t="s">
        <v>24330</v>
      </c>
      <c r="M23266" s="529" t="s">
        <v>1047</v>
      </c>
    </row>
    <row r="23267" spans="12:13" x14ac:dyDescent="0.35">
      <c r="L23267" s="535" t="s">
        <v>24331</v>
      </c>
      <c r="M23267" s="529" t="s">
        <v>1047</v>
      </c>
    </row>
    <row r="23268" spans="12:13" x14ac:dyDescent="0.35">
      <c r="L23268" s="535" t="s">
        <v>24332</v>
      </c>
      <c r="M23268" s="529" t="s">
        <v>1047</v>
      </c>
    </row>
    <row r="23269" spans="12:13" x14ac:dyDescent="0.35">
      <c r="L23269" s="535" t="s">
        <v>24333</v>
      </c>
      <c r="M23269" s="529" t="s">
        <v>1047</v>
      </c>
    </row>
    <row r="23270" spans="12:13" x14ac:dyDescent="0.35">
      <c r="L23270" s="535" t="s">
        <v>24334</v>
      </c>
      <c r="M23270" s="529" t="s">
        <v>1047</v>
      </c>
    </row>
    <row r="23271" spans="12:13" x14ac:dyDescent="0.35">
      <c r="L23271" s="535" t="s">
        <v>24335</v>
      </c>
      <c r="M23271" s="529" t="s">
        <v>1047</v>
      </c>
    </row>
    <row r="23272" spans="12:13" x14ac:dyDescent="0.35">
      <c r="L23272" s="535" t="s">
        <v>24336</v>
      </c>
      <c r="M23272" s="529" t="s">
        <v>1047</v>
      </c>
    </row>
    <row r="23273" spans="12:13" x14ac:dyDescent="0.35">
      <c r="L23273" s="535" t="s">
        <v>24337</v>
      </c>
      <c r="M23273" s="529" t="s">
        <v>1047</v>
      </c>
    </row>
    <row r="23274" spans="12:13" x14ac:dyDescent="0.35">
      <c r="L23274" s="535" t="s">
        <v>24338</v>
      </c>
      <c r="M23274" s="529" t="s">
        <v>1047</v>
      </c>
    </row>
    <row r="23275" spans="12:13" x14ac:dyDescent="0.35">
      <c r="L23275" s="535" t="s">
        <v>24339</v>
      </c>
      <c r="M23275" s="529" t="s">
        <v>1047</v>
      </c>
    </row>
    <row r="23276" spans="12:13" x14ac:dyDescent="0.35">
      <c r="L23276" s="535" t="s">
        <v>24340</v>
      </c>
      <c r="M23276" s="529" t="s">
        <v>1047</v>
      </c>
    </row>
    <row r="23277" spans="12:13" x14ac:dyDescent="0.35">
      <c r="L23277" s="535" t="s">
        <v>24341</v>
      </c>
      <c r="M23277" s="529" t="s">
        <v>1075</v>
      </c>
    </row>
    <row r="23278" spans="12:13" x14ac:dyDescent="0.35">
      <c r="L23278" s="535" t="s">
        <v>24342</v>
      </c>
      <c r="M23278" s="529" t="s">
        <v>1047</v>
      </c>
    </row>
    <row r="23279" spans="12:13" x14ac:dyDescent="0.35">
      <c r="L23279" s="535" t="s">
        <v>24343</v>
      </c>
      <c r="M23279" s="529" t="s">
        <v>1047</v>
      </c>
    </row>
    <row r="23280" spans="12:13" x14ac:dyDescent="0.35">
      <c r="L23280" s="535" t="s">
        <v>24344</v>
      </c>
      <c r="M23280" s="529" t="s">
        <v>1047</v>
      </c>
    </row>
    <row r="23281" spans="12:13" x14ac:dyDescent="0.35">
      <c r="L23281" s="535" t="s">
        <v>24345</v>
      </c>
      <c r="M23281" s="529" t="s">
        <v>1047</v>
      </c>
    </row>
    <row r="23282" spans="12:13" x14ac:dyDescent="0.35">
      <c r="L23282" s="535" t="s">
        <v>24346</v>
      </c>
      <c r="M23282" s="529" t="s">
        <v>1047</v>
      </c>
    </row>
    <row r="23283" spans="12:13" x14ac:dyDescent="0.35">
      <c r="L23283" s="535" t="s">
        <v>24347</v>
      </c>
      <c r="M23283" s="529" t="s">
        <v>1047</v>
      </c>
    </row>
    <row r="23284" spans="12:13" x14ac:dyDescent="0.35">
      <c r="L23284" s="535" t="s">
        <v>24348</v>
      </c>
      <c r="M23284" s="529" t="s">
        <v>1047</v>
      </c>
    </row>
    <row r="23285" spans="12:13" x14ac:dyDescent="0.35">
      <c r="L23285" s="535" t="s">
        <v>24349</v>
      </c>
      <c r="M23285" s="529" t="s">
        <v>1047</v>
      </c>
    </row>
    <row r="23286" spans="12:13" x14ac:dyDescent="0.35">
      <c r="L23286" s="535" t="s">
        <v>24350</v>
      </c>
      <c r="M23286" s="529" t="s">
        <v>1075</v>
      </c>
    </row>
    <row r="23287" spans="12:13" x14ac:dyDescent="0.35">
      <c r="L23287" s="535" t="s">
        <v>24351</v>
      </c>
      <c r="M23287" s="529" t="s">
        <v>1047</v>
      </c>
    </row>
    <row r="23288" spans="12:13" x14ac:dyDescent="0.35">
      <c r="L23288" s="535" t="s">
        <v>24352</v>
      </c>
      <c r="M23288" s="529" t="s">
        <v>1047</v>
      </c>
    </row>
    <row r="23289" spans="12:13" x14ac:dyDescent="0.35">
      <c r="L23289" s="535" t="s">
        <v>24353</v>
      </c>
      <c r="M23289" s="529" t="s">
        <v>1047</v>
      </c>
    </row>
    <row r="23290" spans="12:13" x14ac:dyDescent="0.35">
      <c r="L23290" s="535" t="s">
        <v>24354</v>
      </c>
      <c r="M23290" s="529" t="s">
        <v>1047</v>
      </c>
    </row>
    <row r="23291" spans="12:13" x14ac:dyDescent="0.35">
      <c r="L23291" s="535" t="s">
        <v>24355</v>
      </c>
      <c r="M23291" s="529" t="s">
        <v>1047</v>
      </c>
    </row>
    <row r="23292" spans="12:13" x14ac:dyDescent="0.35">
      <c r="L23292" s="535" t="s">
        <v>24356</v>
      </c>
      <c r="M23292" s="529" t="s">
        <v>1047</v>
      </c>
    </row>
    <row r="23293" spans="12:13" x14ac:dyDescent="0.35">
      <c r="L23293" s="535" t="s">
        <v>24357</v>
      </c>
      <c r="M23293" s="529" t="s">
        <v>1047</v>
      </c>
    </row>
    <row r="23294" spans="12:13" x14ac:dyDescent="0.35">
      <c r="L23294" s="535" t="s">
        <v>24358</v>
      </c>
      <c r="M23294" s="529" t="s">
        <v>1047</v>
      </c>
    </row>
    <row r="23295" spans="12:13" x14ac:dyDescent="0.35">
      <c r="L23295" s="535" t="s">
        <v>24359</v>
      </c>
      <c r="M23295" s="529" t="s">
        <v>1075</v>
      </c>
    </row>
    <row r="23296" spans="12:13" x14ac:dyDescent="0.35">
      <c r="L23296" s="535" t="s">
        <v>24360</v>
      </c>
      <c r="M23296" s="529" t="s">
        <v>1075</v>
      </c>
    </row>
    <row r="23297" spans="12:13" x14ac:dyDescent="0.35">
      <c r="L23297" s="535" t="s">
        <v>24361</v>
      </c>
      <c r="M23297" s="529" t="s">
        <v>1075</v>
      </c>
    </row>
    <row r="23298" spans="12:13" x14ac:dyDescent="0.35">
      <c r="L23298" s="535" t="s">
        <v>24362</v>
      </c>
      <c r="M23298" s="529" t="s">
        <v>1075</v>
      </c>
    </row>
    <row r="23299" spans="12:13" x14ac:dyDescent="0.35">
      <c r="L23299" s="535" t="s">
        <v>24363</v>
      </c>
      <c r="M23299" s="529" t="s">
        <v>1075</v>
      </c>
    </row>
    <row r="23300" spans="12:13" x14ac:dyDescent="0.35">
      <c r="L23300" s="535" t="s">
        <v>24364</v>
      </c>
      <c r="M23300" s="529" t="s">
        <v>1075</v>
      </c>
    </row>
    <row r="23301" spans="12:13" x14ac:dyDescent="0.35">
      <c r="L23301" s="535" t="s">
        <v>24365</v>
      </c>
      <c r="M23301" s="529" t="s">
        <v>1047</v>
      </c>
    </row>
    <row r="23302" spans="12:13" x14ac:dyDescent="0.35">
      <c r="L23302" s="535" t="s">
        <v>24366</v>
      </c>
      <c r="M23302" s="529" t="s">
        <v>1075</v>
      </c>
    </row>
    <row r="23303" spans="12:13" x14ac:dyDescent="0.35">
      <c r="L23303" s="535" t="s">
        <v>24367</v>
      </c>
      <c r="M23303" s="529" t="s">
        <v>1075</v>
      </c>
    </row>
    <row r="23304" spans="12:13" x14ac:dyDescent="0.35">
      <c r="L23304" s="535" t="s">
        <v>24368</v>
      </c>
      <c r="M23304" s="529" t="s">
        <v>1075</v>
      </c>
    </row>
    <row r="23305" spans="12:13" x14ac:dyDescent="0.35">
      <c r="L23305" s="535" t="s">
        <v>24369</v>
      </c>
      <c r="M23305" s="529" t="s">
        <v>1075</v>
      </c>
    </row>
    <row r="23306" spans="12:13" x14ac:dyDescent="0.35">
      <c r="L23306" s="535" t="s">
        <v>24370</v>
      </c>
      <c r="M23306" s="529" t="s">
        <v>1047</v>
      </c>
    </row>
    <row r="23307" spans="12:13" x14ac:dyDescent="0.35">
      <c r="L23307" s="535" t="s">
        <v>24371</v>
      </c>
      <c r="M23307" s="529" t="s">
        <v>1075</v>
      </c>
    </row>
    <row r="23308" spans="12:13" x14ac:dyDescent="0.35">
      <c r="L23308" s="535" t="s">
        <v>24372</v>
      </c>
      <c r="M23308" s="529" t="s">
        <v>1075</v>
      </c>
    </row>
    <row r="23309" spans="12:13" x14ac:dyDescent="0.35">
      <c r="L23309" s="535" t="s">
        <v>24373</v>
      </c>
      <c r="M23309" s="529" t="s">
        <v>1075</v>
      </c>
    </row>
    <row r="23310" spans="12:13" x14ac:dyDescent="0.35">
      <c r="L23310" s="535" t="s">
        <v>24374</v>
      </c>
      <c r="M23310" s="529" t="s">
        <v>1075</v>
      </c>
    </row>
    <row r="23311" spans="12:13" x14ac:dyDescent="0.35">
      <c r="L23311" s="535" t="s">
        <v>24375</v>
      </c>
      <c r="M23311" s="529" t="s">
        <v>1047</v>
      </c>
    </row>
    <row r="23312" spans="12:13" x14ac:dyDescent="0.35">
      <c r="L23312" s="535" t="s">
        <v>24376</v>
      </c>
      <c r="M23312" s="529" t="s">
        <v>1075</v>
      </c>
    </row>
    <row r="23313" spans="12:13" x14ac:dyDescent="0.35">
      <c r="L23313" s="535" t="s">
        <v>24377</v>
      </c>
      <c r="M23313" s="529" t="s">
        <v>1075</v>
      </c>
    </row>
    <row r="23314" spans="12:13" x14ac:dyDescent="0.35">
      <c r="L23314" s="535" t="s">
        <v>24378</v>
      </c>
      <c r="M23314" s="529" t="s">
        <v>1075</v>
      </c>
    </row>
    <row r="23315" spans="12:13" x14ac:dyDescent="0.35">
      <c r="L23315" s="535" t="s">
        <v>24379</v>
      </c>
      <c r="M23315" s="529" t="s">
        <v>1075</v>
      </c>
    </row>
    <row r="23316" spans="12:13" x14ac:dyDescent="0.35">
      <c r="L23316" s="535" t="s">
        <v>24380</v>
      </c>
      <c r="M23316" s="529" t="s">
        <v>1075</v>
      </c>
    </row>
    <row r="23317" spans="12:13" x14ac:dyDescent="0.35">
      <c r="L23317" s="535" t="s">
        <v>24381</v>
      </c>
      <c r="M23317" s="529" t="s">
        <v>1075</v>
      </c>
    </row>
    <row r="23318" spans="12:13" x14ac:dyDescent="0.35">
      <c r="L23318" s="535" t="s">
        <v>24382</v>
      </c>
      <c r="M23318" s="529" t="s">
        <v>1047</v>
      </c>
    </row>
    <row r="23319" spans="12:13" x14ac:dyDescent="0.35">
      <c r="L23319" s="535" t="s">
        <v>24383</v>
      </c>
      <c r="M23319" s="529" t="s">
        <v>1047</v>
      </c>
    </row>
    <row r="23320" spans="12:13" x14ac:dyDescent="0.35">
      <c r="L23320" s="535" t="s">
        <v>24384</v>
      </c>
      <c r="M23320" s="529" t="s">
        <v>1075</v>
      </c>
    </row>
    <row r="23321" spans="12:13" x14ac:dyDescent="0.35">
      <c r="L23321" s="535" t="s">
        <v>24385</v>
      </c>
      <c r="M23321" s="529" t="s">
        <v>1075</v>
      </c>
    </row>
    <row r="23322" spans="12:13" x14ac:dyDescent="0.35">
      <c r="L23322" s="535" t="s">
        <v>24386</v>
      </c>
      <c r="M23322" s="529" t="s">
        <v>1075</v>
      </c>
    </row>
    <row r="23323" spans="12:13" x14ac:dyDescent="0.35">
      <c r="L23323" s="535" t="s">
        <v>24387</v>
      </c>
      <c r="M23323" s="529" t="s">
        <v>1075</v>
      </c>
    </row>
    <row r="23324" spans="12:13" x14ac:dyDescent="0.35">
      <c r="L23324" s="535" t="s">
        <v>24388</v>
      </c>
      <c r="M23324" s="529" t="s">
        <v>1075</v>
      </c>
    </row>
    <row r="23325" spans="12:13" x14ac:dyDescent="0.35">
      <c r="L23325" s="535" t="s">
        <v>24389</v>
      </c>
      <c r="M23325" s="529" t="s">
        <v>1075</v>
      </c>
    </row>
    <row r="23326" spans="12:13" x14ac:dyDescent="0.35">
      <c r="L23326" s="535" t="s">
        <v>24390</v>
      </c>
      <c r="M23326" s="529" t="s">
        <v>1047</v>
      </c>
    </row>
    <row r="23327" spans="12:13" x14ac:dyDescent="0.35">
      <c r="L23327" s="535" t="s">
        <v>24391</v>
      </c>
      <c r="M23327" s="529" t="s">
        <v>1075</v>
      </c>
    </row>
    <row r="23328" spans="12:13" x14ac:dyDescent="0.35">
      <c r="L23328" s="535" t="s">
        <v>24392</v>
      </c>
      <c r="M23328" s="529" t="s">
        <v>1075</v>
      </c>
    </row>
    <row r="23329" spans="12:13" x14ac:dyDescent="0.35">
      <c r="L23329" s="535" t="s">
        <v>24393</v>
      </c>
      <c r="M23329" s="529" t="s">
        <v>1075</v>
      </c>
    </row>
    <row r="23330" spans="12:13" x14ac:dyDescent="0.35">
      <c r="L23330" s="535" t="s">
        <v>24394</v>
      </c>
      <c r="M23330" s="529" t="s">
        <v>1075</v>
      </c>
    </row>
    <row r="23331" spans="12:13" x14ac:dyDescent="0.35">
      <c r="L23331" s="535" t="s">
        <v>24395</v>
      </c>
      <c r="M23331" s="529" t="s">
        <v>1047</v>
      </c>
    </row>
    <row r="23332" spans="12:13" x14ac:dyDescent="0.35">
      <c r="L23332" s="535" t="s">
        <v>24396</v>
      </c>
      <c r="M23332" s="529" t="s">
        <v>1075</v>
      </c>
    </row>
    <row r="23333" spans="12:13" x14ac:dyDescent="0.35">
      <c r="L23333" s="535" t="s">
        <v>24397</v>
      </c>
      <c r="M23333" s="529" t="s">
        <v>1075</v>
      </c>
    </row>
    <row r="23334" spans="12:13" x14ac:dyDescent="0.35">
      <c r="L23334" s="535" t="s">
        <v>24398</v>
      </c>
      <c r="M23334" s="529" t="s">
        <v>1075</v>
      </c>
    </row>
    <row r="23335" spans="12:13" x14ac:dyDescent="0.35">
      <c r="L23335" s="535" t="s">
        <v>24399</v>
      </c>
      <c r="M23335" s="529" t="s">
        <v>1047</v>
      </c>
    </row>
    <row r="23336" spans="12:13" x14ac:dyDescent="0.35">
      <c r="L23336" s="535" t="s">
        <v>24400</v>
      </c>
      <c r="M23336" s="529" t="s">
        <v>1075</v>
      </c>
    </row>
    <row r="23337" spans="12:13" x14ac:dyDescent="0.35">
      <c r="L23337" s="535" t="s">
        <v>24401</v>
      </c>
      <c r="M23337" s="529" t="s">
        <v>1075</v>
      </c>
    </row>
    <row r="23338" spans="12:13" x14ac:dyDescent="0.35">
      <c r="L23338" s="535" t="s">
        <v>24402</v>
      </c>
      <c r="M23338" s="529" t="s">
        <v>1075</v>
      </c>
    </row>
    <row r="23339" spans="12:13" x14ac:dyDescent="0.35">
      <c r="L23339" s="535" t="s">
        <v>24403</v>
      </c>
      <c r="M23339" s="529" t="s">
        <v>1075</v>
      </c>
    </row>
    <row r="23340" spans="12:13" x14ac:dyDescent="0.35">
      <c r="L23340" s="535" t="s">
        <v>24404</v>
      </c>
      <c r="M23340" s="529" t="s">
        <v>1075</v>
      </c>
    </row>
    <row r="23341" spans="12:13" x14ac:dyDescent="0.35">
      <c r="L23341" s="535" t="s">
        <v>24405</v>
      </c>
      <c r="M23341" s="529" t="s">
        <v>1075</v>
      </c>
    </row>
    <row r="23342" spans="12:13" x14ac:dyDescent="0.35">
      <c r="L23342" s="535" t="s">
        <v>24406</v>
      </c>
      <c r="M23342" s="529" t="s">
        <v>1075</v>
      </c>
    </row>
    <row r="23343" spans="12:13" x14ac:dyDescent="0.35">
      <c r="L23343" s="535" t="s">
        <v>24407</v>
      </c>
      <c r="M23343" s="529" t="s">
        <v>1075</v>
      </c>
    </row>
    <row r="23344" spans="12:13" x14ac:dyDescent="0.35">
      <c r="L23344" s="535" t="s">
        <v>24408</v>
      </c>
      <c r="M23344" s="529" t="s">
        <v>1075</v>
      </c>
    </row>
    <row r="23345" spans="12:13" x14ac:dyDescent="0.35">
      <c r="L23345" s="535" t="s">
        <v>24409</v>
      </c>
      <c r="M23345" s="529" t="s">
        <v>1075</v>
      </c>
    </row>
    <row r="23346" spans="12:13" x14ac:dyDescent="0.35">
      <c r="L23346" s="535" t="s">
        <v>24410</v>
      </c>
      <c r="M23346" s="529" t="s">
        <v>1075</v>
      </c>
    </row>
    <row r="23347" spans="12:13" x14ac:dyDescent="0.35">
      <c r="L23347" s="535" t="s">
        <v>24411</v>
      </c>
      <c r="M23347" s="529" t="s">
        <v>1075</v>
      </c>
    </row>
    <row r="23348" spans="12:13" x14ac:dyDescent="0.35">
      <c r="L23348" s="535" t="s">
        <v>24412</v>
      </c>
      <c r="M23348" s="529" t="s">
        <v>1075</v>
      </c>
    </row>
    <row r="23349" spans="12:13" x14ac:dyDescent="0.35">
      <c r="L23349" s="535" t="s">
        <v>24413</v>
      </c>
      <c r="M23349" s="529" t="s">
        <v>1075</v>
      </c>
    </row>
    <row r="23350" spans="12:13" x14ac:dyDescent="0.35">
      <c r="L23350" s="535" t="s">
        <v>24414</v>
      </c>
      <c r="M23350" s="529" t="s">
        <v>1075</v>
      </c>
    </row>
    <row r="23351" spans="12:13" x14ac:dyDescent="0.35">
      <c r="L23351" s="535" t="s">
        <v>24415</v>
      </c>
      <c r="M23351" s="529" t="s">
        <v>1075</v>
      </c>
    </row>
    <row r="23352" spans="12:13" x14ac:dyDescent="0.35">
      <c r="L23352" s="535" t="s">
        <v>24416</v>
      </c>
      <c r="M23352" s="529" t="s">
        <v>1075</v>
      </c>
    </row>
    <row r="23353" spans="12:13" x14ac:dyDescent="0.35">
      <c r="L23353" s="535" t="s">
        <v>24417</v>
      </c>
      <c r="M23353" s="529" t="s">
        <v>1075</v>
      </c>
    </row>
    <row r="23354" spans="12:13" x14ac:dyDescent="0.35">
      <c r="L23354" s="535" t="s">
        <v>24418</v>
      </c>
      <c r="M23354" s="529" t="s">
        <v>1075</v>
      </c>
    </row>
    <row r="23355" spans="12:13" x14ac:dyDescent="0.35">
      <c r="L23355" s="535" t="s">
        <v>24419</v>
      </c>
      <c r="M23355" s="529" t="s">
        <v>1075</v>
      </c>
    </row>
    <row r="23356" spans="12:13" x14ac:dyDescent="0.35">
      <c r="L23356" s="535" t="s">
        <v>24420</v>
      </c>
      <c r="M23356" s="529" t="s">
        <v>1075</v>
      </c>
    </row>
    <row r="23357" spans="12:13" x14ac:dyDescent="0.35">
      <c r="L23357" s="535" t="s">
        <v>24421</v>
      </c>
      <c r="M23357" s="529" t="s">
        <v>1075</v>
      </c>
    </row>
    <row r="23358" spans="12:13" x14ac:dyDescent="0.35">
      <c r="L23358" s="535" t="s">
        <v>24422</v>
      </c>
      <c r="M23358" s="529" t="s">
        <v>1075</v>
      </c>
    </row>
    <row r="23359" spans="12:13" x14ac:dyDescent="0.35">
      <c r="L23359" s="535" t="s">
        <v>24423</v>
      </c>
      <c r="M23359" s="529" t="s">
        <v>1075</v>
      </c>
    </row>
    <row r="23360" spans="12:13" x14ac:dyDescent="0.35">
      <c r="L23360" s="535" t="s">
        <v>24424</v>
      </c>
      <c r="M23360" s="529" t="s">
        <v>1075</v>
      </c>
    </row>
    <row r="23361" spans="12:13" x14ac:dyDescent="0.35">
      <c r="L23361" s="535" t="s">
        <v>24425</v>
      </c>
      <c r="M23361" s="529" t="s">
        <v>1075</v>
      </c>
    </row>
    <row r="23362" spans="12:13" x14ac:dyDescent="0.35">
      <c r="L23362" s="535" t="s">
        <v>24426</v>
      </c>
      <c r="M23362" s="529" t="s">
        <v>1075</v>
      </c>
    </row>
    <row r="23363" spans="12:13" x14ac:dyDescent="0.35">
      <c r="L23363" s="535" t="s">
        <v>24427</v>
      </c>
      <c r="M23363" s="529" t="s">
        <v>1075</v>
      </c>
    </row>
    <row r="23364" spans="12:13" x14ac:dyDescent="0.35">
      <c r="L23364" s="535" t="s">
        <v>24428</v>
      </c>
      <c r="M23364" s="529" t="s">
        <v>1075</v>
      </c>
    </row>
    <row r="23365" spans="12:13" x14ac:dyDescent="0.35">
      <c r="L23365" s="535" t="s">
        <v>24429</v>
      </c>
      <c r="M23365" s="529" t="s">
        <v>1047</v>
      </c>
    </row>
    <row r="23366" spans="12:13" x14ac:dyDescent="0.35">
      <c r="L23366" s="535" t="s">
        <v>24430</v>
      </c>
      <c r="M23366" s="529" t="s">
        <v>1047</v>
      </c>
    </row>
    <row r="23367" spans="12:13" x14ac:dyDescent="0.35">
      <c r="L23367" s="535" t="s">
        <v>24431</v>
      </c>
      <c r="M23367" s="529" t="s">
        <v>1047</v>
      </c>
    </row>
    <row r="23368" spans="12:13" x14ac:dyDescent="0.35">
      <c r="L23368" s="535" t="s">
        <v>24432</v>
      </c>
      <c r="M23368" s="529" t="s">
        <v>1047</v>
      </c>
    </row>
    <row r="23369" spans="12:13" x14ac:dyDescent="0.35">
      <c r="L23369" s="535" t="s">
        <v>24433</v>
      </c>
      <c r="M23369" s="529" t="s">
        <v>1047</v>
      </c>
    </row>
    <row r="23370" spans="12:13" x14ac:dyDescent="0.35">
      <c r="L23370" s="535" t="s">
        <v>24434</v>
      </c>
      <c r="M23370" s="529" t="s">
        <v>1047</v>
      </c>
    </row>
    <row r="23371" spans="12:13" x14ac:dyDescent="0.35">
      <c r="L23371" s="535" t="s">
        <v>24435</v>
      </c>
      <c r="M23371" s="529" t="s">
        <v>1075</v>
      </c>
    </row>
    <row r="23372" spans="12:13" x14ac:dyDescent="0.35">
      <c r="L23372" s="535" t="s">
        <v>24436</v>
      </c>
      <c r="M23372" s="529" t="s">
        <v>1047</v>
      </c>
    </row>
    <row r="23373" spans="12:13" x14ac:dyDescent="0.35">
      <c r="L23373" s="535" t="s">
        <v>24437</v>
      </c>
      <c r="M23373" s="529" t="s">
        <v>1047</v>
      </c>
    </row>
    <row r="23374" spans="12:13" x14ac:dyDescent="0.35">
      <c r="L23374" s="535" t="s">
        <v>24438</v>
      </c>
      <c r="M23374" s="529" t="s">
        <v>1047</v>
      </c>
    </row>
    <row r="23375" spans="12:13" x14ac:dyDescent="0.35">
      <c r="L23375" s="535" t="s">
        <v>24439</v>
      </c>
      <c r="M23375" s="529" t="s">
        <v>1047</v>
      </c>
    </row>
    <row r="23376" spans="12:13" x14ac:dyDescent="0.35">
      <c r="L23376" s="535" t="s">
        <v>24440</v>
      </c>
      <c r="M23376" s="529" t="s">
        <v>1047</v>
      </c>
    </row>
    <row r="23377" spans="12:13" x14ac:dyDescent="0.35">
      <c r="L23377" s="535" t="s">
        <v>24441</v>
      </c>
      <c r="M23377" s="529" t="s">
        <v>1047</v>
      </c>
    </row>
    <row r="23378" spans="12:13" x14ac:dyDescent="0.35">
      <c r="L23378" s="535" t="s">
        <v>24442</v>
      </c>
      <c r="M23378" s="529" t="s">
        <v>1075</v>
      </c>
    </row>
    <row r="23379" spans="12:13" x14ac:dyDescent="0.35">
      <c r="L23379" s="535" t="s">
        <v>24443</v>
      </c>
      <c r="M23379" s="529" t="s">
        <v>1047</v>
      </c>
    </row>
    <row r="23380" spans="12:13" x14ac:dyDescent="0.35">
      <c r="L23380" s="535" t="s">
        <v>24444</v>
      </c>
      <c r="M23380" s="529" t="s">
        <v>1047</v>
      </c>
    </row>
    <row r="23381" spans="12:13" x14ac:dyDescent="0.35">
      <c r="L23381" s="535" t="s">
        <v>24445</v>
      </c>
      <c r="M23381" s="529" t="s">
        <v>1047</v>
      </c>
    </row>
    <row r="23382" spans="12:13" x14ac:dyDescent="0.35">
      <c r="L23382" s="535" t="s">
        <v>24446</v>
      </c>
      <c r="M23382" s="529" t="s">
        <v>1047</v>
      </c>
    </row>
    <row r="23383" spans="12:13" x14ac:dyDescent="0.35">
      <c r="L23383" s="535" t="s">
        <v>24447</v>
      </c>
      <c r="M23383" s="529" t="s">
        <v>1075</v>
      </c>
    </row>
    <row r="23384" spans="12:13" x14ac:dyDescent="0.35">
      <c r="L23384" s="535" t="s">
        <v>24448</v>
      </c>
      <c r="M23384" s="529" t="s">
        <v>1047</v>
      </c>
    </row>
    <row r="23385" spans="12:13" x14ac:dyDescent="0.35">
      <c r="L23385" s="535" t="s">
        <v>24449</v>
      </c>
      <c r="M23385" s="529" t="s">
        <v>1047</v>
      </c>
    </row>
    <row r="23386" spans="12:13" x14ac:dyDescent="0.35">
      <c r="L23386" s="535" t="s">
        <v>24450</v>
      </c>
      <c r="M23386" s="529" t="s">
        <v>1075</v>
      </c>
    </row>
    <row r="23387" spans="12:13" x14ac:dyDescent="0.35">
      <c r="L23387" s="535" t="s">
        <v>24451</v>
      </c>
      <c r="M23387" s="529" t="s">
        <v>1047</v>
      </c>
    </row>
    <row r="23388" spans="12:13" x14ac:dyDescent="0.35">
      <c r="L23388" s="535" t="s">
        <v>24452</v>
      </c>
      <c r="M23388" s="529" t="s">
        <v>1075</v>
      </c>
    </row>
    <row r="23389" spans="12:13" x14ac:dyDescent="0.35">
      <c r="L23389" s="535" t="s">
        <v>24453</v>
      </c>
      <c r="M23389" s="529" t="s">
        <v>1047</v>
      </c>
    </row>
    <row r="23390" spans="12:13" x14ac:dyDescent="0.35">
      <c r="L23390" s="535" t="s">
        <v>24454</v>
      </c>
      <c r="M23390" s="529" t="s">
        <v>1047</v>
      </c>
    </row>
    <row r="23391" spans="12:13" x14ac:dyDescent="0.35">
      <c r="L23391" s="535" t="s">
        <v>24455</v>
      </c>
      <c r="M23391" s="529" t="s">
        <v>1047</v>
      </c>
    </row>
    <row r="23392" spans="12:13" x14ac:dyDescent="0.35">
      <c r="L23392" s="535" t="s">
        <v>24456</v>
      </c>
      <c r="M23392" s="529" t="s">
        <v>1047</v>
      </c>
    </row>
    <row r="23393" spans="12:13" x14ac:dyDescent="0.35">
      <c r="L23393" s="535" t="s">
        <v>24457</v>
      </c>
      <c r="M23393" s="529" t="s">
        <v>1047</v>
      </c>
    </row>
    <row r="23394" spans="12:13" x14ac:dyDescent="0.35">
      <c r="L23394" s="535" t="s">
        <v>24458</v>
      </c>
      <c r="M23394" s="529" t="s">
        <v>1047</v>
      </c>
    </row>
    <row r="23395" spans="12:13" x14ac:dyDescent="0.35">
      <c r="L23395" s="535" t="s">
        <v>24459</v>
      </c>
      <c r="M23395" s="529" t="s">
        <v>1075</v>
      </c>
    </row>
    <row r="23396" spans="12:13" x14ac:dyDescent="0.35">
      <c r="L23396" s="535" t="s">
        <v>24460</v>
      </c>
      <c r="M23396" s="529" t="s">
        <v>1047</v>
      </c>
    </row>
    <row r="23397" spans="12:13" x14ac:dyDescent="0.35">
      <c r="L23397" s="535" t="s">
        <v>24461</v>
      </c>
      <c r="M23397" s="529" t="s">
        <v>1047</v>
      </c>
    </row>
    <row r="23398" spans="12:13" x14ac:dyDescent="0.35">
      <c r="L23398" s="535" t="s">
        <v>24462</v>
      </c>
      <c r="M23398" s="529" t="s">
        <v>1075</v>
      </c>
    </row>
    <row r="23399" spans="12:13" x14ac:dyDescent="0.35">
      <c r="L23399" s="535" t="s">
        <v>24463</v>
      </c>
      <c r="M23399" s="529" t="s">
        <v>1075</v>
      </c>
    </row>
    <row r="23400" spans="12:13" x14ac:dyDescent="0.35">
      <c r="L23400" s="535" t="s">
        <v>24464</v>
      </c>
      <c r="M23400" s="529" t="s">
        <v>1047</v>
      </c>
    </row>
    <row r="23401" spans="12:13" x14ac:dyDescent="0.35">
      <c r="L23401" s="535" t="s">
        <v>24465</v>
      </c>
      <c r="M23401" s="529" t="s">
        <v>1047</v>
      </c>
    </row>
    <row r="23402" spans="12:13" x14ac:dyDescent="0.35">
      <c r="L23402" s="535" t="s">
        <v>24466</v>
      </c>
      <c r="M23402" s="529" t="s">
        <v>1047</v>
      </c>
    </row>
    <row r="23403" spans="12:13" x14ac:dyDescent="0.35">
      <c r="L23403" s="535" t="s">
        <v>24467</v>
      </c>
      <c r="M23403" s="529" t="s">
        <v>1047</v>
      </c>
    </row>
    <row r="23404" spans="12:13" x14ac:dyDescent="0.35">
      <c r="L23404" s="535" t="s">
        <v>24468</v>
      </c>
      <c r="M23404" s="529" t="s">
        <v>1047</v>
      </c>
    </row>
    <row r="23405" spans="12:13" x14ac:dyDescent="0.35">
      <c r="L23405" s="535" t="s">
        <v>24469</v>
      </c>
      <c r="M23405" s="529" t="s">
        <v>1047</v>
      </c>
    </row>
    <row r="23406" spans="12:13" x14ac:dyDescent="0.35">
      <c r="L23406" s="535" t="s">
        <v>24470</v>
      </c>
      <c r="M23406" s="529" t="s">
        <v>1047</v>
      </c>
    </row>
    <row r="23407" spans="12:13" x14ac:dyDescent="0.35">
      <c r="L23407" s="535" t="s">
        <v>24471</v>
      </c>
      <c r="M23407" s="529" t="s">
        <v>1047</v>
      </c>
    </row>
    <row r="23408" spans="12:13" x14ac:dyDescent="0.35">
      <c r="L23408" s="535" t="s">
        <v>24472</v>
      </c>
      <c r="M23408" s="529" t="s">
        <v>1075</v>
      </c>
    </row>
    <row r="23409" spans="12:13" x14ac:dyDescent="0.35">
      <c r="L23409" s="535" t="s">
        <v>24473</v>
      </c>
      <c r="M23409" s="529" t="s">
        <v>1075</v>
      </c>
    </row>
    <row r="23410" spans="12:13" x14ac:dyDescent="0.35">
      <c r="L23410" s="535" t="s">
        <v>24474</v>
      </c>
      <c r="M23410" s="529" t="s">
        <v>1075</v>
      </c>
    </row>
    <row r="23411" spans="12:13" x14ac:dyDescent="0.35">
      <c r="L23411" s="535" t="s">
        <v>24475</v>
      </c>
      <c r="M23411" s="529" t="s">
        <v>1075</v>
      </c>
    </row>
    <row r="23412" spans="12:13" x14ac:dyDescent="0.35">
      <c r="L23412" s="535" t="s">
        <v>24476</v>
      </c>
      <c r="M23412" s="529" t="s">
        <v>1075</v>
      </c>
    </row>
    <row r="23413" spans="12:13" x14ac:dyDescent="0.35">
      <c r="L23413" s="535" t="s">
        <v>24477</v>
      </c>
      <c r="M23413" s="529" t="s">
        <v>1075</v>
      </c>
    </row>
    <row r="23414" spans="12:13" x14ac:dyDescent="0.35">
      <c r="L23414" s="535" t="s">
        <v>24478</v>
      </c>
      <c r="M23414" s="529" t="s">
        <v>1075</v>
      </c>
    </row>
    <row r="23415" spans="12:13" x14ac:dyDescent="0.35">
      <c r="L23415" s="535" t="s">
        <v>24479</v>
      </c>
      <c r="M23415" s="529" t="s">
        <v>1075</v>
      </c>
    </row>
    <row r="23416" spans="12:13" x14ac:dyDescent="0.35">
      <c r="L23416" s="535" t="s">
        <v>24480</v>
      </c>
      <c r="M23416" s="529" t="s">
        <v>1075</v>
      </c>
    </row>
    <row r="23417" spans="12:13" x14ac:dyDescent="0.35">
      <c r="L23417" s="535" t="s">
        <v>24481</v>
      </c>
      <c r="M23417" s="529" t="s">
        <v>1075</v>
      </c>
    </row>
    <row r="23418" spans="12:13" x14ac:dyDescent="0.35">
      <c r="L23418" s="535" t="s">
        <v>24482</v>
      </c>
      <c r="M23418" s="529" t="s">
        <v>1075</v>
      </c>
    </row>
    <row r="23419" spans="12:13" x14ac:dyDescent="0.35">
      <c r="L23419" s="535" t="s">
        <v>24483</v>
      </c>
      <c r="M23419" s="529" t="s">
        <v>1075</v>
      </c>
    </row>
    <row r="23420" spans="12:13" x14ac:dyDescent="0.35">
      <c r="L23420" s="535" t="s">
        <v>24484</v>
      </c>
      <c r="M23420" s="529" t="s">
        <v>1075</v>
      </c>
    </row>
    <row r="23421" spans="12:13" x14ac:dyDescent="0.35">
      <c r="L23421" s="535" t="s">
        <v>24485</v>
      </c>
      <c r="M23421" s="529" t="s">
        <v>1075</v>
      </c>
    </row>
    <row r="23422" spans="12:13" x14ac:dyDescent="0.35">
      <c r="L23422" s="535" t="s">
        <v>24486</v>
      </c>
      <c r="M23422" s="529" t="s">
        <v>1075</v>
      </c>
    </row>
    <row r="23423" spans="12:13" x14ac:dyDescent="0.35">
      <c r="L23423" s="535" t="s">
        <v>24487</v>
      </c>
      <c r="M23423" s="529" t="s">
        <v>1075</v>
      </c>
    </row>
    <row r="23424" spans="12:13" x14ac:dyDescent="0.35">
      <c r="L23424" s="535" t="s">
        <v>24488</v>
      </c>
      <c r="M23424" s="529" t="s">
        <v>1075</v>
      </c>
    </row>
    <row r="23425" spans="12:13" x14ac:dyDescent="0.35">
      <c r="L23425" s="535" t="s">
        <v>24489</v>
      </c>
      <c r="M23425" s="529" t="s">
        <v>1075</v>
      </c>
    </row>
    <row r="23426" spans="12:13" x14ac:dyDescent="0.35">
      <c r="L23426" s="535" t="s">
        <v>24490</v>
      </c>
      <c r="M23426" s="529" t="s">
        <v>1075</v>
      </c>
    </row>
    <row r="23427" spans="12:13" x14ac:dyDescent="0.35">
      <c r="L23427" s="535" t="s">
        <v>24491</v>
      </c>
      <c r="M23427" s="529" t="s">
        <v>1075</v>
      </c>
    </row>
    <row r="23428" spans="12:13" x14ac:dyDescent="0.35">
      <c r="L23428" s="535" t="s">
        <v>24492</v>
      </c>
      <c r="M23428" s="529" t="s">
        <v>1075</v>
      </c>
    </row>
    <row r="23429" spans="12:13" x14ac:dyDescent="0.35">
      <c r="L23429" s="535" t="s">
        <v>24493</v>
      </c>
      <c r="M23429" s="529" t="s">
        <v>1075</v>
      </c>
    </row>
    <row r="23430" spans="12:13" x14ac:dyDescent="0.35">
      <c r="L23430" s="535" t="s">
        <v>24494</v>
      </c>
      <c r="M23430" s="529" t="s">
        <v>1075</v>
      </c>
    </row>
    <row r="23431" spans="12:13" x14ac:dyDescent="0.35">
      <c r="L23431" s="535" t="s">
        <v>24495</v>
      </c>
      <c r="M23431" s="529" t="s">
        <v>1075</v>
      </c>
    </row>
    <row r="23432" spans="12:13" x14ac:dyDescent="0.35">
      <c r="L23432" s="535" t="s">
        <v>24496</v>
      </c>
      <c r="M23432" s="529" t="s">
        <v>1075</v>
      </c>
    </row>
    <row r="23433" spans="12:13" x14ac:dyDescent="0.35">
      <c r="L23433" s="535" t="s">
        <v>24497</v>
      </c>
      <c r="M23433" s="529" t="s">
        <v>1075</v>
      </c>
    </row>
    <row r="23434" spans="12:13" x14ac:dyDescent="0.35">
      <c r="L23434" s="535" t="s">
        <v>24498</v>
      </c>
      <c r="M23434" s="529" t="s">
        <v>1075</v>
      </c>
    </row>
    <row r="23435" spans="12:13" x14ac:dyDescent="0.35">
      <c r="L23435" s="535" t="s">
        <v>24499</v>
      </c>
      <c r="M23435" s="529" t="s">
        <v>1075</v>
      </c>
    </row>
    <row r="23436" spans="12:13" x14ac:dyDescent="0.35">
      <c r="L23436" s="535" t="s">
        <v>24500</v>
      </c>
      <c r="M23436" s="529" t="s">
        <v>1075</v>
      </c>
    </row>
    <row r="23437" spans="12:13" x14ac:dyDescent="0.35">
      <c r="L23437" s="535" t="s">
        <v>24501</v>
      </c>
      <c r="M23437" s="529" t="s">
        <v>1075</v>
      </c>
    </row>
    <row r="23438" spans="12:13" x14ac:dyDescent="0.35">
      <c r="L23438" s="535" t="s">
        <v>24502</v>
      </c>
      <c r="M23438" s="529" t="s">
        <v>1075</v>
      </c>
    </row>
    <row r="23439" spans="12:13" x14ac:dyDescent="0.35">
      <c r="L23439" s="535" t="s">
        <v>24503</v>
      </c>
      <c r="M23439" s="529" t="s">
        <v>1075</v>
      </c>
    </row>
    <row r="23440" spans="12:13" x14ac:dyDescent="0.35">
      <c r="L23440" s="535" t="s">
        <v>24504</v>
      </c>
      <c r="M23440" s="529" t="s">
        <v>1075</v>
      </c>
    </row>
    <row r="23441" spans="12:13" x14ac:dyDescent="0.35">
      <c r="L23441" s="535" t="s">
        <v>24505</v>
      </c>
      <c r="M23441" s="529" t="s">
        <v>1075</v>
      </c>
    </row>
    <row r="23442" spans="12:13" x14ac:dyDescent="0.35">
      <c r="L23442" s="535" t="s">
        <v>24506</v>
      </c>
      <c r="M23442" s="529" t="s">
        <v>1075</v>
      </c>
    </row>
    <row r="23443" spans="12:13" x14ac:dyDescent="0.35">
      <c r="L23443" s="535" t="s">
        <v>24507</v>
      </c>
      <c r="M23443" s="529" t="s">
        <v>1075</v>
      </c>
    </row>
    <row r="23444" spans="12:13" x14ac:dyDescent="0.35">
      <c r="L23444" s="535" t="s">
        <v>24508</v>
      </c>
      <c r="M23444" s="529" t="s">
        <v>1075</v>
      </c>
    </row>
    <row r="23445" spans="12:13" x14ac:dyDescent="0.35">
      <c r="L23445" s="535" t="s">
        <v>24509</v>
      </c>
      <c r="M23445" s="529" t="s">
        <v>1075</v>
      </c>
    </row>
    <row r="23446" spans="12:13" x14ac:dyDescent="0.35">
      <c r="L23446" s="535" t="s">
        <v>24510</v>
      </c>
      <c r="M23446" s="529" t="s">
        <v>1075</v>
      </c>
    </row>
    <row r="23447" spans="12:13" x14ac:dyDescent="0.35">
      <c r="L23447" s="535" t="s">
        <v>24511</v>
      </c>
      <c r="M23447" s="529" t="s">
        <v>1075</v>
      </c>
    </row>
    <row r="23448" spans="12:13" x14ac:dyDescent="0.35">
      <c r="L23448" s="535" t="s">
        <v>24512</v>
      </c>
      <c r="M23448" s="529" t="s">
        <v>1075</v>
      </c>
    </row>
    <row r="23449" spans="12:13" x14ac:dyDescent="0.35">
      <c r="L23449" s="535" t="s">
        <v>24513</v>
      </c>
      <c r="M23449" s="529" t="s">
        <v>1075</v>
      </c>
    </row>
    <row r="23450" spans="12:13" x14ac:dyDescent="0.35">
      <c r="L23450" s="535" t="s">
        <v>24514</v>
      </c>
      <c r="M23450" s="529" t="s">
        <v>1075</v>
      </c>
    </row>
    <row r="23451" spans="12:13" x14ac:dyDescent="0.35">
      <c r="L23451" s="535" t="s">
        <v>24515</v>
      </c>
      <c r="M23451" s="529" t="s">
        <v>1075</v>
      </c>
    </row>
    <row r="23452" spans="12:13" x14ac:dyDescent="0.35">
      <c r="L23452" s="535" t="s">
        <v>24516</v>
      </c>
      <c r="M23452" s="529" t="s">
        <v>1075</v>
      </c>
    </row>
    <row r="23453" spans="12:13" x14ac:dyDescent="0.35">
      <c r="L23453" s="535" t="s">
        <v>24517</v>
      </c>
      <c r="M23453" s="529" t="s">
        <v>1075</v>
      </c>
    </row>
    <row r="23454" spans="12:13" x14ac:dyDescent="0.35">
      <c r="L23454" s="535" t="s">
        <v>24518</v>
      </c>
      <c r="M23454" s="529" t="s">
        <v>1075</v>
      </c>
    </row>
    <row r="23455" spans="12:13" x14ac:dyDescent="0.35">
      <c r="L23455" s="535" t="s">
        <v>24519</v>
      </c>
      <c r="M23455" s="529" t="s">
        <v>1075</v>
      </c>
    </row>
    <row r="23456" spans="12:13" x14ac:dyDescent="0.35">
      <c r="L23456" s="535" t="s">
        <v>24520</v>
      </c>
      <c r="M23456" s="529" t="s">
        <v>1075</v>
      </c>
    </row>
    <row r="23457" spans="12:13" x14ac:dyDescent="0.35">
      <c r="L23457" s="535" t="s">
        <v>24521</v>
      </c>
      <c r="M23457" s="529" t="s">
        <v>1075</v>
      </c>
    </row>
    <row r="23458" spans="12:13" x14ac:dyDescent="0.35">
      <c r="L23458" s="535" t="s">
        <v>24522</v>
      </c>
      <c r="M23458" s="529" t="s">
        <v>1075</v>
      </c>
    </row>
    <row r="23459" spans="12:13" x14ac:dyDescent="0.35">
      <c r="L23459" s="535" t="s">
        <v>24523</v>
      </c>
      <c r="M23459" s="529" t="s">
        <v>1075</v>
      </c>
    </row>
    <row r="23460" spans="12:13" x14ac:dyDescent="0.35">
      <c r="L23460" s="535" t="s">
        <v>24524</v>
      </c>
      <c r="M23460" s="529" t="s">
        <v>1075</v>
      </c>
    </row>
    <row r="23461" spans="12:13" x14ac:dyDescent="0.35">
      <c r="L23461" s="535" t="s">
        <v>24525</v>
      </c>
      <c r="M23461" s="529" t="s">
        <v>1075</v>
      </c>
    </row>
    <row r="23462" spans="12:13" x14ac:dyDescent="0.35">
      <c r="L23462" s="535" t="s">
        <v>24526</v>
      </c>
      <c r="M23462" s="529" t="s">
        <v>1075</v>
      </c>
    </row>
    <row r="23463" spans="12:13" x14ac:dyDescent="0.35">
      <c r="L23463" s="535" t="s">
        <v>24527</v>
      </c>
      <c r="M23463" s="529" t="s">
        <v>1075</v>
      </c>
    </row>
    <row r="23464" spans="12:13" x14ac:dyDescent="0.35">
      <c r="L23464" s="535" t="s">
        <v>24528</v>
      </c>
      <c r="M23464" s="529" t="s">
        <v>1075</v>
      </c>
    </row>
    <row r="23465" spans="12:13" x14ac:dyDescent="0.35">
      <c r="L23465" s="535" t="s">
        <v>24529</v>
      </c>
      <c r="M23465" s="529" t="s">
        <v>1075</v>
      </c>
    </row>
    <row r="23466" spans="12:13" x14ac:dyDescent="0.35">
      <c r="L23466" s="535" t="s">
        <v>24530</v>
      </c>
      <c r="M23466" s="529" t="s">
        <v>1075</v>
      </c>
    </row>
    <row r="23467" spans="12:13" x14ac:dyDescent="0.35">
      <c r="L23467" s="535" t="s">
        <v>24531</v>
      </c>
      <c r="M23467" s="529" t="s">
        <v>1075</v>
      </c>
    </row>
    <row r="23468" spans="12:13" x14ac:dyDescent="0.35">
      <c r="L23468" s="535" t="s">
        <v>24532</v>
      </c>
      <c r="M23468" s="529" t="s">
        <v>1075</v>
      </c>
    </row>
    <row r="23469" spans="12:13" x14ac:dyDescent="0.35">
      <c r="L23469" s="535" t="s">
        <v>24533</v>
      </c>
      <c r="M23469" s="529" t="s">
        <v>1075</v>
      </c>
    </row>
    <row r="23470" spans="12:13" x14ac:dyDescent="0.35">
      <c r="L23470" s="535" t="s">
        <v>24534</v>
      </c>
      <c r="M23470" s="529" t="s">
        <v>1075</v>
      </c>
    </row>
    <row r="23471" spans="12:13" x14ac:dyDescent="0.35">
      <c r="L23471" s="535" t="s">
        <v>24535</v>
      </c>
      <c r="M23471" s="529" t="s">
        <v>1075</v>
      </c>
    </row>
    <row r="23472" spans="12:13" x14ac:dyDescent="0.35">
      <c r="L23472" s="535" t="s">
        <v>24536</v>
      </c>
      <c r="M23472" s="529" t="s">
        <v>1075</v>
      </c>
    </row>
    <row r="23473" spans="12:13" x14ac:dyDescent="0.35">
      <c r="L23473" s="535" t="s">
        <v>24537</v>
      </c>
      <c r="M23473" s="529" t="s">
        <v>1075</v>
      </c>
    </row>
    <row r="23474" spans="12:13" x14ac:dyDescent="0.35">
      <c r="L23474" s="535" t="s">
        <v>24538</v>
      </c>
      <c r="M23474" s="529" t="s">
        <v>1075</v>
      </c>
    </row>
    <row r="23475" spans="12:13" x14ac:dyDescent="0.35">
      <c r="L23475" s="535" t="s">
        <v>24539</v>
      </c>
      <c r="M23475" s="529" t="s">
        <v>1075</v>
      </c>
    </row>
    <row r="23476" spans="12:13" x14ac:dyDescent="0.35">
      <c r="L23476" s="535" t="s">
        <v>24540</v>
      </c>
      <c r="M23476" s="529" t="s">
        <v>1075</v>
      </c>
    </row>
    <row r="23477" spans="12:13" x14ac:dyDescent="0.35">
      <c r="L23477" s="535" t="s">
        <v>24541</v>
      </c>
      <c r="M23477" s="529" t="s">
        <v>1075</v>
      </c>
    </row>
    <row r="23478" spans="12:13" x14ac:dyDescent="0.35">
      <c r="L23478" s="535" t="s">
        <v>24542</v>
      </c>
      <c r="M23478" s="529" t="s">
        <v>1075</v>
      </c>
    </row>
    <row r="23479" spans="12:13" x14ac:dyDescent="0.35">
      <c r="L23479" s="535" t="s">
        <v>24543</v>
      </c>
      <c r="M23479" s="529" t="s">
        <v>1075</v>
      </c>
    </row>
    <row r="23480" spans="12:13" x14ac:dyDescent="0.35">
      <c r="L23480" s="535" t="s">
        <v>24544</v>
      </c>
      <c r="M23480" s="529" t="s">
        <v>1075</v>
      </c>
    </row>
    <row r="23481" spans="12:13" x14ac:dyDescent="0.35">
      <c r="L23481" s="535" t="s">
        <v>24545</v>
      </c>
      <c r="M23481" s="529" t="s">
        <v>1075</v>
      </c>
    </row>
    <row r="23482" spans="12:13" x14ac:dyDescent="0.35">
      <c r="L23482" s="535" t="s">
        <v>24546</v>
      </c>
      <c r="M23482" s="529" t="s">
        <v>1075</v>
      </c>
    </row>
    <row r="23483" spans="12:13" x14ac:dyDescent="0.35">
      <c r="L23483" s="535" t="s">
        <v>24547</v>
      </c>
      <c r="M23483" s="529" t="s">
        <v>1075</v>
      </c>
    </row>
    <row r="23484" spans="12:13" x14ac:dyDescent="0.35">
      <c r="L23484" s="535" t="s">
        <v>24548</v>
      </c>
      <c r="M23484" s="529" t="s">
        <v>1075</v>
      </c>
    </row>
    <row r="23485" spans="12:13" x14ac:dyDescent="0.35">
      <c r="L23485" s="535" t="s">
        <v>24549</v>
      </c>
      <c r="M23485" s="529" t="s">
        <v>1075</v>
      </c>
    </row>
    <row r="23486" spans="12:13" x14ac:dyDescent="0.35">
      <c r="L23486" s="535" t="s">
        <v>24550</v>
      </c>
      <c r="M23486" s="529" t="s">
        <v>1075</v>
      </c>
    </row>
    <row r="23487" spans="12:13" x14ac:dyDescent="0.35">
      <c r="L23487" s="535" t="s">
        <v>24551</v>
      </c>
      <c r="M23487" s="529" t="s">
        <v>1075</v>
      </c>
    </row>
    <row r="23488" spans="12:13" x14ac:dyDescent="0.35">
      <c r="L23488" s="535" t="s">
        <v>24552</v>
      </c>
      <c r="M23488" s="529" t="s">
        <v>1075</v>
      </c>
    </row>
    <row r="23489" spans="12:13" x14ac:dyDescent="0.35">
      <c r="L23489" s="535" t="s">
        <v>24553</v>
      </c>
      <c r="M23489" s="529" t="s">
        <v>1075</v>
      </c>
    </row>
    <row r="23490" spans="12:13" x14ac:dyDescent="0.35">
      <c r="L23490" s="535" t="s">
        <v>24554</v>
      </c>
      <c r="M23490" s="529" t="s">
        <v>1075</v>
      </c>
    </row>
    <row r="23491" spans="12:13" x14ac:dyDescent="0.35">
      <c r="L23491" s="535" t="s">
        <v>24555</v>
      </c>
      <c r="M23491" s="529" t="s">
        <v>1075</v>
      </c>
    </row>
    <row r="23492" spans="12:13" x14ac:dyDescent="0.35">
      <c r="L23492" s="535" t="s">
        <v>24556</v>
      </c>
      <c r="M23492" s="529" t="s">
        <v>1075</v>
      </c>
    </row>
    <row r="23493" spans="12:13" x14ac:dyDescent="0.35">
      <c r="L23493" s="535" t="s">
        <v>24557</v>
      </c>
      <c r="M23493" s="529" t="s">
        <v>1075</v>
      </c>
    </row>
    <row r="23494" spans="12:13" x14ac:dyDescent="0.35">
      <c r="L23494" s="535" t="s">
        <v>24558</v>
      </c>
      <c r="M23494" s="529" t="s">
        <v>1075</v>
      </c>
    </row>
    <row r="23495" spans="12:13" x14ac:dyDescent="0.35">
      <c r="L23495" s="535" t="s">
        <v>24559</v>
      </c>
      <c r="M23495" s="529" t="s">
        <v>1075</v>
      </c>
    </row>
    <row r="23496" spans="12:13" x14ac:dyDescent="0.35">
      <c r="L23496" s="535" t="s">
        <v>24560</v>
      </c>
      <c r="M23496" s="529" t="s">
        <v>1075</v>
      </c>
    </row>
    <row r="23497" spans="12:13" x14ac:dyDescent="0.35">
      <c r="L23497" s="535" t="s">
        <v>24561</v>
      </c>
      <c r="M23497" s="529" t="s">
        <v>1075</v>
      </c>
    </row>
    <row r="23498" spans="12:13" x14ac:dyDescent="0.35">
      <c r="L23498" s="535" t="s">
        <v>24562</v>
      </c>
      <c r="M23498" s="529" t="s">
        <v>1075</v>
      </c>
    </row>
    <row r="23499" spans="12:13" x14ac:dyDescent="0.35">
      <c r="L23499" s="535" t="s">
        <v>24563</v>
      </c>
      <c r="M23499" s="529" t="s">
        <v>1075</v>
      </c>
    </row>
    <row r="23500" spans="12:13" x14ac:dyDescent="0.35">
      <c r="L23500" s="535" t="s">
        <v>24564</v>
      </c>
      <c r="M23500" s="529" t="s">
        <v>1075</v>
      </c>
    </row>
    <row r="23501" spans="12:13" x14ac:dyDescent="0.35">
      <c r="L23501" s="535" t="s">
        <v>24565</v>
      </c>
      <c r="M23501" s="529" t="s">
        <v>1075</v>
      </c>
    </row>
    <row r="23502" spans="12:13" x14ac:dyDescent="0.35">
      <c r="L23502" s="535" t="s">
        <v>24566</v>
      </c>
      <c r="M23502" s="529" t="s">
        <v>1075</v>
      </c>
    </row>
    <row r="23503" spans="12:13" x14ac:dyDescent="0.35">
      <c r="L23503" s="535" t="s">
        <v>24567</v>
      </c>
      <c r="M23503" s="529" t="s">
        <v>1075</v>
      </c>
    </row>
    <row r="23504" spans="12:13" x14ac:dyDescent="0.35">
      <c r="L23504" s="535" t="s">
        <v>24568</v>
      </c>
      <c r="M23504" s="529" t="s">
        <v>1075</v>
      </c>
    </row>
    <row r="23505" spans="12:13" x14ac:dyDescent="0.35">
      <c r="L23505" s="535" t="s">
        <v>24569</v>
      </c>
      <c r="M23505" s="529" t="s">
        <v>1075</v>
      </c>
    </row>
    <row r="23506" spans="12:13" x14ac:dyDescent="0.35">
      <c r="L23506" s="535" t="s">
        <v>24570</v>
      </c>
      <c r="M23506" s="529" t="s">
        <v>1075</v>
      </c>
    </row>
    <row r="23507" spans="12:13" x14ac:dyDescent="0.35">
      <c r="L23507" s="535" t="s">
        <v>24571</v>
      </c>
      <c r="M23507" s="529" t="s">
        <v>1075</v>
      </c>
    </row>
    <row r="23508" spans="12:13" x14ac:dyDescent="0.35">
      <c r="L23508" s="535" t="s">
        <v>24572</v>
      </c>
      <c r="M23508" s="529" t="s">
        <v>1075</v>
      </c>
    </row>
    <row r="23509" spans="12:13" x14ac:dyDescent="0.35">
      <c r="L23509" s="535" t="s">
        <v>24573</v>
      </c>
      <c r="M23509" s="529" t="s">
        <v>1075</v>
      </c>
    </row>
    <row r="23510" spans="12:13" x14ac:dyDescent="0.35">
      <c r="L23510" s="535" t="s">
        <v>24574</v>
      </c>
      <c r="M23510" s="529" t="s">
        <v>1075</v>
      </c>
    </row>
    <row r="23511" spans="12:13" x14ac:dyDescent="0.35">
      <c r="L23511" s="535" t="s">
        <v>24575</v>
      </c>
      <c r="M23511" s="529" t="s">
        <v>1075</v>
      </c>
    </row>
    <row r="23512" spans="12:13" x14ac:dyDescent="0.35">
      <c r="L23512" s="535" t="s">
        <v>24576</v>
      </c>
      <c r="M23512" s="529" t="s">
        <v>1075</v>
      </c>
    </row>
    <row r="23513" spans="12:13" x14ac:dyDescent="0.35">
      <c r="L23513" s="535" t="s">
        <v>24577</v>
      </c>
      <c r="M23513" s="529" t="s">
        <v>1075</v>
      </c>
    </row>
    <row r="23514" spans="12:13" x14ac:dyDescent="0.35">
      <c r="L23514" s="535" t="s">
        <v>24578</v>
      </c>
      <c r="M23514" s="529" t="s">
        <v>1075</v>
      </c>
    </row>
    <row r="23515" spans="12:13" x14ac:dyDescent="0.35">
      <c r="L23515" s="535" t="s">
        <v>24579</v>
      </c>
      <c r="M23515" s="529" t="s">
        <v>1075</v>
      </c>
    </row>
    <row r="23516" spans="12:13" x14ac:dyDescent="0.35">
      <c r="L23516" s="535" t="s">
        <v>24580</v>
      </c>
      <c r="M23516" s="529" t="s">
        <v>1075</v>
      </c>
    </row>
    <row r="23517" spans="12:13" x14ac:dyDescent="0.35">
      <c r="L23517" s="535" t="s">
        <v>24581</v>
      </c>
      <c r="M23517" s="529" t="s">
        <v>1075</v>
      </c>
    </row>
    <row r="23518" spans="12:13" x14ac:dyDescent="0.35">
      <c r="L23518" s="535" t="s">
        <v>24582</v>
      </c>
      <c r="M23518" s="529" t="s">
        <v>1075</v>
      </c>
    </row>
    <row r="23519" spans="12:13" x14ac:dyDescent="0.35">
      <c r="L23519" s="535" t="s">
        <v>24583</v>
      </c>
      <c r="M23519" s="529" t="s">
        <v>1075</v>
      </c>
    </row>
    <row r="23520" spans="12:13" x14ac:dyDescent="0.35">
      <c r="L23520" s="535" t="s">
        <v>24584</v>
      </c>
      <c r="M23520" s="529" t="s">
        <v>1075</v>
      </c>
    </row>
    <row r="23521" spans="12:13" x14ac:dyDescent="0.35">
      <c r="L23521" s="535" t="s">
        <v>24585</v>
      </c>
      <c r="M23521" s="529" t="s">
        <v>1075</v>
      </c>
    </row>
    <row r="23522" spans="12:13" x14ac:dyDescent="0.35">
      <c r="L23522" s="535" t="s">
        <v>24586</v>
      </c>
      <c r="M23522" s="529" t="s">
        <v>1075</v>
      </c>
    </row>
    <row r="23523" spans="12:13" x14ac:dyDescent="0.35">
      <c r="L23523" s="535" t="s">
        <v>24587</v>
      </c>
      <c r="M23523" s="529" t="s">
        <v>1075</v>
      </c>
    </row>
    <row r="23524" spans="12:13" x14ac:dyDescent="0.35">
      <c r="L23524" s="535" t="s">
        <v>24588</v>
      </c>
      <c r="M23524" s="529" t="s">
        <v>1075</v>
      </c>
    </row>
    <row r="23525" spans="12:13" x14ac:dyDescent="0.35">
      <c r="L23525" s="535" t="s">
        <v>24589</v>
      </c>
      <c r="M23525" s="529" t="s">
        <v>1075</v>
      </c>
    </row>
    <row r="23526" spans="12:13" x14ac:dyDescent="0.35">
      <c r="L23526" s="535" t="s">
        <v>24590</v>
      </c>
      <c r="M23526" s="529" t="s">
        <v>1075</v>
      </c>
    </row>
    <row r="23527" spans="12:13" x14ac:dyDescent="0.35">
      <c r="L23527" s="535" t="s">
        <v>24591</v>
      </c>
      <c r="M23527" s="529" t="s">
        <v>1075</v>
      </c>
    </row>
    <row r="23528" spans="12:13" x14ac:dyDescent="0.35">
      <c r="L23528" s="535" t="s">
        <v>24592</v>
      </c>
      <c r="M23528" s="529" t="s">
        <v>1075</v>
      </c>
    </row>
    <row r="23529" spans="12:13" x14ac:dyDescent="0.35">
      <c r="L23529" s="535" t="s">
        <v>24593</v>
      </c>
      <c r="M23529" s="529" t="s">
        <v>1075</v>
      </c>
    </row>
    <row r="23530" spans="12:13" x14ac:dyDescent="0.35">
      <c r="L23530" s="535" t="s">
        <v>24594</v>
      </c>
      <c r="M23530" s="529" t="s">
        <v>1075</v>
      </c>
    </row>
    <row r="23531" spans="12:13" x14ac:dyDescent="0.35">
      <c r="L23531" s="535" t="s">
        <v>24595</v>
      </c>
      <c r="M23531" s="529" t="s">
        <v>1075</v>
      </c>
    </row>
    <row r="23532" spans="12:13" x14ac:dyDescent="0.35">
      <c r="L23532" s="535" t="s">
        <v>24596</v>
      </c>
      <c r="M23532" s="529" t="s">
        <v>1075</v>
      </c>
    </row>
    <row r="23533" spans="12:13" x14ac:dyDescent="0.35">
      <c r="L23533" s="535" t="s">
        <v>24597</v>
      </c>
      <c r="M23533" s="529" t="s">
        <v>1075</v>
      </c>
    </row>
    <row r="23534" spans="12:13" x14ac:dyDescent="0.35">
      <c r="L23534" s="535" t="s">
        <v>24598</v>
      </c>
      <c r="M23534" s="529" t="s">
        <v>1075</v>
      </c>
    </row>
    <row r="23535" spans="12:13" x14ac:dyDescent="0.35">
      <c r="L23535" s="535" t="s">
        <v>24599</v>
      </c>
      <c r="M23535" s="529" t="s">
        <v>1075</v>
      </c>
    </row>
    <row r="23536" spans="12:13" x14ac:dyDescent="0.35">
      <c r="L23536" s="535" t="s">
        <v>24600</v>
      </c>
      <c r="M23536" s="529" t="s">
        <v>1075</v>
      </c>
    </row>
    <row r="23537" spans="12:13" x14ac:dyDescent="0.35">
      <c r="L23537" s="535" t="s">
        <v>24601</v>
      </c>
      <c r="M23537" s="529" t="s">
        <v>1075</v>
      </c>
    </row>
    <row r="23538" spans="12:13" x14ac:dyDescent="0.35">
      <c r="L23538" s="535" t="s">
        <v>24602</v>
      </c>
      <c r="M23538" s="529" t="s">
        <v>1075</v>
      </c>
    </row>
    <row r="23539" spans="12:13" x14ac:dyDescent="0.35">
      <c r="L23539" s="535" t="s">
        <v>24603</v>
      </c>
      <c r="M23539" s="529" t="s">
        <v>1075</v>
      </c>
    </row>
    <row r="23540" spans="12:13" x14ac:dyDescent="0.35">
      <c r="L23540" s="535" t="s">
        <v>24604</v>
      </c>
      <c r="M23540" s="529" t="s">
        <v>1075</v>
      </c>
    </row>
    <row r="23541" spans="12:13" x14ac:dyDescent="0.35">
      <c r="L23541" s="535" t="s">
        <v>24605</v>
      </c>
      <c r="M23541" s="529" t="s">
        <v>1075</v>
      </c>
    </row>
    <row r="23542" spans="12:13" x14ac:dyDescent="0.35">
      <c r="L23542" s="535" t="s">
        <v>24606</v>
      </c>
      <c r="M23542" s="529" t="s">
        <v>1075</v>
      </c>
    </row>
    <row r="23543" spans="12:13" x14ac:dyDescent="0.35">
      <c r="L23543" s="535" t="s">
        <v>24607</v>
      </c>
      <c r="M23543" s="529" t="s">
        <v>1075</v>
      </c>
    </row>
    <row r="23544" spans="12:13" x14ac:dyDescent="0.35">
      <c r="L23544" s="535" t="s">
        <v>24608</v>
      </c>
      <c r="M23544" s="529" t="s">
        <v>1075</v>
      </c>
    </row>
    <row r="23545" spans="12:13" x14ac:dyDescent="0.35">
      <c r="L23545" s="535" t="s">
        <v>24609</v>
      </c>
      <c r="M23545" s="529" t="s">
        <v>1075</v>
      </c>
    </row>
    <row r="23546" spans="12:13" x14ac:dyDescent="0.35">
      <c r="L23546" s="535" t="s">
        <v>24610</v>
      </c>
      <c r="M23546" s="529" t="s">
        <v>1075</v>
      </c>
    </row>
    <row r="23547" spans="12:13" x14ac:dyDescent="0.35">
      <c r="L23547" s="535" t="s">
        <v>24611</v>
      </c>
      <c r="M23547" s="529" t="s">
        <v>1075</v>
      </c>
    </row>
    <row r="23548" spans="12:13" x14ac:dyDescent="0.35">
      <c r="L23548" s="535" t="s">
        <v>24612</v>
      </c>
      <c r="M23548" s="529" t="s">
        <v>1075</v>
      </c>
    </row>
    <row r="23549" spans="12:13" x14ac:dyDescent="0.35">
      <c r="L23549" s="535" t="s">
        <v>24613</v>
      </c>
      <c r="M23549" s="529" t="s">
        <v>1075</v>
      </c>
    </row>
    <row r="23550" spans="12:13" x14ac:dyDescent="0.35">
      <c r="L23550" s="535" t="s">
        <v>24614</v>
      </c>
      <c r="M23550" s="529" t="s">
        <v>1075</v>
      </c>
    </row>
    <row r="23551" spans="12:13" x14ac:dyDescent="0.35">
      <c r="L23551" s="535" t="s">
        <v>24615</v>
      </c>
      <c r="M23551" s="529" t="s">
        <v>1075</v>
      </c>
    </row>
    <row r="23552" spans="12:13" x14ac:dyDescent="0.35">
      <c r="L23552" s="535" t="s">
        <v>24616</v>
      </c>
      <c r="M23552" s="529" t="s">
        <v>1075</v>
      </c>
    </row>
    <row r="23553" spans="12:13" x14ac:dyDescent="0.35">
      <c r="L23553" s="535" t="s">
        <v>24617</v>
      </c>
      <c r="M23553" s="529" t="s">
        <v>1075</v>
      </c>
    </row>
    <row r="23554" spans="12:13" x14ac:dyDescent="0.35">
      <c r="L23554" s="535" t="s">
        <v>24618</v>
      </c>
      <c r="M23554" s="529" t="s">
        <v>1075</v>
      </c>
    </row>
    <row r="23555" spans="12:13" x14ac:dyDescent="0.35">
      <c r="L23555" s="535" t="s">
        <v>24619</v>
      </c>
      <c r="M23555" s="529" t="s">
        <v>1075</v>
      </c>
    </row>
    <row r="23556" spans="12:13" x14ac:dyDescent="0.35">
      <c r="L23556" s="535" t="s">
        <v>24620</v>
      </c>
      <c r="M23556" s="529" t="s">
        <v>1075</v>
      </c>
    </row>
    <row r="23557" spans="12:13" x14ac:dyDescent="0.35">
      <c r="L23557" s="535" t="s">
        <v>24621</v>
      </c>
      <c r="M23557" s="529" t="s">
        <v>1075</v>
      </c>
    </row>
    <row r="23558" spans="12:13" x14ac:dyDescent="0.35">
      <c r="L23558" s="535" t="s">
        <v>24622</v>
      </c>
      <c r="M23558" s="529" t="s">
        <v>1075</v>
      </c>
    </row>
    <row r="23559" spans="12:13" x14ac:dyDescent="0.35">
      <c r="L23559" s="535" t="s">
        <v>24623</v>
      </c>
      <c r="M23559" s="529" t="s">
        <v>1075</v>
      </c>
    </row>
    <row r="23560" spans="12:13" x14ac:dyDescent="0.35">
      <c r="L23560" s="535" t="s">
        <v>24624</v>
      </c>
      <c r="M23560" s="529" t="s">
        <v>1075</v>
      </c>
    </row>
    <row r="23561" spans="12:13" x14ac:dyDescent="0.35">
      <c r="L23561" s="535" t="s">
        <v>24625</v>
      </c>
      <c r="M23561" s="529" t="s">
        <v>1075</v>
      </c>
    </row>
    <row r="23562" spans="12:13" x14ac:dyDescent="0.35">
      <c r="L23562" s="535" t="s">
        <v>24626</v>
      </c>
      <c r="M23562" s="529" t="s">
        <v>1075</v>
      </c>
    </row>
    <row r="23563" spans="12:13" x14ac:dyDescent="0.35">
      <c r="L23563" s="535" t="s">
        <v>24627</v>
      </c>
      <c r="M23563" s="529" t="s">
        <v>1075</v>
      </c>
    </row>
    <row r="23564" spans="12:13" x14ac:dyDescent="0.35">
      <c r="L23564" s="535" t="s">
        <v>24628</v>
      </c>
      <c r="M23564" s="529" t="s">
        <v>1075</v>
      </c>
    </row>
    <row r="23565" spans="12:13" x14ac:dyDescent="0.35">
      <c r="L23565" s="535" t="s">
        <v>24629</v>
      </c>
      <c r="M23565" s="529" t="s">
        <v>1075</v>
      </c>
    </row>
    <row r="23566" spans="12:13" x14ac:dyDescent="0.35">
      <c r="L23566" s="535" t="s">
        <v>24630</v>
      </c>
      <c r="M23566" s="529" t="s">
        <v>1075</v>
      </c>
    </row>
    <row r="23567" spans="12:13" x14ac:dyDescent="0.35">
      <c r="L23567" s="535" t="s">
        <v>24631</v>
      </c>
      <c r="M23567" s="529" t="s">
        <v>1075</v>
      </c>
    </row>
    <row r="23568" spans="12:13" x14ac:dyDescent="0.35">
      <c r="L23568" s="535" t="s">
        <v>24632</v>
      </c>
      <c r="M23568" s="529" t="s">
        <v>1075</v>
      </c>
    </row>
    <row r="23569" spans="12:13" x14ac:dyDescent="0.35">
      <c r="L23569" s="535" t="s">
        <v>24633</v>
      </c>
      <c r="M23569" s="529" t="s">
        <v>1075</v>
      </c>
    </row>
    <row r="23570" spans="12:13" x14ac:dyDescent="0.35">
      <c r="L23570" s="535" t="s">
        <v>24634</v>
      </c>
      <c r="M23570" s="529" t="s">
        <v>1075</v>
      </c>
    </row>
    <row r="23571" spans="12:13" x14ac:dyDescent="0.35">
      <c r="L23571" s="535" t="s">
        <v>24635</v>
      </c>
      <c r="M23571" s="529" t="s">
        <v>1075</v>
      </c>
    </row>
    <row r="23572" spans="12:13" x14ac:dyDescent="0.35">
      <c r="L23572" s="535" t="s">
        <v>24636</v>
      </c>
      <c r="M23572" s="529" t="s">
        <v>1075</v>
      </c>
    </row>
    <row r="23573" spans="12:13" x14ac:dyDescent="0.35">
      <c r="L23573" s="535" t="s">
        <v>24637</v>
      </c>
      <c r="M23573" s="529" t="s">
        <v>1075</v>
      </c>
    </row>
    <row r="23574" spans="12:13" x14ac:dyDescent="0.35">
      <c r="L23574" s="535" t="s">
        <v>24638</v>
      </c>
      <c r="M23574" s="529" t="s">
        <v>1075</v>
      </c>
    </row>
    <row r="23575" spans="12:13" x14ac:dyDescent="0.35">
      <c r="L23575" s="535" t="s">
        <v>24639</v>
      </c>
      <c r="M23575" s="529" t="s">
        <v>1075</v>
      </c>
    </row>
    <row r="23576" spans="12:13" x14ac:dyDescent="0.35">
      <c r="L23576" s="535" t="s">
        <v>24640</v>
      </c>
      <c r="M23576" s="529" t="s">
        <v>1075</v>
      </c>
    </row>
    <row r="23577" spans="12:13" x14ac:dyDescent="0.35">
      <c r="L23577" s="535" t="s">
        <v>24641</v>
      </c>
      <c r="M23577" s="529" t="s">
        <v>1075</v>
      </c>
    </row>
    <row r="23578" spans="12:13" x14ac:dyDescent="0.35">
      <c r="L23578" s="535" t="s">
        <v>24642</v>
      </c>
      <c r="M23578" s="529" t="s">
        <v>1075</v>
      </c>
    </row>
    <row r="23579" spans="12:13" x14ac:dyDescent="0.35">
      <c r="L23579" s="535" t="s">
        <v>24643</v>
      </c>
      <c r="M23579" s="529" t="s">
        <v>1075</v>
      </c>
    </row>
    <row r="23580" spans="12:13" x14ac:dyDescent="0.35">
      <c r="L23580" s="535" t="s">
        <v>24644</v>
      </c>
      <c r="M23580" s="529" t="s">
        <v>1075</v>
      </c>
    </row>
    <row r="23581" spans="12:13" x14ac:dyDescent="0.35">
      <c r="L23581" s="535" t="s">
        <v>24645</v>
      </c>
      <c r="M23581" s="529" t="s">
        <v>1075</v>
      </c>
    </row>
    <row r="23582" spans="12:13" x14ac:dyDescent="0.35">
      <c r="L23582" s="535" t="s">
        <v>24646</v>
      </c>
      <c r="M23582" s="529" t="s">
        <v>1075</v>
      </c>
    </row>
    <row r="23583" spans="12:13" x14ac:dyDescent="0.35">
      <c r="L23583" s="535" t="s">
        <v>24647</v>
      </c>
      <c r="M23583" s="529" t="s">
        <v>1075</v>
      </c>
    </row>
    <row r="23584" spans="12:13" x14ac:dyDescent="0.35">
      <c r="L23584" s="535" t="s">
        <v>24648</v>
      </c>
      <c r="M23584" s="529" t="s">
        <v>1075</v>
      </c>
    </row>
    <row r="23585" spans="12:13" x14ac:dyDescent="0.35">
      <c r="L23585" s="535" t="s">
        <v>24649</v>
      </c>
      <c r="M23585" s="529" t="s">
        <v>1075</v>
      </c>
    </row>
    <row r="23586" spans="12:13" x14ac:dyDescent="0.35">
      <c r="L23586" s="535" t="s">
        <v>24650</v>
      </c>
      <c r="M23586" s="529" t="s">
        <v>1075</v>
      </c>
    </row>
    <row r="23587" spans="12:13" x14ac:dyDescent="0.35">
      <c r="L23587" s="535" t="s">
        <v>24651</v>
      </c>
      <c r="M23587" s="529" t="s">
        <v>1075</v>
      </c>
    </row>
    <row r="23588" spans="12:13" x14ac:dyDescent="0.35">
      <c r="L23588" s="535" t="s">
        <v>24652</v>
      </c>
      <c r="M23588" s="529" t="s">
        <v>1075</v>
      </c>
    </row>
    <row r="23589" spans="12:13" x14ac:dyDescent="0.35">
      <c r="L23589" s="535" t="s">
        <v>24653</v>
      </c>
      <c r="M23589" s="529" t="s">
        <v>1075</v>
      </c>
    </row>
    <row r="23590" spans="12:13" x14ac:dyDescent="0.35">
      <c r="L23590" s="535" t="s">
        <v>24654</v>
      </c>
      <c r="M23590" s="529" t="s">
        <v>1075</v>
      </c>
    </row>
    <row r="23591" spans="12:13" x14ac:dyDescent="0.35">
      <c r="L23591" s="535" t="s">
        <v>24655</v>
      </c>
      <c r="M23591" s="529" t="s">
        <v>1075</v>
      </c>
    </row>
    <row r="23592" spans="12:13" x14ac:dyDescent="0.35">
      <c r="L23592" s="535" t="s">
        <v>24656</v>
      </c>
      <c r="M23592" s="529" t="s">
        <v>1075</v>
      </c>
    </row>
    <row r="23593" spans="12:13" x14ac:dyDescent="0.35">
      <c r="L23593" s="535" t="s">
        <v>24657</v>
      </c>
      <c r="M23593" s="529" t="s">
        <v>1075</v>
      </c>
    </row>
    <row r="23594" spans="12:13" x14ac:dyDescent="0.35">
      <c r="L23594" s="535" t="s">
        <v>24658</v>
      </c>
      <c r="M23594" s="529" t="s">
        <v>1075</v>
      </c>
    </row>
    <row r="23595" spans="12:13" x14ac:dyDescent="0.35">
      <c r="L23595" s="535" t="s">
        <v>24659</v>
      </c>
      <c r="M23595" s="529" t="s">
        <v>1075</v>
      </c>
    </row>
    <row r="23596" spans="12:13" x14ac:dyDescent="0.35">
      <c r="L23596" s="535" t="s">
        <v>24660</v>
      </c>
      <c r="M23596" s="529" t="s">
        <v>1075</v>
      </c>
    </row>
    <row r="23597" spans="12:13" x14ac:dyDescent="0.35">
      <c r="L23597" s="535" t="s">
        <v>24661</v>
      </c>
      <c r="M23597" s="529" t="s">
        <v>1075</v>
      </c>
    </row>
    <row r="23598" spans="12:13" x14ac:dyDescent="0.35">
      <c r="L23598" s="535" t="s">
        <v>24662</v>
      </c>
      <c r="M23598" s="529" t="s">
        <v>1075</v>
      </c>
    </row>
    <row r="23599" spans="12:13" x14ac:dyDescent="0.35">
      <c r="L23599" s="535" t="s">
        <v>24663</v>
      </c>
      <c r="M23599" s="529" t="s">
        <v>1075</v>
      </c>
    </row>
    <row r="23600" spans="12:13" x14ac:dyDescent="0.35">
      <c r="L23600" s="535" t="s">
        <v>24664</v>
      </c>
      <c r="M23600" s="529" t="s">
        <v>1075</v>
      </c>
    </row>
    <row r="23601" spans="12:13" x14ac:dyDescent="0.35">
      <c r="L23601" s="535" t="s">
        <v>24665</v>
      </c>
      <c r="M23601" s="529" t="s">
        <v>1075</v>
      </c>
    </row>
    <row r="23602" spans="12:13" x14ac:dyDescent="0.35">
      <c r="L23602" s="535" t="s">
        <v>24666</v>
      </c>
      <c r="M23602" s="529" t="s">
        <v>1075</v>
      </c>
    </row>
    <row r="23603" spans="12:13" x14ac:dyDescent="0.35">
      <c r="L23603" s="535" t="s">
        <v>24667</v>
      </c>
      <c r="M23603" s="529" t="s">
        <v>1075</v>
      </c>
    </row>
    <row r="23604" spans="12:13" x14ac:dyDescent="0.35">
      <c r="L23604" s="535" t="s">
        <v>24668</v>
      </c>
      <c r="M23604" s="529" t="s">
        <v>1075</v>
      </c>
    </row>
    <row r="23605" spans="12:13" x14ac:dyDescent="0.35">
      <c r="L23605" s="535" t="s">
        <v>24669</v>
      </c>
      <c r="M23605" s="529" t="s">
        <v>1075</v>
      </c>
    </row>
    <row r="23606" spans="12:13" x14ac:dyDescent="0.35">
      <c r="L23606" s="535" t="s">
        <v>24670</v>
      </c>
      <c r="M23606" s="529" t="s">
        <v>1075</v>
      </c>
    </row>
    <row r="23607" spans="12:13" x14ac:dyDescent="0.35">
      <c r="L23607" s="535" t="s">
        <v>24671</v>
      </c>
      <c r="M23607" s="529" t="s">
        <v>1075</v>
      </c>
    </row>
    <row r="23608" spans="12:13" x14ac:dyDescent="0.35">
      <c r="L23608" s="535" t="s">
        <v>24672</v>
      </c>
      <c r="M23608" s="529" t="s">
        <v>1075</v>
      </c>
    </row>
    <row r="23609" spans="12:13" x14ac:dyDescent="0.35">
      <c r="L23609" s="535" t="s">
        <v>24673</v>
      </c>
      <c r="M23609" s="529" t="s">
        <v>1075</v>
      </c>
    </row>
    <row r="23610" spans="12:13" x14ac:dyDescent="0.35">
      <c r="L23610" s="535" t="s">
        <v>24674</v>
      </c>
      <c r="M23610" s="529" t="s">
        <v>1075</v>
      </c>
    </row>
    <row r="23611" spans="12:13" x14ac:dyDescent="0.35">
      <c r="L23611" s="535" t="s">
        <v>24675</v>
      </c>
      <c r="M23611" s="529" t="s">
        <v>1075</v>
      </c>
    </row>
    <row r="23612" spans="12:13" x14ac:dyDescent="0.35">
      <c r="L23612" s="535" t="s">
        <v>24676</v>
      </c>
      <c r="M23612" s="529" t="s">
        <v>1075</v>
      </c>
    </row>
    <row r="23613" spans="12:13" x14ac:dyDescent="0.35">
      <c r="L23613" s="535" t="s">
        <v>24677</v>
      </c>
      <c r="M23613" s="529" t="s">
        <v>1075</v>
      </c>
    </row>
    <row r="23614" spans="12:13" x14ac:dyDescent="0.35">
      <c r="L23614" s="535" t="s">
        <v>24678</v>
      </c>
      <c r="M23614" s="529" t="s">
        <v>1075</v>
      </c>
    </row>
    <row r="23615" spans="12:13" x14ac:dyDescent="0.35">
      <c r="L23615" s="535" t="s">
        <v>24679</v>
      </c>
      <c r="M23615" s="529" t="s">
        <v>1075</v>
      </c>
    </row>
    <row r="23616" spans="12:13" x14ac:dyDescent="0.35">
      <c r="L23616" s="535" t="s">
        <v>24680</v>
      </c>
      <c r="M23616" s="529" t="s">
        <v>1075</v>
      </c>
    </row>
    <row r="23617" spans="12:13" x14ac:dyDescent="0.35">
      <c r="L23617" s="535" t="s">
        <v>24681</v>
      </c>
      <c r="M23617" s="529" t="s">
        <v>1075</v>
      </c>
    </row>
    <row r="23618" spans="12:13" x14ac:dyDescent="0.35">
      <c r="L23618" s="535" t="s">
        <v>24682</v>
      </c>
      <c r="M23618" s="529" t="s">
        <v>1075</v>
      </c>
    </row>
    <row r="23619" spans="12:13" x14ac:dyDescent="0.35">
      <c r="L23619" s="535" t="s">
        <v>24683</v>
      </c>
      <c r="M23619" s="529" t="s">
        <v>1075</v>
      </c>
    </row>
    <row r="23620" spans="12:13" x14ac:dyDescent="0.35">
      <c r="L23620" s="535" t="s">
        <v>24684</v>
      </c>
      <c r="M23620" s="529" t="s">
        <v>1075</v>
      </c>
    </row>
    <row r="23621" spans="12:13" x14ac:dyDescent="0.35">
      <c r="L23621" s="535" t="s">
        <v>24685</v>
      </c>
      <c r="M23621" s="529" t="s">
        <v>1075</v>
      </c>
    </row>
    <row r="23622" spans="12:13" x14ac:dyDescent="0.35">
      <c r="L23622" s="535" t="s">
        <v>24686</v>
      </c>
      <c r="M23622" s="529" t="s">
        <v>1075</v>
      </c>
    </row>
    <row r="23623" spans="12:13" x14ac:dyDescent="0.35">
      <c r="L23623" s="535" t="s">
        <v>24687</v>
      </c>
      <c r="M23623" s="529" t="s">
        <v>1075</v>
      </c>
    </row>
    <row r="23624" spans="12:13" x14ac:dyDescent="0.35">
      <c r="L23624" s="535" t="s">
        <v>24688</v>
      </c>
      <c r="M23624" s="529" t="s">
        <v>1075</v>
      </c>
    </row>
    <row r="23625" spans="12:13" x14ac:dyDescent="0.35">
      <c r="L23625" s="535" t="s">
        <v>24689</v>
      </c>
      <c r="M23625" s="529" t="s">
        <v>1075</v>
      </c>
    </row>
    <row r="23626" spans="12:13" x14ac:dyDescent="0.35">
      <c r="L23626" s="535" t="s">
        <v>24690</v>
      </c>
      <c r="M23626" s="529" t="s">
        <v>1075</v>
      </c>
    </row>
    <row r="23627" spans="12:13" x14ac:dyDescent="0.35">
      <c r="L23627" s="535" t="s">
        <v>24691</v>
      </c>
      <c r="M23627" s="529" t="s">
        <v>1075</v>
      </c>
    </row>
    <row r="23628" spans="12:13" x14ac:dyDescent="0.35">
      <c r="L23628" s="535" t="s">
        <v>24692</v>
      </c>
      <c r="M23628" s="529" t="s">
        <v>1075</v>
      </c>
    </row>
    <row r="23629" spans="12:13" x14ac:dyDescent="0.35">
      <c r="L23629" s="535" t="s">
        <v>24693</v>
      </c>
      <c r="M23629" s="529" t="s">
        <v>1075</v>
      </c>
    </row>
    <row r="23630" spans="12:13" x14ac:dyDescent="0.35">
      <c r="L23630" s="535" t="s">
        <v>24694</v>
      </c>
      <c r="M23630" s="529" t="s">
        <v>1075</v>
      </c>
    </row>
    <row r="23631" spans="12:13" x14ac:dyDescent="0.35">
      <c r="L23631" s="535" t="s">
        <v>24695</v>
      </c>
      <c r="M23631" s="529" t="s">
        <v>1075</v>
      </c>
    </row>
    <row r="23632" spans="12:13" x14ac:dyDescent="0.35">
      <c r="L23632" s="535" t="s">
        <v>24696</v>
      </c>
      <c r="M23632" s="529" t="s">
        <v>1075</v>
      </c>
    </row>
    <row r="23633" spans="12:13" x14ac:dyDescent="0.35">
      <c r="L23633" s="535" t="s">
        <v>24697</v>
      </c>
      <c r="M23633" s="529" t="s">
        <v>1075</v>
      </c>
    </row>
    <row r="23634" spans="12:13" x14ac:dyDescent="0.35">
      <c r="L23634" s="535" t="s">
        <v>24698</v>
      </c>
      <c r="M23634" s="529" t="s">
        <v>1075</v>
      </c>
    </row>
    <row r="23635" spans="12:13" x14ac:dyDescent="0.35">
      <c r="L23635" s="535" t="s">
        <v>24699</v>
      </c>
      <c r="M23635" s="529" t="s">
        <v>1075</v>
      </c>
    </row>
    <row r="23636" spans="12:13" x14ac:dyDescent="0.35">
      <c r="L23636" s="535" t="s">
        <v>24700</v>
      </c>
      <c r="M23636" s="529" t="s">
        <v>1075</v>
      </c>
    </row>
    <row r="23637" spans="12:13" x14ac:dyDescent="0.35">
      <c r="L23637" s="535" t="s">
        <v>24701</v>
      </c>
      <c r="M23637" s="529" t="s">
        <v>1075</v>
      </c>
    </row>
    <row r="23638" spans="12:13" x14ac:dyDescent="0.35">
      <c r="L23638" s="535" t="s">
        <v>24702</v>
      </c>
      <c r="M23638" s="529" t="s">
        <v>1075</v>
      </c>
    </row>
    <row r="23639" spans="12:13" x14ac:dyDescent="0.35">
      <c r="L23639" s="535" t="s">
        <v>24703</v>
      </c>
      <c r="M23639" s="529" t="s">
        <v>1075</v>
      </c>
    </row>
    <row r="23640" spans="12:13" x14ac:dyDescent="0.35">
      <c r="L23640" s="535" t="s">
        <v>24704</v>
      </c>
      <c r="M23640" s="529" t="s">
        <v>1075</v>
      </c>
    </row>
    <row r="23641" spans="12:13" x14ac:dyDescent="0.35">
      <c r="L23641" s="535" t="s">
        <v>24705</v>
      </c>
      <c r="M23641" s="529" t="s">
        <v>1075</v>
      </c>
    </row>
    <row r="23642" spans="12:13" x14ac:dyDescent="0.35">
      <c r="L23642" s="535" t="s">
        <v>24706</v>
      </c>
      <c r="M23642" s="529" t="s">
        <v>1075</v>
      </c>
    </row>
    <row r="23643" spans="12:13" x14ac:dyDescent="0.35">
      <c r="L23643" s="535" t="s">
        <v>24707</v>
      </c>
      <c r="M23643" s="529" t="s">
        <v>1075</v>
      </c>
    </row>
    <row r="23644" spans="12:13" x14ac:dyDescent="0.35">
      <c r="L23644" s="535" t="s">
        <v>24708</v>
      </c>
      <c r="M23644" s="529" t="s">
        <v>1075</v>
      </c>
    </row>
    <row r="23645" spans="12:13" x14ac:dyDescent="0.35">
      <c r="L23645" s="535" t="s">
        <v>24709</v>
      </c>
      <c r="M23645" s="529" t="s">
        <v>1075</v>
      </c>
    </row>
    <row r="23646" spans="12:13" x14ac:dyDescent="0.35">
      <c r="L23646" s="535" t="s">
        <v>24710</v>
      </c>
      <c r="M23646" s="529" t="s">
        <v>1075</v>
      </c>
    </row>
    <row r="23647" spans="12:13" x14ac:dyDescent="0.35">
      <c r="L23647" s="535" t="s">
        <v>24711</v>
      </c>
      <c r="M23647" s="529" t="s">
        <v>1075</v>
      </c>
    </row>
    <row r="23648" spans="12:13" x14ac:dyDescent="0.35">
      <c r="L23648" s="535" t="s">
        <v>24712</v>
      </c>
      <c r="M23648" s="529" t="s">
        <v>1075</v>
      </c>
    </row>
    <row r="23649" spans="12:13" x14ac:dyDescent="0.35">
      <c r="L23649" s="535" t="s">
        <v>24713</v>
      </c>
      <c r="M23649" s="529" t="s">
        <v>1075</v>
      </c>
    </row>
    <row r="23650" spans="12:13" x14ac:dyDescent="0.35">
      <c r="L23650" s="535" t="s">
        <v>24714</v>
      </c>
      <c r="M23650" s="529" t="s">
        <v>1075</v>
      </c>
    </row>
    <row r="23651" spans="12:13" x14ac:dyDescent="0.35">
      <c r="L23651" s="535" t="s">
        <v>24715</v>
      </c>
      <c r="M23651" s="529" t="s">
        <v>1075</v>
      </c>
    </row>
    <row r="23652" spans="12:13" x14ac:dyDescent="0.35">
      <c r="L23652" s="535" t="s">
        <v>24716</v>
      </c>
      <c r="M23652" s="529" t="s">
        <v>1075</v>
      </c>
    </row>
    <row r="23653" spans="12:13" x14ac:dyDescent="0.35">
      <c r="L23653" s="535" t="s">
        <v>24717</v>
      </c>
      <c r="M23653" s="529" t="s">
        <v>1075</v>
      </c>
    </row>
    <row r="23654" spans="12:13" x14ac:dyDescent="0.35">
      <c r="L23654" s="535" t="s">
        <v>24718</v>
      </c>
      <c r="M23654" s="529" t="s">
        <v>1075</v>
      </c>
    </row>
    <row r="23655" spans="12:13" x14ac:dyDescent="0.35">
      <c r="L23655" s="535" t="s">
        <v>24719</v>
      </c>
      <c r="M23655" s="529" t="s">
        <v>1075</v>
      </c>
    </row>
    <row r="23656" spans="12:13" x14ac:dyDescent="0.35">
      <c r="L23656" s="535" t="s">
        <v>24720</v>
      </c>
      <c r="M23656" s="529" t="s">
        <v>1075</v>
      </c>
    </row>
    <row r="23657" spans="12:13" x14ac:dyDescent="0.35">
      <c r="L23657" s="535" t="s">
        <v>24721</v>
      </c>
      <c r="M23657" s="529" t="s">
        <v>1075</v>
      </c>
    </row>
    <row r="23658" spans="12:13" x14ac:dyDescent="0.35">
      <c r="L23658" s="535" t="s">
        <v>24722</v>
      </c>
      <c r="M23658" s="529" t="s">
        <v>1075</v>
      </c>
    </row>
    <row r="23659" spans="12:13" x14ac:dyDescent="0.35">
      <c r="L23659" s="535" t="s">
        <v>24723</v>
      </c>
      <c r="M23659" s="529" t="s">
        <v>1075</v>
      </c>
    </row>
    <row r="23660" spans="12:13" x14ac:dyDescent="0.35">
      <c r="L23660" s="535" t="s">
        <v>24724</v>
      </c>
      <c r="M23660" s="529" t="s">
        <v>1075</v>
      </c>
    </row>
    <row r="23661" spans="12:13" x14ac:dyDescent="0.35">
      <c r="L23661" s="535" t="s">
        <v>24725</v>
      </c>
      <c r="M23661" s="529" t="s">
        <v>1075</v>
      </c>
    </row>
    <row r="23662" spans="12:13" x14ac:dyDescent="0.35">
      <c r="L23662" s="535" t="s">
        <v>24726</v>
      </c>
      <c r="M23662" s="529" t="s">
        <v>1075</v>
      </c>
    </row>
    <row r="23663" spans="12:13" x14ac:dyDescent="0.35">
      <c r="L23663" s="535" t="s">
        <v>24727</v>
      </c>
      <c r="M23663" s="529" t="s">
        <v>1075</v>
      </c>
    </row>
    <row r="23664" spans="12:13" x14ac:dyDescent="0.35">
      <c r="L23664" s="535" t="s">
        <v>24728</v>
      </c>
      <c r="M23664" s="529" t="s">
        <v>1075</v>
      </c>
    </row>
    <row r="23665" spans="12:13" x14ac:dyDescent="0.35">
      <c r="L23665" s="535" t="s">
        <v>24729</v>
      </c>
      <c r="M23665" s="529" t="s">
        <v>1075</v>
      </c>
    </row>
    <row r="23666" spans="12:13" x14ac:dyDescent="0.35">
      <c r="L23666" s="535" t="s">
        <v>24730</v>
      </c>
      <c r="M23666" s="529" t="s">
        <v>1075</v>
      </c>
    </row>
    <row r="23667" spans="12:13" x14ac:dyDescent="0.35">
      <c r="L23667" s="535" t="s">
        <v>24731</v>
      </c>
      <c r="M23667" s="529" t="s">
        <v>1075</v>
      </c>
    </row>
    <row r="23668" spans="12:13" x14ac:dyDescent="0.35">
      <c r="L23668" s="535" t="s">
        <v>24732</v>
      </c>
      <c r="M23668" s="529" t="s">
        <v>1075</v>
      </c>
    </row>
    <row r="23669" spans="12:13" x14ac:dyDescent="0.35">
      <c r="L23669" s="535" t="s">
        <v>24733</v>
      </c>
      <c r="M23669" s="529" t="s">
        <v>1075</v>
      </c>
    </row>
    <row r="23670" spans="12:13" x14ac:dyDescent="0.35">
      <c r="L23670" s="535" t="s">
        <v>24734</v>
      </c>
      <c r="M23670" s="529" t="s">
        <v>1075</v>
      </c>
    </row>
    <row r="23671" spans="12:13" x14ac:dyDescent="0.35">
      <c r="L23671" s="535" t="s">
        <v>24735</v>
      </c>
      <c r="M23671" s="529" t="s">
        <v>1075</v>
      </c>
    </row>
    <row r="23672" spans="12:13" x14ac:dyDescent="0.35">
      <c r="L23672" s="535" t="s">
        <v>24736</v>
      </c>
      <c r="M23672" s="529" t="s">
        <v>1075</v>
      </c>
    </row>
    <row r="23673" spans="12:13" x14ac:dyDescent="0.35">
      <c r="L23673" s="535" t="s">
        <v>24737</v>
      </c>
      <c r="M23673" s="529" t="s">
        <v>1075</v>
      </c>
    </row>
    <row r="23674" spans="12:13" x14ac:dyDescent="0.35">
      <c r="L23674" s="535" t="s">
        <v>24738</v>
      </c>
      <c r="M23674" s="529" t="s">
        <v>1075</v>
      </c>
    </row>
    <row r="23675" spans="12:13" x14ac:dyDescent="0.35">
      <c r="L23675" s="535" t="s">
        <v>24739</v>
      </c>
      <c r="M23675" s="529" t="s">
        <v>1075</v>
      </c>
    </row>
    <row r="23676" spans="12:13" x14ac:dyDescent="0.35">
      <c r="L23676" s="535" t="s">
        <v>24740</v>
      </c>
      <c r="M23676" s="529" t="s">
        <v>1075</v>
      </c>
    </row>
    <row r="23677" spans="12:13" x14ac:dyDescent="0.35">
      <c r="L23677" s="535" t="s">
        <v>24741</v>
      </c>
      <c r="M23677" s="529" t="s">
        <v>1075</v>
      </c>
    </row>
    <row r="23678" spans="12:13" x14ac:dyDescent="0.35">
      <c r="L23678" s="535" t="s">
        <v>24742</v>
      </c>
      <c r="M23678" s="529" t="s">
        <v>1075</v>
      </c>
    </row>
    <row r="23679" spans="12:13" x14ac:dyDescent="0.35">
      <c r="L23679" s="535" t="s">
        <v>24743</v>
      </c>
      <c r="M23679" s="529" t="s">
        <v>1075</v>
      </c>
    </row>
    <row r="23680" spans="12:13" x14ac:dyDescent="0.35">
      <c r="L23680" s="535" t="s">
        <v>24744</v>
      </c>
      <c r="M23680" s="529" t="s">
        <v>1075</v>
      </c>
    </row>
    <row r="23681" spans="12:13" x14ac:dyDescent="0.35">
      <c r="L23681" s="535" t="s">
        <v>24745</v>
      </c>
      <c r="M23681" s="529" t="s">
        <v>1075</v>
      </c>
    </row>
    <row r="23682" spans="12:13" x14ac:dyDescent="0.35">
      <c r="L23682" s="535" t="s">
        <v>24746</v>
      </c>
      <c r="M23682" s="529" t="s">
        <v>1075</v>
      </c>
    </row>
    <row r="23683" spans="12:13" x14ac:dyDescent="0.35">
      <c r="L23683" s="535" t="s">
        <v>24747</v>
      </c>
      <c r="M23683" s="529" t="s">
        <v>1075</v>
      </c>
    </row>
    <row r="23684" spans="12:13" x14ac:dyDescent="0.35">
      <c r="L23684" s="535" t="s">
        <v>24748</v>
      </c>
      <c r="M23684" s="529" t="s">
        <v>1075</v>
      </c>
    </row>
    <row r="23685" spans="12:13" x14ac:dyDescent="0.35">
      <c r="L23685" s="535" t="s">
        <v>24749</v>
      </c>
      <c r="M23685" s="529" t="s">
        <v>1075</v>
      </c>
    </row>
    <row r="23686" spans="12:13" x14ac:dyDescent="0.35">
      <c r="L23686" s="535" t="s">
        <v>24750</v>
      </c>
      <c r="M23686" s="529" t="s">
        <v>1075</v>
      </c>
    </row>
    <row r="23687" spans="12:13" x14ac:dyDescent="0.35">
      <c r="L23687" s="535" t="s">
        <v>24751</v>
      </c>
      <c r="M23687" s="529" t="s">
        <v>1075</v>
      </c>
    </row>
    <row r="23688" spans="12:13" x14ac:dyDescent="0.35">
      <c r="L23688" s="535" t="s">
        <v>24752</v>
      </c>
      <c r="M23688" s="529" t="s">
        <v>1075</v>
      </c>
    </row>
    <row r="23689" spans="12:13" x14ac:dyDescent="0.35">
      <c r="L23689" s="535" t="s">
        <v>24753</v>
      </c>
      <c r="M23689" s="529" t="s">
        <v>1075</v>
      </c>
    </row>
    <row r="23690" spans="12:13" x14ac:dyDescent="0.35">
      <c r="L23690" s="535" t="s">
        <v>24754</v>
      </c>
      <c r="M23690" s="529" t="s">
        <v>1075</v>
      </c>
    </row>
    <row r="23691" spans="12:13" x14ac:dyDescent="0.35">
      <c r="L23691" s="535" t="s">
        <v>24755</v>
      </c>
      <c r="M23691" s="529" t="s">
        <v>1075</v>
      </c>
    </row>
    <row r="23692" spans="12:13" x14ac:dyDescent="0.35">
      <c r="L23692" s="535" t="s">
        <v>24756</v>
      </c>
      <c r="M23692" s="529" t="s">
        <v>1075</v>
      </c>
    </row>
    <row r="23693" spans="12:13" x14ac:dyDescent="0.35">
      <c r="L23693" s="535" t="s">
        <v>24757</v>
      </c>
      <c r="M23693" s="529" t="s">
        <v>1075</v>
      </c>
    </row>
    <row r="23694" spans="12:13" x14ac:dyDescent="0.35">
      <c r="L23694" s="535" t="s">
        <v>24758</v>
      </c>
      <c r="M23694" s="529" t="s">
        <v>1075</v>
      </c>
    </row>
    <row r="23695" spans="12:13" x14ac:dyDescent="0.35">
      <c r="L23695" s="535" t="s">
        <v>24759</v>
      </c>
      <c r="M23695" s="529" t="s">
        <v>1075</v>
      </c>
    </row>
    <row r="23696" spans="12:13" x14ac:dyDescent="0.35">
      <c r="L23696" s="535" t="s">
        <v>24760</v>
      </c>
      <c r="M23696" s="529" t="s">
        <v>1075</v>
      </c>
    </row>
    <row r="23697" spans="12:13" x14ac:dyDescent="0.35">
      <c r="L23697" s="535" t="s">
        <v>24761</v>
      </c>
      <c r="M23697" s="529" t="s">
        <v>1075</v>
      </c>
    </row>
    <row r="23698" spans="12:13" x14ac:dyDescent="0.35">
      <c r="L23698" s="535" t="s">
        <v>24762</v>
      </c>
      <c r="M23698" s="529" t="s">
        <v>1075</v>
      </c>
    </row>
    <row r="23699" spans="12:13" x14ac:dyDescent="0.35">
      <c r="L23699" s="535" t="s">
        <v>24763</v>
      </c>
      <c r="M23699" s="529" t="s">
        <v>1075</v>
      </c>
    </row>
    <row r="23700" spans="12:13" x14ac:dyDescent="0.35">
      <c r="L23700" s="535" t="s">
        <v>24764</v>
      </c>
      <c r="M23700" s="529" t="s">
        <v>1075</v>
      </c>
    </row>
    <row r="23701" spans="12:13" x14ac:dyDescent="0.35">
      <c r="L23701" s="535" t="s">
        <v>24765</v>
      </c>
      <c r="M23701" s="529" t="s">
        <v>1075</v>
      </c>
    </row>
    <row r="23702" spans="12:13" x14ac:dyDescent="0.35">
      <c r="L23702" s="535" t="s">
        <v>24766</v>
      </c>
      <c r="M23702" s="529" t="s">
        <v>1075</v>
      </c>
    </row>
    <row r="23703" spans="12:13" x14ac:dyDescent="0.35">
      <c r="L23703" s="535" t="s">
        <v>24767</v>
      </c>
      <c r="M23703" s="529" t="s">
        <v>1075</v>
      </c>
    </row>
    <row r="23704" spans="12:13" x14ac:dyDescent="0.35">
      <c r="L23704" s="535" t="s">
        <v>24768</v>
      </c>
      <c r="M23704" s="529" t="s">
        <v>1075</v>
      </c>
    </row>
    <row r="23705" spans="12:13" x14ac:dyDescent="0.35">
      <c r="L23705" s="535" t="s">
        <v>24769</v>
      </c>
      <c r="M23705" s="529" t="s">
        <v>1075</v>
      </c>
    </row>
    <row r="23706" spans="12:13" x14ac:dyDescent="0.35">
      <c r="L23706" s="535" t="s">
        <v>24770</v>
      </c>
      <c r="M23706" s="529" t="s">
        <v>1075</v>
      </c>
    </row>
    <row r="23707" spans="12:13" x14ac:dyDescent="0.35">
      <c r="L23707" s="535" t="s">
        <v>24771</v>
      </c>
      <c r="M23707" s="529" t="s">
        <v>1075</v>
      </c>
    </row>
    <row r="23708" spans="12:13" x14ac:dyDescent="0.35">
      <c r="L23708" s="535" t="s">
        <v>24772</v>
      </c>
      <c r="M23708" s="529" t="s">
        <v>1075</v>
      </c>
    </row>
    <row r="23709" spans="12:13" x14ac:dyDescent="0.35">
      <c r="L23709" s="535" t="s">
        <v>24773</v>
      </c>
      <c r="M23709" s="529" t="s">
        <v>1075</v>
      </c>
    </row>
    <row r="23710" spans="12:13" x14ac:dyDescent="0.35">
      <c r="L23710" s="535" t="s">
        <v>24774</v>
      </c>
      <c r="M23710" s="529" t="s">
        <v>1075</v>
      </c>
    </row>
    <row r="23711" spans="12:13" x14ac:dyDescent="0.35">
      <c r="L23711" s="535" t="s">
        <v>24775</v>
      </c>
      <c r="M23711" s="529" t="s">
        <v>1075</v>
      </c>
    </row>
    <row r="23712" spans="12:13" x14ac:dyDescent="0.35">
      <c r="L23712" s="535" t="s">
        <v>24776</v>
      </c>
      <c r="M23712" s="529" t="s">
        <v>1075</v>
      </c>
    </row>
    <row r="23713" spans="12:13" x14ac:dyDescent="0.35">
      <c r="L23713" s="535" t="s">
        <v>24777</v>
      </c>
      <c r="M23713" s="529" t="s">
        <v>1075</v>
      </c>
    </row>
    <row r="23714" spans="12:13" x14ac:dyDescent="0.35">
      <c r="L23714" s="535" t="s">
        <v>24778</v>
      </c>
      <c r="M23714" s="529" t="s">
        <v>1075</v>
      </c>
    </row>
    <row r="23715" spans="12:13" x14ac:dyDescent="0.35">
      <c r="L23715" s="535" t="s">
        <v>24779</v>
      </c>
      <c r="M23715" s="529" t="s">
        <v>1075</v>
      </c>
    </row>
    <row r="23716" spans="12:13" x14ac:dyDescent="0.35">
      <c r="L23716" s="535" t="s">
        <v>24780</v>
      </c>
      <c r="M23716" s="529" t="s">
        <v>1075</v>
      </c>
    </row>
    <row r="23717" spans="12:13" x14ac:dyDescent="0.35">
      <c r="L23717" s="535" t="s">
        <v>24781</v>
      </c>
      <c r="M23717" s="529" t="s">
        <v>1075</v>
      </c>
    </row>
    <row r="23718" spans="12:13" x14ac:dyDescent="0.35">
      <c r="L23718" s="535" t="s">
        <v>24782</v>
      </c>
      <c r="M23718" s="529" t="s">
        <v>1075</v>
      </c>
    </row>
    <row r="23719" spans="12:13" x14ac:dyDescent="0.35">
      <c r="L23719" s="535" t="s">
        <v>24783</v>
      </c>
      <c r="M23719" s="529" t="s">
        <v>1075</v>
      </c>
    </row>
    <row r="23720" spans="12:13" x14ac:dyDescent="0.35">
      <c r="L23720" s="535" t="s">
        <v>24784</v>
      </c>
      <c r="M23720" s="529" t="s">
        <v>1075</v>
      </c>
    </row>
    <row r="23721" spans="12:13" x14ac:dyDescent="0.35">
      <c r="L23721" s="535" t="s">
        <v>24785</v>
      </c>
      <c r="M23721" s="529" t="s">
        <v>1075</v>
      </c>
    </row>
    <row r="23722" spans="12:13" x14ac:dyDescent="0.35">
      <c r="L23722" s="535" t="s">
        <v>24786</v>
      </c>
      <c r="M23722" s="529" t="s">
        <v>1075</v>
      </c>
    </row>
    <row r="23723" spans="12:13" x14ac:dyDescent="0.35">
      <c r="L23723" s="535" t="s">
        <v>24787</v>
      </c>
      <c r="M23723" s="529" t="s">
        <v>1075</v>
      </c>
    </row>
    <row r="23724" spans="12:13" x14ac:dyDescent="0.35">
      <c r="L23724" s="535" t="s">
        <v>24788</v>
      </c>
      <c r="M23724" s="529" t="s">
        <v>1075</v>
      </c>
    </row>
    <row r="23725" spans="12:13" x14ac:dyDescent="0.35">
      <c r="L23725" s="535" t="s">
        <v>24789</v>
      </c>
      <c r="M23725" s="529" t="s">
        <v>1075</v>
      </c>
    </row>
    <row r="23726" spans="12:13" x14ac:dyDescent="0.35">
      <c r="L23726" s="535" t="s">
        <v>24790</v>
      </c>
      <c r="M23726" s="529" t="s">
        <v>1075</v>
      </c>
    </row>
    <row r="23727" spans="12:13" x14ac:dyDescent="0.35">
      <c r="L23727" s="535" t="s">
        <v>24791</v>
      </c>
      <c r="M23727" s="529" t="s">
        <v>1075</v>
      </c>
    </row>
    <row r="23728" spans="12:13" x14ac:dyDescent="0.35">
      <c r="L23728" s="535" t="s">
        <v>24792</v>
      </c>
      <c r="M23728" s="529" t="s">
        <v>1075</v>
      </c>
    </row>
    <row r="23729" spans="12:13" x14ac:dyDescent="0.35">
      <c r="L23729" s="535" t="s">
        <v>24793</v>
      </c>
      <c r="M23729" s="529" t="s">
        <v>1075</v>
      </c>
    </row>
    <row r="23730" spans="12:13" x14ac:dyDescent="0.35">
      <c r="L23730" s="535" t="s">
        <v>24794</v>
      </c>
      <c r="M23730" s="529" t="s">
        <v>1075</v>
      </c>
    </row>
    <row r="23731" spans="12:13" x14ac:dyDescent="0.35">
      <c r="L23731" s="535" t="s">
        <v>24795</v>
      </c>
      <c r="M23731" s="529" t="s">
        <v>1075</v>
      </c>
    </row>
    <row r="23732" spans="12:13" x14ac:dyDescent="0.35">
      <c r="L23732" s="535" t="s">
        <v>24796</v>
      </c>
      <c r="M23732" s="529" t="s">
        <v>1075</v>
      </c>
    </row>
    <row r="23733" spans="12:13" x14ac:dyDescent="0.35">
      <c r="L23733" s="535" t="s">
        <v>24797</v>
      </c>
      <c r="M23733" s="529" t="s">
        <v>1075</v>
      </c>
    </row>
    <row r="23734" spans="12:13" x14ac:dyDescent="0.35">
      <c r="L23734" s="535" t="s">
        <v>24798</v>
      </c>
      <c r="M23734" s="529" t="s">
        <v>1075</v>
      </c>
    </row>
    <row r="23735" spans="12:13" x14ac:dyDescent="0.35">
      <c r="L23735" s="535" t="s">
        <v>24799</v>
      </c>
      <c r="M23735" s="529" t="s">
        <v>1075</v>
      </c>
    </row>
    <row r="23736" spans="12:13" x14ac:dyDescent="0.35">
      <c r="L23736" s="535" t="s">
        <v>24800</v>
      </c>
      <c r="M23736" s="529" t="s">
        <v>1075</v>
      </c>
    </row>
    <row r="23737" spans="12:13" x14ac:dyDescent="0.35">
      <c r="L23737" s="535" t="s">
        <v>24801</v>
      </c>
      <c r="M23737" s="529" t="s">
        <v>1075</v>
      </c>
    </row>
    <row r="23738" spans="12:13" x14ac:dyDescent="0.35">
      <c r="L23738" s="535" t="s">
        <v>24802</v>
      </c>
      <c r="M23738" s="529" t="s">
        <v>1075</v>
      </c>
    </row>
    <row r="23739" spans="12:13" x14ac:dyDescent="0.35">
      <c r="L23739" s="535" t="s">
        <v>24803</v>
      </c>
      <c r="M23739" s="529" t="s">
        <v>1075</v>
      </c>
    </row>
    <row r="23740" spans="12:13" x14ac:dyDescent="0.35">
      <c r="L23740" s="535" t="s">
        <v>24804</v>
      </c>
      <c r="M23740" s="529" t="s">
        <v>1075</v>
      </c>
    </row>
    <row r="23741" spans="12:13" x14ac:dyDescent="0.35">
      <c r="L23741" s="535" t="s">
        <v>24805</v>
      </c>
      <c r="M23741" s="529" t="s">
        <v>1075</v>
      </c>
    </row>
    <row r="23742" spans="12:13" x14ac:dyDescent="0.35">
      <c r="L23742" s="535" t="s">
        <v>24806</v>
      </c>
      <c r="M23742" s="529" t="s">
        <v>1075</v>
      </c>
    </row>
    <row r="23743" spans="12:13" x14ac:dyDescent="0.35">
      <c r="L23743" s="535" t="s">
        <v>24807</v>
      </c>
      <c r="M23743" s="529" t="s">
        <v>1075</v>
      </c>
    </row>
    <row r="23744" spans="12:13" x14ac:dyDescent="0.35">
      <c r="L23744" s="535" t="s">
        <v>24808</v>
      </c>
      <c r="M23744" s="529" t="s">
        <v>1075</v>
      </c>
    </row>
    <row r="23745" spans="12:13" x14ac:dyDescent="0.35">
      <c r="L23745" s="535" t="s">
        <v>24809</v>
      </c>
      <c r="M23745" s="529" t="s">
        <v>1075</v>
      </c>
    </row>
    <row r="23746" spans="12:13" x14ac:dyDescent="0.35">
      <c r="L23746" s="535" t="s">
        <v>24810</v>
      </c>
      <c r="M23746" s="529" t="s">
        <v>1075</v>
      </c>
    </row>
    <row r="23747" spans="12:13" x14ac:dyDescent="0.35">
      <c r="L23747" s="535" t="s">
        <v>24811</v>
      </c>
      <c r="M23747" s="529" t="s">
        <v>1075</v>
      </c>
    </row>
    <row r="23748" spans="12:13" x14ac:dyDescent="0.35">
      <c r="L23748" s="535" t="s">
        <v>24812</v>
      </c>
      <c r="M23748" s="529" t="s">
        <v>1075</v>
      </c>
    </row>
    <row r="23749" spans="12:13" x14ac:dyDescent="0.35">
      <c r="L23749" s="535" t="s">
        <v>24813</v>
      </c>
      <c r="M23749" s="529" t="s">
        <v>1075</v>
      </c>
    </row>
    <row r="23750" spans="12:13" x14ac:dyDescent="0.35">
      <c r="L23750" s="535" t="s">
        <v>24814</v>
      </c>
      <c r="M23750" s="529" t="s">
        <v>1075</v>
      </c>
    </row>
    <row r="23751" spans="12:13" x14ac:dyDescent="0.35">
      <c r="L23751" s="535" t="s">
        <v>24815</v>
      </c>
      <c r="M23751" s="529" t="s">
        <v>1075</v>
      </c>
    </row>
    <row r="23752" spans="12:13" x14ac:dyDescent="0.35">
      <c r="L23752" s="535" t="s">
        <v>24816</v>
      </c>
      <c r="M23752" s="529" t="s">
        <v>1075</v>
      </c>
    </row>
    <row r="23753" spans="12:13" x14ac:dyDescent="0.35">
      <c r="L23753" s="535" t="s">
        <v>24817</v>
      </c>
      <c r="M23753" s="529" t="s">
        <v>1075</v>
      </c>
    </row>
    <row r="23754" spans="12:13" x14ac:dyDescent="0.35">
      <c r="L23754" s="535" t="s">
        <v>24818</v>
      </c>
      <c r="M23754" s="529" t="s">
        <v>1075</v>
      </c>
    </row>
    <row r="23755" spans="12:13" x14ac:dyDescent="0.35">
      <c r="L23755" s="535" t="s">
        <v>24819</v>
      </c>
      <c r="M23755" s="529" t="s">
        <v>1075</v>
      </c>
    </row>
    <row r="23756" spans="12:13" x14ac:dyDescent="0.35">
      <c r="L23756" s="535" t="s">
        <v>24820</v>
      </c>
      <c r="M23756" s="529" t="s">
        <v>1075</v>
      </c>
    </row>
    <row r="23757" spans="12:13" x14ac:dyDescent="0.35">
      <c r="L23757" s="535" t="s">
        <v>24821</v>
      </c>
      <c r="M23757" s="529" t="s">
        <v>1075</v>
      </c>
    </row>
    <row r="23758" spans="12:13" x14ac:dyDescent="0.35">
      <c r="L23758" s="535" t="s">
        <v>24822</v>
      </c>
      <c r="M23758" s="529" t="s">
        <v>1075</v>
      </c>
    </row>
    <row r="23759" spans="12:13" x14ac:dyDescent="0.35">
      <c r="L23759" s="535" t="s">
        <v>24823</v>
      </c>
      <c r="M23759" s="529" t="s">
        <v>1075</v>
      </c>
    </row>
    <row r="23760" spans="12:13" x14ac:dyDescent="0.35">
      <c r="L23760" s="535" t="s">
        <v>24824</v>
      </c>
      <c r="M23760" s="529" t="s">
        <v>1075</v>
      </c>
    </row>
    <row r="23761" spans="12:13" x14ac:dyDescent="0.35">
      <c r="L23761" s="535" t="s">
        <v>24825</v>
      </c>
      <c r="M23761" s="529" t="s">
        <v>1075</v>
      </c>
    </row>
    <row r="23762" spans="12:13" x14ac:dyDescent="0.35">
      <c r="L23762" s="535" t="s">
        <v>24826</v>
      </c>
      <c r="M23762" s="529" t="s">
        <v>1075</v>
      </c>
    </row>
    <row r="23763" spans="12:13" x14ac:dyDescent="0.35">
      <c r="L23763" s="535" t="s">
        <v>24827</v>
      </c>
      <c r="M23763" s="529" t="s">
        <v>1075</v>
      </c>
    </row>
    <row r="23764" spans="12:13" x14ac:dyDescent="0.35">
      <c r="L23764" s="535" t="s">
        <v>24828</v>
      </c>
      <c r="M23764" s="529" t="s">
        <v>1075</v>
      </c>
    </row>
    <row r="23765" spans="12:13" x14ac:dyDescent="0.35">
      <c r="L23765" s="535" t="s">
        <v>24829</v>
      </c>
      <c r="M23765" s="529" t="s">
        <v>1075</v>
      </c>
    </row>
    <row r="23766" spans="12:13" x14ac:dyDescent="0.35">
      <c r="L23766" s="535" t="s">
        <v>24830</v>
      </c>
      <c r="M23766" s="529" t="s">
        <v>1075</v>
      </c>
    </row>
    <row r="23767" spans="12:13" x14ac:dyDescent="0.35">
      <c r="L23767" s="535" t="s">
        <v>24831</v>
      </c>
      <c r="M23767" s="529" t="s">
        <v>1075</v>
      </c>
    </row>
    <row r="23768" spans="12:13" x14ac:dyDescent="0.35">
      <c r="L23768" s="535" t="s">
        <v>24832</v>
      </c>
      <c r="M23768" s="529" t="s">
        <v>1075</v>
      </c>
    </row>
    <row r="23769" spans="12:13" x14ac:dyDescent="0.35">
      <c r="L23769" s="535" t="s">
        <v>24833</v>
      </c>
      <c r="M23769" s="529" t="s">
        <v>1075</v>
      </c>
    </row>
    <row r="23770" spans="12:13" x14ac:dyDescent="0.35">
      <c r="L23770" s="535" t="s">
        <v>24834</v>
      </c>
      <c r="M23770" s="529" t="s">
        <v>1075</v>
      </c>
    </row>
    <row r="23771" spans="12:13" x14ac:dyDescent="0.35">
      <c r="L23771" s="535" t="s">
        <v>24835</v>
      </c>
      <c r="M23771" s="529" t="s">
        <v>1075</v>
      </c>
    </row>
    <row r="23772" spans="12:13" x14ac:dyDescent="0.35">
      <c r="L23772" s="535" t="s">
        <v>24836</v>
      </c>
      <c r="M23772" s="529" t="s">
        <v>1075</v>
      </c>
    </row>
    <row r="23773" spans="12:13" x14ac:dyDescent="0.35">
      <c r="L23773" s="535" t="s">
        <v>24837</v>
      </c>
      <c r="M23773" s="529" t="s">
        <v>1075</v>
      </c>
    </row>
    <row r="23774" spans="12:13" x14ac:dyDescent="0.35">
      <c r="L23774" s="535" t="s">
        <v>24838</v>
      </c>
      <c r="M23774" s="529" t="s">
        <v>1075</v>
      </c>
    </row>
    <row r="23775" spans="12:13" x14ac:dyDescent="0.35">
      <c r="L23775" s="535" t="s">
        <v>24839</v>
      </c>
      <c r="M23775" s="529" t="s">
        <v>1075</v>
      </c>
    </row>
    <row r="23776" spans="12:13" x14ac:dyDescent="0.35">
      <c r="L23776" s="535" t="s">
        <v>24840</v>
      </c>
      <c r="M23776" s="529" t="s">
        <v>1075</v>
      </c>
    </row>
    <row r="23777" spans="12:13" x14ac:dyDescent="0.35">
      <c r="L23777" s="535" t="s">
        <v>24841</v>
      </c>
      <c r="M23777" s="529" t="s">
        <v>1075</v>
      </c>
    </row>
    <row r="23778" spans="12:13" x14ac:dyDescent="0.35">
      <c r="L23778" s="535" t="s">
        <v>24842</v>
      </c>
      <c r="M23778" s="529" t="s">
        <v>1075</v>
      </c>
    </row>
    <row r="23779" spans="12:13" x14ac:dyDescent="0.35">
      <c r="L23779" s="535" t="s">
        <v>24843</v>
      </c>
      <c r="M23779" s="529" t="s">
        <v>1075</v>
      </c>
    </row>
    <row r="23780" spans="12:13" x14ac:dyDescent="0.35">
      <c r="L23780" s="535" t="s">
        <v>24844</v>
      </c>
      <c r="M23780" s="529" t="s">
        <v>1075</v>
      </c>
    </row>
    <row r="23781" spans="12:13" x14ac:dyDescent="0.35">
      <c r="L23781" s="535" t="s">
        <v>24845</v>
      </c>
      <c r="M23781" s="529" t="s">
        <v>1075</v>
      </c>
    </row>
    <row r="23782" spans="12:13" x14ac:dyDescent="0.35">
      <c r="L23782" s="535" t="s">
        <v>24846</v>
      </c>
      <c r="M23782" s="529" t="s">
        <v>1075</v>
      </c>
    </row>
    <row r="23783" spans="12:13" x14ac:dyDescent="0.35">
      <c r="L23783" s="535" t="s">
        <v>24847</v>
      </c>
      <c r="M23783" s="529" t="s">
        <v>1075</v>
      </c>
    </row>
    <row r="23784" spans="12:13" x14ac:dyDescent="0.35">
      <c r="L23784" s="535" t="s">
        <v>24848</v>
      </c>
      <c r="M23784" s="529" t="s">
        <v>1075</v>
      </c>
    </row>
    <row r="23785" spans="12:13" x14ac:dyDescent="0.35">
      <c r="L23785" s="535" t="s">
        <v>24849</v>
      </c>
      <c r="M23785" s="529" t="s">
        <v>1075</v>
      </c>
    </row>
    <row r="23786" spans="12:13" x14ac:dyDescent="0.35">
      <c r="L23786" s="535" t="s">
        <v>24850</v>
      </c>
      <c r="M23786" s="529" t="s">
        <v>1075</v>
      </c>
    </row>
    <row r="23787" spans="12:13" x14ac:dyDescent="0.35">
      <c r="L23787" s="535" t="s">
        <v>24851</v>
      </c>
      <c r="M23787" s="529" t="s">
        <v>1075</v>
      </c>
    </row>
    <row r="23788" spans="12:13" x14ac:dyDescent="0.35">
      <c r="L23788" s="535" t="s">
        <v>24852</v>
      </c>
      <c r="M23788" s="529" t="s">
        <v>1075</v>
      </c>
    </row>
    <row r="23789" spans="12:13" x14ac:dyDescent="0.35">
      <c r="L23789" s="535" t="s">
        <v>24853</v>
      </c>
      <c r="M23789" s="529" t="s">
        <v>1075</v>
      </c>
    </row>
    <row r="23790" spans="12:13" x14ac:dyDescent="0.35">
      <c r="L23790" s="535" t="s">
        <v>24854</v>
      </c>
      <c r="M23790" s="529" t="s">
        <v>1075</v>
      </c>
    </row>
    <row r="23791" spans="12:13" x14ac:dyDescent="0.35">
      <c r="L23791" s="535" t="s">
        <v>24855</v>
      </c>
      <c r="M23791" s="529" t="s">
        <v>1075</v>
      </c>
    </row>
    <row r="23792" spans="12:13" x14ac:dyDescent="0.35">
      <c r="L23792" s="535" t="s">
        <v>24856</v>
      </c>
      <c r="M23792" s="529" t="s">
        <v>1075</v>
      </c>
    </row>
    <row r="23793" spans="12:13" x14ac:dyDescent="0.35">
      <c r="L23793" s="535" t="s">
        <v>24857</v>
      </c>
      <c r="M23793" s="529" t="s">
        <v>1075</v>
      </c>
    </row>
    <row r="23794" spans="12:13" x14ac:dyDescent="0.35">
      <c r="L23794" s="535" t="s">
        <v>24858</v>
      </c>
      <c r="M23794" s="529" t="s">
        <v>1075</v>
      </c>
    </row>
    <row r="23795" spans="12:13" x14ac:dyDescent="0.35">
      <c r="L23795" s="535" t="s">
        <v>24859</v>
      </c>
      <c r="M23795" s="529" t="s">
        <v>1075</v>
      </c>
    </row>
    <row r="23796" spans="12:13" x14ac:dyDescent="0.35">
      <c r="L23796" s="535" t="s">
        <v>24860</v>
      </c>
      <c r="M23796" s="529" t="s">
        <v>1075</v>
      </c>
    </row>
    <row r="23797" spans="12:13" x14ac:dyDescent="0.35">
      <c r="L23797" s="535" t="s">
        <v>24861</v>
      </c>
      <c r="M23797" s="529" t="s">
        <v>1075</v>
      </c>
    </row>
    <row r="23798" spans="12:13" x14ac:dyDescent="0.35">
      <c r="L23798" s="535" t="s">
        <v>24862</v>
      </c>
      <c r="M23798" s="529" t="s">
        <v>1075</v>
      </c>
    </row>
    <row r="23799" spans="12:13" x14ac:dyDescent="0.35">
      <c r="L23799" s="535" t="s">
        <v>24863</v>
      </c>
      <c r="M23799" s="529" t="s">
        <v>1075</v>
      </c>
    </row>
    <row r="23800" spans="12:13" x14ac:dyDescent="0.35">
      <c r="L23800" s="535" t="s">
        <v>24864</v>
      </c>
      <c r="M23800" s="529" t="s">
        <v>1075</v>
      </c>
    </row>
    <row r="23801" spans="12:13" x14ac:dyDescent="0.35">
      <c r="L23801" s="535" t="s">
        <v>24865</v>
      </c>
      <c r="M23801" s="529" t="s">
        <v>1075</v>
      </c>
    </row>
    <row r="23802" spans="12:13" x14ac:dyDescent="0.35">
      <c r="L23802" s="535" t="s">
        <v>24866</v>
      </c>
      <c r="M23802" s="529" t="s">
        <v>1075</v>
      </c>
    </row>
    <row r="23803" spans="12:13" x14ac:dyDescent="0.35">
      <c r="L23803" s="535" t="s">
        <v>24867</v>
      </c>
      <c r="M23803" s="529" t="s">
        <v>1075</v>
      </c>
    </row>
    <row r="23804" spans="12:13" x14ac:dyDescent="0.35">
      <c r="L23804" s="535" t="s">
        <v>24868</v>
      </c>
      <c r="M23804" s="529" t="s">
        <v>1075</v>
      </c>
    </row>
    <row r="23805" spans="12:13" x14ac:dyDescent="0.35">
      <c r="L23805" s="535" t="s">
        <v>24869</v>
      </c>
      <c r="M23805" s="529" t="s">
        <v>1075</v>
      </c>
    </row>
    <row r="23806" spans="12:13" x14ac:dyDescent="0.35">
      <c r="L23806" s="535" t="s">
        <v>24870</v>
      </c>
      <c r="M23806" s="529" t="s">
        <v>1075</v>
      </c>
    </row>
    <row r="23807" spans="12:13" x14ac:dyDescent="0.35">
      <c r="L23807" s="535" t="s">
        <v>24871</v>
      </c>
      <c r="M23807" s="529" t="s">
        <v>1075</v>
      </c>
    </row>
    <row r="23808" spans="12:13" x14ac:dyDescent="0.35">
      <c r="L23808" s="535" t="s">
        <v>24872</v>
      </c>
      <c r="M23808" s="529" t="s">
        <v>1075</v>
      </c>
    </row>
    <row r="23809" spans="12:13" x14ac:dyDescent="0.35">
      <c r="L23809" s="535" t="s">
        <v>24873</v>
      </c>
      <c r="M23809" s="529" t="s">
        <v>1075</v>
      </c>
    </row>
    <row r="23810" spans="12:13" x14ac:dyDescent="0.35">
      <c r="L23810" s="535" t="s">
        <v>24874</v>
      </c>
      <c r="M23810" s="529" t="s">
        <v>1075</v>
      </c>
    </row>
    <row r="23811" spans="12:13" x14ac:dyDescent="0.35">
      <c r="L23811" s="535" t="s">
        <v>24875</v>
      </c>
      <c r="M23811" s="529" t="s">
        <v>1075</v>
      </c>
    </row>
    <row r="23812" spans="12:13" x14ac:dyDescent="0.35">
      <c r="L23812" s="535" t="s">
        <v>24876</v>
      </c>
      <c r="M23812" s="529" t="s">
        <v>1075</v>
      </c>
    </row>
    <row r="23813" spans="12:13" x14ac:dyDescent="0.35">
      <c r="L23813" s="535" t="s">
        <v>24877</v>
      </c>
      <c r="M23813" s="529" t="s">
        <v>1075</v>
      </c>
    </row>
    <row r="23814" spans="12:13" x14ac:dyDescent="0.35">
      <c r="L23814" s="535" t="s">
        <v>24878</v>
      </c>
      <c r="M23814" s="529" t="s">
        <v>1075</v>
      </c>
    </row>
    <row r="23815" spans="12:13" x14ac:dyDescent="0.35">
      <c r="L23815" s="535" t="s">
        <v>24879</v>
      </c>
      <c r="M23815" s="529" t="s">
        <v>1075</v>
      </c>
    </row>
    <row r="23816" spans="12:13" x14ac:dyDescent="0.35">
      <c r="L23816" s="535" t="s">
        <v>24880</v>
      </c>
      <c r="M23816" s="529" t="s">
        <v>1075</v>
      </c>
    </row>
    <row r="23817" spans="12:13" x14ac:dyDescent="0.35">
      <c r="L23817" s="535" t="s">
        <v>24881</v>
      </c>
      <c r="M23817" s="529" t="s">
        <v>1075</v>
      </c>
    </row>
    <row r="23818" spans="12:13" x14ac:dyDescent="0.35">
      <c r="L23818" s="535" t="s">
        <v>24882</v>
      </c>
      <c r="M23818" s="529" t="s">
        <v>1075</v>
      </c>
    </row>
    <row r="23819" spans="12:13" x14ac:dyDescent="0.35">
      <c r="L23819" s="535" t="s">
        <v>24883</v>
      </c>
      <c r="M23819" s="529" t="s">
        <v>1075</v>
      </c>
    </row>
    <row r="23820" spans="12:13" x14ac:dyDescent="0.35">
      <c r="L23820" s="535" t="s">
        <v>24884</v>
      </c>
      <c r="M23820" s="529" t="s">
        <v>1075</v>
      </c>
    </row>
    <row r="23821" spans="12:13" x14ac:dyDescent="0.35">
      <c r="L23821" s="535" t="s">
        <v>24885</v>
      </c>
      <c r="M23821" s="529" t="s">
        <v>1075</v>
      </c>
    </row>
    <row r="23822" spans="12:13" x14ac:dyDescent="0.35">
      <c r="L23822" s="535" t="s">
        <v>24886</v>
      </c>
      <c r="M23822" s="529" t="s">
        <v>1075</v>
      </c>
    </row>
    <row r="23823" spans="12:13" x14ac:dyDescent="0.35">
      <c r="L23823" s="535" t="s">
        <v>24887</v>
      </c>
      <c r="M23823" s="529" t="s">
        <v>1075</v>
      </c>
    </row>
    <row r="23824" spans="12:13" x14ac:dyDescent="0.35">
      <c r="L23824" s="535" t="s">
        <v>24888</v>
      </c>
      <c r="M23824" s="529" t="s">
        <v>1075</v>
      </c>
    </row>
    <row r="23825" spans="12:13" x14ac:dyDescent="0.35">
      <c r="L23825" s="535" t="s">
        <v>24889</v>
      </c>
      <c r="M23825" s="529" t="s">
        <v>1075</v>
      </c>
    </row>
    <row r="23826" spans="12:13" x14ac:dyDescent="0.35">
      <c r="L23826" s="535" t="s">
        <v>24890</v>
      </c>
      <c r="M23826" s="529" t="s">
        <v>1075</v>
      </c>
    </row>
    <row r="23827" spans="12:13" x14ac:dyDescent="0.35">
      <c r="L23827" s="535" t="s">
        <v>24891</v>
      </c>
      <c r="M23827" s="529" t="s">
        <v>1075</v>
      </c>
    </row>
    <row r="23828" spans="12:13" x14ac:dyDescent="0.35">
      <c r="L23828" s="535" t="s">
        <v>24892</v>
      </c>
      <c r="M23828" s="529" t="s">
        <v>1075</v>
      </c>
    </row>
    <row r="23829" spans="12:13" x14ac:dyDescent="0.35">
      <c r="L23829" s="535" t="s">
        <v>24893</v>
      </c>
      <c r="M23829" s="529" t="s">
        <v>1075</v>
      </c>
    </row>
    <row r="23830" spans="12:13" x14ac:dyDescent="0.35">
      <c r="L23830" s="535" t="s">
        <v>24894</v>
      </c>
      <c r="M23830" s="529" t="s">
        <v>1075</v>
      </c>
    </row>
    <row r="23831" spans="12:13" x14ac:dyDescent="0.35">
      <c r="L23831" s="535" t="s">
        <v>24895</v>
      </c>
      <c r="M23831" s="529" t="s">
        <v>1075</v>
      </c>
    </row>
    <row r="23832" spans="12:13" x14ac:dyDescent="0.35">
      <c r="L23832" s="535" t="s">
        <v>24896</v>
      </c>
      <c r="M23832" s="529" t="s">
        <v>1075</v>
      </c>
    </row>
    <row r="23833" spans="12:13" x14ac:dyDescent="0.35">
      <c r="L23833" s="535" t="s">
        <v>24897</v>
      </c>
      <c r="M23833" s="529" t="s">
        <v>1075</v>
      </c>
    </row>
    <row r="23834" spans="12:13" x14ac:dyDescent="0.35">
      <c r="L23834" s="535" t="s">
        <v>24898</v>
      </c>
      <c r="M23834" s="529" t="s">
        <v>1075</v>
      </c>
    </row>
    <row r="23835" spans="12:13" x14ac:dyDescent="0.35">
      <c r="L23835" s="535" t="s">
        <v>24899</v>
      </c>
      <c r="M23835" s="529" t="s">
        <v>1075</v>
      </c>
    </row>
    <row r="23836" spans="12:13" x14ac:dyDescent="0.35">
      <c r="L23836" s="535" t="s">
        <v>24900</v>
      </c>
      <c r="M23836" s="529" t="s">
        <v>1075</v>
      </c>
    </row>
    <row r="23837" spans="12:13" x14ac:dyDescent="0.35">
      <c r="L23837" s="535" t="s">
        <v>24901</v>
      </c>
      <c r="M23837" s="529" t="s">
        <v>1075</v>
      </c>
    </row>
    <row r="23838" spans="12:13" x14ac:dyDescent="0.35">
      <c r="L23838" s="535" t="s">
        <v>24902</v>
      </c>
      <c r="M23838" s="529" t="s">
        <v>1075</v>
      </c>
    </row>
    <row r="23839" spans="12:13" x14ac:dyDescent="0.35">
      <c r="L23839" s="535" t="s">
        <v>24903</v>
      </c>
      <c r="M23839" s="529" t="s">
        <v>1075</v>
      </c>
    </row>
    <row r="23840" spans="12:13" x14ac:dyDescent="0.35">
      <c r="L23840" s="535" t="s">
        <v>24904</v>
      </c>
      <c r="M23840" s="529" t="s">
        <v>1075</v>
      </c>
    </row>
    <row r="23841" spans="12:13" x14ac:dyDescent="0.35">
      <c r="L23841" s="535" t="s">
        <v>24905</v>
      </c>
      <c r="M23841" s="529" t="s">
        <v>1075</v>
      </c>
    </row>
    <row r="23842" spans="12:13" x14ac:dyDescent="0.35">
      <c r="L23842" s="535" t="s">
        <v>24906</v>
      </c>
      <c r="M23842" s="529" t="s">
        <v>1075</v>
      </c>
    </row>
    <row r="23843" spans="12:13" x14ac:dyDescent="0.35">
      <c r="L23843" s="535" t="s">
        <v>24907</v>
      </c>
      <c r="M23843" s="529" t="s">
        <v>1075</v>
      </c>
    </row>
    <row r="23844" spans="12:13" x14ac:dyDescent="0.35">
      <c r="L23844" s="535" t="s">
        <v>24908</v>
      </c>
      <c r="M23844" s="529" t="s">
        <v>1075</v>
      </c>
    </row>
    <row r="23845" spans="12:13" x14ac:dyDescent="0.35">
      <c r="L23845" s="535" t="s">
        <v>24909</v>
      </c>
      <c r="M23845" s="529" t="s">
        <v>1075</v>
      </c>
    </row>
    <row r="23846" spans="12:13" x14ac:dyDescent="0.35">
      <c r="L23846" s="535" t="s">
        <v>24910</v>
      </c>
      <c r="M23846" s="529" t="s">
        <v>1075</v>
      </c>
    </row>
    <row r="23847" spans="12:13" x14ac:dyDescent="0.35">
      <c r="L23847" s="535" t="s">
        <v>24911</v>
      </c>
      <c r="M23847" s="529" t="s">
        <v>1075</v>
      </c>
    </row>
    <row r="23848" spans="12:13" x14ac:dyDescent="0.35">
      <c r="L23848" s="535" t="s">
        <v>24912</v>
      </c>
      <c r="M23848" s="529" t="s">
        <v>1075</v>
      </c>
    </row>
    <row r="23849" spans="12:13" x14ac:dyDescent="0.35">
      <c r="L23849" s="535" t="s">
        <v>24913</v>
      </c>
      <c r="M23849" s="529" t="s">
        <v>1075</v>
      </c>
    </row>
    <row r="23850" spans="12:13" x14ac:dyDescent="0.35">
      <c r="L23850" s="535" t="s">
        <v>24914</v>
      </c>
      <c r="M23850" s="529" t="s">
        <v>1075</v>
      </c>
    </row>
    <row r="23851" spans="12:13" x14ac:dyDescent="0.35">
      <c r="L23851" s="535" t="s">
        <v>24915</v>
      </c>
      <c r="M23851" s="529" t="s">
        <v>1075</v>
      </c>
    </row>
    <row r="23852" spans="12:13" x14ac:dyDescent="0.35">
      <c r="L23852" s="535" t="s">
        <v>24916</v>
      </c>
      <c r="M23852" s="529" t="s">
        <v>1075</v>
      </c>
    </row>
    <row r="23853" spans="12:13" x14ac:dyDescent="0.35">
      <c r="L23853" s="535" t="s">
        <v>24917</v>
      </c>
      <c r="M23853" s="529" t="s">
        <v>1075</v>
      </c>
    </row>
    <row r="23854" spans="12:13" x14ac:dyDescent="0.35">
      <c r="L23854" s="535" t="s">
        <v>24918</v>
      </c>
      <c r="M23854" s="529" t="s">
        <v>1075</v>
      </c>
    </row>
    <row r="23855" spans="12:13" x14ac:dyDescent="0.35">
      <c r="L23855" s="535" t="s">
        <v>24919</v>
      </c>
      <c r="M23855" s="529" t="s">
        <v>1075</v>
      </c>
    </row>
    <row r="23856" spans="12:13" x14ac:dyDescent="0.35">
      <c r="L23856" s="535" t="s">
        <v>24920</v>
      </c>
      <c r="M23856" s="529" t="s">
        <v>1075</v>
      </c>
    </row>
    <row r="23857" spans="12:13" x14ac:dyDescent="0.35">
      <c r="L23857" s="535" t="s">
        <v>24921</v>
      </c>
      <c r="M23857" s="529" t="s">
        <v>1075</v>
      </c>
    </row>
    <row r="23858" spans="12:13" x14ac:dyDescent="0.35">
      <c r="L23858" s="535" t="s">
        <v>24922</v>
      </c>
      <c r="M23858" s="529" t="s">
        <v>1075</v>
      </c>
    </row>
    <row r="23859" spans="12:13" x14ac:dyDescent="0.35">
      <c r="L23859" s="535" t="s">
        <v>24923</v>
      </c>
      <c r="M23859" s="529" t="s">
        <v>1075</v>
      </c>
    </row>
    <row r="23860" spans="12:13" x14ac:dyDescent="0.35">
      <c r="L23860" s="535" t="s">
        <v>24924</v>
      </c>
      <c r="M23860" s="529" t="s">
        <v>1075</v>
      </c>
    </row>
    <row r="23861" spans="12:13" x14ac:dyDescent="0.35">
      <c r="L23861" s="535" t="s">
        <v>24925</v>
      </c>
      <c r="M23861" s="529" t="s">
        <v>1075</v>
      </c>
    </row>
    <row r="23862" spans="12:13" x14ac:dyDescent="0.35">
      <c r="L23862" s="535" t="s">
        <v>24926</v>
      </c>
      <c r="M23862" s="529" t="s">
        <v>1075</v>
      </c>
    </row>
    <row r="23863" spans="12:13" x14ac:dyDescent="0.35">
      <c r="L23863" s="535" t="s">
        <v>24927</v>
      </c>
      <c r="M23863" s="529" t="s">
        <v>1075</v>
      </c>
    </row>
    <row r="23864" spans="12:13" x14ac:dyDescent="0.35">
      <c r="L23864" s="535" t="s">
        <v>24928</v>
      </c>
      <c r="M23864" s="529" t="s">
        <v>1075</v>
      </c>
    </row>
    <row r="23865" spans="12:13" x14ac:dyDescent="0.35">
      <c r="L23865" s="535" t="s">
        <v>24929</v>
      </c>
      <c r="M23865" s="529" t="s">
        <v>1075</v>
      </c>
    </row>
    <row r="23866" spans="12:13" x14ac:dyDescent="0.35">
      <c r="L23866" s="535" t="s">
        <v>24930</v>
      </c>
      <c r="M23866" s="529" t="s">
        <v>1075</v>
      </c>
    </row>
    <row r="23867" spans="12:13" x14ac:dyDescent="0.35">
      <c r="L23867" s="535" t="s">
        <v>24931</v>
      </c>
      <c r="M23867" s="529" t="s">
        <v>1075</v>
      </c>
    </row>
    <row r="23868" spans="12:13" x14ac:dyDescent="0.35">
      <c r="L23868" s="535" t="s">
        <v>24932</v>
      </c>
      <c r="M23868" s="529" t="s">
        <v>1075</v>
      </c>
    </row>
    <row r="23869" spans="12:13" x14ac:dyDescent="0.35">
      <c r="L23869" s="535" t="s">
        <v>24933</v>
      </c>
      <c r="M23869" s="529" t="s">
        <v>1075</v>
      </c>
    </row>
    <row r="23870" spans="12:13" x14ac:dyDescent="0.35">
      <c r="L23870" s="535" t="s">
        <v>24934</v>
      </c>
      <c r="M23870" s="529" t="s">
        <v>1075</v>
      </c>
    </row>
    <row r="23871" spans="12:13" x14ac:dyDescent="0.35">
      <c r="L23871" s="535" t="s">
        <v>24935</v>
      </c>
      <c r="M23871" s="529" t="s">
        <v>1075</v>
      </c>
    </row>
    <row r="23872" spans="12:13" x14ac:dyDescent="0.35">
      <c r="L23872" s="535" t="s">
        <v>24936</v>
      </c>
      <c r="M23872" s="529" t="s">
        <v>1075</v>
      </c>
    </row>
    <row r="23873" spans="12:13" x14ac:dyDescent="0.35">
      <c r="L23873" s="535" t="s">
        <v>24937</v>
      </c>
      <c r="M23873" s="529" t="s">
        <v>1075</v>
      </c>
    </row>
    <row r="23874" spans="12:13" x14ac:dyDescent="0.35">
      <c r="L23874" s="535" t="s">
        <v>24938</v>
      </c>
      <c r="M23874" s="529" t="s">
        <v>1075</v>
      </c>
    </row>
    <row r="23875" spans="12:13" x14ac:dyDescent="0.35">
      <c r="L23875" s="535" t="s">
        <v>24939</v>
      </c>
      <c r="M23875" s="529" t="s">
        <v>1075</v>
      </c>
    </row>
    <row r="23876" spans="12:13" x14ac:dyDescent="0.35">
      <c r="L23876" s="535" t="s">
        <v>24940</v>
      </c>
      <c r="M23876" s="529" t="s">
        <v>1075</v>
      </c>
    </row>
    <row r="23877" spans="12:13" x14ac:dyDescent="0.35">
      <c r="L23877" s="535" t="s">
        <v>24941</v>
      </c>
      <c r="M23877" s="529" t="s">
        <v>1075</v>
      </c>
    </row>
    <row r="23878" spans="12:13" x14ac:dyDescent="0.35">
      <c r="L23878" s="535" t="s">
        <v>24942</v>
      </c>
      <c r="M23878" s="529" t="s">
        <v>1075</v>
      </c>
    </row>
    <row r="23879" spans="12:13" x14ac:dyDescent="0.35">
      <c r="L23879" s="535" t="s">
        <v>24943</v>
      </c>
      <c r="M23879" s="529" t="s">
        <v>1075</v>
      </c>
    </row>
    <row r="23880" spans="12:13" x14ac:dyDescent="0.35">
      <c r="L23880" s="535" t="s">
        <v>24944</v>
      </c>
      <c r="M23880" s="529" t="s">
        <v>1075</v>
      </c>
    </row>
    <row r="23881" spans="12:13" x14ac:dyDescent="0.35">
      <c r="L23881" s="535" t="s">
        <v>24945</v>
      </c>
      <c r="M23881" s="529" t="s">
        <v>1075</v>
      </c>
    </row>
    <row r="23882" spans="12:13" x14ac:dyDescent="0.35">
      <c r="L23882" s="535" t="s">
        <v>24946</v>
      </c>
      <c r="M23882" s="529" t="s">
        <v>1075</v>
      </c>
    </row>
    <row r="23883" spans="12:13" x14ac:dyDescent="0.35">
      <c r="L23883" s="535" t="s">
        <v>24947</v>
      </c>
      <c r="M23883" s="529" t="s">
        <v>1075</v>
      </c>
    </row>
    <row r="23884" spans="12:13" x14ac:dyDescent="0.35">
      <c r="L23884" s="535" t="s">
        <v>24948</v>
      </c>
      <c r="M23884" s="529" t="s">
        <v>1075</v>
      </c>
    </row>
    <row r="23885" spans="12:13" x14ac:dyDescent="0.35">
      <c r="L23885" s="535" t="s">
        <v>24949</v>
      </c>
      <c r="M23885" s="529" t="s">
        <v>1075</v>
      </c>
    </row>
    <row r="23886" spans="12:13" x14ac:dyDescent="0.35">
      <c r="L23886" s="535" t="s">
        <v>24950</v>
      </c>
      <c r="M23886" s="529" t="s">
        <v>1075</v>
      </c>
    </row>
    <row r="23887" spans="12:13" x14ac:dyDescent="0.35">
      <c r="L23887" s="535" t="s">
        <v>24951</v>
      </c>
      <c r="M23887" s="529" t="s">
        <v>1075</v>
      </c>
    </row>
    <row r="23888" spans="12:13" x14ac:dyDescent="0.35">
      <c r="L23888" s="535" t="s">
        <v>24952</v>
      </c>
      <c r="M23888" s="529" t="s">
        <v>1075</v>
      </c>
    </row>
    <row r="23889" spans="12:13" x14ac:dyDescent="0.35">
      <c r="L23889" s="535" t="s">
        <v>24953</v>
      </c>
      <c r="M23889" s="529" t="s">
        <v>1075</v>
      </c>
    </row>
    <row r="23890" spans="12:13" x14ac:dyDescent="0.35">
      <c r="L23890" s="535" t="s">
        <v>24954</v>
      </c>
      <c r="M23890" s="529" t="s">
        <v>1075</v>
      </c>
    </row>
    <row r="23891" spans="12:13" x14ac:dyDescent="0.35">
      <c r="L23891" s="535" t="s">
        <v>24955</v>
      </c>
      <c r="M23891" s="529" t="s">
        <v>1075</v>
      </c>
    </row>
    <row r="23892" spans="12:13" x14ac:dyDescent="0.35">
      <c r="L23892" s="535" t="s">
        <v>24956</v>
      </c>
      <c r="M23892" s="529" t="s">
        <v>1075</v>
      </c>
    </row>
    <row r="23893" spans="12:13" x14ac:dyDescent="0.35">
      <c r="L23893" s="535" t="s">
        <v>24957</v>
      </c>
      <c r="M23893" s="529" t="s">
        <v>1075</v>
      </c>
    </row>
    <row r="23894" spans="12:13" x14ac:dyDescent="0.35">
      <c r="L23894" s="535" t="s">
        <v>24958</v>
      </c>
      <c r="M23894" s="529" t="s">
        <v>1075</v>
      </c>
    </row>
    <row r="23895" spans="12:13" x14ac:dyDescent="0.35">
      <c r="L23895" s="535" t="s">
        <v>24959</v>
      </c>
      <c r="M23895" s="529" t="s">
        <v>1075</v>
      </c>
    </row>
    <row r="23896" spans="12:13" x14ac:dyDescent="0.35">
      <c r="L23896" s="535" t="s">
        <v>24960</v>
      </c>
      <c r="M23896" s="529" t="s">
        <v>1075</v>
      </c>
    </row>
    <row r="23897" spans="12:13" x14ac:dyDescent="0.35">
      <c r="L23897" s="535" t="s">
        <v>24961</v>
      </c>
      <c r="M23897" s="529" t="s">
        <v>1075</v>
      </c>
    </row>
    <row r="23898" spans="12:13" x14ac:dyDescent="0.35">
      <c r="L23898" s="535" t="s">
        <v>24962</v>
      </c>
      <c r="M23898" s="529" t="s">
        <v>1075</v>
      </c>
    </row>
    <row r="23899" spans="12:13" x14ac:dyDescent="0.35">
      <c r="L23899" s="535" t="s">
        <v>24963</v>
      </c>
      <c r="M23899" s="529" t="s">
        <v>1075</v>
      </c>
    </row>
    <row r="23900" spans="12:13" x14ac:dyDescent="0.35">
      <c r="L23900" s="535" t="s">
        <v>24964</v>
      </c>
      <c r="M23900" s="529" t="s">
        <v>1075</v>
      </c>
    </row>
    <row r="23901" spans="12:13" x14ac:dyDescent="0.35">
      <c r="L23901" s="535" t="s">
        <v>24965</v>
      </c>
      <c r="M23901" s="529" t="s">
        <v>1075</v>
      </c>
    </row>
    <row r="23902" spans="12:13" x14ac:dyDescent="0.35">
      <c r="L23902" s="535" t="s">
        <v>24966</v>
      </c>
      <c r="M23902" s="529" t="s">
        <v>1075</v>
      </c>
    </row>
    <row r="23903" spans="12:13" x14ac:dyDescent="0.35">
      <c r="L23903" s="535" t="s">
        <v>24967</v>
      </c>
      <c r="M23903" s="529" t="s">
        <v>1075</v>
      </c>
    </row>
    <row r="23904" spans="12:13" x14ac:dyDescent="0.35">
      <c r="L23904" s="535" t="s">
        <v>24968</v>
      </c>
      <c r="M23904" s="529" t="s">
        <v>1075</v>
      </c>
    </row>
    <row r="23905" spans="12:13" x14ac:dyDescent="0.35">
      <c r="L23905" s="535" t="s">
        <v>24969</v>
      </c>
      <c r="M23905" s="529" t="s">
        <v>1075</v>
      </c>
    </row>
    <row r="23906" spans="12:13" x14ac:dyDescent="0.35">
      <c r="L23906" s="535" t="s">
        <v>24970</v>
      </c>
      <c r="M23906" s="529" t="s">
        <v>1075</v>
      </c>
    </row>
    <row r="23907" spans="12:13" x14ac:dyDescent="0.35">
      <c r="L23907" s="535" t="s">
        <v>24971</v>
      </c>
      <c r="M23907" s="529" t="s">
        <v>1075</v>
      </c>
    </row>
    <row r="23908" spans="12:13" x14ac:dyDescent="0.35">
      <c r="L23908" s="535" t="s">
        <v>24972</v>
      </c>
      <c r="M23908" s="529" t="s">
        <v>1075</v>
      </c>
    </row>
    <row r="23909" spans="12:13" x14ac:dyDescent="0.35">
      <c r="L23909" s="535" t="s">
        <v>24973</v>
      </c>
      <c r="M23909" s="529" t="s">
        <v>1075</v>
      </c>
    </row>
    <row r="23910" spans="12:13" x14ac:dyDescent="0.35">
      <c r="L23910" s="535" t="s">
        <v>24974</v>
      </c>
      <c r="M23910" s="529" t="s">
        <v>1075</v>
      </c>
    </row>
    <row r="23911" spans="12:13" x14ac:dyDescent="0.35">
      <c r="L23911" s="535" t="s">
        <v>24975</v>
      </c>
      <c r="M23911" s="529" t="s">
        <v>1075</v>
      </c>
    </row>
    <row r="23912" spans="12:13" x14ac:dyDescent="0.35">
      <c r="L23912" s="535" t="s">
        <v>24976</v>
      </c>
      <c r="M23912" s="529" t="s">
        <v>1075</v>
      </c>
    </row>
    <row r="23913" spans="12:13" x14ac:dyDescent="0.35">
      <c r="L23913" s="535" t="s">
        <v>24977</v>
      </c>
      <c r="M23913" s="529" t="s">
        <v>1075</v>
      </c>
    </row>
    <row r="23914" spans="12:13" x14ac:dyDescent="0.35">
      <c r="L23914" s="535" t="s">
        <v>24978</v>
      </c>
      <c r="M23914" s="529" t="s">
        <v>1075</v>
      </c>
    </row>
    <row r="23915" spans="12:13" x14ac:dyDescent="0.35">
      <c r="L23915" s="535" t="s">
        <v>24979</v>
      </c>
      <c r="M23915" s="529" t="s">
        <v>1075</v>
      </c>
    </row>
    <row r="23916" spans="12:13" x14ac:dyDescent="0.35">
      <c r="L23916" s="535" t="s">
        <v>24980</v>
      </c>
      <c r="M23916" s="529" t="s">
        <v>1075</v>
      </c>
    </row>
    <row r="23917" spans="12:13" x14ac:dyDescent="0.35">
      <c r="L23917" s="535" t="s">
        <v>24981</v>
      </c>
      <c r="M23917" s="529" t="s">
        <v>1075</v>
      </c>
    </row>
    <row r="23918" spans="12:13" x14ac:dyDescent="0.35">
      <c r="L23918" s="535" t="s">
        <v>24982</v>
      </c>
      <c r="M23918" s="529" t="s">
        <v>1075</v>
      </c>
    </row>
    <row r="23919" spans="12:13" x14ac:dyDescent="0.35">
      <c r="L23919" s="535" t="s">
        <v>24983</v>
      </c>
      <c r="M23919" s="529" t="s">
        <v>1075</v>
      </c>
    </row>
    <row r="23920" spans="12:13" x14ac:dyDescent="0.35">
      <c r="L23920" s="535" t="s">
        <v>24984</v>
      </c>
      <c r="M23920" s="529" t="s">
        <v>1075</v>
      </c>
    </row>
    <row r="23921" spans="12:13" x14ac:dyDescent="0.35">
      <c r="L23921" s="535" t="s">
        <v>24985</v>
      </c>
      <c r="M23921" s="529" t="s">
        <v>1075</v>
      </c>
    </row>
    <row r="23922" spans="12:13" x14ac:dyDescent="0.35">
      <c r="L23922" s="535" t="s">
        <v>24986</v>
      </c>
      <c r="M23922" s="529" t="s">
        <v>1075</v>
      </c>
    </row>
    <row r="23923" spans="12:13" x14ac:dyDescent="0.35">
      <c r="L23923" s="535" t="s">
        <v>24987</v>
      </c>
      <c r="M23923" s="529" t="s">
        <v>1075</v>
      </c>
    </row>
    <row r="23924" spans="12:13" x14ac:dyDescent="0.35">
      <c r="L23924" s="535" t="s">
        <v>24988</v>
      </c>
      <c r="M23924" s="529" t="s">
        <v>1075</v>
      </c>
    </row>
    <row r="23925" spans="12:13" x14ac:dyDescent="0.35">
      <c r="L23925" s="535" t="s">
        <v>24989</v>
      </c>
      <c r="M23925" s="529" t="s">
        <v>1075</v>
      </c>
    </row>
    <row r="23926" spans="12:13" x14ac:dyDescent="0.35">
      <c r="L23926" s="535" t="s">
        <v>24990</v>
      </c>
      <c r="M23926" s="529" t="s">
        <v>1075</v>
      </c>
    </row>
    <row r="23927" spans="12:13" x14ac:dyDescent="0.35">
      <c r="L23927" s="535" t="s">
        <v>24991</v>
      </c>
      <c r="M23927" s="529" t="s">
        <v>1075</v>
      </c>
    </row>
    <row r="23928" spans="12:13" x14ac:dyDescent="0.35">
      <c r="L23928" s="535" t="s">
        <v>24992</v>
      </c>
      <c r="M23928" s="529" t="s">
        <v>1075</v>
      </c>
    </row>
    <row r="23929" spans="12:13" x14ac:dyDescent="0.35">
      <c r="L23929" s="535" t="s">
        <v>24993</v>
      </c>
      <c r="M23929" s="529" t="s">
        <v>1075</v>
      </c>
    </row>
    <row r="23930" spans="12:13" x14ac:dyDescent="0.35">
      <c r="L23930" s="535" t="s">
        <v>24994</v>
      </c>
      <c r="M23930" s="529" t="s">
        <v>1075</v>
      </c>
    </row>
    <row r="23931" spans="12:13" x14ac:dyDescent="0.35">
      <c r="L23931" s="535" t="s">
        <v>24995</v>
      </c>
      <c r="M23931" s="529" t="s">
        <v>1075</v>
      </c>
    </row>
    <row r="23932" spans="12:13" x14ac:dyDescent="0.35">
      <c r="L23932" s="535" t="s">
        <v>24996</v>
      </c>
      <c r="M23932" s="529" t="s">
        <v>1075</v>
      </c>
    </row>
    <row r="23933" spans="12:13" x14ac:dyDescent="0.35">
      <c r="L23933" s="535" t="s">
        <v>24997</v>
      </c>
      <c r="M23933" s="529" t="s">
        <v>1075</v>
      </c>
    </row>
    <row r="23934" spans="12:13" x14ac:dyDescent="0.35">
      <c r="L23934" s="535" t="s">
        <v>24998</v>
      </c>
      <c r="M23934" s="529" t="s">
        <v>1075</v>
      </c>
    </row>
    <row r="23935" spans="12:13" x14ac:dyDescent="0.35">
      <c r="L23935" s="535" t="s">
        <v>24999</v>
      </c>
      <c r="M23935" s="529" t="s">
        <v>1075</v>
      </c>
    </row>
    <row r="23936" spans="12:13" x14ac:dyDescent="0.35">
      <c r="L23936" s="535" t="s">
        <v>25000</v>
      </c>
      <c r="M23936" s="529" t="s">
        <v>1075</v>
      </c>
    </row>
    <row r="23937" spans="12:13" x14ac:dyDescent="0.35">
      <c r="L23937" s="535" t="s">
        <v>25001</v>
      </c>
      <c r="M23937" s="529" t="s">
        <v>1075</v>
      </c>
    </row>
    <row r="23938" spans="12:13" x14ac:dyDescent="0.35">
      <c r="L23938" s="535" t="s">
        <v>25002</v>
      </c>
      <c r="M23938" s="529" t="s">
        <v>1075</v>
      </c>
    </row>
    <row r="23939" spans="12:13" x14ac:dyDescent="0.35">
      <c r="L23939" s="535" t="s">
        <v>25003</v>
      </c>
      <c r="M23939" s="529" t="s">
        <v>1075</v>
      </c>
    </row>
    <row r="23940" spans="12:13" x14ac:dyDescent="0.35">
      <c r="L23940" s="535" t="s">
        <v>25004</v>
      </c>
      <c r="M23940" s="529" t="s">
        <v>1075</v>
      </c>
    </row>
    <row r="23941" spans="12:13" x14ac:dyDescent="0.35">
      <c r="L23941" s="535" t="s">
        <v>25005</v>
      </c>
      <c r="M23941" s="529" t="s">
        <v>1075</v>
      </c>
    </row>
    <row r="23942" spans="12:13" x14ac:dyDescent="0.35">
      <c r="L23942" s="535" t="s">
        <v>25006</v>
      </c>
      <c r="M23942" s="529" t="s">
        <v>1075</v>
      </c>
    </row>
    <row r="23943" spans="12:13" x14ac:dyDescent="0.35">
      <c r="L23943" s="535" t="s">
        <v>25007</v>
      </c>
      <c r="M23943" s="529" t="s">
        <v>1075</v>
      </c>
    </row>
    <row r="23944" spans="12:13" x14ac:dyDescent="0.35">
      <c r="L23944" s="535" t="s">
        <v>25008</v>
      </c>
      <c r="M23944" s="529" t="s">
        <v>1075</v>
      </c>
    </row>
    <row r="23945" spans="12:13" x14ac:dyDescent="0.35">
      <c r="L23945" s="535" t="s">
        <v>25009</v>
      </c>
      <c r="M23945" s="529" t="s">
        <v>1075</v>
      </c>
    </row>
    <row r="23946" spans="12:13" x14ac:dyDescent="0.35">
      <c r="L23946" s="535" t="s">
        <v>25010</v>
      </c>
      <c r="M23946" s="529" t="s">
        <v>1075</v>
      </c>
    </row>
    <row r="23947" spans="12:13" x14ac:dyDescent="0.35">
      <c r="L23947" s="535" t="s">
        <v>25011</v>
      </c>
      <c r="M23947" s="529" t="s">
        <v>1075</v>
      </c>
    </row>
    <row r="23948" spans="12:13" x14ac:dyDescent="0.35">
      <c r="L23948" s="535" t="s">
        <v>25012</v>
      </c>
      <c r="M23948" s="529" t="s">
        <v>1075</v>
      </c>
    </row>
    <row r="23949" spans="12:13" x14ac:dyDescent="0.35">
      <c r="L23949" s="535" t="s">
        <v>25013</v>
      </c>
      <c r="M23949" s="529" t="s">
        <v>1075</v>
      </c>
    </row>
    <row r="23950" spans="12:13" x14ac:dyDescent="0.35">
      <c r="L23950" s="535" t="s">
        <v>25014</v>
      </c>
      <c r="M23950" s="529" t="s">
        <v>1075</v>
      </c>
    </row>
    <row r="23951" spans="12:13" x14ac:dyDescent="0.35">
      <c r="L23951" s="535" t="s">
        <v>25015</v>
      </c>
      <c r="M23951" s="529" t="s">
        <v>1075</v>
      </c>
    </row>
    <row r="23952" spans="12:13" x14ac:dyDescent="0.35">
      <c r="L23952" s="535" t="s">
        <v>25016</v>
      </c>
      <c r="M23952" s="529" t="s">
        <v>1075</v>
      </c>
    </row>
    <row r="23953" spans="12:13" x14ac:dyDescent="0.35">
      <c r="L23953" s="535" t="s">
        <v>25017</v>
      </c>
      <c r="M23953" s="529" t="s">
        <v>1075</v>
      </c>
    </row>
    <row r="23954" spans="12:13" x14ac:dyDescent="0.35">
      <c r="L23954" s="535" t="s">
        <v>25018</v>
      </c>
      <c r="M23954" s="529" t="s">
        <v>1075</v>
      </c>
    </row>
    <row r="23955" spans="12:13" x14ac:dyDescent="0.35">
      <c r="L23955" s="535" t="s">
        <v>25019</v>
      </c>
      <c r="M23955" s="529" t="s">
        <v>1075</v>
      </c>
    </row>
    <row r="23956" spans="12:13" x14ac:dyDescent="0.35">
      <c r="L23956" s="535" t="s">
        <v>25020</v>
      </c>
      <c r="M23956" s="529" t="s">
        <v>1075</v>
      </c>
    </row>
    <row r="23957" spans="12:13" x14ac:dyDescent="0.35">
      <c r="L23957" s="535" t="s">
        <v>25021</v>
      </c>
      <c r="M23957" s="529" t="s">
        <v>1075</v>
      </c>
    </row>
    <row r="23958" spans="12:13" x14ac:dyDescent="0.35">
      <c r="L23958" s="535" t="s">
        <v>25022</v>
      </c>
      <c r="M23958" s="529" t="s">
        <v>1075</v>
      </c>
    </row>
    <row r="23959" spans="12:13" x14ac:dyDescent="0.35">
      <c r="L23959" s="535" t="s">
        <v>25023</v>
      </c>
      <c r="M23959" s="529" t="s">
        <v>1075</v>
      </c>
    </row>
    <row r="23960" spans="12:13" x14ac:dyDescent="0.35">
      <c r="L23960" s="535" t="s">
        <v>25024</v>
      </c>
      <c r="M23960" s="529" t="s">
        <v>1075</v>
      </c>
    </row>
    <row r="23961" spans="12:13" x14ac:dyDescent="0.35">
      <c r="L23961" s="535" t="s">
        <v>25025</v>
      </c>
      <c r="M23961" s="529" t="s">
        <v>1075</v>
      </c>
    </row>
    <row r="23962" spans="12:13" x14ac:dyDescent="0.35">
      <c r="L23962" s="535" t="s">
        <v>25026</v>
      </c>
      <c r="M23962" s="529" t="s">
        <v>1075</v>
      </c>
    </row>
    <row r="23963" spans="12:13" x14ac:dyDescent="0.35">
      <c r="L23963" s="535" t="s">
        <v>25027</v>
      </c>
      <c r="M23963" s="529" t="s">
        <v>1075</v>
      </c>
    </row>
    <row r="23964" spans="12:13" x14ac:dyDescent="0.35">
      <c r="L23964" s="535" t="s">
        <v>25028</v>
      </c>
      <c r="M23964" s="529" t="s">
        <v>1075</v>
      </c>
    </row>
    <row r="23965" spans="12:13" x14ac:dyDescent="0.35">
      <c r="L23965" s="535" t="s">
        <v>25029</v>
      </c>
      <c r="M23965" s="529" t="s">
        <v>1075</v>
      </c>
    </row>
    <row r="23966" spans="12:13" x14ac:dyDescent="0.35">
      <c r="L23966" s="535" t="s">
        <v>25030</v>
      </c>
      <c r="M23966" s="529" t="s">
        <v>1075</v>
      </c>
    </row>
    <row r="23967" spans="12:13" x14ac:dyDescent="0.35">
      <c r="L23967" s="535" t="s">
        <v>25031</v>
      </c>
      <c r="M23967" s="529" t="s">
        <v>1075</v>
      </c>
    </row>
    <row r="23968" spans="12:13" x14ac:dyDescent="0.35">
      <c r="L23968" s="535" t="s">
        <v>25032</v>
      </c>
      <c r="M23968" s="529" t="s">
        <v>1075</v>
      </c>
    </row>
    <row r="23969" spans="12:13" x14ac:dyDescent="0.35">
      <c r="L23969" s="535" t="s">
        <v>25033</v>
      </c>
      <c r="M23969" s="529" t="s">
        <v>1075</v>
      </c>
    </row>
    <row r="23970" spans="12:13" x14ac:dyDescent="0.35">
      <c r="L23970" s="535" t="s">
        <v>25034</v>
      </c>
      <c r="M23970" s="529" t="s">
        <v>1075</v>
      </c>
    </row>
    <row r="23971" spans="12:13" x14ac:dyDescent="0.35">
      <c r="L23971" s="535" t="s">
        <v>25035</v>
      </c>
      <c r="M23971" s="529" t="s">
        <v>1075</v>
      </c>
    </row>
    <row r="23972" spans="12:13" x14ac:dyDescent="0.35">
      <c r="L23972" s="535" t="s">
        <v>25036</v>
      </c>
      <c r="M23972" s="529" t="s">
        <v>1075</v>
      </c>
    </row>
    <row r="23973" spans="12:13" x14ac:dyDescent="0.35">
      <c r="L23973" s="535" t="s">
        <v>25037</v>
      </c>
      <c r="M23973" s="529" t="s">
        <v>1075</v>
      </c>
    </row>
    <row r="23974" spans="12:13" x14ac:dyDescent="0.35">
      <c r="L23974" s="535" t="s">
        <v>25038</v>
      </c>
      <c r="M23974" s="529" t="s">
        <v>1075</v>
      </c>
    </row>
    <row r="23975" spans="12:13" x14ac:dyDescent="0.35">
      <c r="L23975" s="535" t="s">
        <v>25039</v>
      </c>
      <c r="M23975" s="529" t="s">
        <v>1075</v>
      </c>
    </row>
    <row r="23976" spans="12:13" x14ac:dyDescent="0.35">
      <c r="L23976" s="535" t="s">
        <v>25040</v>
      </c>
      <c r="M23976" s="529" t="s">
        <v>1075</v>
      </c>
    </row>
    <row r="23977" spans="12:13" x14ac:dyDescent="0.35">
      <c r="L23977" s="535" t="s">
        <v>25041</v>
      </c>
      <c r="M23977" s="529" t="s">
        <v>1075</v>
      </c>
    </row>
    <row r="23978" spans="12:13" x14ac:dyDescent="0.35">
      <c r="L23978" s="535" t="s">
        <v>25042</v>
      </c>
      <c r="M23978" s="529" t="s">
        <v>1075</v>
      </c>
    </row>
    <row r="23979" spans="12:13" x14ac:dyDescent="0.35">
      <c r="L23979" s="535" t="s">
        <v>25043</v>
      </c>
      <c r="M23979" s="529" t="s">
        <v>1075</v>
      </c>
    </row>
    <row r="23980" spans="12:13" x14ac:dyDescent="0.35">
      <c r="L23980" s="535" t="s">
        <v>25044</v>
      </c>
      <c r="M23980" s="529" t="s">
        <v>1075</v>
      </c>
    </row>
    <row r="23981" spans="12:13" x14ac:dyDescent="0.35">
      <c r="L23981" s="535" t="s">
        <v>25045</v>
      </c>
      <c r="M23981" s="529" t="s">
        <v>1075</v>
      </c>
    </row>
    <row r="23982" spans="12:13" x14ac:dyDescent="0.35">
      <c r="L23982" s="535" t="s">
        <v>25046</v>
      </c>
      <c r="M23982" s="529" t="s">
        <v>1075</v>
      </c>
    </row>
    <row r="23983" spans="12:13" x14ac:dyDescent="0.35">
      <c r="L23983" s="535" t="s">
        <v>25047</v>
      </c>
      <c r="M23983" s="529" t="s">
        <v>1075</v>
      </c>
    </row>
    <row r="23984" spans="12:13" x14ac:dyDescent="0.35">
      <c r="L23984" s="535" t="s">
        <v>25048</v>
      </c>
      <c r="M23984" s="529" t="s">
        <v>1049</v>
      </c>
    </row>
    <row r="23985" spans="12:13" x14ac:dyDescent="0.35">
      <c r="L23985" s="535" t="s">
        <v>25049</v>
      </c>
      <c r="M23985" s="529" t="s">
        <v>1049</v>
      </c>
    </row>
    <row r="23986" spans="12:13" x14ac:dyDescent="0.35">
      <c r="L23986" s="535" t="s">
        <v>25050</v>
      </c>
      <c r="M23986" s="529" t="s">
        <v>1049</v>
      </c>
    </row>
    <row r="23987" spans="12:13" x14ac:dyDescent="0.35">
      <c r="L23987" s="535" t="s">
        <v>25051</v>
      </c>
      <c r="M23987" s="529" t="s">
        <v>1049</v>
      </c>
    </row>
    <row r="23988" spans="12:13" x14ac:dyDescent="0.35">
      <c r="L23988" s="535" t="s">
        <v>25052</v>
      </c>
      <c r="M23988" s="529" t="s">
        <v>1049</v>
      </c>
    </row>
    <row r="23989" spans="12:13" x14ac:dyDescent="0.35">
      <c r="L23989" s="535" t="s">
        <v>25053</v>
      </c>
      <c r="M23989" s="529" t="s">
        <v>1049</v>
      </c>
    </row>
    <row r="23990" spans="12:13" x14ac:dyDescent="0.35">
      <c r="L23990" s="535" t="s">
        <v>25054</v>
      </c>
      <c r="M23990" s="529" t="s">
        <v>1049</v>
      </c>
    </row>
    <row r="23991" spans="12:13" x14ac:dyDescent="0.35">
      <c r="L23991" s="535" t="s">
        <v>25055</v>
      </c>
      <c r="M23991" s="529" t="s">
        <v>1049</v>
      </c>
    </row>
    <row r="23992" spans="12:13" x14ac:dyDescent="0.35">
      <c r="L23992" s="535" t="s">
        <v>25056</v>
      </c>
      <c r="M23992" s="529" t="s">
        <v>1049</v>
      </c>
    </row>
    <row r="23993" spans="12:13" x14ac:dyDescent="0.35">
      <c r="L23993" s="535" t="s">
        <v>25057</v>
      </c>
      <c r="M23993" s="529" t="s">
        <v>1049</v>
      </c>
    </row>
    <row r="23994" spans="12:13" x14ac:dyDescent="0.35">
      <c r="L23994" s="535" t="s">
        <v>25058</v>
      </c>
      <c r="M23994" s="529" t="s">
        <v>1049</v>
      </c>
    </row>
    <row r="23995" spans="12:13" x14ac:dyDescent="0.35">
      <c r="L23995" s="535" t="s">
        <v>25059</v>
      </c>
      <c r="M23995" s="529" t="s">
        <v>1049</v>
      </c>
    </row>
    <row r="23996" spans="12:13" x14ac:dyDescent="0.35">
      <c r="L23996" s="535" t="s">
        <v>25060</v>
      </c>
      <c r="M23996" s="529" t="s">
        <v>1049</v>
      </c>
    </row>
    <row r="23997" spans="12:13" x14ac:dyDescent="0.35">
      <c r="L23997" s="535" t="s">
        <v>25061</v>
      </c>
      <c r="M23997" s="529" t="s">
        <v>1049</v>
      </c>
    </row>
    <row r="23998" spans="12:13" x14ac:dyDescent="0.35">
      <c r="L23998" s="535" t="s">
        <v>25062</v>
      </c>
      <c r="M23998" s="529" t="s">
        <v>1049</v>
      </c>
    </row>
    <row r="23999" spans="12:13" x14ac:dyDescent="0.35">
      <c r="L23999" s="535" t="s">
        <v>25063</v>
      </c>
      <c r="M23999" s="529" t="s">
        <v>1049</v>
      </c>
    </row>
    <row r="24000" spans="12:13" x14ac:dyDescent="0.35">
      <c r="L24000" s="535" t="s">
        <v>25064</v>
      </c>
      <c r="M24000" s="529" t="s">
        <v>1049</v>
      </c>
    </row>
    <row r="24001" spans="12:13" x14ac:dyDescent="0.35">
      <c r="L24001" s="535" t="s">
        <v>25065</v>
      </c>
      <c r="M24001" s="529" t="s">
        <v>1049</v>
      </c>
    </row>
    <row r="24002" spans="12:13" x14ac:dyDescent="0.35">
      <c r="L24002" s="535" t="s">
        <v>25066</v>
      </c>
      <c r="M24002" s="529" t="s">
        <v>1049</v>
      </c>
    </row>
    <row r="24003" spans="12:13" x14ac:dyDescent="0.35">
      <c r="L24003" s="535" t="s">
        <v>25067</v>
      </c>
      <c r="M24003" s="529" t="s">
        <v>1049</v>
      </c>
    </row>
    <row r="24004" spans="12:13" x14ac:dyDescent="0.35">
      <c r="L24004" s="535" t="s">
        <v>25068</v>
      </c>
      <c r="M24004" s="529" t="s">
        <v>1049</v>
      </c>
    </row>
    <row r="24005" spans="12:13" x14ac:dyDescent="0.35">
      <c r="L24005" s="535" t="s">
        <v>25069</v>
      </c>
      <c r="M24005" s="529" t="s">
        <v>1049</v>
      </c>
    </row>
    <row r="24006" spans="12:13" x14ac:dyDescent="0.35">
      <c r="L24006" s="535" t="s">
        <v>25070</v>
      </c>
      <c r="M24006" s="529" t="s">
        <v>1049</v>
      </c>
    </row>
    <row r="24007" spans="12:13" x14ac:dyDescent="0.35">
      <c r="L24007" s="535" t="s">
        <v>25071</v>
      </c>
      <c r="M24007" s="529" t="s">
        <v>1049</v>
      </c>
    </row>
    <row r="24008" spans="12:13" x14ac:dyDescent="0.35">
      <c r="L24008" s="535" t="s">
        <v>25072</v>
      </c>
      <c r="M24008" s="529" t="s">
        <v>1049</v>
      </c>
    </row>
    <row r="24009" spans="12:13" x14ac:dyDescent="0.35">
      <c r="L24009" s="535" t="s">
        <v>25073</v>
      </c>
      <c r="M24009" s="529" t="s">
        <v>1049</v>
      </c>
    </row>
    <row r="24010" spans="12:13" x14ac:dyDescent="0.35">
      <c r="L24010" s="535" t="s">
        <v>25074</v>
      </c>
      <c r="M24010" s="529" t="s">
        <v>1049</v>
      </c>
    </row>
    <row r="24011" spans="12:13" x14ac:dyDescent="0.35">
      <c r="L24011" s="535" t="s">
        <v>25075</v>
      </c>
      <c r="M24011" s="529" t="s">
        <v>1049</v>
      </c>
    </row>
    <row r="24012" spans="12:13" x14ac:dyDescent="0.35">
      <c r="L24012" s="535" t="s">
        <v>25076</v>
      </c>
      <c r="M24012" s="529" t="s">
        <v>1049</v>
      </c>
    </row>
    <row r="24013" spans="12:13" x14ac:dyDescent="0.35">
      <c r="L24013" s="535" t="s">
        <v>25077</v>
      </c>
      <c r="M24013" s="529" t="s">
        <v>1049</v>
      </c>
    </row>
    <row r="24014" spans="12:13" x14ac:dyDescent="0.35">
      <c r="L24014" s="535" t="s">
        <v>25078</v>
      </c>
      <c r="M24014" s="529" t="s">
        <v>1049</v>
      </c>
    </row>
    <row r="24015" spans="12:13" x14ac:dyDescent="0.35">
      <c r="L24015" s="535" t="s">
        <v>25079</v>
      </c>
      <c r="M24015" s="529" t="s">
        <v>1049</v>
      </c>
    </row>
    <row r="24016" spans="12:13" x14ac:dyDescent="0.35">
      <c r="L24016" s="535" t="s">
        <v>25080</v>
      </c>
      <c r="M24016" s="529" t="s">
        <v>1049</v>
      </c>
    </row>
    <row r="24017" spans="12:13" x14ac:dyDescent="0.35">
      <c r="L24017" s="535" t="s">
        <v>25081</v>
      </c>
      <c r="M24017" s="529" t="s">
        <v>1049</v>
      </c>
    </row>
    <row r="24018" spans="12:13" x14ac:dyDescent="0.35">
      <c r="L24018" s="535" t="s">
        <v>25082</v>
      </c>
      <c r="M24018" s="529" t="s">
        <v>1049</v>
      </c>
    </row>
    <row r="24019" spans="12:13" x14ac:dyDescent="0.35">
      <c r="L24019" s="535" t="s">
        <v>25083</v>
      </c>
      <c r="M24019" s="529" t="s">
        <v>1049</v>
      </c>
    </row>
    <row r="24020" spans="12:13" x14ac:dyDescent="0.35">
      <c r="L24020" s="535" t="s">
        <v>25084</v>
      </c>
      <c r="M24020" s="529" t="s">
        <v>1049</v>
      </c>
    </row>
    <row r="24021" spans="12:13" x14ac:dyDescent="0.35">
      <c r="L24021" s="535" t="s">
        <v>25085</v>
      </c>
      <c r="M24021" s="529" t="s">
        <v>1049</v>
      </c>
    </row>
    <row r="24022" spans="12:13" x14ac:dyDescent="0.35">
      <c r="L24022" s="535" t="s">
        <v>25086</v>
      </c>
      <c r="M24022" s="529" t="s">
        <v>1049</v>
      </c>
    </row>
    <row r="24023" spans="12:13" x14ac:dyDescent="0.35">
      <c r="L24023" s="535" t="s">
        <v>25087</v>
      </c>
      <c r="M24023" s="529" t="s">
        <v>1049</v>
      </c>
    </row>
    <row r="24024" spans="12:13" x14ac:dyDescent="0.35">
      <c r="L24024" s="535" t="s">
        <v>25088</v>
      </c>
      <c r="M24024" s="529" t="s">
        <v>1049</v>
      </c>
    </row>
    <row r="24025" spans="12:13" x14ac:dyDescent="0.35">
      <c r="L24025" s="535" t="s">
        <v>25089</v>
      </c>
      <c r="M24025" s="529" t="s">
        <v>1049</v>
      </c>
    </row>
    <row r="24026" spans="12:13" x14ac:dyDescent="0.35">
      <c r="L24026" s="535" t="s">
        <v>25090</v>
      </c>
      <c r="M24026" s="529" t="s">
        <v>1049</v>
      </c>
    </row>
    <row r="24027" spans="12:13" x14ac:dyDescent="0.35">
      <c r="L24027" s="535" t="s">
        <v>25091</v>
      </c>
      <c r="M24027" s="529" t="s">
        <v>1049</v>
      </c>
    </row>
    <row r="24028" spans="12:13" x14ac:dyDescent="0.35">
      <c r="L24028" s="535" t="s">
        <v>25092</v>
      </c>
      <c r="M24028" s="529" t="s">
        <v>1049</v>
      </c>
    </row>
    <row r="24029" spans="12:13" x14ac:dyDescent="0.35">
      <c r="L24029" s="535" t="s">
        <v>25093</v>
      </c>
      <c r="M24029" s="529" t="s">
        <v>1049</v>
      </c>
    </row>
    <row r="24030" spans="12:13" x14ac:dyDescent="0.35">
      <c r="L24030" s="535" t="s">
        <v>25094</v>
      </c>
      <c r="M24030" s="529" t="s">
        <v>1049</v>
      </c>
    </row>
    <row r="24031" spans="12:13" x14ac:dyDescent="0.35">
      <c r="L24031" s="535" t="s">
        <v>25095</v>
      </c>
      <c r="M24031" s="529" t="s">
        <v>1049</v>
      </c>
    </row>
    <row r="24032" spans="12:13" x14ac:dyDescent="0.35">
      <c r="L24032" s="535" t="s">
        <v>25096</v>
      </c>
      <c r="M24032" s="529" t="s">
        <v>1049</v>
      </c>
    </row>
    <row r="24033" spans="12:13" x14ac:dyDescent="0.35">
      <c r="L24033" s="535" t="s">
        <v>25097</v>
      </c>
      <c r="M24033" s="529" t="s">
        <v>1049</v>
      </c>
    </row>
    <row r="24034" spans="12:13" x14ac:dyDescent="0.35">
      <c r="L24034" s="535" t="s">
        <v>25098</v>
      </c>
      <c r="M24034" s="529" t="s">
        <v>1049</v>
      </c>
    </row>
    <row r="24035" spans="12:13" x14ac:dyDescent="0.35">
      <c r="L24035" s="535" t="s">
        <v>25099</v>
      </c>
      <c r="M24035" s="529" t="s">
        <v>1049</v>
      </c>
    </row>
    <row r="24036" spans="12:13" x14ac:dyDescent="0.35">
      <c r="L24036" s="535" t="s">
        <v>25100</v>
      </c>
      <c r="M24036" s="529" t="s">
        <v>1049</v>
      </c>
    </row>
    <row r="24037" spans="12:13" x14ac:dyDescent="0.35">
      <c r="L24037" s="535" t="s">
        <v>25101</v>
      </c>
      <c r="M24037" s="529" t="s">
        <v>1049</v>
      </c>
    </row>
    <row r="24038" spans="12:13" x14ac:dyDescent="0.35">
      <c r="L24038" s="535" t="s">
        <v>25102</v>
      </c>
      <c r="M24038" s="529" t="s">
        <v>1049</v>
      </c>
    </row>
    <row r="24039" spans="12:13" x14ac:dyDescent="0.35">
      <c r="L24039" s="535" t="s">
        <v>25103</v>
      </c>
      <c r="M24039" s="529" t="s">
        <v>1049</v>
      </c>
    </row>
    <row r="24040" spans="12:13" x14ac:dyDescent="0.35">
      <c r="L24040" s="535" t="s">
        <v>25104</v>
      </c>
      <c r="M24040" s="529" t="s">
        <v>1049</v>
      </c>
    </row>
    <row r="24041" spans="12:13" x14ac:dyDescent="0.35">
      <c r="L24041" s="535" t="s">
        <v>25105</v>
      </c>
      <c r="M24041" s="529" t="s">
        <v>1049</v>
      </c>
    </row>
    <row r="24042" spans="12:13" x14ac:dyDescent="0.35">
      <c r="L24042" s="535" t="s">
        <v>25106</v>
      </c>
      <c r="M24042" s="529" t="s">
        <v>1049</v>
      </c>
    </row>
    <row r="24043" spans="12:13" x14ac:dyDescent="0.35">
      <c r="L24043" s="535" t="s">
        <v>25107</v>
      </c>
      <c r="M24043" s="529" t="s">
        <v>1049</v>
      </c>
    </row>
    <row r="24044" spans="12:13" x14ac:dyDescent="0.35">
      <c r="L24044" s="535" t="s">
        <v>25108</v>
      </c>
      <c r="M24044" s="529" t="s">
        <v>1049</v>
      </c>
    </row>
    <row r="24045" spans="12:13" x14ac:dyDescent="0.35">
      <c r="L24045" s="535" t="s">
        <v>25109</v>
      </c>
      <c r="M24045" s="529" t="s">
        <v>1049</v>
      </c>
    </row>
    <row r="24046" spans="12:13" x14ac:dyDescent="0.35">
      <c r="L24046" s="535" t="s">
        <v>25110</v>
      </c>
      <c r="M24046" s="529" t="s">
        <v>1049</v>
      </c>
    </row>
    <row r="24047" spans="12:13" x14ac:dyDescent="0.35">
      <c r="L24047" s="535" t="s">
        <v>25111</v>
      </c>
      <c r="M24047" s="529" t="s">
        <v>1049</v>
      </c>
    </row>
    <row r="24048" spans="12:13" x14ac:dyDescent="0.35">
      <c r="L24048" s="535" t="s">
        <v>25112</v>
      </c>
      <c r="M24048" s="529" t="s">
        <v>1049</v>
      </c>
    </row>
    <row r="24049" spans="12:13" x14ac:dyDescent="0.35">
      <c r="L24049" s="535" t="s">
        <v>25113</v>
      </c>
      <c r="M24049" s="529" t="s">
        <v>1049</v>
      </c>
    </row>
    <row r="24050" spans="12:13" x14ac:dyDescent="0.35">
      <c r="L24050" s="535" t="s">
        <v>25114</v>
      </c>
      <c r="M24050" s="529" t="s">
        <v>1049</v>
      </c>
    </row>
    <row r="24051" spans="12:13" x14ac:dyDescent="0.35">
      <c r="L24051" s="535" t="s">
        <v>25115</v>
      </c>
      <c r="M24051" s="529" t="s">
        <v>1049</v>
      </c>
    </row>
    <row r="24052" spans="12:13" x14ac:dyDescent="0.35">
      <c r="L24052" s="535" t="s">
        <v>25116</v>
      </c>
      <c r="M24052" s="529" t="s">
        <v>1049</v>
      </c>
    </row>
    <row r="24053" spans="12:13" x14ac:dyDescent="0.35">
      <c r="L24053" s="535" t="s">
        <v>25117</v>
      </c>
      <c r="M24053" s="529" t="s">
        <v>1049</v>
      </c>
    </row>
    <row r="24054" spans="12:13" x14ac:dyDescent="0.35">
      <c r="L24054" s="535" t="s">
        <v>25118</v>
      </c>
      <c r="M24054" s="529" t="s">
        <v>1049</v>
      </c>
    </row>
    <row r="24055" spans="12:13" x14ac:dyDescent="0.35">
      <c r="L24055" s="535" t="s">
        <v>25119</v>
      </c>
      <c r="M24055" s="529" t="s">
        <v>1049</v>
      </c>
    </row>
    <row r="24056" spans="12:13" x14ac:dyDescent="0.35">
      <c r="L24056" s="535" t="s">
        <v>25120</v>
      </c>
      <c r="M24056" s="529" t="s">
        <v>1049</v>
      </c>
    </row>
    <row r="24057" spans="12:13" x14ac:dyDescent="0.35">
      <c r="L24057" s="535" t="s">
        <v>25121</v>
      </c>
      <c r="M24057" s="529" t="s">
        <v>1049</v>
      </c>
    </row>
    <row r="24058" spans="12:13" x14ac:dyDescent="0.35">
      <c r="L24058" s="535" t="s">
        <v>25122</v>
      </c>
      <c r="M24058" s="529" t="s">
        <v>1049</v>
      </c>
    </row>
    <row r="24059" spans="12:13" x14ac:dyDescent="0.35">
      <c r="L24059" s="535" t="s">
        <v>25123</v>
      </c>
      <c r="M24059" s="529" t="s">
        <v>1049</v>
      </c>
    </row>
    <row r="24060" spans="12:13" x14ac:dyDescent="0.35">
      <c r="L24060" s="535" t="s">
        <v>25124</v>
      </c>
      <c r="M24060" s="529" t="s">
        <v>1049</v>
      </c>
    </row>
    <row r="24061" spans="12:13" x14ac:dyDescent="0.35">
      <c r="L24061" s="535" t="s">
        <v>25125</v>
      </c>
      <c r="M24061" s="529" t="s">
        <v>1049</v>
      </c>
    </row>
    <row r="24062" spans="12:13" x14ac:dyDescent="0.35">
      <c r="L24062" s="535" t="s">
        <v>25126</v>
      </c>
      <c r="M24062" s="529" t="s">
        <v>1049</v>
      </c>
    </row>
    <row r="24063" spans="12:13" x14ac:dyDescent="0.35">
      <c r="L24063" s="535" t="s">
        <v>25127</v>
      </c>
      <c r="M24063" s="529" t="s">
        <v>1049</v>
      </c>
    </row>
    <row r="24064" spans="12:13" x14ac:dyDescent="0.35">
      <c r="L24064" s="535" t="s">
        <v>25128</v>
      </c>
      <c r="M24064" s="529" t="s">
        <v>1049</v>
      </c>
    </row>
    <row r="24065" spans="12:13" x14ac:dyDescent="0.35">
      <c r="L24065" s="535" t="s">
        <v>25129</v>
      </c>
      <c r="M24065" s="529" t="s">
        <v>1049</v>
      </c>
    </row>
    <row r="24066" spans="12:13" x14ac:dyDescent="0.35">
      <c r="L24066" s="535" t="s">
        <v>25130</v>
      </c>
      <c r="M24066" s="529" t="s">
        <v>1049</v>
      </c>
    </row>
    <row r="24067" spans="12:13" x14ac:dyDescent="0.35">
      <c r="L24067" s="535" t="s">
        <v>25131</v>
      </c>
      <c r="M24067" s="529" t="s">
        <v>1049</v>
      </c>
    </row>
    <row r="24068" spans="12:13" x14ac:dyDescent="0.35">
      <c r="L24068" s="535" t="s">
        <v>25132</v>
      </c>
      <c r="M24068" s="529" t="s">
        <v>1049</v>
      </c>
    </row>
    <row r="24069" spans="12:13" x14ac:dyDescent="0.35">
      <c r="L24069" s="535" t="s">
        <v>25133</v>
      </c>
      <c r="M24069" s="529" t="s">
        <v>1049</v>
      </c>
    </row>
    <row r="24070" spans="12:13" x14ac:dyDescent="0.35">
      <c r="L24070" s="535" t="s">
        <v>25134</v>
      </c>
      <c r="M24070" s="529" t="s">
        <v>1049</v>
      </c>
    </row>
    <row r="24071" spans="12:13" x14ac:dyDescent="0.35">
      <c r="L24071" s="535" t="s">
        <v>25135</v>
      </c>
      <c r="M24071" s="529" t="s">
        <v>1049</v>
      </c>
    </row>
    <row r="24072" spans="12:13" x14ac:dyDescent="0.35">
      <c r="L24072" s="535" t="s">
        <v>25136</v>
      </c>
      <c r="M24072" s="529" t="s">
        <v>1049</v>
      </c>
    </row>
    <row r="24073" spans="12:13" x14ac:dyDescent="0.35">
      <c r="L24073" s="535" t="s">
        <v>25137</v>
      </c>
      <c r="M24073" s="529" t="s">
        <v>1049</v>
      </c>
    </row>
    <row r="24074" spans="12:13" x14ac:dyDescent="0.35">
      <c r="L24074" s="535" t="s">
        <v>25138</v>
      </c>
      <c r="M24074" s="529" t="s">
        <v>1049</v>
      </c>
    </row>
    <row r="24075" spans="12:13" x14ac:dyDescent="0.35">
      <c r="L24075" s="535" t="s">
        <v>25139</v>
      </c>
      <c r="M24075" s="529" t="s">
        <v>1049</v>
      </c>
    </row>
    <row r="24076" spans="12:13" x14ac:dyDescent="0.35">
      <c r="L24076" s="535" t="s">
        <v>25140</v>
      </c>
      <c r="M24076" s="529" t="s">
        <v>1049</v>
      </c>
    </row>
    <row r="24077" spans="12:13" x14ac:dyDescent="0.35">
      <c r="L24077" s="535" t="s">
        <v>25141</v>
      </c>
      <c r="M24077" s="529" t="s">
        <v>1049</v>
      </c>
    </row>
    <row r="24078" spans="12:13" x14ac:dyDescent="0.35">
      <c r="L24078" s="535" t="s">
        <v>25142</v>
      </c>
      <c r="M24078" s="529" t="s">
        <v>1049</v>
      </c>
    </row>
    <row r="24079" spans="12:13" x14ac:dyDescent="0.35">
      <c r="L24079" s="535" t="s">
        <v>25143</v>
      </c>
      <c r="M24079" s="529" t="s">
        <v>1049</v>
      </c>
    </row>
    <row r="24080" spans="12:13" x14ac:dyDescent="0.35">
      <c r="L24080" s="535" t="s">
        <v>25144</v>
      </c>
      <c r="M24080" s="529" t="s">
        <v>1049</v>
      </c>
    </row>
    <row r="24081" spans="12:13" x14ac:dyDescent="0.35">
      <c r="L24081" s="535" t="s">
        <v>25145</v>
      </c>
      <c r="M24081" s="529" t="s">
        <v>1049</v>
      </c>
    </row>
    <row r="24082" spans="12:13" x14ac:dyDescent="0.35">
      <c r="L24082" s="535" t="s">
        <v>25146</v>
      </c>
      <c r="M24082" s="529" t="s">
        <v>1049</v>
      </c>
    </row>
    <row r="24083" spans="12:13" x14ac:dyDescent="0.35">
      <c r="L24083" s="535" t="s">
        <v>25147</v>
      </c>
      <c r="M24083" s="529" t="s">
        <v>1049</v>
      </c>
    </row>
    <row r="24084" spans="12:13" x14ac:dyDescent="0.35">
      <c r="L24084" s="535" t="s">
        <v>25148</v>
      </c>
      <c r="M24084" s="529" t="s">
        <v>1049</v>
      </c>
    </row>
    <row r="24085" spans="12:13" x14ac:dyDescent="0.35">
      <c r="L24085" s="535" t="s">
        <v>25149</v>
      </c>
      <c r="M24085" s="529" t="s">
        <v>1049</v>
      </c>
    </row>
    <row r="24086" spans="12:13" x14ac:dyDescent="0.35">
      <c r="L24086" s="535" t="s">
        <v>25150</v>
      </c>
      <c r="M24086" s="529" t="s">
        <v>1049</v>
      </c>
    </row>
    <row r="24087" spans="12:13" x14ac:dyDescent="0.35">
      <c r="L24087" s="535" t="s">
        <v>25151</v>
      </c>
      <c r="M24087" s="529" t="s">
        <v>1049</v>
      </c>
    </row>
    <row r="24088" spans="12:13" x14ac:dyDescent="0.35">
      <c r="L24088" s="535" t="s">
        <v>25152</v>
      </c>
      <c r="M24088" s="529" t="s">
        <v>1049</v>
      </c>
    </row>
    <row r="24089" spans="12:13" x14ac:dyDescent="0.35">
      <c r="L24089" s="535" t="s">
        <v>25153</v>
      </c>
      <c r="M24089" s="529" t="s">
        <v>1049</v>
      </c>
    </row>
    <row r="24090" spans="12:13" x14ac:dyDescent="0.35">
      <c r="L24090" s="535" t="s">
        <v>25154</v>
      </c>
      <c r="M24090" s="529" t="s">
        <v>1049</v>
      </c>
    </row>
    <row r="24091" spans="12:13" x14ac:dyDescent="0.35">
      <c r="L24091" s="535" t="s">
        <v>25155</v>
      </c>
      <c r="M24091" s="529" t="s">
        <v>1049</v>
      </c>
    </row>
    <row r="24092" spans="12:13" x14ac:dyDescent="0.35">
      <c r="L24092" s="535" t="s">
        <v>25156</v>
      </c>
      <c r="M24092" s="529" t="s">
        <v>1049</v>
      </c>
    </row>
    <row r="24093" spans="12:13" x14ac:dyDescent="0.35">
      <c r="L24093" s="535" t="s">
        <v>25157</v>
      </c>
      <c r="M24093" s="529" t="s">
        <v>1049</v>
      </c>
    </row>
    <row r="24094" spans="12:13" x14ac:dyDescent="0.35">
      <c r="L24094" s="535" t="s">
        <v>25158</v>
      </c>
      <c r="M24094" s="529" t="s">
        <v>1049</v>
      </c>
    </row>
    <row r="24095" spans="12:13" x14ac:dyDescent="0.35">
      <c r="L24095" s="535" t="s">
        <v>25159</v>
      </c>
      <c r="M24095" s="529" t="s">
        <v>1049</v>
      </c>
    </row>
    <row r="24096" spans="12:13" x14ac:dyDescent="0.35">
      <c r="L24096" s="535" t="s">
        <v>25160</v>
      </c>
      <c r="M24096" s="529" t="s">
        <v>1049</v>
      </c>
    </row>
    <row r="24097" spans="12:13" x14ac:dyDescent="0.35">
      <c r="L24097" s="535" t="s">
        <v>25161</v>
      </c>
      <c r="M24097" s="529" t="s">
        <v>1049</v>
      </c>
    </row>
    <row r="24098" spans="12:13" x14ac:dyDescent="0.35">
      <c r="L24098" s="535" t="s">
        <v>25162</v>
      </c>
      <c r="M24098" s="529" t="s">
        <v>1049</v>
      </c>
    </row>
    <row r="24099" spans="12:13" x14ac:dyDescent="0.35">
      <c r="L24099" s="535" t="s">
        <v>25163</v>
      </c>
      <c r="M24099" s="529" t="s">
        <v>1049</v>
      </c>
    </row>
    <row r="24100" spans="12:13" x14ac:dyDescent="0.35">
      <c r="L24100" s="535" t="s">
        <v>25164</v>
      </c>
      <c r="M24100" s="529" t="s">
        <v>1049</v>
      </c>
    </row>
    <row r="24101" spans="12:13" x14ac:dyDescent="0.35">
      <c r="L24101" s="535" t="s">
        <v>25165</v>
      </c>
      <c r="M24101" s="529" t="s">
        <v>1049</v>
      </c>
    </row>
    <row r="24102" spans="12:13" x14ac:dyDescent="0.35">
      <c r="L24102" s="535" t="s">
        <v>25166</v>
      </c>
      <c r="M24102" s="529" t="s">
        <v>1049</v>
      </c>
    </row>
    <row r="24103" spans="12:13" x14ac:dyDescent="0.35">
      <c r="L24103" s="535" t="s">
        <v>25167</v>
      </c>
      <c r="M24103" s="529" t="s">
        <v>1049</v>
      </c>
    </row>
    <row r="24104" spans="12:13" x14ac:dyDescent="0.35">
      <c r="L24104" s="535" t="s">
        <v>25168</v>
      </c>
      <c r="M24104" s="529" t="s">
        <v>1049</v>
      </c>
    </row>
    <row r="24105" spans="12:13" x14ac:dyDescent="0.35">
      <c r="L24105" s="535" t="s">
        <v>25169</v>
      </c>
      <c r="M24105" s="529" t="s">
        <v>1049</v>
      </c>
    </row>
    <row r="24106" spans="12:13" x14ac:dyDescent="0.35">
      <c r="L24106" s="535" t="s">
        <v>25170</v>
      </c>
      <c r="M24106" s="529" t="s">
        <v>1049</v>
      </c>
    </row>
    <row r="24107" spans="12:13" x14ac:dyDescent="0.35">
      <c r="L24107" s="535" t="s">
        <v>25171</v>
      </c>
      <c r="M24107" s="529" t="s">
        <v>1049</v>
      </c>
    </row>
    <row r="24108" spans="12:13" x14ac:dyDescent="0.35">
      <c r="L24108" s="535" t="s">
        <v>25172</v>
      </c>
      <c r="M24108" s="529" t="s">
        <v>1049</v>
      </c>
    </row>
    <row r="24109" spans="12:13" x14ac:dyDescent="0.35">
      <c r="L24109" s="535" t="s">
        <v>25173</v>
      </c>
      <c r="M24109" s="529" t="s">
        <v>1049</v>
      </c>
    </row>
    <row r="24110" spans="12:13" x14ac:dyDescent="0.35">
      <c r="L24110" s="535" t="s">
        <v>25174</v>
      </c>
      <c r="M24110" s="529" t="s">
        <v>1049</v>
      </c>
    </row>
    <row r="24111" spans="12:13" x14ac:dyDescent="0.35">
      <c r="L24111" s="535" t="s">
        <v>25175</v>
      </c>
      <c r="M24111" s="529" t="s">
        <v>1049</v>
      </c>
    </row>
    <row r="24112" spans="12:13" x14ac:dyDescent="0.35">
      <c r="L24112" s="535" t="s">
        <v>25176</v>
      </c>
      <c r="M24112" s="529" t="s">
        <v>1049</v>
      </c>
    </row>
    <row r="24113" spans="12:13" x14ac:dyDescent="0.35">
      <c r="L24113" s="535" t="s">
        <v>25177</v>
      </c>
      <c r="M24113" s="529" t="s">
        <v>1049</v>
      </c>
    </row>
    <row r="24114" spans="12:13" x14ac:dyDescent="0.35">
      <c r="L24114" s="535" t="s">
        <v>25178</v>
      </c>
      <c r="M24114" s="529" t="s">
        <v>1049</v>
      </c>
    </row>
    <row r="24115" spans="12:13" x14ac:dyDescent="0.35">
      <c r="L24115" s="535" t="s">
        <v>25179</v>
      </c>
      <c r="M24115" s="529" t="s">
        <v>1049</v>
      </c>
    </row>
    <row r="24116" spans="12:13" x14ac:dyDescent="0.35">
      <c r="L24116" s="535" t="s">
        <v>25180</v>
      </c>
      <c r="M24116" s="529" t="s">
        <v>1049</v>
      </c>
    </row>
    <row r="24117" spans="12:13" x14ac:dyDescent="0.35">
      <c r="L24117" s="535" t="s">
        <v>25181</v>
      </c>
      <c r="M24117" s="529" t="s">
        <v>1049</v>
      </c>
    </row>
    <row r="24118" spans="12:13" x14ac:dyDescent="0.35">
      <c r="L24118" s="535" t="s">
        <v>25182</v>
      </c>
      <c r="M24118" s="529" t="s">
        <v>1049</v>
      </c>
    </row>
    <row r="24119" spans="12:13" x14ac:dyDescent="0.35">
      <c r="L24119" s="535" t="s">
        <v>25183</v>
      </c>
      <c r="M24119" s="529" t="s">
        <v>1049</v>
      </c>
    </row>
    <row r="24120" spans="12:13" x14ac:dyDescent="0.35">
      <c r="L24120" s="535" t="s">
        <v>25184</v>
      </c>
      <c r="M24120" s="529" t="s">
        <v>1049</v>
      </c>
    </row>
    <row r="24121" spans="12:13" x14ac:dyDescent="0.35">
      <c r="L24121" s="535" t="s">
        <v>25185</v>
      </c>
      <c r="M24121" s="529" t="s">
        <v>1049</v>
      </c>
    </row>
    <row r="24122" spans="12:13" x14ac:dyDescent="0.35">
      <c r="L24122" s="535" t="s">
        <v>25186</v>
      </c>
      <c r="M24122" s="529" t="s">
        <v>1049</v>
      </c>
    </row>
    <row r="24123" spans="12:13" x14ac:dyDescent="0.35">
      <c r="L24123" s="535" t="s">
        <v>25187</v>
      </c>
      <c r="M24123" s="529" t="s">
        <v>1049</v>
      </c>
    </row>
    <row r="24124" spans="12:13" x14ac:dyDescent="0.35">
      <c r="L24124" s="535" t="s">
        <v>25188</v>
      </c>
      <c r="M24124" s="529" t="s">
        <v>1049</v>
      </c>
    </row>
    <row r="24125" spans="12:13" x14ac:dyDescent="0.35">
      <c r="L24125" s="535" t="s">
        <v>25189</v>
      </c>
      <c r="M24125" s="529" t="s">
        <v>1049</v>
      </c>
    </row>
    <row r="24126" spans="12:13" x14ac:dyDescent="0.35">
      <c r="L24126" s="535" t="s">
        <v>25190</v>
      </c>
      <c r="M24126" s="529" t="s">
        <v>1049</v>
      </c>
    </row>
    <row r="24127" spans="12:13" x14ac:dyDescent="0.35">
      <c r="L24127" s="535" t="s">
        <v>25191</v>
      </c>
      <c r="M24127" s="529" t="s">
        <v>1049</v>
      </c>
    </row>
    <row r="24128" spans="12:13" x14ac:dyDescent="0.35">
      <c r="L24128" s="535" t="s">
        <v>25192</v>
      </c>
      <c r="M24128" s="529" t="s">
        <v>1049</v>
      </c>
    </row>
    <row r="24129" spans="12:13" x14ac:dyDescent="0.35">
      <c r="L24129" s="535" t="s">
        <v>25193</v>
      </c>
      <c r="M24129" s="529" t="s">
        <v>1049</v>
      </c>
    </row>
    <row r="24130" spans="12:13" x14ac:dyDescent="0.35">
      <c r="L24130" s="535" t="s">
        <v>25194</v>
      </c>
      <c r="M24130" s="529" t="s">
        <v>1049</v>
      </c>
    </row>
    <row r="24131" spans="12:13" x14ac:dyDescent="0.35">
      <c r="L24131" s="535" t="s">
        <v>25195</v>
      </c>
      <c r="M24131" s="529" t="s">
        <v>1049</v>
      </c>
    </row>
    <row r="24132" spans="12:13" x14ac:dyDescent="0.35">
      <c r="L24132" s="535" t="s">
        <v>25196</v>
      </c>
      <c r="M24132" s="529" t="s">
        <v>1049</v>
      </c>
    </row>
    <row r="24133" spans="12:13" x14ac:dyDescent="0.35">
      <c r="L24133" s="535" t="s">
        <v>25197</v>
      </c>
      <c r="M24133" s="529" t="s">
        <v>1049</v>
      </c>
    </row>
    <row r="24134" spans="12:13" x14ac:dyDescent="0.35">
      <c r="L24134" s="535" t="s">
        <v>25198</v>
      </c>
      <c r="M24134" s="529" t="s">
        <v>1049</v>
      </c>
    </row>
    <row r="24135" spans="12:13" x14ac:dyDescent="0.35">
      <c r="L24135" s="535" t="s">
        <v>25199</v>
      </c>
      <c r="M24135" s="529" t="s">
        <v>1049</v>
      </c>
    </row>
    <row r="24136" spans="12:13" x14ac:dyDescent="0.35">
      <c r="L24136" s="535" t="s">
        <v>25200</v>
      </c>
      <c r="M24136" s="529" t="s">
        <v>1049</v>
      </c>
    </row>
    <row r="24137" spans="12:13" x14ac:dyDescent="0.35">
      <c r="L24137" s="535" t="s">
        <v>25201</v>
      </c>
      <c r="M24137" s="529" t="s">
        <v>1049</v>
      </c>
    </row>
    <row r="24138" spans="12:13" x14ac:dyDescent="0.35">
      <c r="L24138" s="535" t="s">
        <v>25202</v>
      </c>
      <c r="M24138" s="529" t="s">
        <v>1049</v>
      </c>
    </row>
    <row r="24139" spans="12:13" x14ac:dyDescent="0.35">
      <c r="L24139" s="535" t="s">
        <v>25203</v>
      </c>
      <c r="M24139" s="529" t="s">
        <v>1049</v>
      </c>
    </row>
    <row r="24140" spans="12:13" x14ac:dyDescent="0.35">
      <c r="L24140" s="535" t="s">
        <v>25204</v>
      </c>
      <c r="M24140" s="529" t="s">
        <v>1049</v>
      </c>
    </row>
    <row r="24141" spans="12:13" x14ac:dyDescent="0.35">
      <c r="L24141" s="535" t="s">
        <v>25205</v>
      </c>
      <c r="M24141" s="529" t="s">
        <v>1049</v>
      </c>
    </row>
    <row r="24142" spans="12:13" x14ac:dyDescent="0.35">
      <c r="L24142" s="535" t="s">
        <v>25206</v>
      </c>
      <c r="M24142" s="529" t="s">
        <v>1049</v>
      </c>
    </row>
    <row r="24143" spans="12:13" x14ac:dyDescent="0.35">
      <c r="L24143" s="535" t="s">
        <v>25207</v>
      </c>
      <c r="M24143" s="529" t="s">
        <v>1049</v>
      </c>
    </row>
    <row r="24144" spans="12:13" x14ac:dyDescent="0.35">
      <c r="L24144" s="535" t="s">
        <v>25208</v>
      </c>
      <c r="M24144" s="529" t="s">
        <v>1049</v>
      </c>
    </row>
    <row r="24145" spans="12:13" x14ac:dyDescent="0.35">
      <c r="L24145" s="535" t="s">
        <v>25209</v>
      </c>
      <c r="M24145" s="529" t="s">
        <v>1049</v>
      </c>
    </row>
    <row r="24146" spans="12:13" x14ac:dyDescent="0.35">
      <c r="L24146" s="535" t="s">
        <v>25210</v>
      </c>
      <c r="M24146" s="529" t="s">
        <v>1049</v>
      </c>
    </row>
    <row r="24147" spans="12:13" x14ac:dyDescent="0.35">
      <c r="L24147" s="535" t="s">
        <v>25211</v>
      </c>
      <c r="M24147" s="529" t="s">
        <v>1049</v>
      </c>
    </row>
    <row r="24148" spans="12:13" x14ac:dyDescent="0.35">
      <c r="L24148" s="535" t="s">
        <v>25212</v>
      </c>
      <c r="M24148" s="529" t="s">
        <v>1049</v>
      </c>
    </row>
    <row r="24149" spans="12:13" x14ac:dyDescent="0.35">
      <c r="L24149" s="535" t="s">
        <v>25213</v>
      </c>
      <c r="M24149" s="529" t="s">
        <v>1049</v>
      </c>
    </row>
    <row r="24150" spans="12:13" x14ac:dyDescent="0.35">
      <c r="L24150" s="535" t="s">
        <v>25214</v>
      </c>
      <c r="M24150" s="529" t="s">
        <v>1049</v>
      </c>
    </row>
    <row r="24151" spans="12:13" x14ac:dyDescent="0.35">
      <c r="L24151" s="535" t="s">
        <v>25215</v>
      </c>
      <c r="M24151" s="529" t="s">
        <v>1049</v>
      </c>
    </row>
    <row r="24152" spans="12:13" x14ac:dyDescent="0.35">
      <c r="L24152" s="535" t="s">
        <v>25216</v>
      </c>
      <c r="M24152" s="529" t="s">
        <v>1049</v>
      </c>
    </row>
    <row r="24153" spans="12:13" x14ac:dyDescent="0.35">
      <c r="L24153" s="535" t="s">
        <v>25217</v>
      </c>
      <c r="M24153" s="529" t="s">
        <v>1049</v>
      </c>
    </row>
    <row r="24154" spans="12:13" x14ac:dyDescent="0.35">
      <c r="L24154" s="535" t="s">
        <v>25218</v>
      </c>
      <c r="M24154" s="529" t="s">
        <v>1049</v>
      </c>
    </row>
    <row r="24155" spans="12:13" x14ac:dyDescent="0.35">
      <c r="L24155" s="535" t="s">
        <v>25219</v>
      </c>
      <c r="M24155" s="529" t="s">
        <v>1049</v>
      </c>
    </row>
    <row r="24156" spans="12:13" x14ac:dyDescent="0.35">
      <c r="L24156" s="535" t="s">
        <v>25220</v>
      </c>
      <c r="M24156" s="529" t="s">
        <v>1049</v>
      </c>
    </row>
    <row r="24157" spans="12:13" x14ac:dyDescent="0.35">
      <c r="L24157" s="535" t="s">
        <v>25221</v>
      </c>
      <c r="M24157" s="529" t="s">
        <v>1049</v>
      </c>
    </row>
    <row r="24158" spans="12:13" x14ac:dyDescent="0.35">
      <c r="L24158" s="535" t="s">
        <v>25222</v>
      </c>
      <c r="M24158" s="529" t="s">
        <v>1049</v>
      </c>
    </row>
    <row r="24159" spans="12:13" x14ac:dyDescent="0.35">
      <c r="L24159" s="535" t="s">
        <v>25223</v>
      </c>
      <c r="M24159" s="529" t="s">
        <v>1049</v>
      </c>
    </row>
    <row r="24160" spans="12:13" x14ac:dyDescent="0.35">
      <c r="L24160" s="535" t="s">
        <v>25224</v>
      </c>
      <c r="M24160" s="529" t="s">
        <v>1049</v>
      </c>
    </row>
    <row r="24161" spans="12:13" x14ac:dyDescent="0.35">
      <c r="L24161" s="535" t="s">
        <v>25225</v>
      </c>
      <c r="M24161" s="529" t="s">
        <v>1049</v>
      </c>
    </row>
    <row r="24162" spans="12:13" x14ac:dyDescent="0.35">
      <c r="L24162" s="535" t="s">
        <v>25226</v>
      </c>
      <c r="M24162" s="529" t="s">
        <v>1049</v>
      </c>
    </row>
    <row r="24163" spans="12:13" x14ac:dyDescent="0.35">
      <c r="L24163" s="535" t="s">
        <v>25227</v>
      </c>
      <c r="M24163" s="529" t="s">
        <v>1049</v>
      </c>
    </row>
    <row r="24164" spans="12:13" x14ac:dyDescent="0.35">
      <c r="L24164" s="535" t="s">
        <v>25228</v>
      </c>
      <c r="M24164" s="529" t="s">
        <v>1049</v>
      </c>
    </row>
    <row r="24165" spans="12:13" x14ac:dyDescent="0.35">
      <c r="L24165" s="535" t="s">
        <v>25229</v>
      </c>
      <c r="M24165" s="529" t="s">
        <v>1049</v>
      </c>
    </row>
    <row r="24166" spans="12:13" x14ac:dyDescent="0.35">
      <c r="L24166" s="535" t="s">
        <v>25230</v>
      </c>
      <c r="M24166" s="529" t="s">
        <v>1049</v>
      </c>
    </row>
    <row r="24167" spans="12:13" x14ac:dyDescent="0.35">
      <c r="L24167" s="535" t="s">
        <v>25231</v>
      </c>
      <c r="M24167" s="529" t="s">
        <v>1049</v>
      </c>
    </row>
    <row r="24168" spans="12:13" x14ac:dyDescent="0.35">
      <c r="L24168" s="535" t="s">
        <v>25232</v>
      </c>
      <c r="M24168" s="529" t="s">
        <v>1049</v>
      </c>
    </row>
    <row r="24169" spans="12:13" x14ac:dyDescent="0.35">
      <c r="L24169" s="535" t="s">
        <v>25233</v>
      </c>
      <c r="M24169" s="529" t="s">
        <v>1049</v>
      </c>
    </row>
    <row r="24170" spans="12:13" x14ac:dyDescent="0.35">
      <c r="L24170" s="535" t="s">
        <v>25234</v>
      </c>
      <c r="M24170" s="529" t="s">
        <v>1049</v>
      </c>
    </row>
    <row r="24171" spans="12:13" x14ac:dyDescent="0.35">
      <c r="L24171" s="535" t="s">
        <v>25235</v>
      </c>
      <c r="M24171" s="529" t="s">
        <v>1049</v>
      </c>
    </row>
    <row r="24172" spans="12:13" x14ac:dyDescent="0.35">
      <c r="L24172" s="535" t="s">
        <v>25236</v>
      </c>
      <c r="M24172" s="529" t="s">
        <v>1049</v>
      </c>
    </row>
    <row r="24173" spans="12:13" x14ac:dyDescent="0.35">
      <c r="L24173" s="535" t="s">
        <v>25237</v>
      </c>
      <c r="M24173" s="529" t="s">
        <v>1049</v>
      </c>
    </row>
    <row r="24174" spans="12:13" x14ac:dyDescent="0.35">
      <c r="L24174" s="535" t="s">
        <v>25238</v>
      </c>
      <c r="M24174" s="529" t="s">
        <v>1049</v>
      </c>
    </row>
    <row r="24175" spans="12:13" x14ac:dyDescent="0.35">
      <c r="L24175" s="535" t="s">
        <v>25239</v>
      </c>
      <c r="M24175" s="529" t="s">
        <v>1049</v>
      </c>
    </row>
    <row r="24176" spans="12:13" x14ac:dyDescent="0.35">
      <c r="L24176" s="535" t="s">
        <v>25240</v>
      </c>
      <c r="M24176" s="529" t="s">
        <v>1049</v>
      </c>
    </row>
    <row r="24177" spans="12:13" x14ac:dyDescent="0.35">
      <c r="L24177" s="535" t="s">
        <v>25241</v>
      </c>
      <c r="M24177" s="529" t="s">
        <v>1049</v>
      </c>
    </row>
    <row r="24178" spans="12:13" x14ac:dyDescent="0.35">
      <c r="L24178" s="535" t="s">
        <v>25242</v>
      </c>
      <c r="M24178" s="529" t="s">
        <v>1049</v>
      </c>
    </row>
    <row r="24179" spans="12:13" x14ac:dyDescent="0.35">
      <c r="L24179" s="535" t="s">
        <v>25243</v>
      </c>
      <c r="M24179" s="529" t="s">
        <v>1049</v>
      </c>
    </row>
    <row r="24180" spans="12:13" x14ac:dyDescent="0.35">
      <c r="L24180" s="535" t="s">
        <v>25244</v>
      </c>
      <c r="M24180" s="529" t="s">
        <v>1049</v>
      </c>
    </row>
    <row r="24181" spans="12:13" x14ac:dyDescent="0.35">
      <c r="L24181" s="535" t="s">
        <v>25245</v>
      </c>
      <c r="M24181" s="529" t="s">
        <v>1049</v>
      </c>
    </row>
    <row r="24182" spans="12:13" x14ac:dyDescent="0.35">
      <c r="L24182" s="535" t="s">
        <v>25246</v>
      </c>
      <c r="M24182" s="529" t="s">
        <v>1049</v>
      </c>
    </row>
    <row r="24183" spans="12:13" x14ac:dyDescent="0.35">
      <c r="L24183" s="535" t="s">
        <v>25247</v>
      </c>
      <c r="M24183" s="529" t="s">
        <v>1049</v>
      </c>
    </row>
    <row r="24184" spans="12:13" x14ac:dyDescent="0.35">
      <c r="L24184" s="535" t="s">
        <v>25248</v>
      </c>
      <c r="M24184" s="529" t="s">
        <v>1049</v>
      </c>
    </row>
    <row r="24185" spans="12:13" x14ac:dyDescent="0.35">
      <c r="L24185" s="535" t="s">
        <v>25249</v>
      </c>
      <c r="M24185" s="529" t="s">
        <v>1049</v>
      </c>
    </row>
    <row r="24186" spans="12:13" x14ac:dyDescent="0.35">
      <c r="L24186" s="535" t="s">
        <v>25250</v>
      </c>
      <c r="M24186" s="529" t="s">
        <v>1049</v>
      </c>
    </row>
    <row r="24187" spans="12:13" x14ac:dyDescent="0.35">
      <c r="L24187" s="535" t="s">
        <v>25251</v>
      </c>
      <c r="M24187" s="529" t="s">
        <v>1049</v>
      </c>
    </row>
    <row r="24188" spans="12:13" x14ac:dyDescent="0.35">
      <c r="L24188" s="535" t="s">
        <v>25252</v>
      </c>
      <c r="M24188" s="529" t="s">
        <v>1049</v>
      </c>
    </row>
    <row r="24189" spans="12:13" x14ac:dyDescent="0.35">
      <c r="L24189" s="535" t="s">
        <v>25253</v>
      </c>
      <c r="M24189" s="529" t="s">
        <v>1049</v>
      </c>
    </row>
    <row r="24190" spans="12:13" x14ac:dyDescent="0.35">
      <c r="L24190" s="535" t="s">
        <v>25254</v>
      </c>
      <c r="M24190" s="529" t="s">
        <v>1049</v>
      </c>
    </row>
    <row r="24191" spans="12:13" x14ac:dyDescent="0.35">
      <c r="L24191" s="535" t="s">
        <v>25255</v>
      </c>
      <c r="M24191" s="529" t="s">
        <v>1049</v>
      </c>
    </row>
    <row r="24192" spans="12:13" x14ac:dyDescent="0.35">
      <c r="L24192" s="535" t="s">
        <v>25256</v>
      </c>
      <c r="M24192" s="529" t="s">
        <v>1049</v>
      </c>
    </row>
    <row r="24193" spans="12:13" x14ac:dyDescent="0.35">
      <c r="L24193" s="535" t="s">
        <v>25257</v>
      </c>
      <c r="M24193" s="529" t="s">
        <v>1049</v>
      </c>
    </row>
    <row r="24194" spans="12:13" x14ac:dyDescent="0.35">
      <c r="L24194" s="535" t="s">
        <v>25258</v>
      </c>
      <c r="M24194" s="529" t="s">
        <v>1049</v>
      </c>
    </row>
    <row r="24195" spans="12:13" x14ac:dyDescent="0.35">
      <c r="L24195" s="535" t="s">
        <v>25259</v>
      </c>
      <c r="M24195" s="529" t="s">
        <v>1049</v>
      </c>
    </row>
    <row r="24196" spans="12:13" x14ac:dyDescent="0.35">
      <c r="L24196" s="535" t="s">
        <v>25260</v>
      </c>
      <c r="M24196" s="529" t="s">
        <v>1049</v>
      </c>
    </row>
    <row r="24197" spans="12:13" x14ac:dyDescent="0.35">
      <c r="L24197" s="535" t="s">
        <v>25261</v>
      </c>
      <c r="M24197" s="529" t="s">
        <v>1049</v>
      </c>
    </row>
    <row r="24198" spans="12:13" x14ac:dyDescent="0.35">
      <c r="L24198" s="535" t="s">
        <v>25262</v>
      </c>
      <c r="M24198" s="529" t="s">
        <v>1049</v>
      </c>
    </row>
    <row r="24199" spans="12:13" x14ac:dyDescent="0.35">
      <c r="L24199" s="535" t="s">
        <v>25263</v>
      </c>
      <c r="M24199" s="529" t="s">
        <v>1049</v>
      </c>
    </row>
    <row r="24200" spans="12:13" x14ac:dyDescent="0.35">
      <c r="L24200" s="535" t="s">
        <v>25264</v>
      </c>
      <c r="M24200" s="529" t="s">
        <v>1049</v>
      </c>
    </row>
    <row r="24201" spans="12:13" x14ac:dyDescent="0.35">
      <c r="L24201" s="535" t="s">
        <v>25265</v>
      </c>
      <c r="M24201" s="529" t="s">
        <v>1049</v>
      </c>
    </row>
    <row r="24202" spans="12:13" x14ac:dyDescent="0.35">
      <c r="L24202" s="535" t="s">
        <v>25266</v>
      </c>
      <c r="M24202" s="529" t="s">
        <v>1049</v>
      </c>
    </row>
    <row r="24203" spans="12:13" x14ac:dyDescent="0.35">
      <c r="L24203" s="535" t="s">
        <v>25267</v>
      </c>
      <c r="M24203" s="529" t="s">
        <v>1049</v>
      </c>
    </row>
    <row r="24204" spans="12:13" x14ac:dyDescent="0.35">
      <c r="L24204" s="535" t="s">
        <v>25268</v>
      </c>
      <c r="M24204" s="529" t="s">
        <v>1049</v>
      </c>
    </row>
    <row r="24205" spans="12:13" x14ac:dyDescent="0.35">
      <c r="L24205" s="535" t="s">
        <v>25269</v>
      </c>
      <c r="M24205" s="529" t="s">
        <v>1049</v>
      </c>
    </row>
    <row r="24206" spans="12:13" x14ac:dyDescent="0.35">
      <c r="L24206" s="535" t="s">
        <v>25270</v>
      </c>
      <c r="M24206" s="529" t="s">
        <v>1049</v>
      </c>
    </row>
    <row r="24207" spans="12:13" x14ac:dyDescent="0.35">
      <c r="L24207" s="535" t="s">
        <v>25271</v>
      </c>
      <c r="M24207" s="529" t="s">
        <v>1049</v>
      </c>
    </row>
    <row r="24208" spans="12:13" x14ac:dyDescent="0.35">
      <c r="L24208" s="535" t="s">
        <v>25272</v>
      </c>
      <c r="M24208" s="529" t="s">
        <v>1049</v>
      </c>
    </row>
    <row r="24209" spans="12:13" x14ac:dyDescent="0.35">
      <c r="L24209" s="535" t="s">
        <v>25273</v>
      </c>
      <c r="M24209" s="529" t="s">
        <v>1049</v>
      </c>
    </row>
    <row r="24210" spans="12:13" x14ac:dyDescent="0.35">
      <c r="L24210" s="535" t="s">
        <v>25274</v>
      </c>
      <c r="M24210" s="529" t="s">
        <v>1049</v>
      </c>
    </row>
    <row r="24211" spans="12:13" x14ac:dyDescent="0.35">
      <c r="L24211" s="535" t="s">
        <v>25275</v>
      </c>
      <c r="M24211" s="529" t="s">
        <v>1049</v>
      </c>
    </row>
    <row r="24212" spans="12:13" x14ac:dyDescent="0.35">
      <c r="L24212" s="535" t="s">
        <v>25276</v>
      </c>
      <c r="M24212" s="529" t="s">
        <v>1049</v>
      </c>
    </row>
    <row r="24213" spans="12:13" x14ac:dyDescent="0.35">
      <c r="L24213" s="535" t="s">
        <v>25277</v>
      </c>
      <c r="M24213" s="529" t="s">
        <v>1049</v>
      </c>
    </row>
    <row r="24214" spans="12:13" x14ac:dyDescent="0.35">
      <c r="L24214" s="535" t="s">
        <v>25278</v>
      </c>
      <c r="M24214" s="529" t="s">
        <v>1049</v>
      </c>
    </row>
    <row r="24215" spans="12:13" x14ac:dyDescent="0.35">
      <c r="L24215" s="535" t="s">
        <v>25279</v>
      </c>
      <c r="M24215" s="529" t="s">
        <v>1049</v>
      </c>
    </row>
    <row r="24216" spans="12:13" x14ac:dyDescent="0.35">
      <c r="L24216" s="535" t="s">
        <v>25280</v>
      </c>
      <c r="M24216" s="529" t="s">
        <v>1049</v>
      </c>
    </row>
    <row r="24217" spans="12:13" x14ac:dyDescent="0.35">
      <c r="L24217" s="535" t="s">
        <v>25281</v>
      </c>
      <c r="M24217" s="529" t="s">
        <v>1049</v>
      </c>
    </row>
    <row r="24218" spans="12:13" x14ac:dyDescent="0.35">
      <c r="L24218" s="535" t="s">
        <v>25282</v>
      </c>
      <c r="M24218" s="529" t="s">
        <v>1049</v>
      </c>
    </row>
    <row r="24219" spans="12:13" x14ac:dyDescent="0.35">
      <c r="L24219" s="535" t="s">
        <v>25283</v>
      </c>
      <c r="M24219" s="529" t="s">
        <v>1049</v>
      </c>
    </row>
    <row r="24220" spans="12:13" x14ac:dyDescent="0.35">
      <c r="L24220" s="535" t="s">
        <v>25284</v>
      </c>
      <c r="M24220" s="529" t="s">
        <v>1049</v>
      </c>
    </row>
    <row r="24221" spans="12:13" x14ac:dyDescent="0.35">
      <c r="L24221" s="535" t="s">
        <v>25285</v>
      </c>
      <c r="M24221" s="529" t="s">
        <v>1049</v>
      </c>
    </row>
    <row r="24222" spans="12:13" x14ac:dyDescent="0.35">
      <c r="L24222" s="535" t="s">
        <v>25286</v>
      </c>
      <c r="M24222" s="529" t="s">
        <v>1049</v>
      </c>
    </row>
    <row r="24223" spans="12:13" x14ac:dyDescent="0.35">
      <c r="L24223" s="535" t="s">
        <v>25287</v>
      </c>
      <c r="M24223" s="529" t="s">
        <v>1049</v>
      </c>
    </row>
    <row r="24224" spans="12:13" x14ac:dyDescent="0.35">
      <c r="L24224" s="535" t="s">
        <v>25288</v>
      </c>
      <c r="M24224" s="529" t="s">
        <v>1049</v>
      </c>
    </row>
    <row r="24225" spans="12:13" x14ac:dyDescent="0.35">
      <c r="L24225" s="535" t="s">
        <v>25289</v>
      </c>
      <c r="M24225" s="529" t="s">
        <v>1049</v>
      </c>
    </row>
    <row r="24226" spans="12:13" x14ac:dyDescent="0.35">
      <c r="L24226" s="535" t="s">
        <v>25290</v>
      </c>
      <c r="M24226" s="529" t="s">
        <v>1049</v>
      </c>
    </row>
    <row r="24227" spans="12:13" x14ac:dyDescent="0.35">
      <c r="L24227" s="535" t="s">
        <v>25291</v>
      </c>
      <c r="M24227" s="529" t="s">
        <v>1049</v>
      </c>
    </row>
    <row r="24228" spans="12:13" x14ac:dyDescent="0.35">
      <c r="L24228" s="535" t="s">
        <v>25292</v>
      </c>
      <c r="M24228" s="529" t="s">
        <v>1049</v>
      </c>
    </row>
    <row r="24229" spans="12:13" x14ac:dyDescent="0.35">
      <c r="L24229" s="535" t="s">
        <v>25293</v>
      </c>
      <c r="M24229" s="529" t="s">
        <v>1049</v>
      </c>
    </row>
    <row r="24230" spans="12:13" x14ac:dyDescent="0.35">
      <c r="L24230" s="535" t="s">
        <v>25294</v>
      </c>
      <c r="M24230" s="529" t="s">
        <v>1049</v>
      </c>
    </row>
    <row r="24231" spans="12:13" x14ac:dyDescent="0.35">
      <c r="L24231" s="535" t="s">
        <v>25295</v>
      </c>
      <c r="M24231" s="529" t="s">
        <v>1049</v>
      </c>
    </row>
    <row r="24232" spans="12:13" x14ac:dyDescent="0.35">
      <c r="L24232" s="535" t="s">
        <v>25296</v>
      </c>
      <c r="M24232" s="529" t="s">
        <v>1049</v>
      </c>
    </row>
    <row r="24233" spans="12:13" x14ac:dyDescent="0.35">
      <c r="L24233" s="535" t="s">
        <v>25297</v>
      </c>
      <c r="M24233" s="529" t="s">
        <v>1049</v>
      </c>
    </row>
    <row r="24234" spans="12:13" x14ac:dyDescent="0.35">
      <c r="L24234" s="535" t="s">
        <v>25298</v>
      </c>
      <c r="M24234" s="529" t="s">
        <v>1049</v>
      </c>
    </row>
    <row r="24235" spans="12:13" x14ac:dyDescent="0.35">
      <c r="L24235" s="535" t="s">
        <v>25299</v>
      </c>
      <c r="M24235" s="529" t="s">
        <v>1049</v>
      </c>
    </row>
    <row r="24236" spans="12:13" x14ac:dyDescent="0.35">
      <c r="L24236" s="535" t="s">
        <v>25300</v>
      </c>
      <c r="M24236" s="529" t="s">
        <v>1049</v>
      </c>
    </row>
    <row r="24237" spans="12:13" x14ac:dyDescent="0.35">
      <c r="L24237" s="535" t="s">
        <v>25301</v>
      </c>
      <c r="M24237" s="529" t="s">
        <v>1049</v>
      </c>
    </row>
    <row r="24238" spans="12:13" x14ac:dyDescent="0.35">
      <c r="L24238" s="535" t="s">
        <v>25302</v>
      </c>
      <c r="M24238" s="529" t="s">
        <v>1049</v>
      </c>
    </row>
    <row r="24239" spans="12:13" x14ac:dyDescent="0.35">
      <c r="L24239" s="535" t="s">
        <v>25303</v>
      </c>
      <c r="M24239" s="529" t="s">
        <v>1049</v>
      </c>
    </row>
    <row r="24240" spans="12:13" x14ac:dyDescent="0.35">
      <c r="L24240" s="535" t="s">
        <v>25304</v>
      </c>
      <c r="M24240" s="529" t="s">
        <v>1049</v>
      </c>
    </row>
    <row r="24241" spans="12:13" x14ac:dyDescent="0.35">
      <c r="L24241" s="535" t="s">
        <v>25305</v>
      </c>
      <c r="M24241" s="529" t="s">
        <v>1049</v>
      </c>
    </row>
    <row r="24242" spans="12:13" x14ac:dyDescent="0.35">
      <c r="L24242" s="535" t="s">
        <v>25306</v>
      </c>
      <c r="M24242" s="529" t="s">
        <v>1049</v>
      </c>
    </row>
    <row r="24243" spans="12:13" x14ac:dyDescent="0.35">
      <c r="L24243" s="535" t="s">
        <v>25307</v>
      </c>
      <c r="M24243" s="529" t="s">
        <v>1049</v>
      </c>
    </row>
    <row r="24244" spans="12:13" x14ac:dyDescent="0.35">
      <c r="L24244" s="535" t="s">
        <v>25308</v>
      </c>
      <c r="M24244" s="529" t="s">
        <v>1049</v>
      </c>
    </row>
    <row r="24245" spans="12:13" x14ac:dyDescent="0.35">
      <c r="L24245" s="535" t="s">
        <v>25309</v>
      </c>
      <c r="M24245" s="529" t="s">
        <v>1049</v>
      </c>
    </row>
    <row r="24246" spans="12:13" x14ac:dyDescent="0.35">
      <c r="L24246" s="535" t="s">
        <v>25310</v>
      </c>
      <c r="M24246" s="529" t="s">
        <v>1049</v>
      </c>
    </row>
    <row r="24247" spans="12:13" x14ac:dyDescent="0.35">
      <c r="L24247" s="535" t="s">
        <v>25311</v>
      </c>
      <c r="M24247" s="529" t="s">
        <v>1049</v>
      </c>
    </row>
    <row r="24248" spans="12:13" x14ac:dyDescent="0.35">
      <c r="L24248" s="535" t="s">
        <v>25312</v>
      </c>
      <c r="M24248" s="529" t="s">
        <v>1049</v>
      </c>
    </row>
    <row r="24249" spans="12:13" x14ac:dyDescent="0.35">
      <c r="L24249" s="535" t="s">
        <v>25313</v>
      </c>
      <c r="M24249" s="529" t="s">
        <v>1049</v>
      </c>
    </row>
    <row r="24250" spans="12:13" x14ac:dyDescent="0.35">
      <c r="L24250" s="535" t="s">
        <v>25314</v>
      </c>
      <c r="M24250" s="529" t="s">
        <v>1049</v>
      </c>
    </row>
    <row r="24251" spans="12:13" x14ac:dyDescent="0.35">
      <c r="L24251" s="535" t="s">
        <v>25315</v>
      </c>
      <c r="M24251" s="529" t="s">
        <v>1049</v>
      </c>
    </row>
    <row r="24252" spans="12:13" x14ac:dyDescent="0.35">
      <c r="L24252" s="535" t="s">
        <v>25316</v>
      </c>
      <c r="M24252" s="529" t="s">
        <v>1049</v>
      </c>
    </row>
    <row r="24253" spans="12:13" x14ac:dyDescent="0.35">
      <c r="L24253" s="535" t="s">
        <v>25317</v>
      </c>
      <c r="M24253" s="529" t="s">
        <v>1049</v>
      </c>
    </row>
    <row r="24254" spans="12:13" x14ac:dyDescent="0.35">
      <c r="L24254" s="535" t="s">
        <v>25318</v>
      </c>
      <c r="M24254" s="529" t="s">
        <v>1049</v>
      </c>
    </row>
    <row r="24255" spans="12:13" x14ac:dyDescent="0.35">
      <c r="L24255" s="535" t="s">
        <v>25319</v>
      </c>
      <c r="M24255" s="529" t="s">
        <v>1049</v>
      </c>
    </row>
    <row r="24256" spans="12:13" x14ac:dyDescent="0.35">
      <c r="L24256" s="535" t="s">
        <v>25320</v>
      </c>
      <c r="M24256" s="529" t="s">
        <v>1049</v>
      </c>
    </row>
    <row r="24257" spans="12:13" x14ac:dyDescent="0.35">
      <c r="L24257" s="535" t="s">
        <v>25321</v>
      </c>
      <c r="M24257" s="529" t="s">
        <v>1049</v>
      </c>
    </row>
    <row r="24258" spans="12:13" x14ac:dyDescent="0.35">
      <c r="L24258" s="535" t="s">
        <v>25322</v>
      </c>
      <c r="M24258" s="529" t="s">
        <v>1049</v>
      </c>
    </row>
    <row r="24259" spans="12:13" x14ac:dyDescent="0.35">
      <c r="L24259" s="535" t="s">
        <v>25323</v>
      </c>
      <c r="M24259" s="529" t="s">
        <v>1049</v>
      </c>
    </row>
    <row r="24260" spans="12:13" x14ac:dyDescent="0.35">
      <c r="L24260" s="535" t="s">
        <v>25324</v>
      </c>
      <c r="M24260" s="529" t="s">
        <v>1049</v>
      </c>
    </row>
    <row r="24261" spans="12:13" x14ac:dyDescent="0.35">
      <c r="L24261" s="535" t="s">
        <v>25325</v>
      </c>
      <c r="M24261" s="529" t="s">
        <v>1049</v>
      </c>
    </row>
    <row r="24262" spans="12:13" x14ac:dyDescent="0.35">
      <c r="L24262" s="535" t="s">
        <v>25326</v>
      </c>
      <c r="M24262" s="529" t="s">
        <v>1049</v>
      </c>
    </row>
    <row r="24263" spans="12:13" x14ac:dyDescent="0.35">
      <c r="L24263" s="535" t="s">
        <v>25327</v>
      </c>
      <c r="M24263" s="529" t="s">
        <v>1049</v>
      </c>
    </row>
    <row r="24264" spans="12:13" x14ac:dyDescent="0.35">
      <c r="L24264" s="535" t="s">
        <v>25328</v>
      </c>
      <c r="M24264" s="529" t="s">
        <v>1049</v>
      </c>
    </row>
    <row r="24265" spans="12:13" x14ac:dyDescent="0.35">
      <c r="L24265" s="535" t="s">
        <v>25329</v>
      </c>
      <c r="M24265" s="529" t="s">
        <v>1049</v>
      </c>
    </row>
    <row r="24266" spans="12:13" x14ac:dyDescent="0.35">
      <c r="L24266" s="535" t="s">
        <v>25330</v>
      </c>
      <c r="M24266" s="529" t="s">
        <v>1049</v>
      </c>
    </row>
    <row r="24267" spans="12:13" x14ac:dyDescent="0.35">
      <c r="L24267" s="535" t="s">
        <v>25331</v>
      </c>
      <c r="M24267" s="529" t="s">
        <v>1049</v>
      </c>
    </row>
    <row r="24268" spans="12:13" x14ac:dyDescent="0.35">
      <c r="L24268" s="535" t="s">
        <v>25332</v>
      </c>
      <c r="M24268" s="529" t="s">
        <v>1049</v>
      </c>
    </row>
    <row r="24269" spans="12:13" x14ac:dyDescent="0.35">
      <c r="L24269" s="535" t="s">
        <v>25333</v>
      </c>
      <c r="M24269" s="529" t="s">
        <v>1049</v>
      </c>
    </row>
    <row r="24270" spans="12:13" x14ac:dyDescent="0.35">
      <c r="L24270" s="535" t="s">
        <v>25334</v>
      </c>
      <c r="M24270" s="529" t="s">
        <v>1049</v>
      </c>
    </row>
    <row r="24271" spans="12:13" x14ac:dyDescent="0.35">
      <c r="L24271" s="535" t="s">
        <v>25335</v>
      </c>
      <c r="M24271" s="529" t="s">
        <v>1049</v>
      </c>
    </row>
    <row r="24272" spans="12:13" x14ac:dyDescent="0.35">
      <c r="L24272" s="535" t="s">
        <v>25336</v>
      </c>
      <c r="M24272" s="529" t="s">
        <v>1049</v>
      </c>
    </row>
    <row r="24273" spans="12:13" x14ac:dyDescent="0.35">
      <c r="L24273" s="535" t="s">
        <v>25337</v>
      </c>
      <c r="M24273" s="529" t="s">
        <v>1049</v>
      </c>
    </row>
    <row r="24274" spans="12:13" x14ac:dyDescent="0.35">
      <c r="L24274" s="535" t="s">
        <v>25338</v>
      </c>
      <c r="M24274" s="529" t="s">
        <v>1049</v>
      </c>
    </row>
    <row r="24275" spans="12:13" x14ac:dyDescent="0.35">
      <c r="L24275" s="535" t="s">
        <v>25339</v>
      </c>
      <c r="M24275" s="529" t="s">
        <v>1049</v>
      </c>
    </row>
    <row r="24276" spans="12:13" x14ac:dyDescent="0.35">
      <c r="L24276" s="535" t="s">
        <v>25340</v>
      </c>
      <c r="M24276" s="529" t="s">
        <v>1049</v>
      </c>
    </row>
    <row r="24277" spans="12:13" x14ac:dyDescent="0.35">
      <c r="L24277" s="535" t="s">
        <v>25341</v>
      </c>
      <c r="M24277" s="529" t="s">
        <v>1049</v>
      </c>
    </row>
    <row r="24278" spans="12:13" x14ac:dyDescent="0.35">
      <c r="L24278" s="535" t="s">
        <v>25342</v>
      </c>
      <c r="M24278" s="529" t="s">
        <v>1049</v>
      </c>
    </row>
    <row r="24279" spans="12:13" x14ac:dyDescent="0.35">
      <c r="L24279" s="535" t="s">
        <v>25343</v>
      </c>
      <c r="M24279" s="529" t="s">
        <v>1049</v>
      </c>
    </row>
    <row r="24280" spans="12:13" x14ac:dyDescent="0.35">
      <c r="L24280" s="535" t="s">
        <v>25344</v>
      </c>
      <c r="M24280" s="529" t="s">
        <v>1049</v>
      </c>
    </row>
    <row r="24281" spans="12:13" x14ac:dyDescent="0.35">
      <c r="L24281" s="535" t="s">
        <v>25345</v>
      </c>
      <c r="M24281" s="529" t="s">
        <v>1049</v>
      </c>
    </row>
    <row r="24282" spans="12:13" x14ac:dyDescent="0.35">
      <c r="L24282" s="535" t="s">
        <v>25346</v>
      </c>
      <c r="M24282" s="529" t="s">
        <v>1049</v>
      </c>
    </row>
    <row r="24283" spans="12:13" x14ac:dyDescent="0.35">
      <c r="L24283" s="535" t="s">
        <v>25347</v>
      </c>
      <c r="M24283" s="529" t="s">
        <v>1049</v>
      </c>
    </row>
    <row r="24284" spans="12:13" x14ac:dyDescent="0.35">
      <c r="L24284" s="535" t="s">
        <v>25348</v>
      </c>
      <c r="M24284" s="529" t="s">
        <v>1049</v>
      </c>
    </row>
    <row r="24285" spans="12:13" x14ac:dyDescent="0.35">
      <c r="L24285" s="535" t="s">
        <v>25349</v>
      </c>
      <c r="M24285" s="529" t="s">
        <v>1049</v>
      </c>
    </row>
    <row r="24286" spans="12:13" x14ac:dyDescent="0.35">
      <c r="L24286" s="535" t="s">
        <v>25350</v>
      </c>
      <c r="M24286" s="529" t="s">
        <v>1049</v>
      </c>
    </row>
    <row r="24287" spans="12:13" x14ac:dyDescent="0.35">
      <c r="L24287" s="535" t="s">
        <v>25351</v>
      </c>
      <c r="M24287" s="529" t="s">
        <v>1049</v>
      </c>
    </row>
    <row r="24288" spans="12:13" x14ac:dyDescent="0.35">
      <c r="L24288" s="535" t="s">
        <v>25352</v>
      </c>
      <c r="M24288" s="529" t="s">
        <v>1049</v>
      </c>
    </row>
    <row r="24289" spans="12:13" x14ac:dyDescent="0.35">
      <c r="L24289" s="535" t="s">
        <v>25353</v>
      </c>
      <c r="M24289" s="529" t="s">
        <v>1049</v>
      </c>
    </row>
    <row r="24290" spans="12:13" x14ac:dyDescent="0.35">
      <c r="L24290" s="535" t="s">
        <v>25354</v>
      </c>
      <c r="M24290" s="529" t="s">
        <v>1049</v>
      </c>
    </row>
    <row r="24291" spans="12:13" x14ac:dyDescent="0.35">
      <c r="L24291" s="535" t="s">
        <v>25355</v>
      </c>
      <c r="M24291" s="529" t="s">
        <v>1049</v>
      </c>
    </row>
    <row r="24292" spans="12:13" x14ac:dyDescent="0.35">
      <c r="L24292" s="535" t="s">
        <v>25356</v>
      </c>
      <c r="M24292" s="529" t="s">
        <v>1049</v>
      </c>
    </row>
    <row r="24293" spans="12:13" x14ac:dyDescent="0.35">
      <c r="L24293" s="535" t="s">
        <v>25357</v>
      </c>
      <c r="M24293" s="529" t="s">
        <v>1049</v>
      </c>
    </row>
    <row r="24294" spans="12:13" x14ac:dyDescent="0.35">
      <c r="L24294" s="535" t="s">
        <v>25358</v>
      </c>
      <c r="M24294" s="529" t="s">
        <v>1049</v>
      </c>
    </row>
    <row r="24295" spans="12:13" x14ac:dyDescent="0.35">
      <c r="L24295" s="535" t="s">
        <v>25359</v>
      </c>
      <c r="M24295" s="529" t="s">
        <v>1049</v>
      </c>
    </row>
    <row r="24296" spans="12:13" x14ac:dyDescent="0.35">
      <c r="L24296" s="535" t="s">
        <v>25360</v>
      </c>
      <c r="M24296" s="529" t="s">
        <v>1049</v>
      </c>
    </row>
    <row r="24297" spans="12:13" x14ac:dyDescent="0.35">
      <c r="L24297" s="535" t="s">
        <v>25361</v>
      </c>
      <c r="M24297" s="529" t="s">
        <v>1049</v>
      </c>
    </row>
    <row r="24298" spans="12:13" x14ac:dyDescent="0.35">
      <c r="L24298" s="535" t="s">
        <v>25362</v>
      </c>
      <c r="M24298" s="529" t="s">
        <v>1049</v>
      </c>
    </row>
    <row r="24299" spans="12:13" x14ac:dyDescent="0.35">
      <c r="L24299" s="535" t="s">
        <v>25363</v>
      </c>
      <c r="M24299" s="529" t="s">
        <v>1049</v>
      </c>
    </row>
    <row r="24300" spans="12:13" x14ac:dyDescent="0.35">
      <c r="L24300" s="535" t="s">
        <v>25364</v>
      </c>
      <c r="M24300" s="529" t="s">
        <v>1049</v>
      </c>
    </row>
    <row r="24301" spans="12:13" x14ac:dyDescent="0.35">
      <c r="L24301" s="535" t="s">
        <v>25365</v>
      </c>
      <c r="M24301" s="529" t="s">
        <v>1049</v>
      </c>
    </row>
    <row r="24302" spans="12:13" x14ac:dyDescent="0.35">
      <c r="L24302" s="535" t="s">
        <v>25366</v>
      </c>
      <c r="M24302" s="529" t="s">
        <v>1049</v>
      </c>
    </row>
    <row r="24303" spans="12:13" x14ac:dyDescent="0.35">
      <c r="L24303" s="535" t="s">
        <v>25367</v>
      </c>
      <c r="M24303" s="529" t="s">
        <v>1049</v>
      </c>
    </row>
    <row r="24304" spans="12:13" x14ac:dyDescent="0.35">
      <c r="L24304" s="535" t="s">
        <v>25368</v>
      </c>
      <c r="M24304" s="529" t="s">
        <v>1049</v>
      </c>
    </row>
    <row r="24305" spans="12:13" x14ac:dyDescent="0.35">
      <c r="L24305" s="535" t="s">
        <v>25369</v>
      </c>
      <c r="M24305" s="529" t="s">
        <v>1049</v>
      </c>
    </row>
    <row r="24306" spans="12:13" x14ac:dyDescent="0.35">
      <c r="L24306" s="535" t="s">
        <v>25370</v>
      </c>
      <c r="M24306" s="529" t="s">
        <v>1049</v>
      </c>
    </row>
    <row r="24307" spans="12:13" x14ac:dyDescent="0.35">
      <c r="L24307" s="535" t="s">
        <v>25371</v>
      </c>
      <c r="M24307" s="529" t="s">
        <v>1049</v>
      </c>
    </row>
    <row r="24308" spans="12:13" x14ac:dyDescent="0.35">
      <c r="L24308" s="535" t="s">
        <v>25372</v>
      </c>
      <c r="M24308" s="529" t="s">
        <v>1049</v>
      </c>
    </row>
    <row r="24309" spans="12:13" x14ac:dyDescent="0.35">
      <c r="L24309" s="535" t="s">
        <v>25373</v>
      </c>
      <c r="M24309" s="529" t="s">
        <v>1049</v>
      </c>
    </row>
    <row r="24310" spans="12:13" x14ac:dyDescent="0.35">
      <c r="L24310" s="535" t="s">
        <v>25374</v>
      </c>
      <c r="M24310" s="529" t="s">
        <v>1049</v>
      </c>
    </row>
    <row r="24311" spans="12:13" x14ac:dyDescent="0.35">
      <c r="L24311" s="535" t="s">
        <v>25375</v>
      </c>
      <c r="M24311" s="529" t="s">
        <v>1049</v>
      </c>
    </row>
    <row r="24312" spans="12:13" x14ac:dyDescent="0.35">
      <c r="L24312" s="535" t="s">
        <v>25376</v>
      </c>
      <c r="M24312" s="529" t="s">
        <v>1049</v>
      </c>
    </row>
    <row r="24313" spans="12:13" x14ac:dyDescent="0.35">
      <c r="L24313" s="535" t="s">
        <v>25377</v>
      </c>
      <c r="M24313" s="529" t="s">
        <v>1049</v>
      </c>
    </row>
    <row r="24314" spans="12:13" x14ac:dyDescent="0.35">
      <c r="L24314" s="535" t="s">
        <v>25378</v>
      </c>
      <c r="M24314" s="529" t="s">
        <v>1049</v>
      </c>
    </row>
    <row r="24315" spans="12:13" x14ac:dyDescent="0.35">
      <c r="L24315" s="535" t="s">
        <v>25379</v>
      </c>
      <c r="M24315" s="529" t="s">
        <v>1049</v>
      </c>
    </row>
    <row r="24316" spans="12:13" x14ac:dyDescent="0.35">
      <c r="L24316" s="535" t="s">
        <v>25380</v>
      </c>
      <c r="M24316" s="529" t="s">
        <v>1049</v>
      </c>
    </row>
    <row r="24317" spans="12:13" x14ac:dyDescent="0.35">
      <c r="L24317" s="535" t="s">
        <v>25381</v>
      </c>
      <c r="M24317" s="529" t="s">
        <v>1049</v>
      </c>
    </row>
    <row r="24318" spans="12:13" x14ac:dyDescent="0.35">
      <c r="L24318" s="535" t="s">
        <v>25382</v>
      </c>
      <c r="M24318" s="529" t="s">
        <v>1049</v>
      </c>
    </row>
    <row r="24319" spans="12:13" x14ac:dyDescent="0.35">
      <c r="L24319" s="535" t="s">
        <v>25383</v>
      </c>
      <c r="M24319" s="529" t="s">
        <v>1049</v>
      </c>
    </row>
    <row r="24320" spans="12:13" x14ac:dyDescent="0.35">
      <c r="L24320" s="535" t="s">
        <v>25384</v>
      </c>
      <c r="M24320" s="529" t="s">
        <v>1049</v>
      </c>
    </row>
    <row r="24321" spans="12:13" x14ac:dyDescent="0.35">
      <c r="L24321" s="535" t="s">
        <v>25385</v>
      </c>
      <c r="M24321" s="529" t="s">
        <v>1049</v>
      </c>
    </row>
    <row r="24322" spans="12:13" x14ac:dyDescent="0.35">
      <c r="L24322" s="535" t="s">
        <v>25386</v>
      </c>
      <c r="M24322" s="529" t="s">
        <v>1049</v>
      </c>
    </row>
    <row r="24323" spans="12:13" x14ac:dyDescent="0.35">
      <c r="L24323" s="535" t="s">
        <v>25387</v>
      </c>
      <c r="M24323" s="529" t="s">
        <v>1049</v>
      </c>
    </row>
    <row r="24324" spans="12:13" x14ac:dyDescent="0.35">
      <c r="L24324" s="535" t="s">
        <v>25388</v>
      </c>
      <c r="M24324" s="529" t="s">
        <v>1049</v>
      </c>
    </row>
    <row r="24325" spans="12:13" x14ac:dyDescent="0.35">
      <c r="L24325" s="535" t="s">
        <v>25389</v>
      </c>
      <c r="M24325" s="529" t="s">
        <v>1049</v>
      </c>
    </row>
    <row r="24326" spans="12:13" x14ac:dyDescent="0.35">
      <c r="L24326" s="535" t="s">
        <v>25390</v>
      </c>
      <c r="M24326" s="529" t="s">
        <v>1049</v>
      </c>
    </row>
    <row r="24327" spans="12:13" x14ac:dyDescent="0.35">
      <c r="L24327" s="535" t="s">
        <v>25391</v>
      </c>
      <c r="M24327" s="529" t="s">
        <v>1049</v>
      </c>
    </row>
    <row r="24328" spans="12:13" x14ac:dyDescent="0.35">
      <c r="L24328" s="535" t="s">
        <v>25392</v>
      </c>
      <c r="M24328" s="529" t="s">
        <v>1049</v>
      </c>
    </row>
    <row r="24329" spans="12:13" x14ac:dyDescent="0.35">
      <c r="L24329" s="535" t="s">
        <v>25393</v>
      </c>
      <c r="M24329" s="529" t="s">
        <v>1049</v>
      </c>
    </row>
    <row r="24330" spans="12:13" x14ac:dyDescent="0.35">
      <c r="L24330" s="535" t="s">
        <v>25394</v>
      </c>
      <c r="M24330" s="529" t="s">
        <v>1049</v>
      </c>
    </row>
    <row r="24331" spans="12:13" x14ac:dyDescent="0.35">
      <c r="L24331" s="535" t="s">
        <v>25395</v>
      </c>
      <c r="M24331" s="529" t="s">
        <v>1049</v>
      </c>
    </row>
    <row r="24332" spans="12:13" x14ac:dyDescent="0.35">
      <c r="L24332" s="535" t="s">
        <v>25396</v>
      </c>
      <c r="M24332" s="529" t="s">
        <v>1049</v>
      </c>
    </row>
    <row r="24333" spans="12:13" x14ac:dyDescent="0.35">
      <c r="L24333" s="535" t="s">
        <v>25397</v>
      </c>
      <c r="M24333" s="529" t="s">
        <v>1049</v>
      </c>
    </row>
    <row r="24334" spans="12:13" x14ac:dyDescent="0.35">
      <c r="L24334" s="535" t="s">
        <v>25398</v>
      </c>
      <c r="M24334" s="529" t="s">
        <v>1049</v>
      </c>
    </row>
    <row r="24335" spans="12:13" x14ac:dyDescent="0.35">
      <c r="L24335" s="535" t="s">
        <v>25399</v>
      </c>
      <c r="M24335" s="529" t="s">
        <v>1049</v>
      </c>
    </row>
    <row r="24336" spans="12:13" x14ac:dyDescent="0.35">
      <c r="L24336" s="535" t="s">
        <v>25400</v>
      </c>
      <c r="M24336" s="529" t="s">
        <v>1049</v>
      </c>
    </row>
    <row r="24337" spans="12:13" x14ac:dyDescent="0.35">
      <c r="L24337" s="535" t="s">
        <v>25401</v>
      </c>
      <c r="M24337" s="529" t="s">
        <v>1049</v>
      </c>
    </row>
    <row r="24338" spans="12:13" x14ac:dyDescent="0.35">
      <c r="L24338" s="535" t="s">
        <v>25402</v>
      </c>
      <c r="M24338" s="529" t="s">
        <v>1049</v>
      </c>
    </row>
    <row r="24339" spans="12:13" x14ac:dyDescent="0.35">
      <c r="L24339" s="535" t="s">
        <v>25403</v>
      </c>
      <c r="M24339" s="529" t="s">
        <v>1049</v>
      </c>
    </row>
    <row r="24340" spans="12:13" x14ac:dyDescent="0.35">
      <c r="L24340" s="535" t="s">
        <v>25404</v>
      </c>
      <c r="M24340" s="529" t="s">
        <v>1049</v>
      </c>
    </row>
    <row r="24341" spans="12:13" x14ac:dyDescent="0.35">
      <c r="L24341" s="535" t="s">
        <v>25405</v>
      </c>
      <c r="M24341" s="529" t="s">
        <v>1049</v>
      </c>
    </row>
    <row r="24342" spans="12:13" x14ac:dyDescent="0.35">
      <c r="L24342" s="535" t="s">
        <v>25406</v>
      </c>
      <c r="M24342" s="529" t="s">
        <v>1049</v>
      </c>
    </row>
    <row r="24343" spans="12:13" x14ac:dyDescent="0.35">
      <c r="L24343" s="535" t="s">
        <v>25407</v>
      </c>
      <c r="M24343" s="529" t="s">
        <v>1049</v>
      </c>
    </row>
    <row r="24344" spans="12:13" x14ac:dyDescent="0.35">
      <c r="L24344" s="535" t="s">
        <v>25408</v>
      </c>
      <c r="M24344" s="529" t="s">
        <v>1049</v>
      </c>
    </row>
    <row r="24345" spans="12:13" x14ac:dyDescent="0.35">
      <c r="L24345" s="535" t="s">
        <v>25409</v>
      </c>
      <c r="M24345" s="529" t="s">
        <v>1049</v>
      </c>
    </row>
    <row r="24346" spans="12:13" x14ac:dyDescent="0.35">
      <c r="L24346" s="535" t="s">
        <v>25410</v>
      </c>
      <c r="M24346" s="529" t="s">
        <v>1049</v>
      </c>
    </row>
    <row r="24347" spans="12:13" x14ac:dyDescent="0.35">
      <c r="L24347" s="535" t="s">
        <v>25411</v>
      </c>
      <c r="M24347" s="529" t="s">
        <v>1049</v>
      </c>
    </row>
    <row r="24348" spans="12:13" x14ac:dyDescent="0.35">
      <c r="L24348" s="535" t="s">
        <v>25412</v>
      </c>
      <c r="M24348" s="529" t="s">
        <v>1049</v>
      </c>
    </row>
    <row r="24349" spans="12:13" x14ac:dyDescent="0.35">
      <c r="L24349" s="535" t="s">
        <v>25413</v>
      </c>
      <c r="M24349" s="529" t="s">
        <v>1049</v>
      </c>
    </row>
    <row r="24350" spans="12:13" x14ac:dyDescent="0.35">
      <c r="L24350" s="535" t="s">
        <v>25414</v>
      </c>
      <c r="M24350" s="529" t="s">
        <v>1049</v>
      </c>
    </row>
    <row r="24351" spans="12:13" x14ac:dyDescent="0.35">
      <c r="L24351" s="535" t="s">
        <v>25415</v>
      </c>
      <c r="M24351" s="529" t="s">
        <v>1049</v>
      </c>
    </row>
    <row r="24352" spans="12:13" x14ac:dyDescent="0.35">
      <c r="L24352" s="535" t="s">
        <v>25416</v>
      </c>
      <c r="M24352" s="529" t="s">
        <v>1049</v>
      </c>
    </row>
    <row r="24353" spans="12:13" x14ac:dyDescent="0.35">
      <c r="L24353" s="535" t="s">
        <v>25417</v>
      </c>
      <c r="M24353" s="529" t="s">
        <v>1049</v>
      </c>
    </row>
    <row r="24354" spans="12:13" x14ac:dyDescent="0.35">
      <c r="L24354" s="535" t="s">
        <v>25418</v>
      </c>
      <c r="M24354" s="529" t="s">
        <v>1049</v>
      </c>
    </row>
    <row r="24355" spans="12:13" x14ac:dyDescent="0.35">
      <c r="L24355" s="535" t="s">
        <v>25419</v>
      </c>
      <c r="M24355" s="529" t="s">
        <v>1049</v>
      </c>
    </row>
    <row r="24356" spans="12:13" x14ac:dyDescent="0.35">
      <c r="L24356" s="535" t="s">
        <v>25420</v>
      </c>
      <c r="M24356" s="529" t="s">
        <v>1049</v>
      </c>
    </row>
    <row r="24357" spans="12:13" x14ac:dyDescent="0.35">
      <c r="L24357" s="535" t="s">
        <v>25421</v>
      </c>
      <c r="M24357" s="529" t="s">
        <v>1049</v>
      </c>
    </row>
    <row r="24358" spans="12:13" x14ac:dyDescent="0.35">
      <c r="L24358" s="535" t="s">
        <v>25422</v>
      </c>
      <c r="M24358" s="529" t="s">
        <v>1049</v>
      </c>
    </row>
    <row r="24359" spans="12:13" x14ac:dyDescent="0.35">
      <c r="L24359" s="535" t="s">
        <v>25423</v>
      </c>
      <c r="M24359" s="529" t="s">
        <v>1049</v>
      </c>
    </row>
    <row r="24360" spans="12:13" x14ac:dyDescent="0.35">
      <c r="L24360" s="535" t="s">
        <v>25424</v>
      </c>
      <c r="M24360" s="529" t="s">
        <v>1049</v>
      </c>
    </row>
    <row r="24361" spans="12:13" x14ac:dyDescent="0.35">
      <c r="L24361" s="535" t="s">
        <v>25425</v>
      </c>
      <c r="M24361" s="529" t="s">
        <v>1049</v>
      </c>
    </row>
    <row r="24362" spans="12:13" x14ac:dyDescent="0.35">
      <c r="L24362" s="535" t="s">
        <v>25426</v>
      </c>
      <c r="M24362" s="529" t="s">
        <v>1049</v>
      </c>
    </row>
    <row r="24363" spans="12:13" x14ac:dyDescent="0.35">
      <c r="L24363" s="535" t="s">
        <v>25427</v>
      </c>
      <c r="M24363" s="529" t="s">
        <v>1049</v>
      </c>
    </row>
    <row r="24364" spans="12:13" x14ac:dyDescent="0.35">
      <c r="L24364" s="535" t="s">
        <v>25428</v>
      </c>
      <c r="M24364" s="529" t="s">
        <v>1049</v>
      </c>
    </row>
    <row r="24365" spans="12:13" x14ac:dyDescent="0.35">
      <c r="L24365" s="535" t="s">
        <v>25429</v>
      </c>
      <c r="M24365" s="529" t="s">
        <v>1049</v>
      </c>
    </row>
    <row r="24366" spans="12:13" x14ac:dyDescent="0.35">
      <c r="L24366" s="535" t="s">
        <v>25430</v>
      </c>
      <c r="M24366" s="529" t="s">
        <v>1049</v>
      </c>
    </row>
    <row r="24367" spans="12:13" x14ac:dyDescent="0.35">
      <c r="L24367" s="535" t="s">
        <v>25431</v>
      </c>
      <c r="M24367" s="529" t="s">
        <v>1049</v>
      </c>
    </row>
    <row r="24368" spans="12:13" x14ac:dyDescent="0.35">
      <c r="L24368" s="535" t="s">
        <v>25432</v>
      </c>
      <c r="M24368" s="529" t="s">
        <v>1047</v>
      </c>
    </row>
    <row r="24369" spans="12:13" x14ac:dyDescent="0.35">
      <c r="L24369" s="535" t="s">
        <v>25433</v>
      </c>
      <c r="M24369" s="529" t="s">
        <v>1049</v>
      </c>
    </row>
    <row r="24370" spans="12:13" x14ac:dyDescent="0.35">
      <c r="L24370" s="535" t="s">
        <v>25434</v>
      </c>
      <c r="M24370" s="529" t="s">
        <v>1047</v>
      </c>
    </row>
    <row r="24371" spans="12:13" x14ac:dyDescent="0.35">
      <c r="L24371" s="535" t="s">
        <v>25435</v>
      </c>
      <c r="M24371" s="529" t="s">
        <v>1049</v>
      </c>
    </row>
    <row r="24372" spans="12:13" x14ac:dyDescent="0.35">
      <c r="L24372" s="535" t="s">
        <v>25436</v>
      </c>
      <c r="M24372" s="529" t="s">
        <v>1049</v>
      </c>
    </row>
    <row r="24373" spans="12:13" x14ac:dyDescent="0.35">
      <c r="L24373" s="535" t="s">
        <v>25437</v>
      </c>
      <c r="M24373" s="529" t="s">
        <v>1049</v>
      </c>
    </row>
    <row r="24374" spans="12:13" x14ac:dyDescent="0.35">
      <c r="L24374" s="535" t="s">
        <v>25438</v>
      </c>
      <c r="M24374" s="529" t="s">
        <v>1047</v>
      </c>
    </row>
    <row r="24375" spans="12:13" x14ac:dyDescent="0.35">
      <c r="L24375" s="535" t="s">
        <v>25439</v>
      </c>
      <c r="M24375" s="529" t="s">
        <v>1049</v>
      </c>
    </row>
    <row r="24376" spans="12:13" x14ac:dyDescent="0.35">
      <c r="L24376" s="535" t="s">
        <v>25440</v>
      </c>
      <c r="M24376" s="529" t="s">
        <v>1049</v>
      </c>
    </row>
    <row r="24377" spans="12:13" x14ac:dyDescent="0.35">
      <c r="L24377" s="535" t="s">
        <v>25441</v>
      </c>
      <c r="M24377" s="529" t="s">
        <v>1049</v>
      </c>
    </row>
    <row r="24378" spans="12:13" x14ac:dyDescent="0.35">
      <c r="L24378" s="535" t="s">
        <v>25442</v>
      </c>
      <c r="M24378" s="529" t="s">
        <v>1047</v>
      </c>
    </row>
    <row r="24379" spans="12:13" x14ac:dyDescent="0.35">
      <c r="L24379" s="535" t="s">
        <v>25443</v>
      </c>
      <c r="M24379" s="529" t="s">
        <v>1049</v>
      </c>
    </row>
    <row r="24380" spans="12:13" x14ac:dyDescent="0.35">
      <c r="L24380" s="535" t="s">
        <v>25444</v>
      </c>
      <c r="M24380" s="529" t="s">
        <v>1049</v>
      </c>
    </row>
    <row r="24381" spans="12:13" x14ac:dyDescent="0.35">
      <c r="L24381" s="535" t="s">
        <v>25445</v>
      </c>
      <c r="M24381" s="529" t="s">
        <v>1049</v>
      </c>
    </row>
    <row r="24382" spans="12:13" x14ac:dyDescent="0.35">
      <c r="L24382" s="535" t="s">
        <v>25446</v>
      </c>
      <c r="M24382" s="529" t="s">
        <v>1049</v>
      </c>
    </row>
    <row r="24383" spans="12:13" x14ac:dyDescent="0.35">
      <c r="L24383" s="535" t="s">
        <v>25447</v>
      </c>
      <c r="M24383" s="529" t="s">
        <v>1047</v>
      </c>
    </row>
    <row r="24384" spans="12:13" x14ac:dyDescent="0.35">
      <c r="L24384" s="535" t="s">
        <v>25448</v>
      </c>
      <c r="M24384" s="529" t="s">
        <v>1049</v>
      </c>
    </row>
    <row r="24385" spans="12:13" x14ac:dyDescent="0.35">
      <c r="L24385" s="535" t="s">
        <v>25449</v>
      </c>
      <c r="M24385" s="529" t="s">
        <v>1047</v>
      </c>
    </row>
    <row r="24386" spans="12:13" x14ac:dyDescent="0.35">
      <c r="L24386" s="535" t="s">
        <v>25450</v>
      </c>
      <c r="M24386" s="529" t="s">
        <v>1049</v>
      </c>
    </row>
    <row r="24387" spans="12:13" x14ac:dyDescent="0.35">
      <c r="L24387" s="535" t="s">
        <v>25451</v>
      </c>
      <c r="M24387" s="529" t="s">
        <v>1049</v>
      </c>
    </row>
    <row r="24388" spans="12:13" x14ac:dyDescent="0.35">
      <c r="L24388" s="535" t="s">
        <v>25452</v>
      </c>
      <c r="M24388" s="529" t="s">
        <v>1049</v>
      </c>
    </row>
    <row r="24389" spans="12:13" x14ac:dyDescent="0.35">
      <c r="L24389" s="535" t="s">
        <v>25453</v>
      </c>
      <c r="M24389" s="529" t="s">
        <v>1047</v>
      </c>
    </row>
    <row r="24390" spans="12:13" x14ac:dyDescent="0.35">
      <c r="L24390" s="535" t="s">
        <v>25454</v>
      </c>
      <c r="M24390" s="529" t="s">
        <v>1047</v>
      </c>
    </row>
    <row r="24391" spans="12:13" x14ac:dyDescent="0.35">
      <c r="L24391" s="535" t="s">
        <v>25455</v>
      </c>
      <c r="M24391" s="529" t="s">
        <v>1047</v>
      </c>
    </row>
    <row r="24392" spans="12:13" x14ac:dyDescent="0.35">
      <c r="L24392" s="535" t="s">
        <v>25456</v>
      </c>
      <c r="M24392" s="529" t="s">
        <v>1047</v>
      </c>
    </row>
    <row r="24393" spans="12:13" x14ac:dyDescent="0.35">
      <c r="L24393" s="535" t="s">
        <v>25457</v>
      </c>
      <c r="M24393" s="529" t="s">
        <v>1049</v>
      </c>
    </row>
    <row r="24394" spans="12:13" x14ac:dyDescent="0.35">
      <c r="L24394" s="535" t="s">
        <v>25458</v>
      </c>
      <c r="M24394" s="529" t="s">
        <v>1049</v>
      </c>
    </row>
    <row r="24395" spans="12:13" x14ac:dyDescent="0.35">
      <c r="L24395" s="535" t="s">
        <v>25459</v>
      </c>
      <c r="M24395" s="529" t="s">
        <v>1049</v>
      </c>
    </row>
    <row r="24396" spans="12:13" x14ac:dyDescent="0.35">
      <c r="L24396" s="535" t="s">
        <v>25460</v>
      </c>
      <c r="M24396" s="529" t="s">
        <v>1049</v>
      </c>
    </row>
    <row r="24397" spans="12:13" x14ac:dyDescent="0.35">
      <c r="L24397" s="535" t="s">
        <v>25461</v>
      </c>
      <c r="M24397" s="529" t="s">
        <v>1049</v>
      </c>
    </row>
    <row r="24398" spans="12:13" x14ac:dyDescent="0.35">
      <c r="L24398" s="535" t="s">
        <v>25462</v>
      </c>
      <c r="M24398" s="529" t="s">
        <v>1047</v>
      </c>
    </row>
    <row r="24399" spans="12:13" x14ac:dyDescent="0.35">
      <c r="L24399" s="535" t="s">
        <v>25463</v>
      </c>
      <c r="M24399" s="529" t="s">
        <v>1049</v>
      </c>
    </row>
    <row r="24400" spans="12:13" x14ac:dyDescent="0.35">
      <c r="L24400" s="535" t="s">
        <v>25464</v>
      </c>
      <c r="M24400" s="529" t="s">
        <v>1049</v>
      </c>
    </row>
    <row r="24401" spans="12:13" x14ac:dyDescent="0.35">
      <c r="L24401" s="535" t="s">
        <v>25465</v>
      </c>
      <c r="M24401" s="529" t="s">
        <v>1049</v>
      </c>
    </row>
    <row r="24402" spans="12:13" x14ac:dyDescent="0.35">
      <c r="L24402" s="535" t="s">
        <v>25466</v>
      </c>
      <c r="M24402" s="529" t="s">
        <v>1047</v>
      </c>
    </row>
    <row r="24403" spans="12:13" x14ac:dyDescent="0.35">
      <c r="L24403" s="535" t="s">
        <v>25467</v>
      </c>
      <c r="M24403" s="529" t="s">
        <v>1049</v>
      </c>
    </row>
    <row r="24404" spans="12:13" x14ac:dyDescent="0.35">
      <c r="L24404" s="535" t="s">
        <v>25468</v>
      </c>
      <c r="M24404" s="529" t="s">
        <v>1049</v>
      </c>
    </row>
    <row r="24405" spans="12:13" x14ac:dyDescent="0.35">
      <c r="L24405" s="535" t="s">
        <v>25469</v>
      </c>
      <c r="M24405" s="529" t="s">
        <v>1049</v>
      </c>
    </row>
    <row r="24406" spans="12:13" x14ac:dyDescent="0.35">
      <c r="L24406" s="535" t="s">
        <v>25470</v>
      </c>
      <c r="M24406" s="529" t="s">
        <v>1049</v>
      </c>
    </row>
    <row r="24407" spans="12:13" x14ac:dyDescent="0.35">
      <c r="L24407" s="535" t="s">
        <v>25471</v>
      </c>
      <c r="M24407" s="529" t="s">
        <v>1049</v>
      </c>
    </row>
    <row r="24408" spans="12:13" x14ac:dyDescent="0.35">
      <c r="L24408" s="535" t="s">
        <v>25472</v>
      </c>
      <c r="M24408" s="529" t="s">
        <v>1049</v>
      </c>
    </row>
    <row r="24409" spans="12:13" x14ac:dyDescent="0.35">
      <c r="L24409" s="535" t="s">
        <v>25473</v>
      </c>
      <c r="M24409" s="529" t="s">
        <v>1049</v>
      </c>
    </row>
    <row r="24410" spans="12:13" x14ac:dyDescent="0.35">
      <c r="L24410" s="535" t="s">
        <v>25474</v>
      </c>
      <c r="M24410" s="529" t="s">
        <v>1049</v>
      </c>
    </row>
    <row r="24411" spans="12:13" x14ac:dyDescent="0.35">
      <c r="L24411" s="535" t="s">
        <v>25475</v>
      </c>
      <c r="M24411" s="529" t="s">
        <v>1049</v>
      </c>
    </row>
    <row r="24412" spans="12:13" x14ac:dyDescent="0.35">
      <c r="L24412" s="535" t="s">
        <v>25476</v>
      </c>
      <c r="M24412" s="529" t="s">
        <v>1049</v>
      </c>
    </row>
    <row r="24413" spans="12:13" x14ac:dyDescent="0.35">
      <c r="L24413" s="535" t="s">
        <v>25477</v>
      </c>
      <c r="M24413" s="529" t="s">
        <v>1049</v>
      </c>
    </row>
    <row r="24414" spans="12:13" x14ac:dyDescent="0.35">
      <c r="L24414" s="535" t="s">
        <v>25478</v>
      </c>
      <c r="M24414" s="529" t="s">
        <v>1049</v>
      </c>
    </row>
    <row r="24415" spans="12:13" x14ac:dyDescent="0.35">
      <c r="L24415" s="535" t="s">
        <v>25479</v>
      </c>
      <c r="M24415" s="529" t="s">
        <v>1049</v>
      </c>
    </row>
    <row r="24416" spans="12:13" x14ac:dyDescent="0.35">
      <c r="L24416" s="535" t="s">
        <v>25480</v>
      </c>
      <c r="M24416" s="529" t="s">
        <v>1049</v>
      </c>
    </row>
    <row r="24417" spans="12:13" x14ac:dyDescent="0.35">
      <c r="L24417" s="535" t="s">
        <v>25481</v>
      </c>
      <c r="M24417" s="529" t="s">
        <v>1049</v>
      </c>
    </row>
    <row r="24418" spans="12:13" x14ac:dyDescent="0.35">
      <c r="L24418" s="535" t="s">
        <v>25482</v>
      </c>
      <c r="M24418" s="529" t="s">
        <v>1049</v>
      </c>
    </row>
    <row r="24419" spans="12:13" x14ac:dyDescent="0.35">
      <c r="L24419" s="535" t="s">
        <v>25483</v>
      </c>
      <c r="M24419" s="529" t="s">
        <v>1049</v>
      </c>
    </row>
    <row r="24420" spans="12:13" x14ac:dyDescent="0.35">
      <c r="L24420" s="535" t="s">
        <v>25484</v>
      </c>
      <c r="M24420" s="529" t="s">
        <v>1049</v>
      </c>
    </row>
    <row r="24421" spans="12:13" x14ac:dyDescent="0.35">
      <c r="L24421" s="535" t="s">
        <v>25485</v>
      </c>
      <c r="M24421" s="529" t="s">
        <v>1049</v>
      </c>
    </row>
    <row r="24422" spans="12:13" x14ac:dyDescent="0.35">
      <c r="L24422" s="535" t="s">
        <v>25486</v>
      </c>
      <c r="M24422" s="529" t="s">
        <v>1049</v>
      </c>
    </row>
    <row r="24423" spans="12:13" x14ac:dyDescent="0.35">
      <c r="L24423" s="535" t="s">
        <v>25487</v>
      </c>
      <c r="M24423" s="529" t="s">
        <v>1049</v>
      </c>
    </row>
    <row r="24424" spans="12:13" x14ac:dyDescent="0.35">
      <c r="L24424" s="535" t="s">
        <v>25488</v>
      </c>
      <c r="M24424" s="529" t="s">
        <v>1049</v>
      </c>
    </row>
    <row r="24425" spans="12:13" x14ac:dyDescent="0.35">
      <c r="L24425" s="535" t="s">
        <v>25489</v>
      </c>
      <c r="M24425" s="529" t="s">
        <v>1049</v>
      </c>
    </row>
    <row r="24426" spans="12:13" x14ac:dyDescent="0.35">
      <c r="L24426" s="535" t="s">
        <v>25490</v>
      </c>
      <c r="M24426" s="529" t="s">
        <v>1049</v>
      </c>
    </row>
    <row r="24427" spans="12:13" x14ac:dyDescent="0.35">
      <c r="L24427" s="535" t="s">
        <v>25491</v>
      </c>
      <c r="M24427" s="529" t="s">
        <v>1049</v>
      </c>
    </row>
    <row r="24428" spans="12:13" x14ac:dyDescent="0.35">
      <c r="L24428" s="535" t="s">
        <v>25492</v>
      </c>
      <c r="M24428" s="529" t="s">
        <v>1049</v>
      </c>
    </row>
    <row r="24429" spans="12:13" x14ac:dyDescent="0.35">
      <c r="L24429" s="535" t="s">
        <v>25493</v>
      </c>
      <c r="M24429" s="529" t="s">
        <v>1049</v>
      </c>
    </row>
    <row r="24430" spans="12:13" x14ac:dyDescent="0.35">
      <c r="L24430" s="535" t="s">
        <v>25494</v>
      </c>
      <c r="M24430" s="529" t="s">
        <v>1049</v>
      </c>
    </row>
    <row r="24431" spans="12:13" x14ac:dyDescent="0.35">
      <c r="L24431" s="535" t="s">
        <v>25495</v>
      </c>
      <c r="M24431" s="529" t="s">
        <v>1049</v>
      </c>
    </row>
    <row r="24432" spans="12:13" x14ac:dyDescent="0.35">
      <c r="L24432" s="535" t="s">
        <v>25496</v>
      </c>
      <c r="M24432" s="529" t="s">
        <v>1049</v>
      </c>
    </row>
    <row r="24433" spans="12:13" x14ac:dyDescent="0.35">
      <c r="L24433" s="535" t="s">
        <v>25497</v>
      </c>
      <c r="M24433" s="529" t="s">
        <v>1049</v>
      </c>
    </row>
    <row r="24434" spans="12:13" x14ac:dyDescent="0.35">
      <c r="L24434" s="535" t="s">
        <v>25498</v>
      </c>
      <c r="M24434" s="529" t="s">
        <v>1049</v>
      </c>
    </row>
    <row r="24435" spans="12:13" x14ac:dyDescent="0.35">
      <c r="L24435" s="535" t="s">
        <v>25499</v>
      </c>
      <c r="M24435" s="529" t="s">
        <v>1049</v>
      </c>
    </row>
    <row r="24436" spans="12:13" x14ac:dyDescent="0.35">
      <c r="L24436" s="535" t="s">
        <v>25500</v>
      </c>
      <c r="M24436" s="529" t="s">
        <v>1049</v>
      </c>
    </row>
    <row r="24437" spans="12:13" x14ac:dyDescent="0.35">
      <c r="L24437" s="535" t="s">
        <v>25501</v>
      </c>
      <c r="M24437" s="529" t="s">
        <v>1049</v>
      </c>
    </row>
    <row r="24438" spans="12:13" x14ac:dyDescent="0.35">
      <c r="L24438" s="535" t="s">
        <v>25502</v>
      </c>
      <c r="M24438" s="529" t="s">
        <v>1049</v>
      </c>
    </row>
    <row r="24439" spans="12:13" x14ac:dyDescent="0.35">
      <c r="L24439" s="535" t="s">
        <v>25503</v>
      </c>
      <c r="M24439" s="529" t="s">
        <v>1049</v>
      </c>
    </row>
    <row r="24440" spans="12:13" x14ac:dyDescent="0.35">
      <c r="L24440" s="535" t="s">
        <v>25504</v>
      </c>
      <c r="M24440" s="529" t="s">
        <v>1049</v>
      </c>
    </row>
    <row r="24441" spans="12:13" x14ac:dyDescent="0.35">
      <c r="L24441" s="535" t="s">
        <v>25505</v>
      </c>
      <c r="M24441" s="529" t="s">
        <v>1049</v>
      </c>
    </row>
    <row r="24442" spans="12:13" x14ac:dyDescent="0.35">
      <c r="L24442" s="535" t="s">
        <v>25506</v>
      </c>
      <c r="M24442" s="529" t="s">
        <v>1049</v>
      </c>
    </row>
    <row r="24443" spans="12:13" x14ac:dyDescent="0.35">
      <c r="L24443" s="535" t="s">
        <v>25507</v>
      </c>
      <c r="M24443" s="529" t="s">
        <v>1049</v>
      </c>
    </row>
    <row r="24444" spans="12:13" x14ac:dyDescent="0.35">
      <c r="L24444" s="535" t="s">
        <v>25508</v>
      </c>
      <c r="M24444" s="529" t="s">
        <v>1049</v>
      </c>
    </row>
    <row r="24445" spans="12:13" x14ac:dyDescent="0.35">
      <c r="L24445" s="535" t="s">
        <v>25509</v>
      </c>
      <c r="M24445" s="529" t="s">
        <v>1049</v>
      </c>
    </row>
    <row r="24446" spans="12:13" x14ac:dyDescent="0.35">
      <c r="L24446" s="535" t="s">
        <v>25510</v>
      </c>
      <c r="M24446" s="529" t="s">
        <v>1049</v>
      </c>
    </row>
    <row r="24447" spans="12:13" x14ac:dyDescent="0.35">
      <c r="L24447" s="535" t="s">
        <v>25511</v>
      </c>
      <c r="M24447" s="529" t="s">
        <v>1049</v>
      </c>
    </row>
    <row r="24448" spans="12:13" x14ac:dyDescent="0.35">
      <c r="L24448" s="535" t="s">
        <v>25512</v>
      </c>
      <c r="M24448" s="529" t="s">
        <v>1049</v>
      </c>
    </row>
    <row r="24449" spans="12:13" x14ac:dyDescent="0.35">
      <c r="L24449" s="535" t="s">
        <v>25513</v>
      </c>
      <c r="M24449" s="529" t="s">
        <v>1049</v>
      </c>
    </row>
    <row r="24450" spans="12:13" x14ac:dyDescent="0.35">
      <c r="L24450" s="535" t="s">
        <v>25514</v>
      </c>
      <c r="M24450" s="529" t="s">
        <v>1049</v>
      </c>
    </row>
    <row r="24451" spans="12:13" x14ac:dyDescent="0.35">
      <c r="L24451" s="535" t="s">
        <v>25515</v>
      </c>
      <c r="M24451" s="529" t="s">
        <v>1049</v>
      </c>
    </row>
    <row r="24452" spans="12:13" x14ac:dyDescent="0.35">
      <c r="L24452" s="535" t="s">
        <v>25516</v>
      </c>
      <c r="M24452" s="529" t="s">
        <v>1049</v>
      </c>
    </row>
    <row r="24453" spans="12:13" x14ac:dyDescent="0.35">
      <c r="L24453" s="535" t="s">
        <v>25517</v>
      </c>
      <c r="M24453" s="529" t="s">
        <v>1049</v>
      </c>
    </row>
    <row r="24454" spans="12:13" x14ac:dyDescent="0.35">
      <c r="L24454" s="535" t="s">
        <v>25518</v>
      </c>
      <c r="M24454" s="529" t="s">
        <v>1049</v>
      </c>
    </row>
    <row r="24455" spans="12:13" x14ac:dyDescent="0.35">
      <c r="L24455" s="535" t="s">
        <v>25519</v>
      </c>
      <c r="M24455" s="529" t="s">
        <v>1049</v>
      </c>
    </row>
    <row r="24456" spans="12:13" x14ac:dyDescent="0.35">
      <c r="L24456" s="535" t="s">
        <v>25520</v>
      </c>
      <c r="M24456" s="529" t="s">
        <v>1049</v>
      </c>
    </row>
    <row r="24457" spans="12:13" x14ac:dyDescent="0.35">
      <c r="L24457" s="535" t="s">
        <v>25521</v>
      </c>
      <c r="M24457" s="529" t="s">
        <v>1049</v>
      </c>
    </row>
    <row r="24458" spans="12:13" x14ac:dyDescent="0.35">
      <c r="L24458" s="535" t="s">
        <v>25522</v>
      </c>
      <c r="M24458" s="529" t="s">
        <v>1049</v>
      </c>
    </row>
    <row r="24459" spans="12:13" x14ac:dyDescent="0.35">
      <c r="L24459" s="535" t="s">
        <v>25523</v>
      </c>
      <c r="M24459" s="529" t="s">
        <v>1049</v>
      </c>
    </row>
    <row r="24460" spans="12:13" x14ac:dyDescent="0.35">
      <c r="L24460" s="535" t="s">
        <v>25524</v>
      </c>
      <c r="M24460" s="529" t="s">
        <v>1049</v>
      </c>
    </row>
    <row r="24461" spans="12:13" x14ac:dyDescent="0.35">
      <c r="L24461" s="535" t="s">
        <v>25525</v>
      </c>
      <c r="M24461" s="529" t="s">
        <v>1049</v>
      </c>
    </row>
    <row r="24462" spans="12:13" x14ac:dyDescent="0.35">
      <c r="L24462" s="535" t="s">
        <v>25526</v>
      </c>
      <c r="M24462" s="529" t="s">
        <v>1049</v>
      </c>
    </row>
    <row r="24463" spans="12:13" x14ac:dyDescent="0.35">
      <c r="L24463" s="535" t="s">
        <v>25527</v>
      </c>
      <c r="M24463" s="529" t="s">
        <v>1049</v>
      </c>
    </row>
    <row r="24464" spans="12:13" x14ac:dyDescent="0.35">
      <c r="L24464" s="535" t="s">
        <v>25528</v>
      </c>
      <c r="M24464" s="529" t="s">
        <v>1049</v>
      </c>
    </row>
    <row r="24465" spans="12:13" x14ac:dyDescent="0.35">
      <c r="L24465" s="535" t="s">
        <v>25529</v>
      </c>
      <c r="M24465" s="529" t="s">
        <v>1049</v>
      </c>
    </row>
    <row r="24466" spans="12:13" x14ac:dyDescent="0.35">
      <c r="L24466" s="535" t="s">
        <v>25530</v>
      </c>
      <c r="M24466" s="529" t="s">
        <v>1049</v>
      </c>
    </row>
    <row r="24467" spans="12:13" x14ac:dyDescent="0.35">
      <c r="L24467" s="535" t="s">
        <v>25531</v>
      </c>
      <c r="M24467" s="529" t="s">
        <v>1049</v>
      </c>
    </row>
    <row r="24468" spans="12:13" x14ac:dyDescent="0.35">
      <c r="L24468" s="535" t="s">
        <v>25532</v>
      </c>
      <c r="M24468" s="529" t="s">
        <v>1049</v>
      </c>
    </row>
    <row r="24469" spans="12:13" x14ac:dyDescent="0.35">
      <c r="L24469" s="535" t="s">
        <v>25533</v>
      </c>
      <c r="M24469" s="529" t="s">
        <v>1049</v>
      </c>
    </row>
    <row r="24470" spans="12:13" x14ac:dyDescent="0.35">
      <c r="L24470" s="535" t="s">
        <v>25534</v>
      </c>
      <c r="M24470" s="529" t="s">
        <v>1049</v>
      </c>
    </row>
    <row r="24471" spans="12:13" x14ac:dyDescent="0.35">
      <c r="L24471" s="535" t="s">
        <v>25535</v>
      </c>
      <c r="M24471" s="529" t="s">
        <v>1049</v>
      </c>
    </row>
    <row r="24472" spans="12:13" x14ac:dyDescent="0.35">
      <c r="L24472" s="535" t="s">
        <v>25536</v>
      </c>
      <c r="M24472" s="529" t="s">
        <v>1049</v>
      </c>
    </row>
    <row r="24473" spans="12:13" x14ac:dyDescent="0.35">
      <c r="L24473" s="535" t="s">
        <v>25537</v>
      </c>
      <c r="M24473" s="529" t="s">
        <v>1049</v>
      </c>
    </row>
    <row r="24474" spans="12:13" x14ac:dyDescent="0.35">
      <c r="L24474" s="535" t="s">
        <v>25538</v>
      </c>
      <c r="M24474" s="529" t="s">
        <v>1049</v>
      </c>
    </row>
    <row r="24475" spans="12:13" x14ac:dyDescent="0.35">
      <c r="L24475" s="535" t="s">
        <v>25539</v>
      </c>
      <c r="M24475" s="529" t="s">
        <v>1049</v>
      </c>
    </row>
    <row r="24476" spans="12:13" x14ac:dyDescent="0.35">
      <c r="L24476" s="535" t="s">
        <v>25540</v>
      </c>
      <c r="M24476" s="529" t="s">
        <v>1049</v>
      </c>
    </row>
    <row r="24477" spans="12:13" x14ac:dyDescent="0.35">
      <c r="L24477" s="535" t="s">
        <v>25541</v>
      </c>
      <c r="M24477" s="529" t="s">
        <v>1049</v>
      </c>
    </row>
    <row r="24478" spans="12:13" x14ac:dyDescent="0.35">
      <c r="L24478" s="535" t="s">
        <v>25542</v>
      </c>
      <c r="M24478" s="529" t="s">
        <v>1049</v>
      </c>
    </row>
    <row r="24479" spans="12:13" x14ac:dyDescent="0.35">
      <c r="L24479" s="535" t="s">
        <v>25543</v>
      </c>
      <c r="M24479" s="529" t="s">
        <v>1049</v>
      </c>
    </row>
    <row r="24480" spans="12:13" x14ac:dyDescent="0.35">
      <c r="L24480" s="535" t="s">
        <v>25544</v>
      </c>
      <c r="M24480" s="529" t="s">
        <v>1049</v>
      </c>
    </row>
    <row r="24481" spans="12:13" x14ac:dyDescent="0.35">
      <c r="L24481" s="535" t="s">
        <v>25545</v>
      </c>
      <c r="M24481" s="529" t="s">
        <v>1049</v>
      </c>
    </row>
    <row r="24482" spans="12:13" x14ac:dyDescent="0.35">
      <c r="L24482" s="535" t="s">
        <v>25546</v>
      </c>
      <c r="M24482" s="529" t="s">
        <v>1049</v>
      </c>
    </row>
    <row r="24483" spans="12:13" x14ac:dyDescent="0.35">
      <c r="L24483" s="535" t="s">
        <v>25547</v>
      </c>
      <c r="M24483" s="529" t="s">
        <v>1049</v>
      </c>
    </row>
    <row r="24484" spans="12:13" x14ac:dyDescent="0.35">
      <c r="L24484" s="535" t="s">
        <v>25548</v>
      </c>
      <c r="M24484" s="529" t="s">
        <v>1049</v>
      </c>
    </row>
    <row r="24485" spans="12:13" x14ac:dyDescent="0.35">
      <c r="L24485" s="535" t="s">
        <v>25549</v>
      </c>
      <c r="M24485" s="529" t="s">
        <v>1049</v>
      </c>
    </row>
    <row r="24486" spans="12:13" x14ac:dyDescent="0.35">
      <c r="L24486" s="535" t="s">
        <v>25550</v>
      </c>
      <c r="M24486" s="529" t="s">
        <v>1049</v>
      </c>
    </row>
    <row r="24487" spans="12:13" x14ac:dyDescent="0.35">
      <c r="L24487" s="535" t="s">
        <v>25551</v>
      </c>
      <c r="M24487" s="529" t="s">
        <v>1049</v>
      </c>
    </row>
    <row r="24488" spans="12:13" x14ac:dyDescent="0.35">
      <c r="L24488" s="535" t="s">
        <v>25552</v>
      </c>
      <c r="M24488" s="529" t="s">
        <v>1049</v>
      </c>
    </row>
    <row r="24489" spans="12:13" x14ac:dyDescent="0.35">
      <c r="L24489" s="535" t="s">
        <v>25553</v>
      </c>
      <c r="M24489" s="529" t="s">
        <v>1049</v>
      </c>
    </row>
    <row r="24490" spans="12:13" x14ac:dyDescent="0.35">
      <c r="L24490" s="535" t="s">
        <v>25554</v>
      </c>
      <c r="M24490" s="529" t="s">
        <v>1049</v>
      </c>
    </row>
    <row r="24491" spans="12:13" x14ac:dyDescent="0.35">
      <c r="L24491" s="535" t="s">
        <v>25555</v>
      </c>
      <c r="M24491" s="529" t="s">
        <v>1049</v>
      </c>
    </row>
    <row r="24492" spans="12:13" x14ac:dyDescent="0.35">
      <c r="L24492" s="535" t="s">
        <v>25556</v>
      </c>
      <c r="M24492" s="529" t="s">
        <v>1049</v>
      </c>
    </row>
    <row r="24493" spans="12:13" x14ac:dyDescent="0.35">
      <c r="L24493" s="535" t="s">
        <v>25557</v>
      </c>
      <c r="M24493" s="529" t="s">
        <v>1049</v>
      </c>
    </row>
    <row r="24494" spans="12:13" x14ac:dyDescent="0.35">
      <c r="L24494" s="535" t="s">
        <v>25558</v>
      </c>
      <c r="M24494" s="529" t="s">
        <v>1049</v>
      </c>
    </row>
    <row r="24495" spans="12:13" x14ac:dyDescent="0.35">
      <c r="L24495" s="535" t="s">
        <v>25559</v>
      </c>
      <c r="M24495" s="529" t="s">
        <v>1047</v>
      </c>
    </row>
    <row r="24496" spans="12:13" x14ac:dyDescent="0.35">
      <c r="L24496" s="535" t="s">
        <v>25560</v>
      </c>
      <c r="M24496" s="529" t="s">
        <v>1047</v>
      </c>
    </row>
    <row r="24497" spans="12:13" x14ac:dyDescent="0.35">
      <c r="L24497" s="535" t="s">
        <v>25561</v>
      </c>
      <c r="M24497" s="529" t="s">
        <v>1047</v>
      </c>
    </row>
    <row r="24498" spans="12:13" x14ac:dyDescent="0.35">
      <c r="L24498" s="535" t="s">
        <v>25562</v>
      </c>
      <c r="M24498" s="529" t="s">
        <v>1047</v>
      </c>
    </row>
    <row r="24499" spans="12:13" x14ac:dyDescent="0.35">
      <c r="L24499" s="535" t="s">
        <v>25563</v>
      </c>
      <c r="M24499" s="529" t="s">
        <v>1047</v>
      </c>
    </row>
    <row r="24500" spans="12:13" x14ac:dyDescent="0.35">
      <c r="L24500" s="535" t="s">
        <v>25564</v>
      </c>
      <c r="M24500" s="529" t="s">
        <v>1047</v>
      </c>
    </row>
    <row r="24501" spans="12:13" x14ac:dyDescent="0.35">
      <c r="L24501" s="535" t="s">
        <v>25565</v>
      </c>
      <c r="M24501" s="529" t="s">
        <v>1047</v>
      </c>
    </row>
    <row r="24502" spans="12:13" x14ac:dyDescent="0.35">
      <c r="L24502" s="535" t="s">
        <v>25566</v>
      </c>
      <c r="M24502" s="529" t="s">
        <v>1047</v>
      </c>
    </row>
    <row r="24503" spans="12:13" x14ac:dyDescent="0.35">
      <c r="L24503" s="535" t="s">
        <v>25567</v>
      </c>
      <c r="M24503" s="529" t="s">
        <v>1047</v>
      </c>
    </row>
    <row r="24504" spans="12:13" x14ac:dyDescent="0.35">
      <c r="L24504" s="535" t="s">
        <v>25568</v>
      </c>
      <c r="M24504" s="529" t="s">
        <v>1047</v>
      </c>
    </row>
    <row r="24505" spans="12:13" x14ac:dyDescent="0.35">
      <c r="L24505" s="535" t="s">
        <v>25569</v>
      </c>
      <c r="M24505" s="529" t="s">
        <v>1047</v>
      </c>
    </row>
    <row r="24506" spans="12:13" x14ac:dyDescent="0.35">
      <c r="L24506" s="535" t="s">
        <v>25570</v>
      </c>
      <c r="M24506" s="529" t="s">
        <v>1047</v>
      </c>
    </row>
    <row r="24507" spans="12:13" x14ac:dyDescent="0.35">
      <c r="L24507" s="535" t="s">
        <v>25571</v>
      </c>
      <c r="M24507" s="529" t="s">
        <v>1047</v>
      </c>
    </row>
    <row r="24508" spans="12:13" x14ac:dyDescent="0.35">
      <c r="L24508" s="535" t="s">
        <v>25572</v>
      </c>
      <c r="M24508" s="529" t="s">
        <v>1047</v>
      </c>
    </row>
    <row r="24509" spans="12:13" x14ac:dyDescent="0.35">
      <c r="L24509" s="535" t="s">
        <v>25573</v>
      </c>
      <c r="M24509" s="529" t="s">
        <v>1047</v>
      </c>
    </row>
    <row r="24510" spans="12:13" x14ac:dyDescent="0.35">
      <c r="L24510" s="535" t="s">
        <v>25574</v>
      </c>
      <c r="M24510" s="529" t="s">
        <v>1047</v>
      </c>
    </row>
    <row r="24511" spans="12:13" x14ac:dyDescent="0.35">
      <c r="L24511" s="535" t="s">
        <v>25575</v>
      </c>
      <c r="M24511" s="529" t="s">
        <v>1047</v>
      </c>
    </row>
    <row r="24512" spans="12:13" x14ac:dyDescent="0.35">
      <c r="L24512" s="535" t="s">
        <v>25576</v>
      </c>
      <c r="M24512" s="529" t="s">
        <v>1047</v>
      </c>
    </row>
    <row r="24513" spans="12:13" x14ac:dyDescent="0.35">
      <c r="L24513" s="535" t="s">
        <v>25577</v>
      </c>
      <c r="M24513" s="529" t="s">
        <v>1047</v>
      </c>
    </row>
    <row r="24514" spans="12:13" x14ac:dyDescent="0.35">
      <c r="L24514" s="535" t="s">
        <v>25578</v>
      </c>
      <c r="M24514" s="529" t="s">
        <v>1047</v>
      </c>
    </row>
    <row r="24515" spans="12:13" x14ac:dyDescent="0.35">
      <c r="L24515" s="535" t="s">
        <v>25579</v>
      </c>
      <c r="M24515" s="529" t="s">
        <v>1047</v>
      </c>
    </row>
    <row r="24516" spans="12:13" x14ac:dyDescent="0.35">
      <c r="L24516" s="535" t="s">
        <v>25580</v>
      </c>
      <c r="M24516" s="529" t="s">
        <v>1047</v>
      </c>
    </row>
    <row r="24517" spans="12:13" x14ac:dyDescent="0.35">
      <c r="L24517" s="535" t="s">
        <v>25581</v>
      </c>
      <c r="M24517" s="529" t="s">
        <v>1047</v>
      </c>
    </row>
    <row r="24518" spans="12:13" x14ac:dyDescent="0.35">
      <c r="L24518" s="535" t="s">
        <v>25582</v>
      </c>
      <c r="M24518" s="529" t="s">
        <v>1047</v>
      </c>
    </row>
    <row r="24519" spans="12:13" x14ac:dyDescent="0.35">
      <c r="L24519" s="535" t="s">
        <v>25583</v>
      </c>
      <c r="M24519" s="529" t="s">
        <v>1047</v>
      </c>
    </row>
    <row r="24520" spans="12:13" x14ac:dyDescent="0.35">
      <c r="L24520" s="535" t="s">
        <v>25584</v>
      </c>
      <c r="M24520" s="529" t="s">
        <v>1047</v>
      </c>
    </row>
    <row r="24521" spans="12:13" x14ac:dyDescent="0.35">
      <c r="L24521" s="535" t="s">
        <v>25585</v>
      </c>
      <c r="M24521" s="529" t="s">
        <v>1047</v>
      </c>
    </row>
    <row r="24522" spans="12:13" x14ac:dyDescent="0.35">
      <c r="L24522" s="535" t="s">
        <v>25586</v>
      </c>
      <c r="M24522" s="529" t="s">
        <v>1047</v>
      </c>
    </row>
    <row r="24523" spans="12:13" x14ac:dyDescent="0.35">
      <c r="L24523" s="535" t="s">
        <v>25587</v>
      </c>
      <c r="M24523" s="529" t="s">
        <v>1047</v>
      </c>
    </row>
    <row r="24524" spans="12:13" x14ac:dyDescent="0.35">
      <c r="L24524" s="535" t="s">
        <v>25588</v>
      </c>
      <c r="M24524" s="529" t="s">
        <v>1047</v>
      </c>
    </row>
    <row r="24525" spans="12:13" x14ac:dyDescent="0.35">
      <c r="L24525" s="535" t="s">
        <v>25589</v>
      </c>
      <c r="M24525" s="529" t="s">
        <v>1047</v>
      </c>
    </row>
    <row r="24526" spans="12:13" x14ac:dyDescent="0.35">
      <c r="L24526" s="535" t="s">
        <v>25590</v>
      </c>
      <c r="M24526" s="529" t="s">
        <v>1047</v>
      </c>
    </row>
    <row r="24527" spans="12:13" x14ac:dyDescent="0.35">
      <c r="L24527" s="535" t="s">
        <v>25591</v>
      </c>
      <c r="M24527" s="529" t="s">
        <v>1047</v>
      </c>
    </row>
    <row r="24528" spans="12:13" x14ac:dyDescent="0.35">
      <c r="L24528" s="535" t="s">
        <v>25592</v>
      </c>
      <c r="M24528" s="529" t="s">
        <v>1047</v>
      </c>
    </row>
    <row r="24529" spans="12:13" x14ac:dyDescent="0.35">
      <c r="L24529" s="535" t="s">
        <v>25593</v>
      </c>
      <c r="M24529" s="529" t="s">
        <v>1047</v>
      </c>
    </row>
    <row r="24530" spans="12:13" x14ac:dyDescent="0.35">
      <c r="L24530" s="535" t="s">
        <v>25594</v>
      </c>
      <c r="M24530" s="529" t="s">
        <v>1049</v>
      </c>
    </row>
    <row r="24531" spans="12:13" x14ac:dyDescent="0.35">
      <c r="L24531" s="535" t="s">
        <v>25595</v>
      </c>
      <c r="M24531" s="529" t="s">
        <v>1049</v>
      </c>
    </row>
    <row r="24532" spans="12:13" x14ac:dyDescent="0.35">
      <c r="L24532" s="535" t="s">
        <v>25596</v>
      </c>
      <c r="M24532" s="529" t="s">
        <v>1047</v>
      </c>
    </row>
    <row r="24533" spans="12:13" x14ac:dyDescent="0.35">
      <c r="L24533" s="535" t="s">
        <v>25597</v>
      </c>
      <c r="M24533" s="529" t="s">
        <v>1047</v>
      </c>
    </row>
    <row r="24534" spans="12:13" x14ac:dyDescent="0.35">
      <c r="L24534" s="535" t="s">
        <v>25598</v>
      </c>
      <c r="M24534" s="529" t="s">
        <v>1047</v>
      </c>
    </row>
    <row r="24535" spans="12:13" x14ac:dyDescent="0.35">
      <c r="L24535" s="535" t="s">
        <v>25599</v>
      </c>
      <c r="M24535" s="529" t="s">
        <v>1049</v>
      </c>
    </row>
    <row r="24536" spans="12:13" x14ac:dyDescent="0.35">
      <c r="L24536" s="535" t="s">
        <v>25600</v>
      </c>
      <c r="M24536" s="529" t="s">
        <v>1049</v>
      </c>
    </row>
    <row r="24537" spans="12:13" x14ac:dyDescent="0.35">
      <c r="L24537" s="535" t="s">
        <v>25601</v>
      </c>
      <c r="M24537" s="529" t="s">
        <v>1047</v>
      </c>
    </row>
    <row r="24538" spans="12:13" x14ac:dyDescent="0.35">
      <c r="L24538" s="535" t="s">
        <v>25602</v>
      </c>
      <c r="M24538" s="529" t="s">
        <v>1049</v>
      </c>
    </row>
    <row r="24539" spans="12:13" x14ac:dyDescent="0.35">
      <c r="L24539" s="535" t="s">
        <v>25603</v>
      </c>
      <c r="M24539" s="529" t="s">
        <v>1049</v>
      </c>
    </row>
    <row r="24540" spans="12:13" x14ac:dyDescent="0.35">
      <c r="L24540" s="535" t="s">
        <v>25604</v>
      </c>
      <c r="M24540" s="529" t="s">
        <v>1049</v>
      </c>
    </row>
    <row r="24541" spans="12:13" x14ac:dyDescent="0.35">
      <c r="L24541" s="535" t="s">
        <v>25605</v>
      </c>
      <c r="M24541" s="529" t="s">
        <v>1049</v>
      </c>
    </row>
    <row r="24542" spans="12:13" x14ac:dyDescent="0.35">
      <c r="L24542" s="535" t="s">
        <v>25606</v>
      </c>
      <c r="M24542" s="529" t="s">
        <v>1047</v>
      </c>
    </row>
    <row r="24543" spans="12:13" x14ac:dyDescent="0.35">
      <c r="L24543" s="535" t="s">
        <v>25607</v>
      </c>
      <c r="M24543" s="529" t="s">
        <v>1047</v>
      </c>
    </row>
    <row r="24544" spans="12:13" x14ac:dyDescent="0.35">
      <c r="L24544" s="535" t="s">
        <v>25608</v>
      </c>
      <c r="M24544" s="529" t="s">
        <v>1049</v>
      </c>
    </row>
    <row r="24545" spans="12:13" x14ac:dyDescent="0.35">
      <c r="L24545" s="535" t="s">
        <v>25609</v>
      </c>
      <c r="M24545" s="529" t="s">
        <v>1047</v>
      </c>
    </row>
    <row r="24546" spans="12:13" x14ac:dyDescent="0.35">
      <c r="L24546" s="535" t="s">
        <v>25610</v>
      </c>
      <c r="M24546" s="529" t="s">
        <v>1049</v>
      </c>
    </row>
    <row r="24547" spans="12:13" x14ac:dyDescent="0.35">
      <c r="L24547" s="535" t="s">
        <v>25611</v>
      </c>
      <c r="M24547" s="529" t="s">
        <v>1049</v>
      </c>
    </row>
    <row r="24548" spans="12:13" x14ac:dyDescent="0.35">
      <c r="L24548" s="535" t="s">
        <v>25612</v>
      </c>
      <c r="M24548" s="529" t="s">
        <v>1047</v>
      </c>
    </row>
    <row r="24549" spans="12:13" x14ac:dyDescent="0.35">
      <c r="L24549" s="535" t="s">
        <v>25613</v>
      </c>
      <c r="M24549" s="529" t="s">
        <v>1049</v>
      </c>
    </row>
    <row r="24550" spans="12:13" x14ac:dyDescent="0.35">
      <c r="L24550" s="535" t="s">
        <v>25614</v>
      </c>
      <c r="M24550" s="529" t="s">
        <v>1047</v>
      </c>
    </row>
    <row r="24551" spans="12:13" x14ac:dyDescent="0.35">
      <c r="L24551" s="535" t="s">
        <v>25615</v>
      </c>
      <c r="M24551" s="529" t="s">
        <v>1049</v>
      </c>
    </row>
    <row r="24552" spans="12:13" x14ac:dyDescent="0.35">
      <c r="L24552" s="535" t="s">
        <v>25616</v>
      </c>
      <c r="M24552" s="529" t="s">
        <v>1049</v>
      </c>
    </row>
    <row r="24553" spans="12:13" x14ac:dyDescent="0.35">
      <c r="L24553" s="535" t="s">
        <v>25617</v>
      </c>
      <c r="M24553" s="529" t="s">
        <v>1047</v>
      </c>
    </row>
    <row r="24554" spans="12:13" x14ac:dyDescent="0.35">
      <c r="L24554" s="535" t="s">
        <v>25618</v>
      </c>
      <c r="M24554" s="529" t="s">
        <v>1047</v>
      </c>
    </row>
    <row r="24555" spans="12:13" x14ac:dyDescent="0.35">
      <c r="L24555" s="535" t="s">
        <v>25619</v>
      </c>
      <c r="M24555" s="529" t="s">
        <v>1047</v>
      </c>
    </row>
    <row r="24556" spans="12:13" x14ac:dyDescent="0.35">
      <c r="L24556" s="535" t="s">
        <v>25620</v>
      </c>
      <c r="M24556" s="529" t="s">
        <v>1049</v>
      </c>
    </row>
    <row r="24557" spans="12:13" x14ac:dyDescent="0.35">
      <c r="L24557" s="535" t="s">
        <v>25621</v>
      </c>
      <c r="M24557" s="529" t="s">
        <v>1047</v>
      </c>
    </row>
    <row r="24558" spans="12:13" x14ac:dyDescent="0.35">
      <c r="L24558" s="535" t="s">
        <v>25622</v>
      </c>
      <c r="M24558" s="529" t="s">
        <v>1049</v>
      </c>
    </row>
    <row r="24559" spans="12:13" x14ac:dyDescent="0.35">
      <c r="L24559" s="535" t="s">
        <v>25623</v>
      </c>
      <c r="M24559" s="529" t="s">
        <v>1049</v>
      </c>
    </row>
    <row r="24560" spans="12:13" x14ac:dyDescent="0.35">
      <c r="L24560" s="535" t="s">
        <v>25624</v>
      </c>
      <c r="M24560" s="529" t="s">
        <v>1047</v>
      </c>
    </row>
    <row r="24561" spans="12:13" x14ac:dyDescent="0.35">
      <c r="L24561" s="535" t="s">
        <v>25625</v>
      </c>
      <c r="M24561" s="529" t="s">
        <v>1049</v>
      </c>
    </row>
    <row r="24562" spans="12:13" x14ac:dyDescent="0.35">
      <c r="L24562" s="535" t="s">
        <v>25626</v>
      </c>
      <c r="M24562" s="529" t="s">
        <v>1047</v>
      </c>
    </row>
    <row r="24563" spans="12:13" x14ac:dyDescent="0.35">
      <c r="L24563" s="535" t="s">
        <v>25627</v>
      </c>
      <c r="M24563" s="529" t="s">
        <v>1047</v>
      </c>
    </row>
    <row r="24564" spans="12:13" x14ac:dyDescent="0.35">
      <c r="L24564" s="535" t="s">
        <v>25628</v>
      </c>
      <c r="M24564" s="529" t="s">
        <v>1049</v>
      </c>
    </row>
    <row r="24565" spans="12:13" x14ac:dyDescent="0.35">
      <c r="L24565" s="535" t="s">
        <v>25629</v>
      </c>
      <c r="M24565" s="529" t="s">
        <v>1047</v>
      </c>
    </row>
    <row r="24566" spans="12:13" x14ac:dyDescent="0.35">
      <c r="L24566" s="535" t="s">
        <v>25630</v>
      </c>
      <c r="M24566" s="529" t="s">
        <v>1047</v>
      </c>
    </row>
    <row r="24567" spans="12:13" x14ac:dyDescent="0.35">
      <c r="L24567" s="535" t="s">
        <v>25631</v>
      </c>
      <c r="M24567" s="529" t="s">
        <v>1047</v>
      </c>
    </row>
    <row r="24568" spans="12:13" x14ac:dyDescent="0.35">
      <c r="L24568" s="535" t="s">
        <v>25632</v>
      </c>
      <c r="M24568" s="529" t="s">
        <v>1047</v>
      </c>
    </row>
    <row r="24569" spans="12:13" x14ac:dyDescent="0.35">
      <c r="L24569" s="535" t="s">
        <v>25633</v>
      </c>
      <c r="M24569" s="529" t="s">
        <v>1049</v>
      </c>
    </row>
    <row r="24570" spans="12:13" x14ac:dyDescent="0.35">
      <c r="L24570" s="535" t="s">
        <v>25634</v>
      </c>
      <c r="M24570" s="529" t="s">
        <v>1049</v>
      </c>
    </row>
    <row r="24571" spans="12:13" x14ac:dyDescent="0.35">
      <c r="L24571" s="535" t="s">
        <v>25635</v>
      </c>
      <c r="M24571" s="529" t="s">
        <v>1047</v>
      </c>
    </row>
    <row r="24572" spans="12:13" x14ac:dyDescent="0.35">
      <c r="L24572" s="535" t="s">
        <v>25636</v>
      </c>
      <c r="M24572" s="529" t="s">
        <v>1047</v>
      </c>
    </row>
    <row r="24573" spans="12:13" x14ac:dyDescent="0.35">
      <c r="L24573" s="535" t="s">
        <v>25637</v>
      </c>
      <c r="M24573" s="529" t="s">
        <v>1047</v>
      </c>
    </row>
    <row r="24574" spans="12:13" x14ac:dyDescent="0.35">
      <c r="L24574" s="535" t="s">
        <v>25638</v>
      </c>
      <c r="M24574" s="529" t="s">
        <v>1047</v>
      </c>
    </row>
    <row r="24575" spans="12:13" x14ac:dyDescent="0.35">
      <c r="L24575" s="535" t="s">
        <v>25639</v>
      </c>
      <c r="M24575" s="529" t="s">
        <v>1049</v>
      </c>
    </row>
    <row r="24576" spans="12:13" x14ac:dyDescent="0.35">
      <c r="L24576" s="535" t="s">
        <v>25640</v>
      </c>
      <c r="M24576" s="529" t="s">
        <v>1049</v>
      </c>
    </row>
    <row r="24577" spans="12:13" x14ac:dyDescent="0.35">
      <c r="L24577" s="535" t="s">
        <v>25641</v>
      </c>
      <c r="M24577" s="529" t="s">
        <v>1047</v>
      </c>
    </row>
    <row r="24578" spans="12:13" x14ac:dyDescent="0.35">
      <c r="L24578" s="535" t="s">
        <v>25642</v>
      </c>
      <c r="M24578" s="529" t="s">
        <v>1049</v>
      </c>
    </row>
    <row r="24579" spans="12:13" x14ac:dyDescent="0.35">
      <c r="L24579" s="535" t="s">
        <v>25643</v>
      </c>
      <c r="M24579" s="529" t="s">
        <v>1047</v>
      </c>
    </row>
    <row r="24580" spans="12:13" x14ac:dyDescent="0.35">
      <c r="L24580" s="535" t="s">
        <v>25644</v>
      </c>
      <c r="M24580" s="529" t="s">
        <v>1047</v>
      </c>
    </row>
    <row r="24581" spans="12:13" x14ac:dyDescent="0.35">
      <c r="L24581" s="535" t="s">
        <v>25645</v>
      </c>
      <c r="M24581" s="529" t="s">
        <v>1047</v>
      </c>
    </row>
    <row r="24582" spans="12:13" x14ac:dyDescent="0.35">
      <c r="L24582" s="535" t="s">
        <v>25646</v>
      </c>
      <c r="M24582" s="529" t="s">
        <v>1047</v>
      </c>
    </row>
    <row r="24583" spans="12:13" x14ac:dyDescent="0.35">
      <c r="L24583" s="535" t="s">
        <v>25647</v>
      </c>
      <c r="M24583" s="529" t="s">
        <v>1047</v>
      </c>
    </row>
    <row r="24584" spans="12:13" x14ac:dyDescent="0.35">
      <c r="L24584" s="535" t="s">
        <v>25648</v>
      </c>
      <c r="M24584" s="529" t="s">
        <v>1047</v>
      </c>
    </row>
    <row r="24585" spans="12:13" x14ac:dyDescent="0.35">
      <c r="L24585" s="535" t="s">
        <v>25649</v>
      </c>
      <c r="M24585" s="529" t="s">
        <v>1047</v>
      </c>
    </row>
    <row r="24586" spans="12:13" x14ac:dyDescent="0.35">
      <c r="L24586" s="535" t="s">
        <v>25650</v>
      </c>
      <c r="M24586" s="529" t="s">
        <v>1047</v>
      </c>
    </row>
    <row r="24587" spans="12:13" x14ac:dyDescent="0.35">
      <c r="L24587" s="535" t="s">
        <v>25651</v>
      </c>
      <c r="M24587" s="529" t="s">
        <v>1047</v>
      </c>
    </row>
    <row r="24588" spans="12:13" x14ac:dyDescent="0.35">
      <c r="L24588" s="535" t="s">
        <v>25652</v>
      </c>
      <c r="M24588" s="529" t="s">
        <v>1047</v>
      </c>
    </row>
    <row r="24589" spans="12:13" x14ac:dyDescent="0.35">
      <c r="L24589" s="535" t="s">
        <v>25653</v>
      </c>
      <c r="M24589" s="529" t="s">
        <v>1047</v>
      </c>
    </row>
    <row r="24590" spans="12:13" x14ac:dyDescent="0.35">
      <c r="L24590" s="535" t="s">
        <v>25654</v>
      </c>
      <c r="M24590" s="529" t="s">
        <v>1047</v>
      </c>
    </row>
    <row r="24591" spans="12:13" x14ac:dyDescent="0.35">
      <c r="L24591" s="535" t="s">
        <v>25655</v>
      </c>
      <c r="M24591" s="529" t="s">
        <v>1047</v>
      </c>
    </row>
    <row r="24592" spans="12:13" x14ac:dyDescent="0.35">
      <c r="L24592" s="535" t="s">
        <v>25656</v>
      </c>
      <c r="M24592" s="529" t="s">
        <v>1047</v>
      </c>
    </row>
    <row r="24593" spans="12:13" x14ac:dyDescent="0.35">
      <c r="L24593" s="535" t="s">
        <v>25657</v>
      </c>
      <c r="M24593" s="529" t="s">
        <v>1047</v>
      </c>
    </row>
    <row r="24594" spans="12:13" x14ac:dyDescent="0.35">
      <c r="L24594" s="535" t="s">
        <v>25658</v>
      </c>
      <c r="M24594" s="529" t="s">
        <v>1047</v>
      </c>
    </row>
    <row r="24595" spans="12:13" x14ac:dyDescent="0.35">
      <c r="L24595" s="535" t="s">
        <v>25659</v>
      </c>
      <c r="M24595" s="529" t="s">
        <v>1047</v>
      </c>
    </row>
    <row r="24596" spans="12:13" x14ac:dyDescent="0.35">
      <c r="L24596" s="535" t="s">
        <v>25660</v>
      </c>
      <c r="M24596" s="529" t="s">
        <v>1047</v>
      </c>
    </row>
    <row r="24597" spans="12:13" x14ac:dyDescent="0.35">
      <c r="L24597" s="535" t="s">
        <v>25661</v>
      </c>
      <c r="M24597" s="529" t="s">
        <v>1047</v>
      </c>
    </row>
    <row r="24598" spans="12:13" x14ac:dyDescent="0.35">
      <c r="L24598" s="535" t="s">
        <v>25662</v>
      </c>
      <c r="M24598" s="529" t="s">
        <v>1047</v>
      </c>
    </row>
    <row r="24599" spans="12:13" x14ac:dyDescent="0.35">
      <c r="L24599" s="535" t="s">
        <v>25663</v>
      </c>
      <c r="M24599" s="529" t="s">
        <v>1047</v>
      </c>
    </row>
    <row r="24600" spans="12:13" x14ac:dyDescent="0.35">
      <c r="L24600" s="535" t="s">
        <v>25664</v>
      </c>
      <c r="M24600" s="529" t="s">
        <v>1047</v>
      </c>
    </row>
    <row r="24601" spans="12:13" x14ac:dyDescent="0.35">
      <c r="L24601" s="535" t="s">
        <v>25665</v>
      </c>
      <c r="M24601" s="529" t="s">
        <v>1047</v>
      </c>
    </row>
    <row r="24602" spans="12:13" x14ac:dyDescent="0.35">
      <c r="L24602" s="535" t="s">
        <v>25666</v>
      </c>
      <c r="M24602" s="529" t="s">
        <v>1047</v>
      </c>
    </row>
    <row r="24603" spans="12:13" x14ac:dyDescent="0.35">
      <c r="L24603" s="535" t="s">
        <v>25667</v>
      </c>
      <c r="M24603" s="529" t="s">
        <v>1047</v>
      </c>
    </row>
    <row r="24604" spans="12:13" x14ac:dyDescent="0.35">
      <c r="L24604" s="535" t="s">
        <v>25668</v>
      </c>
      <c r="M24604" s="529" t="s">
        <v>1047</v>
      </c>
    </row>
    <row r="24605" spans="12:13" x14ac:dyDescent="0.35">
      <c r="L24605" s="535" t="s">
        <v>25669</v>
      </c>
      <c r="M24605" s="529" t="s">
        <v>1047</v>
      </c>
    </row>
    <row r="24606" spans="12:13" x14ac:dyDescent="0.35">
      <c r="L24606" s="535" t="s">
        <v>25670</v>
      </c>
      <c r="M24606" s="529" t="s">
        <v>1047</v>
      </c>
    </row>
    <row r="24607" spans="12:13" x14ac:dyDescent="0.35">
      <c r="L24607" s="535" t="s">
        <v>25671</v>
      </c>
      <c r="M24607" s="529" t="s">
        <v>1047</v>
      </c>
    </row>
    <row r="24608" spans="12:13" x14ac:dyDescent="0.35">
      <c r="L24608" s="535" t="s">
        <v>25672</v>
      </c>
      <c r="M24608" s="529" t="s">
        <v>1047</v>
      </c>
    </row>
    <row r="24609" spans="12:13" x14ac:dyDescent="0.35">
      <c r="L24609" s="535" t="s">
        <v>25673</v>
      </c>
      <c r="M24609" s="529" t="s">
        <v>1047</v>
      </c>
    </row>
    <row r="24610" spans="12:13" x14ac:dyDescent="0.35">
      <c r="L24610" s="535" t="s">
        <v>25674</v>
      </c>
      <c r="M24610" s="529" t="s">
        <v>1047</v>
      </c>
    </row>
    <row r="24611" spans="12:13" x14ac:dyDescent="0.35">
      <c r="L24611" s="535" t="s">
        <v>25675</v>
      </c>
      <c r="M24611" s="529" t="s">
        <v>1047</v>
      </c>
    </row>
    <row r="24612" spans="12:13" x14ac:dyDescent="0.35">
      <c r="L24612" s="535" t="s">
        <v>25676</v>
      </c>
      <c r="M24612" s="529" t="s">
        <v>1047</v>
      </c>
    </row>
    <row r="24613" spans="12:13" x14ac:dyDescent="0.35">
      <c r="L24613" s="535" t="s">
        <v>25677</v>
      </c>
      <c r="M24613" s="529" t="s">
        <v>1047</v>
      </c>
    </row>
    <row r="24614" spans="12:13" x14ac:dyDescent="0.35">
      <c r="L24614" s="535" t="s">
        <v>25678</v>
      </c>
      <c r="M24614" s="529" t="s">
        <v>1047</v>
      </c>
    </row>
    <row r="24615" spans="12:13" x14ac:dyDescent="0.35">
      <c r="L24615" s="535" t="s">
        <v>25679</v>
      </c>
      <c r="M24615" s="529" t="s">
        <v>1047</v>
      </c>
    </row>
    <row r="24616" spans="12:13" x14ac:dyDescent="0.35">
      <c r="L24616" s="535" t="s">
        <v>25680</v>
      </c>
      <c r="M24616" s="529" t="s">
        <v>1047</v>
      </c>
    </row>
    <row r="24617" spans="12:13" x14ac:dyDescent="0.35">
      <c r="L24617" s="535" t="s">
        <v>25681</v>
      </c>
      <c r="M24617" s="529" t="s">
        <v>1047</v>
      </c>
    </row>
    <row r="24618" spans="12:13" x14ac:dyDescent="0.35">
      <c r="L24618" s="535" t="s">
        <v>25682</v>
      </c>
      <c r="M24618" s="529" t="s">
        <v>1047</v>
      </c>
    </row>
    <row r="24619" spans="12:13" x14ac:dyDescent="0.35">
      <c r="L24619" s="535" t="s">
        <v>25683</v>
      </c>
      <c r="M24619" s="529" t="s">
        <v>1047</v>
      </c>
    </row>
    <row r="24620" spans="12:13" x14ac:dyDescent="0.35">
      <c r="L24620" s="535" t="s">
        <v>25684</v>
      </c>
      <c r="M24620" s="529" t="s">
        <v>1047</v>
      </c>
    </row>
    <row r="24621" spans="12:13" x14ac:dyDescent="0.35">
      <c r="L24621" s="535" t="s">
        <v>25685</v>
      </c>
      <c r="M24621" s="529" t="s">
        <v>1047</v>
      </c>
    </row>
    <row r="24622" spans="12:13" x14ac:dyDescent="0.35">
      <c r="L24622" s="535" t="s">
        <v>25686</v>
      </c>
      <c r="M24622" s="529" t="s">
        <v>1047</v>
      </c>
    </row>
    <row r="24623" spans="12:13" x14ac:dyDescent="0.35">
      <c r="L24623" s="535" t="s">
        <v>25687</v>
      </c>
      <c r="M24623" s="529" t="s">
        <v>1047</v>
      </c>
    </row>
    <row r="24624" spans="12:13" x14ac:dyDescent="0.35">
      <c r="L24624" s="535" t="s">
        <v>25688</v>
      </c>
      <c r="M24624" s="529" t="s">
        <v>1047</v>
      </c>
    </row>
    <row r="24625" spans="12:13" x14ac:dyDescent="0.35">
      <c r="L24625" s="535" t="s">
        <v>25689</v>
      </c>
      <c r="M24625" s="529" t="s">
        <v>1047</v>
      </c>
    </row>
    <row r="24626" spans="12:13" x14ac:dyDescent="0.35">
      <c r="L24626" s="535" t="s">
        <v>25690</v>
      </c>
      <c r="M24626" s="529" t="s">
        <v>1047</v>
      </c>
    </row>
    <row r="24627" spans="12:13" x14ac:dyDescent="0.35">
      <c r="L24627" s="535" t="s">
        <v>25691</v>
      </c>
      <c r="M24627" s="529" t="s">
        <v>1047</v>
      </c>
    </row>
    <row r="24628" spans="12:13" x14ac:dyDescent="0.35">
      <c r="L24628" s="535" t="s">
        <v>25692</v>
      </c>
      <c r="M24628" s="529" t="s">
        <v>1047</v>
      </c>
    </row>
    <row r="24629" spans="12:13" x14ac:dyDescent="0.35">
      <c r="L24629" s="535" t="s">
        <v>25693</v>
      </c>
      <c r="M24629" s="529" t="s">
        <v>1047</v>
      </c>
    </row>
    <row r="24630" spans="12:13" x14ac:dyDescent="0.35">
      <c r="L24630" s="535" t="s">
        <v>25694</v>
      </c>
      <c r="M24630" s="529" t="s">
        <v>1047</v>
      </c>
    </row>
    <row r="24631" spans="12:13" x14ac:dyDescent="0.35">
      <c r="L24631" s="535" t="s">
        <v>25695</v>
      </c>
      <c r="M24631" s="529" t="s">
        <v>1047</v>
      </c>
    </row>
    <row r="24632" spans="12:13" x14ac:dyDescent="0.35">
      <c r="L24632" s="535" t="s">
        <v>25696</v>
      </c>
      <c r="M24632" s="529" t="s">
        <v>1047</v>
      </c>
    </row>
    <row r="24633" spans="12:13" x14ac:dyDescent="0.35">
      <c r="L24633" s="535" t="s">
        <v>25697</v>
      </c>
      <c r="M24633" s="529" t="s">
        <v>1047</v>
      </c>
    </row>
    <row r="24634" spans="12:13" x14ac:dyDescent="0.35">
      <c r="L24634" s="535" t="s">
        <v>25698</v>
      </c>
      <c r="M24634" s="529" t="s">
        <v>1047</v>
      </c>
    </row>
    <row r="24635" spans="12:13" x14ac:dyDescent="0.35">
      <c r="L24635" s="535" t="s">
        <v>25699</v>
      </c>
      <c r="M24635" s="529" t="s">
        <v>1047</v>
      </c>
    </row>
    <row r="24636" spans="12:13" x14ac:dyDescent="0.35">
      <c r="L24636" s="535" t="s">
        <v>25700</v>
      </c>
      <c r="M24636" s="529" t="s">
        <v>1047</v>
      </c>
    </row>
    <row r="24637" spans="12:13" x14ac:dyDescent="0.35">
      <c r="L24637" s="535" t="s">
        <v>25701</v>
      </c>
      <c r="M24637" s="529" t="s">
        <v>1047</v>
      </c>
    </row>
    <row r="24638" spans="12:13" x14ac:dyDescent="0.35">
      <c r="L24638" s="535" t="s">
        <v>25702</v>
      </c>
      <c r="M24638" s="529" t="s">
        <v>1047</v>
      </c>
    </row>
    <row r="24639" spans="12:13" x14ac:dyDescent="0.35">
      <c r="L24639" s="535" t="s">
        <v>25703</v>
      </c>
      <c r="M24639" s="529" t="s">
        <v>1047</v>
      </c>
    </row>
    <row r="24640" spans="12:13" x14ac:dyDescent="0.35">
      <c r="L24640" s="535" t="s">
        <v>25704</v>
      </c>
      <c r="M24640" s="529" t="s">
        <v>1047</v>
      </c>
    </row>
    <row r="24641" spans="12:13" x14ac:dyDescent="0.35">
      <c r="L24641" s="535" t="s">
        <v>25705</v>
      </c>
      <c r="M24641" s="529" t="s">
        <v>1047</v>
      </c>
    </row>
    <row r="24642" spans="12:13" x14ac:dyDescent="0.35">
      <c r="L24642" s="535" t="s">
        <v>25706</v>
      </c>
      <c r="M24642" s="529" t="s">
        <v>1047</v>
      </c>
    </row>
    <row r="24643" spans="12:13" x14ac:dyDescent="0.35">
      <c r="L24643" s="535" t="s">
        <v>25707</v>
      </c>
      <c r="M24643" s="529" t="s">
        <v>1047</v>
      </c>
    </row>
    <row r="24644" spans="12:13" x14ac:dyDescent="0.35">
      <c r="L24644" s="535" t="s">
        <v>25708</v>
      </c>
      <c r="M24644" s="529" t="s">
        <v>1047</v>
      </c>
    </row>
    <row r="24645" spans="12:13" x14ac:dyDescent="0.35">
      <c r="L24645" s="535" t="s">
        <v>25709</v>
      </c>
      <c r="M24645" s="529" t="s">
        <v>1047</v>
      </c>
    </row>
    <row r="24646" spans="12:13" x14ac:dyDescent="0.35">
      <c r="L24646" s="535" t="s">
        <v>25710</v>
      </c>
      <c r="M24646" s="529" t="s">
        <v>1047</v>
      </c>
    </row>
    <row r="24647" spans="12:13" x14ac:dyDescent="0.35">
      <c r="L24647" s="535" t="s">
        <v>25711</v>
      </c>
      <c r="M24647" s="529" t="s">
        <v>1047</v>
      </c>
    </row>
    <row r="24648" spans="12:13" x14ac:dyDescent="0.35">
      <c r="L24648" s="535" t="s">
        <v>25712</v>
      </c>
      <c r="M24648" s="529" t="s">
        <v>1047</v>
      </c>
    </row>
    <row r="24649" spans="12:13" x14ac:dyDescent="0.35">
      <c r="L24649" s="535" t="s">
        <v>25713</v>
      </c>
      <c r="M24649" s="529" t="s">
        <v>1047</v>
      </c>
    </row>
    <row r="24650" spans="12:13" x14ac:dyDescent="0.35">
      <c r="L24650" s="535" t="s">
        <v>25714</v>
      </c>
      <c r="M24650" s="529" t="s">
        <v>1047</v>
      </c>
    </row>
    <row r="24651" spans="12:13" x14ac:dyDescent="0.35">
      <c r="L24651" s="535" t="s">
        <v>25715</v>
      </c>
      <c r="M24651" s="529" t="s">
        <v>1047</v>
      </c>
    </row>
    <row r="24652" spans="12:13" x14ac:dyDescent="0.35">
      <c r="L24652" s="535" t="s">
        <v>25716</v>
      </c>
      <c r="M24652" s="529" t="s">
        <v>1047</v>
      </c>
    </row>
    <row r="24653" spans="12:13" x14ac:dyDescent="0.35">
      <c r="L24653" s="535" t="s">
        <v>25717</v>
      </c>
      <c r="M24653" s="529" t="s">
        <v>1047</v>
      </c>
    </row>
    <row r="24654" spans="12:13" x14ac:dyDescent="0.35">
      <c r="L24654" s="535" t="s">
        <v>25718</v>
      </c>
      <c r="M24654" s="529" t="s">
        <v>1047</v>
      </c>
    </row>
    <row r="24655" spans="12:13" x14ac:dyDescent="0.35">
      <c r="L24655" s="535" t="s">
        <v>25719</v>
      </c>
      <c r="M24655" s="529" t="s">
        <v>1047</v>
      </c>
    </row>
    <row r="24656" spans="12:13" x14ac:dyDescent="0.35">
      <c r="L24656" s="535" t="s">
        <v>25720</v>
      </c>
      <c r="M24656" s="529" t="s">
        <v>1049</v>
      </c>
    </row>
    <row r="24657" spans="12:13" x14ac:dyDescent="0.35">
      <c r="L24657" s="535" t="s">
        <v>25721</v>
      </c>
      <c r="M24657" s="529" t="s">
        <v>1047</v>
      </c>
    </row>
    <row r="24658" spans="12:13" x14ac:dyDescent="0.35">
      <c r="L24658" s="535" t="s">
        <v>25722</v>
      </c>
      <c r="M24658" s="529" t="s">
        <v>1047</v>
      </c>
    </row>
    <row r="24659" spans="12:13" x14ac:dyDescent="0.35">
      <c r="L24659" s="535" t="s">
        <v>25723</v>
      </c>
      <c r="M24659" s="529" t="s">
        <v>1047</v>
      </c>
    </row>
    <row r="24660" spans="12:13" x14ac:dyDescent="0.35">
      <c r="L24660" s="535" t="s">
        <v>25724</v>
      </c>
      <c r="M24660" s="529" t="s">
        <v>1047</v>
      </c>
    </row>
    <row r="24661" spans="12:13" x14ac:dyDescent="0.35">
      <c r="L24661" s="535" t="s">
        <v>25725</v>
      </c>
      <c r="M24661" s="529" t="s">
        <v>1047</v>
      </c>
    </row>
    <row r="24662" spans="12:13" x14ac:dyDescent="0.35">
      <c r="L24662" s="535" t="s">
        <v>25726</v>
      </c>
      <c r="M24662" s="529" t="s">
        <v>1047</v>
      </c>
    </row>
    <row r="24663" spans="12:13" x14ac:dyDescent="0.35">
      <c r="L24663" s="535" t="s">
        <v>25727</v>
      </c>
      <c r="M24663" s="529" t="s">
        <v>1047</v>
      </c>
    </row>
    <row r="24664" spans="12:13" x14ac:dyDescent="0.35">
      <c r="L24664" s="535" t="s">
        <v>25728</v>
      </c>
      <c r="M24664" s="529" t="s">
        <v>1047</v>
      </c>
    </row>
    <row r="24665" spans="12:13" x14ac:dyDescent="0.35">
      <c r="L24665" s="535" t="s">
        <v>25729</v>
      </c>
      <c r="M24665" s="529" t="s">
        <v>1047</v>
      </c>
    </row>
    <row r="24666" spans="12:13" x14ac:dyDescent="0.35">
      <c r="L24666" s="535" t="s">
        <v>25730</v>
      </c>
      <c r="M24666" s="529" t="s">
        <v>1047</v>
      </c>
    </row>
    <row r="24667" spans="12:13" x14ac:dyDescent="0.35">
      <c r="L24667" s="535" t="s">
        <v>25731</v>
      </c>
      <c r="M24667" s="529" t="s">
        <v>1047</v>
      </c>
    </row>
    <row r="24668" spans="12:13" x14ac:dyDescent="0.35">
      <c r="L24668" s="535" t="s">
        <v>25732</v>
      </c>
      <c r="M24668" s="529" t="s">
        <v>1047</v>
      </c>
    </row>
    <row r="24669" spans="12:13" x14ac:dyDescent="0.35">
      <c r="L24669" s="535" t="s">
        <v>25733</v>
      </c>
      <c r="M24669" s="529" t="s">
        <v>1047</v>
      </c>
    </row>
    <row r="24670" spans="12:13" x14ac:dyDescent="0.35">
      <c r="L24670" s="535" t="s">
        <v>25734</v>
      </c>
      <c r="M24670" s="529" t="s">
        <v>1047</v>
      </c>
    </row>
    <row r="24671" spans="12:13" x14ac:dyDescent="0.35">
      <c r="L24671" s="535" t="s">
        <v>25735</v>
      </c>
      <c r="M24671" s="529" t="s">
        <v>1047</v>
      </c>
    </row>
    <row r="24672" spans="12:13" x14ac:dyDescent="0.35">
      <c r="L24672" s="535" t="s">
        <v>25736</v>
      </c>
      <c r="M24672" s="529" t="s">
        <v>1047</v>
      </c>
    </row>
    <row r="24673" spans="12:13" x14ac:dyDescent="0.35">
      <c r="L24673" s="535" t="s">
        <v>25737</v>
      </c>
      <c r="M24673" s="529" t="s">
        <v>1047</v>
      </c>
    </row>
    <row r="24674" spans="12:13" x14ac:dyDescent="0.35">
      <c r="L24674" s="535" t="s">
        <v>25738</v>
      </c>
      <c r="M24674" s="529" t="s">
        <v>1047</v>
      </c>
    </row>
    <row r="24675" spans="12:13" x14ac:dyDescent="0.35">
      <c r="L24675" s="535" t="s">
        <v>25739</v>
      </c>
      <c r="M24675" s="529" t="s">
        <v>1047</v>
      </c>
    </row>
    <row r="24676" spans="12:13" x14ac:dyDescent="0.35">
      <c r="L24676" s="535" t="s">
        <v>25740</v>
      </c>
      <c r="M24676" s="529" t="s">
        <v>1047</v>
      </c>
    </row>
    <row r="24677" spans="12:13" x14ac:dyDescent="0.35">
      <c r="L24677" s="535" t="s">
        <v>25741</v>
      </c>
      <c r="M24677" s="529" t="s">
        <v>1047</v>
      </c>
    </row>
    <row r="24678" spans="12:13" x14ac:dyDescent="0.35">
      <c r="L24678" s="535" t="s">
        <v>25742</v>
      </c>
      <c r="M24678" s="529" t="s">
        <v>1047</v>
      </c>
    </row>
    <row r="24679" spans="12:13" x14ac:dyDescent="0.35">
      <c r="L24679" s="535" t="s">
        <v>25743</v>
      </c>
      <c r="M24679" s="529" t="s">
        <v>1047</v>
      </c>
    </row>
    <row r="24680" spans="12:13" x14ac:dyDescent="0.35">
      <c r="L24680" s="535" t="s">
        <v>25744</v>
      </c>
      <c r="M24680" s="529" t="s">
        <v>1047</v>
      </c>
    </row>
    <row r="24681" spans="12:13" x14ac:dyDescent="0.35">
      <c r="L24681" s="535" t="s">
        <v>25745</v>
      </c>
      <c r="M24681" s="529" t="s">
        <v>1047</v>
      </c>
    </row>
    <row r="24682" spans="12:13" x14ac:dyDescent="0.35">
      <c r="L24682" s="535" t="s">
        <v>25746</v>
      </c>
      <c r="M24682" s="529" t="s">
        <v>1047</v>
      </c>
    </row>
    <row r="24683" spans="12:13" x14ac:dyDescent="0.35">
      <c r="L24683" s="535" t="s">
        <v>25747</v>
      </c>
      <c r="M24683" s="529" t="s">
        <v>1047</v>
      </c>
    </row>
    <row r="24684" spans="12:13" x14ac:dyDescent="0.35">
      <c r="L24684" s="535" t="s">
        <v>25748</v>
      </c>
      <c r="M24684" s="529" t="s">
        <v>1047</v>
      </c>
    </row>
    <row r="24685" spans="12:13" x14ac:dyDescent="0.35">
      <c r="L24685" s="535" t="s">
        <v>25749</v>
      </c>
      <c r="M24685" s="529" t="s">
        <v>1047</v>
      </c>
    </row>
    <row r="24686" spans="12:13" x14ac:dyDescent="0.35">
      <c r="L24686" s="535" t="s">
        <v>25750</v>
      </c>
      <c r="M24686" s="529" t="s">
        <v>1047</v>
      </c>
    </row>
    <row r="24687" spans="12:13" x14ac:dyDescent="0.35">
      <c r="L24687" s="535" t="s">
        <v>25751</v>
      </c>
      <c r="M24687" s="529" t="s">
        <v>1047</v>
      </c>
    </row>
    <row r="24688" spans="12:13" x14ac:dyDescent="0.35">
      <c r="L24688" s="535" t="s">
        <v>25752</v>
      </c>
      <c r="M24688" s="529" t="s">
        <v>1047</v>
      </c>
    </row>
    <row r="24689" spans="12:13" x14ac:dyDescent="0.35">
      <c r="L24689" s="535" t="s">
        <v>25753</v>
      </c>
      <c r="M24689" s="529" t="s">
        <v>1047</v>
      </c>
    </row>
    <row r="24690" spans="12:13" x14ac:dyDescent="0.35">
      <c r="L24690" s="535" t="s">
        <v>25754</v>
      </c>
      <c r="M24690" s="529" t="s">
        <v>1047</v>
      </c>
    </row>
    <row r="24691" spans="12:13" x14ac:dyDescent="0.35">
      <c r="L24691" s="535" t="s">
        <v>25755</v>
      </c>
      <c r="M24691" s="529" t="s">
        <v>1047</v>
      </c>
    </row>
    <row r="24692" spans="12:13" x14ac:dyDescent="0.35">
      <c r="L24692" s="535" t="s">
        <v>25756</v>
      </c>
      <c r="M24692" s="529" t="s">
        <v>1047</v>
      </c>
    </row>
    <row r="24693" spans="12:13" x14ac:dyDescent="0.35">
      <c r="L24693" s="535" t="s">
        <v>25757</v>
      </c>
      <c r="M24693" s="529" t="s">
        <v>1047</v>
      </c>
    </row>
    <row r="24694" spans="12:13" x14ac:dyDescent="0.35">
      <c r="L24694" s="535" t="s">
        <v>25758</v>
      </c>
      <c r="M24694" s="529" t="s">
        <v>1047</v>
      </c>
    </row>
    <row r="24695" spans="12:13" x14ac:dyDescent="0.35">
      <c r="L24695" s="535" t="s">
        <v>25759</v>
      </c>
      <c r="M24695" s="529" t="s">
        <v>1047</v>
      </c>
    </row>
    <row r="24696" spans="12:13" x14ac:dyDescent="0.35">
      <c r="L24696" s="535" t="s">
        <v>25760</v>
      </c>
      <c r="M24696" s="529" t="s">
        <v>1047</v>
      </c>
    </row>
    <row r="24697" spans="12:13" x14ac:dyDescent="0.35">
      <c r="L24697" s="535" t="s">
        <v>25761</v>
      </c>
      <c r="M24697" s="529" t="s">
        <v>1047</v>
      </c>
    </row>
    <row r="24698" spans="12:13" x14ac:dyDescent="0.35">
      <c r="L24698" s="535" t="s">
        <v>25762</v>
      </c>
      <c r="M24698" s="529" t="s">
        <v>1047</v>
      </c>
    </row>
    <row r="24699" spans="12:13" x14ac:dyDescent="0.35">
      <c r="L24699" s="535" t="s">
        <v>25763</v>
      </c>
      <c r="M24699" s="529" t="s">
        <v>1047</v>
      </c>
    </row>
    <row r="24700" spans="12:13" x14ac:dyDescent="0.35">
      <c r="L24700" s="535" t="s">
        <v>25764</v>
      </c>
      <c r="M24700" s="529" t="s">
        <v>1047</v>
      </c>
    </row>
    <row r="24701" spans="12:13" x14ac:dyDescent="0.35">
      <c r="L24701" s="535" t="s">
        <v>25765</v>
      </c>
      <c r="M24701" s="529" t="s">
        <v>1047</v>
      </c>
    </row>
    <row r="24702" spans="12:13" x14ac:dyDescent="0.35">
      <c r="L24702" s="535" t="s">
        <v>25766</v>
      </c>
      <c r="M24702" s="529" t="s">
        <v>1047</v>
      </c>
    </row>
    <row r="24703" spans="12:13" x14ac:dyDescent="0.35">
      <c r="L24703" s="535" t="s">
        <v>25767</v>
      </c>
      <c r="M24703" s="529" t="s">
        <v>1047</v>
      </c>
    </row>
    <row r="24704" spans="12:13" x14ac:dyDescent="0.35">
      <c r="L24704" s="535" t="s">
        <v>25768</v>
      </c>
      <c r="M24704" s="529" t="s">
        <v>1047</v>
      </c>
    </row>
    <row r="24705" spans="12:13" x14ac:dyDescent="0.35">
      <c r="L24705" s="535" t="s">
        <v>25769</v>
      </c>
      <c r="M24705" s="529" t="s">
        <v>1047</v>
      </c>
    </row>
    <row r="24706" spans="12:13" x14ac:dyDescent="0.35">
      <c r="L24706" s="535" t="s">
        <v>25770</v>
      </c>
      <c r="M24706" s="529" t="s">
        <v>1047</v>
      </c>
    </row>
    <row r="24707" spans="12:13" x14ac:dyDescent="0.35">
      <c r="L24707" s="535" t="s">
        <v>25771</v>
      </c>
      <c r="M24707" s="529" t="s">
        <v>1047</v>
      </c>
    </row>
    <row r="24708" spans="12:13" x14ac:dyDescent="0.35">
      <c r="L24708" s="535" t="s">
        <v>25772</v>
      </c>
      <c r="M24708" s="529" t="s">
        <v>1047</v>
      </c>
    </row>
    <row r="24709" spans="12:13" x14ac:dyDescent="0.35">
      <c r="L24709" s="535" t="s">
        <v>25773</v>
      </c>
      <c r="M24709" s="529" t="s">
        <v>1047</v>
      </c>
    </row>
    <row r="24710" spans="12:13" x14ac:dyDescent="0.35">
      <c r="L24710" s="535" t="s">
        <v>25774</v>
      </c>
      <c r="M24710" s="529" t="s">
        <v>1047</v>
      </c>
    </row>
    <row r="24711" spans="12:13" x14ac:dyDescent="0.35">
      <c r="L24711" s="535" t="s">
        <v>25775</v>
      </c>
      <c r="M24711" s="529" t="s">
        <v>1047</v>
      </c>
    </row>
    <row r="24712" spans="12:13" x14ac:dyDescent="0.35">
      <c r="L24712" s="535" t="s">
        <v>25776</v>
      </c>
      <c r="M24712" s="529" t="s">
        <v>1047</v>
      </c>
    </row>
    <row r="24713" spans="12:13" x14ac:dyDescent="0.35">
      <c r="L24713" s="535" t="s">
        <v>25777</v>
      </c>
      <c r="M24713" s="529" t="s">
        <v>1047</v>
      </c>
    </row>
    <row r="24714" spans="12:13" x14ac:dyDescent="0.35">
      <c r="L24714" s="535" t="s">
        <v>25778</v>
      </c>
      <c r="M24714" s="529" t="s">
        <v>1047</v>
      </c>
    </row>
    <row r="24715" spans="12:13" x14ac:dyDescent="0.35">
      <c r="L24715" s="535" t="s">
        <v>25779</v>
      </c>
      <c r="M24715" s="529" t="s">
        <v>1047</v>
      </c>
    </row>
    <row r="24716" spans="12:13" x14ac:dyDescent="0.35">
      <c r="L24716" s="535" t="s">
        <v>25780</v>
      </c>
      <c r="M24716" s="529" t="s">
        <v>1047</v>
      </c>
    </row>
    <row r="24717" spans="12:13" x14ac:dyDescent="0.35">
      <c r="L24717" s="535" t="s">
        <v>25781</v>
      </c>
      <c r="M24717" s="529" t="s">
        <v>1047</v>
      </c>
    </row>
    <row r="24718" spans="12:13" x14ac:dyDescent="0.35">
      <c r="L24718" s="535" t="s">
        <v>25782</v>
      </c>
      <c r="M24718" s="529" t="s">
        <v>1047</v>
      </c>
    </row>
    <row r="24719" spans="12:13" x14ac:dyDescent="0.35">
      <c r="L24719" s="535" t="s">
        <v>25783</v>
      </c>
      <c r="M24719" s="529" t="s">
        <v>1047</v>
      </c>
    </row>
    <row r="24720" spans="12:13" x14ac:dyDescent="0.35">
      <c r="L24720" s="535" t="s">
        <v>25784</v>
      </c>
      <c r="M24720" s="529" t="s">
        <v>1047</v>
      </c>
    </row>
    <row r="24721" spans="12:13" x14ac:dyDescent="0.35">
      <c r="L24721" s="535" t="s">
        <v>25785</v>
      </c>
      <c r="M24721" s="529" t="s">
        <v>1047</v>
      </c>
    </row>
    <row r="24722" spans="12:13" x14ac:dyDescent="0.35">
      <c r="L24722" s="535" t="s">
        <v>25786</v>
      </c>
      <c r="M24722" s="529" t="s">
        <v>1047</v>
      </c>
    </row>
    <row r="24723" spans="12:13" x14ac:dyDescent="0.35">
      <c r="L24723" s="535" t="s">
        <v>25787</v>
      </c>
      <c r="M24723" s="529" t="s">
        <v>1047</v>
      </c>
    </row>
    <row r="24724" spans="12:13" x14ac:dyDescent="0.35">
      <c r="L24724" s="535" t="s">
        <v>25788</v>
      </c>
      <c r="M24724" s="529" t="s">
        <v>1047</v>
      </c>
    </row>
    <row r="24725" spans="12:13" x14ac:dyDescent="0.35">
      <c r="L24725" s="535" t="s">
        <v>25789</v>
      </c>
      <c r="M24725" s="529" t="s">
        <v>1047</v>
      </c>
    </row>
    <row r="24726" spans="12:13" x14ac:dyDescent="0.35">
      <c r="L24726" s="535" t="s">
        <v>25790</v>
      </c>
      <c r="M24726" s="529" t="s">
        <v>1047</v>
      </c>
    </row>
    <row r="24727" spans="12:13" x14ac:dyDescent="0.35">
      <c r="L24727" s="535" t="s">
        <v>25791</v>
      </c>
      <c r="M24727" s="529" t="s">
        <v>1047</v>
      </c>
    </row>
    <row r="24728" spans="12:13" x14ac:dyDescent="0.35">
      <c r="L24728" s="535" t="s">
        <v>25792</v>
      </c>
      <c r="M24728" s="529" t="s">
        <v>1047</v>
      </c>
    </row>
    <row r="24729" spans="12:13" x14ac:dyDescent="0.35">
      <c r="L24729" s="535" t="s">
        <v>25793</v>
      </c>
      <c r="M24729" s="529" t="s">
        <v>1047</v>
      </c>
    </row>
    <row r="24730" spans="12:13" x14ac:dyDescent="0.35">
      <c r="L24730" s="535" t="s">
        <v>25794</v>
      </c>
      <c r="M24730" s="529" t="s">
        <v>1047</v>
      </c>
    </row>
    <row r="24731" spans="12:13" x14ac:dyDescent="0.35">
      <c r="L24731" s="535" t="s">
        <v>25795</v>
      </c>
      <c r="M24731" s="529" t="s">
        <v>1047</v>
      </c>
    </row>
    <row r="24732" spans="12:13" x14ac:dyDescent="0.35">
      <c r="L24732" s="535" t="s">
        <v>25796</v>
      </c>
      <c r="M24732" s="529" t="s">
        <v>1047</v>
      </c>
    </row>
    <row r="24733" spans="12:13" x14ac:dyDescent="0.35">
      <c r="L24733" s="535" t="s">
        <v>25797</v>
      </c>
      <c r="M24733" s="529" t="s">
        <v>1047</v>
      </c>
    </row>
    <row r="24734" spans="12:13" x14ac:dyDescent="0.35">
      <c r="L24734" s="535" t="s">
        <v>25798</v>
      </c>
      <c r="M24734" s="529" t="s">
        <v>1047</v>
      </c>
    </row>
    <row r="24735" spans="12:13" x14ac:dyDescent="0.35">
      <c r="L24735" s="535" t="s">
        <v>25799</v>
      </c>
      <c r="M24735" s="529" t="s">
        <v>1047</v>
      </c>
    </row>
    <row r="24736" spans="12:13" x14ac:dyDescent="0.35">
      <c r="L24736" s="535" t="s">
        <v>25800</v>
      </c>
      <c r="M24736" s="529" t="s">
        <v>1047</v>
      </c>
    </row>
    <row r="24737" spans="12:13" x14ac:dyDescent="0.35">
      <c r="L24737" s="535" t="s">
        <v>25801</v>
      </c>
      <c r="M24737" s="529" t="s">
        <v>1047</v>
      </c>
    </row>
    <row r="24738" spans="12:13" x14ac:dyDescent="0.35">
      <c r="L24738" s="535" t="s">
        <v>25802</v>
      </c>
      <c r="M24738" s="529" t="s">
        <v>1047</v>
      </c>
    </row>
    <row r="24739" spans="12:13" x14ac:dyDescent="0.35">
      <c r="L24739" s="535" t="s">
        <v>25803</v>
      </c>
      <c r="M24739" s="529" t="s">
        <v>1047</v>
      </c>
    </row>
    <row r="24740" spans="12:13" x14ac:dyDescent="0.35">
      <c r="L24740" s="535" t="s">
        <v>25804</v>
      </c>
      <c r="M24740" s="529" t="s">
        <v>1047</v>
      </c>
    </row>
    <row r="24741" spans="12:13" x14ac:dyDescent="0.35">
      <c r="L24741" s="535" t="s">
        <v>25805</v>
      </c>
      <c r="M24741" s="529" t="s">
        <v>1047</v>
      </c>
    </row>
    <row r="24742" spans="12:13" x14ac:dyDescent="0.35">
      <c r="L24742" s="535" t="s">
        <v>25806</v>
      </c>
      <c r="M24742" s="529" t="s">
        <v>1047</v>
      </c>
    </row>
    <row r="24743" spans="12:13" x14ac:dyDescent="0.35">
      <c r="L24743" s="535" t="s">
        <v>25807</v>
      </c>
      <c r="M24743" s="529" t="s">
        <v>1047</v>
      </c>
    </row>
    <row r="24744" spans="12:13" x14ac:dyDescent="0.35">
      <c r="L24744" s="535" t="s">
        <v>25808</v>
      </c>
      <c r="M24744" s="529" t="s">
        <v>1047</v>
      </c>
    </row>
    <row r="24745" spans="12:13" x14ac:dyDescent="0.35">
      <c r="L24745" s="535" t="s">
        <v>25809</v>
      </c>
      <c r="M24745" s="529" t="s">
        <v>1047</v>
      </c>
    </row>
    <row r="24746" spans="12:13" x14ac:dyDescent="0.35">
      <c r="L24746" s="535" t="s">
        <v>25810</v>
      </c>
      <c r="M24746" s="529" t="s">
        <v>1047</v>
      </c>
    </row>
    <row r="24747" spans="12:13" x14ac:dyDescent="0.35">
      <c r="L24747" s="535" t="s">
        <v>25811</v>
      </c>
      <c r="M24747" s="529" t="s">
        <v>1047</v>
      </c>
    </row>
    <row r="24748" spans="12:13" x14ac:dyDescent="0.35">
      <c r="L24748" s="535" t="s">
        <v>25812</v>
      </c>
      <c r="M24748" s="529" t="s">
        <v>1047</v>
      </c>
    </row>
    <row r="24749" spans="12:13" x14ac:dyDescent="0.35">
      <c r="L24749" s="535" t="s">
        <v>25813</v>
      </c>
      <c r="M24749" s="529" t="s">
        <v>1047</v>
      </c>
    </row>
    <row r="24750" spans="12:13" x14ac:dyDescent="0.35">
      <c r="L24750" s="535" t="s">
        <v>25814</v>
      </c>
      <c r="M24750" s="529" t="s">
        <v>1047</v>
      </c>
    </row>
    <row r="24751" spans="12:13" x14ac:dyDescent="0.35">
      <c r="L24751" s="535" t="s">
        <v>25815</v>
      </c>
      <c r="M24751" s="529" t="s">
        <v>1047</v>
      </c>
    </row>
    <row r="24752" spans="12:13" x14ac:dyDescent="0.35">
      <c r="L24752" s="535" t="s">
        <v>25816</v>
      </c>
      <c r="M24752" s="529" t="s">
        <v>1047</v>
      </c>
    </row>
    <row r="24753" spans="12:13" x14ac:dyDescent="0.35">
      <c r="L24753" s="535" t="s">
        <v>25817</v>
      </c>
      <c r="M24753" s="529" t="s">
        <v>1047</v>
      </c>
    </row>
    <row r="24754" spans="12:13" x14ac:dyDescent="0.35">
      <c r="L24754" s="535" t="s">
        <v>25818</v>
      </c>
      <c r="M24754" s="529" t="s">
        <v>1047</v>
      </c>
    </row>
    <row r="24755" spans="12:13" x14ac:dyDescent="0.35">
      <c r="L24755" s="535" t="s">
        <v>25819</v>
      </c>
      <c r="M24755" s="529" t="s">
        <v>1047</v>
      </c>
    </row>
    <row r="24756" spans="12:13" x14ac:dyDescent="0.35">
      <c r="L24756" s="535" t="s">
        <v>25820</v>
      </c>
      <c r="M24756" s="529" t="s">
        <v>1047</v>
      </c>
    </row>
    <row r="24757" spans="12:13" x14ac:dyDescent="0.35">
      <c r="L24757" s="535" t="s">
        <v>25821</v>
      </c>
      <c r="M24757" s="529" t="s">
        <v>1047</v>
      </c>
    </row>
    <row r="24758" spans="12:13" x14ac:dyDescent="0.35">
      <c r="L24758" s="535" t="s">
        <v>25822</v>
      </c>
      <c r="M24758" s="529" t="s">
        <v>1047</v>
      </c>
    </row>
    <row r="24759" spans="12:13" x14ac:dyDescent="0.35">
      <c r="L24759" s="535" t="s">
        <v>25823</v>
      </c>
      <c r="M24759" s="529" t="s">
        <v>1047</v>
      </c>
    </row>
    <row r="24760" spans="12:13" x14ac:dyDescent="0.35">
      <c r="L24760" s="535" t="s">
        <v>25824</v>
      </c>
      <c r="M24760" s="529" t="s">
        <v>1047</v>
      </c>
    </row>
    <row r="24761" spans="12:13" x14ac:dyDescent="0.35">
      <c r="L24761" s="535" t="s">
        <v>25825</v>
      </c>
      <c r="M24761" s="529" t="s">
        <v>1047</v>
      </c>
    </row>
    <row r="24762" spans="12:13" x14ac:dyDescent="0.35">
      <c r="L24762" s="535" t="s">
        <v>25826</v>
      </c>
      <c r="M24762" s="529" t="s">
        <v>1047</v>
      </c>
    </row>
    <row r="24763" spans="12:13" x14ac:dyDescent="0.35">
      <c r="L24763" s="535" t="s">
        <v>25827</v>
      </c>
      <c r="M24763" s="529" t="s">
        <v>1047</v>
      </c>
    </row>
    <row r="24764" spans="12:13" x14ac:dyDescent="0.35">
      <c r="L24764" s="535" t="s">
        <v>25828</v>
      </c>
      <c r="M24764" s="529" t="s">
        <v>1047</v>
      </c>
    </row>
    <row r="24765" spans="12:13" x14ac:dyDescent="0.35">
      <c r="L24765" s="535" t="s">
        <v>25829</v>
      </c>
      <c r="M24765" s="529" t="s">
        <v>1047</v>
      </c>
    </row>
    <row r="24766" spans="12:13" x14ac:dyDescent="0.35">
      <c r="L24766" s="535" t="s">
        <v>25830</v>
      </c>
      <c r="M24766" s="529" t="s">
        <v>1047</v>
      </c>
    </row>
    <row r="24767" spans="12:13" x14ac:dyDescent="0.35">
      <c r="L24767" s="535" t="s">
        <v>25831</v>
      </c>
      <c r="M24767" s="529" t="s">
        <v>1047</v>
      </c>
    </row>
    <row r="24768" spans="12:13" x14ac:dyDescent="0.35">
      <c r="L24768" s="535" t="s">
        <v>25832</v>
      </c>
      <c r="M24768" s="529" t="s">
        <v>1047</v>
      </c>
    </row>
    <row r="24769" spans="12:13" x14ac:dyDescent="0.35">
      <c r="L24769" s="535" t="s">
        <v>25833</v>
      </c>
      <c r="M24769" s="529" t="s">
        <v>1047</v>
      </c>
    </row>
    <row r="24770" spans="12:13" x14ac:dyDescent="0.35">
      <c r="L24770" s="535" t="s">
        <v>25834</v>
      </c>
      <c r="M24770" s="529" t="s">
        <v>1047</v>
      </c>
    </row>
    <row r="24771" spans="12:13" x14ac:dyDescent="0.35">
      <c r="L24771" s="535" t="s">
        <v>25835</v>
      </c>
      <c r="M24771" s="529" t="s">
        <v>1047</v>
      </c>
    </row>
    <row r="24772" spans="12:13" x14ac:dyDescent="0.35">
      <c r="L24772" s="535" t="s">
        <v>25836</v>
      </c>
      <c r="M24772" s="529" t="s">
        <v>1047</v>
      </c>
    </row>
    <row r="24773" spans="12:13" x14ac:dyDescent="0.35">
      <c r="L24773" s="535" t="s">
        <v>25837</v>
      </c>
      <c r="M24773" s="529" t="s">
        <v>1047</v>
      </c>
    </row>
    <row r="24774" spans="12:13" x14ac:dyDescent="0.35">
      <c r="L24774" s="535" t="s">
        <v>25838</v>
      </c>
      <c r="M24774" s="529" t="s">
        <v>1047</v>
      </c>
    </row>
    <row r="24775" spans="12:13" x14ac:dyDescent="0.35">
      <c r="L24775" s="535" t="s">
        <v>25839</v>
      </c>
      <c r="M24775" s="529" t="s">
        <v>1047</v>
      </c>
    </row>
    <row r="24776" spans="12:13" x14ac:dyDescent="0.35">
      <c r="L24776" s="535" t="s">
        <v>25840</v>
      </c>
      <c r="M24776" s="529" t="s">
        <v>1047</v>
      </c>
    </row>
    <row r="24777" spans="12:13" x14ac:dyDescent="0.35">
      <c r="L24777" s="535" t="s">
        <v>25841</v>
      </c>
      <c r="M24777" s="529" t="s">
        <v>1047</v>
      </c>
    </row>
    <row r="24778" spans="12:13" x14ac:dyDescent="0.35">
      <c r="L24778" s="535" t="s">
        <v>25842</v>
      </c>
      <c r="M24778" s="529" t="s">
        <v>1047</v>
      </c>
    </row>
    <row r="24779" spans="12:13" x14ac:dyDescent="0.35">
      <c r="L24779" s="535" t="s">
        <v>25843</v>
      </c>
      <c r="M24779" s="529" t="s">
        <v>1047</v>
      </c>
    </row>
    <row r="24780" spans="12:13" x14ac:dyDescent="0.35">
      <c r="L24780" s="535" t="s">
        <v>25844</v>
      </c>
      <c r="M24780" s="529" t="s">
        <v>1047</v>
      </c>
    </row>
    <row r="24781" spans="12:13" x14ac:dyDescent="0.35">
      <c r="L24781" s="535" t="s">
        <v>25845</v>
      </c>
      <c r="M24781" s="529" t="s">
        <v>1047</v>
      </c>
    </row>
    <row r="24782" spans="12:13" x14ac:dyDescent="0.35">
      <c r="L24782" s="535" t="s">
        <v>25846</v>
      </c>
      <c r="M24782" s="529" t="s">
        <v>1047</v>
      </c>
    </row>
    <row r="24783" spans="12:13" x14ac:dyDescent="0.35">
      <c r="L24783" s="535" t="s">
        <v>25847</v>
      </c>
      <c r="M24783" s="529" t="s">
        <v>1047</v>
      </c>
    </row>
    <row r="24784" spans="12:13" x14ac:dyDescent="0.35">
      <c r="L24784" s="535" t="s">
        <v>25848</v>
      </c>
      <c r="M24784" s="529" t="s">
        <v>1047</v>
      </c>
    </row>
    <row r="24785" spans="12:13" x14ac:dyDescent="0.35">
      <c r="L24785" s="535" t="s">
        <v>25849</v>
      </c>
      <c r="M24785" s="529" t="s">
        <v>1047</v>
      </c>
    </row>
    <row r="24786" spans="12:13" x14ac:dyDescent="0.35">
      <c r="L24786" s="535" t="s">
        <v>25850</v>
      </c>
      <c r="M24786" s="529" t="s">
        <v>1047</v>
      </c>
    </row>
    <row r="24787" spans="12:13" x14ac:dyDescent="0.35">
      <c r="L24787" s="535" t="s">
        <v>25851</v>
      </c>
      <c r="M24787" s="529" t="s">
        <v>1047</v>
      </c>
    </row>
    <row r="24788" spans="12:13" x14ac:dyDescent="0.35">
      <c r="L24788" s="535" t="s">
        <v>25852</v>
      </c>
      <c r="M24788" s="529" t="s">
        <v>1047</v>
      </c>
    </row>
    <row r="24789" spans="12:13" x14ac:dyDescent="0.35">
      <c r="L24789" s="535" t="s">
        <v>25853</v>
      </c>
      <c r="M24789" s="529" t="s">
        <v>1047</v>
      </c>
    </row>
    <row r="24790" spans="12:13" x14ac:dyDescent="0.35">
      <c r="L24790" s="535" t="s">
        <v>25854</v>
      </c>
      <c r="M24790" s="529" t="s">
        <v>1047</v>
      </c>
    </row>
    <row r="24791" spans="12:13" x14ac:dyDescent="0.35">
      <c r="L24791" s="535" t="s">
        <v>25855</v>
      </c>
      <c r="M24791" s="529" t="s">
        <v>1047</v>
      </c>
    </row>
    <row r="24792" spans="12:13" x14ac:dyDescent="0.35">
      <c r="L24792" s="535" t="s">
        <v>25856</v>
      </c>
      <c r="M24792" s="529" t="s">
        <v>1047</v>
      </c>
    </row>
    <row r="24793" spans="12:13" x14ac:dyDescent="0.35">
      <c r="L24793" s="535" t="s">
        <v>25857</v>
      </c>
      <c r="M24793" s="529" t="s">
        <v>1047</v>
      </c>
    </row>
    <row r="24794" spans="12:13" x14ac:dyDescent="0.35">
      <c r="L24794" s="535" t="s">
        <v>25858</v>
      </c>
      <c r="M24794" s="529" t="s">
        <v>1047</v>
      </c>
    </row>
    <row r="24795" spans="12:13" x14ac:dyDescent="0.35">
      <c r="L24795" s="535" t="s">
        <v>25859</v>
      </c>
      <c r="M24795" s="529" t="s">
        <v>1047</v>
      </c>
    </row>
    <row r="24796" spans="12:13" x14ac:dyDescent="0.35">
      <c r="L24796" s="535" t="s">
        <v>25860</v>
      </c>
      <c r="M24796" s="529" t="s">
        <v>1047</v>
      </c>
    </row>
    <row r="24797" spans="12:13" x14ac:dyDescent="0.35">
      <c r="L24797" s="535" t="s">
        <v>25861</v>
      </c>
      <c r="M24797" s="529" t="s">
        <v>1047</v>
      </c>
    </row>
    <row r="24798" spans="12:13" x14ac:dyDescent="0.35">
      <c r="L24798" s="535" t="s">
        <v>25862</v>
      </c>
      <c r="M24798" s="529" t="s">
        <v>1047</v>
      </c>
    </row>
    <row r="24799" spans="12:13" x14ac:dyDescent="0.35">
      <c r="L24799" s="535" t="s">
        <v>25863</v>
      </c>
      <c r="M24799" s="529" t="s">
        <v>1047</v>
      </c>
    </row>
    <row r="24800" spans="12:13" x14ac:dyDescent="0.35">
      <c r="L24800" s="535" t="s">
        <v>25864</v>
      </c>
      <c r="M24800" s="529" t="s">
        <v>1047</v>
      </c>
    </row>
    <row r="24801" spans="12:13" x14ac:dyDescent="0.35">
      <c r="L24801" s="535" t="s">
        <v>25865</v>
      </c>
      <c r="M24801" s="529" t="s">
        <v>1047</v>
      </c>
    </row>
    <row r="24802" spans="12:13" x14ac:dyDescent="0.35">
      <c r="L24802" s="535" t="s">
        <v>25866</v>
      </c>
      <c r="M24802" s="529" t="s">
        <v>1047</v>
      </c>
    </row>
    <row r="24803" spans="12:13" x14ac:dyDescent="0.35">
      <c r="L24803" s="535" t="s">
        <v>25867</v>
      </c>
      <c r="M24803" s="529" t="s">
        <v>1047</v>
      </c>
    </row>
    <row r="24804" spans="12:13" x14ac:dyDescent="0.35">
      <c r="L24804" s="535" t="s">
        <v>25868</v>
      </c>
      <c r="M24804" s="529" t="s">
        <v>1047</v>
      </c>
    </row>
    <row r="24805" spans="12:13" x14ac:dyDescent="0.35">
      <c r="L24805" s="535" t="s">
        <v>25869</v>
      </c>
      <c r="M24805" s="529" t="s">
        <v>1047</v>
      </c>
    </row>
    <row r="24806" spans="12:13" x14ac:dyDescent="0.35">
      <c r="L24806" s="535" t="s">
        <v>25870</v>
      </c>
      <c r="M24806" s="529" t="s">
        <v>1047</v>
      </c>
    </row>
    <row r="24807" spans="12:13" x14ac:dyDescent="0.35">
      <c r="L24807" s="535" t="s">
        <v>25871</v>
      </c>
      <c r="M24807" s="529" t="s">
        <v>1047</v>
      </c>
    </row>
    <row r="24808" spans="12:13" x14ac:dyDescent="0.35">
      <c r="L24808" s="535" t="s">
        <v>25872</v>
      </c>
      <c r="M24808" s="529" t="s">
        <v>1047</v>
      </c>
    </row>
    <row r="24809" spans="12:13" x14ac:dyDescent="0.35">
      <c r="L24809" s="535" t="s">
        <v>25873</v>
      </c>
      <c r="M24809" s="529" t="s">
        <v>1047</v>
      </c>
    </row>
    <row r="24810" spans="12:13" x14ac:dyDescent="0.35">
      <c r="L24810" s="535" t="s">
        <v>25874</v>
      </c>
      <c r="M24810" s="529" t="s">
        <v>1047</v>
      </c>
    </row>
    <row r="24811" spans="12:13" x14ac:dyDescent="0.35">
      <c r="L24811" s="535" t="s">
        <v>25875</v>
      </c>
      <c r="M24811" s="529" t="s">
        <v>1047</v>
      </c>
    </row>
    <row r="24812" spans="12:13" x14ac:dyDescent="0.35">
      <c r="L24812" s="535" t="s">
        <v>25876</v>
      </c>
      <c r="M24812" s="529" t="s">
        <v>1047</v>
      </c>
    </row>
    <row r="24813" spans="12:13" x14ac:dyDescent="0.35">
      <c r="L24813" s="535" t="s">
        <v>25877</v>
      </c>
      <c r="M24813" s="529" t="s">
        <v>1047</v>
      </c>
    </row>
    <row r="24814" spans="12:13" x14ac:dyDescent="0.35">
      <c r="L24814" s="535" t="s">
        <v>25878</v>
      </c>
      <c r="M24814" s="529" t="s">
        <v>1047</v>
      </c>
    </row>
    <row r="24815" spans="12:13" x14ac:dyDescent="0.35">
      <c r="L24815" s="535" t="s">
        <v>25879</v>
      </c>
      <c r="M24815" s="529" t="s">
        <v>1047</v>
      </c>
    </row>
    <row r="24816" spans="12:13" x14ac:dyDescent="0.35">
      <c r="L24816" s="535" t="s">
        <v>25880</v>
      </c>
      <c r="M24816" s="529" t="s">
        <v>1047</v>
      </c>
    </row>
    <row r="24817" spans="12:13" x14ac:dyDescent="0.35">
      <c r="L24817" s="535" t="s">
        <v>25881</v>
      </c>
      <c r="M24817" s="529" t="s">
        <v>1047</v>
      </c>
    </row>
    <row r="24818" spans="12:13" x14ac:dyDescent="0.35">
      <c r="L24818" s="535" t="s">
        <v>25882</v>
      </c>
      <c r="M24818" s="529" t="s">
        <v>1047</v>
      </c>
    </row>
    <row r="24819" spans="12:13" x14ac:dyDescent="0.35">
      <c r="L24819" s="535" t="s">
        <v>25883</v>
      </c>
      <c r="M24819" s="529" t="s">
        <v>1047</v>
      </c>
    </row>
    <row r="24820" spans="12:13" x14ac:dyDescent="0.35">
      <c r="L24820" s="535" t="s">
        <v>25884</v>
      </c>
      <c r="M24820" s="529" t="s">
        <v>1047</v>
      </c>
    </row>
    <row r="24821" spans="12:13" x14ac:dyDescent="0.35">
      <c r="L24821" s="535" t="s">
        <v>25885</v>
      </c>
      <c r="M24821" s="529" t="s">
        <v>1047</v>
      </c>
    </row>
    <row r="24822" spans="12:13" x14ac:dyDescent="0.35">
      <c r="L24822" s="535" t="s">
        <v>25886</v>
      </c>
      <c r="M24822" s="529" t="s">
        <v>1047</v>
      </c>
    </row>
    <row r="24823" spans="12:13" x14ac:dyDescent="0.35">
      <c r="L24823" s="535" t="s">
        <v>25887</v>
      </c>
      <c r="M24823" s="529" t="s">
        <v>1047</v>
      </c>
    </row>
    <row r="24824" spans="12:13" x14ac:dyDescent="0.35">
      <c r="L24824" s="535" t="s">
        <v>25888</v>
      </c>
      <c r="M24824" s="529" t="s">
        <v>1047</v>
      </c>
    </row>
    <row r="24825" spans="12:13" x14ac:dyDescent="0.35">
      <c r="L24825" s="535" t="s">
        <v>25889</v>
      </c>
      <c r="M24825" s="529" t="s">
        <v>1047</v>
      </c>
    </row>
    <row r="24826" spans="12:13" x14ac:dyDescent="0.35">
      <c r="L24826" s="535" t="s">
        <v>25890</v>
      </c>
      <c r="M24826" s="529" t="s">
        <v>1047</v>
      </c>
    </row>
    <row r="24827" spans="12:13" x14ac:dyDescent="0.35">
      <c r="L24827" s="535" t="s">
        <v>25891</v>
      </c>
      <c r="M24827" s="529" t="s">
        <v>1047</v>
      </c>
    </row>
    <row r="24828" spans="12:13" x14ac:dyDescent="0.35">
      <c r="L24828" s="535" t="s">
        <v>25892</v>
      </c>
      <c r="M24828" s="529" t="s">
        <v>1047</v>
      </c>
    </row>
    <row r="24829" spans="12:13" x14ac:dyDescent="0.35">
      <c r="L24829" s="535" t="s">
        <v>25893</v>
      </c>
      <c r="M24829" s="529" t="s">
        <v>1047</v>
      </c>
    </row>
    <row r="24830" spans="12:13" x14ac:dyDescent="0.35">
      <c r="L24830" s="535" t="s">
        <v>25894</v>
      </c>
      <c r="M24830" s="529" t="s">
        <v>1047</v>
      </c>
    </row>
    <row r="24831" spans="12:13" x14ac:dyDescent="0.35">
      <c r="L24831" s="535" t="s">
        <v>25895</v>
      </c>
      <c r="M24831" s="529" t="s">
        <v>1047</v>
      </c>
    </row>
    <row r="24832" spans="12:13" x14ac:dyDescent="0.35">
      <c r="L24832" s="535" t="s">
        <v>25896</v>
      </c>
      <c r="M24832" s="529" t="s">
        <v>1047</v>
      </c>
    </row>
    <row r="24833" spans="12:13" x14ac:dyDescent="0.35">
      <c r="L24833" s="535" t="s">
        <v>25897</v>
      </c>
      <c r="M24833" s="529" t="s">
        <v>1047</v>
      </c>
    </row>
    <row r="24834" spans="12:13" x14ac:dyDescent="0.35">
      <c r="L24834" s="535" t="s">
        <v>25898</v>
      </c>
      <c r="M24834" s="529" t="s">
        <v>1047</v>
      </c>
    </row>
    <row r="24835" spans="12:13" x14ac:dyDescent="0.35">
      <c r="L24835" s="535" t="s">
        <v>25899</v>
      </c>
      <c r="M24835" s="529" t="s">
        <v>1047</v>
      </c>
    </row>
    <row r="24836" spans="12:13" x14ac:dyDescent="0.35">
      <c r="L24836" s="535" t="s">
        <v>25900</v>
      </c>
      <c r="M24836" s="529" t="s">
        <v>1047</v>
      </c>
    </row>
    <row r="24837" spans="12:13" x14ac:dyDescent="0.35">
      <c r="L24837" s="535" t="s">
        <v>25901</v>
      </c>
      <c r="M24837" s="529" t="s">
        <v>1047</v>
      </c>
    </row>
    <row r="24838" spans="12:13" x14ac:dyDescent="0.35">
      <c r="L24838" s="535" t="s">
        <v>25902</v>
      </c>
      <c r="M24838" s="529" t="s">
        <v>1047</v>
      </c>
    </row>
    <row r="24839" spans="12:13" x14ac:dyDescent="0.35">
      <c r="L24839" s="535" t="s">
        <v>25903</v>
      </c>
      <c r="M24839" s="529" t="s">
        <v>1047</v>
      </c>
    </row>
    <row r="24840" spans="12:13" x14ac:dyDescent="0.35">
      <c r="L24840" s="535" t="s">
        <v>25904</v>
      </c>
      <c r="M24840" s="529" t="s">
        <v>1047</v>
      </c>
    </row>
    <row r="24841" spans="12:13" x14ac:dyDescent="0.35">
      <c r="L24841" s="535" t="s">
        <v>25905</v>
      </c>
      <c r="M24841" s="529" t="s">
        <v>1047</v>
      </c>
    </row>
    <row r="24842" spans="12:13" x14ac:dyDescent="0.35">
      <c r="L24842" s="535" t="s">
        <v>25906</v>
      </c>
      <c r="M24842" s="529" t="s">
        <v>1047</v>
      </c>
    </row>
    <row r="24843" spans="12:13" x14ac:dyDescent="0.35">
      <c r="L24843" s="535" t="s">
        <v>25907</v>
      </c>
      <c r="M24843" s="529" t="s">
        <v>1047</v>
      </c>
    </row>
    <row r="24844" spans="12:13" x14ac:dyDescent="0.35">
      <c r="L24844" s="535" t="s">
        <v>25908</v>
      </c>
      <c r="M24844" s="529" t="s">
        <v>1047</v>
      </c>
    </row>
    <row r="24845" spans="12:13" x14ac:dyDescent="0.35">
      <c r="L24845" s="535" t="s">
        <v>25909</v>
      </c>
      <c r="M24845" s="529" t="s">
        <v>1047</v>
      </c>
    </row>
    <row r="24846" spans="12:13" x14ac:dyDescent="0.35">
      <c r="L24846" s="535" t="s">
        <v>25910</v>
      </c>
      <c r="M24846" s="529" t="s">
        <v>1049</v>
      </c>
    </row>
    <row r="24847" spans="12:13" x14ac:dyDescent="0.35">
      <c r="L24847" s="535" t="s">
        <v>25911</v>
      </c>
      <c r="M24847" s="529" t="s">
        <v>1047</v>
      </c>
    </row>
    <row r="24848" spans="12:13" x14ac:dyDescent="0.35">
      <c r="L24848" s="535" t="s">
        <v>25912</v>
      </c>
      <c r="M24848" s="529" t="s">
        <v>1047</v>
      </c>
    </row>
    <row r="24849" spans="12:13" x14ac:dyDescent="0.35">
      <c r="L24849" s="535" t="s">
        <v>25913</v>
      </c>
      <c r="M24849" s="529" t="s">
        <v>1047</v>
      </c>
    </row>
    <row r="24850" spans="12:13" x14ac:dyDescent="0.35">
      <c r="L24850" s="535" t="s">
        <v>25914</v>
      </c>
      <c r="M24850" s="529" t="s">
        <v>1047</v>
      </c>
    </row>
    <row r="24851" spans="12:13" x14ac:dyDescent="0.35">
      <c r="L24851" s="535" t="s">
        <v>25915</v>
      </c>
      <c r="M24851" s="529" t="s">
        <v>1047</v>
      </c>
    </row>
    <row r="24852" spans="12:13" x14ac:dyDescent="0.35">
      <c r="L24852" s="535" t="s">
        <v>25916</v>
      </c>
      <c r="M24852" s="529" t="s">
        <v>1047</v>
      </c>
    </row>
    <row r="24853" spans="12:13" x14ac:dyDescent="0.35">
      <c r="L24853" s="535" t="s">
        <v>25917</v>
      </c>
      <c r="M24853" s="529" t="s">
        <v>1047</v>
      </c>
    </row>
    <row r="24854" spans="12:13" x14ac:dyDescent="0.35">
      <c r="L24854" s="535" t="s">
        <v>25918</v>
      </c>
      <c r="M24854" s="529" t="s">
        <v>1047</v>
      </c>
    </row>
    <row r="24855" spans="12:13" x14ac:dyDescent="0.35">
      <c r="L24855" s="535" t="s">
        <v>25919</v>
      </c>
      <c r="M24855" s="529" t="s">
        <v>1047</v>
      </c>
    </row>
    <row r="24856" spans="12:13" x14ac:dyDescent="0.35">
      <c r="L24856" s="535" t="s">
        <v>25920</v>
      </c>
      <c r="M24856" s="529" t="s">
        <v>1047</v>
      </c>
    </row>
    <row r="24857" spans="12:13" x14ac:dyDescent="0.35">
      <c r="L24857" s="535" t="s">
        <v>25921</v>
      </c>
      <c r="M24857" s="529" t="s">
        <v>1047</v>
      </c>
    </row>
    <row r="24858" spans="12:13" x14ac:dyDescent="0.35">
      <c r="L24858" s="535" t="s">
        <v>25922</v>
      </c>
      <c r="M24858" s="529" t="s">
        <v>1047</v>
      </c>
    </row>
    <row r="24859" spans="12:13" x14ac:dyDescent="0.35">
      <c r="L24859" s="535" t="s">
        <v>25923</v>
      </c>
      <c r="M24859" s="529" t="s">
        <v>1047</v>
      </c>
    </row>
    <row r="24860" spans="12:13" x14ac:dyDescent="0.35">
      <c r="L24860" s="535" t="s">
        <v>25924</v>
      </c>
      <c r="M24860" s="529" t="s">
        <v>1049</v>
      </c>
    </row>
    <row r="24861" spans="12:13" x14ac:dyDescent="0.35">
      <c r="L24861" s="535" t="s">
        <v>25925</v>
      </c>
      <c r="M24861" s="529" t="s">
        <v>1047</v>
      </c>
    </row>
    <row r="24862" spans="12:13" x14ac:dyDescent="0.35">
      <c r="L24862" s="535" t="s">
        <v>25926</v>
      </c>
      <c r="M24862" s="529" t="s">
        <v>1049</v>
      </c>
    </row>
    <row r="24863" spans="12:13" x14ac:dyDescent="0.35">
      <c r="L24863" s="535" t="s">
        <v>25927</v>
      </c>
      <c r="M24863" s="529" t="s">
        <v>1047</v>
      </c>
    </row>
    <row r="24864" spans="12:13" x14ac:dyDescent="0.35">
      <c r="L24864" s="535" t="s">
        <v>25928</v>
      </c>
      <c r="M24864" s="529" t="s">
        <v>1047</v>
      </c>
    </row>
    <row r="24865" spans="12:13" x14ac:dyDescent="0.35">
      <c r="L24865" s="535" t="s">
        <v>25929</v>
      </c>
      <c r="M24865" s="529" t="s">
        <v>1047</v>
      </c>
    </row>
    <row r="24866" spans="12:13" x14ac:dyDescent="0.35">
      <c r="L24866" s="535" t="s">
        <v>25930</v>
      </c>
      <c r="M24866" s="529" t="s">
        <v>1047</v>
      </c>
    </row>
    <row r="24867" spans="12:13" x14ac:dyDescent="0.35">
      <c r="L24867" s="535" t="s">
        <v>25931</v>
      </c>
      <c r="M24867" s="529" t="s">
        <v>1047</v>
      </c>
    </row>
    <row r="24868" spans="12:13" x14ac:dyDescent="0.35">
      <c r="L24868" s="535" t="s">
        <v>25932</v>
      </c>
      <c r="M24868" s="529" t="s">
        <v>1049</v>
      </c>
    </row>
    <row r="24869" spans="12:13" x14ac:dyDescent="0.35">
      <c r="L24869" s="535" t="s">
        <v>25933</v>
      </c>
      <c r="M24869" s="529" t="s">
        <v>1047</v>
      </c>
    </row>
    <row r="24870" spans="12:13" x14ac:dyDescent="0.35">
      <c r="L24870" s="535" t="s">
        <v>25934</v>
      </c>
      <c r="M24870" s="529" t="s">
        <v>1047</v>
      </c>
    </row>
    <row r="24871" spans="12:13" x14ac:dyDescent="0.35">
      <c r="L24871" s="535" t="s">
        <v>25935</v>
      </c>
      <c r="M24871" s="529" t="s">
        <v>1047</v>
      </c>
    </row>
    <row r="24872" spans="12:13" x14ac:dyDescent="0.35">
      <c r="L24872" s="535" t="s">
        <v>25936</v>
      </c>
      <c r="M24872" s="529" t="s">
        <v>1047</v>
      </c>
    </row>
    <row r="24873" spans="12:13" x14ac:dyDescent="0.35">
      <c r="L24873" s="535" t="s">
        <v>25937</v>
      </c>
      <c r="M24873" s="529" t="s">
        <v>1047</v>
      </c>
    </row>
    <row r="24874" spans="12:13" x14ac:dyDescent="0.35">
      <c r="L24874" s="535" t="s">
        <v>25938</v>
      </c>
      <c r="M24874" s="529" t="s">
        <v>1047</v>
      </c>
    </row>
    <row r="24875" spans="12:13" x14ac:dyDescent="0.35">
      <c r="L24875" s="535" t="s">
        <v>25939</v>
      </c>
      <c r="M24875" s="529" t="s">
        <v>1047</v>
      </c>
    </row>
    <row r="24876" spans="12:13" x14ac:dyDescent="0.35">
      <c r="L24876" s="535" t="s">
        <v>25940</v>
      </c>
      <c r="M24876" s="529" t="s">
        <v>1047</v>
      </c>
    </row>
    <row r="24877" spans="12:13" x14ac:dyDescent="0.35">
      <c r="L24877" s="535" t="s">
        <v>25941</v>
      </c>
      <c r="M24877" s="529" t="s">
        <v>1047</v>
      </c>
    </row>
    <row r="24878" spans="12:13" x14ac:dyDescent="0.35">
      <c r="L24878" s="535" t="s">
        <v>25942</v>
      </c>
      <c r="M24878" s="529" t="s">
        <v>1047</v>
      </c>
    </row>
    <row r="24879" spans="12:13" x14ac:dyDescent="0.35">
      <c r="L24879" s="535" t="s">
        <v>25943</v>
      </c>
      <c r="M24879" s="529" t="s">
        <v>1047</v>
      </c>
    </row>
    <row r="24880" spans="12:13" x14ac:dyDescent="0.35">
      <c r="L24880" s="535" t="s">
        <v>25944</v>
      </c>
      <c r="M24880" s="529" t="s">
        <v>1047</v>
      </c>
    </row>
    <row r="24881" spans="12:13" x14ac:dyDescent="0.35">
      <c r="L24881" s="535" t="s">
        <v>25945</v>
      </c>
      <c r="M24881" s="529" t="s">
        <v>1047</v>
      </c>
    </row>
    <row r="24882" spans="12:13" x14ac:dyDescent="0.35">
      <c r="L24882" s="535" t="s">
        <v>25946</v>
      </c>
      <c r="M24882" s="529" t="s">
        <v>1047</v>
      </c>
    </row>
    <row r="24883" spans="12:13" x14ac:dyDescent="0.35">
      <c r="L24883" s="535" t="s">
        <v>25947</v>
      </c>
      <c r="M24883" s="529" t="s">
        <v>1047</v>
      </c>
    </row>
    <row r="24884" spans="12:13" x14ac:dyDescent="0.35">
      <c r="L24884" s="535" t="s">
        <v>25948</v>
      </c>
      <c r="M24884" s="529" t="s">
        <v>1047</v>
      </c>
    </row>
    <row r="24885" spans="12:13" x14ac:dyDescent="0.35">
      <c r="L24885" s="535" t="s">
        <v>25949</v>
      </c>
      <c r="M24885" s="529" t="s">
        <v>1047</v>
      </c>
    </row>
    <row r="24886" spans="12:13" x14ac:dyDescent="0.35">
      <c r="L24886" s="535" t="s">
        <v>25950</v>
      </c>
      <c r="M24886" s="529" t="s">
        <v>1047</v>
      </c>
    </row>
    <row r="24887" spans="12:13" x14ac:dyDescent="0.35">
      <c r="L24887" s="535" t="s">
        <v>25951</v>
      </c>
      <c r="M24887" s="529" t="s">
        <v>1047</v>
      </c>
    </row>
    <row r="24888" spans="12:13" x14ac:dyDescent="0.35">
      <c r="L24888" s="535" t="s">
        <v>25952</v>
      </c>
      <c r="M24888" s="529" t="s">
        <v>1047</v>
      </c>
    </row>
    <row r="24889" spans="12:13" x14ac:dyDescent="0.35">
      <c r="L24889" s="535" t="s">
        <v>25953</v>
      </c>
      <c r="M24889" s="529" t="s">
        <v>1047</v>
      </c>
    </row>
    <row r="24890" spans="12:13" x14ac:dyDescent="0.35">
      <c r="L24890" s="535" t="s">
        <v>25954</v>
      </c>
      <c r="M24890" s="529" t="s">
        <v>1047</v>
      </c>
    </row>
    <row r="24891" spans="12:13" x14ac:dyDescent="0.35">
      <c r="L24891" s="535" t="s">
        <v>25955</v>
      </c>
      <c r="M24891" s="529" t="s">
        <v>1047</v>
      </c>
    </row>
    <row r="24892" spans="12:13" x14ac:dyDescent="0.35">
      <c r="L24892" s="535" t="s">
        <v>25956</v>
      </c>
      <c r="M24892" s="529" t="s">
        <v>1047</v>
      </c>
    </row>
    <row r="24893" spans="12:13" x14ac:dyDescent="0.35">
      <c r="L24893" s="535" t="s">
        <v>25957</v>
      </c>
      <c r="M24893" s="529" t="s">
        <v>1047</v>
      </c>
    </row>
    <row r="24894" spans="12:13" x14ac:dyDescent="0.35">
      <c r="L24894" s="535" t="s">
        <v>25958</v>
      </c>
      <c r="M24894" s="529" t="s">
        <v>1047</v>
      </c>
    </row>
    <row r="24895" spans="12:13" x14ac:dyDescent="0.35">
      <c r="L24895" s="535" t="s">
        <v>25959</v>
      </c>
      <c r="M24895" s="529" t="s">
        <v>1047</v>
      </c>
    </row>
    <row r="24896" spans="12:13" x14ac:dyDescent="0.35">
      <c r="L24896" s="535" t="s">
        <v>25960</v>
      </c>
      <c r="M24896" s="529" t="s">
        <v>1047</v>
      </c>
    </row>
    <row r="24897" spans="12:13" x14ac:dyDescent="0.35">
      <c r="L24897" s="535" t="s">
        <v>25961</v>
      </c>
      <c r="M24897" s="529" t="s">
        <v>1047</v>
      </c>
    </row>
    <row r="24898" spans="12:13" x14ac:dyDescent="0.35">
      <c r="L24898" s="535" t="s">
        <v>25962</v>
      </c>
      <c r="M24898" s="529" t="s">
        <v>1047</v>
      </c>
    </row>
    <row r="24899" spans="12:13" x14ac:dyDescent="0.35">
      <c r="L24899" s="535" t="s">
        <v>25963</v>
      </c>
      <c r="M24899" s="529" t="s">
        <v>1047</v>
      </c>
    </row>
    <row r="24900" spans="12:13" x14ac:dyDescent="0.35">
      <c r="L24900" s="535" t="s">
        <v>25964</v>
      </c>
      <c r="M24900" s="529" t="s">
        <v>1047</v>
      </c>
    </row>
    <row r="24901" spans="12:13" x14ac:dyDescent="0.35">
      <c r="L24901" s="535" t="s">
        <v>25965</v>
      </c>
      <c r="M24901" s="529" t="s">
        <v>1047</v>
      </c>
    </row>
    <row r="24902" spans="12:13" x14ac:dyDescent="0.35">
      <c r="L24902" s="535" t="s">
        <v>25966</v>
      </c>
      <c r="M24902" s="529" t="s">
        <v>1047</v>
      </c>
    </row>
    <row r="24903" spans="12:13" x14ac:dyDescent="0.35">
      <c r="L24903" s="535" t="s">
        <v>25967</v>
      </c>
      <c r="M24903" s="529" t="s">
        <v>1047</v>
      </c>
    </row>
    <row r="24904" spans="12:13" x14ac:dyDescent="0.35">
      <c r="L24904" s="535" t="s">
        <v>25968</v>
      </c>
      <c r="M24904" s="529" t="s">
        <v>1047</v>
      </c>
    </row>
    <row r="24905" spans="12:13" x14ac:dyDescent="0.35">
      <c r="L24905" s="535" t="s">
        <v>25969</v>
      </c>
      <c r="M24905" s="529" t="s">
        <v>1047</v>
      </c>
    </row>
    <row r="24906" spans="12:13" x14ac:dyDescent="0.35">
      <c r="L24906" s="535" t="s">
        <v>25970</v>
      </c>
      <c r="M24906" s="529" t="s">
        <v>1047</v>
      </c>
    </row>
    <row r="24907" spans="12:13" x14ac:dyDescent="0.35">
      <c r="L24907" s="535" t="s">
        <v>25971</v>
      </c>
      <c r="M24907" s="529" t="s">
        <v>1047</v>
      </c>
    </row>
    <row r="24908" spans="12:13" x14ac:dyDescent="0.35">
      <c r="L24908" s="535" t="s">
        <v>25972</v>
      </c>
      <c r="M24908" s="529" t="s">
        <v>1047</v>
      </c>
    </row>
    <row r="24909" spans="12:13" x14ac:dyDescent="0.35">
      <c r="L24909" s="535" t="s">
        <v>25973</v>
      </c>
      <c r="M24909" s="529" t="s">
        <v>1047</v>
      </c>
    </row>
    <row r="24910" spans="12:13" x14ac:dyDescent="0.35">
      <c r="L24910" s="535" t="s">
        <v>25974</v>
      </c>
      <c r="M24910" s="529" t="s">
        <v>1049</v>
      </c>
    </row>
    <row r="24911" spans="12:13" x14ac:dyDescent="0.35">
      <c r="L24911" s="535" t="s">
        <v>25975</v>
      </c>
      <c r="M24911" s="529" t="s">
        <v>1047</v>
      </c>
    </row>
    <row r="24912" spans="12:13" x14ac:dyDescent="0.35">
      <c r="L24912" s="535" t="s">
        <v>25976</v>
      </c>
      <c r="M24912" s="529" t="s">
        <v>1047</v>
      </c>
    </row>
    <row r="24913" spans="12:13" x14ac:dyDescent="0.35">
      <c r="L24913" s="535" t="s">
        <v>25977</v>
      </c>
      <c r="M24913" s="529" t="s">
        <v>1047</v>
      </c>
    </row>
    <row r="24914" spans="12:13" x14ac:dyDescent="0.35">
      <c r="L24914" s="535" t="s">
        <v>25978</v>
      </c>
      <c r="M24914" s="529" t="s">
        <v>1047</v>
      </c>
    </row>
    <row r="24915" spans="12:13" x14ac:dyDescent="0.35">
      <c r="L24915" s="535" t="s">
        <v>25979</v>
      </c>
      <c r="M24915" s="529" t="s">
        <v>1047</v>
      </c>
    </row>
    <row r="24916" spans="12:13" x14ac:dyDescent="0.35">
      <c r="L24916" s="535" t="s">
        <v>25980</v>
      </c>
      <c r="M24916" s="529" t="s">
        <v>1049</v>
      </c>
    </row>
    <row r="24917" spans="12:13" x14ac:dyDescent="0.35">
      <c r="L24917" s="535" t="s">
        <v>25981</v>
      </c>
      <c r="M24917" s="529" t="s">
        <v>1047</v>
      </c>
    </row>
    <row r="24918" spans="12:13" x14ac:dyDescent="0.35">
      <c r="L24918" s="535" t="s">
        <v>25982</v>
      </c>
      <c r="M24918" s="529" t="s">
        <v>1047</v>
      </c>
    </row>
    <row r="24919" spans="12:13" x14ac:dyDescent="0.35">
      <c r="L24919" s="535" t="s">
        <v>25983</v>
      </c>
      <c r="M24919" s="529" t="s">
        <v>1047</v>
      </c>
    </row>
    <row r="24920" spans="12:13" x14ac:dyDescent="0.35">
      <c r="L24920" s="535" t="s">
        <v>25984</v>
      </c>
      <c r="M24920" s="529" t="s">
        <v>1047</v>
      </c>
    </row>
    <row r="24921" spans="12:13" x14ac:dyDescent="0.35">
      <c r="L24921" s="535" t="s">
        <v>25985</v>
      </c>
      <c r="M24921" s="529" t="s">
        <v>1047</v>
      </c>
    </row>
    <row r="24922" spans="12:13" x14ac:dyDescent="0.35">
      <c r="L24922" s="535" t="s">
        <v>25986</v>
      </c>
      <c r="M24922" s="529" t="s">
        <v>1049</v>
      </c>
    </row>
    <row r="24923" spans="12:13" x14ac:dyDescent="0.35">
      <c r="L24923" s="535" t="s">
        <v>25987</v>
      </c>
      <c r="M24923" s="529" t="s">
        <v>1047</v>
      </c>
    </row>
    <row r="24924" spans="12:13" x14ac:dyDescent="0.35">
      <c r="L24924" s="535" t="s">
        <v>25988</v>
      </c>
      <c r="M24924" s="529" t="s">
        <v>1047</v>
      </c>
    </row>
    <row r="24925" spans="12:13" x14ac:dyDescent="0.35">
      <c r="L24925" s="535" t="s">
        <v>25989</v>
      </c>
      <c r="M24925" s="529" t="s">
        <v>1047</v>
      </c>
    </row>
    <row r="24926" spans="12:13" x14ac:dyDescent="0.35">
      <c r="L24926" s="535" t="s">
        <v>25990</v>
      </c>
      <c r="M24926" s="529" t="s">
        <v>1047</v>
      </c>
    </row>
    <row r="24927" spans="12:13" x14ac:dyDescent="0.35">
      <c r="L24927" s="535" t="s">
        <v>25991</v>
      </c>
      <c r="M24927" s="529" t="s">
        <v>1047</v>
      </c>
    </row>
    <row r="24928" spans="12:13" x14ac:dyDescent="0.35">
      <c r="L24928" s="535" t="s">
        <v>25992</v>
      </c>
      <c r="M24928" s="529" t="s">
        <v>1047</v>
      </c>
    </row>
    <row r="24929" spans="12:13" x14ac:dyDescent="0.35">
      <c r="L24929" s="535" t="s">
        <v>25993</v>
      </c>
      <c r="M24929" s="529" t="s">
        <v>1047</v>
      </c>
    </row>
    <row r="24930" spans="12:13" x14ac:dyDescent="0.35">
      <c r="L24930" s="535" t="s">
        <v>25994</v>
      </c>
      <c r="M24930" s="529" t="s">
        <v>1047</v>
      </c>
    </row>
    <row r="24931" spans="12:13" x14ac:dyDescent="0.35">
      <c r="L24931" s="535" t="s">
        <v>25995</v>
      </c>
      <c r="M24931" s="529" t="s">
        <v>1047</v>
      </c>
    </row>
    <row r="24932" spans="12:13" x14ac:dyDescent="0.35">
      <c r="L24932" s="535" t="s">
        <v>25996</v>
      </c>
      <c r="M24932" s="529" t="s">
        <v>1047</v>
      </c>
    </row>
    <row r="24933" spans="12:13" x14ac:dyDescent="0.35">
      <c r="L24933" s="535" t="s">
        <v>25997</v>
      </c>
      <c r="M24933" s="529" t="s">
        <v>1047</v>
      </c>
    </row>
    <row r="24934" spans="12:13" x14ac:dyDescent="0.35">
      <c r="L24934" s="535" t="s">
        <v>25998</v>
      </c>
      <c r="M24934" s="529" t="s">
        <v>1047</v>
      </c>
    </row>
    <row r="24935" spans="12:13" x14ac:dyDescent="0.35">
      <c r="L24935" s="535" t="s">
        <v>25999</v>
      </c>
      <c r="M24935" s="529" t="s">
        <v>1047</v>
      </c>
    </row>
    <row r="24936" spans="12:13" x14ac:dyDescent="0.35">
      <c r="L24936" s="535" t="s">
        <v>26000</v>
      </c>
      <c r="M24936" s="529" t="s">
        <v>1047</v>
      </c>
    </row>
    <row r="24937" spans="12:13" x14ac:dyDescent="0.35">
      <c r="L24937" s="535" t="s">
        <v>26001</v>
      </c>
      <c r="M24937" s="529" t="s">
        <v>1047</v>
      </c>
    </row>
    <row r="24938" spans="12:13" x14ac:dyDescent="0.35">
      <c r="L24938" s="535" t="s">
        <v>26002</v>
      </c>
      <c r="M24938" s="529" t="s">
        <v>1047</v>
      </c>
    </row>
    <row r="24939" spans="12:13" x14ac:dyDescent="0.35">
      <c r="L24939" s="535" t="s">
        <v>26003</v>
      </c>
      <c r="M24939" s="529" t="s">
        <v>1047</v>
      </c>
    </row>
    <row r="24940" spans="12:13" x14ac:dyDescent="0.35">
      <c r="L24940" s="535" t="s">
        <v>26004</v>
      </c>
      <c r="M24940" s="529" t="s">
        <v>1047</v>
      </c>
    </row>
    <row r="24941" spans="12:13" x14ac:dyDescent="0.35">
      <c r="L24941" s="535" t="s">
        <v>26005</v>
      </c>
      <c r="M24941" s="529" t="s">
        <v>1047</v>
      </c>
    </row>
    <row r="24942" spans="12:13" x14ac:dyDescent="0.35">
      <c r="L24942" s="535" t="s">
        <v>26006</v>
      </c>
      <c r="M24942" s="529" t="s">
        <v>1047</v>
      </c>
    </row>
    <row r="24943" spans="12:13" x14ac:dyDescent="0.35">
      <c r="L24943" s="535" t="s">
        <v>26007</v>
      </c>
      <c r="M24943" s="529" t="s">
        <v>1047</v>
      </c>
    </row>
    <row r="24944" spans="12:13" x14ac:dyDescent="0.35">
      <c r="L24944" s="535" t="s">
        <v>26008</v>
      </c>
      <c r="M24944" s="529" t="s">
        <v>1047</v>
      </c>
    </row>
    <row r="24945" spans="12:13" x14ac:dyDescent="0.35">
      <c r="L24945" s="535" t="s">
        <v>26009</v>
      </c>
      <c r="M24945" s="529" t="s">
        <v>1047</v>
      </c>
    </row>
    <row r="24946" spans="12:13" x14ac:dyDescent="0.35">
      <c r="L24946" s="535" t="s">
        <v>26010</v>
      </c>
      <c r="M24946" s="529" t="s">
        <v>1047</v>
      </c>
    </row>
    <row r="24947" spans="12:13" x14ac:dyDescent="0.35">
      <c r="L24947" s="535" t="s">
        <v>26011</v>
      </c>
      <c r="M24947" s="529" t="s">
        <v>1047</v>
      </c>
    </row>
    <row r="24948" spans="12:13" x14ac:dyDescent="0.35">
      <c r="L24948" s="535" t="s">
        <v>26012</v>
      </c>
      <c r="M24948" s="529" t="s">
        <v>1047</v>
      </c>
    </row>
    <row r="24949" spans="12:13" x14ac:dyDescent="0.35">
      <c r="L24949" s="535" t="s">
        <v>26013</v>
      </c>
      <c r="M24949" s="529" t="s">
        <v>1047</v>
      </c>
    </row>
    <row r="24950" spans="12:13" x14ac:dyDescent="0.35">
      <c r="L24950" s="535" t="s">
        <v>26014</v>
      </c>
      <c r="M24950" s="529" t="s">
        <v>1047</v>
      </c>
    </row>
    <row r="24951" spans="12:13" x14ac:dyDescent="0.35">
      <c r="L24951" s="535" t="s">
        <v>26015</v>
      </c>
      <c r="M24951" s="529" t="s">
        <v>1047</v>
      </c>
    </row>
    <row r="24952" spans="12:13" x14ac:dyDescent="0.35">
      <c r="L24952" s="535" t="s">
        <v>26016</v>
      </c>
      <c r="M24952" s="529" t="s">
        <v>1047</v>
      </c>
    </row>
    <row r="24953" spans="12:13" x14ac:dyDescent="0.35">
      <c r="L24953" s="535" t="s">
        <v>26017</v>
      </c>
      <c r="M24953" s="529" t="s">
        <v>1047</v>
      </c>
    </row>
    <row r="24954" spans="12:13" x14ac:dyDescent="0.35">
      <c r="L24954" s="535" t="s">
        <v>26018</v>
      </c>
      <c r="M24954" s="529" t="s">
        <v>1047</v>
      </c>
    </row>
    <row r="24955" spans="12:13" x14ac:dyDescent="0.35">
      <c r="L24955" s="535" t="s">
        <v>26019</v>
      </c>
      <c r="M24955" s="529" t="s">
        <v>1047</v>
      </c>
    </row>
    <row r="24956" spans="12:13" x14ac:dyDescent="0.35">
      <c r="L24956" s="535" t="s">
        <v>26020</v>
      </c>
      <c r="M24956" s="529" t="s">
        <v>1047</v>
      </c>
    </row>
    <row r="24957" spans="12:13" x14ac:dyDescent="0.35">
      <c r="L24957" s="535" t="s">
        <v>26021</v>
      </c>
      <c r="M24957" s="529" t="s">
        <v>1047</v>
      </c>
    </row>
    <row r="24958" spans="12:13" x14ac:dyDescent="0.35">
      <c r="L24958" s="535" t="s">
        <v>26022</v>
      </c>
      <c r="M24958" s="529" t="s">
        <v>1047</v>
      </c>
    </row>
    <row r="24959" spans="12:13" x14ac:dyDescent="0.35">
      <c r="L24959" s="535" t="s">
        <v>26023</v>
      </c>
      <c r="M24959" s="529" t="s">
        <v>1047</v>
      </c>
    </row>
    <row r="24960" spans="12:13" x14ac:dyDescent="0.35">
      <c r="L24960" s="535" t="s">
        <v>26024</v>
      </c>
      <c r="M24960" s="529" t="s">
        <v>1047</v>
      </c>
    </row>
    <row r="24961" spans="12:13" x14ac:dyDescent="0.35">
      <c r="L24961" s="535" t="s">
        <v>26025</v>
      </c>
      <c r="M24961" s="529" t="s">
        <v>1047</v>
      </c>
    </row>
    <row r="24962" spans="12:13" x14ac:dyDescent="0.35">
      <c r="L24962" s="535" t="s">
        <v>26026</v>
      </c>
      <c r="M24962" s="529" t="s">
        <v>1047</v>
      </c>
    </row>
    <row r="24963" spans="12:13" x14ac:dyDescent="0.35">
      <c r="L24963" s="535" t="s">
        <v>26027</v>
      </c>
      <c r="M24963" s="529" t="s">
        <v>1047</v>
      </c>
    </row>
    <row r="24964" spans="12:13" x14ac:dyDescent="0.35">
      <c r="L24964" s="535" t="s">
        <v>26028</v>
      </c>
      <c r="M24964" s="529" t="s">
        <v>1047</v>
      </c>
    </row>
    <row r="24965" spans="12:13" x14ac:dyDescent="0.35">
      <c r="L24965" s="535" t="s">
        <v>26029</v>
      </c>
      <c r="M24965" s="529" t="s">
        <v>1047</v>
      </c>
    </row>
    <row r="24966" spans="12:13" x14ac:dyDescent="0.35">
      <c r="L24966" s="535" t="s">
        <v>26030</v>
      </c>
      <c r="M24966" s="529" t="s">
        <v>1047</v>
      </c>
    </row>
    <row r="24967" spans="12:13" x14ac:dyDescent="0.35">
      <c r="L24967" s="535" t="s">
        <v>26031</v>
      </c>
      <c r="M24967" s="529" t="s">
        <v>1047</v>
      </c>
    </row>
    <row r="24968" spans="12:13" x14ac:dyDescent="0.35">
      <c r="L24968" s="535" t="s">
        <v>26032</v>
      </c>
      <c r="M24968" s="529" t="s">
        <v>1047</v>
      </c>
    </row>
    <row r="24969" spans="12:13" x14ac:dyDescent="0.35">
      <c r="L24969" s="535" t="s">
        <v>26033</v>
      </c>
      <c r="M24969" s="529" t="s">
        <v>1047</v>
      </c>
    </row>
    <row r="24970" spans="12:13" x14ac:dyDescent="0.35">
      <c r="L24970" s="535" t="s">
        <v>26034</v>
      </c>
      <c r="M24970" s="529" t="s">
        <v>1047</v>
      </c>
    </row>
    <row r="24971" spans="12:13" x14ac:dyDescent="0.35">
      <c r="L24971" s="535" t="s">
        <v>26035</v>
      </c>
      <c r="M24971" s="529" t="s">
        <v>1047</v>
      </c>
    </row>
    <row r="24972" spans="12:13" x14ac:dyDescent="0.35">
      <c r="L24972" s="535" t="s">
        <v>26036</v>
      </c>
      <c r="M24972" s="529" t="s">
        <v>1047</v>
      </c>
    </row>
    <row r="24973" spans="12:13" x14ac:dyDescent="0.35">
      <c r="L24973" s="535" t="s">
        <v>26037</v>
      </c>
      <c r="M24973" s="529" t="s">
        <v>1047</v>
      </c>
    </row>
    <row r="24974" spans="12:13" x14ac:dyDescent="0.35">
      <c r="L24974" s="535" t="s">
        <v>26038</v>
      </c>
      <c r="M24974" s="529" t="s">
        <v>1047</v>
      </c>
    </row>
    <row r="24975" spans="12:13" x14ac:dyDescent="0.35">
      <c r="L24975" s="535" t="s">
        <v>26039</v>
      </c>
      <c r="M24975" s="529" t="s">
        <v>1047</v>
      </c>
    </row>
    <row r="24976" spans="12:13" x14ac:dyDescent="0.35">
      <c r="L24976" s="535" t="s">
        <v>26040</v>
      </c>
      <c r="M24976" s="529" t="s">
        <v>1047</v>
      </c>
    </row>
    <row r="24977" spans="12:13" x14ac:dyDescent="0.35">
      <c r="L24977" s="535" t="s">
        <v>26041</v>
      </c>
      <c r="M24977" s="529" t="s">
        <v>1047</v>
      </c>
    </row>
    <row r="24978" spans="12:13" x14ac:dyDescent="0.35">
      <c r="L24978" s="535" t="s">
        <v>26042</v>
      </c>
      <c r="M24978" s="529" t="s">
        <v>1047</v>
      </c>
    </row>
    <row r="24979" spans="12:13" x14ac:dyDescent="0.35">
      <c r="L24979" s="535" t="s">
        <v>26043</v>
      </c>
      <c r="M24979" s="529" t="s">
        <v>1047</v>
      </c>
    </row>
    <row r="24980" spans="12:13" x14ac:dyDescent="0.35">
      <c r="L24980" s="535" t="s">
        <v>26044</v>
      </c>
      <c r="M24980" s="529" t="s">
        <v>1047</v>
      </c>
    </row>
    <row r="24981" spans="12:13" x14ac:dyDescent="0.35">
      <c r="L24981" s="535" t="s">
        <v>26045</v>
      </c>
      <c r="M24981" s="529" t="s">
        <v>1047</v>
      </c>
    </row>
    <row r="24982" spans="12:13" x14ac:dyDescent="0.35">
      <c r="L24982" s="535" t="s">
        <v>26046</v>
      </c>
      <c r="M24982" s="529" t="s">
        <v>1047</v>
      </c>
    </row>
    <row r="24983" spans="12:13" x14ac:dyDescent="0.35">
      <c r="L24983" s="535" t="s">
        <v>26047</v>
      </c>
      <c r="M24983" s="529" t="s">
        <v>1047</v>
      </c>
    </row>
    <row r="24984" spans="12:13" x14ac:dyDescent="0.35">
      <c r="L24984" s="535" t="s">
        <v>26048</v>
      </c>
      <c r="M24984" s="529" t="s">
        <v>1047</v>
      </c>
    </row>
    <row r="24985" spans="12:13" x14ac:dyDescent="0.35">
      <c r="L24985" s="535" t="s">
        <v>26049</v>
      </c>
      <c r="M24985" s="529" t="s">
        <v>1047</v>
      </c>
    </row>
    <row r="24986" spans="12:13" x14ac:dyDescent="0.35">
      <c r="L24986" s="535" t="s">
        <v>26050</v>
      </c>
      <c r="M24986" s="529" t="s">
        <v>1047</v>
      </c>
    </row>
    <row r="24987" spans="12:13" x14ac:dyDescent="0.35">
      <c r="L24987" s="535" t="s">
        <v>26051</v>
      </c>
      <c r="M24987" s="529" t="s">
        <v>1047</v>
      </c>
    </row>
    <row r="24988" spans="12:13" x14ac:dyDescent="0.35">
      <c r="L24988" s="535" t="s">
        <v>26052</v>
      </c>
      <c r="M24988" s="529" t="s">
        <v>1047</v>
      </c>
    </row>
    <row r="24989" spans="12:13" x14ac:dyDescent="0.35">
      <c r="L24989" s="535" t="s">
        <v>26053</v>
      </c>
      <c r="M24989" s="529" t="s">
        <v>1047</v>
      </c>
    </row>
    <row r="24990" spans="12:13" x14ac:dyDescent="0.35">
      <c r="L24990" s="535" t="s">
        <v>26054</v>
      </c>
      <c r="M24990" s="529" t="s">
        <v>1047</v>
      </c>
    </row>
    <row r="24991" spans="12:13" x14ac:dyDescent="0.35">
      <c r="L24991" s="535" t="s">
        <v>26055</v>
      </c>
      <c r="M24991" s="529" t="s">
        <v>1047</v>
      </c>
    </row>
    <row r="24992" spans="12:13" x14ac:dyDescent="0.35">
      <c r="L24992" s="535" t="s">
        <v>26056</v>
      </c>
      <c r="M24992" s="529" t="s">
        <v>1047</v>
      </c>
    </row>
    <row r="24993" spans="12:13" x14ac:dyDescent="0.35">
      <c r="L24993" s="535" t="s">
        <v>26057</v>
      </c>
      <c r="M24993" s="529" t="s">
        <v>1047</v>
      </c>
    </row>
    <row r="24994" spans="12:13" x14ac:dyDescent="0.35">
      <c r="L24994" s="535" t="s">
        <v>26058</v>
      </c>
      <c r="M24994" s="529" t="s">
        <v>1047</v>
      </c>
    </row>
    <row r="24995" spans="12:13" x14ac:dyDescent="0.35">
      <c r="L24995" s="535" t="s">
        <v>26059</v>
      </c>
      <c r="M24995" s="529" t="s">
        <v>1047</v>
      </c>
    </row>
    <row r="24996" spans="12:13" x14ac:dyDescent="0.35">
      <c r="L24996" s="535" t="s">
        <v>26060</v>
      </c>
      <c r="M24996" s="529" t="s">
        <v>1047</v>
      </c>
    </row>
    <row r="24997" spans="12:13" x14ac:dyDescent="0.35">
      <c r="L24997" s="535" t="s">
        <v>26061</v>
      </c>
      <c r="M24997" s="529" t="s">
        <v>1047</v>
      </c>
    </row>
    <row r="24998" spans="12:13" x14ac:dyDescent="0.35">
      <c r="L24998" s="535" t="s">
        <v>26062</v>
      </c>
      <c r="M24998" s="529" t="s">
        <v>1047</v>
      </c>
    </row>
    <row r="24999" spans="12:13" x14ac:dyDescent="0.35">
      <c r="L24999" s="535" t="s">
        <v>26063</v>
      </c>
      <c r="M24999" s="529" t="s">
        <v>1047</v>
      </c>
    </row>
    <row r="25000" spans="12:13" x14ac:dyDescent="0.35">
      <c r="L25000" s="535" t="s">
        <v>26064</v>
      </c>
      <c r="M25000" s="529" t="s">
        <v>1047</v>
      </c>
    </row>
    <row r="25001" spans="12:13" x14ac:dyDescent="0.35">
      <c r="L25001" s="535" t="s">
        <v>26065</v>
      </c>
      <c r="M25001" s="529" t="s">
        <v>1047</v>
      </c>
    </row>
    <row r="25002" spans="12:13" x14ac:dyDescent="0.35">
      <c r="L25002" s="535" t="s">
        <v>26066</v>
      </c>
      <c r="M25002" s="529" t="s">
        <v>1047</v>
      </c>
    </row>
    <row r="25003" spans="12:13" x14ac:dyDescent="0.35">
      <c r="L25003" s="535" t="s">
        <v>26067</v>
      </c>
      <c r="M25003" s="529" t="s">
        <v>1047</v>
      </c>
    </row>
    <row r="25004" spans="12:13" x14ac:dyDescent="0.35">
      <c r="L25004" s="535" t="s">
        <v>26068</v>
      </c>
      <c r="M25004" s="529" t="s">
        <v>1047</v>
      </c>
    </row>
    <row r="25005" spans="12:13" x14ac:dyDescent="0.35">
      <c r="L25005" s="535" t="s">
        <v>26069</v>
      </c>
      <c r="M25005" s="529" t="s">
        <v>1047</v>
      </c>
    </row>
    <row r="25006" spans="12:13" x14ac:dyDescent="0.35">
      <c r="L25006" s="535" t="s">
        <v>26070</v>
      </c>
      <c r="M25006" s="529" t="s">
        <v>1047</v>
      </c>
    </row>
    <row r="25007" spans="12:13" x14ac:dyDescent="0.35">
      <c r="L25007" s="535" t="s">
        <v>26071</v>
      </c>
      <c r="M25007" s="529" t="s">
        <v>1047</v>
      </c>
    </row>
    <row r="25008" spans="12:13" x14ac:dyDescent="0.35">
      <c r="L25008" s="535" t="s">
        <v>26072</v>
      </c>
      <c r="M25008" s="529" t="s">
        <v>1047</v>
      </c>
    </row>
    <row r="25009" spans="12:13" x14ac:dyDescent="0.35">
      <c r="L25009" s="535" t="s">
        <v>26073</v>
      </c>
      <c r="M25009" s="529" t="s">
        <v>1047</v>
      </c>
    </row>
    <row r="25010" spans="12:13" x14ac:dyDescent="0.35">
      <c r="L25010" s="535" t="s">
        <v>26074</v>
      </c>
      <c r="M25010" s="529" t="s">
        <v>1047</v>
      </c>
    </row>
    <row r="25011" spans="12:13" x14ac:dyDescent="0.35">
      <c r="L25011" s="535" t="s">
        <v>26075</v>
      </c>
      <c r="M25011" s="529" t="s">
        <v>1047</v>
      </c>
    </row>
    <row r="25012" spans="12:13" x14ac:dyDescent="0.35">
      <c r="L25012" s="535" t="s">
        <v>26076</v>
      </c>
      <c r="M25012" s="529" t="s">
        <v>1047</v>
      </c>
    </row>
    <row r="25013" spans="12:13" x14ac:dyDescent="0.35">
      <c r="L25013" s="535" t="s">
        <v>26077</v>
      </c>
      <c r="M25013" s="529" t="s">
        <v>1047</v>
      </c>
    </row>
    <row r="25014" spans="12:13" x14ac:dyDescent="0.35">
      <c r="L25014" s="535" t="s">
        <v>26078</v>
      </c>
      <c r="M25014" s="529" t="s">
        <v>1047</v>
      </c>
    </row>
    <row r="25015" spans="12:13" x14ac:dyDescent="0.35">
      <c r="L25015" s="535" t="s">
        <v>26079</v>
      </c>
      <c r="M25015" s="529" t="s">
        <v>1047</v>
      </c>
    </row>
    <row r="25016" spans="12:13" x14ac:dyDescent="0.35">
      <c r="L25016" s="535" t="s">
        <v>26080</v>
      </c>
      <c r="M25016" s="529" t="s">
        <v>1047</v>
      </c>
    </row>
    <row r="25017" spans="12:13" x14ac:dyDescent="0.35">
      <c r="L25017" s="535" t="s">
        <v>26081</v>
      </c>
      <c r="M25017" s="529" t="s">
        <v>1047</v>
      </c>
    </row>
    <row r="25018" spans="12:13" x14ac:dyDescent="0.35">
      <c r="L25018" s="535" t="s">
        <v>26082</v>
      </c>
      <c r="M25018" s="529" t="s">
        <v>1047</v>
      </c>
    </row>
    <row r="25019" spans="12:13" x14ac:dyDescent="0.35">
      <c r="L25019" s="535" t="s">
        <v>26083</v>
      </c>
      <c r="M25019" s="529" t="s">
        <v>1047</v>
      </c>
    </row>
    <row r="25020" spans="12:13" x14ac:dyDescent="0.35">
      <c r="L25020" s="535" t="s">
        <v>26084</v>
      </c>
      <c r="M25020" s="529" t="s">
        <v>1047</v>
      </c>
    </row>
    <row r="25021" spans="12:13" x14ac:dyDescent="0.35">
      <c r="L25021" s="535" t="s">
        <v>26085</v>
      </c>
      <c r="M25021" s="529" t="s">
        <v>1047</v>
      </c>
    </row>
    <row r="25022" spans="12:13" x14ac:dyDescent="0.35">
      <c r="L25022" s="535" t="s">
        <v>26086</v>
      </c>
      <c r="M25022" s="529" t="s">
        <v>1047</v>
      </c>
    </row>
    <row r="25023" spans="12:13" x14ac:dyDescent="0.35">
      <c r="L25023" s="535" t="s">
        <v>26087</v>
      </c>
      <c r="M25023" s="529" t="s">
        <v>1047</v>
      </c>
    </row>
    <row r="25024" spans="12:13" x14ac:dyDescent="0.35">
      <c r="L25024" s="535" t="s">
        <v>26088</v>
      </c>
      <c r="M25024" s="529" t="s">
        <v>1047</v>
      </c>
    </row>
    <row r="25025" spans="12:13" x14ac:dyDescent="0.35">
      <c r="L25025" s="535" t="s">
        <v>26089</v>
      </c>
      <c r="M25025" s="529" t="s">
        <v>1047</v>
      </c>
    </row>
    <row r="25026" spans="12:13" x14ac:dyDescent="0.35">
      <c r="L25026" s="535" t="s">
        <v>26090</v>
      </c>
      <c r="M25026" s="529" t="s">
        <v>1047</v>
      </c>
    </row>
    <row r="25027" spans="12:13" x14ac:dyDescent="0.35">
      <c r="L25027" s="535" t="s">
        <v>26091</v>
      </c>
      <c r="M25027" s="529" t="s">
        <v>1047</v>
      </c>
    </row>
    <row r="25028" spans="12:13" x14ac:dyDescent="0.35">
      <c r="L25028" s="535" t="s">
        <v>26092</v>
      </c>
      <c r="M25028" s="529" t="s">
        <v>1047</v>
      </c>
    </row>
    <row r="25029" spans="12:13" x14ac:dyDescent="0.35">
      <c r="L25029" s="535" t="s">
        <v>26093</v>
      </c>
      <c r="M25029" s="529" t="s">
        <v>1047</v>
      </c>
    </row>
    <row r="25030" spans="12:13" x14ac:dyDescent="0.35">
      <c r="L25030" s="535" t="s">
        <v>26094</v>
      </c>
      <c r="M25030" s="529" t="s">
        <v>1047</v>
      </c>
    </row>
    <row r="25031" spans="12:13" x14ac:dyDescent="0.35">
      <c r="L25031" s="535" t="s">
        <v>26095</v>
      </c>
      <c r="M25031" s="529" t="s">
        <v>1047</v>
      </c>
    </row>
    <row r="25032" spans="12:13" x14ac:dyDescent="0.35">
      <c r="L25032" s="535" t="s">
        <v>26096</v>
      </c>
      <c r="M25032" s="529" t="s">
        <v>1047</v>
      </c>
    </row>
    <row r="25033" spans="12:13" x14ac:dyDescent="0.35">
      <c r="L25033" s="535" t="s">
        <v>26097</v>
      </c>
      <c r="M25033" s="529" t="s">
        <v>1047</v>
      </c>
    </row>
    <row r="25034" spans="12:13" x14ac:dyDescent="0.35">
      <c r="L25034" s="535" t="s">
        <v>26098</v>
      </c>
      <c r="M25034" s="529" t="s">
        <v>1047</v>
      </c>
    </row>
    <row r="25035" spans="12:13" x14ac:dyDescent="0.35">
      <c r="L25035" s="535" t="s">
        <v>26099</v>
      </c>
      <c r="M25035" s="529" t="s">
        <v>1047</v>
      </c>
    </row>
    <row r="25036" spans="12:13" x14ac:dyDescent="0.35">
      <c r="L25036" s="535" t="s">
        <v>26100</v>
      </c>
      <c r="M25036" s="529" t="s">
        <v>1047</v>
      </c>
    </row>
    <row r="25037" spans="12:13" x14ac:dyDescent="0.35">
      <c r="L25037" s="535" t="s">
        <v>26101</v>
      </c>
      <c r="M25037" s="529" t="s">
        <v>1047</v>
      </c>
    </row>
    <row r="25038" spans="12:13" x14ac:dyDescent="0.35">
      <c r="L25038" s="535" t="s">
        <v>26102</v>
      </c>
      <c r="M25038" s="529" t="s">
        <v>1047</v>
      </c>
    </row>
    <row r="25039" spans="12:13" x14ac:dyDescent="0.35">
      <c r="L25039" s="535" t="s">
        <v>26103</v>
      </c>
      <c r="M25039" s="529" t="s">
        <v>1047</v>
      </c>
    </row>
    <row r="25040" spans="12:13" x14ac:dyDescent="0.35">
      <c r="L25040" s="535" t="s">
        <v>26104</v>
      </c>
      <c r="M25040" s="529" t="s">
        <v>1047</v>
      </c>
    </row>
    <row r="25041" spans="12:13" x14ac:dyDescent="0.35">
      <c r="L25041" s="535" t="s">
        <v>26105</v>
      </c>
      <c r="M25041" s="529" t="s">
        <v>1047</v>
      </c>
    </row>
    <row r="25042" spans="12:13" x14ac:dyDescent="0.35">
      <c r="L25042" s="535" t="s">
        <v>26106</v>
      </c>
      <c r="M25042" s="529" t="s">
        <v>1047</v>
      </c>
    </row>
    <row r="25043" spans="12:13" x14ac:dyDescent="0.35">
      <c r="L25043" s="535" t="s">
        <v>26107</v>
      </c>
      <c r="M25043" s="529" t="s">
        <v>1047</v>
      </c>
    </row>
    <row r="25044" spans="12:13" x14ac:dyDescent="0.35">
      <c r="L25044" s="535" t="s">
        <v>26108</v>
      </c>
      <c r="M25044" s="529" t="s">
        <v>1047</v>
      </c>
    </row>
    <row r="25045" spans="12:13" x14ac:dyDescent="0.35">
      <c r="L25045" s="535" t="s">
        <v>26109</v>
      </c>
      <c r="M25045" s="529" t="s">
        <v>1047</v>
      </c>
    </row>
    <row r="25046" spans="12:13" x14ac:dyDescent="0.35">
      <c r="L25046" s="535" t="s">
        <v>26110</v>
      </c>
      <c r="M25046" s="529" t="s">
        <v>1047</v>
      </c>
    </row>
    <row r="25047" spans="12:13" x14ac:dyDescent="0.35">
      <c r="L25047" s="535" t="s">
        <v>26111</v>
      </c>
      <c r="M25047" s="529" t="s">
        <v>1047</v>
      </c>
    </row>
    <row r="25048" spans="12:13" x14ac:dyDescent="0.35">
      <c r="L25048" s="535" t="s">
        <v>26112</v>
      </c>
      <c r="M25048" s="529" t="s">
        <v>1047</v>
      </c>
    </row>
    <row r="25049" spans="12:13" x14ac:dyDescent="0.35">
      <c r="L25049" s="535" t="s">
        <v>26113</v>
      </c>
      <c r="M25049" s="529" t="s">
        <v>1047</v>
      </c>
    </row>
    <row r="25050" spans="12:13" x14ac:dyDescent="0.35">
      <c r="L25050" s="535" t="s">
        <v>26114</v>
      </c>
      <c r="M25050" s="529" t="s">
        <v>1047</v>
      </c>
    </row>
    <row r="25051" spans="12:13" x14ac:dyDescent="0.35">
      <c r="L25051" s="535" t="s">
        <v>26115</v>
      </c>
      <c r="M25051" s="529" t="s">
        <v>1047</v>
      </c>
    </row>
    <row r="25052" spans="12:13" x14ac:dyDescent="0.35">
      <c r="L25052" s="535" t="s">
        <v>26116</v>
      </c>
      <c r="M25052" s="529" t="s">
        <v>1047</v>
      </c>
    </row>
    <row r="25053" spans="12:13" x14ac:dyDescent="0.35">
      <c r="L25053" s="535" t="s">
        <v>26117</v>
      </c>
      <c r="M25053" s="529" t="s">
        <v>1047</v>
      </c>
    </row>
    <row r="25054" spans="12:13" x14ac:dyDescent="0.35">
      <c r="L25054" s="535" t="s">
        <v>26118</v>
      </c>
      <c r="M25054" s="529" t="s">
        <v>1047</v>
      </c>
    </row>
    <row r="25055" spans="12:13" x14ac:dyDescent="0.35">
      <c r="L25055" s="535" t="s">
        <v>26119</v>
      </c>
      <c r="M25055" s="529" t="s">
        <v>1047</v>
      </c>
    </row>
    <row r="25056" spans="12:13" x14ac:dyDescent="0.35">
      <c r="L25056" s="535" t="s">
        <v>26120</v>
      </c>
      <c r="M25056" s="529" t="s">
        <v>1047</v>
      </c>
    </row>
    <row r="25057" spans="12:13" x14ac:dyDescent="0.35">
      <c r="L25057" s="535" t="s">
        <v>26121</v>
      </c>
      <c r="M25057" s="529" t="s">
        <v>1047</v>
      </c>
    </row>
    <row r="25058" spans="12:13" x14ac:dyDescent="0.35">
      <c r="L25058" s="535" t="s">
        <v>26122</v>
      </c>
      <c r="M25058" s="529" t="s">
        <v>1047</v>
      </c>
    </row>
    <row r="25059" spans="12:13" x14ac:dyDescent="0.35">
      <c r="L25059" s="535" t="s">
        <v>26123</v>
      </c>
      <c r="M25059" s="529" t="s">
        <v>1047</v>
      </c>
    </row>
    <row r="25060" spans="12:13" x14ac:dyDescent="0.35">
      <c r="L25060" s="535" t="s">
        <v>26124</v>
      </c>
      <c r="M25060" s="529" t="s">
        <v>1047</v>
      </c>
    </row>
    <row r="25061" spans="12:13" x14ac:dyDescent="0.35">
      <c r="L25061" s="535" t="s">
        <v>26125</v>
      </c>
      <c r="M25061" s="529" t="s">
        <v>1047</v>
      </c>
    </row>
    <row r="25062" spans="12:13" x14ac:dyDescent="0.35">
      <c r="L25062" s="535" t="s">
        <v>26126</v>
      </c>
      <c r="M25062" s="529" t="s">
        <v>1047</v>
      </c>
    </row>
    <row r="25063" spans="12:13" x14ac:dyDescent="0.35">
      <c r="L25063" s="535" t="s">
        <v>26127</v>
      </c>
      <c r="M25063" s="529" t="s">
        <v>1047</v>
      </c>
    </row>
    <row r="25064" spans="12:13" x14ac:dyDescent="0.35">
      <c r="L25064" s="535" t="s">
        <v>26128</v>
      </c>
      <c r="M25064" s="529" t="s">
        <v>1047</v>
      </c>
    </row>
    <row r="25065" spans="12:13" x14ac:dyDescent="0.35">
      <c r="L25065" s="535" t="s">
        <v>26129</v>
      </c>
      <c r="M25065" s="529" t="s">
        <v>1047</v>
      </c>
    </row>
    <row r="25066" spans="12:13" x14ac:dyDescent="0.35">
      <c r="L25066" s="535" t="s">
        <v>26130</v>
      </c>
      <c r="M25066" s="529" t="s">
        <v>1047</v>
      </c>
    </row>
    <row r="25067" spans="12:13" x14ac:dyDescent="0.35">
      <c r="L25067" s="535" t="s">
        <v>26131</v>
      </c>
      <c r="M25067" s="529" t="s">
        <v>1047</v>
      </c>
    </row>
    <row r="25068" spans="12:13" x14ac:dyDescent="0.35">
      <c r="L25068" s="535" t="s">
        <v>26132</v>
      </c>
      <c r="M25068" s="529" t="s">
        <v>1047</v>
      </c>
    </row>
    <row r="25069" spans="12:13" x14ac:dyDescent="0.35">
      <c r="L25069" s="535" t="s">
        <v>26133</v>
      </c>
      <c r="M25069" s="529" t="s">
        <v>1047</v>
      </c>
    </row>
    <row r="25070" spans="12:13" x14ac:dyDescent="0.35">
      <c r="L25070" s="535" t="s">
        <v>26134</v>
      </c>
      <c r="M25070" s="529" t="s">
        <v>1047</v>
      </c>
    </row>
    <row r="25071" spans="12:13" x14ac:dyDescent="0.35">
      <c r="L25071" s="535" t="s">
        <v>26135</v>
      </c>
      <c r="M25071" s="529" t="s">
        <v>1049</v>
      </c>
    </row>
    <row r="25072" spans="12:13" x14ac:dyDescent="0.35">
      <c r="L25072" s="535" t="s">
        <v>26136</v>
      </c>
      <c r="M25072" s="529" t="s">
        <v>1047</v>
      </c>
    </row>
    <row r="25073" spans="12:13" x14ac:dyDescent="0.35">
      <c r="L25073" s="535" t="s">
        <v>26137</v>
      </c>
      <c r="M25073" s="529" t="s">
        <v>1047</v>
      </c>
    </row>
    <row r="25074" spans="12:13" x14ac:dyDescent="0.35">
      <c r="L25074" s="535" t="s">
        <v>26138</v>
      </c>
      <c r="M25074" s="529" t="s">
        <v>1047</v>
      </c>
    </row>
    <row r="25075" spans="12:13" x14ac:dyDescent="0.35">
      <c r="L25075" s="535" t="s">
        <v>26139</v>
      </c>
      <c r="M25075" s="529" t="s">
        <v>1047</v>
      </c>
    </row>
    <row r="25076" spans="12:13" x14ac:dyDescent="0.35">
      <c r="L25076" s="535" t="s">
        <v>26140</v>
      </c>
      <c r="M25076" s="529" t="s">
        <v>1047</v>
      </c>
    </row>
    <row r="25077" spans="12:13" x14ac:dyDescent="0.35">
      <c r="L25077" s="535" t="s">
        <v>26141</v>
      </c>
      <c r="M25077" s="529" t="s">
        <v>1047</v>
      </c>
    </row>
    <row r="25078" spans="12:13" x14ac:dyDescent="0.35">
      <c r="L25078" s="535" t="s">
        <v>26142</v>
      </c>
      <c r="M25078" s="529" t="s">
        <v>1047</v>
      </c>
    </row>
    <row r="25079" spans="12:13" x14ac:dyDescent="0.35">
      <c r="L25079" s="535" t="s">
        <v>26143</v>
      </c>
      <c r="M25079" s="529" t="s">
        <v>1047</v>
      </c>
    </row>
    <row r="25080" spans="12:13" x14ac:dyDescent="0.35">
      <c r="L25080" s="535" t="s">
        <v>26144</v>
      </c>
      <c r="M25080" s="529" t="s">
        <v>1047</v>
      </c>
    </row>
    <row r="25081" spans="12:13" x14ac:dyDescent="0.35">
      <c r="L25081" s="535" t="s">
        <v>26145</v>
      </c>
      <c r="M25081" s="529" t="s">
        <v>1047</v>
      </c>
    </row>
    <row r="25082" spans="12:13" x14ac:dyDescent="0.35">
      <c r="L25082" s="535" t="s">
        <v>26146</v>
      </c>
      <c r="M25082" s="529" t="s">
        <v>1047</v>
      </c>
    </row>
    <row r="25083" spans="12:13" x14ac:dyDescent="0.35">
      <c r="L25083" s="535" t="s">
        <v>26147</v>
      </c>
      <c r="M25083" s="529" t="s">
        <v>1047</v>
      </c>
    </row>
    <row r="25084" spans="12:13" x14ac:dyDescent="0.35">
      <c r="L25084" s="535" t="s">
        <v>26148</v>
      </c>
      <c r="M25084" s="529" t="s">
        <v>1047</v>
      </c>
    </row>
    <row r="25085" spans="12:13" x14ac:dyDescent="0.35">
      <c r="L25085" s="535" t="s">
        <v>26149</v>
      </c>
      <c r="M25085" s="529" t="s">
        <v>1047</v>
      </c>
    </row>
    <row r="25086" spans="12:13" x14ac:dyDescent="0.35">
      <c r="L25086" s="535" t="s">
        <v>26150</v>
      </c>
      <c r="M25086" s="529" t="s">
        <v>1047</v>
      </c>
    </row>
    <row r="25087" spans="12:13" x14ac:dyDescent="0.35">
      <c r="L25087" s="535" t="s">
        <v>26151</v>
      </c>
      <c r="M25087" s="529" t="s">
        <v>1047</v>
      </c>
    </row>
    <row r="25088" spans="12:13" x14ac:dyDescent="0.35">
      <c r="L25088" s="535" t="s">
        <v>26152</v>
      </c>
      <c r="M25088" s="529" t="s">
        <v>1047</v>
      </c>
    </row>
    <row r="25089" spans="12:13" x14ac:dyDescent="0.35">
      <c r="L25089" s="535" t="s">
        <v>26153</v>
      </c>
      <c r="M25089" s="529" t="s">
        <v>1047</v>
      </c>
    </row>
    <row r="25090" spans="12:13" x14ac:dyDescent="0.35">
      <c r="L25090" s="535" t="s">
        <v>26154</v>
      </c>
      <c r="M25090" s="529" t="s">
        <v>1047</v>
      </c>
    </row>
    <row r="25091" spans="12:13" x14ac:dyDescent="0.35">
      <c r="L25091" s="535" t="s">
        <v>26155</v>
      </c>
      <c r="M25091" s="529" t="s">
        <v>1047</v>
      </c>
    </row>
    <row r="25092" spans="12:13" x14ac:dyDescent="0.35">
      <c r="L25092" s="535" t="s">
        <v>26156</v>
      </c>
      <c r="M25092" s="529" t="s">
        <v>1047</v>
      </c>
    </row>
    <row r="25093" spans="12:13" x14ac:dyDescent="0.35">
      <c r="L25093" s="535" t="s">
        <v>26157</v>
      </c>
      <c r="M25093" s="529" t="s">
        <v>1047</v>
      </c>
    </row>
    <row r="25094" spans="12:13" x14ac:dyDescent="0.35">
      <c r="L25094" s="535" t="s">
        <v>26158</v>
      </c>
      <c r="M25094" s="529" t="s">
        <v>1047</v>
      </c>
    </row>
    <row r="25095" spans="12:13" x14ac:dyDescent="0.35">
      <c r="L25095" s="535" t="s">
        <v>26159</v>
      </c>
      <c r="M25095" s="529" t="s">
        <v>1047</v>
      </c>
    </row>
    <row r="25096" spans="12:13" x14ac:dyDescent="0.35">
      <c r="L25096" s="535" t="s">
        <v>26160</v>
      </c>
      <c r="M25096" s="529" t="s">
        <v>1047</v>
      </c>
    </row>
    <row r="25097" spans="12:13" x14ac:dyDescent="0.35">
      <c r="L25097" s="535" t="s">
        <v>26161</v>
      </c>
      <c r="M25097" s="529" t="s">
        <v>1047</v>
      </c>
    </row>
    <row r="25098" spans="12:13" x14ac:dyDescent="0.35">
      <c r="L25098" s="535" t="s">
        <v>26162</v>
      </c>
      <c r="M25098" s="529" t="s">
        <v>1047</v>
      </c>
    </row>
    <row r="25099" spans="12:13" x14ac:dyDescent="0.35">
      <c r="L25099" s="535" t="s">
        <v>26163</v>
      </c>
      <c r="M25099" s="529" t="s">
        <v>1047</v>
      </c>
    </row>
    <row r="25100" spans="12:13" x14ac:dyDescent="0.35">
      <c r="L25100" s="535" t="s">
        <v>26164</v>
      </c>
      <c r="M25100" s="529" t="s">
        <v>1047</v>
      </c>
    </row>
    <row r="25101" spans="12:13" x14ac:dyDescent="0.35">
      <c r="L25101" s="535" t="s">
        <v>26165</v>
      </c>
      <c r="M25101" s="529" t="s">
        <v>1047</v>
      </c>
    </row>
    <row r="25102" spans="12:13" x14ac:dyDescent="0.35">
      <c r="L25102" s="535" t="s">
        <v>26166</v>
      </c>
      <c r="M25102" s="529" t="s">
        <v>1047</v>
      </c>
    </row>
    <row r="25103" spans="12:13" x14ac:dyDescent="0.35">
      <c r="L25103" s="535" t="s">
        <v>26167</v>
      </c>
      <c r="M25103" s="529" t="s">
        <v>1047</v>
      </c>
    </row>
    <row r="25104" spans="12:13" x14ac:dyDescent="0.35">
      <c r="L25104" s="535" t="s">
        <v>26168</v>
      </c>
      <c r="M25104" s="529" t="s">
        <v>1047</v>
      </c>
    </row>
    <row r="25105" spans="12:13" x14ac:dyDescent="0.35">
      <c r="L25105" s="535" t="s">
        <v>26169</v>
      </c>
      <c r="M25105" s="529" t="s">
        <v>1047</v>
      </c>
    </row>
    <row r="25106" spans="12:13" x14ac:dyDescent="0.35">
      <c r="L25106" s="535" t="s">
        <v>26170</v>
      </c>
      <c r="M25106" s="529" t="s">
        <v>1047</v>
      </c>
    </row>
    <row r="25107" spans="12:13" x14ac:dyDescent="0.35">
      <c r="L25107" s="535" t="s">
        <v>26171</v>
      </c>
      <c r="M25107" s="529" t="s">
        <v>1047</v>
      </c>
    </row>
    <row r="25108" spans="12:13" x14ac:dyDescent="0.35">
      <c r="L25108" s="535" t="s">
        <v>26172</v>
      </c>
      <c r="M25108" s="529" t="s">
        <v>1047</v>
      </c>
    </row>
    <row r="25109" spans="12:13" x14ac:dyDescent="0.35">
      <c r="L25109" s="535" t="s">
        <v>26173</v>
      </c>
      <c r="M25109" s="529" t="s">
        <v>1047</v>
      </c>
    </row>
    <row r="25110" spans="12:13" x14ac:dyDescent="0.35">
      <c r="L25110" s="535" t="s">
        <v>26174</v>
      </c>
      <c r="M25110" s="529" t="s">
        <v>1047</v>
      </c>
    </row>
    <row r="25111" spans="12:13" x14ac:dyDescent="0.35">
      <c r="L25111" s="535" t="s">
        <v>26175</v>
      </c>
      <c r="M25111" s="529" t="s">
        <v>1047</v>
      </c>
    </row>
    <row r="25112" spans="12:13" x14ac:dyDescent="0.35">
      <c r="L25112" s="535" t="s">
        <v>26176</v>
      </c>
      <c r="M25112" s="529" t="s">
        <v>1047</v>
      </c>
    </row>
    <row r="25113" spans="12:13" x14ac:dyDescent="0.35">
      <c r="L25113" s="535" t="s">
        <v>26177</v>
      </c>
      <c r="M25113" s="529" t="s">
        <v>1047</v>
      </c>
    </row>
    <row r="25114" spans="12:13" x14ac:dyDescent="0.35">
      <c r="L25114" s="535" t="s">
        <v>26178</v>
      </c>
      <c r="M25114" s="529" t="s">
        <v>1047</v>
      </c>
    </row>
    <row r="25115" spans="12:13" x14ac:dyDescent="0.35">
      <c r="L25115" s="535" t="s">
        <v>26179</v>
      </c>
      <c r="M25115" s="529" t="s">
        <v>1047</v>
      </c>
    </row>
    <row r="25116" spans="12:13" x14ac:dyDescent="0.35">
      <c r="L25116" s="535" t="s">
        <v>26180</v>
      </c>
      <c r="M25116" s="529" t="s">
        <v>1047</v>
      </c>
    </row>
    <row r="25117" spans="12:13" x14ac:dyDescent="0.35">
      <c r="L25117" s="535" t="s">
        <v>26181</v>
      </c>
      <c r="M25117" s="529" t="s">
        <v>1047</v>
      </c>
    </row>
    <row r="25118" spans="12:13" x14ac:dyDescent="0.35">
      <c r="L25118" s="535" t="s">
        <v>26182</v>
      </c>
      <c r="M25118" s="529" t="s">
        <v>1047</v>
      </c>
    </row>
    <row r="25119" spans="12:13" x14ac:dyDescent="0.35">
      <c r="L25119" s="535" t="s">
        <v>26183</v>
      </c>
      <c r="M25119" s="529" t="s">
        <v>1047</v>
      </c>
    </row>
    <row r="25120" spans="12:13" x14ac:dyDescent="0.35">
      <c r="L25120" s="535" t="s">
        <v>26184</v>
      </c>
      <c r="M25120" s="529" t="s">
        <v>1047</v>
      </c>
    </row>
    <row r="25121" spans="12:13" x14ac:dyDescent="0.35">
      <c r="L25121" s="535" t="s">
        <v>26185</v>
      </c>
      <c r="M25121" s="529" t="s">
        <v>1047</v>
      </c>
    </row>
    <row r="25122" spans="12:13" x14ac:dyDescent="0.35">
      <c r="L25122" s="535" t="s">
        <v>26186</v>
      </c>
      <c r="M25122" s="529" t="s">
        <v>1047</v>
      </c>
    </row>
    <row r="25123" spans="12:13" x14ac:dyDescent="0.35">
      <c r="L25123" s="535" t="s">
        <v>26187</v>
      </c>
      <c r="M25123" s="529" t="s">
        <v>1047</v>
      </c>
    </row>
    <row r="25124" spans="12:13" x14ac:dyDescent="0.35">
      <c r="L25124" s="535" t="s">
        <v>26188</v>
      </c>
      <c r="M25124" s="529" t="s">
        <v>1047</v>
      </c>
    </row>
    <row r="25125" spans="12:13" x14ac:dyDescent="0.35">
      <c r="L25125" s="535" t="s">
        <v>26189</v>
      </c>
      <c r="M25125" s="529" t="s">
        <v>1047</v>
      </c>
    </row>
    <row r="25126" spans="12:13" x14ac:dyDescent="0.35">
      <c r="L25126" s="535" t="s">
        <v>26190</v>
      </c>
      <c r="M25126" s="529" t="s">
        <v>1047</v>
      </c>
    </row>
    <row r="25127" spans="12:13" x14ac:dyDescent="0.35">
      <c r="L25127" s="535" t="s">
        <v>26191</v>
      </c>
      <c r="M25127" s="529" t="s">
        <v>1047</v>
      </c>
    </row>
    <row r="25128" spans="12:13" x14ac:dyDescent="0.35">
      <c r="L25128" s="535" t="s">
        <v>26192</v>
      </c>
      <c r="M25128" s="529" t="s">
        <v>1047</v>
      </c>
    </row>
    <row r="25129" spans="12:13" x14ac:dyDescent="0.35">
      <c r="L25129" s="535" t="s">
        <v>26193</v>
      </c>
      <c r="M25129" s="529" t="s">
        <v>1047</v>
      </c>
    </row>
    <row r="25130" spans="12:13" x14ac:dyDescent="0.35">
      <c r="L25130" s="535" t="s">
        <v>26194</v>
      </c>
      <c r="M25130" s="529" t="s">
        <v>1047</v>
      </c>
    </row>
    <row r="25131" spans="12:13" x14ac:dyDescent="0.35">
      <c r="L25131" s="535" t="s">
        <v>26195</v>
      </c>
      <c r="M25131" s="529" t="s">
        <v>1047</v>
      </c>
    </row>
    <row r="25132" spans="12:13" x14ac:dyDescent="0.35">
      <c r="L25132" s="535" t="s">
        <v>26196</v>
      </c>
      <c r="M25132" s="529" t="s">
        <v>1047</v>
      </c>
    </row>
    <row r="25133" spans="12:13" x14ac:dyDescent="0.35">
      <c r="L25133" s="535" t="s">
        <v>26197</v>
      </c>
      <c r="M25133" s="529" t="s">
        <v>1047</v>
      </c>
    </row>
    <row r="25134" spans="12:13" x14ac:dyDescent="0.35">
      <c r="L25134" s="535" t="s">
        <v>26198</v>
      </c>
      <c r="M25134" s="529" t="s">
        <v>1047</v>
      </c>
    </row>
    <row r="25135" spans="12:13" x14ac:dyDescent="0.35">
      <c r="L25135" s="535" t="s">
        <v>26199</v>
      </c>
      <c r="M25135" s="529" t="s">
        <v>1047</v>
      </c>
    </row>
    <row r="25136" spans="12:13" x14ac:dyDescent="0.35">
      <c r="L25136" s="535" t="s">
        <v>26200</v>
      </c>
      <c r="M25136" s="529" t="s">
        <v>1047</v>
      </c>
    </row>
    <row r="25137" spans="12:13" x14ac:dyDescent="0.35">
      <c r="L25137" s="535" t="s">
        <v>26201</v>
      </c>
      <c r="M25137" s="529" t="s">
        <v>1047</v>
      </c>
    </row>
    <row r="25138" spans="12:13" x14ac:dyDescent="0.35">
      <c r="L25138" s="535" t="s">
        <v>26202</v>
      </c>
      <c r="M25138" s="529" t="s">
        <v>1047</v>
      </c>
    </row>
    <row r="25139" spans="12:13" x14ac:dyDescent="0.35">
      <c r="L25139" s="535" t="s">
        <v>26203</v>
      </c>
      <c r="M25139" s="529" t="s">
        <v>1047</v>
      </c>
    </row>
    <row r="25140" spans="12:13" x14ac:dyDescent="0.35">
      <c r="L25140" s="535" t="s">
        <v>26204</v>
      </c>
      <c r="M25140" s="529" t="s">
        <v>1047</v>
      </c>
    </row>
    <row r="25141" spans="12:13" x14ac:dyDescent="0.35">
      <c r="L25141" s="535" t="s">
        <v>26205</v>
      </c>
      <c r="M25141" s="529" t="s">
        <v>1047</v>
      </c>
    </row>
    <row r="25142" spans="12:13" x14ac:dyDescent="0.35">
      <c r="L25142" s="535" t="s">
        <v>26206</v>
      </c>
      <c r="M25142" s="529" t="s">
        <v>1047</v>
      </c>
    </row>
    <row r="25143" spans="12:13" x14ac:dyDescent="0.35">
      <c r="L25143" s="535" t="s">
        <v>26207</v>
      </c>
      <c r="M25143" s="529" t="s">
        <v>1047</v>
      </c>
    </row>
    <row r="25144" spans="12:13" x14ac:dyDescent="0.35">
      <c r="L25144" s="535" t="s">
        <v>26208</v>
      </c>
      <c r="M25144" s="529" t="s">
        <v>1047</v>
      </c>
    </row>
    <row r="25145" spans="12:13" x14ac:dyDescent="0.35">
      <c r="L25145" s="535" t="s">
        <v>26209</v>
      </c>
      <c r="M25145" s="529" t="s">
        <v>1047</v>
      </c>
    </row>
    <row r="25146" spans="12:13" x14ac:dyDescent="0.35">
      <c r="L25146" s="535" t="s">
        <v>26210</v>
      </c>
      <c r="M25146" s="529" t="s">
        <v>1047</v>
      </c>
    </row>
    <row r="25147" spans="12:13" x14ac:dyDescent="0.35">
      <c r="L25147" s="535" t="s">
        <v>26211</v>
      </c>
      <c r="M25147" s="529" t="s">
        <v>1047</v>
      </c>
    </row>
    <row r="25148" spans="12:13" x14ac:dyDescent="0.35">
      <c r="L25148" s="535" t="s">
        <v>26212</v>
      </c>
      <c r="M25148" s="529" t="s">
        <v>1047</v>
      </c>
    </row>
    <row r="25149" spans="12:13" x14ac:dyDescent="0.35">
      <c r="L25149" s="535" t="s">
        <v>26213</v>
      </c>
      <c r="M25149" s="529" t="s">
        <v>1047</v>
      </c>
    </row>
    <row r="25150" spans="12:13" x14ac:dyDescent="0.35">
      <c r="L25150" s="535" t="s">
        <v>26214</v>
      </c>
      <c r="M25150" s="529" t="s">
        <v>1047</v>
      </c>
    </row>
    <row r="25151" spans="12:13" x14ac:dyDescent="0.35">
      <c r="L25151" s="535" t="s">
        <v>26215</v>
      </c>
      <c r="M25151" s="529" t="s">
        <v>1047</v>
      </c>
    </row>
    <row r="25152" spans="12:13" x14ac:dyDescent="0.35">
      <c r="L25152" s="535" t="s">
        <v>26216</v>
      </c>
      <c r="M25152" s="529" t="s">
        <v>1047</v>
      </c>
    </row>
    <row r="25153" spans="12:13" x14ac:dyDescent="0.35">
      <c r="L25153" s="535" t="s">
        <v>26217</v>
      </c>
      <c r="M25153" s="529" t="s">
        <v>1047</v>
      </c>
    </row>
    <row r="25154" spans="12:13" x14ac:dyDescent="0.35">
      <c r="L25154" s="535" t="s">
        <v>26218</v>
      </c>
      <c r="M25154" s="529" t="s">
        <v>1047</v>
      </c>
    </row>
    <row r="25155" spans="12:13" x14ac:dyDescent="0.35">
      <c r="L25155" s="535" t="s">
        <v>26219</v>
      </c>
      <c r="M25155" s="529" t="s">
        <v>1047</v>
      </c>
    </row>
    <row r="25156" spans="12:13" x14ac:dyDescent="0.35">
      <c r="L25156" s="535" t="s">
        <v>26220</v>
      </c>
      <c r="M25156" s="529" t="s">
        <v>1047</v>
      </c>
    </row>
    <row r="25157" spans="12:13" x14ac:dyDescent="0.35">
      <c r="L25157" s="535" t="s">
        <v>26221</v>
      </c>
      <c r="M25157" s="529" t="s">
        <v>1047</v>
      </c>
    </row>
    <row r="25158" spans="12:13" x14ac:dyDescent="0.35">
      <c r="L25158" s="535" t="s">
        <v>26222</v>
      </c>
      <c r="M25158" s="529" t="s">
        <v>1047</v>
      </c>
    </row>
    <row r="25159" spans="12:13" x14ac:dyDescent="0.35">
      <c r="L25159" s="535" t="s">
        <v>26223</v>
      </c>
      <c r="M25159" s="529" t="s">
        <v>1047</v>
      </c>
    </row>
    <row r="25160" spans="12:13" x14ac:dyDescent="0.35">
      <c r="L25160" s="535" t="s">
        <v>26224</v>
      </c>
      <c r="M25160" s="529" t="s">
        <v>1047</v>
      </c>
    </row>
    <row r="25161" spans="12:13" x14ac:dyDescent="0.35">
      <c r="L25161" s="535" t="s">
        <v>26225</v>
      </c>
      <c r="M25161" s="529" t="s">
        <v>1047</v>
      </c>
    </row>
    <row r="25162" spans="12:13" x14ac:dyDescent="0.35">
      <c r="L25162" s="535" t="s">
        <v>26226</v>
      </c>
      <c r="M25162" s="529" t="s">
        <v>1047</v>
      </c>
    </row>
    <row r="25163" spans="12:13" x14ac:dyDescent="0.35">
      <c r="L25163" s="535" t="s">
        <v>26227</v>
      </c>
      <c r="M25163" s="529" t="s">
        <v>1047</v>
      </c>
    </row>
    <row r="25164" spans="12:13" x14ac:dyDescent="0.35">
      <c r="L25164" s="535" t="s">
        <v>26228</v>
      </c>
      <c r="M25164" s="529" t="s">
        <v>1047</v>
      </c>
    </row>
    <row r="25165" spans="12:13" x14ac:dyDescent="0.35">
      <c r="L25165" s="535" t="s">
        <v>26229</v>
      </c>
      <c r="M25165" s="529" t="s">
        <v>1047</v>
      </c>
    </row>
    <row r="25166" spans="12:13" x14ac:dyDescent="0.35">
      <c r="L25166" s="535" t="s">
        <v>26230</v>
      </c>
      <c r="M25166" s="529" t="s">
        <v>1047</v>
      </c>
    </row>
    <row r="25167" spans="12:13" x14ac:dyDescent="0.35">
      <c r="L25167" s="535" t="s">
        <v>26231</v>
      </c>
      <c r="M25167" s="529" t="s">
        <v>1049</v>
      </c>
    </row>
    <row r="25168" spans="12:13" x14ac:dyDescent="0.35">
      <c r="L25168" s="535" t="s">
        <v>26232</v>
      </c>
      <c r="M25168" s="529" t="s">
        <v>1049</v>
      </c>
    </row>
    <row r="25169" spans="12:13" x14ac:dyDescent="0.35">
      <c r="L25169" s="535" t="s">
        <v>26233</v>
      </c>
      <c r="M25169" s="529" t="s">
        <v>1047</v>
      </c>
    </row>
    <row r="25170" spans="12:13" x14ac:dyDescent="0.35">
      <c r="L25170" s="535" t="s">
        <v>26234</v>
      </c>
      <c r="M25170" s="529" t="s">
        <v>1047</v>
      </c>
    </row>
    <row r="25171" spans="12:13" x14ac:dyDescent="0.35">
      <c r="L25171" s="535" t="s">
        <v>26235</v>
      </c>
      <c r="M25171" s="529" t="s">
        <v>1047</v>
      </c>
    </row>
    <row r="25172" spans="12:13" x14ac:dyDescent="0.35">
      <c r="L25172" s="535" t="s">
        <v>26236</v>
      </c>
      <c r="M25172" s="529" t="s">
        <v>1047</v>
      </c>
    </row>
    <row r="25173" spans="12:13" x14ac:dyDescent="0.35">
      <c r="L25173" s="535" t="s">
        <v>26237</v>
      </c>
      <c r="M25173" s="529" t="s">
        <v>1047</v>
      </c>
    </row>
    <row r="25174" spans="12:13" x14ac:dyDescent="0.35">
      <c r="L25174" s="535" t="s">
        <v>26238</v>
      </c>
      <c r="M25174" s="529" t="s">
        <v>1047</v>
      </c>
    </row>
    <row r="25175" spans="12:13" x14ac:dyDescent="0.35">
      <c r="L25175" s="535" t="s">
        <v>26239</v>
      </c>
      <c r="M25175" s="529" t="s">
        <v>1047</v>
      </c>
    </row>
    <row r="25176" spans="12:13" x14ac:dyDescent="0.35">
      <c r="L25176" s="535" t="s">
        <v>26240</v>
      </c>
      <c r="M25176" s="529" t="s">
        <v>1047</v>
      </c>
    </row>
    <row r="25177" spans="12:13" x14ac:dyDescent="0.35">
      <c r="L25177" s="535" t="s">
        <v>26241</v>
      </c>
      <c r="M25177" s="529" t="s">
        <v>1047</v>
      </c>
    </row>
    <row r="25178" spans="12:13" x14ac:dyDescent="0.35">
      <c r="L25178" s="535" t="s">
        <v>26242</v>
      </c>
      <c r="M25178" s="529" t="s">
        <v>1047</v>
      </c>
    </row>
    <row r="25179" spans="12:13" x14ac:dyDescent="0.35">
      <c r="L25179" s="535" t="s">
        <v>26243</v>
      </c>
      <c r="M25179" s="529" t="s">
        <v>1047</v>
      </c>
    </row>
    <row r="25180" spans="12:13" x14ac:dyDescent="0.35">
      <c r="L25180" s="535" t="s">
        <v>26244</v>
      </c>
      <c r="M25180" s="529" t="s">
        <v>1047</v>
      </c>
    </row>
    <row r="25181" spans="12:13" x14ac:dyDescent="0.35">
      <c r="L25181" s="535" t="s">
        <v>26245</v>
      </c>
      <c r="M25181" s="529" t="s">
        <v>1047</v>
      </c>
    </row>
    <row r="25182" spans="12:13" x14ac:dyDescent="0.35">
      <c r="L25182" s="535" t="s">
        <v>26246</v>
      </c>
      <c r="M25182" s="529" t="s">
        <v>1047</v>
      </c>
    </row>
    <row r="25183" spans="12:13" x14ac:dyDescent="0.35">
      <c r="L25183" s="535" t="s">
        <v>26247</v>
      </c>
      <c r="M25183" s="529" t="s">
        <v>1047</v>
      </c>
    </row>
    <row r="25184" spans="12:13" x14ac:dyDescent="0.35">
      <c r="L25184" s="535" t="s">
        <v>26248</v>
      </c>
      <c r="M25184" s="529" t="s">
        <v>1047</v>
      </c>
    </row>
    <row r="25185" spans="12:13" x14ac:dyDescent="0.35">
      <c r="L25185" s="535" t="s">
        <v>26249</v>
      </c>
      <c r="M25185" s="529" t="s">
        <v>1047</v>
      </c>
    </row>
    <row r="25186" spans="12:13" x14ac:dyDescent="0.35">
      <c r="L25186" s="535" t="s">
        <v>26250</v>
      </c>
      <c r="M25186" s="529" t="s">
        <v>1047</v>
      </c>
    </row>
    <row r="25187" spans="12:13" x14ac:dyDescent="0.35">
      <c r="L25187" s="535" t="s">
        <v>26251</v>
      </c>
      <c r="M25187" s="529" t="s">
        <v>1049</v>
      </c>
    </row>
    <row r="25188" spans="12:13" x14ac:dyDescent="0.35">
      <c r="L25188" s="535" t="s">
        <v>26252</v>
      </c>
      <c r="M25188" s="529" t="s">
        <v>1047</v>
      </c>
    </row>
    <row r="25189" spans="12:13" x14ac:dyDescent="0.35">
      <c r="L25189" s="535" t="s">
        <v>26253</v>
      </c>
      <c r="M25189" s="529" t="s">
        <v>1049</v>
      </c>
    </row>
    <row r="25190" spans="12:13" x14ac:dyDescent="0.35">
      <c r="L25190" s="535" t="s">
        <v>26254</v>
      </c>
      <c r="M25190" s="529" t="s">
        <v>1047</v>
      </c>
    </row>
    <row r="25191" spans="12:13" x14ac:dyDescent="0.35">
      <c r="L25191" s="535" t="s">
        <v>26255</v>
      </c>
      <c r="M25191" s="529" t="s">
        <v>1047</v>
      </c>
    </row>
    <row r="25192" spans="12:13" x14ac:dyDescent="0.35">
      <c r="L25192" s="535" t="s">
        <v>26256</v>
      </c>
      <c r="M25192" s="529" t="s">
        <v>1047</v>
      </c>
    </row>
    <row r="25193" spans="12:13" x14ac:dyDescent="0.35">
      <c r="L25193" s="535" t="s">
        <v>26257</v>
      </c>
      <c r="M25193" s="529" t="s">
        <v>1047</v>
      </c>
    </row>
    <row r="25194" spans="12:13" x14ac:dyDescent="0.35">
      <c r="L25194" s="535" t="s">
        <v>26258</v>
      </c>
      <c r="M25194" s="529" t="s">
        <v>1047</v>
      </c>
    </row>
    <row r="25195" spans="12:13" x14ac:dyDescent="0.35">
      <c r="L25195" s="535" t="s">
        <v>26259</v>
      </c>
      <c r="M25195" s="529" t="s">
        <v>1047</v>
      </c>
    </row>
    <row r="25196" spans="12:13" x14ac:dyDescent="0.35">
      <c r="L25196" s="535" t="s">
        <v>26260</v>
      </c>
      <c r="M25196" s="529" t="s">
        <v>1047</v>
      </c>
    </row>
    <row r="25197" spans="12:13" x14ac:dyDescent="0.35">
      <c r="L25197" s="535" t="s">
        <v>26261</v>
      </c>
      <c r="M25197" s="529" t="s">
        <v>1047</v>
      </c>
    </row>
    <row r="25198" spans="12:13" x14ac:dyDescent="0.35">
      <c r="L25198" s="535" t="s">
        <v>26262</v>
      </c>
      <c r="M25198" s="529" t="s">
        <v>1047</v>
      </c>
    </row>
    <row r="25199" spans="12:13" x14ac:dyDescent="0.35">
      <c r="L25199" s="535" t="s">
        <v>26263</v>
      </c>
      <c r="M25199" s="529" t="s">
        <v>1047</v>
      </c>
    </row>
    <row r="25200" spans="12:13" x14ac:dyDescent="0.35">
      <c r="L25200" s="535" t="s">
        <v>26264</v>
      </c>
      <c r="M25200" s="529" t="s">
        <v>1047</v>
      </c>
    </row>
    <row r="25201" spans="12:13" x14ac:dyDescent="0.35">
      <c r="L25201" s="535" t="s">
        <v>26265</v>
      </c>
      <c r="M25201" s="529" t="s">
        <v>1047</v>
      </c>
    </row>
    <row r="25202" spans="12:13" x14ac:dyDescent="0.35">
      <c r="L25202" s="535" t="s">
        <v>26266</v>
      </c>
      <c r="M25202" s="529" t="s">
        <v>1047</v>
      </c>
    </row>
    <row r="25203" spans="12:13" x14ac:dyDescent="0.35">
      <c r="L25203" s="535" t="s">
        <v>26267</v>
      </c>
      <c r="M25203" s="529" t="s">
        <v>1047</v>
      </c>
    </row>
    <row r="25204" spans="12:13" x14ac:dyDescent="0.35">
      <c r="L25204" s="535" t="s">
        <v>26268</v>
      </c>
      <c r="M25204" s="529" t="s">
        <v>1047</v>
      </c>
    </row>
    <row r="25205" spans="12:13" x14ac:dyDescent="0.35">
      <c r="L25205" s="535" t="s">
        <v>26269</v>
      </c>
      <c r="M25205" s="529" t="s">
        <v>1047</v>
      </c>
    </row>
    <row r="25206" spans="12:13" x14ac:dyDescent="0.35">
      <c r="L25206" s="535" t="s">
        <v>26270</v>
      </c>
      <c r="M25206" s="529" t="s">
        <v>1047</v>
      </c>
    </row>
    <row r="25207" spans="12:13" x14ac:dyDescent="0.35">
      <c r="L25207" s="535" t="s">
        <v>26271</v>
      </c>
      <c r="M25207" s="529" t="s">
        <v>1047</v>
      </c>
    </row>
    <row r="25208" spans="12:13" x14ac:dyDescent="0.35">
      <c r="L25208" s="535" t="s">
        <v>26272</v>
      </c>
      <c r="M25208" s="529" t="s">
        <v>1047</v>
      </c>
    </row>
    <row r="25209" spans="12:13" x14ac:dyDescent="0.35">
      <c r="L25209" s="535" t="s">
        <v>26273</v>
      </c>
      <c r="M25209" s="529" t="s">
        <v>1047</v>
      </c>
    </row>
    <row r="25210" spans="12:13" x14ac:dyDescent="0.35">
      <c r="L25210" s="535" t="s">
        <v>26274</v>
      </c>
      <c r="M25210" s="529" t="s">
        <v>1047</v>
      </c>
    </row>
    <row r="25211" spans="12:13" x14ac:dyDescent="0.35">
      <c r="L25211" s="535" t="s">
        <v>26275</v>
      </c>
      <c r="M25211" s="529" t="s">
        <v>1047</v>
      </c>
    </row>
    <row r="25212" spans="12:13" x14ac:dyDescent="0.35">
      <c r="L25212" s="535" t="s">
        <v>26276</v>
      </c>
      <c r="M25212" s="529" t="s">
        <v>1047</v>
      </c>
    </row>
    <row r="25213" spans="12:13" x14ac:dyDescent="0.35">
      <c r="L25213" s="535" t="s">
        <v>26277</v>
      </c>
      <c r="M25213" s="529" t="s">
        <v>1047</v>
      </c>
    </row>
    <row r="25214" spans="12:13" x14ac:dyDescent="0.35">
      <c r="L25214" s="535" t="s">
        <v>26278</v>
      </c>
      <c r="M25214" s="529" t="s">
        <v>1047</v>
      </c>
    </row>
    <row r="25215" spans="12:13" x14ac:dyDescent="0.35">
      <c r="L25215" s="535" t="s">
        <v>26279</v>
      </c>
      <c r="M25215" s="529" t="s">
        <v>1047</v>
      </c>
    </row>
    <row r="25216" spans="12:13" x14ac:dyDescent="0.35">
      <c r="L25216" s="535" t="s">
        <v>26280</v>
      </c>
      <c r="M25216" s="529" t="s">
        <v>1047</v>
      </c>
    </row>
    <row r="25217" spans="12:13" x14ac:dyDescent="0.35">
      <c r="L25217" s="535" t="s">
        <v>26281</v>
      </c>
      <c r="M25217" s="529" t="s">
        <v>1047</v>
      </c>
    </row>
    <row r="25218" spans="12:13" x14ac:dyDescent="0.35">
      <c r="L25218" s="535" t="s">
        <v>26282</v>
      </c>
      <c r="M25218" s="529" t="s">
        <v>1047</v>
      </c>
    </row>
    <row r="25219" spans="12:13" x14ac:dyDescent="0.35">
      <c r="L25219" s="535" t="s">
        <v>26283</v>
      </c>
      <c r="M25219" s="529" t="s">
        <v>1047</v>
      </c>
    </row>
    <row r="25220" spans="12:13" x14ac:dyDescent="0.35">
      <c r="L25220" s="535" t="s">
        <v>26284</v>
      </c>
      <c r="M25220" s="529" t="s">
        <v>1047</v>
      </c>
    </row>
    <row r="25221" spans="12:13" x14ac:dyDescent="0.35">
      <c r="L25221" s="535" t="s">
        <v>26285</v>
      </c>
      <c r="M25221" s="529" t="s">
        <v>1047</v>
      </c>
    </row>
    <row r="25222" spans="12:13" x14ac:dyDescent="0.35">
      <c r="L25222" s="535" t="s">
        <v>26286</v>
      </c>
      <c r="M25222" s="529" t="s">
        <v>1047</v>
      </c>
    </row>
    <row r="25223" spans="12:13" x14ac:dyDescent="0.35">
      <c r="L25223" s="535" t="s">
        <v>26287</v>
      </c>
      <c r="M25223" s="529" t="s">
        <v>1047</v>
      </c>
    </row>
    <row r="25224" spans="12:13" x14ac:dyDescent="0.35">
      <c r="L25224" s="535" t="s">
        <v>26288</v>
      </c>
      <c r="M25224" s="529" t="s">
        <v>1047</v>
      </c>
    </row>
    <row r="25225" spans="12:13" x14ac:dyDescent="0.35">
      <c r="L25225" s="535" t="s">
        <v>26289</v>
      </c>
      <c r="M25225" s="529" t="s">
        <v>1047</v>
      </c>
    </row>
    <row r="25226" spans="12:13" x14ac:dyDescent="0.35">
      <c r="L25226" s="535" t="s">
        <v>26290</v>
      </c>
      <c r="M25226" s="529" t="s">
        <v>1047</v>
      </c>
    </row>
    <row r="25227" spans="12:13" x14ac:dyDescent="0.35">
      <c r="L25227" s="535" t="s">
        <v>26291</v>
      </c>
      <c r="M25227" s="529" t="s">
        <v>1047</v>
      </c>
    </row>
    <row r="25228" spans="12:13" x14ac:dyDescent="0.35">
      <c r="L25228" s="535" t="s">
        <v>26292</v>
      </c>
      <c r="M25228" s="529" t="s">
        <v>1047</v>
      </c>
    </row>
    <row r="25229" spans="12:13" x14ac:dyDescent="0.35">
      <c r="L25229" s="535" t="s">
        <v>26293</v>
      </c>
      <c r="M25229" s="529" t="s">
        <v>1047</v>
      </c>
    </row>
    <row r="25230" spans="12:13" x14ac:dyDescent="0.35">
      <c r="L25230" s="535" t="s">
        <v>26294</v>
      </c>
      <c r="M25230" s="529" t="s">
        <v>1047</v>
      </c>
    </row>
    <row r="25231" spans="12:13" x14ac:dyDescent="0.35">
      <c r="L25231" s="535" t="s">
        <v>26295</v>
      </c>
      <c r="M25231" s="529" t="s">
        <v>1047</v>
      </c>
    </row>
    <row r="25232" spans="12:13" x14ac:dyDescent="0.35">
      <c r="L25232" s="535" t="s">
        <v>26296</v>
      </c>
      <c r="M25232" s="529" t="s">
        <v>1047</v>
      </c>
    </row>
    <row r="25233" spans="12:13" x14ac:dyDescent="0.35">
      <c r="L25233" s="535" t="s">
        <v>26297</v>
      </c>
      <c r="M25233" s="529" t="s">
        <v>1047</v>
      </c>
    </row>
    <row r="25234" spans="12:13" x14ac:dyDescent="0.35">
      <c r="L25234" s="535" t="s">
        <v>26298</v>
      </c>
      <c r="M25234" s="529" t="s">
        <v>1047</v>
      </c>
    </row>
    <row r="25235" spans="12:13" x14ac:dyDescent="0.35">
      <c r="L25235" s="535" t="s">
        <v>26299</v>
      </c>
      <c r="M25235" s="529" t="s">
        <v>1047</v>
      </c>
    </row>
    <row r="25236" spans="12:13" x14ac:dyDescent="0.35">
      <c r="L25236" s="535" t="s">
        <v>26300</v>
      </c>
      <c r="M25236" s="529" t="s">
        <v>1047</v>
      </c>
    </row>
    <row r="25237" spans="12:13" x14ac:dyDescent="0.35">
      <c r="L25237" s="535" t="s">
        <v>26301</v>
      </c>
      <c r="M25237" s="529" t="s">
        <v>1047</v>
      </c>
    </row>
    <row r="25238" spans="12:13" x14ac:dyDescent="0.35">
      <c r="L25238" s="535" t="s">
        <v>26302</v>
      </c>
      <c r="M25238" s="529" t="s">
        <v>1047</v>
      </c>
    </row>
    <row r="25239" spans="12:13" x14ac:dyDescent="0.35">
      <c r="L25239" s="535" t="s">
        <v>26303</v>
      </c>
      <c r="M25239" s="529" t="s">
        <v>1047</v>
      </c>
    </row>
    <row r="25240" spans="12:13" x14ac:dyDescent="0.35">
      <c r="L25240" s="535" t="s">
        <v>26304</v>
      </c>
      <c r="M25240" s="529" t="s">
        <v>1047</v>
      </c>
    </row>
    <row r="25241" spans="12:13" x14ac:dyDescent="0.35">
      <c r="L25241" s="535" t="s">
        <v>26305</v>
      </c>
      <c r="M25241" s="529" t="s">
        <v>1047</v>
      </c>
    </row>
    <row r="25242" spans="12:13" x14ac:dyDescent="0.35">
      <c r="L25242" s="535" t="s">
        <v>26306</v>
      </c>
      <c r="M25242" s="529" t="s">
        <v>1047</v>
      </c>
    </row>
    <row r="25243" spans="12:13" x14ac:dyDescent="0.35">
      <c r="L25243" s="535" t="s">
        <v>26307</v>
      </c>
      <c r="M25243" s="529" t="s">
        <v>1047</v>
      </c>
    </row>
    <row r="25244" spans="12:13" x14ac:dyDescent="0.35">
      <c r="L25244" s="535" t="s">
        <v>26308</v>
      </c>
      <c r="M25244" s="529" t="s">
        <v>1047</v>
      </c>
    </row>
    <row r="25245" spans="12:13" x14ac:dyDescent="0.35">
      <c r="L25245" s="535" t="s">
        <v>26309</v>
      </c>
      <c r="M25245" s="529" t="s">
        <v>1047</v>
      </c>
    </row>
    <row r="25246" spans="12:13" x14ac:dyDescent="0.35">
      <c r="L25246" s="535" t="s">
        <v>26310</v>
      </c>
      <c r="M25246" s="529" t="s">
        <v>1047</v>
      </c>
    </row>
    <row r="25247" spans="12:13" x14ac:dyDescent="0.35">
      <c r="L25247" s="535" t="s">
        <v>26311</v>
      </c>
      <c r="M25247" s="529" t="s">
        <v>1047</v>
      </c>
    </row>
    <row r="25248" spans="12:13" x14ac:dyDescent="0.35">
      <c r="L25248" s="535" t="s">
        <v>26312</v>
      </c>
      <c r="M25248" s="529" t="s">
        <v>1047</v>
      </c>
    </row>
    <row r="25249" spans="12:13" x14ac:dyDescent="0.35">
      <c r="L25249" s="535" t="s">
        <v>26313</v>
      </c>
      <c r="M25249" s="529" t="s">
        <v>1047</v>
      </c>
    </row>
    <row r="25250" spans="12:13" x14ac:dyDescent="0.35">
      <c r="L25250" s="535" t="s">
        <v>26314</v>
      </c>
      <c r="M25250" s="529" t="s">
        <v>1047</v>
      </c>
    </row>
    <row r="25251" spans="12:13" x14ac:dyDescent="0.35">
      <c r="L25251" s="535" t="s">
        <v>26315</v>
      </c>
      <c r="M25251" s="529" t="s">
        <v>1047</v>
      </c>
    </row>
    <row r="25252" spans="12:13" x14ac:dyDescent="0.35">
      <c r="L25252" s="535" t="s">
        <v>26316</v>
      </c>
      <c r="M25252" s="529" t="s">
        <v>1047</v>
      </c>
    </row>
    <row r="25253" spans="12:13" x14ac:dyDescent="0.35">
      <c r="L25253" s="535" t="s">
        <v>26317</v>
      </c>
      <c r="M25253" s="529" t="s">
        <v>1047</v>
      </c>
    </row>
    <row r="25254" spans="12:13" x14ac:dyDescent="0.35">
      <c r="L25254" s="535" t="s">
        <v>26318</v>
      </c>
      <c r="M25254" s="529" t="s">
        <v>1047</v>
      </c>
    </row>
    <row r="25255" spans="12:13" x14ac:dyDescent="0.35">
      <c r="L25255" s="535" t="s">
        <v>26319</v>
      </c>
      <c r="M25255" s="529" t="s">
        <v>1047</v>
      </c>
    </row>
    <row r="25256" spans="12:13" x14ac:dyDescent="0.35">
      <c r="L25256" s="535" t="s">
        <v>26320</v>
      </c>
      <c r="M25256" s="529" t="s">
        <v>1047</v>
      </c>
    </row>
    <row r="25257" spans="12:13" x14ac:dyDescent="0.35">
      <c r="L25257" s="535" t="s">
        <v>26321</v>
      </c>
      <c r="M25257" s="529" t="s">
        <v>1047</v>
      </c>
    </row>
    <row r="25258" spans="12:13" x14ac:dyDescent="0.35">
      <c r="L25258" s="535" t="s">
        <v>26322</v>
      </c>
      <c r="M25258" s="529" t="s">
        <v>1047</v>
      </c>
    </row>
    <row r="25259" spans="12:13" x14ac:dyDescent="0.35">
      <c r="L25259" s="535" t="s">
        <v>26323</v>
      </c>
      <c r="M25259" s="529" t="s">
        <v>1047</v>
      </c>
    </row>
    <row r="25260" spans="12:13" x14ac:dyDescent="0.35">
      <c r="L25260" s="535" t="s">
        <v>26324</v>
      </c>
      <c r="M25260" s="529" t="s">
        <v>1047</v>
      </c>
    </row>
    <row r="25261" spans="12:13" x14ac:dyDescent="0.35">
      <c r="L25261" s="535" t="s">
        <v>26325</v>
      </c>
      <c r="M25261" s="529" t="s">
        <v>1047</v>
      </c>
    </row>
    <row r="25262" spans="12:13" x14ac:dyDescent="0.35">
      <c r="L25262" s="535" t="s">
        <v>26326</v>
      </c>
      <c r="M25262" s="529" t="s">
        <v>1047</v>
      </c>
    </row>
    <row r="25263" spans="12:13" x14ac:dyDescent="0.35">
      <c r="L25263" s="535" t="s">
        <v>26327</v>
      </c>
      <c r="M25263" s="529" t="s">
        <v>1047</v>
      </c>
    </row>
    <row r="25264" spans="12:13" x14ac:dyDescent="0.35">
      <c r="L25264" s="535" t="s">
        <v>26328</v>
      </c>
      <c r="M25264" s="529" t="s">
        <v>1047</v>
      </c>
    </row>
    <row r="25265" spans="12:13" x14ac:dyDescent="0.35">
      <c r="L25265" s="535" t="s">
        <v>26329</v>
      </c>
      <c r="M25265" s="529" t="s">
        <v>1047</v>
      </c>
    </row>
    <row r="25266" spans="12:13" x14ac:dyDescent="0.35">
      <c r="L25266" s="535" t="s">
        <v>26330</v>
      </c>
      <c r="M25266" s="529" t="s">
        <v>1047</v>
      </c>
    </row>
    <row r="25267" spans="12:13" x14ac:dyDescent="0.35">
      <c r="L25267" s="535" t="s">
        <v>26331</v>
      </c>
      <c r="M25267" s="529" t="s">
        <v>1047</v>
      </c>
    </row>
    <row r="25268" spans="12:13" x14ac:dyDescent="0.35">
      <c r="L25268" s="535" t="s">
        <v>26332</v>
      </c>
      <c r="M25268" s="529" t="s">
        <v>1047</v>
      </c>
    </row>
    <row r="25269" spans="12:13" x14ac:dyDescent="0.35">
      <c r="L25269" s="535" t="s">
        <v>26333</v>
      </c>
      <c r="M25269" s="529" t="s">
        <v>1047</v>
      </c>
    </row>
    <row r="25270" spans="12:13" x14ac:dyDescent="0.35">
      <c r="L25270" s="535" t="s">
        <v>26334</v>
      </c>
      <c r="M25270" s="529" t="s">
        <v>1047</v>
      </c>
    </row>
    <row r="25271" spans="12:13" x14ac:dyDescent="0.35">
      <c r="L25271" s="535" t="s">
        <v>26335</v>
      </c>
      <c r="M25271" s="529" t="s">
        <v>1047</v>
      </c>
    </row>
    <row r="25272" spans="12:13" x14ac:dyDescent="0.35">
      <c r="L25272" s="535" t="s">
        <v>26336</v>
      </c>
      <c r="M25272" s="529" t="s">
        <v>1047</v>
      </c>
    </row>
    <row r="25273" spans="12:13" x14ac:dyDescent="0.35">
      <c r="L25273" s="535" t="s">
        <v>26337</v>
      </c>
      <c r="M25273" s="529" t="s">
        <v>1047</v>
      </c>
    </row>
    <row r="25274" spans="12:13" x14ac:dyDescent="0.35">
      <c r="L25274" s="535" t="s">
        <v>26338</v>
      </c>
      <c r="M25274" s="529" t="s">
        <v>1047</v>
      </c>
    </row>
    <row r="25275" spans="12:13" x14ac:dyDescent="0.35">
      <c r="L25275" s="535" t="s">
        <v>26339</v>
      </c>
      <c r="M25275" s="529" t="s">
        <v>1047</v>
      </c>
    </row>
    <row r="25276" spans="12:13" x14ac:dyDescent="0.35">
      <c r="L25276" s="535" t="s">
        <v>26340</v>
      </c>
      <c r="M25276" s="529" t="s">
        <v>1047</v>
      </c>
    </row>
    <row r="25277" spans="12:13" x14ac:dyDescent="0.35">
      <c r="L25277" s="535" t="s">
        <v>26341</v>
      </c>
      <c r="M25277" s="529" t="s">
        <v>1047</v>
      </c>
    </row>
    <row r="25278" spans="12:13" x14ac:dyDescent="0.35">
      <c r="L25278" s="535" t="s">
        <v>26342</v>
      </c>
      <c r="M25278" s="529" t="s">
        <v>1047</v>
      </c>
    </row>
    <row r="25279" spans="12:13" x14ac:dyDescent="0.35">
      <c r="L25279" s="535" t="s">
        <v>26343</v>
      </c>
      <c r="M25279" s="529" t="s">
        <v>1047</v>
      </c>
    </row>
    <row r="25280" spans="12:13" x14ac:dyDescent="0.35">
      <c r="L25280" s="535" t="s">
        <v>26344</v>
      </c>
      <c r="M25280" s="529" t="s">
        <v>1047</v>
      </c>
    </row>
    <row r="25281" spans="12:13" x14ac:dyDescent="0.35">
      <c r="L25281" s="535" t="s">
        <v>26345</v>
      </c>
      <c r="M25281" s="529" t="s">
        <v>1047</v>
      </c>
    </row>
    <row r="25282" spans="12:13" x14ac:dyDescent="0.35">
      <c r="L25282" s="535" t="s">
        <v>26346</v>
      </c>
      <c r="M25282" s="529" t="s">
        <v>1047</v>
      </c>
    </row>
    <row r="25283" spans="12:13" x14ac:dyDescent="0.35">
      <c r="L25283" s="535" t="s">
        <v>26347</v>
      </c>
      <c r="M25283" s="529" t="s">
        <v>1047</v>
      </c>
    </row>
    <row r="25284" spans="12:13" x14ac:dyDescent="0.35">
      <c r="L25284" s="535" t="s">
        <v>26348</v>
      </c>
      <c r="M25284" s="529" t="s">
        <v>1047</v>
      </c>
    </row>
    <row r="25285" spans="12:13" x14ac:dyDescent="0.35">
      <c r="L25285" s="535" t="s">
        <v>26349</v>
      </c>
      <c r="M25285" s="529" t="s">
        <v>1047</v>
      </c>
    </row>
    <row r="25286" spans="12:13" x14ac:dyDescent="0.35">
      <c r="L25286" s="535" t="s">
        <v>26350</v>
      </c>
      <c r="M25286" s="529" t="s">
        <v>1047</v>
      </c>
    </row>
    <row r="25287" spans="12:13" x14ac:dyDescent="0.35">
      <c r="L25287" s="535" t="s">
        <v>26351</v>
      </c>
      <c r="M25287" s="529" t="s">
        <v>1047</v>
      </c>
    </row>
    <row r="25288" spans="12:13" x14ac:dyDescent="0.35">
      <c r="L25288" s="535" t="s">
        <v>26352</v>
      </c>
      <c r="M25288" s="529" t="s">
        <v>1047</v>
      </c>
    </row>
    <row r="25289" spans="12:13" x14ac:dyDescent="0.35">
      <c r="L25289" s="535" t="s">
        <v>26353</v>
      </c>
      <c r="M25289" s="529" t="s">
        <v>1047</v>
      </c>
    </row>
    <row r="25290" spans="12:13" x14ac:dyDescent="0.35">
      <c r="L25290" s="535" t="s">
        <v>26354</v>
      </c>
      <c r="M25290" s="529" t="s">
        <v>1047</v>
      </c>
    </row>
    <row r="25291" spans="12:13" x14ac:dyDescent="0.35">
      <c r="L25291" s="535" t="s">
        <v>26355</v>
      </c>
      <c r="M25291" s="529" t="s">
        <v>1047</v>
      </c>
    </row>
    <row r="25292" spans="12:13" x14ac:dyDescent="0.35">
      <c r="L25292" s="535" t="s">
        <v>26356</v>
      </c>
      <c r="M25292" s="529" t="s">
        <v>1047</v>
      </c>
    </row>
    <row r="25293" spans="12:13" x14ac:dyDescent="0.35">
      <c r="L25293" s="535" t="s">
        <v>26357</v>
      </c>
      <c r="M25293" s="529" t="s">
        <v>1047</v>
      </c>
    </row>
    <row r="25294" spans="12:13" x14ac:dyDescent="0.35">
      <c r="L25294" s="535" t="s">
        <v>26358</v>
      </c>
      <c r="M25294" s="529" t="s">
        <v>1047</v>
      </c>
    </row>
    <row r="25295" spans="12:13" x14ac:dyDescent="0.35">
      <c r="L25295" s="535" t="s">
        <v>26359</v>
      </c>
      <c r="M25295" s="529" t="s">
        <v>1047</v>
      </c>
    </row>
    <row r="25296" spans="12:13" x14ac:dyDescent="0.35">
      <c r="L25296" s="535" t="s">
        <v>26360</v>
      </c>
      <c r="M25296" s="529" t="s">
        <v>1047</v>
      </c>
    </row>
    <row r="25297" spans="12:13" x14ac:dyDescent="0.35">
      <c r="L25297" s="535" t="s">
        <v>26361</v>
      </c>
      <c r="M25297" s="529" t="s">
        <v>1047</v>
      </c>
    </row>
    <row r="25298" spans="12:13" x14ac:dyDescent="0.35">
      <c r="L25298" s="535" t="s">
        <v>26362</v>
      </c>
      <c r="M25298" s="529" t="s">
        <v>1047</v>
      </c>
    </row>
    <row r="25299" spans="12:13" x14ac:dyDescent="0.35">
      <c r="L25299" s="535" t="s">
        <v>26363</v>
      </c>
      <c r="M25299" s="529" t="s">
        <v>1047</v>
      </c>
    </row>
    <row r="25300" spans="12:13" x14ac:dyDescent="0.35">
      <c r="L25300" s="535" t="s">
        <v>26364</v>
      </c>
      <c r="M25300" s="529" t="s">
        <v>1047</v>
      </c>
    </row>
    <row r="25301" spans="12:13" x14ac:dyDescent="0.35">
      <c r="L25301" s="535" t="s">
        <v>26365</v>
      </c>
      <c r="M25301" s="529" t="s">
        <v>1047</v>
      </c>
    </row>
    <row r="25302" spans="12:13" x14ac:dyDescent="0.35">
      <c r="L25302" s="535" t="s">
        <v>26366</v>
      </c>
      <c r="M25302" s="529" t="s">
        <v>1047</v>
      </c>
    </row>
    <row r="25303" spans="12:13" x14ac:dyDescent="0.35">
      <c r="L25303" s="535" t="s">
        <v>26367</v>
      </c>
      <c r="M25303" s="529" t="s">
        <v>1047</v>
      </c>
    </row>
    <row r="25304" spans="12:13" x14ac:dyDescent="0.35">
      <c r="L25304" s="535" t="s">
        <v>26368</v>
      </c>
      <c r="M25304" s="529" t="s">
        <v>1047</v>
      </c>
    </row>
    <row r="25305" spans="12:13" x14ac:dyDescent="0.35">
      <c r="L25305" s="535" t="s">
        <v>26369</v>
      </c>
      <c r="M25305" s="529" t="s">
        <v>1047</v>
      </c>
    </row>
    <row r="25306" spans="12:13" x14ac:dyDescent="0.35">
      <c r="L25306" s="535" t="s">
        <v>26370</v>
      </c>
      <c r="M25306" s="529" t="s">
        <v>1047</v>
      </c>
    </row>
    <row r="25307" spans="12:13" x14ac:dyDescent="0.35">
      <c r="L25307" s="535" t="s">
        <v>26371</v>
      </c>
      <c r="M25307" s="529" t="s">
        <v>1047</v>
      </c>
    </row>
    <row r="25308" spans="12:13" x14ac:dyDescent="0.35">
      <c r="L25308" s="535" t="s">
        <v>26372</v>
      </c>
      <c r="M25308" s="529" t="s">
        <v>1047</v>
      </c>
    </row>
    <row r="25309" spans="12:13" x14ac:dyDescent="0.35">
      <c r="L25309" s="535" t="s">
        <v>26373</v>
      </c>
      <c r="M25309" s="529" t="s">
        <v>1047</v>
      </c>
    </row>
    <row r="25310" spans="12:13" x14ac:dyDescent="0.35">
      <c r="L25310" s="535" t="s">
        <v>26374</v>
      </c>
      <c r="M25310" s="529" t="s">
        <v>1047</v>
      </c>
    </row>
    <row r="25311" spans="12:13" x14ac:dyDescent="0.35">
      <c r="L25311" s="535" t="s">
        <v>26375</v>
      </c>
      <c r="M25311" s="529" t="s">
        <v>1047</v>
      </c>
    </row>
    <row r="25312" spans="12:13" x14ac:dyDescent="0.35">
      <c r="L25312" s="535" t="s">
        <v>26376</v>
      </c>
      <c r="M25312" s="529" t="s">
        <v>1047</v>
      </c>
    </row>
    <row r="25313" spans="12:13" x14ac:dyDescent="0.35">
      <c r="L25313" s="535" t="s">
        <v>26377</v>
      </c>
      <c r="M25313" s="529" t="s">
        <v>1047</v>
      </c>
    </row>
    <row r="25314" spans="12:13" x14ac:dyDescent="0.35">
      <c r="L25314" s="535" t="s">
        <v>26378</v>
      </c>
      <c r="M25314" s="529" t="s">
        <v>1047</v>
      </c>
    </row>
    <row r="25315" spans="12:13" x14ac:dyDescent="0.35">
      <c r="L25315" s="535" t="s">
        <v>26379</v>
      </c>
      <c r="M25315" s="529" t="s">
        <v>1047</v>
      </c>
    </row>
    <row r="25316" spans="12:13" x14ac:dyDescent="0.35">
      <c r="L25316" s="535" t="s">
        <v>26380</v>
      </c>
      <c r="M25316" s="529" t="s">
        <v>1047</v>
      </c>
    </row>
    <row r="25317" spans="12:13" x14ac:dyDescent="0.35">
      <c r="L25317" s="535" t="s">
        <v>26381</v>
      </c>
      <c r="M25317" s="529" t="s">
        <v>1047</v>
      </c>
    </row>
    <row r="25318" spans="12:13" x14ac:dyDescent="0.35">
      <c r="L25318" s="535" t="s">
        <v>26382</v>
      </c>
      <c r="M25318" s="529" t="s">
        <v>1047</v>
      </c>
    </row>
    <row r="25319" spans="12:13" x14ac:dyDescent="0.35">
      <c r="L25319" s="535" t="s">
        <v>26383</v>
      </c>
      <c r="M25319" s="529" t="s">
        <v>1047</v>
      </c>
    </row>
    <row r="25320" spans="12:13" x14ac:dyDescent="0.35">
      <c r="L25320" s="535" t="s">
        <v>26384</v>
      </c>
      <c r="M25320" s="529" t="s">
        <v>1047</v>
      </c>
    </row>
    <row r="25321" spans="12:13" x14ac:dyDescent="0.35">
      <c r="L25321" s="535" t="s">
        <v>26385</v>
      </c>
      <c r="M25321" s="529" t="s">
        <v>1047</v>
      </c>
    </row>
    <row r="25322" spans="12:13" x14ac:dyDescent="0.35">
      <c r="L25322" s="535" t="s">
        <v>26386</v>
      </c>
      <c r="M25322" s="529" t="s">
        <v>1047</v>
      </c>
    </row>
    <row r="25323" spans="12:13" x14ac:dyDescent="0.35">
      <c r="L25323" s="535" t="s">
        <v>26387</v>
      </c>
      <c r="M25323" s="529" t="s">
        <v>1047</v>
      </c>
    </row>
    <row r="25324" spans="12:13" x14ac:dyDescent="0.35">
      <c r="L25324" s="535" t="s">
        <v>26388</v>
      </c>
      <c r="M25324" s="529" t="s">
        <v>1047</v>
      </c>
    </row>
    <row r="25325" spans="12:13" x14ac:dyDescent="0.35">
      <c r="L25325" s="535" t="s">
        <v>26389</v>
      </c>
      <c r="M25325" s="529" t="s">
        <v>1047</v>
      </c>
    </row>
    <row r="25326" spans="12:13" x14ac:dyDescent="0.35">
      <c r="L25326" s="535" t="s">
        <v>26390</v>
      </c>
      <c r="M25326" s="529" t="s">
        <v>1047</v>
      </c>
    </row>
    <row r="25327" spans="12:13" x14ac:dyDescent="0.35">
      <c r="L25327" s="535" t="s">
        <v>26391</v>
      </c>
      <c r="M25327" s="529" t="s">
        <v>1047</v>
      </c>
    </row>
    <row r="25328" spans="12:13" x14ac:dyDescent="0.35">
      <c r="L25328" s="535" t="s">
        <v>26392</v>
      </c>
      <c r="M25328" s="529" t="s">
        <v>1047</v>
      </c>
    </row>
    <row r="25329" spans="12:13" x14ac:dyDescent="0.35">
      <c r="L25329" s="535" t="s">
        <v>26393</v>
      </c>
      <c r="M25329" s="529" t="s">
        <v>1047</v>
      </c>
    </row>
    <row r="25330" spans="12:13" x14ac:dyDescent="0.35">
      <c r="L25330" s="535" t="s">
        <v>26394</v>
      </c>
      <c r="M25330" s="529" t="s">
        <v>1047</v>
      </c>
    </row>
    <row r="25331" spans="12:13" x14ac:dyDescent="0.35">
      <c r="L25331" s="535" t="s">
        <v>26395</v>
      </c>
      <c r="M25331" s="529" t="s">
        <v>1068</v>
      </c>
    </row>
    <row r="25332" spans="12:13" x14ac:dyDescent="0.35">
      <c r="L25332" s="535" t="s">
        <v>26396</v>
      </c>
      <c r="M25332" s="529" t="s">
        <v>1068</v>
      </c>
    </row>
    <row r="25333" spans="12:13" x14ac:dyDescent="0.35">
      <c r="L25333" s="535" t="s">
        <v>26397</v>
      </c>
      <c r="M25333" s="529" t="s">
        <v>1047</v>
      </c>
    </row>
    <row r="25334" spans="12:13" x14ac:dyDescent="0.35">
      <c r="L25334" s="535" t="s">
        <v>26398</v>
      </c>
      <c r="M25334" s="529" t="s">
        <v>1047</v>
      </c>
    </row>
    <row r="25335" spans="12:13" x14ac:dyDescent="0.35">
      <c r="L25335" s="535" t="s">
        <v>26399</v>
      </c>
      <c r="M25335" s="529" t="s">
        <v>1047</v>
      </c>
    </row>
    <row r="25336" spans="12:13" x14ac:dyDescent="0.35">
      <c r="L25336" s="535" t="s">
        <v>26400</v>
      </c>
      <c r="M25336" s="529" t="s">
        <v>1047</v>
      </c>
    </row>
    <row r="25337" spans="12:13" x14ac:dyDescent="0.35">
      <c r="L25337" s="535" t="s">
        <v>26401</v>
      </c>
      <c r="M25337" s="529" t="s">
        <v>1047</v>
      </c>
    </row>
    <row r="25338" spans="12:13" x14ac:dyDescent="0.35">
      <c r="L25338" s="535" t="s">
        <v>26402</v>
      </c>
      <c r="M25338" s="529" t="s">
        <v>1047</v>
      </c>
    </row>
    <row r="25339" spans="12:13" x14ac:dyDescent="0.35">
      <c r="L25339" s="535" t="s">
        <v>26403</v>
      </c>
      <c r="M25339" s="529" t="s">
        <v>1047</v>
      </c>
    </row>
    <row r="25340" spans="12:13" x14ac:dyDescent="0.35">
      <c r="L25340" s="535" t="s">
        <v>26404</v>
      </c>
      <c r="M25340" s="529" t="s">
        <v>1047</v>
      </c>
    </row>
    <row r="25341" spans="12:13" x14ac:dyDescent="0.35">
      <c r="L25341" s="535" t="s">
        <v>26405</v>
      </c>
      <c r="M25341" s="529" t="s">
        <v>1068</v>
      </c>
    </row>
    <row r="25342" spans="12:13" x14ac:dyDescent="0.35">
      <c r="L25342" s="535" t="s">
        <v>26406</v>
      </c>
      <c r="M25342" s="529" t="s">
        <v>1068</v>
      </c>
    </row>
    <row r="25343" spans="12:13" x14ac:dyDescent="0.35">
      <c r="L25343" s="535" t="s">
        <v>26407</v>
      </c>
      <c r="M25343" s="529" t="s">
        <v>1068</v>
      </c>
    </row>
    <row r="25344" spans="12:13" x14ac:dyDescent="0.35">
      <c r="L25344" s="535" t="s">
        <v>26408</v>
      </c>
      <c r="M25344" s="529" t="s">
        <v>1068</v>
      </c>
    </row>
    <row r="25345" spans="12:13" x14ac:dyDescent="0.35">
      <c r="L25345" s="535" t="s">
        <v>26409</v>
      </c>
      <c r="M25345" s="529" t="s">
        <v>1068</v>
      </c>
    </row>
    <row r="25346" spans="12:13" x14ac:dyDescent="0.35">
      <c r="L25346" s="535" t="s">
        <v>26410</v>
      </c>
      <c r="M25346" s="529" t="s">
        <v>1068</v>
      </c>
    </row>
    <row r="25347" spans="12:13" x14ac:dyDescent="0.35">
      <c r="L25347" s="535" t="s">
        <v>26411</v>
      </c>
      <c r="M25347" s="529" t="s">
        <v>1068</v>
      </c>
    </row>
    <row r="25348" spans="12:13" x14ac:dyDescent="0.35">
      <c r="L25348" s="535" t="s">
        <v>26412</v>
      </c>
      <c r="M25348" s="529" t="s">
        <v>1068</v>
      </c>
    </row>
    <row r="25349" spans="12:13" x14ac:dyDescent="0.35">
      <c r="L25349" s="535" t="s">
        <v>26413</v>
      </c>
      <c r="M25349" s="529" t="s">
        <v>1068</v>
      </c>
    </row>
    <row r="25350" spans="12:13" x14ac:dyDescent="0.35">
      <c r="L25350" s="535" t="s">
        <v>26414</v>
      </c>
      <c r="M25350" s="529" t="s">
        <v>1068</v>
      </c>
    </row>
    <row r="25351" spans="12:13" x14ac:dyDescent="0.35">
      <c r="L25351" s="535" t="s">
        <v>26415</v>
      </c>
      <c r="M25351" s="529" t="s">
        <v>1068</v>
      </c>
    </row>
    <row r="25352" spans="12:13" x14ac:dyDescent="0.35">
      <c r="L25352" s="535" t="s">
        <v>26416</v>
      </c>
      <c r="M25352" s="529" t="s">
        <v>1068</v>
      </c>
    </row>
    <row r="25353" spans="12:13" x14ac:dyDescent="0.35">
      <c r="L25353" s="535" t="s">
        <v>26417</v>
      </c>
      <c r="M25353" s="529" t="s">
        <v>1068</v>
      </c>
    </row>
    <row r="25354" spans="12:13" x14ac:dyDescent="0.35">
      <c r="L25354" s="535" t="s">
        <v>26418</v>
      </c>
      <c r="M25354" s="529" t="s">
        <v>1068</v>
      </c>
    </row>
    <row r="25355" spans="12:13" x14ac:dyDescent="0.35">
      <c r="L25355" s="535" t="s">
        <v>26419</v>
      </c>
      <c r="M25355" s="529" t="s">
        <v>1047</v>
      </c>
    </row>
    <row r="25356" spans="12:13" x14ac:dyDescent="0.35">
      <c r="L25356" s="535" t="s">
        <v>26420</v>
      </c>
      <c r="M25356" s="529" t="s">
        <v>1047</v>
      </c>
    </row>
    <row r="25357" spans="12:13" x14ac:dyDescent="0.35">
      <c r="L25357" s="535" t="s">
        <v>26421</v>
      </c>
      <c r="M25357" s="529" t="s">
        <v>1047</v>
      </c>
    </row>
    <row r="25358" spans="12:13" x14ac:dyDescent="0.35">
      <c r="L25358" s="535" t="s">
        <v>26422</v>
      </c>
      <c r="M25358" s="529" t="s">
        <v>1047</v>
      </c>
    </row>
    <row r="25359" spans="12:13" x14ac:dyDescent="0.35">
      <c r="L25359" s="535" t="s">
        <v>26423</v>
      </c>
      <c r="M25359" s="529" t="s">
        <v>1047</v>
      </c>
    </row>
    <row r="25360" spans="12:13" x14ac:dyDescent="0.35">
      <c r="L25360" s="535" t="s">
        <v>26424</v>
      </c>
      <c r="M25360" s="529" t="s">
        <v>1047</v>
      </c>
    </row>
    <row r="25361" spans="12:13" x14ac:dyDescent="0.35">
      <c r="L25361" s="535" t="s">
        <v>26425</v>
      </c>
      <c r="M25361" s="529" t="s">
        <v>1047</v>
      </c>
    </row>
    <row r="25362" spans="12:13" x14ac:dyDescent="0.35">
      <c r="L25362" s="535" t="s">
        <v>26426</v>
      </c>
      <c r="M25362" s="529" t="s">
        <v>1047</v>
      </c>
    </row>
    <row r="25363" spans="12:13" x14ac:dyDescent="0.35">
      <c r="L25363" s="535" t="s">
        <v>26427</v>
      </c>
      <c r="M25363" s="529" t="s">
        <v>1047</v>
      </c>
    </row>
    <row r="25364" spans="12:13" x14ac:dyDescent="0.35">
      <c r="L25364" s="535" t="s">
        <v>26428</v>
      </c>
      <c r="M25364" s="529" t="s">
        <v>1047</v>
      </c>
    </row>
    <row r="25365" spans="12:13" x14ac:dyDescent="0.35">
      <c r="L25365" s="535" t="s">
        <v>26429</v>
      </c>
      <c r="M25365" s="529" t="s">
        <v>1047</v>
      </c>
    </row>
    <row r="25366" spans="12:13" x14ac:dyDescent="0.35">
      <c r="L25366" s="535" t="s">
        <v>26430</v>
      </c>
      <c r="M25366" s="529" t="s">
        <v>1047</v>
      </c>
    </row>
    <row r="25367" spans="12:13" x14ac:dyDescent="0.35">
      <c r="L25367" s="535" t="s">
        <v>26431</v>
      </c>
      <c r="M25367" s="529" t="s">
        <v>1047</v>
      </c>
    </row>
    <row r="25368" spans="12:13" x14ac:dyDescent="0.35">
      <c r="L25368" s="535" t="s">
        <v>26432</v>
      </c>
      <c r="M25368" s="529" t="s">
        <v>1047</v>
      </c>
    </row>
    <row r="25369" spans="12:13" x14ac:dyDescent="0.35">
      <c r="L25369" s="535" t="s">
        <v>26433</v>
      </c>
      <c r="M25369" s="529" t="s">
        <v>1047</v>
      </c>
    </row>
    <row r="25370" spans="12:13" x14ac:dyDescent="0.35">
      <c r="L25370" s="535" t="s">
        <v>26434</v>
      </c>
      <c r="M25370" s="529" t="s">
        <v>1047</v>
      </c>
    </row>
    <row r="25371" spans="12:13" x14ac:dyDescent="0.35">
      <c r="L25371" s="535" t="s">
        <v>26435</v>
      </c>
      <c r="M25371" s="529" t="s">
        <v>1047</v>
      </c>
    </row>
    <row r="25372" spans="12:13" x14ac:dyDescent="0.35">
      <c r="L25372" s="535" t="s">
        <v>26436</v>
      </c>
      <c r="M25372" s="529" t="s">
        <v>1047</v>
      </c>
    </row>
    <row r="25373" spans="12:13" x14ac:dyDescent="0.35">
      <c r="L25373" s="535" t="s">
        <v>26437</v>
      </c>
      <c r="M25373" s="529" t="s">
        <v>1047</v>
      </c>
    </row>
    <row r="25374" spans="12:13" x14ac:dyDescent="0.35">
      <c r="L25374" s="535" t="s">
        <v>26438</v>
      </c>
      <c r="M25374" s="529" t="s">
        <v>1047</v>
      </c>
    </row>
    <row r="25375" spans="12:13" x14ac:dyDescent="0.35">
      <c r="L25375" s="535" t="s">
        <v>26439</v>
      </c>
      <c r="M25375" s="529" t="s">
        <v>1047</v>
      </c>
    </row>
    <row r="25376" spans="12:13" x14ac:dyDescent="0.35">
      <c r="L25376" s="535" t="s">
        <v>26440</v>
      </c>
      <c r="M25376" s="529" t="s">
        <v>1047</v>
      </c>
    </row>
    <row r="25377" spans="12:13" x14ac:dyDescent="0.35">
      <c r="L25377" s="535" t="s">
        <v>26441</v>
      </c>
      <c r="M25377" s="529" t="s">
        <v>1047</v>
      </c>
    </row>
    <row r="25378" spans="12:13" x14ac:dyDescent="0.35">
      <c r="L25378" s="535" t="s">
        <v>26442</v>
      </c>
      <c r="M25378" s="529" t="s">
        <v>1047</v>
      </c>
    </row>
    <row r="25379" spans="12:13" x14ac:dyDescent="0.35">
      <c r="L25379" s="535" t="s">
        <v>26443</v>
      </c>
      <c r="M25379" s="529" t="s">
        <v>1047</v>
      </c>
    </row>
    <row r="25380" spans="12:13" x14ac:dyDescent="0.35">
      <c r="L25380" s="535" t="s">
        <v>26444</v>
      </c>
      <c r="M25380" s="529" t="s">
        <v>1047</v>
      </c>
    </row>
    <row r="25381" spans="12:13" x14ac:dyDescent="0.35">
      <c r="L25381" s="535" t="s">
        <v>26445</v>
      </c>
      <c r="M25381" s="529" t="s">
        <v>1047</v>
      </c>
    </row>
    <row r="25382" spans="12:13" x14ac:dyDescent="0.35">
      <c r="L25382" s="535" t="s">
        <v>26446</v>
      </c>
      <c r="M25382" s="529" t="s">
        <v>1047</v>
      </c>
    </row>
    <row r="25383" spans="12:13" x14ac:dyDescent="0.35">
      <c r="L25383" s="535" t="s">
        <v>26447</v>
      </c>
      <c r="M25383" s="529" t="s">
        <v>1047</v>
      </c>
    </row>
    <row r="25384" spans="12:13" x14ac:dyDescent="0.35">
      <c r="L25384" s="535" t="s">
        <v>26448</v>
      </c>
      <c r="M25384" s="529" t="s">
        <v>1047</v>
      </c>
    </row>
    <row r="25385" spans="12:13" x14ac:dyDescent="0.35">
      <c r="L25385" s="535" t="s">
        <v>26449</v>
      </c>
      <c r="M25385" s="529" t="s">
        <v>1047</v>
      </c>
    </row>
    <row r="25386" spans="12:13" x14ac:dyDescent="0.35">
      <c r="L25386" s="535" t="s">
        <v>26450</v>
      </c>
      <c r="M25386" s="529" t="s">
        <v>1047</v>
      </c>
    </row>
    <row r="25387" spans="12:13" x14ac:dyDescent="0.35">
      <c r="L25387" s="535" t="s">
        <v>26451</v>
      </c>
      <c r="M25387" s="529" t="s">
        <v>1047</v>
      </c>
    </row>
    <row r="25388" spans="12:13" x14ac:dyDescent="0.35">
      <c r="L25388" s="535" t="s">
        <v>26452</v>
      </c>
      <c r="M25388" s="529" t="s">
        <v>1047</v>
      </c>
    </row>
    <row r="25389" spans="12:13" x14ac:dyDescent="0.35">
      <c r="L25389" s="535" t="s">
        <v>26453</v>
      </c>
      <c r="M25389" s="529" t="s">
        <v>1047</v>
      </c>
    </row>
    <row r="25390" spans="12:13" x14ac:dyDescent="0.35">
      <c r="L25390" s="535" t="s">
        <v>26454</v>
      </c>
      <c r="M25390" s="529" t="s">
        <v>1047</v>
      </c>
    </row>
    <row r="25391" spans="12:13" x14ac:dyDescent="0.35">
      <c r="L25391" s="535" t="s">
        <v>26455</v>
      </c>
      <c r="M25391" s="529" t="s">
        <v>1047</v>
      </c>
    </row>
    <row r="25392" spans="12:13" x14ac:dyDescent="0.35">
      <c r="L25392" s="535" t="s">
        <v>26456</v>
      </c>
      <c r="M25392" s="529" t="s">
        <v>1047</v>
      </c>
    </row>
    <row r="25393" spans="12:13" x14ac:dyDescent="0.35">
      <c r="L25393" s="535" t="s">
        <v>26457</v>
      </c>
      <c r="M25393" s="529" t="s">
        <v>1047</v>
      </c>
    </row>
    <row r="25394" spans="12:13" x14ac:dyDescent="0.35">
      <c r="L25394" s="535" t="s">
        <v>26458</v>
      </c>
      <c r="M25394" s="529" t="s">
        <v>1047</v>
      </c>
    </row>
    <row r="25395" spans="12:13" x14ac:dyDescent="0.35">
      <c r="L25395" s="535" t="s">
        <v>26459</v>
      </c>
      <c r="M25395" s="529" t="s">
        <v>1047</v>
      </c>
    </row>
    <row r="25396" spans="12:13" x14ac:dyDescent="0.35">
      <c r="L25396" s="535" t="s">
        <v>26460</v>
      </c>
      <c r="M25396" s="529" t="s">
        <v>1047</v>
      </c>
    </row>
    <row r="25397" spans="12:13" x14ac:dyDescent="0.35">
      <c r="L25397" s="535" t="s">
        <v>26461</v>
      </c>
      <c r="M25397" s="529" t="s">
        <v>1047</v>
      </c>
    </row>
    <row r="25398" spans="12:13" x14ac:dyDescent="0.35">
      <c r="L25398" s="535" t="s">
        <v>26462</v>
      </c>
      <c r="M25398" s="529" t="s">
        <v>1047</v>
      </c>
    </row>
    <row r="25399" spans="12:13" x14ac:dyDescent="0.35">
      <c r="L25399" s="535" t="s">
        <v>26463</v>
      </c>
      <c r="M25399" s="529" t="s">
        <v>1047</v>
      </c>
    </row>
    <row r="25400" spans="12:13" x14ac:dyDescent="0.35">
      <c r="L25400" s="535" t="s">
        <v>26464</v>
      </c>
      <c r="M25400" s="529" t="s">
        <v>1047</v>
      </c>
    </row>
    <row r="25401" spans="12:13" x14ac:dyDescent="0.35">
      <c r="L25401" s="535" t="s">
        <v>26465</v>
      </c>
      <c r="M25401" s="529" t="s">
        <v>1047</v>
      </c>
    </row>
    <row r="25402" spans="12:13" x14ac:dyDescent="0.35">
      <c r="L25402" s="535" t="s">
        <v>26466</v>
      </c>
      <c r="M25402" s="529" t="s">
        <v>1047</v>
      </c>
    </row>
    <row r="25403" spans="12:13" x14ac:dyDescent="0.35">
      <c r="L25403" s="535" t="s">
        <v>26467</v>
      </c>
      <c r="M25403" s="529" t="s">
        <v>1047</v>
      </c>
    </row>
    <row r="25404" spans="12:13" x14ac:dyDescent="0.35">
      <c r="L25404" s="535" t="s">
        <v>26468</v>
      </c>
      <c r="M25404" s="529" t="s">
        <v>1047</v>
      </c>
    </row>
    <row r="25405" spans="12:13" x14ac:dyDescent="0.35">
      <c r="L25405" s="535" t="s">
        <v>26469</v>
      </c>
      <c r="M25405" s="529" t="s">
        <v>1047</v>
      </c>
    </row>
    <row r="25406" spans="12:13" x14ac:dyDescent="0.35">
      <c r="L25406" s="535" t="s">
        <v>26470</v>
      </c>
      <c r="M25406" s="529" t="s">
        <v>1047</v>
      </c>
    </row>
    <row r="25407" spans="12:13" x14ac:dyDescent="0.35">
      <c r="L25407" s="535" t="s">
        <v>26471</v>
      </c>
      <c r="M25407" s="529" t="s">
        <v>1047</v>
      </c>
    </row>
    <row r="25408" spans="12:13" x14ac:dyDescent="0.35">
      <c r="L25408" s="535" t="s">
        <v>26472</v>
      </c>
      <c r="M25408" s="529" t="s">
        <v>1047</v>
      </c>
    </row>
    <row r="25409" spans="12:13" x14ac:dyDescent="0.35">
      <c r="L25409" s="535" t="s">
        <v>26473</v>
      </c>
      <c r="M25409" s="529" t="s">
        <v>1047</v>
      </c>
    </row>
    <row r="25410" spans="12:13" x14ac:dyDescent="0.35">
      <c r="L25410" s="535" t="s">
        <v>26474</v>
      </c>
      <c r="M25410" s="529" t="s">
        <v>1047</v>
      </c>
    </row>
    <row r="25411" spans="12:13" x14ac:dyDescent="0.35">
      <c r="L25411" s="535" t="s">
        <v>26475</v>
      </c>
      <c r="M25411" s="529" t="s">
        <v>1047</v>
      </c>
    </row>
    <row r="25412" spans="12:13" x14ac:dyDescent="0.35">
      <c r="L25412" s="535" t="s">
        <v>26476</v>
      </c>
      <c r="M25412" s="529" t="s">
        <v>1047</v>
      </c>
    </row>
    <row r="25413" spans="12:13" x14ac:dyDescent="0.35">
      <c r="L25413" s="535" t="s">
        <v>26477</v>
      </c>
      <c r="M25413" s="529" t="s">
        <v>1047</v>
      </c>
    </row>
    <row r="25414" spans="12:13" x14ac:dyDescent="0.35">
      <c r="L25414" s="535" t="s">
        <v>26478</v>
      </c>
      <c r="M25414" s="529" t="s">
        <v>1047</v>
      </c>
    </row>
    <row r="25415" spans="12:13" x14ac:dyDescent="0.35">
      <c r="L25415" s="535" t="s">
        <v>26479</v>
      </c>
      <c r="M25415" s="529" t="s">
        <v>1047</v>
      </c>
    </row>
    <row r="25416" spans="12:13" x14ac:dyDescent="0.35">
      <c r="L25416" s="535" t="s">
        <v>26480</v>
      </c>
      <c r="M25416" s="529" t="s">
        <v>1047</v>
      </c>
    </row>
    <row r="25417" spans="12:13" x14ac:dyDescent="0.35">
      <c r="L25417" s="535" t="s">
        <v>26481</v>
      </c>
      <c r="M25417" s="529" t="s">
        <v>1047</v>
      </c>
    </row>
    <row r="25418" spans="12:13" x14ac:dyDescent="0.35">
      <c r="L25418" s="535" t="s">
        <v>26482</v>
      </c>
      <c r="M25418" s="529" t="s">
        <v>1047</v>
      </c>
    </row>
    <row r="25419" spans="12:13" x14ac:dyDescent="0.35">
      <c r="L25419" s="535" t="s">
        <v>26483</v>
      </c>
      <c r="M25419" s="529" t="s">
        <v>1047</v>
      </c>
    </row>
    <row r="25420" spans="12:13" x14ac:dyDescent="0.35">
      <c r="L25420" s="535" t="s">
        <v>26484</v>
      </c>
      <c r="M25420" s="529" t="s">
        <v>1047</v>
      </c>
    </row>
    <row r="25421" spans="12:13" x14ac:dyDescent="0.35">
      <c r="L25421" s="535" t="s">
        <v>26485</v>
      </c>
      <c r="M25421" s="529" t="s">
        <v>1047</v>
      </c>
    </row>
    <row r="25422" spans="12:13" x14ac:dyDescent="0.35">
      <c r="L25422" s="535" t="s">
        <v>26486</v>
      </c>
      <c r="M25422" s="529" t="s">
        <v>1047</v>
      </c>
    </row>
    <row r="25423" spans="12:13" x14ac:dyDescent="0.35">
      <c r="L25423" s="535" t="s">
        <v>26487</v>
      </c>
      <c r="M25423" s="529" t="s">
        <v>1047</v>
      </c>
    </row>
    <row r="25424" spans="12:13" x14ac:dyDescent="0.35">
      <c r="L25424" s="535" t="s">
        <v>26488</v>
      </c>
      <c r="M25424" s="529" t="s">
        <v>1047</v>
      </c>
    </row>
    <row r="25425" spans="12:13" x14ac:dyDescent="0.35">
      <c r="L25425" s="535" t="s">
        <v>26489</v>
      </c>
      <c r="M25425" s="529" t="s">
        <v>1047</v>
      </c>
    </row>
    <row r="25426" spans="12:13" x14ac:dyDescent="0.35">
      <c r="L25426" s="535" t="s">
        <v>26490</v>
      </c>
      <c r="M25426" s="529" t="s">
        <v>1047</v>
      </c>
    </row>
    <row r="25427" spans="12:13" x14ac:dyDescent="0.35">
      <c r="L25427" s="535" t="s">
        <v>26491</v>
      </c>
      <c r="M25427" s="529" t="s">
        <v>1047</v>
      </c>
    </row>
    <row r="25428" spans="12:13" x14ac:dyDescent="0.35">
      <c r="L25428" s="535" t="s">
        <v>26492</v>
      </c>
      <c r="M25428" s="529" t="s">
        <v>1047</v>
      </c>
    </row>
    <row r="25429" spans="12:13" x14ac:dyDescent="0.35">
      <c r="L25429" s="535" t="s">
        <v>26493</v>
      </c>
      <c r="M25429" s="529" t="s">
        <v>1047</v>
      </c>
    </row>
    <row r="25430" spans="12:13" x14ac:dyDescent="0.35">
      <c r="L25430" s="535" t="s">
        <v>26494</v>
      </c>
      <c r="M25430" s="529" t="s">
        <v>1047</v>
      </c>
    </row>
    <row r="25431" spans="12:13" x14ac:dyDescent="0.35">
      <c r="L25431" s="535" t="s">
        <v>26495</v>
      </c>
      <c r="M25431" s="529" t="s">
        <v>1047</v>
      </c>
    </row>
    <row r="25432" spans="12:13" x14ac:dyDescent="0.35">
      <c r="L25432" s="535" t="s">
        <v>26496</v>
      </c>
      <c r="M25432" s="529" t="s">
        <v>1047</v>
      </c>
    </row>
    <row r="25433" spans="12:13" x14ac:dyDescent="0.35">
      <c r="L25433" s="535" t="s">
        <v>26497</v>
      </c>
      <c r="M25433" s="529" t="s">
        <v>1047</v>
      </c>
    </row>
    <row r="25434" spans="12:13" x14ac:dyDescent="0.35">
      <c r="L25434" s="535" t="s">
        <v>26498</v>
      </c>
      <c r="M25434" s="529" t="s">
        <v>1047</v>
      </c>
    </row>
    <row r="25435" spans="12:13" x14ac:dyDescent="0.35">
      <c r="L25435" s="535" t="s">
        <v>26499</v>
      </c>
      <c r="M25435" s="529" t="s">
        <v>1047</v>
      </c>
    </row>
    <row r="25436" spans="12:13" x14ac:dyDescent="0.35">
      <c r="L25436" s="535" t="s">
        <v>26500</v>
      </c>
      <c r="M25436" s="529" t="s">
        <v>1047</v>
      </c>
    </row>
    <row r="25437" spans="12:13" x14ac:dyDescent="0.35">
      <c r="L25437" s="535" t="s">
        <v>26501</v>
      </c>
      <c r="M25437" s="529" t="s">
        <v>1047</v>
      </c>
    </row>
    <row r="25438" spans="12:13" x14ac:dyDescent="0.35">
      <c r="L25438" s="535" t="s">
        <v>26502</v>
      </c>
      <c r="M25438" s="529" t="s">
        <v>1047</v>
      </c>
    </row>
    <row r="25439" spans="12:13" x14ac:dyDescent="0.35">
      <c r="L25439" s="535" t="s">
        <v>26503</v>
      </c>
      <c r="M25439" s="529" t="s">
        <v>1047</v>
      </c>
    </row>
    <row r="25440" spans="12:13" x14ac:dyDescent="0.35">
      <c r="L25440" s="535" t="s">
        <v>26504</v>
      </c>
      <c r="M25440" s="529" t="s">
        <v>1047</v>
      </c>
    </row>
    <row r="25441" spans="12:13" x14ac:dyDescent="0.35">
      <c r="L25441" s="535" t="s">
        <v>26505</v>
      </c>
      <c r="M25441" s="529" t="s">
        <v>1047</v>
      </c>
    </row>
    <row r="25442" spans="12:13" x14ac:dyDescent="0.35">
      <c r="L25442" s="535" t="s">
        <v>26506</v>
      </c>
      <c r="M25442" s="529" t="s">
        <v>1047</v>
      </c>
    </row>
    <row r="25443" spans="12:13" x14ac:dyDescent="0.35">
      <c r="L25443" s="535" t="s">
        <v>26507</v>
      </c>
      <c r="M25443" s="529" t="s">
        <v>1047</v>
      </c>
    </row>
    <row r="25444" spans="12:13" x14ac:dyDescent="0.35">
      <c r="L25444" s="535" t="s">
        <v>26508</v>
      </c>
      <c r="M25444" s="529" t="s">
        <v>1047</v>
      </c>
    </row>
    <row r="25445" spans="12:13" x14ac:dyDescent="0.35">
      <c r="L25445" s="535" t="s">
        <v>26509</v>
      </c>
      <c r="M25445" s="529" t="s">
        <v>1047</v>
      </c>
    </row>
    <row r="25446" spans="12:13" x14ac:dyDescent="0.35">
      <c r="L25446" s="535" t="s">
        <v>26510</v>
      </c>
      <c r="M25446" s="529" t="s">
        <v>1047</v>
      </c>
    </row>
    <row r="25447" spans="12:13" x14ac:dyDescent="0.35">
      <c r="L25447" s="535" t="s">
        <v>26511</v>
      </c>
      <c r="M25447" s="529" t="s">
        <v>1047</v>
      </c>
    </row>
    <row r="25448" spans="12:13" x14ac:dyDescent="0.35">
      <c r="L25448" s="535" t="s">
        <v>26512</v>
      </c>
      <c r="M25448" s="529" t="s">
        <v>1047</v>
      </c>
    </row>
    <row r="25449" spans="12:13" x14ac:dyDescent="0.35">
      <c r="L25449" s="535" t="s">
        <v>26513</v>
      </c>
      <c r="M25449" s="529" t="s">
        <v>1047</v>
      </c>
    </row>
    <row r="25450" spans="12:13" x14ac:dyDescent="0.35">
      <c r="L25450" s="535" t="s">
        <v>26514</v>
      </c>
      <c r="M25450" s="529" t="s">
        <v>1047</v>
      </c>
    </row>
    <row r="25451" spans="12:13" x14ac:dyDescent="0.35">
      <c r="L25451" s="535" t="s">
        <v>26515</v>
      </c>
      <c r="M25451" s="529" t="s">
        <v>1047</v>
      </c>
    </row>
    <row r="25452" spans="12:13" x14ac:dyDescent="0.35">
      <c r="L25452" s="535" t="s">
        <v>26516</v>
      </c>
      <c r="M25452" s="529" t="s">
        <v>1047</v>
      </c>
    </row>
    <row r="25453" spans="12:13" x14ac:dyDescent="0.35">
      <c r="L25453" s="535" t="s">
        <v>26517</v>
      </c>
      <c r="M25453" s="529" t="s">
        <v>1047</v>
      </c>
    </row>
    <row r="25454" spans="12:13" x14ac:dyDescent="0.35">
      <c r="L25454" s="535" t="s">
        <v>26518</v>
      </c>
      <c r="M25454" s="529" t="s">
        <v>1047</v>
      </c>
    </row>
    <row r="25455" spans="12:13" x14ac:dyDescent="0.35">
      <c r="L25455" s="535" t="s">
        <v>26519</v>
      </c>
      <c r="M25455" s="529" t="s">
        <v>1047</v>
      </c>
    </row>
    <row r="25456" spans="12:13" x14ac:dyDescent="0.35">
      <c r="L25456" s="535" t="s">
        <v>26520</v>
      </c>
      <c r="M25456" s="529" t="s">
        <v>1047</v>
      </c>
    </row>
    <row r="25457" spans="12:13" x14ac:dyDescent="0.35">
      <c r="L25457" s="535" t="s">
        <v>26521</v>
      </c>
      <c r="M25457" s="529" t="s">
        <v>1047</v>
      </c>
    </row>
    <row r="25458" spans="12:13" x14ac:dyDescent="0.35">
      <c r="L25458" s="535" t="s">
        <v>26522</v>
      </c>
      <c r="M25458" s="529" t="s">
        <v>1047</v>
      </c>
    </row>
    <row r="25459" spans="12:13" x14ac:dyDescent="0.35">
      <c r="L25459" s="535" t="s">
        <v>26523</v>
      </c>
      <c r="M25459" s="529" t="s">
        <v>1047</v>
      </c>
    </row>
    <row r="25460" spans="12:13" x14ac:dyDescent="0.35">
      <c r="L25460" s="535" t="s">
        <v>26524</v>
      </c>
      <c r="M25460" s="529" t="s">
        <v>1047</v>
      </c>
    </row>
    <row r="25461" spans="12:13" x14ac:dyDescent="0.35">
      <c r="L25461" s="535" t="s">
        <v>26525</v>
      </c>
      <c r="M25461" s="529" t="s">
        <v>1047</v>
      </c>
    </row>
    <row r="25462" spans="12:13" x14ac:dyDescent="0.35">
      <c r="L25462" s="535" t="s">
        <v>26526</v>
      </c>
      <c r="M25462" s="529" t="s">
        <v>1047</v>
      </c>
    </row>
    <row r="25463" spans="12:13" x14ac:dyDescent="0.35">
      <c r="L25463" s="535" t="s">
        <v>26527</v>
      </c>
      <c r="M25463" s="529" t="s">
        <v>1047</v>
      </c>
    </row>
    <row r="25464" spans="12:13" x14ac:dyDescent="0.35">
      <c r="L25464" s="535" t="s">
        <v>26528</v>
      </c>
      <c r="M25464" s="529" t="s">
        <v>1047</v>
      </c>
    </row>
    <row r="25465" spans="12:13" x14ac:dyDescent="0.35">
      <c r="L25465" s="535" t="s">
        <v>26529</v>
      </c>
      <c r="M25465" s="529" t="s">
        <v>1047</v>
      </c>
    </row>
    <row r="25466" spans="12:13" x14ac:dyDescent="0.35">
      <c r="L25466" s="535" t="s">
        <v>26530</v>
      </c>
      <c r="M25466" s="529" t="s">
        <v>1047</v>
      </c>
    </row>
    <row r="25467" spans="12:13" x14ac:dyDescent="0.35">
      <c r="L25467" s="535" t="s">
        <v>26531</v>
      </c>
      <c r="M25467" s="529" t="s">
        <v>1047</v>
      </c>
    </row>
    <row r="25468" spans="12:13" x14ac:dyDescent="0.35">
      <c r="L25468" s="535" t="s">
        <v>26532</v>
      </c>
      <c r="M25468" s="529" t="s">
        <v>1047</v>
      </c>
    </row>
    <row r="25469" spans="12:13" x14ac:dyDescent="0.35">
      <c r="L25469" s="535" t="s">
        <v>26533</v>
      </c>
      <c r="M25469" s="529" t="s">
        <v>1047</v>
      </c>
    </row>
    <row r="25470" spans="12:13" x14ac:dyDescent="0.35">
      <c r="L25470" s="535" t="s">
        <v>26534</v>
      </c>
      <c r="M25470" s="529" t="s">
        <v>1047</v>
      </c>
    </row>
    <row r="25471" spans="12:13" x14ac:dyDescent="0.35">
      <c r="L25471" s="535" t="s">
        <v>26535</v>
      </c>
      <c r="M25471" s="529" t="s">
        <v>1047</v>
      </c>
    </row>
    <row r="25472" spans="12:13" x14ac:dyDescent="0.35">
      <c r="L25472" s="535" t="s">
        <v>26536</v>
      </c>
      <c r="M25472" s="529" t="s">
        <v>1047</v>
      </c>
    </row>
    <row r="25473" spans="12:13" x14ac:dyDescent="0.35">
      <c r="L25473" s="535" t="s">
        <v>26537</v>
      </c>
      <c r="M25473" s="529" t="s">
        <v>1047</v>
      </c>
    </row>
    <row r="25474" spans="12:13" x14ac:dyDescent="0.35">
      <c r="L25474" s="535" t="s">
        <v>26538</v>
      </c>
      <c r="M25474" s="529" t="s">
        <v>1047</v>
      </c>
    </row>
    <row r="25475" spans="12:13" x14ac:dyDescent="0.35">
      <c r="L25475" s="535" t="s">
        <v>26539</v>
      </c>
      <c r="M25475" s="529" t="s">
        <v>1047</v>
      </c>
    </row>
    <row r="25476" spans="12:13" x14ac:dyDescent="0.35">
      <c r="L25476" s="535" t="s">
        <v>26540</v>
      </c>
      <c r="M25476" s="529" t="s">
        <v>1047</v>
      </c>
    </row>
    <row r="25477" spans="12:13" x14ac:dyDescent="0.35">
      <c r="L25477" s="535" t="s">
        <v>26541</v>
      </c>
      <c r="M25477" s="529" t="s">
        <v>1047</v>
      </c>
    </row>
    <row r="25478" spans="12:13" x14ac:dyDescent="0.35">
      <c r="L25478" s="535" t="s">
        <v>26542</v>
      </c>
      <c r="M25478" s="529" t="s">
        <v>1047</v>
      </c>
    </row>
    <row r="25479" spans="12:13" x14ac:dyDescent="0.35">
      <c r="L25479" s="535" t="s">
        <v>26543</v>
      </c>
      <c r="M25479" s="529" t="s">
        <v>1047</v>
      </c>
    </row>
    <row r="25480" spans="12:13" x14ac:dyDescent="0.35">
      <c r="L25480" s="535" t="s">
        <v>26544</v>
      </c>
      <c r="M25480" s="529" t="s">
        <v>1047</v>
      </c>
    </row>
    <row r="25481" spans="12:13" x14ac:dyDescent="0.35">
      <c r="L25481" s="535" t="s">
        <v>26545</v>
      </c>
      <c r="M25481" s="529" t="s">
        <v>1047</v>
      </c>
    </row>
    <row r="25482" spans="12:13" x14ac:dyDescent="0.35">
      <c r="L25482" s="535" t="s">
        <v>26546</v>
      </c>
      <c r="M25482" s="529" t="s">
        <v>1047</v>
      </c>
    </row>
    <row r="25483" spans="12:13" x14ac:dyDescent="0.35">
      <c r="L25483" s="535" t="s">
        <v>26547</v>
      </c>
      <c r="M25483" s="529" t="s">
        <v>1047</v>
      </c>
    </row>
    <row r="25484" spans="12:13" x14ac:dyDescent="0.35">
      <c r="L25484" s="535" t="s">
        <v>26548</v>
      </c>
      <c r="M25484" s="529" t="s">
        <v>1047</v>
      </c>
    </row>
    <row r="25485" spans="12:13" x14ac:dyDescent="0.35">
      <c r="L25485" s="535" t="s">
        <v>26549</v>
      </c>
      <c r="M25485" s="529" t="s">
        <v>1047</v>
      </c>
    </row>
    <row r="25486" spans="12:13" x14ac:dyDescent="0.35">
      <c r="L25486" s="535" t="s">
        <v>26550</v>
      </c>
      <c r="M25486" s="529" t="s">
        <v>1047</v>
      </c>
    </row>
    <row r="25487" spans="12:13" x14ac:dyDescent="0.35">
      <c r="L25487" s="535" t="s">
        <v>26551</v>
      </c>
      <c r="M25487" s="529" t="s">
        <v>1047</v>
      </c>
    </row>
    <row r="25488" spans="12:13" x14ac:dyDescent="0.35">
      <c r="L25488" s="535" t="s">
        <v>26552</v>
      </c>
      <c r="M25488" s="529" t="s">
        <v>1047</v>
      </c>
    </row>
    <row r="25489" spans="12:13" x14ac:dyDescent="0.35">
      <c r="L25489" s="535" t="s">
        <v>26553</v>
      </c>
      <c r="M25489" s="529" t="s">
        <v>1047</v>
      </c>
    </row>
    <row r="25490" spans="12:13" x14ac:dyDescent="0.35">
      <c r="L25490" s="535" t="s">
        <v>26554</v>
      </c>
      <c r="M25490" s="529" t="s">
        <v>1047</v>
      </c>
    </row>
    <row r="25491" spans="12:13" x14ac:dyDescent="0.35">
      <c r="L25491" s="535" t="s">
        <v>26555</v>
      </c>
      <c r="M25491" s="529" t="s">
        <v>1047</v>
      </c>
    </row>
    <row r="25492" spans="12:13" x14ac:dyDescent="0.35">
      <c r="L25492" s="535" t="s">
        <v>26556</v>
      </c>
      <c r="M25492" s="529" t="s">
        <v>1047</v>
      </c>
    </row>
    <row r="25493" spans="12:13" x14ac:dyDescent="0.35">
      <c r="L25493" s="535" t="s">
        <v>26557</v>
      </c>
      <c r="M25493" s="529" t="s">
        <v>1047</v>
      </c>
    </row>
    <row r="25494" spans="12:13" x14ac:dyDescent="0.35">
      <c r="L25494" s="535" t="s">
        <v>26558</v>
      </c>
      <c r="M25494" s="529" t="s">
        <v>1047</v>
      </c>
    </row>
    <row r="25495" spans="12:13" x14ac:dyDescent="0.35">
      <c r="L25495" s="535" t="s">
        <v>26559</v>
      </c>
      <c r="M25495" s="529" t="s">
        <v>1047</v>
      </c>
    </row>
    <row r="25496" spans="12:13" x14ac:dyDescent="0.35">
      <c r="L25496" s="535" t="s">
        <v>26560</v>
      </c>
      <c r="M25496" s="529" t="s">
        <v>1047</v>
      </c>
    </row>
    <row r="25497" spans="12:13" x14ac:dyDescent="0.35">
      <c r="L25497" s="535" t="s">
        <v>26561</v>
      </c>
      <c r="M25497" s="529" t="s">
        <v>1047</v>
      </c>
    </row>
    <row r="25498" spans="12:13" x14ac:dyDescent="0.35">
      <c r="L25498" s="535" t="s">
        <v>26562</v>
      </c>
      <c r="M25498" s="529" t="s">
        <v>1047</v>
      </c>
    </row>
    <row r="25499" spans="12:13" x14ac:dyDescent="0.35">
      <c r="L25499" s="535" t="s">
        <v>26563</v>
      </c>
      <c r="M25499" s="529" t="s">
        <v>1047</v>
      </c>
    </row>
    <row r="25500" spans="12:13" x14ac:dyDescent="0.35">
      <c r="L25500" s="535" t="s">
        <v>26564</v>
      </c>
      <c r="M25500" s="529" t="s">
        <v>1047</v>
      </c>
    </row>
    <row r="25501" spans="12:13" x14ac:dyDescent="0.35">
      <c r="L25501" s="535" t="s">
        <v>26565</v>
      </c>
      <c r="M25501" s="529" t="s">
        <v>1047</v>
      </c>
    </row>
    <row r="25502" spans="12:13" x14ac:dyDescent="0.35">
      <c r="L25502" s="535" t="s">
        <v>26566</v>
      </c>
      <c r="M25502" s="529" t="s">
        <v>1047</v>
      </c>
    </row>
    <row r="25503" spans="12:13" x14ac:dyDescent="0.35">
      <c r="L25503" s="535" t="s">
        <v>26567</v>
      </c>
      <c r="M25503" s="529" t="s">
        <v>1047</v>
      </c>
    </row>
    <row r="25504" spans="12:13" x14ac:dyDescent="0.35">
      <c r="L25504" s="535" t="s">
        <v>26568</v>
      </c>
      <c r="M25504" s="529" t="s">
        <v>1047</v>
      </c>
    </row>
    <row r="25505" spans="12:13" x14ac:dyDescent="0.35">
      <c r="L25505" s="535" t="s">
        <v>26569</v>
      </c>
      <c r="M25505" s="529" t="s">
        <v>1047</v>
      </c>
    </row>
    <row r="25506" spans="12:13" x14ac:dyDescent="0.35">
      <c r="L25506" s="535" t="s">
        <v>26570</v>
      </c>
      <c r="M25506" s="529" t="s">
        <v>1047</v>
      </c>
    </row>
    <row r="25507" spans="12:13" x14ac:dyDescent="0.35">
      <c r="L25507" s="535" t="s">
        <v>26571</v>
      </c>
      <c r="M25507" s="529" t="s">
        <v>1047</v>
      </c>
    </row>
    <row r="25508" spans="12:13" x14ac:dyDescent="0.35">
      <c r="L25508" s="535" t="s">
        <v>26572</v>
      </c>
      <c r="M25508" s="529" t="s">
        <v>1047</v>
      </c>
    </row>
    <row r="25509" spans="12:13" x14ac:dyDescent="0.35">
      <c r="L25509" s="535" t="s">
        <v>26573</v>
      </c>
      <c r="M25509" s="529" t="s">
        <v>1047</v>
      </c>
    </row>
    <row r="25510" spans="12:13" x14ac:dyDescent="0.35">
      <c r="L25510" s="535" t="s">
        <v>26574</v>
      </c>
      <c r="M25510" s="529" t="s">
        <v>1047</v>
      </c>
    </row>
    <row r="25511" spans="12:13" x14ac:dyDescent="0.35">
      <c r="L25511" s="535" t="s">
        <v>26575</v>
      </c>
      <c r="M25511" s="529" t="s">
        <v>1047</v>
      </c>
    </row>
    <row r="25512" spans="12:13" x14ac:dyDescent="0.35">
      <c r="L25512" s="535" t="s">
        <v>26576</v>
      </c>
      <c r="M25512" s="529" t="s">
        <v>1047</v>
      </c>
    </row>
    <row r="25513" spans="12:13" x14ac:dyDescent="0.35">
      <c r="L25513" s="535" t="s">
        <v>26577</v>
      </c>
      <c r="M25513" s="529" t="s">
        <v>1047</v>
      </c>
    </row>
    <row r="25514" spans="12:13" x14ac:dyDescent="0.35">
      <c r="L25514" s="535" t="s">
        <v>26578</v>
      </c>
      <c r="M25514" s="529" t="s">
        <v>1047</v>
      </c>
    </row>
    <row r="25515" spans="12:13" x14ac:dyDescent="0.35">
      <c r="L25515" s="535" t="s">
        <v>26579</v>
      </c>
      <c r="M25515" s="529" t="s">
        <v>1047</v>
      </c>
    </row>
    <row r="25516" spans="12:13" x14ac:dyDescent="0.35">
      <c r="L25516" s="535" t="s">
        <v>26580</v>
      </c>
      <c r="M25516" s="529" t="s">
        <v>1047</v>
      </c>
    </row>
    <row r="25517" spans="12:13" x14ac:dyDescent="0.35">
      <c r="L25517" s="535" t="s">
        <v>26581</v>
      </c>
      <c r="M25517" s="529" t="s">
        <v>1047</v>
      </c>
    </row>
    <row r="25518" spans="12:13" x14ac:dyDescent="0.35">
      <c r="L25518" s="535" t="s">
        <v>26582</v>
      </c>
      <c r="M25518" s="529" t="s">
        <v>1047</v>
      </c>
    </row>
    <row r="25519" spans="12:13" x14ac:dyDescent="0.35">
      <c r="L25519" s="535" t="s">
        <v>26583</v>
      </c>
      <c r="M25519" s="529" t="s">
        <v>1047</v>
      </c>
    </row>
    <row r="25520" spans="12:13" x14ac:dyDescent="0.35">
      <c r="L25520" s="535" t="s">
        <v>26584</v>
      </c>
      <c r="M25520" s="529" t="s">
        <v>1047</v>
      </c>
    </row>
    <row r="25521" spans="12:13" x14ac:dyDescent="0.35">
      <c r="L25521" s="535" t="s">
        <v>26585</v>
      </c>
      <c r="M25521" s="529" t="s">
        <v>1047</v>
      </c>
    </row>
    <row r="25522" spans="12:13" x14ac:dyDescent="0.35">
      <c r="L25522" s="535" t="s">
        <v>26586</v>
      </c>
      <c r="M25522" s="529" t="s">
        <v>1047</v>
      </c>
    </row>
    <row r="25523" spans="12:13" x14ac:dyDescent="0.35">
      <c r="L25523" s="535" t="s">
        <v>26587</v>
      </c>
      <c r="M25523" s="529" t="s">
        <v>1047</v>
      </c>
    </row>
    <row r="25524" spans="12:13" x14ac:dyDescent="0.35">
      <c r="L25524" s="535" t="s">
        <v>26588</v>
      </c>
      <c r="M25524" s="529" t="s">
        <v>1047</v>
      </c>
    </row>
    <row r="25525" spans="12:13" x14ac:dyDescent="0.35">
      <c r="L25525" s="535" t="s">
        <v>26589</v>
      </c>
      <c r="M25525" s="529" t="s">
        <v>1047</v>
      </c>
    </row>
    <row r="25526" spans="12:13" x14ac:dyDescent="0.35">
      <c r="L25526" s="535" t="s">
        <v>26590</v>
      </c>
      <c r="M25526" s="529" t="s">
        <v>1047</v>
      </c>
    </row>
    <row r="25527" spans="12:13" x14ac:dyDescent="0.35">
      <c r="L25527" s="535" t="s">
        <v>26591</v>
      </c>
      <c r="M25527" s="529" t="s">
        <v>1047</v>
      </c>
    </row>
    <row r="25528" spans="12:13" x14ac:dyDescent="0.35">
      <c r="L25528" s="535" t="s">
        <v>26592</v>
      </c>
      <c r="M25528" s="529" t="s">
        <v>1047</v>
      </c>
    </row>
    <row r="25529" spans="12:13" x14ac:dyDescent="0.35">
      <c r="L25529" s="535" t="s">
        <v>26593</v>
      </c>
      <c r="M25529" s="529" t="s">
        <v>1047</v>
      </c>
    </row>
    <row r="25530" spans="12:13" x14ac:dyDescent="0.35">
      <c r="L25530" s="535" t="s">
        <v>26594</v>
      </c>
      <c r="M25530" s="529" t="s">
        <v>1047</v>
      </c>
    </row>
    <row r="25531" spans="12:13" x14ac:dyDescent="0.35">
      <c r="L25531" s="535" t="s">
        <v>26595</v>
      </c>
      <c r="M25531" s="529" t="s">
        <v>1047</v>
      </c>
    </row>
    <row r="25532" spans="12:13" x14ac:dyDescent="0.35">
      <c r="L25532" s="535" t="s">
        <v>26596</v>
      </c>
      <c r="M25532" s="529" t="s">
        <v>1047</v>
      </c>
    </row>
    <row r="25533" spans="12:13" x14ac:dyDescent="0.35">
      <c r="L25533" s="535" t="s">
        <v>26597</v>
      </c>
      <c r="M25533" s="529" t="s">
        <v>1047</v>
      </c>
    </row>
    <row r="25534" spans="12:13" x14ac:dyDescent="0.35">
      <c r="L25534" s="535" t="s">
        <v>26598</v>
      </c>
      <c r="M25534" s="529" t="s">
        <v>1047</v>
      </c>
    </row>
    <row r="25535" spans="12:13" x14ac:dyDescent="0.35">
      <c r="L25535" s="535" t="s">
        <v>26599</v>
      </c>
      <c r="M25535" s="529" t="s">
        <v>1047</v>
      </c>
    </row>
    <row r="25536" spans="12:13" x14ac:dyDescent="0.35">
      <c r="L25536" s="535" t="s">
        <v>26600</v>
      </c>
      <c r="M25536" s="529" t="s">
        <v>1047</v>
      </c>
    </row>
    <row r="25537" spans="12:13" x14ac:dyDescent="0.35">
      <c r="L25537" s="535" t="s">
        <v>26601</v>
      </c>
      <c r="M25537" s="529" t="s">
        <v>1047</v>
      </c>
    </row>
    <row r="25538" spans="12:13" x14ac:dyDescent="0.35">
      <c r="L25538" s="535" t="s">
        <v>26602</v>
      </c>
      <c r="M25538" s="529" t="s">
        <v>1047</v>
      </c>
    </row>
    <row r="25539" spans="12:13" x14ac:dyDescent="0.35">
      <c r="L25539" s="535" t="s">
        <v>26603</v>
      </c>
      <c r="M25539" s="529" t="s">
        <v>1047</v>
      </c>
    </row>
    <row r="25540" spans="12:13" x14ac:dyDescent="0.35">
      <c r="L25540" s="535" t="s">
        <v>26604</v>
      </c>
      <c r="M25540" s="529" t="s">
        <v>1047</v>
      </c>
    </row>
    <row r="25541" spans="12:13" x14ac:dyDescent="0.35">
      <c r="L25541" s="535" t="s">
        <v>26605</v>
      </c>
      <c r="M25541" s="529" t="s">
        <v>1047</v>
      </c>
    </row>
    <row r="25542" spans="12:13" x14ac:dyDescent="0.35">
      <c r="L25542" s="535" t="s">
        <v>26606</v>
      </c>
      <c r="M25542" s="529" t="s">
        <v>1047</v>
      </c>
    </row>
    <row r="25543" spans="12:13" x14ac:dyDescent="0.35">
      <c r="L25543" s="535" t="s">
        <v>26607</v>
      </c>
      <c r="M25543" s="529" t="s">
        <v>1047</v>
      </c>
    </row>
    <row r="25544" spans="12:13" x14ac:dyDescent="0.35">
      <c r="L25544" s="535" t="s">
        <v>26608</v>
      </c>
      <c r="M25544" s="529" t="s">
        <v>1047</v>
      </c>
    </row>
    <row r="25545" spans="12:13" x14ac:dyDescent="0.35">
      <c r="L25545" s="535" t="s">
        <v>26609</v>
      </c>
      <c r="M25545" s="529" t="s">
        <v>1047</v>
      </c>
    </row>
    <row r="25546" spans="12:13" x14ac:dyDescent="0.35">
      <c r="L25546" s="535" t="s">
        <v>26610</v>
      </c>
      <c r="M25546" s="529" t="s">
        <v>1047</v>
      </c>
    </row>
    <row r="25547" spans="12:13" x14ac:dyDescent="0.35">
      <c r="L25547" s="535" t="s">
        <v>26611</v>
      </c>
      <c r="M25547" s="529" t="s">
        <v>1047</v>
      </c>
    </row>
    <row r="25548" spans="12:13" x14ac:dyDescent="0.35">
      <c r="L25548" s="535" t="s">
        <v>26612</v>
      </c>
      <c r="M25548" s="529" t="s">
        <v>1047</v>
      </c>
    </row>
    <row r="25549" spans="12:13" x14ac:dyDescent="0.35">
      <c r="L25549" s="535" t="s">
        <v>26613</v>
      </c>
      <c r="M25549" s="529" t="s">
        <v>1047</v>
      </c>
    </row>
    <row r="25550" spans="12:13" x14ac:dyDescent="0.35">
      <c r="L25550" s="535" t="s">
        <v>26614</v>
      </c>
      <c r="M25550" s="529" t="s">
        <v>1047</v>
      </c>
    </row>
    <row r="25551" spans="12:13" x14ac:dyDescent="0.35">
      <c r="L25551" s="535" t="s">
        <v>26615</v>
      </c>
      <c r="M25551" s="529" t="s">
        <v>1047</v>
      </c>
    </row>
    <row r="25552" spans="12:13" x14ac:dyDescent="0.35">
      <c r="L25552" s="535" t="s">
        <v>26616</v>
      </c>
      <c r="M25552" s="529" t="s">
        <v>1047</v>
      </c>
    </row>
    <row r="25553" spans="12:13" x14ac:dyDescent="0.35">
      <c r="L25553" s="535" t="s">
        <v>26617</v>
      </c>
      <c r="M25553" s="529" t="s">
        <v>1047</v>
      </c>
    </row>
    <row r="25554" spans="12:13" x14ac:dyDescent="0.35">
      <c r="L25554" s="535" t="s">
        <v>26618</v>
      </c>
      <c r="M25554" s="529" t="s">
        <v>1047</v>
      </c>
    </row>
    <row r="25555" spans="12:13" x14ac:dyDescent="0.35">
      <c r="L25555" s="535" t="s">
        <v>26619</v>
      </c>
      <c r="M25555" s="529" t="s">
        <v>1047</v>
      </c>
    </row>
    <row r="25556" spans="12:13" x14ac:dyDescent="0.35">
      <c r="L25556" s="535" t="s">
        <v>26620</v>
      </c>
      <c r="M25556" s="529" t="s">
        <v>1047</v>
      </c>
    </row>
    <row r="25557" spans="12:13" x14ac:dyDescent="0.35">
      <c r="L25557" s="535" t="s">
        <v>26621</v>
      </c>
      <c r="M25557" s="529" t="s">
        <v>1047</v>
      </c>
    </row>
    <row r="25558" spans="12:13" x14ac:dyDescent="0.35">
      <c r="L25558" s="535" t="s">
        <v>26622</v>
      </c>
      <c r="M25558" s="529" t="s">
        <v>1047</v>
      </c>
    </row>
    <row r="25559" spans="12:13" x14ac:dyDescent="0.35">
      <c r="L25559" s="535" t="s">
        <v>26623</v>
      </c>
      <c r="M25559" s="529" t="s">
        <v>1047</v>
      </c>
    </row>
    <row r="25560" spans="12:13" x14ac:dyDescent="0.35">
      <c r="L25560" s="535" t="s">
        <v>26624</v>
      </c>
      <c r="M25560" s="529" t="s">
        <v>1047</v>
      </c>
    </row>
    <row r="25561" spans="12:13" x14ac:dyDescent="0.35">
      <c r="L25561" s="535" t="s">
        <v>26625</v>
      </c>
      <c r="M25561" s="529" t="s">
        <v>1047</v>
      </c>
    </row>
    <row r="25562" spans="12:13" x14ac:dyDescent="0.35">
      <c r="L25562" s="535" t="s">
        <v>26626</v>
      </c>
      <c r="M25562" s="529" t="s">
        <v>1047</v>
      </c>
    </row>
    <row r="25563" spans="12:13" x14ac:dyDescent="0.35">
      <c r="L25563" s="535" t="s">
        <v>26627</v>
      </c>
      <c r="M25563" s="529" t="s">
        <v>1047</v>
      </c>
    </row>
    <row r="25564" spans="12:13" x14ac:dyDescent="0.35">
      <c r="L25564" s="535" t="s">
        <v>26628</v>
      </c>
      <c r="M25564" s="529" t="s">
        <v>1047</v>
      </c>
    </row>
    <row r="25565" spans="12:13" x14ac:dyDescent="0.35">
      <c r="L25565" s="535" t="s">
        <v>26629</v>
      </c>
      <c r="M25565" s="529" t="s">
        <v>1047</v>
      </c>
    </row>
    <row r="25566" spans="12:13" x14ac:dyDescent="0.35">
      <c r="L25566" s="535" t="s">
        <v>26630</v>
      </c>
      <c r="M25566" s="529" t="s">
        <v>1047</v>
      </c>
    </row>
    <row r="25567" spans="12:13" x14ac:dyDescent="0.35">
      <c r="L25567" s="535" t="s">
        <v>26631</v>
      </c>
      <c r="M25567" s="529" t="s">
        <v>1047</v>
      </c>
    </row>
    <row r="25568" spans="12:13" x14ac:dyDescent="0.35">
      <c r="L25568" s="535" t="s">
        <v>26632</v>
      </c>
      <c r="M25568" s="529" t="s">
        <v>1047</v>
      </c>
    </row>
    <row r="25569" spans="12:13" x14ac:dyDescent="0.35">
      <c r="L25569" s="535" t="s">
        <v>26633</v>
      </c>
      <c r="M25569" s="529" t="s">
        <v>1047</v>
      </c>
    </row>
    <row r="25570" spans="12:13" x14ac:dyDescent="0.35">
      <c r="L25570" s="535" t="s">
        <v>26634</v>
      </c>
      <c r="M25570" s="529" t="s">
        <v>1047</v>
      </c>
    </row>
    <row r="25571" spans="12:13" x14ac:dyDescent="0.35">
      <c r="L25571" s="535" t="s">
        <v>26635</v>
      </c>
      <c r="M25571" s="529" t="s">
        <v>1047</v>
      </c>
    </row>
    <row r="25572" spans="12:13" x14ac:dyDescent="0.35">
      <c r="L25572" s="535" t="s">
        <v>26636</v>
      </c>
      <c r="M25572" s="529" t="s">
        <v>1047</v>
      </c>
    </row>
    <row r="25573" spans="12:13" x14ac:dyDescent="0.35">
      <c r="L25573" s="535" t="s">
        <v>26637</v>
      </c>
      <c r="M25573" s="529" t="s">
        <v>1047</v>
      </c>
    </row>
    <row r="25574" spans="12:13" x14ac:dyDescent="0.35">
      <c r="L25574" s="535" t="s">
        <v>26638</v>
      </c>
      <c r="M25574" s="529" t="s">
        <v>1047</v>
      </c>
    </row>
    <row r="25575" spans="12:13" x14ac:dyDescent="0.35">
      <c r="L25575" s="535" t="s">
        <v>26639</v>
      </c>
      <c r="M25575" s="529" t="s">
        <v>1047</v>
      </c>
    </row>
    <row r="25576" spans="12:13" x14ac:dyDescent="0.35">
      <c r="L25576" s="535" t="s">
        <v>26640</v>
      </c>
      <c r="M25576" s="529" t="s">
        <v>1047</v>
      </c>
    </row>
    <row r="25577" spans="12:13" x14ac:dyDescent="0.35">
      <c r="L25577" s="535" t="s">
        <v>26641</v>
      </c>
      <c r="M25577" s="529" t="s">
        <v>1047</v>
      </c>
    </row>
    <row r="25578" spans="12:13" x14ac:dyDescent="0.35">
      <c r="L25578" s="535" t="s">
        <v>26642</v>
      </c>
      <c r="M25578" s="529" t="s">
        <v>1047</v>
      </c>
    </row>
    <row r="25579" spans="12:13" x14ac:dyDescent="0.35">
      <c r="L25579" s="535" t="s">
        <v>26643</v>
      </c>
      <c r="M25579" s="529" t="s">
        <v>1047</v>
      </c>
    </row>
    <row r="25580" spans="12:13" x14ac:dyDescent="0.35">
      <c r="L25580" s="535" t="s">
        <v>26644</v>
      </c>
      <c r="M25580" s="529" t="s">
        <v>1047</v>
      </c>
    </row>
    <row r="25581" spans="12:13" x14ac:dyDescent="0.35">
      <c r="L25581" s="535" t="s">
        <v>26645</v>
      </c>
      <c r="M25581" s="529" t="s">
        <v>1047</v>
      </c>
    </row>
    <row r="25582" spans="12:13" x14ac:dyDescent="0.35">
      <c r="L25582" s="535" t="s">
        <v>26646</v>
      </c>
      <c r="M25582" s="529" t="s">
        <v>1047</v>
      </c>
    </row>
    <row r="25583" spans="12:13" x14ac:dyDescent="0.35">
      <c r="L25583" s="535" t="s">
        <v>26647</v>
      </c>
      <c r="M25583" s="529" t="s">
        <v>1047</v>
      </c>
    </row>
    <row r="25584" spans="12:13" x14ac:dyDescent="0.35">
      <c r="L25584" s="535" t="s">
        <v>26648</v>
      </c>
      <c r="M25584" s="529" t="s">
        <v>1047</v>
      </c>
    </row>
    <row r="25585" spans="12:13" x14ac:dyDescent="0.35">
      <c r="L25585" s="535" t="s">
        <v>26649</v>
      </c>
      <c r="M25585" s="529" t="s">
        <v>1047</v>
      </c>
    </row>
    <row r="25586" spans="12:13" x14ac:dyDescent="0.35">
      <c r="L25586" s="535" t="s">
        <v>26650</v>
      </c>
      <c r="M25586" s="529" t="s">
        <v>1047</v>
      </c>
    </row>
    <row r="25587" spans="12:13" x14ac:dyDescent="0.35">
      <c r="L25587" s="535" t="s">
        <v>26651</v>
      </c>
      <c r="M25587" s="529" t="s">
        <v>1047</v>
      </c>
    </row>
    <row r="25588" spans="12:13" x14ac:dyDescent="0.35">
      <c r="L25588" s="535" t="s">
        <v>26652</v>
      </c>
      <c r="M25588" s="529" t="s">
        <v>1047</v>
      </c>
    </row>
    <row r="25589" spans="12:13" x14ac:dyDescent="0.35">
      <c r="L25589" s="535" t="s">
        <v>26653</v>
      </c>
      <c r="M25589" s="529" t="s">
        <v>1047</v>
      </c>
    </row>
    <row r="25590" spans="12:13" x14ac:dyDescent="0.35">
      <c r="L25590" s="535" t="s">
        <v>26654</v>
      </c>
      <c r="M25590" s="529" t="s">
        <v>1047</v>
      </c>
    </row>
    <row r="25591" spans="12:13" x14ac:dyDescent="0.35">
      <c r="L25591" s="535" t="s">
        <v>26655</v>
      </c>
      <c r="M25591" s="529" t="s">
        <v>1047</v>
      </c>
    </row>
    <row r="25592" spans="12:13" x14ac:dyDescent="0.35">
      <c r="L25592" s="535" t="s">
        <v>26656</v>
      </c>
      <c r="M25592" s="529" t="s">
        <v>1047</v>
      </c>
    </row>
    <row r="25593" spans="12:13" x14ac:dyDescent="0.35">
      <c r="L25593" s="535" t="s">
        <v>26657</v>
      </c>
      <c r="M25593" s="529" t="s">
        <v>1047</v>
      </c>
    </row>
    <row r="25594" spans="12:13" x14ac:dyDescent="0.35">
      <c r="L25594" s="535" t="s">
        <v>26658</v>
      </c>
      <c r="M25594" s="529" t="s">
        <v>1047</v>
      </c>
    </row>
    <row r="25595" spans="12:13" x14ac:dyDescent="0.35">
      <c r="L25595" s="535" t="s">
        <v>26659</v>
      </c>
      <c r="M25595" s="529" t="s">
        <v>1047</v>
      </c>
    </row>
    <row r="25596" spans="12:13" x14ac:dyDescent="0.35">
      <c r="L25596" s="535" t="s">
        <v>26660</v>
      </c>
      <c r="M25596" s="529" t="s">
        <v>1047</v>
      </c>
    </row>
    <row r="25597" spans="12:13" x14ac:dyDescent="0.35">
      <c r="L25597" s="535" t="s">
        <v>26661</v>
      </c>
      <c r="M25597" s="529" t="s">
        <v>1047</v>
      </c>
    </row>
    <row r="25598" spans="12:13" x14ac:dyDescent="0.35">
      <c r="L25598" s="535" t="s">
        <v>26662</v>
      </c>
      <c r="M25598" s="529" t="s">
        <v>1047</v>
      </c>
    </row>
    <row r="25599" spans="12:13" x14ac:dyDescent="0.35">
      <c r="L25599" s="535" t="s">
        <v>26663</v>
      </c>
      <c r="M25599" s="529" t="s">
        <v>1047</v>
      </c>
    </row>
    <row r="25600" spans="12:13" x14ac:dyDescent="0.35">
      <c r="L25600" s="535" t="s">
        <v>26664</v>
      </c>
      <c r="M25600" s="529" t="s">
        <v>1047</v>
      </c>
    </row>
    <row r="25601" spans="12:13" x14ac:dyDescent="0.35">
      <c r="L25601" s="535" t="s">
        <v>26665</v>
      </c>
      <c r="M25601" s="529" t="s">
        <v>1047</v>
      </c>
    </row>
    <row r="25602" spans="12:13" x14ac:dyDescent="0.35">
      <c r="L25602" s="535" t="s">
        <v>26666</v>
      </c>
      <c r="M25602" s="529" t="s">
        <v>1047</v>
      </c>
    </row>
    <row r="25603" spans="12:13" x14ac:dyDescent="0.35">
      <c r="L25603" s="535" t="s">
        <v>26667</v>
      </c>
      <c r="M25603" s="529" t="s">
        <v>1047</v>
      </c>
    </row>
    <row r="25604" spans="12:13" x14ac:dyDescent="0.35">
      <c r="L25604" s="535" t="s">
        <v>26668</v>
      </c>
      <c r="M25604" s="529" t="s">
        <v>1047</v>
      </c>
    </row>
    <row r="25605" spans="12:13" x14ac:dyDescent="0.35">
      <c r="L25605" s="535" t="s">
        <v>26669</v>
      </c>
      <c r="M25605" s="529" t="s">
        <v>1047</v>
      </c>
    </row>
    <row r="25606" spans="12:13" x14ac:dyDescent="0.35">
      <c r="L25606" s="535" t="s">
        <v>26670</v>
      </c>
      <c r="M25606" s="529" t="s">
        <v>1047</v>
      </c>
    </row>
    <row r="25607" spans="12:13" x14ac:dyDescent="0.35">
      <c r="L25607" s="535" t="s">
        <v>26671</v>
      </c>
      <c r="M25607" s="529" t="s">
        <v>1047</v>
      </c>
    </row>
    <row r="25608" spans="12:13" x14ac:dyDescent="0.35">
      <c r="L25608" s="535" t="s">
        <v>26672</v>
      </c>
      <c r="M25608" s="529" t="s">
        <v>1047</v>
      </c>
    </row>
    <row r="25609" spans="12:13" x14ac:dyDescent="0.35">
      <c r="L25609" s="535" t="s">
        <v>26673</v>
      </c>
      <c r="M25609" s="529" t="s">
        <v>1047</v>
      </c>
    </row>
    <row r="25610" spans="12:13" x14ac:dyDescent="0.35">
      <c r="L25610" s="535" t="s">
        <v>26674</v>
      </c>
      <c r="M25610" s="529" t="s">
        <v>1047</v>
      </c>
    </row>
    <row r="25611" spans="12:13" x14ac:dyDescent="0.35">
      <c r="L25611" s="535" t="s">
        <v>26675</v>
      </c>
      <c r="M25611" s="529" t="s">
        <v>1047</v>
      </c>
    </row>
    <row r="25612" spans="12:13" x14ac:dyDescent="0.35">
      <c r="L25612" s="535" t="s">
        <v>26676</v>
      </c>
      <c r="M25612" s="529" t="s">
        <v>1047</v>
      </c>
    </row>
    <row r="25613" spans="12:13" x14ac:dyDescent="0.35">
      <c r="L25613" s="535" t="s">
        <v>26677</v>
      </c>
      <c r="M25613" s="529" t="s">
        <v>1047</v>
      </c>
    </row>
    <row r="25614" spans="12:13" x14ac:dyDescent="0.35">
      <c r="L25614" s="535" t="s">
        <v>26678</v>
      </c>
      <c r="M25614" s="529" t="s">
        <v>1047</v>
      </c>
    </row>
    <row r="25615" spans="12:13" x14ac:dyDescent="0.35">
      <c r="L25615" s="535" t="s">
        <v>26679</v>
      </c>
      <c r="M25615" s="529" t="s">
        <v>1047</v>
      </c>
    </row>
    <row r="25616" spans="12:13" x14ac:dyDescent="0.35">
      <c r="L25616" s="535" t="s">
        <v>26680</v>
      </c>
      <c r="M25616" s="529" t="s">
        <v>1047</v>
      </c>
    </row>
    <row r="25617" spans="12:13" x14ac:dyDescent="0.35">
      <c r="L25617" s="535" t="s">
        <v>26681</v>
      </c>
      <c r="M25617" s="529" t="s">
        <v>1047</v>
      </c>
    </row>
    <row r="25618" spans="12:13" x14ac:dyDescent="0.35">
      <c r="L25618" s="535" t="s">
        <v>26682</v>
      </c>
      <c r="M25618" s="529" t="s">
        <v>1047</v>
      </c>
    </row>
    <row r="25619" spans="12:13" x14ac:dyDescent="0.35">
      <c r="L25619" s="535" t="s">
        <v>26683</v>
      </c>
      <c r="M25619" s="529" t="s">
        <v>1047</v>
      </c>
    </row>
    <row r="25620" spans="12:13" x14ac:dyDescent="0.35">
      <c r="L25620" s="535" t="s">
        <v>26684</v>
      </c>
      <c r="M25620" s="529" t="s">
        <v>1047</v>
      </c>
    </row>
    <row r="25621" spans="12:13" x14ac:dyDescent="0.35">
      <c r="L25621" s="535" t="s">
        <v>26685</v>
      </c>
      <c r="M25621" s="529" t="s">
        <v>1047</v>
      </c>
    </row>
    <row r="25622" spans="12:13" x14ac:dyDescent="0.35">
      <c r="L25622" s="535" t="s">
        <v>26686</v>
      </c>
      <c r="M25622" s="529" t="s">
        <v>1047</v>
      </c>
    </row>
    <row r="25623" spans="12:13" x14ac:dyDescent="0.35">
      <c r="L25623" s="535" t="s">
        <v>26687</v>
      </c>
      <c r="M25623" s="529" t="s">
        <v>1047</v>
      </c>
    </row>
    <row r="25624" spans="12:13" x14ac:dyDescent="0.35">
      <c r="L25624" s="535" t="s">
        <v>26688</v>
      </c>
      <c r="M25624" s="529" t="s">
        <v>1047</v>
      </c>
    </row>
    <row r="25625" spans="12:13" x14ac:dyDescent="0.35">
      <c r="L25625" s="535" t="s">
        <v>26689</v>
      </c>
      <c r="M25625" s="529" t="s">
        <v>1047</v>
      </c>
    </row>
    <row r="25626" spans="12:13" x14ac:dyDescent="0.35">
      <c r="L25626" s="535" t="s">
        <v>26690</v>
      </c>
      <c r="M25626" s="529" t="s">
        <v>1047</v>
      </c>
    </row>
    <row r="25627" spans="12:13" x14ac:dyDescent="0.35">
      <c r="L25627" s="535" t="s">
        <v>26691</v>
      </c>
      <c r="M25627" s="529" t="s">
        <v>1047</v>
      </c>
    </row>
    <row r="25628" spans="12:13" x14ac:dyDescent="0.35">
      <c r="L25628" s="535" t="s">
        <v>26692</v>
      </c>
      <c r="M25628" s="529" t="s">
        <v>1047</v>
      </c>
    </row>
    <row r="25629" spans="12:13" x14ac:dyDescent="0.35">
      <c r="L25629" s="535" t="s">
        <v>26693</v>
      </c>
      <c r="M25629" s="529" t="s">
        <v>1047</v>
      </c>
    </row>
    <row r="25630" spans="12:13" x14ac:dyDescent="0.35">
      <c r="L25630" s="535" t="s">
        <v>26694</v>
      </c>
      <c r="M25630" s="529" t="s">
        <v>1047</v>
      </c>
    </row>
    <row r="25631" spans="12:13" x14ac:dyDescent="0.35">
      <c r="L25631" s="535" t="s">
        <v>26695</v>
      </c>
      <c r="M25631" s="529" t="s">
        <v>1047</v>
      </c>
    </row>
    <row r="25632" spans="12:13" x14ac:dyDescent="0.35">
      <c r="L25632" s="535" t="s">
        <v>26696</v>
      </c>
      <c r="M25632" s="529" t="s">
        <v>1047</v>
      </c>
    </row>
    <row r="25633" spans="12:13" x14ac:dyDescent="0.35">
      <c r="L25633" s="535" t="s">
        <v>26697</v>
      </c>
      <c r="M25633" s="529" t="s">
        <v>1047</v>
      </c>
    </row>
    <row r="25634" spans="12:13" x14ac:dyDescent="0.35">
      <c r="L25634" s="535" t="s">
        <v>26698</v>
      </c>
      <c r="M25634" s="529" t="s">
        <v>1047</v>
      </c>
    </row>
    <row r="25635" spans="12:13" x14ac:dyDescent="0.35">
      <c r="L25635" s="535" t="s">
        <v>26699</v>
      </c>
      <c r="M25635" s="529" t="s">
        <v>1047</v>
      </c>
    </row>
    <row r="25636" spans="12:13" x14ac:dyDescent="0.35">
      <c r="L25636" s="535" t="s">
        <v>26700</v>
      </c>
      <c r="M25636" s="529" t="s">
        <v>1047</v>
      </c>
    </row>
    <row r="25637" spans="12:13" x14ac:dyDescent="0.35">
      <c r="L25637" s="535" t="s">
        <v>26701</v>
      </c>
      <c r="M25637" s="529" t="s">
        <v>1047</v>
      </c>
    </row>
    <row r="25638" spans="12:13" x14ac:dyDescent="0.35">
      <c r="L25638" s="535" t="s">
        <v>26702</v>
      </c>
      <c r="M25638" s="529" t="s">
        <v>1047</v>
      </c>
    </row>
    <row r="25639" spans="12:13" x14ac:dyDescent="0.35">
      <c r="L25639" s="535" t="s">
        <v>26703</v>
      </c>
      <c r="M25639" s="529" t="s">
        <v>1047</v>
      </c>
    </row>
    <row r="25640" spans="12:13" x14ac:dyDescent="0.35">
      <c r="L25640" s="535" t="s">
        <v>26704</v>
      </c>
      <c r="M25640" s="529" t="s">
        <v>1047</v>
      </c>
    </row>
    <row r="25641" spans="12:13" x14ac:dyDescent="0.35">
      <c r="L25641" s="535" t="s">
        <v>26705</v>
      </c>
      <c r="M25641" s="529" t="s">
        <v>1047</v>
      </c>
    </row>
    <row r="25642" spans="12:13" x14ac:dyDescent="0.35">
      <c r="L25642" s="535" t="s">
        <v>26706</v>
      </c>
      <c r="M25642" s="529" t="s">
        <v>1047</v>
      </c>
    </row>
    <row r="25643" spans="12:13" x14ac:dyDescent="0.35">
      <c r="L25643" s="535" t="s">
        <v>26707</v>
      </c>
      <c r="M25643" s="529" t="s">
        <v>1047</v>
      </c>
    </row>
    <row r="25644" spans="12:13" x14ac:dyDescent="0.35">
      <c r="L25644" s="535" t="s">
        <v>26708</v>
      </c>
      <c r="M25644" s="529" t="s">
        <v>1047</v>
      </c>
    </row>
    <row r="25645" spans="12:13" x14ac:dyDescent="0.35">
      <c r="L25645" s="535" t="s">
        <v>26709</v>
      </c>
      <c r="M25645" s="529" t="s">
        <v>1047</v>
      </c>
    </row>
    <row r="25646" spans="12:13" x14ac:dyDescent="0.35">
      <c r="L25646" s="535" t="s">
        <v>26710</v>
      </c>
      <c r="M25646" s="529" t="s">
        <v>1047</v>
      </c>
    </row>
    <row r="25647" spans="12:13" x14ac:dyDescent="0.35">
      <c r="L25647" s="535" t="s">
        <v>26711</v>
      </c>
      <c r="M25647" s="529" t="s">
        <v>1047</v>
      </c>
    </row>
    <row r="25648" spans="12:13" x14ac:dyDescent="0.35">
      <c r="L25648" s="535" t="s">
        <v>26712</v>
      </c>
      <c r="M25648" s="529" t="s">
        <v>1047</v>
      </c>
    </row>
    <row r="25649" spans="12:13" x14ac:dyDescent="0.35">
      <c r="L25649" s="535" t="s">
        <v>26713</v>
      </c>
      <c r="M25649" s="529" t="s">
        <v>1047</v>
      </c>
    </row>
    <row r="25650" spans="12:13" x14ac:dyDescent="0.35">
      <c r="L25650" s="535" t="s">
        <v>26714</v>
      </c>
      <c r="M25650" s="529" t="s">
        <v>1047</v>
      </c>
    </row>
    <row r="25651" spans="12:13" x14ac:dyDescent="0.35">
      <c r="L25651" s="535" t="s">
        <v>26715</v>
      </c>
      <c r="M25651" s="529" t="s">
        <v>1047</v>
      </c>
    </row>
    <row r="25652" spans="12:13" x14ac:dyDescent="0.35">
      <c r="L25652" s="535" t="s">
        <v>26716</v>
      </c>
      <c r="M25652" s="529" t="s">
        <v>1047</v>
      </c>
    </row>
    <row r="25653" spans="12:13" x14ac:dyDescent="0.35">
      <c r="L25653" s="535" t="s">
        <v>26717</v>
      </c>
      <c r="M25653" s="529" t="s">
        <v>1047</v>
      </c>
    </row>
    <row r="25654" spans="12:13" x14ac:dyDescent="0.35">
      <c r="L25654" s="535" t="s">
        <v>26718</v>
      </c>
      <c r="M25654" s="529" t="s">
        <v>1047</v>
      </c>
    </row>
    <row r="25655" spans="12:13" x14ac:dyDescent="0.35">
      <c r="L25655" s="535" t="s">
        <v>26719</v>
      </c>
      <c r="M25655" s="529" t="s">
        <v>1047</v>
      </c>
    </row>
    <row r="25656" spans="12:13" x14ac:dyDescent="0.35">
      <c r="L25656" s="535" t="s">
        <v>26720</v>
      </c>
      <c r="M25656" s="529" t="s">
        <v>1049</v>
      </c>
    </row>
    <row r="25657" spans="12:13" x14ac:dyDescent="0.35">
      <c r="L25657" s="535" t="s">
        <v>26721</v>
      </c>
      <c r="M25657" s="529" t="s">
        <v>1049</v>
      </c>
    </row>
    <row r="25658" spans="12:13" x14ac:dyDescent="0.35">
      <c r="L25658" s="535" t="s">
        <v>26722</v>
      </c>
      <c r="M25658" s="529" t="s">
        <v>1049</v>
      </c>
    </row>
    <row r="25659" spans="12:13" x14ac:dyDescent="0.35">
      <c r="L25659" s="535" t="s">
        <v>26723</v>
      </c>
      <c r="M25659" s="529" t="s">
        <v>1049</v>
      </c>
    </row>
    <row r="25660" spans="12:13" x14ac:dyDescent="0.35">
      <c r="L25660" s="535" t="s">
        <v>26724</v>
      </c>
      <c r="M25660" s="529" t="s">
        <v>1049</v>
      </c>
    </row>
    <row r="25661" spans="12:13" x14ac:dyDescent="0.35">
      <c r="L25661" s="535" t="s">
        <v>26725</v>
      </c>
      <c r="M25661" s="529" t="s">
        <v>1049</v>
      </c>
    </row>
    <row r="25662" spans="12:13" x14ac:dyDescent="0.35">
      <c r="L25662" s="535" t="s">
        <v>26726</v>
      </c>
      <c r="M25662" s="529" t="s">
        <v>1049</v>
      </c>
    </row>
    <row r="25663" spans="12:13" x14ac:dyDescent="0.35">
      <c r="L25663" s="535" t="s">
        <v>26727</v>
      </c>
      <c r="M25663" s="529" t="s">
        <v>1049</v>
      </c>
    </row>
    <row r="25664" spans="12:13" x14ac:dyDescent="0.35">
      <c r="L25664" s="535" t="s">
        <v>26728</v>
      </c>
      <c r="M25664" s="529" t="s">
        <v>1047</v>
      </c>
    </row>
    <row r="25665" spans="12:13" x14ac:dyDescent="0.35">
      <c r="L25665" s="535" t="s">
        <v>26729</v>
      </c>
      <c r="M25665" s="529" t="s">
        <v>1047</v>
      </c>
    </row>
    <row r="25666" spans="12:13" x14ac:dyDescent="0.35">
      <c r="L25666" s="535" t="s">
        <v>26730</v>
      </c>
      <c r="M25666" s="529" t="s">
        <v>1049</v>
      </c>
    </row>
    <row r="25667" spans="12:13" x14ac:dyDescent="0.35">
      <c r="L25667" s="535" t="s">
        <v>26731</v>
      </c>
      <c r="M25667" s="529" t="s">
        <v>1049</v>
      </c>
    </row>
    <row r="25668" spans="12:13" x14ac:dyDescent="0.35">
      <c r="L25668" s="535" t="s">
        <v>26732</v>
      </c>
      <c r="M25668" s="529" t="s">
        <v>1049</v>
      </c>
    </row>
    <row r="25669" spans="12:13" x14ac:dyDescent="0.35">
      <c r="L25669" s="535" t="s">
        <v>26733</v>
      </c>
      <c r="M25669" s="529" t="s">
        <v>1049</v>
      </c>
    </row>
    <row r="25670" spans="12:13" x14ac:dyDescent="0.35">
      <c r="L25670" s="535" t="s">
        <v>26734</v>
      </c>
      <c r="M25670" s="529" t="s">
        <v>1049</v>
      </c>
    </row>
    <row r="25671" spans="12:13" x14ac:dyDescent="0.35">
      <c r="L25671" s="535" t="s">
        <v>26735</v>
      </c>
      <c r="M25671" s="529" t="s">
        <v>1049</v>
      </c>
    </row>
    <row r="25672" spans="12:13" x14ac:dyDescent="0.35">
      <c r="L25672" s="535" t="s">
        <v>26736</v>
      </c>
      <c r="M25672" s="529" t="s">
        <v>1049</v>
      </c>
    </row>
    <row r="25673" spans="12:13" x14ac:dyDescent="0.35">
      <c r="L25673" s="535" t="s">
        <v>26737</v>
      </c>
      <c r="M25673" s="529" t="s">
        <v>1049</v>
      </c>
    </row>
    <row r="25674" spans="12:13" x14ac:dyDescent="0.35">
      <c r="L25674" s="535" t="s">
        <v>26738</v>
      </c>
      <c r="M25674" s="529" t="s">
        <v>1049</v>
      </c>
    </row>
    <row r="25675" spans="12:13" x14ac:dyDescent="0.35">
      <c r="L25675" s="535" t="s">
        <v>26739</v>
      </c>
      <c r="M25675" s="529" t="s">
        <v>1049</v>
      </c>
    </row>
    <row r="25676" spans="12:13" x14ac:dyDescent="0.35">
      <c r="L25676" s="535" t="s">
        <v>26740</v>
      </c>
      <c r="M25676" s="529" t="s">
        <v>1049</v>
      </c>
    </row>
    <row r="25677" spans="12:13" x14ac:dyDescent="0.35">
      <c r="L25677" s="535" t="s">
        <v>26741</v>
      </c>
      <c r="M25677" s="529" t="s">
        <v>1049</v>
      </c>
    </row>
    <row r="25678" spans="12:13" x14ac:dyDescent="0.35">
      <c r="L25678" s="535" t="s">
        <v>26742</v>
      </c>
      <c r="M25678" s="529" t="s">
        <v>1049</v>
      </c>
    </row>
    <row r="25679" spans="12:13" x14ac:dyDescent="0.35">
      <c r="L25679" s="535" t="s">
        <v>26743</v>
      </c>
      <c r="M25679" s="529" t="s">
        <v>1049</v>
      </c>
    </row>
    <row r="25680" spans="12:13" x14ac:dyDescent="0.35">
      <c r="L25680" s="535" t="s">
        <v>26744</v>
      </c>
      <c r="M25680" s="529" t="s">
        <v>1049</v>
      </c>
    </row>
    <row r="25681" spans="12:13" x14ac:dyDescent="0.35">
      <c r="L25681" s="535" t="s">
        <v>26745</v>
      </c>
      <c r="M25681" s="529" t="s">
        <v>1049</v>
      </c>
    </row>
    <row r="25682" spans="12:13" x14ac:dyDescent="0.35">
      <c r="L25682" s="535" t="s">
        <v>26746</v>
      </c>
      <c r="M25682" s="529" t="s">
        <v>1049</v>
      </c>
    </row>
    <row r="25683" spans="12:13" x14ac:dyDescent="0.35">
      <c r="L25683" s="535" t="s">
        <v>26747</v>
      </c>
      <c r="M25683" s="529" t="s">
        <v>1049</v>
      </c>
    </row>
    <row r="25684" spans="12:13" x14ac:dyDescent="0.35">
      <c r="L25684" s="535" t="s">
        <v>26748</v>
      </c>
      <c r="M25684" s="529" t="s">
        <v>1049</v>
      </c>
    </row>
    <row r="25685" spans="12:13" x14ac:dyDescent="0.35">
      <c r="L25685" s="535" t="s">
        <v>26749</v>
      </c>
      <c r="M25685" s="529" t="s">
        <v>1049</v>
      </c>
    </row>
    <row r="25686" spans="12:13" x14ac:dyDescent="0.35">
      <c r="L25686" s="535" t="s">
        <v>26750</v>
      </c>
      <c r="M25686" s="529" t="s">
        <v>1049</v>
      </c>
    </row>
    <row r="25687" spans="12:13" x14ac:dyDescent="0.35">
      <c r="L25687" s="535" t="s">
        <v>26751</v>
      </c>
      <c r="M25687" s="529" t="s">
        <v>1049</v>
      </c>
    </row>
    <row r="25688" spans="12:13" x14ac:dyDescent="0.35">
      <c r="L25688" s="535" t="s">
        <v>26752</v>
      </c>
      <c r="M25688" s="529" t="s">
        <v>1049</v>
      </c>
    </row>
    <row r="25689" spans="12:13" x14ac:dyDescent="0.35">
      <c r="L25689" s="535" t="s">
        <v>26753</v>
      </c>
      <c r="M25689" s="529" t="s">
        <v>1049</v>
      </c>
    </row>
    <row r="25690" spans="12:13" x14ac:dyDescent="0.35">
      <c r="L25690" s="535" t="s">
        <v>26754</v>
      </c>
      <c r="M25690" s="529" t="s">
        <v>1047</v>
      </c>
    </row>
    <row r="25691" spans="12:13" x14ac:dyDescent="0.35">
      <c r="L25691" s="535" t="s">
        <v>26755</v>
      </c>
      <c r="M25691" s="529" t="s">
        <v>1049</v>
      </c>
    </row>
    <row r="25692" spans="12:13" x14ac:dyDescent="0.35">
      <c r="L25692" s="535" t="s">
        <v>26756</v>
      </c>
      <c r="M25692" s="529" t="s">
        <v>1049</v>
      </c>
    </row>
    <row r="25693" spans="12:13" x14ac:dyDescent="0.35">
      <c r="L25693" s="535" t="s">
        <v>26757</v>
      </c>
      <c r="M25693" s="529" t="s">
        <v>1049</v>
      </c>
    </row>
    <row r="25694" spans="12:13" x14ac:dyDescent="0.35">
      <c r="L25694" s="535" t="s">
        <v>26758</v>
      </c>
      <c r="M25694" s="529" t="s">
        <v>1049</v>
      </c>
    </row>
    <row r="25695" spans="12:13" x14ac:dyDescent="0.35">
      <c r="L25695" s="535" t="s">
        <v>26759</v>
      </c>
      <c r="M25695" s="529" t="s">
        <v>1049</v>
      </c>
    </row>
    <row r="25696" spans="12:13" x14ac:dyDescent="0.35">
      <c r="L25696" s="535" t="s">
        <v>26760</v>
      </c>
      <c r="M25696" s="529" t="s">
        <v>1049</v>
      </c>
    </row>
    <row r="25697" spans="12:13" x14ac:dyDescent="0.35">
      <c r="L25697" s="535" t="s">
        <v>26761</v>
      </c>
      <c r="M25697" s="529" t="s">
        <v>1049</v>
      </c>
    </row>
    <row r="25698" spans="12:13" x14ac:dyDescent="0.35">
      <c r="L25698" s="535" t="s">
        <v>26762</v>
      </c>
      <c r="M25698" s="529" t="s">
        <v>1049</v>
      </c>
    </row>
    <row r="25699" spans="12:13" x14ac:dyDescent="0.35">
      <c r="L25699" s="535" t="s">
        <v>26763</v>
      </c>
      <c r="M25699" s="529" t="s">
        <v>1049</v>
      </c>
    </row>
    <row r="25700" spans="12:13" x14ac:dyDescent="0.35">
      <c r="L25700" s="535" t="s">
        <v>26764</v>
      </c>
      <c r="M25700" s="529" t="s">
        <v>1049</v>
      </c>
    </row>
    <row r="25701" spans="12:13" x14ac:dyDescent="0.35">
      <c r="L25701" s="535" t="s">
        <v>26765</v>
      </c>
      <c r="M25701" s="529" t="s">
        <v>1049</v>
      </c>
    </row>
    <row r="25702" spans="12:13" x14ac:dyDescent="0.35">
      <c r="L25702" s="535" t="s">
        <v>26766</v>
      </c>
      <c r="M25702" s="529" t="s">
        <v>1049</v>
      </c>
    </row>
    <row r="25703" spans="12:13" x14ac:dyDescent="0.35">
      <c r="L25703" s="535" t="s">
        <v>26767</v>
      </c>
      <c r="M25703" s="529" t="s">
        <v>1047</v>
      </c>
    </row>
    <row r="25704" spans="12:13" x14ac:dyDescent="0.35">
      <c r="L25704" s="535" t="s">
        <v>26768</v>
      </c>
      <c r="M25704" s="529" t="s">
        <v>1049</v>
      </c>
    </row>
    <row r="25705" spans="12:13" x14ac:dyDescent="0.35">
      <c r="L25705" s="535" t="s">
        <v>26769</v>
      </c>
      <c r="M25705" s="529" t="s">
        <v>1049</v>
      </c>
    </row>
    <row r="25706" spans="12:13" x14ac:dyDescent="0.35">
      <c r="L25706" s="535" t="s">
        <v>26770</v>
      </c>
      <c r="M25706" s="529" t="s">
        <v>1049</v>
      </c>
    </row>
    <row r="25707" spans="12:13" x14ac:dyDescent="0.35">
      <c r="L25707" s="535" t="s">
        <v>26771</v>
      </c>
      <c r="M25707" s="529" t="s">
        <v>1049</v>
      </c>
    </row>
    <row r="25708" spans="12:13" x14ac:dyDescent="0.35">
      <c r="L25708" s="535" t="s">
        <v>26772</v>
      </c>
      <c r="M25708" s="529" t="s">
        <v>1049</v>
      </c>
    </row>
    <row r="25709" spans="12:13" x14ac:dyDescent="0.35">
      <c r="L25709" s="535" t="s">
        <v>26773</v>
      </c>
      <c r="M25709" s="529" t="s">
        <v>1049</v>
      </c>
    </row>
    <row r="25710" spans="12:13" x14ac:dyDescent="0.35">
      <c r="L25710" s="535" t="s">
        <v>26774</v>
      </c>
      <c r="M25710" s="529" t="s">
        <v>1049</v>
      </c>
    </row>
    <row r="25711" spans="12:13" x14ac:dyDescent="0.35">
      <c r="L25711" s="535" t="s">
        <v>26775</v>
      </c>
      <c r="M25711" s="529" t="s">
        <v>1049</v>
      </c>
    </row>
    <row r="25712" spans="12:13" x14ac:dyDescent="0.35">
      <c r="L25712" s="535" t="s">
        <v>26776</v>
      </c>
      <c r="M25712" s="529" t="s">
        <v>1047</v>
      </c>
    </row>
    <row r="25713" spans="12:13" x14ac:dyDescent="0.35">
      <c r="L25713" s="535" t="s">
        <v>26777</v>
      </c>
      <c r="M25713" s="529" t="s">
        <v>1047</v>
      </c>
    </row>
    <row r="25714" spans="12:13" x14ac:dyDescent="0.35">
      <c r="L25714" s="535" t="s">
        <v>26778</v>
      </c>
      <c r="M25714" s="529" t="s">
        <v>1049</v>
      </c>
    </row>
    <row r="25715" spans="12:13" x14ac:dyDescent="0.35">
      <c r="L25715" s="535" t="s">
        <v>26779</v>
      </c>
      <c r="M25715" s="529" t="s">
        <v>1049</v>
      </c>
    </row>
    <row r="25716" spans="12:13" x14ac:dyDescent="0.35">
      <c r="L25716" s="535" t="s">
        <v>26780</v>
      </c>
      <c r="M25716" s="529" t="s">
        <v>1049</v>
      </c>
    </row>
    <row r="25717" spans="12:13" x14ac:dyDescent="0.35">
      <c r="L25717" s="535" t="s">
        <v>26781</v>
      </c>
      <c r="M25717" s="529" t="s">
        <v>1049</v>
      </c>
    </row>
    <row r="25718" spans="12:13" x14ac:dyDescent="0.35">
      <c r="L25718" s="535" t="s">
        <v>26782</v>
      </c>
      <c r="M25718" s="529" t="s">
        <v>1049</v>
      </c>
    </row>
    <row r="25719" spans="12:13" x14ac:dyDescent="0.35">
      <c r="L25719" s="535" t="s">
        <v>26783</v>
      </c>
      <c r="M25719" s="529" t="s">
        <v>1049</v>
      </c>
    </row>
    <row r="25720" spans="12:13" x14ac:dyDescent="0.35">
      <c r="L25720" s="535" t="s">
        <v>26784</v>
      </c>
      <c r="M25720" s="529" t="s">
        <v>1049</v>
      </c>
    </row>
    <row r="25721" spans="12:13" x14ac:dyDescent="0.35">
      <c r="L25721" s="535" t="s">
        <v>26785</v>
      </c>
      <c r="M25721" s="529" t="s">
        <v>1049</v>
      </c>
    </row>
    <row r="25722" spans="12:13" x14ac:dyDescent="0.35">
      <c r="L25722" s="535" t="s">
        <v>26786</v>
      </c>
      <c r="M25722" s="529" t="s">
        <v>1049</v>
      </c>
    </row>
    <row r="25723" spans="12:13" x14ac:dyDescent="0.35">
      <c r="L25723" s="535" t="s">
        <v>26787</v>
      </c>
      <c r="M25723" s="529" t="s">
        <v>1049</v>
      </c>
    </row>
    <row r="25724" spans="12:13" x14ac:dyDescent="0.35">
      <c r="L25724" s="535" t="s">
        <v>26788</v>
      </c>
      <c r="M25724" s="529" t="s">
        <v>1049</v>
      </c>
    </row>
    <row r="25725" spans="12:13" x14ac:dyDescent="0.35">
      <c r="L25725" s="535" t="s">
        <v>26789</v>
      </c>
      <c r="M25725" s="529" t="s">
        <v>1049</v>
      </c>
    </row>
    <row r="25726" spans="12:13" x14ac:dyDescent="0.35">
      <c r="L25726" s="535" t="s">
        <v>26790</v>
      </c>
      <c r="M25726" s="529" t="s">
        <v>1049</v>
      </c>
    </row>
    <row r="25727" spans="12:13" x14ac:dyDescent="0.35">
      <c r="L25727" s="535" t="s">
        <v>26791</v>
      </c>
      <c r="M25727" s="529" t="s">
        <v>1049</v>
      </c>
    </row>
    <row r="25728" spans="12:13" x14ac:dyDescent="0.35">
      <c r="L25728" s="535" t="s">
        <v>26792</v>
      </c>
      <c r="M25728" s="529" t="s">
        <v>1049</v>
      </c>
    </row>
    <row r="25729" spans="12:13" x14ac:dyDescent="0.35">
      <c r="L25729" s="535" t="s">
        <v>26793</v>
      </c>
      <c r="M25729" s="529" t="s">
        <v>1049</v>
      </c>
    </row>
    <row r="25730" spans="12:13" x14ac:dyDescent="0.35">
      <c r="L25730" s="535" t="s">
        <v>26794</v>
      </c>
      <c r="M25730" s="529" t="s">
        <v>1049</v>
      </c>
    </row>
    <row r="25731" spans="12:13" x14ac:dyDescent="0.35">
      <c r="L25731" s="535" t="s">
        <v>26795</v>
      </c>
      <c r="M25731" s="529" t="s">
        <v>1049</v>
      </c>
    </row>
    <row r="25732" spans="12:13" x14ac:dyDescent="0.35">
      <c r="L25732" s="535" t="s">
        <v>26796</v>
      </c>
      <c r="M25732" s="529" t="s">
        <v>1049</v>
      </c>
    </row>
    <row r="25733" spans="12:13" x14ac:dyDescent="0.35">
      <c r="L25733" s="535" t="s">
        <v>26797</v>
      </c>
      <c r="M25733" s="529" t="s">
        <v>1049</v>
      </c>
    </row>
    <row r="25734" spans="12:13" x14ac:dyDescent="0.35">
      <c r="L25734" s="535" t="s">
        <v>26798</v>
      </c>
      <c r="M25734" s="529" t="s">
        <v>1049</v>
      </c>
    </row>
    <row r="25735" spans="12:13" x14ac:dyDescent="0.35">
      <c r="L25735" s="535" t="s">
        <v>26799</v>
      </c>
      <c r="M25735" s="529" t="s">
        <v>1049</v>
      </c>
    </row>
    <row r="25736" spans="12:13" x14ac:dyDescent="0.35">
      <c r="L25736" s="535" t="s">
        <v>26800</v>
      </c>
      <c r="M25736" s="529" t="s">
        <v>1049</v>
      </c>
    </row>
    <row r="25737" spans="12:13" x14ac:dyDescent="0.35">
      <c r="L25737" s="535" t="s">
        <v>26801</v>
      </c>
      <c r="M25737" s="529" t="s">
        <v>1049</v>
      </c>
    </row>
    <row r="25738" spans="12:13" x14ac:dyDescent="0.35">
      <c r="L25738" s="535" t="s">
        <v>26802</v>
      </c>
      <c r="M25738" s="529" t="s">
        <v>1049</v>
      </c>
    </row>
    <row r="25739" spans="12:13" x14ac:dyDescent="0.35">
      <c r="L25739" s="535" t="s">
        <v>26803</v>
      </c>
      <c r="M25739" s="529" t="s">
        <v>1049</v>
      </c>
    </row>
    <row r="25740" spans="12:13" x14ac:dyDescent="0.35">
      <c r="L25740" s="535" t="s">
        <v>26804</v>
      </c>
      <c r="M25740" s="529" t="s">
        <v>1049</v>
      </c>
    </row>
    <row r="25741" spans="12:13" x14ac:dyDescent="0.35">
      <c r="L25741" s="535" t="s">
        <v>26805</v>
      </c>
      <c r="M25741" s="529" t="s">
        <v>1049</v>
      </c>
    </row>
    <row r="25742" spans="12:13" x14ac:dyDescent="0.35">
      <c r="L25742" s="535" t="s">
        <v>26806</v>
      </c>
      <c r="M25742" s="529" t="s">
        <v>1049</v>
      </c>
    </row>
    <row r="25743" spans="12:13" x14ac:dyDescent="0.35">
      <c r="L25743" s="535" t="s">
        <v>26807</v>
      </c>
      <c r="M25743" s="529" t="s">
        <v>1049</v>
      </c>
    </row>
    <row r="25744" spans="12:13" x14ac:dyDescent="0.35">
      <c r="L25744" s="535" t="s">
        <v>26808</v>
      </c>
      <c r="M25744" s="529" t="s">
        <v>1049</v>
      </c>
    </row>
    <row r="25745" spans="12:13" x14ac:dyDescent="0.35">
      <c r="L25745" s="535" t="s">
        <v>26809</v>
      </c>
      <c r="M25745" s="529" t="s">
        <v>1049</v>
      </c>
    </row>
    <row r="25746" spans="12:13" x14ac:dyDescent="0.35">
      <c r="L25746" s="535" t="s">
        <v>26810</v>
      </c>
      <c r="M25746" s="529" t="s">
        <v>1049</v>
      </c>
    </row>
    <row r="25747" spans="12:13" x14ac:dyDescent="0.35">
      <c r="L25747" s="535" t="s">
        <v>26811</v>
      </c>
      <c r="M25747" s="529" t="s">
        <v>1049</v>
      </c>
    </row>
    <row r="25748" spans="12:13" x14ac:dyDescent="0.35">
      <c r="L25748" s="535" t="s">
        <v>26812</v>
      </c>
      <c r="M25748" s="529" t="s">
        <v>1049</v>
      </c>
    </row>
    <row r="25749" spans="12:13" x14ac:dyDescent="0.35">
      <c r="L25749" s="535" t="s">
        <v>26813</v>
      </c>
      <c r="M25749" s="529" t="s">
        <v>1049</v>
      </c>
    </row>
    <row r="25750" spans="12:13" x14ac:dyDescent="0.35">
      <c r="L25750" s="535" t="s">
        <v>26814</v>
      </c>
      <c r="M25750" s="529" t="s">
        <v>1049</v>
      </c>
    </row>
    <row r="25751" spans="12:13" x14ac:dyDescent="0.35">
      <c r="L25751" s="535" t="s">
        <v>26815</v>
      </c>
      <c r="M25751" s="529" t="s">
        <v>1049</v>
      </c>
    </row>
    <row r="25752" spans="12:13" x14ac:dyDescent="0.35">
      <c r="L25752" s="535" t="s">
        <v>26816</v>
      </c>
      <c r="M25752" s="529" t="s">
        <v>1049</v>
      </c>
    </row>
    <row r="25753" spans="12:13" x14ac:dyDescent="0.35">
      <c r="L25753" s="535" t="s">
        <v>26817</v>
      </c>
      <c r="M25753" s="529" t="s">
        <v>1049</v>
      </c>
    </row>
    <row r="25754" spans="12:13" x14ac:dyDescent="0.35">
      <c r="L25754" s="535" t="s">
        <v>26818</v>
      </c>
      <c r="M25754" s="529" t="s">
        <v>1049</v>
      </c>
    </row>
    <row r="25755" spans="12:13" x14ac:dyDescent="0.35">
      <c r="L25755" s="535" t="s">
        <v>26819</v>
      </c>
      <c r="M25755" s="529" t="s">
        <v>1049</v>
      </c>
    </row>
    <row r="25756" spans="12:13" x14ac:dyDescent="0.35">
      <c r="L25756" s="535" t="s">
        <v>26820</v>
      </c>
      <c r="M25756" s="529" t="s">
        <v>1049</v>
      </c>
    </row>
    <row r="25757" spans="12:13" x14ac:dyDescent="0.35">
      <c r="L25757" s="535" t="s">
        <v>26821</v>
      </c>
      <c r="M25757" s="529" t="s">
        <v>1049</v>
      </c>
    </row>
    <row r="25758" spans="12:13" x14ac:dyDescent="0.35">
      <c r="L25758" s="535" t="s">
        <v>26822</v>
      </c>
      <c r="M25758" s="529" t="s">
        <v>1049</v>
      </c>
    </row>
    <row r="25759" spans="12:13" x14ac:dyDescent="0.35">
      <c r="L25759" s="535" t="s">
        <v>26823</v>
      </c>
      <c r="M25759" s="529" t="s">
        <v>1049</v>
      </c>
    </row>
    <row r="25760" spans="12:13" x14ac:dyDescent="0.35">
      <c r="L25760" s="535" t="s">
        <v>26824</v>
      </c>
      <c r="M25760" s="529" t="s">
        <v>1049</v>
      </c>
    </row>
    <row r="25761" spans="12:13" x14ac:dyDescent="0.35">
      <c r="L25761" s="535" t="s">
        <v>26825</v>
      </c>
      <c r="M25761" s="529" t="s">
        <v>1049</v>
      </c>
    </row>
    <row r="25762" spans="12:13" x14ac:dyDescent="0.35">
      <c r="L25762" s="535" t="s">
        <v>26826</v>
      </c>
      <c r="M25762" s="529" t="s">
        <v>1049</v>
      </c>
    </row>
    <row r="25763" spans="12:13" x14ac:dyDescent="0.35">
      <c r="L25763" s="535" t="s">
        <v>26827</v>
      </c>
      <c r="M25763" s="529" t="s">
        <v>1049</v>
      </c>
    </row>
    <row r="25764" spans="12:13" x14ac:dyDescent="0.35">
      <c r="L25764" s="535" t="s">
        <v>26828</v>
      </c>
      <c r="M25764" s="529" t="s">
        <v>1049</v>
      </c>
    </row>
    <row r="25765" spans="12:13" x14ac:dyDescent="0.35">
      <c r="L25765" s="535" t="s">
        <v>26829</v>
      </c>
      <c r="M25765" s="529" t="s">
        <v>1049</v>
      </c>
    </row>
    <row r="25766" spans="12:13" x14ac:dyDescent="0.35">
      <c r="L25766" s="535" t="s">
        <v>26830</v>
      </c>
      <c r="M25766" s="529" t="s">
        <v>1049</v>
      </c>
    </row>
    <row r="25767" spans="12:13" x14ac:dyDescent="0.35">
      <c r="L25767" s="535" t="s">
        <v>26831</v>
      </c>
      <c r="M25767" s="529" t="s">
        <v>1049</v>
      </c>
    </row>
    <row r="25768" spans="12:13" x14ac:dyDescent="0.35">
      <c r="L25768" s="535" t="s">
        <v>26832</v>
      </c>
      <c r="M25768" s="529" t="s">
        <v>1049</v>
      </c>
    </row>
    <row r="25769" spans="12:13" x14ac:dyDescent="0.35">
      <c r="L25769" s="535" t="s">
        <v>26833</v>
      </c>
      <c r="M25769" s="529" t="s">
        <v>1049</v>
      </c>
    </row>
    <row r="25770" spans="12:13" x14ac:dyDescent="0.35">
      <c r="L25770" s="535" t="s">
        <v>26834</v>
      </c>
      <c r="M25770" s="529" t="s">
        <v>1049</v>
      </c>
    </row>
    <row r="25771" spans="12:13" x14ac:dyDescent="0.35">
      <c r="L25771" s="535" t="s">
        <v>26835</v>
      </c>
      <c r="M25771" s="529" t="s">
        <v>1049</v>
      </c>
    </row>
    <row r="25772" spans="12:13" x14ac:dyDescent="0.35">
      <c r="L25772" s="535" t="s">
        <v>26836</v>
      </c>
      <c r="M25772" s="529" t="s">
        <v>1049</v>
      </c>
    </row>
    <row r="25773" spans="12:13" x14ac:dyDescent="0.35">
      <c r="L25773" s="535" t="s">
        <v>26837</v>
      </c>
      <c r="M25773" s="529" t="s">
        <v>1049</v>
      </c>
    </row>
    <row r="25774" spans="12:13" x14ac:dyDescent="0.35">
      <c r="L25774" s="535" t="s">
        <v>26838</v>
      </c>
      <c r="M25774" s="529" t="s">
        <v>1049</v>
      </c>
    </row>
    <row r="25775" spans="12:13" x14ac:dyDescent="0.35">
      <c r="L25775" s="535" t="s">
        <v>26839</v>
      </c>
      <c r="M25775" s="529" t="s">
        <v>1049</v>
      </c>
    </row>
    <row r="25776" spans="12:13" x14ac:dyDescent="0.35">
      <c r="L25776" s="535" t="s">
        <v>26840</v>
      </c>
      <c r="M25776" s="529" t="s">
        <v>1049</v>
      </c>
    </row>
    <row r="25777" spans="12:13" x14ac:dyDescent="0.35">
      <c r="L25777" s="535" t="s">
        <v>26841</v>
      </c>
      <c r="M25777" s="529" t="s">
        <v>1049</v>
      </c>
    </row>
    <row r="25778" spans="12:13" x14ac:dyDescent="0.35">
      <c r="L25778" s="535" t="s">
        <v>26842</v>
      </c>
      <c r="M25778" s="529" t="s">
        <v>1049</v>
      </c>
    </row>
    <row r="25779" spans="12:13" x14ac:dyDescent="0.35">
      <c r="L25779" s="535" t="s">
        <v>26843</v>
      </c>
      <c r="M25779" s="529" t="s">
        <v>1049</v>
      </c>
    </row>
    <row r="25780" spans="12:13" x14ac:dyDescent="0.35">
      <c r="L25780" s="535" t="s">
        <v>26844</v>
      </c>
      <c r="M25780" s="529" t="s">
        <v>1049</v>
      </c>
    </row>
    <row r="25781" spans="12:13" x14ac:dyDescent="0.35">
      <c r="L25781" s="535" t="s">
        <v>26845</v>
      </c>
      <c r="M25781" s="529" t="s">
        <v>1049</v>
      </c>
    </row>
    <row r="25782" spans="12:13" x14ac:dyDescent="0.35">
      <c r="L25782" s="535" t="s">
        <v>26846</v>
      </c>
      <c r="M25782" s="529" t="s">
        <v>1049</v>
      </c>
    </row>
    <row r="25783" spans="12:13" x14ac:dyDescent="0.35">
      <c r="L25783" s="535" t="s">
        <v>26847</v>
      </c>
      <c r="M25783" s="529" t="s">
        <v>1049</v>
      </c>
    </row>
    <row r="25784" spans="12:13" x14ac:dyDescent="0.35">
      <c r="L25784" s="535" t="s">
        <v>26848</v>
      </c>
      <c r="M25784" s="529" t="s">
        <v>1049</v>
      </c>
    </row>
    <row r="25785" spans="12:13" x14ac:dyDescent="0.35">
      <c r="L25785" s="535" t="s">
        <v>26849</v>
      </c>
      <c r="M25785" s="529" t="s">
        <v>1049</v>
      </c>
    </row>
    <row r="25786" spans="12:13" x14ac:dyDescent="0.35">
      <c r="L25786" s="535" t="s">
        <v>26850</v>
      </c>
      <c r="M25786" s="529" t="s">
        <v>1049</v>
      </c>
    </row>
    <row r="25787" spans="12:13" x14ac:dyDescent="0.35">
      <c r="L25787" s="535" t="s">
        <v>26851</v>
      </c>
      <c r="M25787" s="529" t="s">
        <v>1049</v>
      </c>
    </row>
    <row r="25788" spans="12:13" x14ac:dyDescent="0.35">
      <c r="L25788" s="535" t="s">
        <v>26852</v>
      </c>
      <c r="M25788" s="529" t="s">
        <v>1049</v>
      </c>
    </row>
    <row r="25789" spans="12:13" x14ac:dyDescent="0.35">
      <c r="L25789" s="535" t="s">
        <v>26853</v>
      </c>
      <c r="M25789" s="529" t="s">
        <v>1049</v>
      </c>
    </row>
    <row r="25790" spans="12:13" x14ac:dyDescent="0.35">
      <c r="L25790" s="535" t="s">
        <v>26854</v>
      </c>
      <c r="M25790" s="529" t="s">
        <v>1049</v>
      </c>
    </row>
    <row r="25791" spans="12:13" x14ac:dyDescent="0.35">
      <c r="L25791" s="535" t="s">
        <v>26855</v>
      </c>
      <c r="M25791" s="529" t="s">
        <v>1049</v>
      </c>
    </row>
    <row r="25792" spans="12:13" x14ac:dyDescent="0.35">
      <c r="L25792" s="535" t="s">
        <v>26856</v>
      </c>
      <c r="M25792" s="529" t="s">
        <v>1049</v>
      </c>
    </row>
    <row r="25793" spans="12:13" x14ac:dyDescent="0.35">
      <c r="L25793" s="535" t="s">
        <v>26857</v>
      </c>
      <c r="M25793" s="529" t="s">
        <v>1049</v>
      </c>
    </row>
    <row r="25794" spans="12:13" x14ac:dyDescent="0.35">
      <c r="L25794" s="535" t="s">
        <v>26858</v>
      </c>
      <c r="M25794" s="529" t="s">
        <v>1049</v>
      </c>
    </row>
    <row r="25795" spans="12:13" x14ac:dyDescent="0.35">
      <c r="L25795" s="535" t="s">
        <v>26859</v>
      </c>
      <c r="M25795" s="529" t="s">
        <v>1049</v>
      </c>
    </row>
    <row r="25796" spans="12:13" x14ac:dyDescent="0.35">
      <c r="L25796" s="535" t="s">
        <v>26860</v>
      </c>
      <c r="M25796" s="529" t="s">
        <v>1049</v>
      </c>
    </row>
    <row r="25797" spans="12:13" x14ac:dyDescent="0.35">
      <c r="L25797" s="535" t="s">
        <v>26861</v>
      </c>
      <c r="M25797" s="529" t="s">
        <v>1049</v>
      </c>
    </row>
    <row r="25798" spans="12:13" x14ac:dyDescent="0.35">
      <c r="L25798" s="535" t="s">
        <v>26862</v>
      </c>
      <c r="M25798" s="529" t="s">
        <v>1049</v>
      </c>
    </row>
    <row r="25799" spans="12:13" x14ac:dyDescent="0.35">
      <c r="L25799" s="535" t="s">
        <v>26863</v>
      </c>
      <c r="M25799" s="529" t="s">
        <v>1049</v>
      </c>
    </row>
    <row r="25800" spans="12:13" x14ac:dyDescent="0.35">
      <c r="L25800" s="535" t="s">
        <v>26864</v>
      </c>
      <c r="M25800" s="529" t="s">
        <v>1049</v>
      </c>
    </row>
    <row r="25801" spans="12:13" x14ac:dyDescent="0.35">
      <c r="L25801" s="535" t="s">
        <v>26865</v>
      </c>
      <c r="M25801" s="529" t="s">
        <v>1049</v>
      </c>
    </row>
    <row r="25802" spans="12:13" x14ac:dyDescent="0.35">
      <c r="L25802" s="535" t="s">
        <v>26866</v>
      </c>
      <c r="M25802" s="529" t="s">
        <v>1049</v>
      </c>
    </row>
    <row r="25803" spans="12:13" x14ac:dyDescent="0.35">
      <c r="L25803" s="535" t="s">
        <v>26867</v>
      </c>
      <c r="M25803" s="529" t="s">
        <v>1049</v>
      </c>
    </row>
    <row r="25804" spans="12:13" x14ac:dyDescent="0.35">
      <c r="L25804" s="535" t="s">
        <v>26868</v>
      </c>
      <c r="M25804" s="529" t="s">
        <v>1049</v>
      </c>
    </row>
    <row r="25805" spans="12:13" x14ac:dyDescent="0.35">
      <c r="L25805" s="535" t="s">
        <v>26869</v>
      </c>
      <c r="M25805" s="529" t="s">
        <v>1049</v>
      </c>
    </row>
    <row r="25806" spans="12:13" x14ac:dyDescent="0.35">
      <c r="L25806" s="535" t="s">
        <v>26870</v>
      </c>
      <c r="M25806" s="529" t="s">
        <v>1049</v>
      </c>
    </row>
    <row r="25807" spans="12:13" x14ac:dyDescent="0.35">
      <c r="L25807" s="535" t="s">
        <v>26871</v>
      </c>
      <c r="M25807" s="529" t="s">
        <v>1049</v>
      </c>
    </row>
    <row r="25808" spans="12:13" x14ac:dyDescent="0.35">
      <c r="L25808" s="535" t="s">
        <v>26872</v>
      </c>
      <c r="M25808" s="529" t="s">
        <v>1049</v>
      </c>
    </row>
    <row r="25809" spans="12:13" x14ac:dyDescent="0.35">
      <c r="L25809" s="535" t="s">
        <v>26873</v>
      </c>
      <c r="M25809" s="529" t="s">
        <v>1049</v>
      </c>
    </row>
    <row r="25810" spans="12:13" x14ac:dyDescent="0.35">
      <c r="L25810" s="535" t="s">
        <v>26874</v>
      </c>
      <c r="M25810" s="529" t="s">
        <v>1049</v>
      </c>
    </row>
    <row r="25811" spans="12:13" x14ac:dyDescent="0.35">
      <c r="L25811" s="535" t="s">
        <v>26875</v>
      </c>
      <c r="M25811" s="529" t="s">
        <v>1049</v>
      </c>
    </row>
    <row r="25812" spans="12:13" x14ac:dyDescent="0.35">
      <c r="L25812" s="535" t="s">
        <v>26876</v>
      </c>
      <c r="M25812" s="529" t="s">
        <v>1049</v>
      </c>
    </row>
    <row r="25813" spans="12:13" x14ac:dyDescent="0.35">
      <c r="L25813" s="535" t="s">
        <v>26877</v>
      </c>
      <c r="M25813" s="529" t="s">
        <v>1049</v>
      </c>
    </row>
    <row r="25814" spans="12:13" x14ac:dyDescent="0.35">
      <c r="L25814" s="535" t="s">
        <v>26878</v>
      </c>
      <c r="M25814" s="529" t="s">
        <v>1049</v>
      </c>
    </row>
    <row r="25815" spans="12:13" x14ac:dyDescent="0.35">
      <c r="L25815" s="535" t="s">
        <v>26879</v>
      </c>
      <c r="M25815" s="529" t="s">
        <v>1049</v>
      </c>
    </row>
    <row r="25816" spans="12:13" x14ac:dyDescent="0.35">
      <c r="L25816" s="535" t="s">
        <v>26880</v>
      </c>
      <c r="M25816" s="529" t="s">
        <v>1049</v>
      </c>
    </row>
    <row r="25817" spans="12:13" x14ac:dyDescent="0.35">
      <c r="L25817" s="535" t="s">
        <v>26881</v>
      </c>
      <c r="M25817" s="529" t="s">
        <v>1049</v>
      </c>
    </row>
    <row r="25818" spans="12:13" x14ac:dyDescent="0.35">
      <c r="L25818" s="535" t="s">
        <v>26882</v>
      </c>
      <c r="M25818" s="529" t="s">
        <v>1049</v>
      </c>
    </row>
    <row r="25819" spans="12:13" x14ac:dyDescent="0.35">
      <c r="L25819" s="535" t="s">
        <v>26883</v>
      </c>
      <c r="M25819" s="529" t="s">
        <v>1049</v>
      </c>
    </row>
    <row r="25820" spans="12:13" x14ac:dyDescent="0.35">
      <c r="L25820" s="535" t="s">
        <v>26884</v>
      </c>
      <c r="M25820" s="529" t="s">
        <v>1049</v>
      </c>
    </row>
    <row r="25821" spans="12:13" x14ac:dyDescent="0.35">
      <c r="L25821" s="535" t="s">
        <v>26885</v>
      </c>
      <c r="M25821" s="529" t="s">
        <v>1049</v>
      </c>
    </row>
    <row r="25822" spans="12:13" x14ac:dyDescent="0.35">
      <c r="L25822" s="535" t="s">
        <v>26886</v>
      </c>
      <c r="M25822" s="529" t="s">
        <v>1049</v>
      </c>
    </row>
    <row r="25823" spans="12:13" x14ac:dyDescent="0.35">
      <c r="L25823" s="535" t="s">
        <v>26887</v>
      </c>
      <c r="M25823" s="529" t="s">
        <v>1049</v>
      </c>
    </row>
    <row r="25824" spans="12:13" x14ac:dyDescent="0.35">
      <c r="L25824" s="535" t="s">
        <v>26888</v>
      </c>
      <c r="M25824" s="529" t="s">
        <v>1049</v>
      </c>
    </row>
    <row r="25825" spans="12:13" x14ac:dyDescent="0.35">
      <c r="L25825" s="535" t="s">
        <v>26889</v>
      </c>
      <c r="M25825" s="529" t="s">
        <v>1049</v>
      </c>
    </row>
    <row r="25826" spans="12:13" x14ac:dyDescent="0.35">
      <c r="L25826" s="535" t="s">
        <v>26890</v>
      </c>
      <c r="M25826" s="529" t="s">
        <v>1049</v>
      </c>
    </row>
    <row r="25827" spans="12:13" x14ac:dyDescent="0.35">
      <c r="L25827" s="535" t="s">
        <v>26891</v>
      </c>
      <c r="M25827" s="529" t="s">
        <v>1049</v>
      </c>
    </row>
    <row r="25828" spans="12:13" x14ac:dyDescent="0.35">
      <c r="L25828" s="535" t="s">
        <v>26892</v>
      </c>
      <c r="M25828" s="529" t="s">
        <v>1049</v>
      </c>
    </row>
    <row r="25829" spans="12:13" x14ac:dyDescent="0.35">
      <c r="L25829" s="535" t="s">
        <v>26893</v>
      </c>
      <c r="M25829" s="529" t="s">
        <v>1049</v>
      </c>
    </row>
    <row r="25830" spans="12:13" x14ac:dyDescent="0.35">
      <c r="L25830" s="535" t="s">
        <v>26894</v>
      </c>
      <c r="M25830" s="529" t="s">
        <v>1049</v>
      </c>
    </row>
    <row r="25831" spans="12:13" x14ac:dyDescent="0.35">
      <c r="L25831" s="535" t="s">
        <v>26895</v>
      </c>
      <c r="M25831" s="529" t="s">
        <v>1049</v>
      </c>
    </row>
    <row r="25832" spans="12:13" x14ac:dyDescent="0.35">
      <c r="L25832" s="535" t="s">
        <v>26896</v>
      </c>
      <c r="M25832" s="529" t="s">
        <v>1049</v>
      </c>
    </row>
    <row r="25833" spans="12:13" x14ac:dyDescent="0.35">
      <c r="L25833" s="535" t="s">
        <v>26897</v>
      </c>
      <c r="M25833" s="529" t="s">
        <v>1049</v>
      </c>
    </row>
    <row r="25834" spans="12:13" x14ac:dyDescent="0.35">
      <c r="L25834" s="535" t="s">
        <v>26898</v>
      </c>
      <c r="M25834" s="529" t="s">
        <v>1049</v>
      </c>
    </row>
    <row r="25835" spans="12:13" x14ac:dyDescent="0.35">
      <c r="L25835" s="535" t="s">
        <v>26899</v>
      </c>
      <c r="M25835" s="529" t="s">
        <v>1049</v>
      </c>
    </row>
    <row r="25836" spans="12:13" x14ac:dyDescent="0.35">
      <c r="L25836" s="535" t="s">
        <v>26900</v>
      </c>
      <c r="M25836" s="529" t="s">
        <v>1049</v>
      </c>
    </row>
    <row r="25837" spans="12:13" x14ac:dyDescent="0.35">
      <c r="L25837" s="535" t="s">
        <v>26901</v>
      </c>
      <c r="M25837" s="529" t="s">
        <v>1049</v>
      </c>
    </row>
    <row r="25838" spans="12:13" x14ac:dyDescent="0.35">
      <c r="L25838" s="535" t="s">
        <v>26902</v>
      </c>
      <c r="M25838" s="529" t="s">
        <v>1049</v>
      </c>
    </row>
    <row r="25839" spans="12:13" x14ac:dyDescent="0.35">
      <c r="L25839" s="535" t="s">
        <v>26903</v>
      </c>
      <c r="M25839" s="529" t="s">
        <v>1049</v>
      </c>
    </row>
    <row r="25840" spans="12:13" x14ac:dyDescent="0.35">
      <c r="L25840" s="535" t="s">
        <v>26904</v>
      </c>
      <c r="M25840" s="529" t="s">
        <v>1049</v>
      </c>
    </row>
    <row r="25841" spans="12:13" x14ac:dyDescent="0.35">
      <c r="L25841" s="535" t="s">
        <v>26905</v>
      </c>
      <c r="M25841" s="529" t="s">
        <v>1049</v>
      </c>
    </row>
    <row r="25842" spans="12:13" x14ac:dyDescent="0.35">
      <c r="L25842" s="535" t="s">
        <v>26906</v>
      </c>
      <c r="M25842" s="529" t="s">
        <v>1049</v>
      </c>
    </row>
    <row r="25843" spans="12:13" x14ac:dyDescent="0.35">
      <c r="L25843" s="535" t="s">
        <v>26907</v>
      </c>
      <c r="M25843" s="529" t="s">
        <v>1049</v>
      </c>
    </row>
    <row r="25844" spans="12:13" x14ac:dyDescent="0.35">
      <c r="L25844" s="535" t="s">
        <v>26908</v>
      </c>
      <c r="M25844" s="529" t="s">
        <v>1049</v>
      </c>
    </row>
    <row r="25845" spans="12:13" x14ac:dyDescent="0.35">
      <c r="L25845" s="535" t="s">
        <v>26909</v>
      </c>
      <c r="M25845" s="529" t="s">
        <v>1049</v>
      </c>
    </row>
    <row r="25846" spans="12:13" x14ac:dyDescent="0.35">
      <c r="L25846" s="535" t="s">
        <v>26910</v>
      </c>
      <c r="M25846" s="529" t="s">
        <v>1049</v>
      </c>
    </row>
    <row r="25847" spans="12:13" x14ac:dyDescent="0.35">
      <c r="L25847" s="535" t="s">
        <v>26911</v>
      </c>
      <c r="M25847" s="529" t="s">
        <v>1049</v>
      </c>
    </row>
    <row r="25848" spans="12:13" x14ac:dyDescent="0.35">
      <c r="L25848" s="535" t="s">
        <v>26912</v>
      </c>
      <c r="M25848" s="529" t="s">
        <v>1049</v>
      </c>
    </row>
    <row r="25849" spans="12:13" x14ac:dyDescent="0.35">
      <c r="L25849" s="535" t="s">
        <v>26913</v>
      </c>
      <c r="M25849" s="529" t="s">
        <v>1049</v>
      </c>
    </row>
    <row r="25850" spans="12:13" x14ac:dyDescent="0.35">
      <c r="L25850" s="535" t="s">
        <v>26914</v>
      </c>
      <c r="M25850" s="529" t="s">
        <v>1049</v>
      </c>
    </row>
    <row r="25851" spans="12:13" x14ac:dyDescent="0.35">
      <c r="L25851" s="535" t="s">
        <v>26915</v>
      </c>
      <c r="M25851" s="529" t="s">
        <v>1049</v>
      </c>
    </row>
    <row r="25852" spans="12:13" x14ac:dyDescent="0.35">
      <c r="L25852" s="535" t="s">
        <v>26916</v>
      </c>
      <c r="M25852" s="529" t="s">
        <v>1049</v>
      </c>
    </row>
    <row r="25853" spans="12:13" x14ac:dyDescent="0.35">
      <c r="L25853" s="535" t="s">
        <v>26917</v>
      </c>
      <c r="M25853" s="529" t="s">
        <v>1049</v>
      </c>
    </row>
    <row r="25854" spans="12:13" x14ac:dyDescent="0.35">
      <c r="L25854" s="535" t="s">
        <v>26918</v>
      </c>
      <c r="M25854" s="529" t="s">
        <v>1049</v>
      </c>
    </row>
    <row r="25855" spans="12:13" x14ac:dyDescent="0.35">
      <c r="L25855" s="535" t="s">
        <v>26919</v>
      </c>
      <c r="M25855" s="529" t="s">
        <v>1049</v>
      </c>
    </row>
    <row r="25856" spans="12:13" x14ac:dyDescent="0.35">
      <c r="L25856" s="535" t="s">
        <v>26920</v>
      </c>
      <c r="M25856" s="529" t="s">
        <v>1049</v>
      </c>
    </row>
    <row r="25857" spans="12:13" x14ac:dyDescent="0.35">
      <c r="L25857" s="535" t="s">
        <v>26921</v>
      </c>
      <c r="M25857" s="529" t="s">
        <v>1049</v>
      </c>
    </row>
    <row r="25858" spans="12:13" x14ac:dyDescent="0.35">
      <c r="L25858" s="535" t="s">
        <v>26922</v>
      </c>
      <c r="M25858" s="529" t="s">
        <v>1049</v>
      </c>
    </row>
    <row r="25859" spans="12:13" x14ac:dyDescent="0.35">
      <c r="L25859" s="535" t="s">
        <v>26923</v>
      </c>
      <c r="M25859" s="529" t="s">
        <v>1047</v>
      </c>
    </row>
    <row r="25860" spans="12:13" x14ac:dyDescent="0.35">
      <c r="L25860" s="535" t="s">
        <v>26924</v>
      </c>
      <c r="M25860" s="529" t="s">
        <v>1049</v>
      </c>
    </row>
    <row r="25861" spans="12:13" x14ac:dyDescent="0.35">
      <c r="L25861" s="535" t="s">
        <v>26925</v>
      </c>
      <c r="M25861" s="529" t="s">
        <v>1049</v>
      </c>
    </row>
    <row r="25862" spans="12:13" x14ac:dyDescent="0.35">
      <c r="L25862" s="535" t="s">
        <v>26926</v>
      </c>
      <c r="M25862" s="529" t="s">
        <v>1049</v>
      </c>
    </row>
    <row r="25863" spans="12:13" x14ac:dyDescent="0.35">
      <c r="L25863" s="535" t="s">
        <v>26927</v>
      </c>
      <c r="M25863" s="529" t="s">
        <v>1047</v>
      </c>
    </row>
    <row r="25864" spans="12:13" x14ac:dyDescent="0.35">
      <c r="L25864" s="535" t="s">
        <v>26928</v>
      </c>
      <c r="M25864" s="529" t="s">
        <v>1049</v>
      </c>
    </row>
    <row r="25865" spans="12:13" x14ac:dyDescent="0.35">
      <c r="L25865" s="535" t="s">
        <v>26929</v>
      </c>
      <c r="M25865" s="529" t="s">
        <v>1049</v>
      </c>
    </row>
    <row r="25866" spans="12:13" x14ac:dyDescent="0.35">
      <c r="L25866" s="535" t="s">
        <v>26930</v>
      </c>
      <c r="M25866" s="529" t="s">
        <v>1049</v>
      </c>
    </row>
    <row r="25867" spans="12:13" x14ac:dyDescent="0.35">
      <c r="L25867" s="535" t="s">
        <v>26931</v>
      </c>
      <c r="M25867" s="529" t="s">
        <v>1049</v>
      </c>
    </row>
    <row r="25868" spans="12:13" x14ac:dyDescent="0.35">
      <c r="L25868" s="535" t="s">
        <v>26932</v>
      </c>
      <c r="M25868" s="529" t="s">
        <v>1049</v>
      </c>
    </row>
    <row r="25869" spans="12:13" x14ac:dyDescent="0.35">
      <c r="L25869" s="535" t="s">
        <v>26933</v>
      </c>
      <c r="M25869" s="529" t="s">
        <v>1049</v>
      </c>
    </row>
    <row r="25870" spans="12:13" x14ac:dyDescent="0.35">
      <c r="L25870" s="535" t="s">
        <v>26934</v>
      </c>
      <c r="M25870" s="529" t="s">
        <v>1049</v>
      </c>
    </row>
    <row r="25871" spans="12:13" x14ac:dyDescent="0.35">
      <c r="L25871" s="535" t="s">
        <v>26935</v>
      </c>
      <c r="M25871" s="529" t="s">
        <v>1049</v>
      </c>
    </row>
    <row r="25872" spans="12:13" x14ac:dyDescent="0.35">
      <c r="L25872" s="535" t="s">
        <v>26936</v>
      </c>
      <c r="M25872" s="529" t="s">
        <v>1049</v>
      </c>
    </row>
    <row r="25873" spans="12:13" x14ac:dyDescent="0.35">
      <c r="L25873" s="535" t="s">
        <v>26937</v>
      </c>
      <c r="M25873" s="529" t="s">
        <v>1049</v>
      </c>
    </row>
    <row r="25874" spans="12:13" x14ac:dyDescent="0.35">
      <c r="L25874" s="535" t="s">
        <v>26938</v>
      </c>
      <c r="M25874" s="529" t="s">
        <v>1049</v>
      </c>
    </row>
    <row r="25875" spans="12:13" x14ac:dyDescent="0.35">
      <c r="L25875" s="535" t="s">
        <v>26939</v>
      </c>
      <c r="M25875" s="529" t="s">
        <v>1049</v>
      </c>
    </row>
    <row r="25876" spans="12:13" x14ac:dyDescent="0.35">
      <c r="L25876" s="535" t="s">
        <v>26940</v>
      </c>
      <c r="M25876" s="529" t="s">
        <v>1049</v>
      </c>
    </row>
    <row r="25877" spans="12:13" x14ac:dyDescent="0.35">
      <c r="L25877" s="535" t="s">
        <v>26941</v>
      </c>
      <c r="M25877" s="529" t="s">
        <v>1047</v>
      </c>
    </row>
    <row r="25878" spans="12:13" x14ac:dyDescent="0.35">
      <c r="L25878" s="535" t="s">
        <v>26942</v>
      </c>
      <c r="M25878" s="529" t="s">
        <v>1047</v>
      </c>
    </row>
    <row r="25879" spans="12:13" x14ac:dyDescent="0.35">
      <c r="L25879" s="535" t="s">
        <v>26943</v>
      </c>
      <c r="M25879" s="529" t="s">
        <v>1049</v>
      </c>
    </row>
    <row r="25880" spans="12:13" x14ac:dyDescent="0.35">
      <c r="L25880" s="535" t="s">
        <v>26944</v>
      </c>
      <c r="M25880" s="529" t="s">
        <v>1049</v>
      </c>
    </row>
    <row r="25881" spans="12:13" x14ac:dyDescent="0.35">
      <c r="L25881" s="535" t="s">
        <v>26945</v>
      </c>
      <c r="M25881" s="529" t="s">
        <v>1047</v>
      </c>
    </row>
    <row r="25882" spans="12:13" x14ac:dyDescent="0.35">
      <c r="L25882" s="535" t="s">
        <v>26946</v>
      </c>
      <c r="M25882" s="529" t="s">
        <v>1047</v>
      </c>
    </row>
    <row r="25883" spans="12:13" x14ac:dyDescent="0.35">
      <c r="L25883" s="535" t="s">
        <v>26947</v>
      </c>
      <c r="M25883" s="529" t="s">
        <v>1049</v>
      </c>
    </row>
    <row r="25884" spans="12:13" x14ac:dyDescent="0.35">
      <c r="L25884" s="535" t="s">
        <v>26948</v>
      </c>
      <c r="M25884" s="529" t="s">
        <v>1047</v>
      </c>
    </row>
    <row r="25885" spans="12:13" x14ac:dyDescent="0.35">
      <c r="L25885" s="535" t="s">
        <v>26949</v>
      </c>
      <c r="M25885" s="529" t="s">
        <v>1049</v>
      </c>
    </row>
    <row r="25886" spans="12:13" x14ac:dyDescent="0.35">
      <c r="L25886" s="535" t="s">
        <v>26950</v>
      </c>
      <c r="M25886" s="529" t="s">
        <v>1049</v>
      </c>
    </row>
    <row r="25887" spans="12:13" x14ac:dyDescent="0.35">
      <c r="L25887" s="535" t="s">
        <v>26951</v>
      </c>
      <c r="M25887" s="529" t="s">
        <v>1047</v>
      </c>
    </row>
    <row r="25888" spans="12:13" x14ac:dyDescent="0.35">
      <c r="L25888" s="535" t="s">
        <v>26952</v>
      </c>
      <c r="M25888" s="529" t="s">
        <v>1049</v>
      </c>
    </row>
    <row r="25889" spans="12:13" x14ac:dyDescent="0.35">
      <c r="L25889" s="535" t="s">
        <v>26953</v>
      </c>
      <c r="M25889" s="529" t="s">
        <v>1049</v>
      </c>
    </row>
    <row r="25890" spans="12:13" x14ac:dyDescent="0.35">
      <c r="L25890" s="535" t="s">
        <v>26954</v>
      </c>
      <c r="M25890" s="529" t="s">
        <v>1049</v>
      </c>
    </row>
    <row r="25891" spans="12:13" x14ac:dyDescent="0.35">
      <c r="L25891" s="535" t="s">
        <v>26955</v>
      </c>
      <c r="M25891" s="529" t="s">
        <v>1049</v>
      </c>
    </row>
    <row r="25892" spans="12:13" x14ac:dyDescent="0.35">
      <c r="L25892" s="535" t="s">
        <v>26956</v>
      </c>
      <c r="M25892" s="529" t="s">
        <v>1047</v>
      </c>
    </row>
    <row r="25893" spans="12:13" x14ac:dyDescent="0.35">
      <c r="L25893" s="535" t="s">
        <v>26957</v>
      </c>
      <c r="M25893" s="529" t="s">
        <v>1049</v>
      </c>
    </row>
    <row r="25894" spans="12:13" x14ac:dyDescent="0.35">
      <c r="L25894" s="535" t="s">
        <v>26958</v>
      </c>
      <c r="M25894" s="529" t="s">
        <v>1049</v>
      </c>
    </row>
    <row r="25895" spans="12:13" x14ac:dyDescent="0.35">
      <c r="L25895" s="535" t="s">
        <v>26959</v>
      </c>
      <c r="M25895" s="529" t="s">
        <v>1049</v>
      </c>
    </row>
    <row r="25896" spans="12:13" x14ac:dyDescent="0.35">
      <c r="L25896" s="535" t="s">
        <v>26960</v>
      </c>
      <c r="M25896" s="529" t="s">
        <v>1049</v>
      </c>
    </row>
    <row r="25897" spans="12:13" x14ac:dyDescent="0.35">
      <c r="L25897" s="535" t="s">
        <v>26961</v>
      </c>
      <c r="M25897" s="529" t="s">
        <v>1049</v>
      </c>
    </row>
    <row r="25898" spans="12:13" x14ac:dyDescent="0.35">
      <c r="L25898" s="535" t="s">
        <v>26962</v>
      </c>
      <c r="M25898" s="529" t="s">
        <v>1049</v>
      </c>
    </row>
    <row r="25899" spans="12:13" x14ac:dyDescent="0.35">
      <c r="L25899" s="535" t="s">
        <v>26963</v>
      </c>
      <c r="M25899" s="529" t="s">
        <v>1049</v>
      </c>
    </row>
    <row r="25900" spans="12:13" x14ac:dyDescent="0.35">
      <c r="L25900" s="535" t="s">
        <v>26964</v>
      </c>
      <c r="M25900" s="529" t="s">
        <v>1049</v>
      </c>
    </row>
    <row r="25901" spans="12:13" x14ac:dyDescent="0.35">
      <c r="L25901" s="535" t="s">
        <v>26965</v>
      </c>
      <c r="M25901" s="529" t="s">
        <v>1049</v>
      </c>
    </row>
    <row r="25902" spans="12:13" x14ac:dyDescent="0.35">
      <c r="L25902" s="535" t="s">
        <v>26966</v>
      </c>
      <c r="M25902" s="529" t="s">
        <v>1047</v>
      </c>
    </row>
    <row r="25903" spans="12:13" x14ac:dyDescent="0.35">
      <c r="L25903" s="535" t="s">
        <v>26967</v>
      </c>
      <c r="M25903" s="529" t="s">
        <v>1049</v>
      </c>
    </row>
    <row r="25904" spans="12:13" x14ac:dyDescent="0.35">
      <c r="L25904" s="535" t="s">
        <v>26968</v>
      </c>
      <c r="M25904" s="529" t="s">
        <v>1049</v>
      </c>
    </row>
    <row r="25905" spans="12:13" x14ac:dyDescent="0.35">
      <c r="L25905" s="535" t="s">
        <v>26969</v>
      </c>
      <c r="M25905" s="529" t="s">
        <v>1047</v>
      </c>
    </row>
    <row r="25906" spans="12:13" x14ac:dyDescent="0.35">
      <c r="L25906" s="535" t="s">
        <v>26970</v>
      </c>
      <c r="M25906" s="529" t="s">
        <v>1049</v>
      </c>
    </row>
    <row r="25907" spans="12:13" x14ac:dyDescent="0.35">
      <c r="L25907" s="535" t="s">
        <v>26971</v>
      </c>
      <c r="M25907" s="529" t="s">
        <v>1049</v>
      </c>
    </row>
    <row r="25908" spans="12:13" x14ac:dyDescent="0.35">
      <c r="L25908" s="535" t="s">
        <v>26972</v>
      </c>
      <c r="M25908" s="529" t="s">
        <v>1049</v>
      </c>
    </row>
    <row r="25909" spans="12:13" x14ac:dyDescent="0.35">
      <c r="L25909" s="535" t="s">
        <v>26973</v>
      </c>
      <c r="M25909" s="529" t="s">
        <v>1049</v>
      </c>
    </row>
    <row r="25910" spans="12:13" x14ac:dyDescent="0.35">
      <c r="L25910" s="535" t="s">
        <v>26974</v>
      </c>
      <c r="M25910" s="529" t="s">
        <v>1049</v>
      </c>
    </row>
    <row r="25911" spans="12:13" x14ac:dyDescent="0.35">
      <c r="L25911" s="535" t="s">
        <v>26975</v>
      </c>
      <c r="M25911" s="529" t="s">
        <v>1047</v>
      </c>
    </row>
    <row r="25912" spans="12:13" x14ac:dyDescent="0.35">
      <c r="L25912" s="535" t="s">
        <v>26976</v>
      </c>
      <c r="M25912" s="529" t="s">
        <v>1047</v>
      </c>
    </row>
    <row r="25913" spans="12:13" x14ac:dyDescent="0.35">
      <c r="L25913" s="535" t="s">
        <v>26977</v>
      </c>
      <c r="M25913" s="529" t="s">
        <v>1047</v>
      </c>
    </row>
    <row r="25914" spans="12:13" x14ac:dyDescent="0.35">
      <c r="L25914" s="535" t="s">
        <v>26978</v>
      </c>
      <c r="M25914" s="529" t="s">
        <v>1047</v>
      </c>
    </row>
    <row r="25915" spans="12:13" x14ac:dyDescent="0.35">
      <c r="L25915" s="535" t="s">
        <v>26979</v>
      </c>
      <c r="M25915" s="529" t="s">
        <v>1049</v>
      </c>
    </row>
    <row r="25916" spans="12:13" x14ac:dyDescent="0.35">
      <c r="L25916" s="535" t="s">
        <v>26980</v>
      </c>
      <c r="M25916" s="529" t="s">
        <v>1047</v>
      </c>
    </row>
    <row r="25917" spans="12:13" x14ac:dyDescent="0.35">
      <c r="L25917" s="535" t="s">
        <v>26981</v>
      </c>
      <c r="M25917" s="529" t="s">
        <v>1049</v>
      </c>
    </row>
    <row r="25918" spans="12:13" x14ac:dyDescent="0.35">
      <c r="L25918" s="535" t="s">
        <v>26982</v>
      </c>
      <c r="M25918" s="529" t="s">
        <v>1049</v>
      </c>
    </row>
    <row r="25919" spans="12:13" x14ac:dyDescent="0.35">
      <c r="L25919" s="535" t="s">
        <v>26983</v>
      </c>
      <c r="M25919" s="529" t="s">
        <v>1049</v>
      </c>
    </row>
    <row r="25920" spans="12:13" x14ac:dyDescent="0.35">
      <c r="L25920" s="535" t="s">
        <v>26984</v>
      </c>
      <c r="M25920" s="529" t="s">
        <v>1049</v>
      </c>
    </row>
    <row r="25921" spans="12:13" x14ac:dyDescent="0.35">
      <c r="L25921" s="535" t="s">
        <v>26985</v>
      </c>
      <c r="M25921" s="529" t="s">
        <v>1049</v>
      </c>
    </row>
    <row r="25922" spans="12:13" x14ac:dyDescent="0.35">
      <c r="L25922" s="535" t="s">
        <v>26986</v>
      </c>
      <c r="M25922" s="529" t="s">
        <v>1049</v>
      </c>
    </row>
    <row r="25923" spans="12:13" x14ac:dyDescent="0.35">
      <c r="L25923" s="535" t="s">
        <v>26987</v>
      </c>
      <c r="M25923" s="529" t="s">
        <v>1049</v>
      </c>
    </row>
    <row r="25924" spans="12:13" x14ac:dyDescent="0.35">
      <c r="L25924" s="535" t="s">
        <v>26988</v>
      </c>
      <c r="M25924" s="529" t="s">
        <v>1049</v>
      </c>
    </row>
    <row r="25925" spans="12:13" x14ac:dyDescent="0.35">
      <c r="L25925" s="535" t="s">
        <v>26989</v>
      </c>
      <c r="M25925" s="529" t="s">
        <v>1049</v>
      </c>
    </row>
    <row r="25926" spans="12:13" x14ac:dyDescent="0.35">
      <c r="L25926" s="535" t="s">
        <v>26990</v>
      </c>
      <c r="M25926" s="529" t="s">
        <v>1049</v>
      </c>
    </row>
    <row r="25927" spans="12:13" x14ac:dyDescent="0.35">
      <c r="L25927" s="535" t="s">
        <v>26991</v>
      </c>
      <c r="M25927" s="529" t="s">
        <v>1049</v>
      </c>
    </row>
    <row r="25928" spans="12:13" x14ac:dyDescent="0.35">
      <c r="L25928" s="535" t="s">
        <v>26992</v>
      </c>
      <c r="M25928" s="529" t="s">
        <v>1049</v>
      </c>
    </row>
    <row r="25929" spans="12:13" x14ac:dyDescent="0.35">
      <c r="L25929" s="535" t="s">
        <v>26993</v>
      </c>
      <c r="M25929" s="529" t="s">
        <v>1049</v>
      </c>
    </row>
    <row r="25930" spans="12:13" x14ac:dyDescent="0.35">
      <c r="L25930" s="535" t="s">
        <v>26994</v>
      </c>
      <c r="M25930" s="529" t="s">
        <v>1049</v>
      </c>
    </row>
    <row r="25931" spans="12:13" x14ac:dyDescent="0.35">
      <c r="L25931" s="535" t="s">
        <v>26995</v>
      </c>
      <c r="M25931" s="529" t="s">
        <v>1049</v>
      </c>
    </row>
    <row r="25932" spans="12:13" x14ac:dyDescent="0.35">
      <c r="L25932" s="535" t="s">
        <v>26996</v>
      </c>
      <c r="M25932" s="529" t="s">
        <v>1049</v>
      </c>
    </row>
    <row r="25933" spans="12:13" x14ac:dyDescent="0.35">
      <c r="L25933" s="535" t="s">
        <v>26997</v>
      </c>
      <c r="M25933" s="529" t="s">
        <v>1049</v>
      </c>
    </row>
    <row r="25934" spans="12:13" x14ac:dyDescent="0.35">
      <c r="L25934" s="535" t="s">
        <v>26998</v>
      </c>
      <c r="M25934" s="529" t="s">
        <v>1049</v>
      </c>
    </row>
    <row r="25935" spans="12:13" x14ac:dyDescent="0.35">
      <c r="L25935" s="535" t="s">
        <v>26999</v>
      </c>
      <c r="M25935" s="529" t="s">
        <v>1049</v>
      </c>
    </row>
    <row r="25936" spans="12:13" x14ac:dyDescent="0.35">
      <c r="L25936" s="535" t="s">
        <v>27000</v>
      </c>
      <c r="M25936" s="529" t="s">
        <v>1049</v>
      </c>
    </row>
    <row r="25937" spans="12:13" x14ac:dyDescent="0.35">
      <c r="L25937" s="535" t="s">
        <v>27001</v>
      </c>
      <c r="M25937" s="529" t="s">
        <v>1049</v>
      </c>
    </row>
    <row r="25938" spans="12:13" x14ac:dyDescent="0.35">
      <c r="L25938" s="535" t="s">
        <v>27002</v>
      </c>
      <c r="M25938" s="529" t="s">
        <v>1049</v>
      </c>
    </row>
    <row r="25939" spans="12:13" x14ac:dyDescent="0.35">
      <c r="L25939" s="535" t="s">
        <v>27003</v>
      </c>
      <c r="M25939" s="529" t="s">
        <v>1049</v>
      </c>
    </row>
    <row r="25940" spans="12:13" x14ac:dyDescent="0.35">
      <c r="L25940" s="535" t="s">
        <v>27004</v>
      </c>
      <c r="M25940" s="529" t="s">
        <v>1049</v>
      </c>
    </row>
    <row r="25941" spans="12:13" x14ac:dyDescent="0.35">
      <c r="L25941" s="535" t="s">
        <v>27005</v>
      </c>
      <c r="M25941" s="529" t="s">
        <v>1049</v>
      </c>
    </row>
    <row r="25942" spans="12:13" x14ac:dyDescent="0.35">
      <c r="L25942" s="535" t="s">
        <v>27006</v>
      </c>
      <c r="M25942" s="529" t="s">
        <v>1049</v>
      </c>
    </row>
    <row r="25943" spans="12:13" x14ac:dyDescent="0.35">
      <c r="L25943" s="535" t="s">
        <v>27007</v>
      </c>
      <c r="M25943" s="529" t="s">
        <v>1049</v>
      </c>
    </row>
    <row r="25944" spans="12:13" x14ac:dyDescent="0.35">
      <c r="L25944" s="535" t="s">
        <v>27008</v>
      </c>
      <c r="M25944" s="529" t="s">
        <v>1049</v>
      </c>
    </row>
    <row r="25945" spans="12:13" x14ac:dyDescent="0.35">
      <c r="L25945" s="535" t="s">
        <v>27009</v>
      </c>
      <c r="M25945" s="529" t="s">
        <v>1049</v>
      </c>
    </row>
    <row r="25946" spans="12:13" x14ac:dyDescent="0.35">
      <c r="L25946" s="535" t="s">
        <v>27010</v>
      </c>
      <c r="M25946" s="529" t="s">
        <v>1049</v>
      </c>
    </row>
    <row r="25947" spans="12:13" x14ac:dyDescent="0.35">
      <c r="L25947" s="535" t="s">
        <v>27011</v>
      </c>
      <c r="M25947" s="529" t="s">
        <v>1049</v>
      </c>
    </row>
    <row r="25948" spans="12:13" x14ac:dyDescent="0.35">
      <c r="L25948" s="535" t="s">
        <v>27012</v>
      </c>
      <c r="M25948" s="529" t="s">
        <v>1049</v>
      </c>
    </row>
    <row r="25949" spans="12:13" x14ac:dyDescent="0.35">
      <c r="L25949" s="535" t="s">
        <v>27013</v>
      </c>
      <c r="M25949" s="529" t="s">
        <v>1049</v>
      </c>
    </row>
    <row r="25950" spans="12:13" x14ac:dyDescent="0.35">
      <c r="L25950" s="535" t="s">
        <v>27014</v>
      </c>
      <c r="M25950" s="529" t="s">
        <v>1049</v>
      </c>
    </row>
    <row r="25951" spans="12:13" x14ac:dyDescent="0.35">
      <c r="L25951" s="535" t="s">
        <v>27015</v>
      </c>
      <c r="M25951" s="529" t="s">
        <v>1049</v>
      </c>
    </row>
    <row r="25952" spans="12:13" x14ac:dyDescent="0.35">
      <c r="L25952" s="535" t="s">
        <v>27016</v>
      </c>
      <c r="M25952" s="529" t="s">
        <v>1049</v>
      </c>
    </row>
    <row r="25953" spans="12:13" x14ac:dyDescent="0.35">
      <c r="L25953" s="535" t="s">
        <v>27017</v>
      </c>
      <c r="M25953" s="529" t="s">
        <v>1049</v>
      </c>
    </row>
    <row r="25954" spans="12:13" x14ac:dyDescent="0.35">
      <c r="L25954" s="535" t="s">
        <v>27018</v>
      </c>
      <c r="M25954" s="529" t="s">
        <v>1049</v>
      </c>
    </row>
    <row r="25955" spans="12:13" x14ac:dyDescent="0.35">
      <c r="L25955" s="535" t="s">
        <v>27019</v>
      </c>
      <c r="M25955" s="529" t="s">
        <v>1049</v>
      </c>
    </row>
    <row r="25956" spans="12:13" x14ac:dyDescent="0.35">
      <c r="L25956" s="535" t="s">
        <v>27020</v>
      </c>
      <c r="M25956" s="529" t="s">
        <v>1049</v>
      </c>
    </row>
    <row r="25957" spans="12:13" x14ac:dyDescent="0.35">
      <c r="L25957" s="535" t="s">
        <v>27021</v>
      </c>
      <c r="M25957" s="529" t="s">
        <v>1049</v>
      </c>
    </row>
    <row r="25958" spans="12:13" x14ac:dyDescent="0.35">
      <c r="L25958" s="535" t="s">
        <v>27022</v>
      </c>
      <c r="M25958" s="529" t="s">
        <v>1049</v>
      </c>
    </row>
    <row r="25959" spans="12:13" x14ac:dyDescent="0.35">
      <c r="L25959" s="535" t="s">
        <v>27023</v>
      </c>
      <c r="M25959" s="529" t="s">
        <v>1049</v>
      </c>
    </row>
    <row r="25960" spans="12:13" x14ac:dyDescent="0.35">
      <c r="L25960" s="535" t="s">
        <v>27024</v>
      </c>
      <c r="M25960" s="529" t="s">
        <v>1049</v>
      </c>
    </row>
    <row r="25961" spans="12:13" x14ac:dyDescent="0.35">
      <c r="L25961" s="535" t="s">
        <v>27025</v>
      </c>
      <c r="M25961" s="529" t="s">
        <v>1049</v>
      </c>
    </row>
    <row r="25962" spans="12:13" x14ac:dyDescent="0.35">
      <c r="L25962" s="535" t="s">
        <v>27026</v>
      </c>
      <c r="M25962" s="529" t="s">
        <v>1049</v>
      </c>
    </row>
    <row r="25963" spans="12:13" x14ac:dyDescent="0.35">
      <c r="L25963" s="535" t="s">
        <v>27027</v>
      </c>
      <c r="M25963" s="529" t="s">
        <v>1049</v>
      </c>
    </row>
    <row r="25964" spans="12:13" x14ac:dyDescent="0.35">
      <c r="L25964" s="535" t="s">
        <v>27028</v>
      </c>
      <c r="M25964" s="529" t="s">
        <v>1049</v>
      </c>
    </row>
    <row r="25965" spans="12:13" x14ac:dyDescent="0.35">
      <c r="L25965" s="535" t="s">
        <v>27029</v>
      </c>
      <c r="M25965" s="529" t="s">
        <v>1049</v>
      </c>
    </row>
    <row r="25966" spans="12:13" x14ac:dyDescent="0.35">
      <c r="L25966" s="535" t="s">
        <v>27030</v>
      </c>
      <c r="M25966" s="529" t="s">
        <v>1049</v>
      </c>
    </row>
    <row r="25967" spans="12:13" x14ac:dyDescent="0.35">
      <c r="L25967" s="535" t="s">
        <v>27031</v>
      </c>
      <c r="M25967" s="529" t="s">
        <v>1049</v>
      </c>
    </row>
    <row r="25968" spans="12:13" x14ac:dyDescent="0.35">
      <c r="L25968" s="535" t="s">
        <v>27032</v>
      </c>
      <c r="M25968" s="529" t="s">
        <v>1049</v>
      </c>
    </row>
    <row r="25969" spans="12:13" x14ac:dyDescent="0.35">
      <c r="L25969" s="535" t="s">
        <v>27033</v>
      </c>
      <c r="M25969" s="529" t="s">
        <v>1049</v>
      </c>
    </row>
    <row r="25970" spans="12:13" x14ac:dyDescent="0.35">
      <c r="L25970" s="535" t="s">
        <v>27034</v>
      </c>
      <c r="M25970" s="529" t="s">
        <v>1049</v>
      </c>
    </row>
    <row r="25971" spans="12:13" x14ac:dyDescent="0.35">
      <c r="L25971" s="535" t="s">
        <v>27035</v>
      </c>
      <c r="M25971" s="529" t="s">
        <v>1049</v>
      </c>
    </row>
    <row r="25972" spans="12:13" x14ac:dyDescent="0.35">
      <c r="L25972" s="535" t="s">
        <v>27036</v>
      </c>
      <c r="M25972" s="529" t="s">
        <v>1049</v>
      </c>
    </row>
    <row r="25973" spans="12:13" x14ac:dyDescent="0.35">
      <c r="L25973" s="535" t="s">
        <v>27037</v>
      </c>
      <c r="M25973" s="529" t="s">
        <v>1049</v>
      </c>
    </row>
    <row r="25974" spans="12:13" x14ac:dyDescent="0.35">
      <c r="L25974" s="535" t="s">
        <v>27038</v>
      </c>
      <c r="M25974" s="529" t="s">
        <v>1049</v>
      </c>
    </row>
    <row r="25975" spans="12:13" x14ac:dyDescent="0.35">
      <c r="L25975" s="535" t="s">
        <v>27039</v>
      </c>
      <c r="M25975" s="529" t="s">
        <v>1049</v>
      </c>
    </row>
    <row r="25976" spans="12:13" x14ac:dyDescent="0.35">
      <c r="L25976" s="535" t="s">
        <v>27040</v>
      </c>
      <c r="M25976" s="529" t="s">
        <v>1049</v>
      </c>
    </row>
    <row r="25977" spans="12:13" x14ac:dyDescent="0.35">
      <c r="L25977" s="535" t="s">
        <v>27041</v>
      </c>
      <c r="M25977" s="529" t="s">
        <v>1049</v>
      </c>
    </row>
    <row r="25978" spans="12:13" x14ac:dyDescent="0.35">
      <c r="L25978" s="535" t="s">
        <v>27042</v>
      </c>
      <c r="M25978" s="529" t="s">
        <v>1049</v>
      </c>
    </row>
    <row r="25979" spans="12:13" x14ac:dyDescent="0.35">
      <c r="L25979" s="535" t="s">
        <v>27043</v>
      </c>
      <c r="M25979" s="529" t="s">
        <v>1049</v>
      </c>
    </row>
    <row r="25980" spans="12:13" x14ac:dyDescent="0.35">
      <c r="L25980" s="535" t="s">
        <v>27044</v>
      </c>
      <c r="M25980" s="529" t="s">
        <v>1049</v>
      </c>
    </row>
    <row r="25981" spans="12:13" x14ac:dyDescent="0.35">
      <c r="L25981" s="535" t="s">
        <v>27045</v>
      </c>
      <c r="M25981" s="529" t="s">
        <v>1049</v>
      </c>
    </row>
    <row r="25982" spans="12:13" x14ac:dyDescent="0.35">
      <c r="L25982" s="535" t="s">
        <v>27046</v>
      </c>
      <c r="M25982" s="529" t="s">
        <v>1049</v>
      </c>
    </row>
    <row r="25983" spans="12:13" x14ac:dyDescent="0.35">
      <c r="L25983" s="535" t="s">
        <v>27047</v>
      </c>
      <c r="M25983" s="529" t="s">
        <v>1049</v>
      </c>
    </row>
    <row r="25984" spans="12:13" x14ac:dyDescent="0.35">
      <c r="L25984" s="535" t="s">
        <v>27048</v>
      </c>
      <c r="M25984" s="529" t="s">
        <v>1049</v>
      </c>
    </row>
    <row r="25985" spans="12:13" x14ac:dyDescent="0.35">
      <c r="L25985" s="535" t="s">
        <v>27049</v>
      </c>
      <c r="M25985" s="529" t="s">
        <v>1049</v>
      </c>
    </row>
    <row r="25986" spans="12:13" x14ac:dyDescent="0.35">
      <c r="L25986" s="535" t="s">
        <v>27050</v>
      </c>
      <c r="M25986" s="529" t="s">
        <v>1049</v>
      </c>
    </row>
    <row r="25987" spans="12:13" x14ac:dyDescent="0.35">
      <c r="L25987" s="535" t="s">
        <v>27051</v>
      </c>
      <c r="M25987" s="529" t="s">
        <v>1049</v>
      </c>
    </row>
    <row r="25988" spans="12:13" x14ac:dyDescent="0.35">
      <c r="L25988" s="535" t="s">
        <v>27052</v>
      </c>
      <c r="M25988" s="529" t="s">
        <v>1049</v>
      </c>
    </row>
    <row r="25989" spans="12:13" x14ac:dyDescent="0.35">
      <c r="L25989" s="535" t="s">
        <v>27053</v>
      </c>
      <c r="M25989" s="529" t="s">
        <v>1049</v>
      </c>
    </row>
    <row r="25990" spans="12:13" x14ac:dyDescent="0.35">
      <c r="L25990" s="535" t="s">
        <v>27054</v>
      </c>
      <c r="M25990" s="529" t="s">
        <v>1049</v>
      </c>
    </row>
    <row r="25991" spans="12:13" x14ac:dyDescent="0.35">
      <c r="L25991" s="535" t="s">
        <v>27055</v>
      </c>
      <c r="M25991" s="529" t="s">
        <v>1049</v>
      </c>
    </row>
    <row r="25992" spans="12:13" x14ac:dyDescent="0.35">
      <c r="L25992" s="535" t="s">
        <v>27056</v>
      </c>
      <c r="M25992" s="529" t="s">
        <v>1049</v>
      </c>
    </row>
    <row r="25993" spans="12:13" x14ac:dyDescent="0.35">
      <c r="L25993" s="535" t="s">
        <v>27057</v>
      </c>
      <c r="M25993" s="529" t="s">
        <v>1049</v>
      </c>
    </row>
    <row r="25994" spans="12:13" x14ac:dyDescent="0.35">
      <c r="L25994" s="535" t="s">
        <v>27058</v>
      </c>
      <c r="M25994" s="529" t="s">
        <v>1049</v>
      </c>
    </row>
    <row r="25995" spans="12:13" x14ac:dyDescent="0.35">
      <c r="L25995" s="535" t="s">
        <v>27059</v>
      </c>
      <c r="M25995" s="529" t="s">
        <v>1049</v>
      </c>
    </row>
    <row r="25996" spans="12:13" x14ac:dyDescent="0.35">
      <c r="L25996" s="535" t="s">
        <v>27060</v>
      </c>
      <c r="M25996" s="529" t="s">
        <v>1049</v>
      </c>
    </row>
    <row r="25997" spans="12:13" x14ac:dyDescent="0.35">
      <c r="L25997" s="535" t="s">
        <v>27061</v>
      </c>
      <c r="M25997" s="529" t="s">
        <v>1049</v>
      </c>
    </row>
    <row r="25998" spans="12:13" x14ac:dyDescent="0.35">
      <c r="L25998" s="535" t="s">
        <v>27062</v>
      </c>
      <c r="M25998" s="529" t="s">
        <v>1049</v>
      </c>
    </row>
    <row r="25999" spans="12:13" x14ac:dyDescent="0.35">
      <c r="L25999" s="535" t="s">
        <v>27063</v>
      </c>
      <c r="M25999" s="529" t="s">
        <v>1049</v>
      </c>
    </row>
    <row r="26000" spans="12:13" x14ac:dyDescent="0.35">
      <c r="L26000" s="535" t="s">
        <v>27064</v>
      </c>
      <c r="M26000" s="529" t="s">
        <v>1049</v>
      </c>
    </row>
    <row r="26001" spans="12:13" x14ac:dyDescent="0.35">
      <c r="L26001" s="535" t="s">
        <v>27065</v>
      </c>
      <c r="M26001" s="529" t="s">
        <v>1049</v>
      </c>
    </row>
    <row r="26002" spans="12:13" x14ac:dyDescent="0.35">
      <c r="L26002" s="535" t="s">
        <v>27066</v>
      </c>
      <c r="M26002" s="529" t="s">
        <v>1049</v>
      </c>
    </row>
    <row r="26003" spans="12:13" x14ac:dyDescent="0.35">
      <c r="L26003" s="535" t="s">
        <v>27067</v>
      </c>
      <c r="M26003" s="529" t="s">
        <v>1049</v>
      </c>
    </row>
    <row r="26004" spans="12:13" x14ac:dyDescent="0.35">
      <c r="L26004" s="535" t="s">
        <v>27068</v>
      </c>
      <c r="M26004" s="529" t="s">
        <v>1049</v>
      </c>
    </row>
    <row r="26005" spans="12:13" x14ac:dyDescent="0.35">
      <c r="L26005" s="535" t="s">
        <v>27069</v>
      </c>
      <c r="M26005" s="529" t="s">
        <v>1049</v>
      </c>
    </row>
    <row r="26006" spans="12:13" x14ac:dyDescent="0.35">
      <c r="L26006" s="535" t="s">
        <v>27070</v>
      </c>
      <c r="M26006" s="529" t="s">
        <v>1049</v>
      </c>
    </row>
    <row r="26007" spans="12:13" x14ac:dyDescent="0.35">
      <c r="L26007" s="535" t="s">
        <v>27071</v>
      </c>
      <c r="M26007" s="529" t="s">
        <v>1049</v>
      </c>
    </row>
    <row r="26008" spans="12:13" x14ac:dyDescent="0.35">
      <c r="L26008" s="535" t="s">
        <v>27072</v>
      </c>
      <c r="M26008" s="529" t="s">
        <v>1049</v>
      </c>
    </row>
    <row r="26009" spans="12:13" x14ac:dyDescent="0.35">
      <c r="L26009" s="535" t="s">
        <v>27073</v>
      </c>
      <c r="M26009" s="529" t="s">
        <v>1049</v>
      </c>
    </row>
    <row r="26010" spans="12:13" x14ac:dyDescent="0.35">
      <c r="L26010" s="535" t="s">
        <v>27074</v>
      </c>
      <c r="M26010" s="529" t="s">
        <v>1049</v>
      </c>
    </row>
    <row r="26011" spans="12:13" x14ac:dyDescent="0.35">
      <c r="L26011" s="535" t="s">
        <v>27075</v>
      </c>
      <c r="M26011" s="529" t="s">
        <v>1049</v>
      </c>
    </row>
    <row r="26012" spans="12:13" x14ac:dyDescent="0.35">
      <c r="L26012" s="535" t="s">
        <v>27076</v>
      </c>
      <c r="M26012" s="529" t="s">
        <v>1049</v>
      </c>
    </row>
    <row r="26013" spans="12:13" x14ac:dyDescent="0.35">
      <c r="L26013" s="535" t="s">
        <v>27077</v>
      </c>
      <c r="M26013" s="529" t="s">
        <v>1049</v>
      </c>
    </row>
    <row r="26014" spans="12:13" x14ac:dyDescent="0.35">
      <c r="L26014" s="535" t="s">
        <v>27078</v>
      </c>
      <c r="M26014" s="529" t="s">
        <v>1049</v>
      </c>
    </row>
    <row r="26015" spans="12:13" x14ac:dyDescent="0.35">
      <c r="L26015" s="535" t="s">
        <v>27079</v>
      </c>
      <c r="M26015" s="529" t="s">
        <v>1049</v>
      </c>
    </row>
    <row r="26016" spans="12:13" x14ac:dyDescent="0.35">
      <c r="L26016" s="535" t="s">
        <v>27080</v>
      </c>
      <c r="M26016" s="529" t="s">
        <v>1049</v>
      </c>
    </row>
    <row r="26017" spans="12:13" x14ac:dyDescent="0.35">
      <c r="L26017" s="535" t="s">
        <v>27081</v>
      </c>
      <c r="M26017" s="529" t="s">
        <v>1049</v>
      </c>
    </row>
    <row r="26018" spans="12:13" x14ac:dyDescent="0.35">
      <c r="L26018" s="535" t="s">
        <v>27082</v>
      </c>
      <c r="M26018" s="529" t="s">
        <v>1049</v>
      </c>
    </row>
    <row r="26019" spans="12:13" x14ac:dyDescent="0.35">
      <c r="L26019" s="535" t="s">
        <v>27083</v>
      </c>
      <c r="M26019" s="529" t="s">
        <v>1049</v>
      </c>
    </row>
    <row r="26020" spans="12:13" x14ac:dyDescent="0.35">
      <c r="L26020" s="535" t="s">
        <v>27084</v>
      </c>
      <c r="M26020" s="529" t="s">
        <v>1049</v>
      </c>
    </row>
    <row r="26021" spans="12:13" x14ac:dyDescent="0.35">
      <c r="L26021" s="535" t="s">
        <v>27085</v>
      </c>
      <c r="M26021" s="529" t="s">
        <v>1049</v>
      </c>
    </row>
    <row r="26022" spans="12:13" x14ac:dyDescent="0.35">
      <c r="L26022" s="535" t="s">
        <v>27086</v>
      </c>
      <c r="M26022" s="529" t="s">
        <v>1049</v>
      </c>
    </row>
    <row r="26023" spans="12:13" x14ac:dyDescent="0.35">
      <c r="L26023" s="535" t="s">
        <v>27087</v>
      </c>
      <c r="M26023" s="529" t="s">
        <v>1049</v>
      </c>
    </row>
    <row r="26024" spans="12:13" x14ac:dyDescent="0.35">
      <c r="L26024" s="535" t="s">
        <v>27088</v>
      </c>
      <c r="M26024" s="529" t="s">
        <v>1049</v>
      </c>
    </row>
    <row r="26025" spans="12:13" x14ac:dyDescent="0.35">
      <c r="L26025" s="535" t="s">
        <v>27089</v>
      </c>
      <c r="M26025" s="529" t="s">
        <v>1049</v>
      </c>
    </row>
    <row r="26026" spans="12:13" x14ac:dyDescent="0.35">
      <c r="L26026" s="535" t="s">
        <v>27090</v>
      </c>
      <c r="M26026" s="529" t="s">
        <v>1049</v>
      </c>
    </row>
    <row r="26027" spans="12:13" x14ac:dyDescent="0.35">
      <c r="L26027" s="535" t="s">
        <v>27091</v>
      </c>
      <c r="M26027" s="529" t="s">
        <v>1049</v>
      </c>
    </row>
    <row r="26028" spans="12:13" x14ac:dyDescent="0.35">
      <c r="L26028" s="535" t="s">
        <v>27092</v>
      </c>
      <c r="M26028" s="529" t="s">
        <v>1049</v>
      </c>
    </row>
    <row r="26029" spans="12:13" x14ac:dyDescent="0.35">
      <c r="L26029" s="535" t="s">
        <v>27093</v>
      </c>
      <c r="M26029" s="529" t="s">
        <v>1049</v>
      </c>
    </row>
    <row r="26030" spans="12:13" x14ac:dyDescent="0.35">
      <c r="L26030" s="535" t="s">
        <v>27094</v>
      </c>
      <c r="M26030" s="529" t="s">
        <v>1049</v>
      </c>
    </row>
    <row r="26031" spans="12:13" x14ac:dyDescent="0.35">
      <c r="L26031" s="535" t="s">
        <v>27095</v>
      </c>
      <c r="M26031" s="529" t="s">
        <v>1049</v>
      </c>
    </row>
    <row r="26032" spans="12:13" x14ac:dyDescent="0.35">
      <c r="L26032" s="535" t="s">
        <v>27096</v>
      </c>
      <c r="M26032" s="529" t="s">
        <v>1049</v>
      </c>
    </row>
    <row r="26033" spans="12:13" x14ac:dyDescent="0.35">
      <c r="L26033" s="535" t="s">
        <v>27097</v>
      </c>
      <c r="M26033" s="529" t="s">
        <v>1049</v>
      </c>
    </row>
    <row r="26034" spans="12:13" x14ac:dyDescent="0.35">
      <c r="L26034" s="535" t="s">
        <v>27098</v>
      </c>
      <c r="M26034" s="529" t="s">
        <v>1049</v>
      </c>
    </row>
    <row r="26035" spans="12:13" x14ac:dyDescent="0.35">
      <c r="L26035" s="535" t="s">
        <v>27099</v>
      </c>
      <c r="M26035" s="529" t="s">
        <v>1049</v>
      </c>
    </row>
    <row r="26036" spans="12:13" x14ac:dyDescent="0.35">
      <c r="L26036" s="535" t="s">
        <v>27100</v>
      </c>
      <c r="M26036" s="529" t="s">
        <v>1049</v>
      </c>
    </row>
    <row r="26037" spans="12:13" x14ac:dyDescent="0.35">
      <c r="L26037" s="535" t="s">
        <v>27101</v>
      </c>
      <c r="M26037" s="529" t="s">
        <v>1049</v>
      </c>
    </row>
    <row r="26038" spans="12:13" x14ac:dyDescent="0.35">
      <c r="L26038" s="535" t="s">
        <v>27102</v>
      </c>
      <c r="M26038" s="529" t="s">
        <v>1049</v>
      </c>
    </row>
    <row r="26039" spans="12:13" x14ac:dyDescent="0.35">
      <c r="L26039" s="535" t="s">
        <v>27103</v>
      </c>
      <c r="M26039" s="529" t="s">
        <v>1049</v>
      </c>
    </row>
    <row r="26040" spans="12:13" x14ac:dyDescent="0.35">
      <c r="L26040" s="535" t="s">
        <v>27104</v>
      </c>
      <c r="M26040" s="529" t="s">
        <v>1049</v>
      </c>
    </row>
    <row r="26041" spans="12:13" x14ac:dyDescent="0.35">
      <c r="L26041" s="535" t="s">
        <v>27105</v>
      </c>
      <c r="M26041" s="529" t="s">
        <v>1049</v>
      </c>
    </row>
    <row r="26042" spans="12:13" x14ac:dyDescent="0.35">
      <c r="L26042" s="535" t="s">
        <v>27106</v>
      </c>
      <c r="M26042" s="529" t="s">
        <v>1049</v>
      </c>
    </row>
    <row r="26043" spans="12:13" x14ac:dyDescent="0.35">
      <c r="L26043" s="535" t="s">
        <v>27107</v>
      </c>
      <c r="M26043" s="529" t="s">
        <v>1049</v>
      </c>
    </row>
    <row r="26044" spans="12:13" x14ac:dyDescent="0.35">
      <c r="L26044" s="535" t="s">
        <v>27108</v>
      </c>
      <c r="M26044" s="529" t="s">
        <v>1049</v>
      </c>
    </row>
    <row r="26045" spans="12:13" x14ac:dyDescent="0.35">
      <c r="L26045" s="535" t="s">
        <v>27109</v>
      </c>
      <c r="M26045" s="529" t="s">
        <v>1049</v>
      </c>
    </row>
    <row r="26046" spans="12:13" x14ac:dyDescent="0.35">
      <c r="L26046" s="535" t="s">
        <v>27110</v>
      </c>
      <c r="M26046" s="529" t="s">
        <v>1049</v>
      </c>
    </row>
    <row r="26047" spans="12:13" x14ac:dyDescent="0.35">
      <c r="L26047" s="535" t="s">
        <v>27111</v>
      </c>
      <c r="M26047" s="529" t="s">
        <v>1049</v>
      </c>
    </row>
    <row r="26048" spans="12:13" x14ac:dyDescent="0.35">
      <c r="L26048" s="535" t="s">
        <v>27112</v>
      </c>
      <c r="M26048" s="529" t="s">
        <v>1049</v>
      </c>
    </row>
    <row r="26049" spans="12:13" x14ac:dyDescent="0.35">
      <c r="L26049" s="535" t="s">
        <v>27113</v>
      </c>
      <c r="M26049" s="529" t="s">
        <v>1049</v>
      </c>
    </row>
    <row r="26050" spans="12:13" x14ac:dyDescent="0.35">
      <c r="L26050" s="535" t="s">
        <v>27114</v>
      </c>
      <c r="M26050" s="529" t="s">
        <v>1049</v>
      </c>
    </row>
    <row r="26051" spans="12:13" x14ac:dyDescent="0.35">
      <c r="L26051" s="535" t="s">
        <v>27115</v>
      </c>
      <c r="M26051" s="529" t="s">
        <v>1049</v>
      </c>
    </row>
    <row r="26052" spans="12:13" x14ac:dyDescent="0.35">
      <c r="L26052" s="535" t="s">
        <v>27116</v>
      </c>
      <c r="M26052" s="529" t="s">
        <v>1049</v>
      </c>
    </row>
    <row r="26053" spans="12:13" x14ac:dyDescent="0.35">
      <c r="L26053" s="535" t="s">
        <v>27117</v>
      </c>
      <c r="M26053" s="529" t="s">
        <v>1049</v>
      </c>
    </row>
    <row r="26054" spans="12:13" x14ac:dyDescent="0.35">
      <c r="L26054" s="535" t="s">
        <v>27118</v>
      </c>
      <c r="M26054" s="529" t="s">
        <v>1049</v>
      </c>
    </row>
    <row r="26055" spans="12:13" x14ac:dyDescent="0.35">
      <c r="L26055" s="535" t="s">
        <v>27119</v>
      </c>
      <c r="M26055" s="529" t="s">
        <v>1049</v>
      </c>
    </row>
    <row r="26056" spans="12:13" x14ac:dyDescent="0.35">
      <c r="L26056" s="535" t="s">
        <v>27120</v>
      </c>
      <c r="M26056" s="529" t="s">
        <v>1049</v>
      </c>
    </row>
    <row r="26057" spans="12:13" x14ac:dyDescent="0.35">
      <c r="L26057" s="535" t="s">
        <v>27121</v>
      </c>
      <c r="M26057" s="529" t="s">
        <v>1049</v>
      </c>
    </row>
    <row r="26058" spans="12:13" x14ac:dyDescent="0.35">
      <c r="L26058" s="535" t="s">
        <v>27122</v>
      </c>
      <c r="M26058" s="529" t="s">
        <v>1049</v>
      </c>
    </row>
    <row r="26059" spans="12:13" x14ac:dyDescent="0.35">
      <c r="L26059" s="535" t="s">
        <v>27123</v>
      </c>
      <c r="M26059" s="529" t="s">
        <v>1049</v>
      </c>
    </row>
    <row r="26060" spans="12:13" x14ac:dyDescent="0.35">
      <c r="L26060" s="535" t="s">
        <v>27124</v>
      </c>
      <c r="M26060" s="529" t="s">
        <v>1049</v>
      </c>
    </row>
    <row r="26061" spans="12:13" x14ac:dyDescent="0.35">
      <c r="L26061" s="535" t="s">
        <v>27125</v>
      </c>
      <c r="M26061" s="529" t="s">
        <v>1049</v>
      </c>
    </row>
    <row r="26062" spans="12:13" x14ac:dyDescent="0.35">
      <c r="L26062" s="535" t="s">
        <v>27126</v>
      </c>
      <c r="M26062" s="529" t="s">
        <v>1049</v>
      </c>
    </row>
    <row r="26063" spans="12:13" x14ac:dyDescent="0.35">
      <c r="L26063" s="535" t="s">
        <v>27127</v>
      </c>
      <c r="M26063" s="529" t="s">
        <v>1049</v>
      </c>
    </row>
    <row r="26064" spans="12:13" x14ac:dyDescent="0.35">
      <c r="L26064" s="535" t="s">
        <v>27128</v>
      </c>
      <c r="M26064" s="529" t="s">
        <v>1049</v>
      </c>
    </row>
    <row r="26065" spans="12:13" x14ac:dyDescent="0.35">
      <c r="L26065" s="535" t="s">
        <v>27129</v>
      </c>
      <c r="M26065" s="529" t="s">
        <v>1049</v>
      </c>
    </row>
    <row r="26066" spans="12:13" x14ac:dyDescent="0.35">
      <c r="L26066" s="535" t="s">
        <v>27130</v>
      </c>
      <c r="M26066" s="529" t="s">
        <v>1049</v>
      </c>
    </row>
    <row r="26067" spans="12:13" x14ac:dyDescent="0.35">
      <c r="L26067" s="535" t="s">
        <v>27131</v>
      </c>
      <c r="M26067" s="529" t="s">
        <v>1049</v>
      </c>
    </row>
    <row r="26068" spans="12:13" x14ac:dyDescent="0.35">
      <c r="L26068" s="535" t="s">
        <v>27132</v>
      </c>
      <c r="M26068" s="529" t="s">
        <v>1049</v>
      </c>
    </row>
    <row r="26069" spans="12:13" x14ac:dyDescent="0.35">
      <c r="L26069" s="535" t="s">
        <v>27133</v>
      </c>
      <c r="M26069" s="529" t="s">
        <v>1049</v>
      </c>
    </row>
    <row r="26070" spans="12:13" x14ac:dyDescent="0.35">
      <c r="L26070" s="535" t="s">
        <v>27134</v>
      </c>
      <c r="M26070" s="529" t="s">
        <v>1049</v>
      </c>
    </row>
    <row r="26071" spans="12:13" x14ac:dyDescent="0.35">
      <c r="L26071" s="535" t="s">
        <v>27135</v>
      </c>
      <c r="M26071" s="529" t="s">
        <v>1049</v>
      </c>
    </row>
    <row r="26072" spans="12:13" x14ac:dyDescent="0.35">
      <c r="L26072" s="535" t="s">
        <v>27136</v>
      </c>
      <c r="M26072" s="529" t="s">
        <v>1049</v>
      </c>
    </row>
    <row r="26073" spans="12:13" x14ac:dyDescent="0.35">
      <c r="L26073" s="535" t="s">
        <v>27137</v>
      </c>
      <c r="M26073" s="529" t="s">
        <v>1049</v>
      </c>
    </row>
    <row r="26074" spans="12:13" x14ac:dyDescent="0.35">
      <c r="L26074" s="535" t="s">
        <v>27138</v>
      </c>
      <c r="M26074" s="529" t="s">
        <v>1049</v>
      </c>
    </row>
    <row r="26075" spans="12:13" x14ac:dyDescent="0.35">
      <c r="L26075" s="535" t="s">
        <v>27139</v>
      </c>
      <c r="M26075" s="529" t="s">
        <v>1049</v>
      </c>
    </row>
    <row r="26076" spans="12:13" x14ac:dyDescent="0.35">
      <c r="L26076" s="535" t="s">
        <v>27140</v>
      </c>
      <c r="M26076" s="529" t="s">
        <v>1049</v>
      </c>
    </row>
    <row r="26077" spans="12:13" x14ac:dyDescent="0.35">
      <c r="L26077" s="535" t="s">
        <v>27141</v>
      </c>
      <c r="M26077" s="529" t="s">
        <v>1049</v>
      </c>
    </row>
    <row r="26078" spans="12:13" x14ac:dyDescent="0.35">
      <c r="L26078" s="535" t="s">
        <v>27142</v>
      </c>
      <c r="M26078" s="529" t="s">
        <v>1049</v>
      </c>
    </row>
    <row r="26079" spans="12:13" x14ac:dyDescent="0.35">
      <c r="L26079" s="535" t="s">
        <v>27143</v>
      </c>
      <c r="M26079" s="529" t="s">
        <v>1049</v>
      </c>
    </row>
    <row r="26080" spans="12:13" x14ac:dyDescent="0.35">
      <c r="L26080" s="535" t="s">
        <v>27144</v>
      </c>
      <c r="M26080" s="529" t="s">
        <v>1049</v>
      </c>
    </row>
    <row r="26081" spans="12:13" x14ac:dyDescent="0.35">
      <c r="L26081" s="535" t="s">
        <v>27145</v>
      </c>
      <c r="M26081" s="529" t="s">
        <v>1049</v>
      </c>
    </row>
    <row r="26082" spans="12:13" x14ac:dyDescent="0.35">
      <c r="L26082" s="535" t="s">
        <v>27146</v>
      </c>
      <c r="M26082" s="529" t="s">
        <v>1049</v>
      </c>
    </row>
    <row r="26083" spans="12:13" x14ac:dyDescent="0.35">
      <c r="L26083" s="535" t="s">
        <v>27147</v>
      </c>
      <c r="M26083" s="529" t="s">
        <v>1049</v>
      </c>
    </row>
    <row r="26084" spans="12:13" x14ac:dyDescent="0.35">
      <c r="L26084" s="535" t="s">
        <v>27148</v>
      </c>
      <c r="M26084" s="529" t="s">
        <v>1049</v>
      </c>
    </row>
    <row r="26085" spans="12:13" x14ac:dyDescent="0.35">
      <c r="L26085" s="535" t="s">
        <v>27149</v>
      </c>
      <c r="M26085" s="529" t="s">
        <v>1049</v>
      </c>
    </row>
    <row r="26086" spans="12:13" x14ac:dyDescent="0.35">
      <c r="L26086" s="535" t="s">
        <v>27150</v>
      </c>
      <c r="M26086" s="529" t="s">
        <v>1049</v>
      </c>
    </row>
    <row r="26087" spans="12:13" x14ac:dyDescent="0.35">
      <c r="L26087" s="535" t="s">
        <v>27151</v>
      </c>
      <c r="M26087" s="529" t="s">
        <v>1049</v>
      </c>
    </row>
    <row r="26088" spans="12:13" x14ac:dyDescent="0.35">
      <c r="L26088" s="535" t="s">
        <v>27152</v>
      </c>
      <c r="M26088" s="529" t="s">
        <v>1049</v>
      </c>
    </row>
    <row r="26089" spans="12:13" x14ac:dyDescent="0.35">
      <c r="L26089" s="535" t="s">
        <v>27153</v>
      </c>
      <c r="M26089" s="529" t="s">
        <v>1049</v>
      </c>
    </row>
    <row r="26090" spans="12:13" x14ac:dyDescent="0.35">
      <c r="L26090" s="535" t="s">
        <v>27154</v>
      </c>
      <c r="M26090" s="529" t="s">
        <v>1049</v>
      </c>
    </row>
    <row r="26091" spans="12:13" x14ac:dyDescent="0.35">
      <c r="L26091" s="535" t="s">
        <v>27155</v>
      </c>
      <c r="M26091" s="529" t="s">
        <v>1049</v>
      </c>
    </row>
    <row r="26092" spans="12:13" x14ac:dyDescent="0.35">
      <c r="L26092" s="535" t="s">
        <v>27156</v>
      </c>
      <c r="M26092" s="529" t="s">
        <v>1049</v>
      </c>
    </row>
    <row r="26093" spans="12:13" x14ac:dyDescent="0.35">
      <c r="L26093" s="535" t="s">
        <v>27157</v>
      </c>
      <c r="M26093" s="529" t="s">
        <v>1049</v>
      </c>
    </row>
    <row r="26094" spans="12:13" x14ac:dyDescent="0.35">
      <c r="L26094" s="535" t="s">
        <v>27158</v>
      </c>
      <c r="M26094" s="529" t="s">
        <v>1049</v>
      </c>
    </row>
    <row r="26095" spans="12:13" x14ac:dyDescent="0.35">
      <c r="L26095" s="535" t="s">
        <v>27159</v>
      </c>
      <c r="M26095" s="529" t="s">
        <v>1049</v>
      </c>
    </row>
    <row r="26096" spans="12:13" x14ac:dyDescent="0.35">
      <c r="L26096" s="535" t="s">
        <v>27160</v>
      </c>
      <c r="M26096" s="529" t="s">
        <v>1049</v>
      </c>
    </row>
    <row r="26097" spans="12:13" x14ac:dyDescent="0.35">
      <c r="L26097" s="535" t="s">
        <v>27161</v>
      </c>
      <c r="M26097" s="529" t="s">
        <v>1049</v>
      </c>
    </row>
    <row r="26098" spans="12:13" x14ac:dyDescent="0.35">
      <c r="L26098" s="535" t="s">
        <v>27162</v>
      </c>
      <c r="M26098" s="529" t="s">
        <v>1047</v>
      </c>
    </row>
    <row r="26099" spans="12:13" x14ac:dyDescent="0.35">
      <c r="L26099" s="535" t="s">
        <v>27163</v>
      </c>
      <c r="M26099" s="529" t="s">
        <v>1049</v>
      </c>
    </row>
    <row r="26100" spans="12:13" x14ac:dyDescent="0.35">
      <c r="L26100" s="535" t="s">
        <v>27164</v>
      </c>
      <c r="M26100" s="529" t="s">
        <v>1049</v>
      </c>
    </row>
    <row r="26101" spans="12:13" x14ac:dyDescent="0.35">
      <c r="L26101" s="535" t="s">
        <v>27165</v>
      </c>
      <c r="M26101" s="529" t="s">
        <v>1049</v>
      </c>
    </row>
    <row r="26102" spans="12:13" x14ac:dyDescent="0.35">
      <c r="L26102" s="535" t="s">
        <v>27166</v>
      </c>
      <c r="M26102" s="529" t="s">
        <v>1049</v>
      </c>
    </row>
    <row r="26103" spans="12:13" x14ac:dyDescent="0.35">
      <c r="L26103" s="535" t="s">
        <v>27167</v>
      </c>
      <c r="M26103" s="529" t="s">
        <v>1049</v>
      </c>
    </row>
    <row r="26104" spans="12:13" x14ac:dyDescent="0.35">
      <c r="L26104" s="535" t="s">
        <v>27168</v>
      </c>
      <c r="M26104" s="529" t="s">
        <v>1049</v>
      </c>
    </row>
    <row r="26105" spans="12:13" x14ac:dyDescent="0.35">
      <c r="L26105" s="535" t="s">
        <v>27169</v>
      </c>
      <c r="M26105" s="529" t="s">
        <v>1049</v>
      </c>
    </row>
    <row r="26106" spans="12:13" x14ac:dyDescent="0.35">
      <c r="L26106" s="535" t="s">
        <v>27170</v>
      </c>
      <c r="M26106" s="529" t="s">
        <v>1049</v>
      </c>
    </row>
    <row r="26107" spans="12:13" x14ac:dyDescent="0.35">
      <c r="L26107" s="535" t="s">
        <v>27171</v>
      </c>
      <c r="M26107" s="529" t="s">
        <v>1049</v>
      </c>
    </row>
    <row r="26108" spans="12:13" x14ac:dyDescent="0.35">
      <c r="L26108" s="535" t="s">
        <v>27172</v>
      </c>
      <c r="M26108" s="529" t="s">
        <v>1049</v>
      </c>
    </row>
    <row r="26109" spans="12:13" x14ac:dyDescent="0.35">
      <c r="L26109" s="535" t="s">
        <v>27173</v>
      </c>
      <c r="M26109" s="529" t="s">
        <v>1049</v>
      </c>
    </row>
    <row r="26110" spans="12:13" x14ac:dyDescent="0.35">
      <c r="L26110" s="535" t="s">
        <v>27174</v>
      </c>
      <c r="M26110" s="529" t="s">
        <v>1049</v>
      </c>
    </row>
    <row r="26111" spans="12:13" x14ac:dyDescent="0.35">
      <c r="L26111" s="535" t="s">
        <v>27175</v>
      </c>
      <c r="M26111" s="529" t="s">
        <v>1049</v>
      </c>
    </row>
    <row r="26112" spans="12:13" x14ac:dyDescent="0.35">
      <c r="L26112" s="535" t="s">
        <v>27176</v>
      </c>
      <c r="M26112" s="529" t="s">
        <v>1049</v>
      </c>
    </row>
    <row r="26113" spans="12:13" x14ac:dyDescent="0.35">
      <c r="L26113" s="535" t="s">
        <v>27177</v>
      </c>
      <c r="M26113" s="529" t="s">
        <v>1049</v>
      </c>
    </row>
    <row r="26114" spans="12:13" x14ac:dyDescent="0.35">
      <c r="L26114" s="535" t="s">
        <v>27178</v>
      </c>
      <c r="M26114" s="529" t="s">
        <v>1049</v>
      </c>
    </row>
    <row r="26115" spans="12:13" x14ac:dyDescent="0.35">
      <c r="L26115" s="535" t="s">
        <v>27179</v>
      </c>
      <c r="M26115" s="529" t="s">
        <v>1049</v>
      </c>
    </row>
    <row r="26116" spans="12:13" x14ac:dyDescent="0.35">
      <c r="L26116" s="535" t="s">
        <v>27180</v>
      </c>
      <c r="M26116" s="529" t="s">
        <v>1049</v>
      </c>
    </row>
    <row r="26117" spans="12:13" x14ac:dyDescent="0.35">
      <c r="L26117" s="535" t="s">
        <v>27181</v>
      </c>
      <c r="M26117" s="529" t="s">
        <v>1049</v>
      </c>
    </row>
    <row r="26118" spans="12:13" x14ac:dyDescent="0.35">
      <c r="L26118" s="535" t="s">
        <v>27182</v>
      </c>
      <c r="M26118" s="529" t="s">
        <v>1049</v>
      </c>
    </row>
    <row r="26119" spans="12:13" x14ac:dyDescent="0.35">
      <c r="L26119" s="535" t="s">
        <v>27183</v>
      </c>
      <c r="M26119" s="529" t="s">
        <v>1049</v>
      </c>
    </row>
    <row r="26120" spans="12:13" x14ac:dyDescent="0.35">
      <c r="L26120" s="535" t="s">
        <v>27184</v>
      </c>
      <c r="M26120" s="529" t="s">
        <v>1049</v>
      </c>
    </row>
    <row r="26121" spans="12:13" x14ac:dyDescent="0.35">
      <c r="L26121" s="535" t="s">
        <v>27185</v>
      </c>
      <c r="M26121" s="529" t="s">
        <v>1049</v>
      </c>
    </row>
    <row r="26122" spans="12:13" x14ac:dyDescent="0.35">
      <c r="L26122" s="535" t="s">
        <v>27186</v>
      </c>
      <c r="M26122" s="529" t="s">
        <v>1049</v>
      </c>
    </row>
    <row r="26123" spans="12:13" x14ac:dyDescent="0.35">
      <c r="L26123" s="535" t="s">
        <v>27187</v>
      </c>
      <c r="M26123" s="529" t="s">
        <v>1049</v>
      </c>
    </row>
    <row r="26124" spans="12:13" x14ac:dyDescent="0.35">
      <c r="L26124" s="535" t="s">
        <v>27188</v>
      </c>
      <c r="M26124" s="529" t="s">
        <v>1049</v>
      </c>
    </row>
    <row r="26125" spans="12:13" x14ac:dyDescent="0.35">
      <c r="L26125" s="535" t="s">
        <v>27189</v>
      </c>
      <c r="M26125" s="529" t="s">
        <v>1047</v>
      </c>
    </row>
    <row r="26126" spans="12:13" x14ac:dyDescent="0.35">
      <c r="L26126" s="535" t="s">
        <v>27190</v>
      </c>
      <c r="M26126" s="529" t="s">
        <v>1049</v>
      </c>
    </row>
    <row r="26127" spans="12:13" x14ac:dyDescent="0.35">
      <c r="L26127" s="535" t="s">
        <v>27191</v>
      </c>
      <c r="M26127" s="529" t="s">
        <v>1047</v>
      </c>
    </row>
    <row r="26128" spans="12:13" x14ac:dyDescent="0.35">
      <c r="L26128" s="535" t="s">
        <v>27192</v>
      </c>
      <c r="M26128" s="529" t="s">
        <v>1047</v>
      </c>
    </row>
    <row r="26129" spans="12:13" x14ac:dyDescent="0.35">
      <c r="L26129" s="535" t="s">
        <v>27193</v>
      </c>
      <c r="M26129" s="529" t="s">
        <v>1049</v>
      </c>
    </row>
    <row r="26130" spans="12:13" x14ac:dyDescent="0.35">
      <c r="L26130" s="535" t="s">
        <v>27194</v>
      </c>
      <c r="M26130" s="529" t="s">
        <v>1047</v>
      </c>
    </row>
    <row r="26131" spans="12:13" x14ac:dyDescent="0.35">
      <c r="L26131" s="535" t="s">
        <v>27195</v>
      </c>
      <c r="M26131" s="529" t="s">
        <v>1049</v>
      </c>
    </row>
    <row r="26132" spans="12:13" x14ac:dyDescent="0.35">
      <c r="L26132" s="535" t="s">
        <v>27196</v>
      </c>
      <c r="M26132" s="529" t="s">
        <v>1049</v>
      </c>
    </row>
    <row r="26133" spans="12:13" x14ac:dyDescent="0.35">
      <c r="L26133" s="535" t="s">
        <v>27197</v>
      </c>
      <c r="M26133" s="529" t="s">
        <v>1049</v>
      </c>
    </row>
    <row r="26134" spans="12:13" x14ac:dyDescent="0.35">
      <c r="L26134" s="535" t="s">
        <v>27198</v>
      </c>
      <c r="M26134" s="529" t="s">
        <v>1049</v>
      </c>
    </row>
    <row r="26135" spans="12:13" x14ac:dyDescent="0.35">
      <c r="L26135" s="535" t="s">
        <v>27199</v>
      </c>
      <c r="M26135" s="529" t="s">
        <v>1049</v>
      </c>
    </row>
    <row r="26136" spans="12:13" x14ac:dyDescent="0.35">
      <c r="L26136" s="535" t="s">
        <v>27200</v>
      </c>
      <c r="M26136" s="529" t="s">
        <v>1049</v>
      </c>
    </row>
    <row r="26137" spans="12:13" x14ac:dyDescent="0.35">
      <c r="L26137" s="535" t="s">
        <v>27201</v>
      </c>
      <c r="M26137" s="529" t="s">
        <v>1049</v>
      </c>
    </row>
    <row r="26138" spans="12:13" x14ac:dyDescent="0.35">
      <c r="L26138" s="535" t="s">
        <v>27202</v>
      </c>
      <c r="M26138" s="529" t="s">
        <v>1049</v>
      </c>
    </row>
    <row r="26139" spans="12:13" x14ac:dyDescent="0.35">
      <c r="L26139" s="535" t="s">
        <v>27203</v>
      </c>
      <c r="M26139" s="529" t="s">
        <v>1049</v>
      </c>
    </row>
    <row r="26140" spans="12:13" x14ac:dyDescent="0.35">
      <c r="L26140" s="535" t="s">
        <v>27204</v>
      </c>
      <c r="M26140" s="529" t="s">
        <v>1049</v>
      </c>
    </row>
    <row r="26141" spans="12:13" x14ac:dyDescent="0.35">
      <c r="L26141" s="535" t="s">
        <v>27205</v>
      </c>
      <c r="M26141" s="529" t="s">
        <v>1049</v>
      </c>
    </row>
    <row r="26142" spans="12:13" x14ac:dyDescent="0.35">
      <c r="L26142" s="535" t="s">
        <v>27206</v>
      </c>
      <c r="M26142" s="529" t="s">
        <v>1049</v>
      </c>
    </row>
    <row r="26143" spans="12:13" x14ac:dyDescent="0.35">
      <c r="L26143" s="535" t="s">
        <v>27207</v>
      </c>
      <c r="M26143" s="529" t="s">
        <v>1049</v>
      </c>
    </row>
    <row r="26144" spans="12:13" x14ac:dyDescent="0.35">
      <c r="L26144" s="535" t="s">
        <v>27208</v>
      </c>
      <c r="M26144" s="529" t="s">
        <v>1049</v>
      </c>
    </row>
    <row r="26145" spans="12:13" x14ac:dyDescent="0.35">
      <c r="L26145" s="535" t="s">
        <v>27209</v>
      </c>
      <c r="M26145" s="529" t="s">
        <v>1049</v>
      </c>
    </row>
    <row r="26146" spans="12:13" x14ac:dyDescent="0.35">
      <c r="L26146" s="535" t="s">
        <v>27210</v>
      </c>
      <c r="M26146" s="529" t="s">
        <v>1049</v>
      </c>
    </row>
    <row r="26147" spans="12:13" x14ac:dyDescent="0.35">
      <c r="L26147" s="535" t="s">
        <v>27211</v>
      </c>
      <c r="M26147" s="529" t="s">
        <v>1049</v>
      </c>
    </row>
    <row r="26148" spans="12:13" x14ac:dyDescent="0.35">
      <c r="L26148" s="535" t="s">
        <v>27212</v>
      </c>
      <c r="M26148" s="529" t="s">
        <v>1049</v>
      </c>
    </row>
    <row r="26149" spans="12:13" x14ac:dyDescent="0.35">
      <c r="L26149" s="535" t="s">
        <v>27213</v>
      </c>
      <c r="M26149" s="529" t="s">
        <v>1049</v>
      </c>
    </row>
    <row r="26150" spans="12:13" x14ac:dyDescent="0.35">
      <c r="L26150" s="535" t="s">
        <v>27214</v>
      </c>
      <c r="M26150" s="529" t="s">
        <v>1049</v>
      </c>
    </row>
    <row r="26151" spans="12:13" x14ac:dyDescent="0.35">
      <c r="L26151" s="535" t="s">
        <v>27215</v>
      </c>
      <c r="M26151" s="529" t="s">
        <v>1049</v>
      </c>
    </row>
    <row r="26152" spans="12:13" x14ac:dyDescent="0.35">
      <c r="L26152" s="535" t="s">
        <v>27216</v>
      </c>
      <c r="M26152" s="529" t="s">
        <v>1049</v>
      </c>
    </row>
    <row r="26153" spans="12:13" x14ac:dyDescent="0.35">
      <c r="L26153" s="535" t="s">
        <v>27217</v>
      </c>
      <c r="M26153" s="529" t="s">
        <v>1049</v>
      </c>
    </row>
    <row r="26154" spans="12:13" x14ac:dyDescent="0.35">
      <c r="L26154" s="535" t="s">
        <v>27218</v>
      </c>
      <c r="M26154" s="529" t="s">
        <v>1049</v>
      </c>
    </row>
    <row r="26155" spans="12:13" x14ac:dyDescent="0.35">
      <c r="L26155" s="535" t="s">
        <v>27219</v>
      </c>
      <c r="M26155" s="529" t="s">
        <v>1049</v>
      </c>
    </row>
    <row r="26156" spans="12:13" x14ac:dyDescent="0.35">
      <c r="L26156" s="535" t="s">
        <v>27220</v>
      </c>
      <c r="M26156" s="529" t="s">
        <v>1049</v>
      </c>
    </row>
    <row r="26157" spans="12:13" x14ac:dyDescent="0.35">
      <c r="L26157" s="535" t="s">
        <v>27221</v>
      </c>
      <c r="M26157" s="529" t="s">
        <v>1049</v>
      </c>
    </row>
    <row r="26158" spans="12:13" x14ac:dyDescent="0.35">
      <c r="L26158" s="535" t="s">
        <v>27222</v>
      </c>
      <c r="M26158" s="529" t="s">
        <v>1049</v>
      </c>
    </row>
    <row r="26159" spans="12:13" x14ac:dyDescent="0.35">
      <c r="L26159" s="535" t="s">
        <v>27223</v>
      </c>
      <c r="M26159" s="529" t="s">
        <v>1049</v>
      </c>
    </row>
    <row r="26160" spans="12:13" x14ac:dyDescent="0.35">
      <c r="L26160" s="535" t="s">
        <v>27224</v>
      </c>
      <c r="M26160" s="529" t="s">
        <v>1049</v>
      </c>
    </row>
    <row r="26161" spans="12:13" x14ac:dyDescent="0.35">
      <c r="L26161" s="535" t="s">
        <v>27225</v>
      </c>
      <c r="M26161" s="529" t="s">
        <v>1049</v>
      </c>
    </row>
    <row r="26162" spans="12:13" x14ac:dyDescent="0.35">
      <c r="L26162" s="535" t="s">
        <v>27226</v>
      </c>
      <c r="M26162" s="529" t="s">
        <v>1049</v>
      </c>
    </row>
    <row r="26163" spans="12:13" x14ac:dyDescent="0.35">
      <c r="L26163" s="535" t="s">
        <v>27227</v>
      </c>
      <c r="M26163" s="529" t="s">
        <v>1049</v>
      </c>
    </row>
    <row r="26164" spans="12:13" x14ac:dyDescent="0.35">
      <c r="L26164" s="535" t="s">
        <v>27228</v>
      </c>
      <c r="M26164" s="529" t="s">
        <v>1049</v>
      </c>
    </row>
    <row r="26165" spans="12:13" x14ac:dyDescent="0.35">
      <c r="L26165" s="535" t="s">
        <v>27229</v>
      </c>
      <c r="M26165" s="529" t="s">
        <v>1049</v>
      </c>
    </row>
    <row r="26166" spans="12:13" x14ac:dyDescent="0.35">
      <c r="L26166" s="535" t="s">
        <v>27230</v>
      </c>
      <c r="M26166" s="529" t="s">
        <v>1049</v>
      </c>
    </row>
    <row r="26167" spans="12:13" x14ac:dyDescent="0.35">
      <c r="L26167" s="535" t="s">
        <v>27231</v>
      </c>
      <c r="M26167" s="529" t="s">
        <v>1049</v>
      </c>
    </row>
    <row r="26168" spans="12:13" x14ac:dyDescent="0.35">
      <c r="L26168" s="535" t="s">
        <v>27232</v>
      </c>
      <c r="M26168" s="529" t="s">
        <v>1049</v>
      </c>
    </row>
    <row r="26169" spans="12:13" x14ac:dyDescent="0.35">
      <c r="L26169" s="535" t="s">
        <v>27233</v>
      </c>
      <c r="M26169" s="529" t="s">
        <v>1049</v>
      </c>
    </row>
    <row r="26170" spans="12:13" x14ac:dyDescent="0.35">
      <c r="L26170" s="535" t="s">
        <v>27234</v>
      </c>
      <c r="M26170" s="529" t="s">
        <v>1049</v>
      </c>
    </row>
    <row r="26171" spans="12:13" x14ac:dyDescent="0.35">
      <c r="L26171" s="535" t="s">
        <v>27235</v>
      </c>
      <c r="M26171" s="529" t="s">
        <v>1049</v>
      </c>
    </row>
    <row r="26172" spans="12:13" x14ac:dyDescent="0.35">
      <c r="L26172" s="535" t="s">
        <v>27236</v>
      </c>
      <c r="M26172" s="529" t="s">
        <v>1049</v>
      </c>
    </row>
    <row r="26173" spans="12:13" x14ac:dyDescent="0.35">
      <c r="L26173" s="535" t="s">
        <v>27237</v>
      </c>
      <c r="M26173" s="529" t="s">
        <v>1049</v>
      </c>
    </row>
    <row r="26174" spans="12:13" x14ac:dyDescent="0.35">
      <c r="L26174" s="535" t="s">
        <v>27238</v>
      </c>
      <c r="M26174" s="529" t="s">
        <v>1049</v>
      </c>
    </row>
    <row r="26175" spans="12:13" x14ac:dyDescent="0.35">
      <c r="L26175" s="535" t="s">
        <v>27239</v>
      </c>
      <c r="M26175" s="529" t="s">
        <v>1049</v>
      </c>
    </row>
    <row r="26176" spans="12:13" x14ac:dyDescent="0.35">
      <c r="L26176" s="535" t="s">
        <v>27240</v>
      </c>
      <c r="M26176" s="529" t="s">
        <v>1049</v>
      </c>
    </row>
    <row r="26177" spans="12:13" x14ac:dyDescent="0.35">
      <c r="L26177" s="535" t="s">
        <v>27241</v>
      </c>
      <c r="M26177" s="529" t="s">
        <v>1049</v>
      </c>
    </row>
    <row r="26178" spans="12:13" x14ac:dyDescent="0.35">
      <c r="L26178" s="535" t="s">
        <v>27242</v>
      </c>
      <c r="M26178" s="529" t="s">
        <v>1049</v>
      </c>
    </row>
    <row r="26179" spans="12:13" x14ac:dyDescent="0.35">
      <c r="L26179" s="535" t="s">
        <v>27243</v>
      </c>
      <c r="M26179" s="529" t="s">
        <v>1049</v>
      </c>
    </row>
    <row r="26180" spans="12:13" x14ac:dyDescent="0.35">
      <c r="L26180" s="535" t="s">
        <v>27244</v>
      </c>
      <c r="M26180" s="529" t="s">
        <v>1049</v>
      </c>
    </row>
    <row r="26181" spans="12:13" x14ac:dyDescent="0.35">
      <c r="L26181" s="535" t="s">
        <v>27245</v>
      </c>
      <c r="M26181" s="529" t="s">
        <v>1049</v>
      </c>
    </row>
    <row r="26182" spans="12:13" x14ac:dyDescent="0.35">
      <c r="L26182" s="535" t="s">
        <v>27246</v>
      </c>
      <c r="M26182" s="529" t="s">
        <v>1049</v>
      </c>
    </row>
    <row r="26183" spans="12:13" x14ac:dyDescent="0.35">
      <c r="L26183" s="535" t="s">
        <v>27247</v>
      </c>
      <c r="M26183" s="529" t="s">
        <v>1049</v>
      </c>
    </row>
    <row r="26184" spans="12:13" x14ac:dyDescent="0.35">
      <c r="L26184" s="535" t="s">
        <v>27248</v>
      </c>
      <c r="M26184" s="529" t="s">
        <v>1049</v>
      </c>
    </row>
    <row r="26185" spans="12:13" x14ac:dyDescent="0.35">
      <c r="L26185" s="535" t="s">
        <v>27249</v>
      </c>
      <c r="M26185" s="529" t="s">
        <v>1049</v>
      </c>
    </row>
    <row r="26186" spans="12:13" x14ac:dyDescent="0.35">
      <c r="L26186" s="535" t="s">
        <v>27250</v>
      </c>
      <c r="M26186" s="529" t="s">
        <v>1049</v>
      </c>
    </row>
    <row r="26187" spans="12:13" x14ac:dyDescent="0.35">
      <c r="L26187" s="535" t="s">
        <v>27251</v>
      </c>
      <c r="M26187" s="529" t="s">
        <v>1049</v>
      </c>
    </row>
    <row r="26188" spans="12:13" x14ac:dyDescent="0.35">
      <c r="L26188" s="535" t="s">
        <v>27252</v>
      </c>
      <c r="M26188" s="529" t="s">
        <v>1049</v>
      </c>
    </row>
    <row r="26189" spans="12:13" x14ac:dyDescent="0.35">
      <c r="L26189" s="535" t="s">
        <v>27253</v>
      </c>
      <c r="M26189" s="529" t="s">
        <v>1049</v>
      </c>
    </row>
    <row r="26190" spans="12:13" x14ac:dyDescent="0.35">
      <c r="L26190" s="535" t="s">
        <v>27254</v>
      </c>
      <c r="M26190" s="529" t="s">
        <v>1049</v>
      </c>
    </row>
    <row r="26191" spans="12:13" x14ac:dyDescent="0.35">
      <c r="L26191" s="535" t="s">
        <v>27255</v>
      </c>
      <c r="M26191" s="529" t="s">
        <v>1049</v>
      </c>
    </row>
    <row r="26192" spans="12:13" x14ac:dyDescent="0.35">
      <c r="L26192" s="535" t="s">
        <v>27256</v>
      </c>
      <c r="M26192" s="529" t="s">
        <v>1049</v>
      </c>
    </row>
    <row r="26193" spans="12:13" x14ac:dyDescent="0.35">
      <c r="L26193" s="535" t="s">
        <v>27257</v>
      </c>
      <c r="M26193" s="529" t="s">
        <v>1047</v>
      </c>
    </row>
    <row r="26194" spans="12:13" x14ac:dyDescent="0.35">
      <c r="L26194" s="535" t="s">
        <v>27258</v>
      </c>
      <c r="M26194" s="529" t="s">
        <v>1049</v>
      </c>
    </row>
    <row r="26195" spans="12:13" x14ac:dyDescent="0.35">
      <c r="L26195" s="535" t="s">
        <v>27259</v>
      </c>
      <c r="M26195" s="529" t="s">
        <v>1049</v>
      </c>
    </row>
    <row r="26196" spans="12:13" x14ac:dyDescent="0.35">
      <c r="L26196" s="535" t="s">
        <v>27260</v>
      </c>
      <c r="M26196" s="529" t="s">
        <v>1047</v>
      </c>
    </row>
    <row r="26197" spans="12:13" x14ac:dyDescent="0.35">
      <c r="L26197" s="535" t="s">
        <v>27261</v>
      </c>
      <c r="M26197" s="529" t="s">
        <v>1047</v>
      </c>
    </row>
    <row r="26198" spans="12:13" x14ac:dyDescent="0.35">
      <c r="L26198" s="535" t="s">
        <v>27262</v>
      </c>
      <c r="M26198" s="529" t="s">
        <v>1047</v>
      </c>
    </row>
    <row r="26199" spans="12:13" x14ac:dyDescent="0.35">
      <c r="L26199" s="535" t="s">
        <v>27263</v>
      </c>
      <c r="M26199" s="529" t="s">
        <v>1047</v>
      </c>
    </row>
    <row r="26200" spans="12:13" x14ac:dyDescent="0.35">
      <c r="L26200" s="535" t="s">
        <v>27264</v>
      </c>
      <c r="M26200" s="529" t="s">
        <v>1047</v>
      </c>
    </row>
    <row r="26201" spans="12:13" x14ac:dyDescent="0.35">
      <c r="L26201" s="535" t="s">
        <v>27265</v>
      </c>
      <c r="M26201" s="529" t="s">
        <v>1047</v>
      </c>
    </row>
    <row r="26202" spans="12:13" x14ac:dyDescent="0.35">
      <c r="L26202" s="535" t="s">
        <v>27266</v>
      </c>
      <c r="M26202" s="529" t="s">
        <v>1047</v>
      </c>
    </row>
    <row r="26203" spans="12:13" x14ac:dyDescent="0.35">
      <c r="L26203" s="535" t="s">
        <v>27267</v>
      </c>
      <c r="M26203" s="529" t="s">
        <v>1049</v>
      </c>
    </row>
    <row r="26204" spans="12:13" x14ac:dyDescent="0.35">
      <c r="L26204" s="535" t="s">
        <v>27268</v>
      </c>
      <c r="M26204" s="529" t="s">
        <v>1047</v>
      </c>
    </row>
    <row r="26205" spans="12:13" x14ac:dyDescent="0.35">
      <c r="L26205" s="535" t="s">
        <v>27269</v>
      </c>
      <c r="M26205" s="529" t="s">
        <v>1049</v>
      </c>
    </row>
    <row r="26206" spans="12:13" x14ac:dyDescent="0.35">
      <c r="L26206" s="535" t="s">
        <v>27270</v>
      </c>
      <c r="M26206" s="529" t="s">
        <v>1049</v>
      </c>
    </row>
    <row r="26207" spans="12:13" x14ac:dyDescent="0.35">
      <c r="L26207" s="535" t="s">
        <v>27271</v>
      </c>
      <c r="M26207" s="529" t="s">
        <v>1049</v>
      </c>
    </row>
    <row r="26208" spans="12:13" x14ac:dyDescent="0.35">
      <c r="L26208" s="535" t="s">
        <v>27272</v>
      </c>
      <c r="M26208" s="529" t="s">
        <v>1047</v>
      </c>
    </row>
    <row r="26209" spans="12:13" x14ac:dyDescent="0.35">
      <c r="L26209" s="535" t="s">
        <v>27273</v>
      </c>
      <c r="M26209" s="529" t="s">
        <v>1047</v>
      </c>
    </row>
    <row r="26210" spans="12:13" x14ac:dyDescent="0.35">
      <c r="L26210" s="535" t="s">
        <v>27274</v>
      </c>
      <c r="M26210" s="529" t="s">
        <v>1047</v>
      </c>
    </row>
    <row r="26211" spans="12:13" x14ac:dyDescent="0.35">
      <c r="L26211" s="535" t="s">
        <v>27275</v>
      </c>
      <c r="M26211" s="529" t="s">
        <v>1047</v>
      </c>
    </row>
    <row r="26212" spans="12:13" x14ac:dyDescent="0.35">
      <c r="L26212" s="535" t="s">
        <v>27276</v>
      </c>
      <c r="M26212" s="529" t="s">
        <v>1049</v>
      </c>
    </row>
    <row r="26213" spans="12:13" x14ac:dyDescent="0.35">
      <c r="L26213" s="535" t="s">
        <v>27277</v>
      </c>
      <c r="M26213" s="529" t="s">
        <v>1049</v>
      </c>
    </row>
    <row r="26214" spans="12:13" x14ac:dyDescent="0.35">
      <c r="L26214" s="535" t="s">
        <v>27278</v>
      </c>
      <c r="M26214" s="529" t="s">
        <v>1047</v>
      </c>
    </row>
    <row r="26215" spans="12:13" x14ac:dyDescent="0.35">
      <c r="L26215" s="535" t="s">
        <v>27279</v>
      </c>
      <c r="M26215" s="529" t="s">
        <v>1049</v>
      </c>
    </row>
    <row r="26216" spans="12:13" x14ac:dyDescent="0.35">
      <c r="L26216" s="535" t="s">
        <v>27280</v>
      </c>
      <c r="M26216" s="529" t="s">
        <v>1047</v>
      </c>
    </row>
    <row r="26217" spans="12:13" x14ac:dyDescent="0.35">
      <c r="L26217" s="535" t="s">
        <v>27281</v>
      </c>
      <c r="M26217" s="529" t="s">
        <v>1047</v>
      </c>
    </row>
    <row r="26218" spans="12:13" x14ac:dyDescent="0.35">
      <c r="L26218" s="535" t="s">
        <v>27282</v>
      </c>
      <c r="M26218" s="529" t="s">
        <v>1047</v>
      </c>
    </row>
    <row r="26219" spans="12:13" x14ac:dyDescent="0.35">
      <c r="L26219" s="535" t="s">
        <v>27283</v>
      </c>
      <c r="M26219" s="529" t="s">
        <v>1049</v>
      </c>
    </row>
    <row r="26220" spans="12:13" x14ac:dyDescent="0.35">
      <c r="L26220" s="535" t="s">
        <v>27284</v>
      </c>
      <c r="M26220" s="529" t="s">
        <v>1047</v>
      </c>
    </row>
    <row r="26221" spans="12:13" x14ac:dyDescent="0.35">
      <c r="L26221" s="535" t="s">
        <v>27285</v>
      </c>
      <c r="M26221" s="529" t="s">
        <v>1047</v>
      </c>
    </row>
    <row r="26222" spans="12:13" x14ac:dyDescent="0.35">
      <c r="L26222" s="535" t="s">
        <v>27286</v>
      </c>
      <c r="M26222" s="529" t="s">
        <v>1047</v>
      </c>
    </row>
    <row r="26223" spans="12:13" x14ac:dyDescent="0.35">
      <c r="L26223" s="535" t="s">
        <v>27287</v>
      </c>
      <c r="M26223" s="529" t="s">
        <v>1047</v>
      </c>
    </row>
    <row r="26224" spans="12:13" x14ac:dyDescent="0.35">
      <c r="L26224" s="535" t="s">
        <v>27288</v>
      </c>
      <c r="M26224" s="529" t="s">
        <v>1049</v>
      </c>
    </row>
    <row r="26225" spans="12:13" x14ac:dyDescent="0.35">
      <c r="L26225" s="535" t="s">
        <v>27289</v>
      </c>
      <c r="M26225" s="529" t="s">
        <v>1047</v>
      </c>
    </row>
    <row r="26226" spans="12:13" x14ac:dyDescent="0.35">
      <c r="L26226" s="535" t="s">
        <v>27290</v>
      </c>
      <c r="M26226" s="529" t="s">
        <v>1047</v>
      </c>
    </row>
    <row r="26227" spans="12:13" x14ac:dyDescent="0.35">
      <c r="L26227" s="535" t="s">
        <v>27291</v>
      </c>
      <c r="M26227" s="529" t="s">
        <v>1047</v>
      </c>
    </row>
    <row r="26228" spans="12:13" x14ac:dyDescent="0.35">
      <c r="L26228" s="535" t="s">
        <v>27292</v>
      </c>
      <c r="M26228" s="529" t="s">
        <v>1047</v>
      </c>
    </row>
    <row r="26229" spans="12:13" x14ac:dyDescent="0.35">
      <c r="L26229" s="535" t="s">
        <v>27293</v>
      </c>
      <c r="M26229" s="529" t="s">
        <v>1047</v>
      </c>
    </row>
    <row r="26230" spans="12:13" x14ac:dyDescent="0.35">
      <c r="L26230" s="535" t="s">
        <v>27294</v>
      </c>
      <c r="M26230" s="529" t="s">
        <v>1047</v>
      </c>
    </row>
    <row r="26231" spans="12:13" x14ac:dyDescent="0.35">
      <c r="L26231" s="535" t="s">
        <v>27295</v>
      </c>
      <c r="M26231" s="529" t="s">
        <v>1047</v>
      </c>
    </row>
    <row r="26232" spans="12:13" x14ac:dyDescent="0.35">
      <c r="L26232" s="535" t="s">
        <v>27296</v>
      </c>
      <c r="M26232" s="529" t="s">
        <v>1047</v>
      </c>
    </row>
    <row r="26233" spans="12:13" x14ac:dyDescent="0.35">
      <c r="L26233" s="535" t="s">
        <v>27297</v>
      </c>
      <c r="M26233" s="529" t="s">
        <v>1047</v>
      </c>
    </row>
    <row r="26234" spans="12:13" x14ac:dyDescent="0.35">
      <c r="L26234" s="535" t="s">
        <v>27298</v>
      </c>
      <c r="M26234" s="529" t="s">
        <v>1047</v>
      </c>
    </row>
    <row r="26235" spans="12:13" x14ac:dyDescent="0.35">
      <c r="L26235" s="535" t="s">
        <v>27299</v>
      </c>
      <c r="M26235" s="529" t="s">
        <v>1047</v>
      </c>
    </row>
    <row r="26236" spans="12:13" x14ac:dyDescent="0.35">
      <c r="L26236" s="535" t="s">
        <v>27300</v>
      </c>
      <c r="M26236" s="529" t="s">
        <v>1068</v>
      </c>
    </row>
    <row r="26237" spans="12:13" x14ac:dyDescent="0.35">
      <c r="L26237" s="535" t="s">
        <v>27301</v>
      </c>
      <c r="M26237" s="529" t="s">
        <v>1068</v>
      </c>
    </row>
    <row r="26238" spans="12:13" x14ac:dyDescent="0.35">
      <c r="L26238" s="535" t="s">
        <v>27302</v>
      </c>
      <c r="M26238" s="529" t="s">
        <v>1047</v>
      </c>
    </row>
    <row r="26239" spans="12:13" x14ac:dyDescent="0.35">
      <c r="L26239" s="535" t="s">
        <v>27303</v>
      </c>
      <c r="M26239" s="529" t="s">
        <v>1047</v>
      </c>
    </row>
    <row r="26240" spans="12:13" x14ac:dyDescent="0.35">
      <c r="L26240" s="535" t="s">
        <v>27304</v>
      </c>
      <c r="M26240" s="529" t="s">
        <v>1047</v>
      </c>
    </row>
    <row r="26241" spans="12:13" x14ac:dyDescent="0.35">
      <c r="L26241" s="535" t="s">
        <v>27305</v>
      </c>
      <c r="M26241" s="529" t="s">
        <v>1068</v>
      </c>
    </row>
    <row r="26242" spans="12:13" x14ac:dyDescent="0.35">
      <c r="L26242" s="535" t="s">
        <v>27306</v>
      </c>
      <c r="M26242" s="529" t="s">
        <v>1047</v>
      </c>
    </row>
    <row r="26243" spans="12:13" x14ac:dyDescent="0.35">
      <c r="L26243" s="535" t="s">
        <v>27307</v>
      </c>
      <c r="M26243" s="529" t="s">
        <v>1068</v>
      </c>
    </row>
    <row r="26244" spans="12:13" x14ac:dyDescent="0.35">
      <c r="L26244" s="535" t="s">
        <v>27308</v>
      </c>
      <c r="M26244" s="529" t="s">
        <v>1047</v>
      </c>
    </row>
    <row r="26245" spans="12:13" x14ac:dyDescent="0.35">
      <c r="L26245" s="535" t="s">
        <v>27309</v>
      </c>
      <c r="M26245" s="529" t="s">
        <v>1047</v>
      </c>
    </row>
    <row r="26246" spans="12:13" x14ac:dyDescent="0.35">
      <c r="L26246" s="535" t="s">
        <v>27310</v>
      </c>
      <c r="M26246" s="529" t="s">
        <v>1047</v>
      </c>
    </row>
    <row r="26247" spans="12:13" x14ac:dyDescent="0.35">
      <c r="L26247" s="535" t="s">
        <v>27311</v>
      </c>
      <c r="M26247" s="529" t="s">
        <v>1068</v>
      </c>
    </row>
    <row r="26248" spans="12:13" x14ac:dyDescent="0.35">
      <c r="L26248" s="535" t="s">
        <v>27312</v>
      </c>
      <c r="M26248" s="529" t="s">
        <v>1068</v>
      </c>
    </row>
    <row r="26249" spans="12:13" x14ac:dyDescent="0.35">
      <c r="L26249" s="535" t="s">
        <v>27313</v>
      </c>
      <c r="M26249" s="529" t="s">
        <v>1068</v>
      </c>
    </row>
    <row r="26250" spans="12:13" x14ac:dyDescent="0.35">
      <c r="L26250" s="535" t="s">
        <v>27314</v>
      </c>
      <c r="M26250" s="529" t="s">
        <v>1047</v>
      </c>
    </row>
    <row r="26251" spans="12:13" x14ac:dyDescent="0.35">
      <c r="L26251" s="535" t="s">
        <v>27315</v>
      </c>
      <c r="M26251" s="529" t="s">
        <v>1049</v>
      </c>
    </row>
    <row r="26252" spans="12:13" x14ac:dyDescent="0.35">
      <c r="L26252" s="535" t="s">
        <v>27316</v>
      </c>
      <c r="M26252" s="529" t="s">
        <v>1049</v>
      </c>
    </row>
    <row r="26253" spans="12:13" x14ac:dyDescent="0.35">
      <c r="L26253" s="535" t="s">
        <v>27317</v>
      </c>
      <c r="M26253" s="529" t="s">
        <v>1047</v>
      </c>
    </row>
    <row r="26254" spans="12:13" x14ac:dyDescent="0.35">
      <c r="L26254" s="535" t="s">
        <v>27318</v>
      </c>
      <c r="M26254" s="529" t="s">
        <v>1047</v>
      </c>
    </row>
    <row r="26255" spans="12:13" x14ac:dyDescent="0.35">
      <c r="L26255" s="535" t="s">
        <v>27319</v>
      </c>
      <c r="M26255" s="529" t="s">
        <v>1047</v>
      </c>
    </row>
    <row r="26256" spans="12:13" x14ac:dyDescent="0.35">
      <c r="L26256" s="535" t="s">
        <v>27320</v>
      </c>
      <c r="M26256" s="529" t="s">
        <v>1047</v>
      </c>
    </row>
    <row r="26257" spans="12:13" x14ac:dyDescent="0.35">
      <c r="L26257" s="535" t="s">
        <v>27321</v>
      </c>
      <c r="M26257" s="529" t="s">
        <v>1068</v>
      </c>
    </row>
    <row r="26258" spans="12:13" x14ac:dyDescent="0.35">
      <c r="L26258" s="535" t="s">
        <v>27322</v>
      </c>
      <c r="M26258" s="529" t="s">
        <v>1047</v>
      </c>
    </row>
    <row r="26259" spans="12:13" x14ac:dyDescent="0.35">
      <c r="L26259" s="535" t="s">
        <v>27323</v>
      </c>
      <c r="M26259" s="529" t="s">
        <v>1049</v>
      </c>
    </row>
    <row r="26260" spans="12:13" x14ac:dyDescent="0.35">
      <c r="L26260" s="535" t="s">
        <v>27324</v>
      </c>
      <c r="M26260" s="529" t="s">
        <v>1049</v>
      </c>
    </row>
    <row r="26261" spans="12:13" x14ac:dyDescent="0.35">
      <c r="L26261" s="535" t="s">
        <v>27325</v>
      </c>
      <c r="M26261" s="529" t="s">
        <v>1047</v>
      </c>
    </row>
    <row r="26262" spans="12:13" x14ac:dyDescent="0.35">
      <c r="L26262" s="535" t="s">
        <v>27326</v>
      </c>
      <c r="M26262" s="529" t="s">
        <v>1049</v>
      </c>
    </row>
    <row r="26263" spans="12:13" x14ac:dyDescent="0.35">
      <c r="L26263" s="535" t="s">
        <v>27327</v>
      </c>
      <c r="M26263" s="529" t="s">
        <v>1047</v>
      </c>
    </row>
    <row r="26264" spans="12:13" x14ac:dyDescent="0.35">
      <c r="L26264" s="535" t="s">
        <v>27328</v>
      </c>
      <c r="M26264" s="529" t="s">
        <v>1049</v>
      </c>
    </row>
    <row r="26265" spans="12:13" x14ac:dyDescent="0.35">
      <c r="L26265" s="535" t="s">
        <v>27329</v>
      </c>
      <c r="M26265" s="529" t="s">
        <v>1068</v>
      </c>
    </row>
    <row r="26266" spans="12:13" x14ac:dyDescent="0.35">
      <c r="L26266" s="535" t="s">
        <v>27330</v>
      </c>
      <c r="M26266" s="529" t="s">
        <v>1049</v>
      </c>
    </row>
    <row r="26267" spans="12:13" x14ac:dyDescent="0.35">
      <c r="L26267" s="535" t="s">
        <v>27331</v>
      </c>
      <c r="M26267" s="529" t="s">
        <v>1047</v>
      </c>
    </row>
    <row r="26268" spans="12:13" x14ac:dyDescent="0.35">
      <c r="L26268" s="535" t="s">
        <v>27332</v>
      </c>
      <c r="M26268" s="529" t="s">
        <v>1049</v>
      </c>
    </row>
    <row r="26269" spans="12:13" x14ac:dyDescent="0.35">
      <c r="L26269" s="535" t="s">
        <v>27333</v>
      </c>
      <c r="M26269" s="529" t="s">
        <v>1047</v>
      </c>
    </row>
    <row r="26270" spans="12:13" x14ac:dyDescent="0.35">
      <c r="L26270" s="535" t="s">
        <v>27334</v>
      </c>
      <c r="M26270" s="529" t="s">
        <v>1047</v>
      </c>
    </row>
    <row r="26271" spans="12:13" x14ac:dyDescent="0.35">
      <c r="L26271" s="535" t="s">
        <v>27335</v>
      </c>
      <c r="M26271" s="529" t="s">
        <v>1047</v>
      </c>
    </row>
    <row r="26272" spans="12:13" x14ac:dyDescent="0.35">
      <c r="L26272" s="535" t="s">
        <v>27336</v>
      </c>
      <c r="M26272" s="529" t="s">
        <v>1047</v>
      </c>
    </row>
    <row r="26273" spans="12:13" x14ac:dyDescent="0.35">
      <c r="L26273" s="535" t="s">
        <v>27337</v>
      </c>
      <c r="M26273" s="529" t="s">
        <v>1047</v>
      </c>
    </row>
    <row r="26274" spans="12:13" x14ac:dyDescent="0.35">
      <c r="L26274" s="535" t="s">
        <v>27338</v>
      </c>
      <c r="M26274" s="529" t="s">
        <v>1049</v>
      </c>
    </row>
    <row r="26275" spans="12:13" x14ac:dyDescent="0.35">
      <c r="L26275" s="535" t="s">
        <v>27339</v>
      </c>
      <c r="M26275" s="529" t="s">
        <v>1049</v>
      </c>
    </row>
    <row r="26276" spans="12:13" x14ac:dyDescent="0.35">
      <c r="L26276" s="535" t="s">
        <v>27340</v>
      </c>
      <c r="M26276" s="529" t="s">
        <v>1047</v>
      </c>
    </row>
    <row r="26277" spans="12:13" x14ac:dyDescent="0.35">
      <c r="L26277" s="535" t="s">
        <v>27341</v>
      </c>
      <c r="M26277" s="529" t="s">
        <v>1047</v>
      </c>
    </row>
    <row r="26278" spans="12:13" x14ac:dyDescent="0.35">
      <c r="L26278" s="535" t="s">
        <v>27342</v>
      </c>
      <c r="M26278" s="529" t="s">
        <v>1047</v>
      </c>
    </row>
    <row r="26279" spans="12:13" x14ac:dyDescent="0.35">
      <c r="L26279" s="535" t="s">
        <v>27343</v>
      </c>
      <c r="M26279" s="529" t="s">
        <v>1049</v>
      </c>
    </row>
    <row r="26280" spans="12:13" x14ac:dyDescent="0.35">
      <c r="L26280" s="535" t="s">
        <v>27344</v>
      </c>
      <c r="M26280" s="529" t="s">
        <v>1047</v>
      </c>
    </row>
    <row r="26281" spans="12:13" x14ac:dyDescent="0.35">
      <c r="L26281" s="535" t="s">
        <v>27345</v>
      </c>
      <c r="M26281" s="529" t="s">
        <v>1068</v>
      </c>
    </row>
    <row r="26282" spans="12:13" x14ac:dyDescent="0.35">
      <c r="L26282" s="535" t="s">
        <v>27346</v>
      </c>
      <c r="M26282" s="529" t="s">
        <v>1047</v>
      </c>
    </row>
    <row r="26283" spans="12:13" x14ac:dyDescent="0.35">
      <c r="L26283" s="535" t="s">
        <v>27347</v>
      </c>
      <c r="M26283" s="529" t="s">
        <v>1047</v>
      </c>
    </row>
    <row r="26284" spans="12:13" x14ac:dyDescent="0.35">
      <c r="L26284" s="535" t="s">
        <v>27348</v>
      </c>
      <c r="M26284" s="529" t="s">
        <v>1047</v>
      </c>
    </row>
    <row r="26285" spans="12:13" x14ac:dyDescent="0.35">
      <c r="L26285" s="535" t="s">
        <v>27349</v>
      </c>
      <c r="M26285" s="529" t="s">
        <v>1049</v>
      </c>
    </row>
    <row r="26286" spans="12:13" x14ac:dyDescent="0.35">
      <c r="L26286" s="535" t="s">
        <v>27350</v>
      </c>
      <c r="M26286" s="529" t="s">
        <v>1047</v>
      </c>
    </row>
    <row r="26287" spans="12:13" x14ac:dyDescent="0.35">
      <c r="L26287" s="535" t="s">
        <v>27351</v>
      </c>
      <c r="M26287" s="529" t="s">
        <v>1049</v>
      </c>
    </row>
    <row r="26288" spans="12:13" x14ac:dyDescent="0.35">
      <c r="L26288" s="535" t="s">
        <v>27352</v>
      </c>
      <c r="M26288" s="529" t="s">
        <v>1047</v>
      </c>
    </row>
    <row r="26289" spans="12:13" x14ac:dyDescent="0.35">
      <c r="L26289" s="535" t="s">
        <v>27353</v>
      </c>
      <c r="M26289" s="529" t="s">
        <v>1068</v>
      </c>
    </row>
    <row r="26290" spans="12:13" x14ac:dyDescent="0.35">
      <c r="L26290" s="535" t="s">
        <v>27354</v>
      </c>
      <c r="M26290" s="529" t="s">
        <v>1047</v>
      </c>
    </row>
    <row r="26291" spans="12:13" x14ac:dyDescent="0.35">
      <c r="L26291" s="535" t="s">
        <v>27355</v>
      </c>
      <c r="M26291" s="529" t="s">
        <v>1047</v>
      </c>
    </row>
    <row r="26292" spans="12:13" x14ac:dyDescent="0.35">
      <c r="L26292" s="535" t="s">
        <v>27356</v>
      </c>
      <c r="M26292" s="529" t="s">
        <v>1049</v>
      </c>
    </row>
    <row r="26293" spans="12:13" x14ac:dyDescent="0.35">
      <c r="L26293" s="535" t="s">
        <v>27357</v>
      </c>
      <c r="M26293" s="529" t="s">
        <v>1049</v>
      </c>
    </row>
    <row r="26294" spans="12:13" x14ac:dyDescent="0.35">
      <c r="L26294" s="535" t="s">
        <v>27358</v>
      </c>
      <c r="M26294" s="529" t="s">
        <v>1068</v>
      </c>
    </row>
    <row r="26295" spans="12:13" x14ac:dyDescent="0.35">
      <c r="L26295" s="535" t="s">
        <v>27359</v>
      </c>
      <c r="M26295" s="529" t="s">
        <v>1049</v>
      </c>
    </row>
    <row r="26296" spans="12:13" x14ac:dyDescent="0.35">
      <c r="L26296" s="535" t="s">
        <v>27360</v>
      </c>
      <c r="M26296" s="529" t="s">
        <v>1049</v>
      </c>
    </row>
    <row r="26297" spans="12:13" x14ac:dyDescent="0.35">
      <c r="L26297" s="535" t="s">
        <v>27361</v>
      </c>
      <c r="M26297" s="529" t="s">
        <v>1049</v>
      </c>
    </row>
    <row r="26298" spans="12:13" x14ac:dyDescent="0.35">
      <c r="L26298" s="535" t="s">
        <v>27362</v>
      </c>
      <c r="M26298" s="529" t="s">
        <v>1049</v>
      </c>
    </row>
    <row r="26299" spans="12:13" x14ac:dyDescent="0.35">
      <c r="L26299" s="535" t="s">
        <v>27363</v>
      </c>
      <c r="M26299" s="529" t="s">
        <v>1049</v>
      </c>
    </row>
    <row r="26300" spans="12:13" x14ac:dyDescent="0.35">
      <c r="L26300" s="535" t="s">
        <v>27364</v>
      </c>
      <c r="M26300" s="529" t="s">
        <v>1049</v>
      </c>
    </row>
    <row r="26301" spans="12:13" x14ac:dyDescent="0.35">
      <c r="L26301" s="535" t="s">
        <v>27365</v>
      </c>
      <c r="M26301" s="529" t="s">
        <v>1049</v>
      </c>
    </row>
    <row r="26302" spans="12:13" x14ac:dyDescent="0.35">
      <c r="L26302" s="535" t="s">
        <v>27366</v>
      </c>
      <c r="M26302" s="529" t="s">
        <v>1049</v>
      </c>
    </row>
    <row r="26303" spans="12:13" x14ac:dyDescent="0.35">
      <c r="L26303" s="535" t="s">
        <v>27367</v>
      </c>
      <c r="M26303" s="529" t="s">
        <v>1049</v>
      </c>
    </row>
    <row r="26304" spans="12:13" x14ac:dyDescent="0.35">
      <c r="L26304" s="535" t="s">
        <v>27368</v>
      </c>
      <c r="M26304" s="529" t="s">
        <v>1049</v>
      </c>
    </row>
    <row r="26305" spans="12:13" x14ac:dyDescent="0.35">
      <c r="L26305" s="535" t="s">
        <v>27369</v>
      </c>
      <c r="M26305" s="529" t="s">
        <v>1049</v>
      </c>
    </row>
    <row r="26306" spans="12:13" x14ac:dyDescent="0.35">
      <c r="L26306" s="535" t="s">
        <v>27370</v>
      </c>
      <c r="M26306" s="529" t="s">
        <v>1049</v>
      </c>
    </row>
    <row r="26307" spans="12:13" x14ac:dyDescent="0.35">
      <c r="L26307" s="535" t="s">
        <v>27371</v>
      </c>
      <c r="M26307" s="529" t="s">
        <v>1049</v>
      </c>
    </row>
    <row r="26308" spans="12:13" x14ac:dyDescent="0.35">
      <c r="L26308" s="535" t="s">
        <v>27372</v>
      </c>
      <c r="M26308" s="529" t="s">
        <v>1049</v>
      </c>
    </row>
    <row r="26309" spans="12:13" x14ac:dyDescent="0.35">
      <c r="L26309" s="535" t="s">
        <v>27373</v>
      </c>
      <c r="M26309" s="529" t="s">
        <v>1049</v>
      </c>
    </row>
    <row r="26310" spans="12:13" x14ac:dyDescent="0.35">
      <c r="L26310" s="535" t="s">
        <v>27374</v>
      </c>
      <c r="M26310" s="529" t="s">
        <v>1049</v>
      </c>
    </row>
    <row r="26311" spans="12:13" x14ac:dyDescent="0.35">
      <c r="L26311" s="535" t="s">
        <v>27375</v>
      </c>
      <c r="M26311" s="529" t="s">
        <v>1049</v>
      </c>
    </row>
    <row r="26312" spans="12:13" x14ac:dyDescent="0.35">
      <c r="L26312" s="535" t="s">
        <v>27376</v>
      </c>
      <c r="M26312" s="529" t="s">
        <v>1049</v>
      </c>
    </row>
    <row r="26313" spans="12:13" x14ac:dyDescent="0.35">
      <c r="L26313" s="535" t="s">
        <v>27377</v>
      </c>
      <c r="M26313" s="529" t="s">
        <v>1049</v>
      </c>
    </row>
    <row r="26314" spans="12:13" x14ac:dyDescent="0.35">
      <c r="L26314" s="535" t="s">
        <v>27378</v>
      </c>
      <c r="M26314" s="529" t="s">
        <v>1049</v>
      </c>
    </row>
    <row r="26315" spans="12:13" x14ac:dyDescent="0.35">
      <c r="L26315" s="535" t="s">
        <v>27379</v>
      </c>
      <c r="M26315" s="529" t="s">
        <v>1049</v>
      </c>
    </row>
    <row r="26316" spans="12:13" x14ac:dyDescent="0.35">
      <c r="L26316" s="535" t="s">
        <v>27380</v>
      </c>
      <c r="M26316" s="529" t="s">
        <v>1049</v>
      </c>
    </row>
    <row r="26317" spans="12:13" x14ac:dyDescent="0.35">
      <c r="L26317" s="535" t="s">
        <v>27381</v>
      </c>
      <c r="M26317" s="529" t="s">
        <v>1049</v>
      </c>
    </row>
    <row r="26318" spans="12:13" x14ac:dyDescent="0.35">
      <c r="L26318" s="535" t="s">
        <v>27382</v>
      </c>
      <c r="M26318" s="529" t="s">
        <v>1049</v>
      </c>
    </row>
    <row r="26319" spans="12:13" x14ac:dyDescent="0.35">
      <c r="L26319" s="535" t="s">
        <v>27383</v>
      </c>
      <c r="M26319" s="529" t="s">
        <v>1049</v>
      </c>
    </row>
    <row r="26320" spans="12:13" x14ac:dyDescent="0.35">
      <c r="L26320" s="535" t="s">
        <v>27384</v>
      </c>
      <c r="M26320" s="529" t="s">
        <v>1049</v>
      </c>
    </row>
    <row r="26321" spans="12:13" x14ac:dyDescent="0.35">
      <c r="L26321" s="535" t="s">
        <v>27385</v>
      </c>
      <c r="M26321" s="529" t="s">
        <v>1049</v>
      </c>
    </row>
    <row r="26322" spans="12:13" x14ac:dyDescent="0.35">
      <c r="L26322" s="535" t="s">
        <v>27386</v>
      </c>
      <c r="M26322" s="529" t="s">
        <v>1049</v>
      </c>
    </row>
    <row r="26323" spans="12:13" x14ac:dyDescent="0.35">
      <c r="L26323" s="535" t="s">
        <v>27387</v>
      </c>
      <c r="M26323" s="529" t="s">
        <v>1049</v>
      </c>
    </row>
    <row r="26324" spans="12:13" x14ac:dyDescent="0.35">
      <c r="L26324" s="535" t="s">
        <v>27388</v>
      </c>
      <c r="M26324" s="529" t="s">
        <v>1049</v>
      </c>
    </row>
    <row r="26325" spans="12:13" x14ac:dyDescent="0.35">
      <c r="L26325" s="535" t="s">
        <v>27389</v>
      </c>
      <c r="M26325" s="529" t="s">
        <v>1049</v>
      </c>
    </row>
    <row r="26326" spans="12:13" x14ac:dyDescent="0.35">
      <c r="L26326" s="535" t="s">
        <v>27390</v>
      </c>
      <c r="M26326" s="529" t="s">
        <v>1049</v>
      </c>
    </row>
    <row r="26327" spans="12:13" x14ac:dyDescent="0.35">
      <c r="L26327" s="535" t="s">
        <v>27391</v>
      </c>
      <c r="M26327" s="529" t="s">
        <v>1049</v>
      </c>
    </row>
    <row r="26328" spans="12:13" x14ac:dyDescent="0.35">
      <c r="L26328" s="535" t="s">
        <v>27392</v>
      </c>
      <c r="M26328" s="529" t="s">
        <v>1049</v>
      </c>
    </row>
    <row r="26329" spans="12:13" x14ac:dyDescent="0.35">
      <c r="L26329" s="535" t="s">
        <v>27393</v>
      </c>
      <c r="M26329" s="529" t="s">
        <v>1049</v>
      </c>
    </row>
    <row r="26330" spans="12:13" x14ac:dyDescent="0.35">
      <c r="L26330" s="535" t="s">
        <v>27394</v>
      </c>
      <c r="M26330" s="529" t="s">
        <v>1049</v>
      </c>
    </row>
    <row r="26331" spans="12:13" x14ac:dyDescent="0.35">
      <c r="L26331" s="535" t="s">
        <v>27395</v>
      </c>
      <c r="M26331" s="529" t="s">
        <v>1049</v>
      </c>
    </row>
    <row r="26332" spans="12:13" x14ac:dyDescent="0.35">
      <c r="L26332" s="535" t="s">
        <v>27396</v>
      </c>
      <c r="M26332" s="529" t="s">
        <v>1049</v>
      </c>
    </row>
    <row r="26333" spans="12:13" x14ac:dyDescent="0.35">
      <c r="L26333" s="535" t="s">
        <v>27397</v>
      </c>
      <c r="M26333" s="529" t="s">
        <v>1049</v>
      </c>
    </row>
    <row r="26334" spans="12:13" x14ac:dyDescent="0.35">
      <c r="L26334" s="535" t="s">
        <v>27398</v>
      </c>
      <c r="M26334" s="529" t="s">
        <v>1049</v>
      </c>
    </row>
    <row r="26335" spans="12:13" x14ac:dyDescent="0.35">
      <c r="L26335" s="535" t="s">
        <v>27399</v>
      </c>
      <c r="M26335" s="529" t="s">
        <v>1049</v>
      </c>
    </row>
    <row r="26336" spans="12:13" x14ac:dyDescent="0.35">
      <c r="L26336" s="535" t="s">
        <v>27400</v>
      </c>
      <c r="M26336" s="529" t="s">
        <v>1049</v>
      </c>
    </row>
    <row r="26337" spans="12:13" x14ac:dyDescent="0.35">
      <c r="L26337" s="535" t="s">
        <v>27401</v>
      </c>
      <c r="M26337" s="529" t="s">
        <v>1049</v>
      </c>
    </row>
    <row r="26338" spans="12:13" x14ac:dyDescent="0.35">
      <c r="L26338" s="535" t="s">
        <v>27402</v>
      </c>
      <c r="M26338" s="529" t="s">
        <v>1049</v>
      </c>
    </row>
    <row r="26339" spans="12:13" x14ac:dyDescent="0.35">
      <c r="L26339" s="535" t="s">
        <v>27403</v>
      </c>
      <c r="M26339" s="529" t="s">
        <v>1049</v>
      </c>
    </row>
    <row r="26340" spans="12:13" x14ac:dyDescent="0.35">
      <c r="L26340" s="535" t="s">
        <v>27404</v>
      </c>
      <c r="M26340" s="529" t="s">
        <v>1049</v>
      </c>
    </row>
    <row r="26341" spans="12:13" x14ac:dyDescent="0.35">
      <c r="L26341" s="535" t="s">
        <v>27405</v>
      </c>
      <c r="M26341" s="529" t="s">
        <v>1049</v>
      </c>
    </row>
    <row r="26342" spans="12:13" x14ac:dyDescent="0.35">
      <c r="L26342" s="535" t="s">
        <v>27406</v>
      </c>
      <c r="M26342" s="529" t="s">
        <v>1049</v>
      </c>
    </row>
    <row r="26343" spans="12:13" x14ac:dyDescent="0.35">
      <c r="L26343" s="535" t="s">
        <v>27407</v>
      </c>
      <c r="M26343" s="529" t="s">
        <v>1049</v>
      </c>
    </row>
    <row r="26344" spans="12:13" x14ac:dyDescent="0.35">
      <c r="L26344" s="535" t="s">
        <v>27408</v>
      </c>
      <c r="M26344" s="529" t="s">
        <v>1049</v>
      </c>
    </row>
    <row r="26345" spans="12:13" x14ac:dyDescent="0.35">
      <c r="L26345" s="535" t="s">
        <v>27409</v>
      </c>
      <c r="M26345" s="529" t="s">
        <v>1049</v>
      </c>
    </row>
    <row r="26346" spans="12:13" x14ac:dyDescent="0.35">
      <c r="L26346" s="535" t="s">
        <v>27410</v>
      </c>
      <c r="M26346" s="529" t="s">
        <v>1049</v>
      </c>
    </row>
    <row r="26347" spans="12:13" x14ac:dyDescent="0.35">
      <c r="L26347" s="535" t="s">
        <v>27411</v>
      </c>
      <c r="M26347" s="529" t="s">
        <v>1049</v>
      </c>
    </row>
    <row r="26348" spans="12:13" x14ac:dyDescent="0.35">
      <c r="L26348" s="535" t="s">
        <v>27412</v>
      </c>
      <c r="M26348" s="529" t="s">
        <v>1049</v>
      </c>
    </row>
    <row r="26349" spans="12:13" x14ac:dyDescent="0.35">
      <c r="L26349" s="535" t="s">
        <v>27413</v>
      </c>
      <c r="M26349" s="529" t="s">
        <v>1049</v>
      </c>
    </row>
    <row r="26350" spans="12:13" x14ac:dyDescent="0.35">
      <c r="L26350" s="535" t="s">
        <v>27414</v>
      </c>
      <c r="M26350" s="529" t="s">
        <v>1049</v>
      </c>
    </row>
    <row r="26351" spans="12:13" x14ac:dyDescent="0.35">
      <c r="L26351" s="535" t="s">
        <v>27415</v>
      </c>
      <c r="M26351" s="529" t="s">
        <v>1049</v>
      </c>
    </row>
    <row r="26352" spans="12:13" x14ac:dyDescent="0.35">
      <c r="L26352" s="535" t="s">
        <v>27416</v>
      </c>
      <c r="M26352" s="529" t="s">
        <v>1049</v>
      </c>
    </row>
    <row r="26353" spans="12:13" x14ac:dyDescent="0.35">
      <c r="L26353" s="535" t="s">
        <v>27417</v>
      </c>
      <c r="M26353" s="529" t="s">
        <v>1049</v>
      </c>
    </row>
    <row r="26354" spans="12:13" x14ac:dyDescent="0.35">
      <c r="L26354" s="535" t="s">
        <v>27418</v>
      </c>
      <c r="M26354" s="529" t="s">
        <v>1049</v>
      </c>
    </row>
    <row r="26355" spans="12:13" x14ac:dyDescent="0.35">
      <c r="L26355" s="535" t="s">
        <v>27419</v>
      </c>
      <c r="M26355" s="529" t="s">
        <v>1049</v>
      </c>
    </row>
    <row r="26356" spans="12:13" x14ac:dyDescent="0.35">
      <c r="L26356" s="535" t="s">
        <v>27420</v>
      </c>
      <c r="M26356" s="529" t="s">
        <v>1049</v>
      </c>
    </row>
    <row r="26357" spans="12:13" x14ac:dyDescent="0.35">
      <c r="L26357" s="535" t="s">
        <v>27421</v>
      </c>
      <c r="M26357" s="529" t="s">
        <v>1049</v>
      </c>
    </row>
    <row r="26358" spans="12:13" x14ac:dyDescent="0.35">
      <c r="L26358" s="535" t="s">
        <v>27422</v>
      </c>
      <c r="M26358" s="529" t="s">
        <v>1049</v>
      </c>
    </row>
    <row r="26359" spans="12:13" x14ac:dyDescent="0.35">
      <c r="L26359" s="535" t="s">
        <v>27423</v>
      </c>
      <c r="M26359" s="529" t="s">
        <v>1049</v>
      </c>
    </row>
    <row r="26360" spans="12:13" x14ac:dyDescent="0.35">
      <c r="L26360" s="535" t="s">
        <v>27424</v>
      </c>
      <c r="M26360" s="529" t="s">
        <v>1049</v>
      </c>
    </row>
    <row r="26361" spans="12:13" x14ac:dyDescent="0.35">
      <c r="L26361" s="535" t="s">
        <v>27425</v>
      </c>
      <c r="M26361" s="529" t="s">
        <v>1049</v>
      </c>
    </row>
    <row r="26362" spans="12:13" x14ac:dyDescent="0.35">
      <c r="L26362" s="535" t="s">
        <v>27426</v>
      </c>
      <c r="M26362" s="529" t="s">
        <v>1049</v>
      </c>
    </row>
    <row r="26363" spans="12:13" x14ac:dyDescent="0.35">
      <c r="L26363" s="535" t="s">
        <v>27427</v>
      </c>
      <c r="M26363" s="529" t="s">
        <v>1049</v>
      </c>
    </row>
    <row r="26364" spans="12:13" x14ac:dyDescent="0.35">
      <c r="L26364" s="535" t="s">
        <v>27428</v>
      </c>
      <c r="M26364" s="529" t="s">
        <v>1049</v>
      </c>
    </row>
    <row r="26365" spans="12:13" x14ac:dyDescent="0.35">
      <c r="L26365" s="535" t="s">
        <v>27429</v>
      </c>
      <c r="M26365" s="529" t="s">
        <v>1049</v>
      </c>
    </row>
    <row r="26366" spans="12:13" x14ac:dyDescent="0.35">
      <c r="L26366" s="535" t="s">
        <v>27430</v>
      </c>
      <c r="M26366" s="529" t="s">
        <v>1049</v>
      </c>
    </row>
    <row r="26367" spans="12:13" x14ac:dyDescent="0.35">
      <c r="L26367" s="535" t="s">
        <v>27431</v>
      </c>
      <c r="M26367" s="529" t="s">
        <v>1049</v>
      </c>
    </row>
    <row r="26368" spans="12:13" x14ac:dyDescent="0.35">
      <c r="L26368" s="535" t="s">
        <v>27432</v>
      </c>
      <c r="M26368" s="529" t="s">
        <v>1049</v>
      </c>
    </row>
    <row r="26369" spans="12:13" x14ac:dyDescent="0.35">
      <c r="L26369" s="535" t="s">
        <v>27433</v>
      </c>
      <c r="M26369" s="529" t="s">
        <v>1049</v>
      </c>
    </row>
    <row r="26370" spans="12:13" x14ac:dyDescent="0.35">
      <c r="L26370" s="535" t="s">
        <v>27434</v>
      </c>
      <c r="M26370" s="529" t="s">
        <v>1049</v>
      </c>
    </row>
    <row r="26371" spans="12:13" x14ac:dyDescent="0.35">
      <c r="L26371" s="535" t="s">
        <v>27435</v>
      </c>
      <c r="M26371" s="529" t="s">
        <v>1049</v>
      </c>
    </row>
    <row r="26372" spans="12:13" x14ac:dyDescent="0.35">
      <c r="L26372" s="535" t="s">
        <v>27436</v>
      </c>
      <c r="M26372" s="529" t="s">
        <v>1049</v>
      </c>
    </row>
    <row r="26373" spans="12:13" x14ac:dyDescent="0.35">
      <c r="L26373" s="535" t="s">
        <v>27437</v>
      </c>
      <c r="M26373" s="529" t="s">
        <v>1049</v>
      </c>
    </row>
    <row r="26374" spans="12:13" x14ac:dyDescent="0.35">
      <c r="L26374" s="535" t="s">
        <v>27438</v>
      </c>
      <c r="M26374" s="529" t="s">
        <v>1049</v>
      </c>
    </row>
    <row r="26375" spans="12:13" x14ac:dyDescent="0.35">
      <c r="L26375" s="535" t="s">
        <v>27439</v>
      </c>
      <c r="M26375" s="529" t="s">
        <v>1049</v>
      </c>
    </row>
    <row r="26376" spans="12:13" x14ac:dyDescent="0.35">
      <c r="L26376" s="535" t="s">
        <v>27440</v>
      </c>
      <c r="M26376" s="529" t="s">
        <v>1049</v>
      </c>
    </row>
    <row r="26377" spans="12:13" x14ac:dyDescent="0.35">
      <c r="L26377" s="535" t="s">
        <v>27441</v>
      </c>
      <c r="M26377" s="529" t="s">
        <v>1049</v>
      </c>
    </row>
    <row r="26378" spans="12:13" x14ac:dyDescent="0.35">
      <c r="L26378" s="535" t="s">
        <v>27442</v>
      </c>
      <c r="M26378" s="529" t="s">
        <v>1049</v>
      </c>
    </row>
    <row r="26379" spans="12:13" x14ac:dyDescent="0.35">
      <c r="L26379" s="535" t="s">
        <v>27443</v>
      </c>
      <c r="M26379" s="529" t="s">
        <v>1049</v>
      </c>
    </row>
    <row r="26380" spans="12:13" x14ac:dyDescent="0.35">
      <c r="L26380" s="535" t="s">
        <v>27444</v>
      </c>
      <c r="M26380" s="529" t="s">
        <v>1049</v>
      </c>
    </row>
    <row r="26381" spans="12:13" x14ac:dyDescent="0.35">
      <c r="L26381" s="535" t="s">
        <v>27445</v>
      </c>
      <c r="M26381" s="529" t="s">
        <v>1049</v>
      </c>
    </row>
    <row r="26382" spans="12:13" x14ac:dyDescent="0.35">
      <c r="L26382" s="535" t="s">
        <v>27446</v>
      </c>
      <c r="M26382" s="529" t="s">
        <v>1049</v>
      </c>
    </row>
    <row r="26383" spans="12:13" x14ac:dyDescent="0.35">
      <c r="L26383" s="535" t="s">
        <v>27447</v>
      </c>
      <c r="M26383" s="529" t="s">
        <v>1049</v>
      </c>
    </row>
    <row r="26384" spans="12:13" x14ac:dyDescent="0.35">
      <c r="L26384" s="535" t="s">
        <v>27448</v>
      </c>
      <c r="M26384" s="529" t="s">
        <v>1049</v>
      </c>
    </row>
    <row r="26385" spans="12:13" x14ac:dyDescent="0.35">
      <c r="L26385" s="535" t="s">
        <v>27449</v>
      </c>
      <c r="M26385" s="529" t="s">
        <v>1049</v>
      </c>
    </row>
    <row r="26386" spans="12:13" x14ac:dyDescent="0.35">
      <c r="L26386" s="535" t="s">
        <v>27450</v>
      </c>
      <c r="M26386" s="529" t="s">
        <v>1049</v>
      </c>
    </row>
    <row r="26387" spans="12:13" x14ac:dyDescent="0.35">
      <c r="L26387" s="535" t="s">
        <v>27451</v>
      </c>
      <c r="M26387" s="529" t="s">
        <v>1049</v>
      </c>
    </row>
    <row r="26388" spans="12:13" x14ac:dyDescent="0.35">
      <c r="L26388" s="535" t="s">
        <v>27452</v>
      </c>
      <c r="M26388" s="529" t="s">
        <v>1049</v>
      </c>
    </row>
    <row r="26389" spans="12:13" x14ac:dyDescent="0.35">
      <c r="L26389" s="535" t="s">
        <v>27453</v>
      </c>
      <c r="M26389" s="529" t="s">
        <v>1049</v>
      </c>
    </row>
    <row r="26390" spans="12:13" x14ac:dyDescent="0.35">
      <c r="L26390" s="535" t="s">
        <v>27454</v>
      </c>
      <c r="M26390" s="529" t="s">
        <v>1049</v>
      </c>
    </row>
    <row r="26391" spans="12:13" x14ac:dyDescent="0.35">
      <c r="L26391" s="535" t="s">
        <v>27455</v>
      </c>
      <c r="M26391" s="529" t="s">
        <v>1049</v>
      </c>
    </row>
    <row r="26392" spans="12:13" x14ac:dyDescent="0.35">
      <c r="L26392" s="535" t="s">
        <v>27456</v>
      </c>
      <c r="M26392" s="529" t="s">
        <v>1049</v>
      </c>
    </row>
    <row r="26393" spans="12:13" x14ac:dyDescent="0.35">
      <c r="L26393" s="535" t="s">
        <v>27457</v>
      </c>
      <c r="M26393" s="529" t="s">
        <v>1049</v>
      </c>
    </row>
    <row r="26394" spans="12:13" x14ac:dyDescent="0.35">
      <c r="L26394" s="535" t="s">
        <v>27458</v>
      </c>
      <c r="M26394" s="529" t="s">
        <v>1049</v>
      </c>
    </row>
    <row r="26395" spans="12:13" x14ac:dyDescent="0.35">
      <c r="L26395" s="535" t="s">
        <v>27459</v>
      </c>
      <c r="M26395" s="529" t="s">
        <v>1049</v>
      </c>
    </row>
    <row r="26396" spans="12:13" x14ac:dyDescent="0.35">
      <c r="L26396" s="535" t="s">
        <v>27460</v>
      </c>
      <c r="M26396" s="529" t="s">
        <v>1049</v>
      </c>
    </row>
    <row r="26397" spans="12:13" x14ac:dyDescent="0.35">
      <c r="L26397" s="535" t="s">
        <v>27461</v>
      </c>
      <c r="M26397" s="529" t="s">
        <v>1049</v>
      </c>
    </row>
    <row r="26398" spans="12:13" x14ac:dyDescent="0.35">
      <c r="L26398" s="535" t="s">
        <v>27462</v>
      </c>
      <c r="M26398" s="529" t="s">
        <v>1049</v>
      </c>
    </row>
    <row r="26399" spans="12:13" x14ac:dyDescent="0.35">
      <c r="L26399" s="535" t="s">
        <v>27463</v>
      </c>
      <c r="M26399" s="529" t="s">
        <v>1049</v>
      </c>
    </row>
    <row r="26400" spans="12:13" x14ac:dyDescent="0.35">
      <c r="L26400" s="535" t="s">
        <v>27464</v>
      </c>
      <c r="M26400" s="529" t="s">
        <v>1049</v>
      </c>
    </row>
    <row r="26401" spans="12:13" x14ac:dyDescent="0.35">
      <c r="L26401" s="535" t="s">
        <v>27465</v>
      </c>
      <c r="M26401" s="529" t="s">
        <v>1049</v>
      </c>
    </row>
    <row r="26402" spans="12:13" x14ac:dyDescent="0.35">
      <c r="L26402" s="535" t="s">
        <v>27466</v>
      </c>
      <c r="M26402" s="529" t="s">
        <v>1049</v>
      </c>
    </row>
    <row r="26403" spans="12:13" x14ac:dyDescent="0.35">
      <c r="L26403" s="535" t="s">
        <v>27467</v>
      </c>
      <c r="M26403" s="529" t="s">
        <v>1049</v>
      </c>
    </row>
    <row r="26404" spans="12:13" x14ac:dyDescent="0.35">
      <c r="L26404" s="535" t="s">
        <v>27468</v>
      </c>
      <c r="M26404" s="529" t="s">
        <v>1049</v>
      </c>
    </row>
    <row r="26405" spans="12:13" x14ac:dyDescent="0.35">
      <c r="L26405" s="535" t="s">
        <v>27469</v>
      </c>
      <c r="M26405" s="529" t="s">
        <v>1049</v>
      </c>
    </row>
    <row r="26406" spans="12:13" x14ac:dyDescent="0.35">
      <c r="L26406" s="535" t="s">
        <v>27470</v>
      </c>
      <c r="M26406" s="529" t="s">
        <v>1049</v>
      </c>
    </row>
    <row r="26407" spans="12:13" x14ac:dyDescent="0.35">
      <c r="L26407" s="535" t="s">
        <v>27471</v>
      </c>
      <c r="M26407" s="529" t="s">
        <v>1049</v>
      </c>
    </row>
    <row r="26408" spans="12:13" x14ac:dyDescent="0.35">
      <c r="L26408" s="535" t="s">
        <v>27472</v>
      </c>
      <c r="M26408" s="529" t="s">
        <v>1068</v>
      </c>
    </row>
    <row r="26409" spans="12:13" x14ac:dyDescent="0.35">
      <c r="L26409" s="535" t="s">
        <v>27473</v>
      </c>
      <c r="M26409" s="529" t="s">
        <v>1068</v>
      </c>
    </row>
    <row r="26410" spans="12:13" x14ac:dyDescent="0.35">
      <c r="L26410" s="535" t="s">
        <v>27474</v>
      </c>
      <c r="M26410" s="529" t="s">
        <v>1049</v>
      </c>
    </row>
    <row r="26411" spans="12:13" x14ac:dyDescent="0.35">
      <c r="L26411" s="535" t="s">
        <v>27475</v>
      </c>
      <c r="M26411" s="529" t="s">
        <v>1068</v>
      </c>
    </row>
    <row r="26412" spans="12:13" x14ac:dyDescent="0.35">
      <c r="L26412" s="535" t="s">
        <v>27476</v>
      </c>
      <c r="M26412" s="529" t="s">
        <v>1049</v>
      </c>
    </row>
    <row r="26413" spans="12:13" x14ac:dyDescent="0.35">
      <c r="L26413" s="535" t="s">
        <v>27477</v>
      </c>
      <c r="M26413" s="529" t="s">
        <v>1068</v>
      </c>
    </row>
    <row r="26414" spans="12:13" x14ac:dyDescent="0.35">
      <c r="L26414" s="535" t="s">
        <v>27478</v>
      </c>
      <c r="M26414" s="529" t="s">
        <v>1049</v>
      </c>
    </row>
    <row r="26415" spans="12:13" x14ac:dyDescent="0.35">
      <c r="L26415" s="535" t="s">
        <v>27479</v>
      </c>
      <c r="M26415" s="529" t="s">
        <v>1049</v>
      </c>
    </row>
    <row r="26416" spans="12:13" x14ac:dyDescent="0.35">
      <c r="L26416" s="535" t="s">
        <v>27480</v>
      </c>
      <c r="M26416" s="529" t="s">
        <v>1068</v>
      </c>
    </row>
    <row r="26417" spans="12:13" x14ac:dyDescent="0.35">
      <c r="L26417" s="535" t="s">
        <v>27481</v>
      </c>
      <c r="M26417" s="529" t="s">
        <v>1068</v>
      </c>
    </row>
    <row r="26418" spans="12:13" x14ac:dyDescent="0.35">
      <c r="L26418" s="535" t="s">
        <v>27482</v>
      </c>
      <c r="M26418" s="529" t="s">
        <v>1068</v>
      </c>
    </row>
    <row r="26419" spans="12:13" x14ac:dyDescent="0.35">
      <c r="L26419" s="535" t="s">
        <v>27483</v>
      </c>
      <c r="M26419" s="529" t="s">
        <v>1068</v>
      </c>
    </row>
    <row r="26420" spans="12:13" x14ac:dyDescent="0.35">
      <c r="L26420" s="535" t="s">
        <v>27484</v>
      </c>
      <c r="M26420" s="529" t="s">
        <v>1068</v>
      </c>
    </row>
    <row r="26421" spans="12:13" x14ac:dyDescent="0.35">
      <c r="L26421" s="535" t="s">
        <v>27485</v>
      </c>
      <c r="M26421" s="529" t="s">
        <v>1049</v>
      </c>
    </row>
    <row r="26422" spans="12:13" x14ac:dyDescent="0.35">
      <c r="L26422" s="535" t="s">
        <v>27486</v>
      </c>
      <c r="M26422" s="529" t="s">
        <v>1068</v>
      </c>
    </row>
    <row r="26423" spans="12:13" x14ac:dyDescent="0.35">
      <c r="L26423" s="535" t="s">
        <v>27487</v>
      </c>
      <c r="M26423" s="529" t="s">
        <v>1068</v>
      </c>
    </row>
    <row r="26424" spans="12:13" x14ac:dyDescent="0.35">
      <c r="L26424" s="535" t="s">
        <v>27488</v>
      </c>
      <c r="M26424" s="529" t="s">
        <v>1068</v>
      </c>
    </row>
    <row r="26425" spans="12:13" x14ac:dyDescent="0.35">
      <c r="L26425" s="535" t="s">
        <v>27489</v>
      </c>
      <c r="M26425" s="529" t="s">
        <v>1068</v>
      </c>
    </row>
    <row r="26426" spans="12:13" x14ac:dyDescent="0.35">
      <c r="L26426" s="535" t="s">
        <v>27490</v>
      </c>
      <c r="M26426" s="529" t="s">
        <v>1049</v>
      </c>
    </row>
    <row r="26427" spans="12:13" x14ac:dyDescent="0.35">
      <c r="L26427" s="535" t="s">
        <v>27491</v>
      </c>
      <c r="M26427" s="529" t="s">
        <v>1068</v>
      </c>
    </row>
    <row r="26428" spans="12:13" x14ac:dyDescent="0.35">
      <c r="L26428" s="535" t="s">
        <v>27492</v>
      </c>
      <c r="M26428" s="529" t="s">
        <v>1068</v>
      </c>
    </row>
    <row r="26429" spans="12:13" x14ac:dyDescent="0.35">
      <c r="L26429" s="535" t="s">
        <v>27493</v>
      </c>
      <c r="M26429" s="529" t="s">
        <v>1049</v>
      </c>
    </row>
    <row r="26430" spans="12:13" x14ac:dyDescent="0.35">
      <c r="L26430" s="535" t="s">
        <v>27494</v>
      </c>
      <c r="M26430" s="529" t="s">
        <v>1068</v>
      </c>
    </row>
    <row r="26431" spans="12:13" x14ac:dyDescent="0.35">
      <c r="L26431" s="535" t="s">
        <v>27495</v>
      </c>
      <c r="M26431" s="529" t="s">
        <v>1068</v>
      </c>
    </row>
    <row r="26432" spans="12:13" x14ac:dyDescent="0.35">
      <c r="L26432" s="535" t="s">
        <v>27496</v>
      </c>
      <c r="M26432" s="529" t="s">
        <v>1068</v>
      </c>
    </row>
    <row r="26433" spans="12:13" x14ac:dyDescent="0.35">
      <c r="L26433" s="535" t="s">
        <v>27497</v>
      </c>
      <c r="M26433" s="529" t="s">
        <v>1068</v>
      </c>
    </row>
    <row r="26434" spans="12:13" x14ac:dyDescent="0.35">
      <c r="L26434" s="535" t="s">
        <v>27498</v>
      </c>
      <c r="M26434" s="529" t="s">
        <v>1049</v>
      </c>
    </row>
    <row r="26435" spans="12:13" x14ac:dyDescent="0.35">
      <c r="L26435" s="535" t="s">
        <v>27499</v>
      </c>
      <c r="M26435" s="529" t="s">
        <v>1068</v>
      </c>
    </row>
    <row r="26436" spans="12:13" x14ac:dyDescent="0.35">
      <c r="L26436" s="535" t="s">
        <v>27500</v>
      </c>
      <c r="M26436" s="529" t="s">
        <v>1068</v>
      </c>
    </row>
    <row r="26437" spans="12:13" x14ac:dyDescent="0.35">
      <c r="L26437" s="535" t="s">
        <v>27501</v>
      </c>
      <c r="M26437" s="529" t="s">
        <v>1068</v>
      </c>
    </row>
    <row r="26438" spans="12:13" x14ac:dyDescent="0.35">
      <c r="L26438" s="535" t="s">
        <v>27502</v>
      </c>
      <c r="M26438" s="529" t="s">
        <v>1049</v>
      </c>
    </row>
    <row r="26439" spans="12:13" x14ac:dyDescent="0.35">
      <c r="L26439" s="535" t="s">
        <v>27503</v>
      </c>
      <c r="M26439" s="529" t="s">
        <v>1049</v>
      </c>
    </row>
    <row r="26440" spans="12:13" x14ac:dyDescent="0.35">
      <c r="L26440" s="535" t="s">
        <v>27504</v>
      </c>
      <c r="M26440" s="529" t="s">
        <v>1068</v>
      </c>
    </row>
    <row r="26441" spans="12:13" x14ac:dyDescent="0.35">
      <c r="L26441" s="535" t="s">
        <v>27505</v>
      </c>
      <c r="M26441" s="529" t="s">
        <v>1068</v>
      </c>
    </row>
    <row r="26442" spans="12:13" x14ac:dyDescent="0.35">
      <c r="L26442" s="535" t="s">
        <v>27506</v>
      </c>
      <c r="M26442" s="529" t="s">
        <v>1068</v>
      </c>
    </row>
    <row r="26443" spans="12:13" x14ac:dyDescent="0.35">
      <c r="L26443" s="535" t="s">
        <v>27507</v>
      </c>
      <c r="M26443" s="529" t="s">
        <v>1068</v>
      </c>
    </row>
    <row r="26444" spans="12:13" x14ac:dyDescent="0.35">
      <c r="L26444" s="535" t="s">
        <v>27508</v>
      </c>
      <c r="M26444" s="529" t="s">
        <v>1049</v>
      </c>
    </row>
    <row r="26445" spans="12:13" x14ac:dyDescent="0.35">
      <c r="L26445" s="535" t="s">
        <v>27509</v>
      </c>
      <c r="M26445" s="529" t="s">
        <v>1068</v>
      </c>
    </row>
    <row r="26446" spans="12:13" x14ac:dyDescent="0.35">
      <c r="L26446" s="535" t="s">
        <v>27510</v>
      </c>
      <c r="M26446" s="529" t="s">
        <v>1068</v>
      </c>
    </row>
    <row r="26447" spans="12:13" x14ac:dyDescent="0.35">
      <c r="L26447" s="535" t="s">
        <v>27511</v>
      </c>
      <c r="M26447" s="529" t="s">
        <v>1068</v>
      </c>
    </row>
    <row r="26448" spans="12:13" x14ac:dyDescent="0.35">
      <c r="L26448" s="535" t="s">
        <v>27512</v>
      </c>
      <c r="M26448" s="529" t="s">
        <v>1068</v>
      </c>
    </row>
    <row r="26449" spans="12:13" x14ac:dyDescent="0.35">
      <c r="L26449" s="535" t="s">
        <v>27513</v>
      </c>
      <c r="M26449" s="529" t="s">
        <v>1049</v>
      </c>
    </row>
    <row r="26450" spans="12:13" x14ac:dyDescent="0.35">
      <c r="L26450" s="535" t="s">
        <v>27514</v>
      </c>
      <c r="M26450" s="529" t="s">
        <v>1068</v>
      </c>
    </row>
    <row r="26451" spans="12:13" x14ac:dyDescent="0.35">
      <c r="L26451" s="535" t="s">
        <v>27515</v>
      </c>
      <c r="M26451" s="529" t="s">
        <v>1068</v>
      </c>
    </row>
    <row r="26452" spans="12:13" x14ac:dyDescent="0.35">
      <c r="L26452" s="535" t="s">
        <v>27516</v>
      </c>
      <c r="M26452" s="529" t="s">
        <v>1049</v>
      </c>
    </row>
    <row r="26453" spans="12:13" x14ac:dyDescent="0.35">
      <c r="L26453" s="535" t="s">
        <v>27517</v>
      </c>
      <c r="M26453" s="529" t="s">
        <v>1068</v>
      </c>
    </row>
    <row r="26454" spans="12:13" x14ac:dyDescent="0.35">
      <c r="L26454" s="535" t="s">
        <v>27518</v>
      </c>
      <c r="M26454" s="529" t="s">
        <v>1068</v>
      </c>
    </row>
    <row r="26455" spans="12:13" x14ac:dyDescent="0.35">
      <c r="L26455" s="535" t="s">
        <v>27519</v>
      </c>
      <c r="M26455" s="529" t="s">
        <v>1068</v>
      </c>
    </row>
    <row r="26456" spans="12:13" x14ac:dyDescent="0.35">
      <c r="L26456" s="535" t="s">
        <v>27520</v>
      </c>
      <c r="M26456" s="529" t="s">
        <v>1068</v>
      </c>
    </row>
    <row r="26457" spans="12:13" x14ac:dyDescent="0.35">
      <c r="L26457" s="535" t="s">
        <v>27521</v>
      </c>
      <c r="M26457" s="529" t="s">
        <v>1068</v>
      </c>
    </row>
    <row r="26458" spans="12:13" x14ac:dyDescent="0.35">
      <c r="L26458" s="535" t="s">
        <v>27522</v>
      </c>
      <c r="M26458" s="529" t="s">
        <v>1068</v>
      </c>
    </row>
    <row r="26459" spans="12:13" x14ac:dyDescent="0.35">
      <c r="L26459" s="535" t="s">
        <v>27523</v>
      </c>
      <c r="M26459" s="529" t="s">
        <v>1068</v>
      </c>
    </row>
    <row r="26460" spans="12:13" x14ac:dyDescent="0.35">
      <c r="L26460" s="535" t="s">
        <v>27524</v>
      </c>
      <c r="M26460" s="529" t="s">
        <v>1068</v>
      </c>
    </row>
    <row r="26461" spans="12:13" x14ac:dyDescent="0.35">
      <c r="L26461" s="535" t="s">
        <v>27525</v>
      </c>
      <c r="M26461" s="529" t="s">
        <v>1068</v>
      </c>
    </row>
    <row r="26462" spans="12:13" x14ac:dyDescent="0.35">
      <c r="L26462" s="535" t="s">
        <v>27526</v>
      </c>
      <c r="M26462" s="529" t="s">
        <v>1068</v>
      </c>
    </row>
    <row r="26463" spans="12:13" x14ac:dyDescent="0.35">
      <c r="L26463" s="535" t="s">
        <v>27527</v>
      </c>
      <c r="M26463" s="529" t="s">
        <v>1068</v>
      </c>
    </row>
    <row r="26464" spans="12:13" x14ac:dyDescent="0.35">
      <c r="L26464" s="535" t="s">
        <v>27528</v>
      </c>
      <c r="M26464" s="529" t="s">
        <v>1068</v>
      </c>
    </row>
    <row r="26465" spans="12:13" x14ac:dyDescent="0.35">
      <c r="L26465" s="535" t="s">
        <v>27529</v>
      </c>
      <c r="M26465" s="529" t="s">
        <v>1068</v>
      </c>
    </row>
    <row r="26466" spans="12:13" x14ac:dyDescent="0.35">
      <c r="L26466" s="535" t="s">
        <v>27530</v>
      </c>
      <c r="M26466" s="529" t="s">
        <v>1068</v>
      </c>
    </row>
    <row r="26467" spans="12:13" x14ac:dyDescent="0.35">
      <c r="L26467" s="535" t="s">
        <v>27531</v>
      </c>
      <c r="M26467" s="529" t="s">
        <v>1068</v>
      </c>
    </row>
    <row r="26468" spans="12:13" x14ac:dyDescent="0.35">
      <c r="L26468" s="535" t="s">
        <v>27532</v>
      </c>
      <c r="M26468" s="529" t="s">
        <v>1068</v>
      </c>
    </row>
    <row r="26469" spans="12:13" x14ac:dyDescent="0.35">
      <c r="L26469" s="535" t="s">
        <v>27533</v>
      </c>
      <c r="M26469" s="529" t="s">
        <v>1068</v>
      </c>
    </row>
    <row r="26470" spans="12:13" x14ac:dyDescent="0.35">
      <c r="L26470" s="535" t="s">
        <v>27534</v>
      </c>
      <c r="M26470" s="529" t="s">
        <v>1068</v>
      </c>
    </row>
    <row r="26471" spans="12:13" x14ac:dyDescent="0.35">
      <c r="L26471" s="535" t="s">
        <v>27535</v>
      </c>
      <c r="M26471" s="529" t="s">
        <v>1068</v>
      </c>
    </row>
    <row r="26472" spans="12:13" x14ac:dyDescent="0.35">
      <c r="L26472" s="535" t="s">
        <v>27536</v>
      </c>
      <c r="M26472" s="529" t="s">
        <v>1068</v>
      </c>
    </row>
    <row r="26473" spans="12:13" x14ac:dyDescent="0.35">
      <c r="L26473" s="535" t="s">
        <v>27537</v>
      </c>
      <c r="M26473" s="529" t="s">
        <v>1068</v>
      </c>
    </row>
    <row r="26474" spans="12:13" x14ac:dyDescent="0.35">
      <c r="L26474" s="535" t="s">
        <v>27538</v>
      </c>
      <c r="M26474" s="529" t="s">
        <v>1068</v>
      </c>
    </row>
    <row r="26475" spans="12:13" x14ac:dyDescent="0.35">
      <c r="L26475" s="535" t="s">
        <v>27539</v>
      </c>
      <c r="M26475" s="529" t="s">
        <v>1049</v>
      </c>
    </row>
    <row r="26476" spans="12:13" x14ac:dyDescent="0.35">
      <c r="L26476" s="535" t="s">
        <v>27540</v>
      </c>
      <c r="M26476" s="529" t="s">
        <v>1049</v>
      </c>
    </row>
    <row r="26477" spans="12:13" x14ac:dyDescent="0.35">
      <c r="L26477" s="535" t="s">
        <v>27541</v>
      </c>
      <c r="M26477" s="529" t="s">
        <v>1049</v>
      </c>
    </row>
    <row r="26478" spans="12:13" x14ac:dyDescent="0.35">
      <c r="L26478" s="535" t="s">
        <v>27542</v>
      </c>
      <c r="M26478" s="529" t="s">
        <v>1049</v>
      </c>
    </row>
    <row r="26479" spans="12:13" x14ac:dyDescent="0.35">
      <c r="L26479" s="535" t="s">
        <v>27543</v>
      </c>
      <c r="M26479" s="529" t="s">
        <v>1049</v>
      </c>
    </row>
    <row r="26480" spans="12:13" x14ac:dyDescent="0.35">
      <c r="L26480" s="535" t="s">
        <v>27544</v>
      </c>
      <c r="M26480" s="529" t="s">
        <v>1049</v>
      </c>
    </row>
    <row r="26481" spans="12:13" x14ac:dyDescent="0.35">
      <c r="L26481" s="535" t="s">
        <v>27545</v>
      </c>
      <c r="M26481" s="529" t="s">
        <v>1049</v>
      </c>
    </row>
    <row r="26482" spans="12:13" x14ac:dyDescent="0.35">
      <c r="L26482" s="535" t="s">
        <v>27546</v>
      </c>
      <c r="M26482" s="529" t="s">
        <v>1049</v>
      </c>
    </row>
    <row r="26483" spans="12:13" x14ac:dyDescent="0.35">
      <c r="L26483" s="535" t="s">
        <v>27547</v>
      </c>
      <c r="M26483" s="529" t="s">
        <v>1049</v>
      </c>
    </row>
    <row r="26484" spans="12:13" x14ac:dyDescent="0.35">
      <c r="L26484" s="535" t="s">
        <v>27548</v>
      </c>
      <c r="M26484" s="529" t="s">
        <v>1049</v>
      </c>
    </row>
    <row r="26485" spans="12:13" x14ac:dyDescent="0.35">
      <c r="L26485" s="535" t="s">
        <v>27549</v>
      </c>
      <c r="M26485" s="529" t="s">
        <v>1049</v>
      </c>
    </row>
    <row r="26486" spans="12:13" x14ac:dyDescent="0.35">
      <c r="L26486" s="535" t="s">
        <v>27550</v>
      </c>
      <c r="M26486" s="529" t="s">
        <v>1049</v>
      </c>
    </row>
    <row r="26487" spans="12:13" x14ac:dyDescent="0.35">
      <c r="L26487" s="535" t="s">
        <v>27551</v>
      </c>
      <c r="M26487" s="529" t="s">
        <v>1049</v>
      </c>
    </row>
    <row r="26488" spans="12:13" x14ac:dyDescent="0.35">
      <c r="L26488" s="535" t="s">
        <v>27552</v>
      </c>
      <c r="M26488" s="529" t="s">
        <v>1049</v>
      </c>
    </row>
    <row r="26489" spans="12:13" x14ac:dyDescent="0.35">
      <c r="L26489" s="535" t="s">
        <v>27553</v>
      </c>
      <c r="M26489" s="529" t="s">
        <v>1049</v>
      </c>
    </row>
    <row r="26490" spans="12:13" x14ac:dyDescent="0.35">
      <c r="L26490" s="535" t="s">
        <v>27554</v>
      </c>
      <c r="M26490" s="529" t="s">
        <v>1049</v>
      </c>
    </row>
    <row r="26491" spans="12:13" x14ac:dyDescent="0.35">
      <c r="L26491" s="535" t="s">
        <v>27555</v>
      </c>
      <c r="M26491" s="529" t="s">
        <v>1049</v>
      </c>
    </row>
    <row r="26492" spans="12:13" x14ac:dyDescent="0.35">
      <c r="L26492" s="535" t="s">
        <v>27556</v>
      </c>
      <c r="M26492" s="529" t="s">
        <v>1049</v>
      </c>
    </row>
    <row r="26493" spans="12:13" x14ac:dyDescent="0.35">
      <c r="L26493" s="535" t="s">
        <v>27557</v>
      </c>
      <c r="M26493" s="529" t="s">
        <v>1049</v>
      </c>
    </row>
    <row r="26494" spans="12:13" x14ac:dyDescent="0.35">
      <c r="L26494" s="535" t="s">
        <v>27558</v>
      </c>
      <c r="M26494" s="529" t="s">
        <v>1049</v>
      </c>
    </row>
    <row r="26495" spans="12:13" x14ac:dyDescent="0.35">
      <c r="L26495" s="535" t="s">
        <v>27559</v>
      </c>
      <c r="M26495" s="529" t="s">
        <v>1049</v>
      </c>
    </row>
    <row r="26496" spans="12:13" x14ac:dyDescent="0.35">
      <c r="L26496" s="535" t="s">
        <v>27560</v>
      </c>
      <c r="M26496" s="529" t="s">
        <v>1049</v>
      </c>
    </row>
    <row r="26497" spans="12:13" x14ac:dyDescent="0.35">
      <c r="L26497" s="535" t="s">
        <v>27561</v>
      </c>
      <c r="M26497" s="529" t="s">
        <v>1049</v>
      </c>
    </row>
    <row r="26498" spans="12:13" x14ac:dyDescent="0.35">
      <c r="L26498" s="535" t="s">
        <v>27562</v>
      </c>
      <c r="M26498" s="529" t="s">
        <v>1049</v>
      </c>
    </row>
    <row r="26499" spans="12:13" x14ac:dyDescent="0.35">
      <c r="L26499" s="535" t="s">
        <v>27563</v>
      </c>
      <c r="M26499" s="529" t="s">
        <v>1049</v>
      </c>
    </row>
    <row r="26500" spans="12:13" x14ac:dyDescent="0.35">
      <c r="L26500" s="535" t="s">
        <v>27564</v>
      </c>
      <c r="M26500" s="529" t="s">
        <v>1049</v>
      </c>
    </row>
    <row r="26501" spans="12:13" x14ac:dyDescent="0.35">
      <c r="L26501" s="535" t="s">
        <v>27565</v>
      </c>
      <c r="M26501" s="529" t="s">
        <v>1049</v>
      </c>
    </row>
    <row r="26502" spans="12:13" x14ac:dyDescent="0.35">
      <c r="L26502" s="535" t="s">
        <v>27566</v>
      </c>
      <c r="M26502" s="529" t="s">
        <v>1049</v>
      </c>
    </row>
    <row r="26503" spans="12:13" x14ac:dyDescent="0.35">
      <c r="L26503" s="535" t="s">
        <v>27567</v>
      </c>
      <c r="M26503" s="529" t="s">
        <v>1049</v>
      </c>
    </row>
    <row r="26504" spans="12:13" x14ac:dyDescent="0.35">
      <c r="L26504" s="535" t="s">
        <v>27568</v>
      </c>
      <c r="M26504" s="529" t="s">
        <v>1049</v>
      </c>
    </row>
    <row r="26505" spans="12:13" x14ac:dyDescent="0.35">
      <c r="L26505" s="535" t="s">
        <v>27569</v>
      </c>
      <c r="M26505" s="529" t="s">
        <v>1049</v>
      </c>
    </row>
    <row r="26506" spans="12:13" x14ac:dyDescent="0.35">
      <c r="L26506" s="535" t="s">
        <v>27570</v>
      </c>
      <c r="M26506" s="529" t="s">
        <v>1049</v>
      </c>
    </row>
    <row r="26507" spans="12:13" x14ac:dyDescent="0.35">
      <c r="L26507" s="535" t="s">
        <v>27571</v>
      </c>
      <c r="M26507" s="529" t="s">
        <v>1049</v>
      </c>
    </row>
    <row r="26508" spans="12:13" x14ac:dyDescent="0.35">
      <c r="L26508" s="535" t="s">
        <v>27572</v>
      </c>
      <c r="M26508" s="529" t="s">
        <v>1049</v>
      </c>
    </row>
    <row r="26509" spans="12:13" x14ac:dyDescent="0.35">
      <c r="L26509" s="535" t="s">
        <v>27573</v>
      </c>
      <c r="M26509" s="529" t="s">
        <v>1049</v>
      </c>
    </row>
    <row r="26510" spans="12:13" x14ac:dyDescent="0.35">
      <c r="L26510" s="535" t="s">
        <v>27574</v>
      </c>
      <c r="M26510" s="529" t="s">
        <v>1049</v>
      </c>
    </row>
    <row r="26511" spans="12:13" x14ac:dyDescent="0.35">
      <c r="L26511" s="535" t="s">
        <v>27575</v>
      </c>
      <c r="M26511" s="529" t="s">
        <v>1049</v>
      </c>
    </row>
    <row r="26512" spans="12:13" x14ac:dyDescent="0.35">
      <c r="L26512" s="535" t="s">
        <v>27576</v>
      </c>
      <c r="M26512" s="529" t="s">
        <v>1049</v>
      </c>
    </row>
    <row r="26513" spans="12:13" x14ac:dyDescent="0.35">
      <c r="L26513" s="535" t="s">
        <v>27577</v>
      </c>
      <c r="M26513" s="529" t="s">
        <v>1049</v>
      </c>
    </row>
    <row r="26514" spans="12:13" x14ac:dyDescent="0.35">
      <c r="L26514" s="535" t="s">
        <v>27578</v>
      </c>
      <c r="M26514" s="529" t="s">
        <v>1049</v>
      </c>
    </row>
    <row r="26515" spans="12:13" x14ac:dyDescent="0.35">
      <c r="L26515" s="535" t="s">
        <v>27579</v>
      </c>
      <c r="M26515" s="529" t="s">
        <v>1049</v>
      </c>
    </row>
    <row r="26516" spans="12:13" x14ac:dyDescent="0.35">
      <c r="L26516" s="535" t="s">
        <v>27580</v>
      </c>
      <c r="M26516" s="529" t="s">
        <v>1049</v>
      </c>
    </row>
    <row r="26517" spans="12:13" x14ac:dyDescent="0.35">
      <c r="L26517" s="535" t="s">
        <v>27581</v>
      </c>
      <c r="M26517" s="529" t="s">
        <v>1049</v>
      </c>
    </row>
    <row r="26518" spans="12:13" x14ac:dyDescent="0.35">
      <c r="L26518" s="535" t="s">
        <v>27582</v>
      </c>
      <c r="M26518" s="529" t="s">
        <v>1049</v>
      </c>
    </row>
    <row r="26519" spans="12:13" x14ac:dyDescent="0.35">
      <c r="L26519" s="535" t="s">
        <v>27583</v>
      </c>
      <c r="M26519" s="529" t="s">
        <v>1049</v>
      </c>
    </row>
    <row r="26520" spans="12:13" x14ac:dyDescent="0.35">
      <c r="L26520" s="535" t="s">
        <v>27584</v>
      </c>
      <c r="M26520" s="529" t="s">
        <v>1049</v>
      </c>
    </row>
    <row r="26521" spans="12:13" x14ac:dyDescent="0.35">
      <c r="L26521" s="535" t="s">
        <v>27585</v>
      </c>
      <c r="M26521" s="529" t="s">
        <v>1049</v>
      </c>
    </row>
    <row r="26522" spans="12:13" x14ac:dyDescent="0.35">
      <c r="L26522" s="535" t="s">
        <v>27586</v>
      </c>
      <c r="M26522" s="529" t="s">
        <v>1049</v>
      </c>
    </row>
    <row r="26523" spans="12:13" x14ac:dyDescent="0.35">
      <c r="L26523" s="535" t="s">
        <v>27587</v>
      </c>
      <c r="M26523" s="529" t="s">
        <v>1049</v>
      </c>
    </row>
    <row r="26524" spans="12:13" x14ac:dyDescent="0.35">
      <c r="L26524" s="535" t="s">
        <v>27588</v>
      </c>
      <c r="M26524" s="529" t="s">
        <v>1049</v>
      </c>
    </row>
    <row r="26525" spans="12:13" x14ac:dyDescent="0.35">
      <c r="L26525" s="535" t="s">
        <v>27589</v>
      </c>
      <c r="M26525" s="529" t="s">
        <v>1049</v>
      </c>
    </row>
    <row r="26526" spans="12:13" x14ac:dyDescent="0.35">
      <c r="L26526" s="535" t="s">
        <v>27590</v>
      </c>
      <c r="M26526" s="529" t="s">
        <v>1049</v>
      </c>
    </row>
    <row r="26527" spans="12:13" x14ac:dyDescent="0.35">
      <c r="L26527" s="535" t="s">
        <v>27591</v>
      </c>
      <c r="M26527" s="529" t="s">
        <v>1049</v>
      </c>
    </row>
    <row r="26528" spans="12:13" x14ac:dyDescent="0.35">
      <c r="L26528" s="535" t="s">
        <v>27592</v>
      </c>
      <c r="M26528" s="529" t="s">
        <v>1049</v>
      </c>
    </row>
    <row r="26529" spans="12:13" x14ac:dyDescent="0.35">
      <c r="L26529" s="535" t="s">
        <v>27593</v>
      </c>
      <c r="M26529" s="529" t="s">
        <v>1049</v>
      </c>
    </row>
    <row r="26530" spans="12:13" x14ac:dyDescent="0.35">
      <c r="L26530" s="535" t="s">
        <v>27594</v>
      </c>
      <c r="M26530" s="529" t="s">
        <v>1049</v>
      </c>
    </row>
    <row r="26531" spans="12:13" x14ac:dyDescent="0.35">
      <c r="L26531" s="535" t="s">
        <v>27595</v>
      </c>
      <c r="M26531" s="529" t="s">
        <v>1049</v>
      </c>
    </row>
    <row r="26532" spans="12:13" x14ac:dyDescent="0.35">
      <c r="L26532" s="535" t="s">
        <v>27596</v>
      </c>
      <c r="M26532" s="529" t="s">
        <v>1049</v>
      </c>
    </row>
    <row r="26533" spans="12:13" x14ac:dyDescent="0.35">
      <c r="L26533" s="535" t="s">
        <v>27597</v>
      </c>
      <c r="M26533" s="529" t="s">
        <v>1049</v>
      </c>
    </row>
    <row r="26534" spans="12:13" x14ac:dyDescent="0.35">
      <c r="L26534" s="535" t="s">
        <v>27598</v>
      </c>
      <c r="M26534" s="529" t="s">
        <v>1049</v>
      </c>
    </row>
    <row r="26535" spans="12:13" x14ac:dyDescent="0.35">
      <c r="L26535" s="535" t="s">
        <v>27599</v>
      </c>
      <c r="M26535" s="529" t="s">
        <v>1049</v>
      </c>
    </row>
    <row r="26536" spans="12:13" x14ac:dyDescent="0.35">
      <c r="L26536" s="535" t="s">
        <v>27600</v>
      </c>
      <c r="M26536" s="529" t="s">
        <v>1049</v>
      </c>
    </row>
    <row r="26537" spans="12:13" x14ac:dyDescent="0.35">
      <c r="L26537" s="535" t="s">
        <v>27601</v>
      </c>
      <c r="M26537" s="529" t="s">
        <v>1049</v>
      </c>
    </row>
    <row r="26538" spans="12:13" x14ac:dyDescent="0.35">
      <c r="L26538" s="535" t="s">
        <v>27602</v>
      </c>
      <c r="M26538" s="529" t="s">
        <v>1049</v>
      </c>
    </row>
    <row r="26539" spans="12:13" x14ac:dyDescent="0.35">
      <c r="L26539" s="535" t="s">
        <v>27603</v>
      </c>
      <c r="M26539" s="529" t="s">
        <v>1049</v>
      </c>
    </row>
    <row r="26540" spans="12:13" x14ac:dyDescent="0.35">
      <c r="L26540" s="535" t="s">
        <v>27604</v>
      </c>
      <c r="M26540" s="529" t="s">
        <v>1049</v>
      </c>
    </row>
    <row r="26541" spans="12:13" x14ac:dyDescent="0.35">
      <c r="L26541" s="535" t="s">
        <v>27605</v>
      </c>
      <c r="M26541" s="529" t="s">
        <v>1049</v>
      </c>
    </row>
    <row r="26542" spans="12:13" x14ac:dyDescent="0.35">
      <c r="L26542" s="535" t="s">
        <v>27606</v>
      </c>
      <c r="M26542" s="529" t="s">
        <v>1049</v>
      </c>
    </row>
    <row r="26543" spans="12:13" x14ac:dyDescent="0.35">
      <c r="L26543" s="535" t="s">
        <v>27607</v>
      </c>
      <c r="M26543" s="529" t="s">
        <v>1049</v>
      </c>
    </row>
    <row r="26544" spans="12:13" x14ac:dyDescent="0.35">
      <c r="L26544" s="535" t="s">
        <v>27608</v>
      </c>
      <c r="M26544" s="529" t="s">
        <v>1049</v>
      </c>
    </row>
    <row r="26545" spans="12:13" x14ac:dyDescent="0.35">
      <c r="L26545" s="535" t="s">
        <v>27609</v>
      </c>
      <c r="M26545" s="529" t="s">
        <v>1049</v>
      </c>
    </row>
    <row r="26546" spans="12:13" x14ac:dyDescent="0.35">
      <c r="L26546" s="535" t="s">
        <v>27610</v>
      </c>
      <c r="M26546" s="529" t="s">
        <v>1049</v>
      </c>
    </row>
    <row r="26547" spans="12:13" x14ac:dyDescent="0.35">
      <c r="L26547" s="535" t="s">
        <v>27611</v>
      </c>
      <c r="M26547" s="529" t="s">
        <v>1049</v>
      </c>
    </row>
    <row r="26548" spans="12:13" x14ac:dyDescent="0.35">
      <c r="L26548" s="535" t="s">
        <v>27612</v>
      </c>
      <c r="M26548" s="529" t="s">
        <v>1049</v>
      </c>
    </row>
    <row r="26549" spans="12:13" x14ac:dyDescent="0.35">
      <c r="L26549" s="535" t="s">
        <v>27613</v>
      </c>
      <c r="M26549" s="529" t="s">
        <v>1049</v>
      </c>
    </row>
    <row r="26550" spans="12:13" x14ac:dyDescent="0.35">
      <c r="L26550" s="535" t="s">
        <v>27614</v>
      </c>
      <c r="M26550" s="529" t="s">
        <v>1049</v>
      </c>
    </row>
    <row r="26551" spans="12:13" x14ac:dyDescent="0.35">
      <c r="L26551" s="535" t="s">
        <v>27615</v>
      </c>
      <c r="M26551" s="529" t="s">
        <v>1049</v>
      </c>
    </row>
    <row r="26552" spans="12:13" x14ac:dyDescent="0.35">
      <c r="L26552" s="535" t="s">
        <v>27616</v>
      </c>
      <c r="M26552" s="529" t="s">
        <v>1049</v>
      </c>
    </row>
    <row r="26553" spans="12:13" x14ac:dyDescent="0.35">
      <c r="L26553" s="535" t="s">
        <v>27617</v>
      </c>
      <c r="M26553" s="529" t="s">
        <v>1049</v>
      </c>
    </row>
    <row r="26554" spans="12:13" x14ac:dyDescent="0.35">
      <c r="L26554" s="535" t="s">
        <v>27618</v>
      </c>
      <c r="M26554" s="529" t="s">
        <v>1049</v>
      </c>
    </row>
    <row r="26555" spans="12:13" x14ac:dyDescent="0.35">
      <c r="L26555" s="535" t="s">
        <v>27619</v>
      </c>
      <c r="M26555" s="529" t="s">
        <v>1049</v>
      </c>
    </row>
    <row r="26556" spans="12:13" x14ac:dyDescent="0.35">
      <c r="L26556" s="535" t="s">
        <v>27620</v>
      </c>
      <c r="M26556" s="529" t="s">
        <v>1049</v>
      </c>
    </row>
    <row r="26557" spans="12:13" x14ac:dyDescent="0.35">
      <c r="L26557" s="535" t="s">
        <v>27621</v>
      </c>
      <c r="M26557" s="529" t="s">
        <v>1049</v>
      </c>
    </row>
    <row r="26558" spans="12:13" x14ac:dyDescent="0.35">
      <c r="L26558" s="535" t="s">
        <v>27622</v>
      </c>
      <c r="M26558" s="529" t="s">
        <v>1049</v>
      </c>
    </row>
    <row r="26559" spans="12:13" x14ac:dyDescent="0.35">
      <c r="L26559" s="535" t="s">
        <v>27623</v>
      </c>
      <c r="M26559" s="529" t="s">
        <v>1049</v>
      </c>
    </row>
    <row r="26560" spans="12:13" x14ac:dyDescent="0.35">
      <c r="L26560" s="535" t="s">
        <v>27624</v>
      </c>
      <c r="M26560" s="529" t="s">
        <v>1049</v>
      </c>
    </row>
    <row r="26561" spans="12:13" x14ac:dyDescent="0.35">
      <c r="L26561" s="535" t="s">
        <v>27625</v>
      </c>
      <c r="M26561" s="529" t="s">
        <v>1049</v>
      </c>
    </row>
    <row r="26562" spans="12:13" x14ac:dyDescent="0.35">
      <c r="L26562" s="535" t="s">
        <v>27626</v>
      </c>
      <c r="M26562" s="529" t="s">
        <v>1049</v>
      </c>
    </row>
    <row r="26563" spans="12:13" x14ac:dyDescent="0.35">
      <c r="L26563" s="535" t="s">
        <v>27627</v>
      </c>
      <c r="M26563" s="529" t="s">
        <v>1049</v>
      </c>
    </row>
    <row r="26564" spans="12:13" x14ac:dyDescent="0.35">
      <c r="L26564" s="535" t="s">
        <v>27628</v>
      </c>
      <c r="M26564" s="529" t="s">
        <v>1049</v>
      </c>
    </row>
    <row r="26565" spans="12:13" x14ac:dyDescent="0.35">
      <c r="L26565" s="535" t="s">
        <v>27629</v>
      </c>
      <c r="M26565" s="529" t="s">
        <v>1049</v>
      </c>
    </row>
    <row r="26566" spans="12:13" x14ac:dyDescent="0.35">
      <c r="L26566" s="535" t="s">
        <v>27630</v>
      </c>
      <c r="M26566" s="529" t="s">
        <v>1049</v>
      </c>
    </row>
    <row r="26567" spans="12:13" x14ac:dyDescent="0.35">
      <c r="L26567" s="535" t="s">
        <v>27631</v>
      </c>
      <c r="M26567" s="529" t="s">
        <v>1049</v>
      </c>
    </row>
    <row r="26568" spans="12:13" x14ac:dyDescent="0.35">
      <c r="L26568" s="535" t="s">
        <v>27632</v>
      </c>
      <c r="M26568" s="529" t="s">
        <v>1049</v>
      </c>
    </row>
    <row r="26569" spans="12:13" x14ac:dyDescent="0.35">
      <c r="L26569" s="535" t="s">
        <v>27633</v>
      </c>
      <c r="M26569" s="529" t="s">
        <v>1049</v>
      </c>
    </row>
    <row r="26570" spans="12:13" x14ac:dyDescent="0.35">
      <c r="L26570" s="535" t="s">
        <v>27634</v>
      </c>
      <c r="M26570" s="529" t="s">
        <v>1049</v>
      </c>
    </row>
    <row r="26571" spans="12:13" x14ac:dyDescent="0.35">
      <c r="L26571" s="535" t="s">
        <v>27635</v>
      </c>
      <c r="M26571" s="529" t="s">
        <v>1049</v>
      </c>
    </row>
    <row r="26572" spans="12:13" x14ac:dyDescent="0.35">
      <c r="L26572" s="535" t="s">
        <v>27636</v>
      </c>
      <c r="M26572" s="529" t="s">
        <v>1049</v>
      </c>
    </row>
    <row r="26573" spans="12:13" x14ac:dyDescent="0.35">
      <c r="L26573" s="535" t="s">
        <v>27637</v>
      </c>
      <c r="M26573" s="529" t="s">
        <v>1049</v>
      </c>
    </row>
    <row r="26574" spans="12:13" x14ac:dyDescent="0.35">
      <c r="L26574" s="535" t="s">
        <v>27638</v>
      </c>
      <c r="M26574" s="529" t="s">
        <v>1049</v>
      </c>
    </row>
    <row r="26575" spans="12:13" x14ac:dyDescent="0.35">
      <c r="L26575" s="535" t="s">
        <v>27639</v>
      </c>
      <c r="M26575" s="529" t="s">
        <v>1049</v>
      </c>
    </row>
    <row r="26576" spans="12:13" x14ac:dyDescent="0.35">
      <c r="L26576" s="535" t="s">
        <v>27640</v>
      </c>
      <c r="M26576" s="529" t="s">
        <v>1049</v>
      </c>
    </row>
    <row r="26577" spans="12:13" x14ac:dyDescent="0.35">
      <c r="L26577" s="535" t="s">
        <v>27641</v>
      </c>
      <c r="M26577" s="529" t="s">
        <v>1049</v>
      </c>
    </row>
    <row r="26578" spans="12:13" x14ac:dyDescent="0.35">
      <c r="L26578" s="535" t="s">
        <v>27642</v>
      </c>
      <c r="M26578" s="529" t="s">
        <v>1049</v>
      </c>
    </row>
    <row r="26579" spans="12:13" x14ac:dyDescent="0.35">
      <c r="L26579" s="535" t="s">
        <v>27643</v>
      </c>
      <c r="M26579" s="529" t="s">
        <v>1049</v>
      </c>
    </row>
    <row r="26580" spans="12:13" x14ac:dyDescent="0.35">
      <c r="L26580" s="535" t="s">
        <v>27644</v>
      </c>
      <c r="M26580" s="529" t="s">
        <v>1049</v>
      </c>
    </row>
    <row r="26581" spans="12:13" x14ac:dyDescent="0.35">
      <c r="L26581" s="535" t="s">
        <v>27645</v>
      </c>
      <c r="M26581" s="529" t="s">
        <v>1049</v>
      </c>
    </row>
    <row r="26582" spans="12:13" x14ac:dyDescent="0.35">
      <c r="L26582" s="535" t="s">
        <v>27646</v>
      </c>
      <c r="M26582" s="529" t="s">
        <v>1049</v>
      </c>
    </row>
    <row r="26583" spans="12:13" x14ac:dyDescent="0.35">
      <c r="L26583" s="535" t="s">
        <v>27647</v>
      </c>
      <c r="M26583" s="529" t="s">
        <v>1049</v>
      </c>
    </row>
    <row r="26584" spans="12:13" x14ac:dyDescent="0.35">
      <c r="L26584" s="535" t="s">
        <v>27648</v>
      </c>
      <c r="M26584" s="529" t="s">
        <v>1049</v>
      </c>
    </row>
    <row r="26585" spans="12:13" x14ac:dyDescent="0.35">
      <c r="L26585" s="535" t="s">
        <v>27649</v>
      </c>
      <c r="M26585" s="529" t="s">
        <v>1049</v>
      </c>
    </row>
    <row r="26586" spans="12:13" x14ac:dyDescent="0.35">
      <c r="L26586" s="535" t="s">
        <v>27650</v>
      </c>
      <c r="M26586" s="529" t="s">
        <v>1049</v>
      </c>
    </row>
    <row r="26587" spans="12:13" x14ac:dyDescent="0.35">
      <c r="L26587" s="535" t="s">
        <v>27651</v>
      </c>
      <c r="M26587" s="529" t="s">
        <v>1049</v>
      </c>
    </row>
    <row r="26588" spans="12:13" x14ac:dyDescent="0.35">
      <c r="L26588" s="535" t="s">
        <v>27652</v>
      </c>
      <c r="M26588" s="529" t="s">
        <v>1049</v>
      </c>
    </row>
    <row r="26589" spans="12:13" x14ac:dyDescent="0.35">
      <c r="L26589" s="535" t="s">
        <v>27653</v>
      </c>
      <c r="M26589" s="529" t="s">
        <v>1049</v>
      </c>
    </row>
    <row r="26590" spans="12:13" x14ac:dyDescent="0.35">
      <c r="L26590" s="535" t="s">
        <v>27654</v>
      </c>
      <c r="M26590" s="529" t="s">
        <v>1049</v>
      </c>
    </row>
    <row r="26591" spans="12:13" x14ac:dyDescent="0.35">
      <c r="L26591" s="535" t="s">
        <v>27655</v>
      </c>
      <c r="M26591" s="529" t="s">
        <v>1049</v>
      </c>
    </row>
    <row r="26592" spans="12:13" x14ac:dyDescent="0.35">
      <c r="L26592" s="535" t="s">
        <v>27656</v>
      </c>
      <c r="M26592" s="529" t="s">
        <v>1049</v>
      </c>
    </row>
    <row r="26593" spans="12:13" x14ac:dyDescent="0.35">
      <c r="L26593" s="535" t="s">
        <v>27657</v>
      </c>
      <c r="M26593" s="529" t="s">
        <v>1049</v>
      </c>
    </row>
    <row r="26594" spans="12:13" x14ac:dyDescent="0.35">
      <c r="L26594" s="535" t="s">
        <v>27658</v>
      </c>
      <c r="M26594" s="529" t="s">
        <v>1049</v>
      </c>
    </row>
    <row r="26595" spans="12:13" x14ac:dyDescent="0.35">
      <c r="L26595" s="535" t="s">
        <v>27659</v>
      </c>
      <c r="M26595" s="529" t="s">
        <v>1049</v>
      </c>
    </row>
    <row r="26596" spans="12:13" x14ac:dyDescent="0.35">
      <c r="L26596" s="535" t="s">
        <v>27660</v>
      </c>
      <c r="M26596" s="529" t="s">
        <v>1049</v>
      </c>
    </row>
    <row r="26597" spans="12:13" x14ac:dyDescent="0.35">
      <c r="L26597" s="535" t="s">
        <v>27661</v>
      </c>
      <c r="M26597" s="529" t="s">
        <v>1049</v>
      </c>
    </row>
    <row r="26598" spans="12:13" x14ac:dyDescent="0.35">
      <c r="L26598" s="535" t="s">
        <v>27662</v>
      </c>
      <c r="M26598" s="529" t="s">
        <v>1049</v>
      </c>
    </row>
    <row r="26599" spans="12:13" x14ac:dyDescent="0.35">
      <c r="L26599" s="535" t="s">
        <v>27663</v>
      </c>
      <c r="M26599" s="529" t="s">
        <v>1049</v>
      </c>
    </row>
    <row r="26600" spans="12:13" x14ac:dyDescent="0.35">
      <c r="L26600" s="535" t="s">
        <v>27664</v>
      </c>
      <c r="M26600" s="529" t="s">
        <v>1049</v>
      </c>
    </row>
    <row r="26601" spans="12:13" x14ac:dyDescent="0.35">
      <c r="L26601" s="535" t="s">
        <v>27665</v>
      </c>
      <c r="M26601" s="529" t="s">
        <v>1049</v>
      </c>
    </row>
    <row r="26602" spans="12:13" x14ac:dyDescent="0.35">
      <c r="L26602" s="535" t="s">
        <v>27666</v>
      </c>
      <c r="M26602" s="529" t="s">
        <v>1049</v>
      </c>
    </row>
    <row r="26603" spans="12:13" x14ac:dyDescent="0.35">
      <c r="L26603" s="535" t="s">
        <v>27667</v>
      </c>
      <c r="M26603" s="529" t="s">
        <v>1049</v>
      </c>
    </row>
    <row r="26604" spans="12:13" x14ac:dyDescent="0.35">
      <c r="L26604" s="535" t="s">
        <v>27668</v>
      </c>
      <c r="M26604" s="529" t="s">
        <v>1049</v>
      </c>
    </row>
    <row r="26605" spans="12:13" x14ac:dyDescent="0.35">
      <c r="L26605" s="535" t="s">
        <v>27669</v>
      </c>
      <c r="M26605" s="529" t="s">
        <v>1049</v>
      </c>
    </row>
    <row r="26606" spans="12:13" x14ac:dyDescent="0.35">
      <c r="L26606" s="535" t="s">
        <v>27670</v>
      </c>
      <c r="M26606" s="529" t="s">
        <v>1049</v>
      </c>
    </row>
    <row r="26607" spans="12:13" x14ac:dyDescent="0.35">
      <c r="L26607" s="535" t="s">
        <v>27671</v>
      </c>
      <c r="M26607" s="529" t="s">
        <v>1049</v>
      </c>
    </row>
    <row r="26608" spans="12:13" x14ac:dyDescent="0.35">
      <c r="L26608" s="535" t="s">
        <v>27672</v>
      </c>
      <c r="M26608" s="529" t="s">
        <v>1049</v>
      </c>
    </row>
    <row r="26609" spans="12:13" x14ac:dyDescent="0.35">
      <c r="L26609" s="535" t="s">
        <v>27673</v>
      </c>
      <c r="M26609" s="529" t="s">
        <v>1049</v>
      </c>
    </row>
    <row r="26610" spans="12:13" x14ac:dyDescent="0.35">
      <c r="L26610" s="535" t="s">
        <v>27674</v>
      </c>
      <c r="M26610" s="529" t="s">
        <v>1049</v>
      </c>
    </row>
    <row r="26611" spans="12:13" x14ac:dyDescent="0.35">
      <c r="L26611" s="535" t="s">
        <v>27675</v>
      </c>
      <c r="M26611" s="529" t="s">
        <v>1049</v>
      </c>
    </row>
    <row r="26612" spans="12:13" x14ac:dyDescent="0.35">
      <c r="L26612" s="535" t="s">
        <v>27676</v>
      </c>
      <c r="M26612" s="529" t="s">
        <v>1049</v>
      </c>
    </row>
    <row r="26613" spans="12:13" x14ac:dyDescent="0.35">
      <c r="L26613" s="535" t="s">
        <v>27677</v>
      </c>
      <c r="M26613" s="529" t="s">
        <v>1049</v>
      </c>
    </row>
    <row r="26614" spans="12:13" x14ac:dyDescent="0.35">
      <c r="L26614" s="535" t="s">
        <v>27678</v>
      </c>
      <c r="M26614" s="529" t="s">
        <v>1049</v>
      </c>
    </row>
    <row r="26615" spans="12:13" x14ac:dyDescent="0.35">
      <c r="L26615" s="535" t="s">
        <v>27679</v>
      </c>
      <c r="M26615" s="529" t="s">
        <v>1049</v>
      </c>
    </row>
    <row r="26616" spans="12:13" x14ac:dyDescent="0.35">
      <c r="L26616" s="535" t="s">
        <v>27680</v>
      </c>
      <c r="M26616" s="529" t="s">
        <v>1049</v>
      </c>
    </row>
    <row r="26617" spans="12:13" x14ac:dyDescent="0.35">
      <c r="L26617" s="535" t="s">
        <v>27681</v>
      </c>
      <c r="M26617" s="529" t="s">
        <v>1049</v>
      </c>
    </row>
    <row r="26618" spans="12:13" x14ac:dyDescent="0.35">
      <c r="L26618" s="535" t="s">
        <v>27682</v>
      </c>
      <c r="M26618" s="529" t="s">
        <v>1049</v>
      </c>
    </row>
    <row r="26619" spans="12:13" x14ac:dyDescent="0.35">
      <c r="L26619" s="535" t="s">
        <v>27683</v>
      </c>
      <c r="M26619" s="529" t="s">
        <v>1049</v>
      </c>
    </row>
    <row r="26620" spans="12:13" x14ac:dyDescent="0.35">
      <c r="L26620" s="535" t="s">
        <v>27684</v>
      </c>
      <c r="M26620" s="529" t="s">
        <v>1049</v>
      </c>
    </row>
    <row r="26621" spans="12:13" x14ac:dyDescent="0.35">
      <c r="L26621" s="535" t="s">
        <v>27685</v>
      </c>
      <c r="M26621" s="529" t="s">
        <v>1049</v>
      </c>
    </row>
    <row r="26622" spans="12:13" x14ac:dyDescent="0.35">
      <c r="L26622" s="535" t="s">
        <v>27686</v>
      </c>
      <c r="M26622" s="529" t="s">
        <v>1049</v>
      </c>
    </row>
    <row r="26623" spans="12:13" x14ac:dyDescent="0.35">
      <c r="L26623" s="535" t="s">
        <v>27687</v>
      </c>
      <c r="M26623" s="529" t="s">
        <v>1049</v>
      </c>
    </row>
    <row r="26624" spans="12:13" x14ac:dyDescent="0.35">
      <c r="L26624" s="535" t="s">
        <v>27688</v>
      </c>
      <c r="M26624" s="529" t="s">
        <v>1049</v>
      </c>
    </row>
    <row r="26625" spans="12:13" x14ac:dyDescent="0.35">
      <c r="L26625" s="535" t="s">
        <v>27689</v>
      </c>
      <c r="M26625" s="529" t="s">
        <v>1049</v>
      </c>
    </row>
    <row r="26626" spans="12:13" x14ac:dyDescent="0.35">
      <c r="L26626" s="535" t="s">
        <v>27690</v>
      </c>
      <c r="M26626" s="529" t="s">
        <v>1049</v>
      </c>
    </row>
    <row r="26627" spans="12:13" x14ac:dyDescent="0.35">
      <c r="L26627" s="535" t="s">
        <v>27691</v>
      </c>
      <c r="M26627" s="529" t="s">
        <v>1049</v>
      </c>
    </row>
    <row r="26628" spans="12:13" x14ac:dyDescent="0.35">
      <c r="L26628" s="535" t="s">
        <v>27692</v>
      </c>
      <c r="M26628" s="529" t="s">
        <v>1049</v>
      </c>
    </row>
    <row r="26629" spans="12:13" x14ac:dyDescent="0.35">
      <c r="L26629" s="535" t="s">
        <v>27693</v>
      </c>
      <c r="M26629" s="529" t="s">
        <v>1049</v>
      </c>
    </row>
    <row r="26630" spans="12:13" x14ac:dyDescent="0.35">
      <c r="L26630" s="535" t="s">
        <v>27694</v>
      </c>
      <c r="M26630" s="529" t="s">
        <v>1049</v>
      </c>
    </row>
    <row r="26631" spans="12:13" x14ac:dyDescent="0.35">
      <c r="L26631" s="535" t="s">
        <v>27695</v>
      </c>
      <c r="M26631" s="529" t="s">
        <v>1049</v>
      </c>
    </row>
    <row r="26632" spans="12:13" x14ac:dyDescent="0.35">
      <c r="L26632" s="535" t="s">
        <v>27696</v>
      </c>
      <c r="M26632" s="529" t="s">
        <v>1049</v>
      </c>
    </row>
    <row r="26633" spans="12:13" x14ac:dyDescent="0.35">
      <c r="L26633" s="535" t="s">
        <v>27697</v>
      </c>
      <c r="M26633" s="529" t="s">
        <v>1049</v>
      </c>
    </row>
    <row r="26634" spans="12:13" x14ac:dyDescent="0.35">
      <c r="L26634" s="535" t="s">
        <v>27698</v>
      </c>
      <c r="M26634" s="529" t="s">
        <v>1049</v>
      </c>
    </row>
    <row r="26635" spans="12:13" x14ac:dyDescent="0.35">
      <c r="L26635" s="535" t="s">
        <v>27699</v>
      </c>
      <c r="M26635" s="529" t="s">
        <v>1049</v>
      </c>
    </row>
    <row r="26636" spans="12:13" x14ac:dyDescent="0.35">
      <c r="L26636" s="535" t="s">
        <v>27700</v>
      </c>
      <c r="M26636" s="529" t="s">
        <v>1049</v>
      </c>
    </row>
    <row r="26637" spans="12:13" x14ac:dyDescent="0.35">
      <c r="L26637" s="535" t="s">
        <v>27701</v>
      </c>
      <c r="M26637" s="529" t="s">
        <v>1049</v>
      </c>
    </row>
    <row r="26638" spans="12:13" x14ac:dyDescent="0.35">
      <c r="L26638" s="535" t="s">
        <v>27702</v>
      </c>
      <c r="M26638" s="529" t="s">
        <v>1049</v>
      </c>
    </row>
    <row r="26639" spans="12:13" x14ac:dyDescent="0.35">
      <c r="L26639" s="535" t="s">
        <v>27703</v>
      </c>
      <c r="M26639" s="529" t="s">
        <v>1049</v>
      </c>
    </row>
    <row r="26640" spans="12:13" x14ac:dyDescent="0.35">
      <c r="L26640" s="535" t="s">
        <v>27704</v>
      </c>
      <c r="M26640" s="529" t="s">
        <v>1049</v>
      </c>
    </row>
    <row r="26641" spans="12:13" x14ac:dyDescent="0.35">
      <c r="L26641" s="535" t="s">
        <v>27705</v>
      </c>
      <c r="M26641" s="529" t="s">
        <v>1049</v>
      </c>
    </row>
    <row r="26642" spans="12:13" x14ac:dyDescent="0.35">
      <c r="L26642" s="535" t="s">
        <v>27706</v>
      </c>
      <c r="M26642" s="529" t="s">
        <v>1049</v>
      </c>
    </row>
    <row r="26643" spans="12:13" x14ac:dyDescent="0.35">
      <c r="L26643" s="535" t="s">
        <v>27707</v>
      </c>
      <c r="M26643" s="529" t="s">
        <v>1049</v>
      </c>
    </row>
    <row r="26644" spans="12:13" x14ac:dyDescent="0.35">
      <c r="L26644" s="535" t="s">
        <v>27708</v>
      </c>
      <c r="M26644" s="529" t="s">
        <v>1049</v>
      </c>
    </row>
    <row r="26645" spans="12:13" x14ac:dyDescent="0.35">
      <c r="L26645" s="535" t="s">
        <v>27709</v>
      </c>
      <c r="M26645" s="529" t="s">
        <v>1049</v>
      </c>
    </row>
    <row r="26646" spans="12:13" x14ac:dyDescent="0.35">
      <c r="L26646" s="535" t="s">
        <v>27710</v>
      </c>
      <c r="M26646" s="529" t="s">
        <v>1049</v>
      </c>
    </row>
    <row r="26647" spans="12:13" x14ac:dyDescent="0.35">
      <c r="L26647" s="535" t="s">
        <v>27711</v>
      </c>
      <c r="M26647" s="529" t="s">
        <v>1049</v>
      </c>
    </row>
    <row r="26648" spans="12:13" x14ac:dyDescent="0.35">
      <c r="L26648" s="535" t="s">
        <v>27712</v>
      </c>
      <c r="M26648" s="529" t="s">
        <v>1049</v>
      </c>
    </row>
    <row r="26649" spans="12:13" x14ac:dyDescent="0.35">
      <c r="L26649" s="535" t="s">
        <v>27713</v>
      </c>
      <c r="M26649" s="529" t="s">
        <v>1049</v>
      </c>
    </row>
    <row r="26650" spans="12:13" x14ac:dyDescent="0.35">
      <c r="L26650" s="535" t="s">
        <v>27714</v>
      </c>
      <c r="M26650" s="529" t="s">
        <v>1049</v>
      </c>
    </row>
    <row r="26651" spans="12:13" x14ac:dyDescent="0.35">
      <c r="L26651" s="535" t="s">
        <v>27715</v>
      </c>
      <c r="M26651" s="529" t="s">
        <v>1049</v>
      </c>
    </row>
    <row r="26652" spans="12:13" x14ac:dyDescent="0.35">
      <c r="L26652" s="535" t="s">
        <v>27716</v>
      </c>
      <c r="M26652" s="529" t="s">
        <v>1049</v>
      </c>
    </row>
    <row r="26653" spans="12:13" x14ac:dyDescent="0.35">
      <c r="L26653" s="535" t="s">
        <v>27717</v>
      </c>
      <c r="M26653" s="529" t="s">
        <v>1049</v>
      </c>
    </row>
    <row r="26654" spans="12:13" x14ac:dyDescent="0.35">
      <c r="L26654" s="535" t="s">
        <v>27718</v>
      </c>
      <c r="M26654" s="529" t="s">
        <v>1049</v>
      </c>
    </row>
    <row r="26655" spans="12:13" x14ac:dyDescent="0.35">
      <c r="L26655" s="535" t="s">
        <v>27719</v>
      </c>
      <c r="M26655" s="529" t="s">
        <v>1049</v>
      </c>
    </row>
    <row r="26656" spans="12:13" x14ac:dyDescent="0.35">
      <c r="L26656" s="535" t="s">
        <v>27720</v>
      </c>
      <c r="M26656" s="529" t="s">
        <v>1049</v>
      </c>
    </row>
    <row r="26657" spans="12:13" x14ac:dyDescent="0.35">
      <c r="L26657" s="535" t="s">
        <v>27721</v>
      </c>
      <c r="M26657" s="529" t="s">
        <v>1049</v>
      </c>
    </row>
    <row r="26658" spans="12:13" x14ac:dyDescent="0.35">
      <c r="L26658" s="535" t="s">
        <v>27722</v>
      </c>
      <c r="M26658" s="529" t="s">
        <v>1049</v>
      </c>
    </row>
    <row r="26659" spans="12:13" x14ac:dyDescent="0.35">
      <c r="L26659" s="535" t="s">
        <v>27723</v>
      </c>
      <c r="M26659" s="529" t="s">
        <v>1049</v>
      </c>
    </row>
    <row r="26660" spans="12:13" x14ac:dyDescent="0.35">
      <c r="L26660" s="535" t="s">
        <v>27724</v>
      </c>
      <c r="M26660" s="529" t="s">
        <v>1049</v>
      </c>
    </row>
    <row r="26661" spans="12:13" x14ac:dyDescent="0.35">
      <c r="L26661" s="535" t="s">
        <v>27725</v>
      </c>
      <c r="M26661" s="529" t="s">
        <v>1049</v>
      </c>
    </row>
    <row r="26662" spans="12:13" x14ac:dyDescent="0.35">
      <c r="L26662" s="535" t="s">
        <v>27726</v>
      </c>
      <c r="M26662" s="529" t="s">
        <v>1049</v>
      </c>
    </row>
    <row r="26663" spans="12:13" x14ac:dyDescent="0.35">
      <c r="L26663" s="535" t="s">
        <v>27727</v>
      </c>
      <c r="M26663" s="529" t="s">
        <v>1049</v>
      </c>
    </row>
    <row r="26664" spans="12:13" x14ac:dyDescent="0.35">
      <c r="L26664" s="535" t="s">
        <v>27728</v>
      </c>
      <c r="M26664" s="529" t="s">
        <v>1049</v>
      </c>
    </row>
    <row r="26665" spans="12:13" x14ac:dyDescent="0.35">
      <c r="L26665" s="535" t="s">
        <v>27729</v>
      </c>
      <c r="M26665" s="529" t="s">
        <v>1049</v>
      </c>
    </row>
    <row r="26666" spans="12:13" x14ac:dyDescent="0.35">
      <c r="L26666" s="535" t="s">
        <v>27730</v>
      </c>
      <c r="M26666" s="529" t="s">
        <v>1049</v>
      </c>
    </row>
    <row r="26667" spans="12:13" x14ac:dyDescent="0.35">
      <c r="L26667" s="535" t="s">
        <v>27731</v>
      </c>
      <c r="M26667" s="529" t="s">
        <v>1049</v>
      </c>
    </row>
    <row r="26668" spans="12:13" x14ac:dyDescent="0.35">
      <c r="L26668" s="535" t="s">
        <v>27732</v>
      </c>
      <c r="M26668" s="529" t="s">
        <v>1049</v>
      </c>
    </row>
    <row r="26669" spans="12:13" x14ac:dyDescent="0.35">
      <c r="L26669" s="535" t="s">
        <v>27733</v>
      </c>
      <c r="M26669" s="529" t="s">
        <v>1049</v>
      </c>
    </row>
    <row r="26670" spans="12:13" x14ac:dyDescent="0.35">
      <c r="L26670" s="535" t="s">
        <v>27734</v>
      </c>
      <c r="M26670" s="529" t="s">
        <v>1049</v>
      </c>
    </row>
    <row r="26671" spans="12:13" x14ac:dyDescent="0.35">
      <c r="L26671" s="535" t="s">
        <v>27735</v>
      </c>
      <c r="M26671" s="529" t="s">
        <v>1049</v>
      </c>
    </row>
    <row r="26672" spans="12:13" x14ac:dyDescent="0.35">
      <c r="L26672" s="535" t="s">
        <v>27736</v>
      </c>
      <c r="M26672" s="529" t="s">
        <v>1049</v>
      </c>
    </row>
    <row r="26673" spans="12:13" x14ac:dyDescent="0.35">
      <c r="L26673" s="535" t="s">
        <v>27737</v>
      </c>
      <c r="M26673" s="529" t="s">
        <v>1049</v>
      </c>
    </row>
    <row r="26674" spans="12:13" x14ac:dyDescent="0.35">
      <c r="L26674" s="535" t="s">
        <v>27738</v>
      </c>
      <c r="M26674" s="529" t="s">
        <v>1049</v>
      </c>
    </row>
    <row r="26675" spans="12:13" x14ac:dyDescent="0.35">
      <c r="L26675" s="535" t="s">
        <v>27739</v>
      </c>
      <c r="M26675" s="529" t="s">
        <v>1049</v>
      </c>
    </row>
    <row r="26676" spans="12:13" x14ac:dyDescent="0.35">
      <c r="L26676" s="535" t="s">
        <v>27740</v>
      </c>
      <c r="M26676" s="529" t="s">
        <v>1049</v>
      </c>
    </row>
    <row r="26677" spans="12:13" x14ac:dyDescent="0.35">
      <c r="L26677" s="535" t="s">
        <v>27741</v>
      </c>
      <c r="M26677" s="529" t="s">
        <v>1049</v>
      </c>
    </row>
    <row r="26678" spans="12:13" x14ac:dyDescent="0.35">
      <c r="L26678" s="535" t="s">
        <v>27742</v>
      </c>
      <c r="M26678" s="529" t="s">
        <v>1049</v>
      </c>
    </row>
    <row r="26679" spans="12:13" x14ac:dyDescent="0.35">
      <c r="L26679" s="535" t="s">
        <v>27743</v>
      </c>
      <c r="M26679" s="529" t="s">
        <v>1049</v>
      </c>
    </row>
    <row r="26680" spans="12:13" x14ac:dyDescent="0.35">
      <c r="L26680" s="535" t="s">
        <v>27744</v>
      </c>
      <c r="M26680" s="529" t="s">
        <v>1049</v>
      </c>
    </row>
    <row r="26681" spans="12:13" x14ac:dyDescent="0.35">
      <c r="L26681" s="535" t="s">
        <v>27745</v>
      </c>
      <c r="M26681" s="529" t="s">
        <v>1049</v>
      </c>
    </row>
    <row r="26682" spans="12:13" x14ac:dyDescent="0.35">
      <c r="L26682" s="535" t="s">
        <v>27746</v>
      </c>
      <c r="M26682" s="529" t="s">
        <v>1049</v>
      </c>
    </row>
    <row r="26683" spans="12:13" x14ac:dyDescent="0.35">
      <c r="L26683" s="535" t="s">
        <v>27747</v>
      </c>
      <c r="M26683" s="529" t="s">
        <v>1049</v>
      </c>
    </row>
    <row r="26684" spans="12:13" x14ac:dyDescent="0.35">
      <c r="L26684" s="535" t="s">
        <v>27748</v>
      </c>
      <c r="M26684" s="529" t="s">
        <v>1049</v>
      </c>
    </row>
    <row r="26685" spans="12:13" x14ac:dyDescent="0.35">
      <c r="L26685" s="535" t="s">
        <v>27749</v>
      </c>
      <c r="M26685" s="529" t="s">
        <v>1049</v>
      </c>
    </row>
    <row r="26686" spans="12:13" x14ac:dyDescent="0.35">
      <c r="L26686" s="535" t="s">
        <v>27750</v>
      </c>
      <c r="M26686" s="529" t="s">
        <v>1049</v>
      </c>
    </row>
    <row r="26687" spans="12:13" x14ac:dyDescent="0.35">
      <c r="L26687" s="535" t="s">
        <v>27751</v>
      </c>
      <c r="M26687" s="529" t="s">
        <v>1049</v>
      </c>
    </row>
    <row r="26688" spans="12:13" x14ac:dyDescent="0.35">
      <c r="L26688" s="535" t="s">
        <v>27752</v>
      </c>
      <c r="M26688" s="529" t="s">
        <v>1049</v>
      </c>
    </row>
    <row r="26689" spans="12:13" x14ac:dyDescent="0.35">
      <c r="L26689" s="535" t="s">
        <v>27753</v>
      </c>
      <c r="M26689" s="529" t="s">
        <v>1049</v>
      </c>
    </row>
    <row r="26690" spans="12:13" x14ac:dyDescent="0.35">
      <c r="L26690" s="535" t="s">
        <v>27754</v>
      </c>
      <c r="M26690" s="529" t="s">
        <v>1049</v>
      </c>
    </row>
    <row r="26691" spans="12:13" x14ac:dyDescent="0.35">
      <c r="L26691" s="535" t="s">
        <v>27755</v>
      </c>
      <c r="M26691" s="529" t="s">
        <v>1049</v>
      </c>
    </row>
    <row r="26692" spans="12:13" x14ac:dyDescent="0.35">
      <c r="L26692" s="535" t="s">
        <v>27756</v>
      </c>
      <c r="M26692" s="529" t="s">
        <v>1049</v>
      </c>
    </row>
    <row r="26693" spans="12:13" x14ac:dyDescent="0.35">
      <c r="L26693" s="535" t="s">
        <v>27757</v>
      </c>
      <c r="M26693" s="529" t="s">
        <v>1049</v>
      </c>
    </row>
    <row r="26694" spans="12:13" x14ac:dyDescent="0.35">
      <c r="L26694" s="535" t="s">
        <v>27758</v>
      </c>
      <c r="M26694" s="529" t="s">
        <v>1049</v>
      </c>
    </row>
    <row r="26695" spans="12:13" x14ac:dyDescent="0.35">
      <c r="L26695" s="535" t="s">
        <v>27759</v>
      </c>
      <c r="M26695" s="529" t="s">
        <v>1049</v>
      </c>
    </row>
    <row r="26696" spans="12:13" x14ac:dyDescent="0.35">
      <c r="L26696" s="535" t="s">
        <v>27760</v>
      </c>
      <c r="M26696" s="529" t="s">
        <v>1049</v>
      </c>
    </row>
    <row r="26697" spans="12:13" x14ac:dyDescent="0.35">
      <c r="L26697" s="535" t="s">
        <v>27761</v>
      </c>
      <c r="M26697" s="529" t="s">
        <v>1049</v>
      </c>
    </row>
    <row r="26698" spans="12:13" x14ac:dyDescent="0.35">
      <c r="L26698" s="535" t="s">
        <v>27762</v>
      </c>
      <c r="M26698" s="529" t="s">
        <v>1049</v>
      </c>
    </row>
    <row r="26699" spans="12:13" x14ac:dyDescent="0.35">
      <c r="L26699" s="535" t="s">
        <v>27763</v>
      </c>
      <c r="M26699" s="529" t="s">
        <v>1049</v>
      </c>
    </row>
    <row r="26700" spans="12:13" x14ac:dyDescent="0.35">
      <c r="L26700" s="535" t="s">
        <v>27764</v>
      </c>
      <c r="M26700" s="529" t="s">
        <v>1049</v>
      </c>
    </row>
    <row r="26701" spans="12:13" x14ac:dyDescent="0.35">
      <c r="L26701" s="535" t="s">
        <v>27765</v>
      </c>
      <c r="M26701" s="529" t="s">
        <v>1049</v>
      </c>
    </row>
    <row r="26702" spans="12:13" x14ac:dyDescent="0.35">
      <c r="L26702" s="535" t="s">
        <v>27766</v>
      </c>
      <c r="M26702" s="529" t="s">
        <v>1049</v>
      </c>
    </row>
    <row r="26703" spans="12:13" x14ac:dyDescent="0.35">
      <c r="L26703" s="535" t="s">
        <v>27767</v>
      </c>
      <c r="M26703" s="529" t="s">
        <v>1049</v>
      </c>
    </row>
    <row r="26704" spans="12:13" x14ac:dyDescent="0.35">
      <c r="L26704" s="535" t="s">
        <v>27768</v>
      </c>
      <c r="M26704" s="529" t="s">
        <v>1049</v>
      </c>
    </row>
    <row r="26705" spans="12:13" x14ac:dyDescent="0.35">
      <c r="L26705" s="535" t="s">
        <v>27769</v>
      </c>
      <c r="M26705" s="529" t="s">
        <v>1049</v>
      </c>
    </row>
    <row r="26706" spans="12:13" x14ac:dyDescent="0.35">
      <c r="L26706" s="535" t="s">
        <v>27770</v>
      </c>
      <c r="M26706" s="529" t="s">
        <v>1049</v>
      </c>
    </row>
    <row r="26707" spans="12:13" x14ac:dyDescent="0.35">
      <c r="L26707" s="535" t="s">
        <v>27771</v>
      </c>
      <c r="M26707" s="529" t="s">
        <v>1049</v>
      </c>
    </row>
    <row r="26708" spans="12:13" x14ac:dyDescent="0.35">
      <c r="L26708" s="535" t="s">
        <v>27772</v>
      </c>
      <c r="M26708" s="529" t="s">
        <v>1049</v>
      </c>
    </row>
    <row r="26709" spans="12:13" x14ac:dyDescent="0.35">
      <c r="L26709" s="535" t="s">
        <v>27773</v>
      </c>
      <c r="M26709" s="529" t="s">
        <v>1049</v>
      </c>
    </row>
    <row r="26710" spans="12:13" x14ac:dyDescent="0.35">
      <c r="L26710" s="535" t="s">
        <v>27774</v>
      </c>
      <c r="M26710" s="529" t="s">
        <v>1049</v>
      </c>
    </row>
    <row r="26711" spans="12:13" x14ac:dyDescent="0.35">
      <c r="L26711" s="535" t="s">
        <v>27775</v>
      </c>
      <c r="M26711" s="529" t="s">
        <v>1049</v>
      </c>
    </row>
    <row r="26712" spans="12:13" x14ac:dyDescent="0.35">
      <c r="L26712" s="535" t="s">
        <v>27776</v>
      </c>
      <c r="M26712" s="529" t="s">
        <v>1049</v>
      </c>
    </row>
    <row r="26713" spans="12:13" x14ac:dyDescent="0.35">
      <c r="L26713" s="535" t="s">
        <v>27777</v>
      </c>
      <c r="M26713" s="529" t="s">
        <v>1049</v>
      </c>
    </row>
    <row r="26714" spans="12:13" x14ac:dyDescent="0.35">
      <c r="L26714" s="535" t="s">
        <v>27778</v>
      </c>
      <c r="M26714" s="529" t="s">
        <v>1049</v>
      </c>
    </row>
    <row r="26715" spans="12:13" x14ac:dyDescent="0.35">
      <c r="L26715" s="535" t="s">
        <v>27779</v>
      </c>
      <c r="M26715" s="529" t="s">
        <v>1049</v>
      </c>
    </row>
    <row r="26716" spans="12:13" x14ac:dyDescent="0.35">
      <c r="L26716" s="535" t="s">
        <v>27780</v>
      </c>
      <c r="M26716" s="529" t="s">
        <v>1049</v>
      </c>
    </row>
    <row r="26717" spans="12:13" x14ac:dyDescent="0.35">
      <c r="L26717" s="535" t="s">
        <v>27781</v>
      </c>
      <c r="M26717" s="529" t="s">
        <v>1049</v>
      </c>
    </row>
    <row r="26718" spans="12:13" x14ac:dyDescent="0.35">
      <c r="L26718" s="535" t="s">
        <v>27782</v>
      </c>
      <c r="M26718" s="529" t="s">
        <v>1049</v>
      </c>
    </row>
    <row r="26719" spans="12:13" x14ac:dyDescent="0.35">
      <c r="L26719" s="535" t="s">
        <v>27783</v>
      </c>
      <c r="M26719" s="529" t="s">
        <v>1049</v>
      </c>
    </row>
    <row r="26720" spans="12:13" x14ac:dyDescent="0.35">
      <c r="L26720" s="535" t="s">
        <v>27784</v>
      </c>
      <c r="M26720" s="529" t="s">
        <v>1049</v>
      </c>
    </row>
    <row r="26721" spans="12:13" x14ac:dyDescent="0.35">
      <c r="L26721" s="535" t="s">
        <v>27785</v>
      </c>
      <c r="M26721" s="529" t="s">
        <v>1049</v>
      </c>
    </row>
    <row r="26722" spans="12:13" x14ac:dyDescent="0.35">
      <c r="L26722" s="535" t="s">
        <v>27786</v>
      </c>
      <c r="M26722" s="529" t="s">
        <v>1049</v>
      </c>
    </row>
    <row r="26723" spans="12:13" x14ac:dyDescent="0.35">
      <c r="L26723" s="535" t="s">
        <v>27787</v>
      </c>
      <c r="M26723" s="529" t="s">
        <v>1049</v>
      </c>
    </row>
    <row r="26724" spans="12:13" x14ac:dyDescent="0.35">
      <c r="L26724" s="535" t="s">
        <v>27788</v>
      </c>
      <c r="M26724" s="529" t="s">
        <v>1049</v>
      </c>
    </row>
    <row r="26725" spans="12:13" x14ac:dyDescent="0.35">
      <c r="L26725" s="535" t="s">
        <v>27789</v>
      </c>
      <c r="M26725" s="529" t="s">
        <v>1049</v>
      </c>
    </row>
    <row r="26726" spans="12:13" x14ac:dyDescent="0.35">
      <c r="L26726" s="535" t="s">
        <v>27790</v>
      </c>
      <c r="M26726" s="529" t="s">
        <v>1049</v>
      </c>
    </row>
    <row r="26727" spans="12:13" x14ac:dyDescent="0.35">
      <c r="L26727" s="535" t="s">
        <v>27791</v>
      </c>
      <c r="M26727" s="529" t="s">
        <v>1049</v>
      </c>
    </row>
    <row r="26728" spans="12:13" x14ac:dyDescent="0.35">
      <c r="L26728" s="535" t="s">
        <v>27792</v>
      </c>
      <c r="M26728" s="529" t="s">
        <v>1049</v>
      </c>
    </row>
    <row r="26729" spans="12:13" x14ac:dyDescent="0.35">
      <c r="L26729" s="535" t="s">
        <v>27793</v>
      </c>
      <c r="M26729" s="529" t="s">
        <v>1049</v>
      </c>
    </row>
    <row r="26730" spans="12:13" x14ac:dyDescent="0.35">
      <c r="L26730" s="535" t="s">
        <v>27794</v>
      </c>
      <c r="M26730" s="529" t="s">
        <v>1049</v>
      </c>
    </row>
    <row r="26731" spans="12:13" x14ac:dyDescent="0.35">
      <c r="L26731" s="535" t="s">
        <v>27795</v>
      </c>
      <c r="M26731" s="529" t="s">
        <v>1049</v>
      </c>
    </row>
    <row r="26732" spans="12:13" x14ac:dyDescent="0.35">
      <c r="L26732" s="535" t="s">
        <v>27796</v>
      </c>
      <c r="M26732" s="529" t="s">
        <v>1049</v>
      </c>
    </row>
    <row r="26733" spans="12:13" x14ac:dyDescent="0.35">
      <c r="L26733" s="535" t="s">
        <v>27797</v>
      </c>
      <c r="M26733" s="529" t="s">
        <v>1049</v>
      </c>
    </row>
    <row r="26734" spans="12:13" x14ac:dyDescent="0.35">
      <c r="L26734" s="535" t="s">
        <v>27798</v>
      </c>
      <c r="M26734" s="529" t="s">
        <v>1049</v>
      </c>
    </row>
    <row r="26735" spans="12:13" x14ac:dyDescent="0.35">
      <c r="L26735" s="535" t="s">
        <v>27799</v>
      </c>
      <c r="M26735" s="529" t="s">
        <v>1049</v>
      </c>
    </row>
    <row r="26736" spans="12:13" x14ac:dyDescent="0.35">
      <c r="L26736" s="535" t="s">
        <v>27800</v>
      </c>
      <c r="M26736" s="529" t="s">
        <v>1049</v>
      </c>
    </row>
    <row r="26737" spans="12:13" x14ac:dyDescent="0.35">
      <c r="L26737" s="535" t="s">
        <v>27801</v>
      </c>
      <c r="M26737" s="529" t="s">
        <v>1049</v>
      </c>
    </row>
    <row r="26738" spans="12:13" x14ac:dyDescent="0.35">
      <c r="L26738" s="535" t="s">
        <v>27802</v>
      </c>
      <c r="M26738" s="529" t="s">
        <v>1049</v>
      </c>
    </row>
    <row r="26739" spans="12:13" x14ac:dyDescent="0.35">
      <c r="L26739" s="535" t="s">
        <v>27803</v>
      </c>
      <c r="M26739" s="529" t="s">
        <v>1049</v>
      </c>
    </row>
    <row r="26740" spans="12:13" x14ac:dyDescent="0.35">
      <c r="L26740" s="535" t="s">
        <v>27804</v>
      </c>
      <c r="M26740" s="529" t="s">
        <v>1049</v>
      </c>
    </row>
    <row r="26741" spans="12:13" x14ac:dyDescent="0.35">
      <c r="L26741" s="535" t="s">
        <v>27805</v>
      </c>
      <c r="M26741" s="529" t="s">
        <v>1049</v>
      </c>
    </row>
    <row r="26742" spans="12:13" x14ac:dyDescent="0.35">
      <c r="L26742" s="535" t="s">
        <v>27806</v>
      </c>
      <c r="M26742" s="529" t="s">
        <v>1049</v>
      </c>
    </row>
    <row r="26743" spans="12:13" x14ac:dyDescent="0.35">
      <c r="L26743" s="535" t="s">
        <v>27807</v>
      </c>
      <c r="M26743" s="529" t="s">
        <v>1049</v>
      </c>
    </row>
    <row r="26744" spans="12:13" x14ac:dyDescent="0.35">
      <c r="L26744" s="535" t="s">
        <v>27808</v>
      </c>
      <c r="M26744" s="529" t="s">
        <v>1049</v>
      </c>
    </row>
    <row r="26745" spans="12:13" x14ac:dyDescent="0.35">
      <c r="L26745" s="535" t="s">
        <v>27809</v>
      </c>
      <c r="M26745" s="529" t="s">
        <v>1049</v>
      </c>
    </row>
    <row r="26746" spans="12:13" x14ac:dyDescent="0.35">
      <c r="L26746" s="535" t="s">
        <v>27810</v>
      </c>
      <c r="M26746" s="529" t="s">
        <v>1049</v>
      </c>
    </row>
    <row r="26747" spans="12:13" x14ac:dyDescent="0.35">
      <c r="L26747" s="535" t="s">
        <v>27811</v>
      </c>
      <c r="M26747" s="529" t="s">
        <v>1049</v>
      </c>
    </row>
    <row r="26748" spans="12:13" x14ac:dyDescent="0.35">
      <c r="L26748" s="535" t="s">
        <v>27812</v>
      </c>
      <c r="M26748" s="529" t="s">
        <v>1049</v>
      </c>
    </row>
    <row r="26749" spans="12:13" x14ac:dyDescent="0.35">
      <c r="L26749" s="535" t="s">
        <v>27813</v>
      </c>
      <c r="M26749" s="529" t="s">
        <v>1049</v>
      </c>
    </row>
    <row r="26750" spans="12:13" x14ac:dyDescent="0.35">
      <c r="L26750" s="535" t="s">
        <v>27814</v>
      </c>
      <c r="M26750" s="529" t="s">
        <v>1049</v>
      </c>
    </row>
    <row r="26751" spans="12:13" x14ac:dyDescent="0.35">
      <c r="L26751" s="535" t="s">
        <v>27815</v>
      </c>
      <c r="M26751" s="529" t="s">
        <v>1049</v>
      </c>
    </row>
    <row r="26752" spans="12:13" x14ac:dyDescent="0.35">
      <c r="L26752" s="535" t="s">
        <v>27816</v>
      </c>
      <c r="M26752" s="529" t="s">
        <v>1049</v>
      </c>
    </row>
    <row r="26753" spans="12:13" x14ac:dyDescent="0.35">
      <c r="L26753" s="535" t="s">
        <v>27817</v>
      </c>
      <c r="M26753" s="529" t="s">
        <v>1049</v>
      </c>
    </row>
    <row r="26754" spans="12:13" x14ac:dyDescent="0.35">
      <c r="L26754" s="535" t="s">
        <v>27818</v>
      </c>
      <c r="M26754" s="529" t="s">
        <v>1049</v>
      </c>
    </row>
    <row r="26755" spans="12:13" x14ac:dyDescent="0.35">
      <c r="L26755" s="535" t="s">
        <v>27819</v>
      </c>
      <c r="M26755" s="529" t="s">
        <v>1049</v>
      </c>
    </row>
    <row r="26756" spans="12:13" x14ac:dyDescent="0.35">
      <c r="L26756" s="535" t="s">
        <v>27820</v>
      </c>
      <c r="M26756" s="529" t="s">
        <v>1049</v>
      </c>
    </row>
    <row r="26757" spans="12:13" x14ac:dyDescent="0.35">
      <c r="L26757" s="535" t="s">
        <v>27821</v>
      </c>
      <c r="M26757" s="529" t="s">
        <v>1049</v>
      </c>
    </row>
    <row r="26758" spans="12:13" x14ac:dyDescent="0.35">
      <c r="L26758" s="535" t="s">
        <v>27822</v>
      </c>
      <c r="M26758" s="529" t="s">
        <v>1049</v>
      </c>
    </row>
    <row r="26759" spans="12:13" x14ac:dyDescent="0.35">
      <c r="L26759" s="535" t="s">
        <v>27823</v>
      </c>
      <c r="M26759" s="529" t="s">
        <v>1049</v>
      </c>
    </row>
    <row r="26760" spans="12:13" x14ac:dyDescent="0.35">
      <c r="L26760" s="535" t="s">
        <v>27824</v>
      </c>
      <c r="M26760" s="529" t="s">
        <v>1049</v>
      </c>
    </row>
    <row r="26761" spans="12:13" x14ac:dyDescent="0.35">
      <c r="L26761" s="535" t="s">
        <v>27825</v>
      </c>
      <c r="M26761" s="529" t="s">
        <v>1049</v>
      </c>
    </row>
    <row r="26762" spans="12:13" x14ac:dyDescent="0.35">
      <c r="L26762" s="535" t="s">
        <v>27826</v>
      </c>
      <c r="M26762" s="529" t="s">
        <v>1049</v>
      </c>
    </row>
    <row r="26763" spans="12:13" x14ac:dyDescent="0.35">
      <c r="L26763" s="535" t="s">
        <v>27827</v>
      </c>
      <c r="M26763" s="529" t="s">
        <v>1049</v>
      </c>
    </row>
    <row r="26764" spans="12:13" x14ac:dyDescent="0.35">
      <c r="L26764" s="535" t="s">
        <v>27828</v>
      </c>
      <c r="M26764" s="529" t="s">
        <v>1049</v>
      </c>
    </row>
    <row r="26765" spans="12:13" x14ac:dyDescent="0.35">
      <c r="L26765" s="535" t="s">
        <v>27829</v>
      </c>
      <c r="M26765" s="529" t="s">
        <v>1049</v>
      </c>
    </row>
    <row r="26766" spans="12:13" x14ac:dyDescent="0.35">
      <c r="L26766" s="535" t="s">
        <v>27830</v>
      </c>
      <c r="M26766" s="529" t="s">
        <v>1049</v>
      </c>
    </row>
    <row r="26767" spans="12:13" x14ac:dyDescent="0.35">
      <c r="L26767" s="535" t="s">
        <v>27831</v>
      </c>
      <c r="M26767" s="529" t="s">
        <v>1049</v>
      </c>
    </row>
    <row r="26768" spans="12:13" x14ac:dyDescent="0.35">
      <c r="L26768" s="535" t="s">
        <v>27832</v>
      </c>
      <c r="M26768" s="529" t="s">
        <v>1049</v>
      </c>
    </row>
    <row r="26769" spans="12:13" x14ac:dyDescent="0.35">
      <c r="L26769" s="535" t="s">
        <v>27833</v>
      </c>
      <c r="M26769" s="529" t="s">
        <v>1049</v>
      </c>
    </row>
    <row r="26770" spans="12:13" x14ac:dyDescent="0.35">
      <c r="L26770" s="535" t="s">
        <v>27834</v>
      </c>
      <c r="M26770" s="529" t="s">
        <v>1049</v>
      </c>
    </row>
    <row r="26771" spans="12:13" x14ac:dyDescent="0.35">
      <c r="L26771" s="535" t="s">
        <v>27835</v>
      </c>
      <c r="M26771" s="529" t="s">
        <v>1049</v>
      </c>
    </row>
    <row r="26772" spans="12:13" x14ac:dyDescent="0.35">
      <c r="L26772" s="535" t="s">
        <v>27836</v>
      </c>
      <c r="M26772" s="529" t="s">
        <v>1049</v>
      </c>
    </row>
    <row r="26773" spans="12:13" x14ac:dyDescent="0.35">
      <c r="L26773" s="535" t="s">
        <v>27837</v>
      </c>
      <c r="M26773" s="529" t="s">
        <v>1049</v>
      </c>
    </row>
    <row r="26774" spans="12:13" x14ac:dyDescent="0.35">
      <c r="L26774" s="535" t="s">
        <v>27838</v>
      </c>
      <c r="M26774" s="529" t="s">
        <v>1049</v>
      </c>
    </row>
    <row r="26775" spans="12:13" x14ac:dyDescent="0.35">
      <c r="L26775" s="535" t="s">
        <v>27839</v>
      </c>
      <c r="M26775" s="529" t="s">
        <v>1049</v>
      </c>
    </row>
    <row r="26776" spans="12:13" x14ac:dyDescent="0.35">
      <c r="L26776" s="535" t="s">
        <v>27840</v>
      </c>
      <c r="M26776" s="529" t="s">
        <v>1049</v>
      </c>
    </row>
    <row r="26777" spans="12:13" x14ac:dyDescent="0.35">
      <c r="L26777" s="535" t="s">
        <v>27841</v>
      </c>
      <c r="M26777" s="529" t="s">
        <v>1049</v>
      </c>
    </row>
    <row r="26778" spans="12:13" x14ac:dyDescent="0.35">
      <c r="L26778" s="535" t="s">
        <v>27842</v>
      </c>
      <c r="M26778" s="529" t="s">
        <v>1049</v>
      </c>
    </row>
    <row r="26779" spans="12:13" x14ac:dyDescent="0.35">
      <c r="L26779" s="535" t="s">
        <v>27843</v>
      </c>
      <c r="M26779" s="529" t="s">
        <v>1049</v>
      </c>
    </row>
    <row r="26780" spans="12:13" x14ac:dyDescent="0.35">
      <c r="L26780" s="535" t="s">
        <v>27844</v>
      </c>
      <c r="M26780" s="529" t="s">
        <v>1049</v>
      </c>
    </row>
    <row r="26781" spans="12:13" x14ac:dyDescent="0.35">
      <c r="L26781" s="535" t="s">
        <v>27845</v>
      </c>
      <c r="M26781" s="529" t="s">
        <v>1049</v>
      </c>
    </row>
    <row r="26782" spans="12:13" x14ac:dyDescent="0.35">
      <c r="L26782" s="535" t="s">
        <v>27846</v>
      </c>
      <c r="M26782" s="529" t="s">
        <v>1049</v>
      </c>
    </row>
    <row r="26783" spans="12:13" x14ac:dyDescent="0.35">
      <c r="L26783" s="535" t="s">
        <v>27847</v>
      </c>
      <c r="M26783" s="529" t="s">
        <v>1049</v>
      </c>
    </row>
    <row r="26784" spans="12:13" x14ac:dyDescent="0.35">
      <c r="L26784" s="535" t="s">
        <v>27848</v>
      </c>
      <c r="M26784" s="529" t="s">
        <v>1049</v>
      </c>
    </row>
    <row r="26785" spans="12:13" x14ac:dyDescent="0.35">
      <c r="L26785" s="535" t="s">
        <v>27849</v>
      </c>
      <c r="M26785" s="529" t="s">
        <v>1049</v>
      </c>
    </row>
    <row r="26786" spans="12:13" x14ac:dyDescent="0.35">
      <c r="L26786" s="535" t="s">
        <v>27850</v>
      </c>
      <c r="M26786" s="529" t="s">
        <v>1049</v>
      </c>
    </row>
    <row r="26787" spans="12:13" x14ac:dyDescent="0.35">
      <c r="L26787" s="535" t="s">
        <v>27851</v>
      </c>
      <c r="M26787" s="529" t="s">
        <v>1049</v>
      </c>
    </row>
    <row r="26788" spans="12:13" x14ac:dyDescent="0.35">
      <c r="L26788" s="535" t="s">
        <v>27852</v>
      </c>
      <c r="M26788" s="529" t="s">
        <v>1049</v>
      </c>
    </row>
    <row r="26789" spans="12:13" x14ac:dyDescent="0.35">
      <c r="L26789" s="535" t="s">
        <v>27853</v>
      </c>
      <c r="M26789" s="529" t="s">
        <v>1049</v>
      </c>
    </row>
    <row r="26790" spans="12:13" x14ac:dyDescent="0.35">
      <c r="L26790" s="535" t="s">
        <v>27854</v>
      </c>
      <c r="M26790" s="529" t="s">
        <v>1049</v>
      </c>
    </row>
    <row r="26791" spans="12:13" x14ac:dyDescent="0.35">
      <c r="L26791" s="535" t="s">
        <v>27855</v>
      </c>
      <c r="M26791" s="529" t="s">
        <v>1049</v>
      </c>
    </row>
    <row r="26792" spans="12:13" x14ac:dyDescent="0.35">
      <c r="L26792" s="535" t="s">
        <v>27856</v>
      </c>
      <c r="M26792" s="529" t="s">
        <v>1049</v>
      </c>
    </row>
    <row r="26793" spans="12:13" x14ac:dyDescent="0.35">
      <c r="L26793" s="535" t="s">
        <v>27857</v>
      </c>
      <c r="M26793" s="529" t="s">
        <v>1049</v>
      </c>
    </row>
    <row r="26794" spans="12:13" x14ac:dyDescent="0.35">
      <c r="L26794" s="535" t="s">
        <v>27858</v>
      </c>
      <c r="M26794" s="529" t="s">
        <v>1049</v>
      </c>
    </row>
    <row r="26795" spans="12:13" x14ac:dyDescent="0.35">
      <c r="L26795" s="535" t="s">
        <v>27859</v>
      </c>
      <c r="M26795" s="529" t="s">
        <v>1049</v>
      </c>
    </row>
    <row r="26796" spans="12:13" x14ac:dyDescent="0.35">
      <c r="L26796" s="535" t="s">
        <v>27860</v>
      </c>
      <c r="M26796" s="529" t="s">
        <v>1049</v>
      </c>
    </row>
    <row r="26797" spans="12:13" x14ac:dyDescent="0.35">
      <c r="L26797" s="535" t="s">
        <v>27861</v>
      </c>
      <c r="M26797" s="529" t="s">
        <v>1049</v>
      </c>
    </row>
    <row r="26798" spans="12:13" x14ac:dyDescent="0.35">
      <c r="L26798" s="535" t="s">
        <v>27862</v>
      </c>
      <c r="M26798" s="529" t="s">
        <v>1049</v>
      </c>
    </row>
    <row r="26799" spans="12:13" x14ac:dyDescent="0.35">
      <c r="L26799" s="535" t="s">
        <v>27863</v>
      </c>
      <c r="M26799" s="529" t="s">
        <v>1049</v>
      </c>
    </row>
    <row r="26800" spans="12:13" x14ac:dyDescent="0.35">
      <c r="L26800" s="535" t="s">
        <v>27864</v>
      </c>
      <c r="M26800" s="529" t="s">
        <v>1049</v>
      </c>
    </row>
    <row r="26801" spans="12:13" x14ac:dyDescent="0.35">
      <c r="L26801" s="535" t="s">
        <v>27865</v>
      </c>
      <c r="M26801" s="529" t="s">
        <v>1049</v>
      </c>
    </row>
    <row r="26802" spans="12:13" x14ac:dyDescent="0.35">
      <c r="L26802" s="535" t="s">
        <v>27866</v>
      </c>
      <c r="M26802" s="529" t="s">
        <v>1049</v>
      </c>
    </row>
    <row r="26803" spans="12:13" x14ac:dyDescent="0.35">
      <c r="L26803" s="535" t="s">
        <v>27867</v>
      </c>
      <c r="M26803" s="529" t="s">
        <v>1049</v>
      </c>
    </row>
    <row r="26804" spans="12:13" x14ac:dyDescent="0.35">
      <c r="L26804" s="535" t="s">
        <v>27868</v>
      </c>
      <c r="M26804" s="529" t="s">
        <v>1049</v>
      </c>
    </row>
    <row r="26805" spans="12:13" x14ac:dyDescent="0.35">
      <c r="L26805" s="535" t="s">
        <v>27869</v>
      </c>
      <c r="M26805" s="529" t="s">
        <v>1049</v>
      </c>
    </row>
    <row r="26806" spans="12:13" x14ac:dyDescent="0.35">
      <c r="L26806" s="535" t="s">
        <v>27870</v>
      </c>
      <c r="M26806" s="529" t="s">
        <v>1049</v>
      </c>
    </row>
    <row r="26807" spans="12:13" x14ac:dyDescent="0.35">
      <c r="L26807" s="535" t="s">
        <v>27871</v>
      </c>
      <c r="M26807" s="529" t="s">
        <v>1049</v>
      </c>
    </row>
    <row r="26808" spans="12:13" x14ac:dyDescent="0.35">
      <c r="L26808" s="535" t="s">
        <v>27872</v>
      </c>
      <c r="M26808" s="529" t="s">
        <v>1049</v>
      </c>
    </row>
    <row r="26809" spans="12:13" x14ac:dyDescent="0.35">
      <c r="L26809" s="535" t="s">
        <v>27873</v>
      </c>
      <c r="M26809" s="529" t="s">
        <v>1049</v>
      </c>
    </row>
    <row r="26810" spans="12:13" x14ac:dyDescent="0.35">
      <c r="L26810" s="535" t="s">
        <v>27874</v>
      </c>
      <c r="M26810" s="529" t="s">
        <v>1049</v>
      </c>
    </row>
    <row r="26811" spans="12:13" x14ac:dyDescent="0.35">
      <c r="L26811" s="535" t="s">
        <v>27875</v>
      </c>
      <c r="M26811" s="529" t="s">
        <v>1049</v>
      </c>
    </row>
    <row r="26812" spans="12:13" x14ac:dyDescent="0.35">
      <c r="L26812" s="535" t="s">
        <v>27876</v>
      </c>
      <c r="M26812" s="529" t="s">
        <v>1049</v>
      </c>
    </row>
    <row r="26813" spans="12:13" x14ac:dyDescent="0.35">
      <c r="L26813" s="535" t="s">
        <v>27877</v>
      </c>
      <c r="M26813" s="529" t="s">
        <v>1049</v>
      </c>
    </row>
    <row r="26814" spans="12:13" x14ac:dyDescent="0.35">
      <c r="L26814" s="535" t="s">
        <v>27878</v>
      </c>
      <c r="M26814" s="529" t="s">
        <v>1049</v>
      </c>
    </row>
    <row r="26815" spans="12:13" x14ac:dyDescent="0.35">
      <c r="L26815" s="535" t="s">
        <v>27879</v>
      </c>
      <c r="M26815" s="529" t="s">
        <v>1049</v>
      </c>
    </row>
    <row r="26816" spans="12:13" x14ac:dyDescent="0.35">
      <c r="L26816" s="535" t="s">
        <v>27880</v>
      </c>
      <c r="M26816" s="529" t="s">
        <v>1049</v>
      </c>
    </row>
    <row r="26817" spans="12:13" x14ac:dyDescent="0.35">
      <c r="L26817" s="535" t="s">
        <v>27881</v>
      </c>
      <c r="M26817" s="529" t="s">
        <v>1049</v>
      </c>
    </row>
    <row r="26818" spans="12:13" x14ac:dyDescent="0.35">
      <c r="L26818" s="535" t="s">
        <v>27882</v>
      </c>
      <c r="M26818" s="529" t="s">
        <v>1068</v>
      </c>
    </row>
    <row r="26819" spans="12:13" x14ac:dyDescent="0.35">
      <c r="L26819" s="535" t="s">
        <v>27883</v>
      </c>
      <c r="M26819" s="529" t="s">
        <v>1049</v>
      </c>
    </row>
    <row r="26820" spans="12:13" x14ac:dyDescent="0.35">
      <c r="L26820" s="535" t="s">
        <v>27884</v>
      </c>
      <c r="M26820" s="529" t="s">
        <v>1049</v>
      </c>
    </row>
    <row r="26821" spans="12:13" x14ac:dyDescent="0.35">
      <c r="L26821" s="535" t="s">
        <v>27885</v>
      </c>
      <c r="M26821" s="529" t="s">
        <v>1049</v>
      </c>
    </row>
    <row r="26822" spans="12:13" x14ac:dyDescent="0.35">
      <c r="L26822" s="535" t="s">
        <v>27886</v>
      </c>
      <c r="M26822" s="529" t="s">
        <v>1049</v>
      </c>
    </row>
    <row r="26823" spans="12:13" x14ac:dyDescent="0.35">
      <c r="L26823" s="535" t="s">
        <v>27887</v>
      </c>
      <c r="M26823" s="529" t="s">
        <v>1049</v>
      </c>
    </row>
    <row r="26824" spans="12:13" x14ac:dyDescent="0.35">
      <c r="L26824" s="535" t="s">
        <v>27888</v>
      </c>
      <c r="M26824" s="529" t="s">
        <v>1049</v>
      </c>
    </row>
    <row r="26825" spans="12:13" x14ac:dyDescent="0.35">
      <c r="L26825" s="535" t="s">
        <v>27889</v>
      </c>
      <c r="M26825" s="529" t="s">
        <v>1049</v>
      </c>
    </row>
    <row r="26826" spans="12:13" x14ac:dyDescent="0.35">
      <c r="L26826" s="535" t="s">
        <v>27890</v>
      </c>
      <c r="M26826" s="529" t="s">
        <v>1049</v>
      </c>
    </row>
    <row r="26827" spans="12:13" x14ac:dyDescent="0.35">
      <c r="L26827" s="535" t="s">
        <v>27891</v>
      </c>
      <c r="M26827" s="529" t="s">
        <v>1049</v>
      </c>
    </row>
    <row r="26828" spans="12:13" x14ac:dyDescent="0.35">
      <c r="L26828" s="535" t="s">
        <v>27892</v>
      </c>
      <c r="M26828" s="529" t="s">
        <v>1049</v>
      </c>
    </row>
    <row r="26829" spans="12:13" x14ac:dyDescent="0.35">
      <c r="L26829" s="535" t="s">
        <v>1103</v>
      </c>
      <c r="M26829" s="529" t="s">
        <v>1068</v>
      </c>
    </row>
    <row r="26830" spans="12:13" x14ac:dyDescent="0.35">
      <c r="L26830" s="535" t="s">
        <v>27893</v>
      </c>
      <c r="M26830" s="529" t="s">
        <v>1068</v>
      </c>
    </row>
    <row r="26831" spans="12:13" x14ac:dyDescent="0.35">
      <c r="L26831" s="535" t="s">
        <v>27894</v>
      </c>
      <c r="M26831" s="529" t="s">
        <v>1049</v>
      </c>
    </row>
    <row r="26832" spans="12:13" x14ac:dyDescent="0.35">
      <c r="L26832" s="535" t="s">
        <v>27895</v>
      </c>
      <c r="M26832" s="529" t="s">
        <v>1049</v>
      </c>
    </row>
    <row r="26833" spans="12:13" x14ac:dyDescent="0.35">
      <c r="L26833" s="535" t="s">
        <v>27896</v>
      </c>
      <c r="M26833" s="529" t="s">
        <v>1068</v>
      </c>
    </row>
    <row r="26834" spans="12:13" x14ac:dyDescent="0.35">
      <c r="L26834" s="535" t="s">
        <v>27897</v>
      </c>
      <c r="M26834" s="529" t="s">
        <v>1049</v>
      </c>
    </row>
    <row r="26835" spans="12:13" x14ac:dyDescent="0.35">
      <c r="L26835" s="535" t="s">
        <v>27898</v>
      </c>
      <c r="M26835" s="529" t="s">
        <v>1049</v>
      </c>
    </row>
    <row r="26836" spans="12:13" x14ac:dyDescent="0.35">
      <c r="L26836" s="535" t="s">
        <v>27899</v>
      </c>
      <c r="M26836" s="529" t="s">
        <v>1049</v>
      </c>
    </row>
    <row r="26837" spans="12:13" x14ac:dyDescent="0.35">
      <c r="L26837" s="535" t="s">
        <v>27900</v>
      </c>
      <c r="M26837" s="529" t="s">
        <v>1049</v>
      </c>
    </row>
    <row r="26838" spans="12:13" x14ac:dyDescent="0.35">
      <c r="L26838" s="535" t="s">
        <v>27901</v>
      </c>
      <c r="M26838" s="529" t="s">
        <v>1049</v>
      </c>
    </row>
    <row r="26839" spans="12:13" x14ac:dyDescent="0.35">
      <c r="L26839" s="535" t="s">
        <v>27902</v>
      </c>
      <c r="M26839" s="529" t="s">
        <v>1049</v>
      </c>
    </row>
    <row r="26840" spans="12:13" x14ac:dyDescent="0.35">
      <c r="L26840" s="535" t="s">
        <v>27903</v>
      </c>
      <c r="M26840" s="529" t="s">
        <v>1049</v>
      </c>
    </row>
    <row r="26841" spans="12:13" x14ac:dyDescent="0.35">
      <c r="L26841" s="535" t="s">
        <v>27904</v>
      </c>
      <c r="M26841" s="529" t="s">
        <v>1049</v>
      </c>
    </row>
    <row r="26842" spans="12:13" x14ac:dyDescent="0.35">
      <c r="L26842" s="535" t="s">
        <v>27905</v>
      </c>
      <c r="M26842" s="529" t="s">
        <v>1049</v>
      </c>
    </row>
    <row r="26843" spans="12:13" x14ac:dyDescent="0.35">
      <c r="L26843" s="535" t="s">
        <v>27906</v>
      </c>
      <c r="M26843" s="529" t="s">
        <v>1049</v>
      </c>
    </row>
    <row r="26844" spans="12:13" x14ac:dyDescent="0.35">
      <c r="L26844" s="535" t="s">
        <v>27907</v>
      </c>
      <c r="M26844" s="529" t="s">
        <v>1049</v>
      </c>
    </row>
    <row r="26845" spans="12:13" x14ac:dyDescent="0.35">
      <c r="L26845" s="535" t="s">
        <v>27908</v>
      </c>
      <c r="M26845" s="529" t="s">
        <v>1068</v>
      </c>
    </row>
    <row r="26846" spans="12:13" x14ac:dyDescent="0.35">
      <c r="L26846" s="535" t="s">
        <v>27909</v>
      </c>
      <c r="M26846" s="529" t="s">
        <v>1049</v>
      </c>
    </row>
    <row r="26847" spans="12:13" x14ac:dyDescent="0.35">
      <c r="L26847" s="535" t="s">
        <v>27910</v>
      </c>
      <c r="M26847" s="529" t="s">
        <v>1049</v>
      </c>
    </row>
    <row r="26848" spans="12:13" x14ac:dyDescent="0.35">
      <c r="L26848" s="535" t="s">
        <v>27911</v>
      </c>
      <c r="M26848" s="529" t="s">
        <v>1049</v>
      </c>
    </row>
    <row r="26849" spans="12:13" x14ac:dyDescent="0.35">
      <c r="L26849" s="535" t="s">
        <v>27912</v>
      </c>
      <c r="M26849" s="529" t="s">
        <v>1049</v>
      </c>
    </row>
    <row r="26850" spans="12:13" x14ac:dyDescent="0.35">
      <c r="L26850" s="535" t="s">
        <v>27913</v>
      </c>
      <c r="M26850" s="529" t="s">
        <v>1049</v>
      </c>
    </row>
    <row r="26851" spans="12:13" x14ac:dyDescent="0.35">
      <c r="L26851" s="535" t="s">
        <v>27914</v>
      </c>
      <c r="M26851" s="529" t="s">
        <v>1049</v>
      </c>
    </row>
    <row r="26852" spans="12:13" x14ac:dyDescent="0.35">
      <c r="L26852" s="535" t="s">
        <v>27915</v>
      </c>
      <c r="M26852" s="529" t="s">
        <v>1049</v>
      </c>
    </row>
    <row r="26853" spans="12:13" x14ac:dyDescent="0.35">
      <c r="L26853" s="535" t="s">
        <v>27916</v>
      </c>
      <c r="M26853" s="529" t="s">
        <v>1049</v>
      </c>
    </row>
    <row r="26854" spans="12:13" x14ac:dyDescent="0.35">
      <c r="L26854" s="535" t="s">
        <v>27917</v>
      </c>
      <c r="M26854" s="529" t="s">
        <v>1049</v>
      </c>
    </row>
    <row r="26855" spans="12:13" x14ac:dyDescent="0.35">
      <c r="L26855" s="535" t="s">
        <v>27918</v>
      </c>
      <c r="M26855" s="529" t="s">
        <v>1049</v>
      </c>
    </row>
    <row r="26856" spans="12:13" x14ac:dyDescent="0.35">
      <c r="L26856" s="535" t="s">
        <v>27919</v>
      </c>
      <c r="M26856" s="529" t="s">
        <v>1049</v>
      </c>
    </row>
    <row r="26857" spans="12:13" x14ac:dyDescent="0.35">
      <c r="L26857" s="535" t="s">
        <v>27920</v>
      </c>
      <c r="M26857" s="529" t="s">
        <v>1049</v>
      </c>
    </row>
    <row r="26858" spans="12:13" x14ac:dyDescent="0.35">
      <c r="L26858" s="535" t="s">
        <v>27921</v>
      </c>
      <c r="M26858" s="529" t="s">
        <v>1049</v>
      </c>
    </row>
    <row r="26859" spans="12:13" x14ac:dyDescent="0.35">
      <c r="L26859" s="535" t="s">
        <v>27922</v>
      </c>
      <c r="M26859" s="529" t="s">
        <v>1049</v>
      </c>
    </row>
    <row r="26860" spans="12:13" x14ac:dyDescent="0.35">
      <c r="L26860" s="535" t="s">
        <v>27923</v>
      </c>
      <c r="M26860" s="529" t="s">
        <v>1049</v>
      </c>
    </row>
    <row r="26861" spans="12:13" x14ac:dyDescent="0.35">
      <c r="L26861" s="535" t="s">
        <v>27924</v>
      </c>
      <c r="M26861" s="529" t="s">
        <v>1049</v>
      </c>
    </row>
    <row r="26862" spans="12:13" x14ac:dyDescent="0.35">
      <c r="L26862" s="535" t="s">
        <v>27925</v>
      </c>
      <c r="M26862" s="529" t="s">
        <v>1049</v>
      </c>
    </row>
    <row r="26863" spans="12:13" x14ac:dyDescent="0.35">
      <c r="L26863" s="535" t="s">
        <v>27926</v>
      </c>
      <c r="M26863" s="529" t="s">
        <v>1049</v>
      </c>
    </row>
    <row r="26864" spans="12:13" x14ac:dyDescent="0.35">
      <c r="L26864" s="535" t="s">
        <v>27927</v>
      </c>
      <c r="M26864" s="529" t="s">
        <v>1049</v>
      </c>
    </row>
    <row r="26865" spans="12:13" x14ac:dyDescent="0.35">
      <c r="L26865" s="535" t="s">
        <v>27928</v>
      </c>
      <c r="M26865" s="529" t="s">
        <v>1049</v>
      </c>
    </row>
    <row r="26866" spans="12:13" x14ac:dyDescent="0.35">
      <c r="L26866" s="535" t="s">
        <v>27929</v>
      </c>
      <c r="M26866" s="529" t="s">
        <v>1049</v>
      </c>
    </row>
    <row r="26867" spans="12:13" x14ac:dyDescent="0.35">
      <c r="L26867" s="535" t="s">
        <v>27930</v>
      </c>
      <c r="M26867" s="529" t="s">
        <v>1049</v>
      </c>
    </row>
    <row r="26868" spans="12:13" x14ac:dyDescent="0.35">
      <c r="L26868" s="535" t="s">
        <v>27931</v>
      </c>
      <c r="M26868" s="529" t="s">
        <v>1049</v>
      </c>
    </row>
    <row r="26869" spans="12:13" x14ac:dyDescent="0.35">
      <c r="L26869" s="535" t="s">
        <v>27932</v>
      </c>
      <c r="M26869" s="529" t="s">
        <v>1049</v>
      </c>
    </row>
    <row r="26870" spans="12:13" x14ac:dyDescent="0.35">
      <c r="L26870" s="535" t="s">
        <v>27933</v>
      </c>
      <c r="M26870" s="529" t="s">
        <v>1049</v>
      </c>
    </row>
    <row r="26871" spans="12:13" x14ac:dyDescent="0.35">
      <c r="L26871" s="535" t="s">
        <v>27934</v>
      </c>
      <c r="M26871" s="529" t="s">
        <v>1049</v>
      </c>
    </row>
    <row r="26872" spans="12:13" x14ac:dyDescent="0.35">
      <c r="L26872" s="535" t="s">
        <v>27935</v>
      </c>
      <c r="M26872" s="529" t="s">
        <v>1049</v>
      </c>
    </row>
    <row r="26873" spans="12:13" x14ac:dyDescent="0.35">
      <c r="L26873" s="535" t="s">
        <v>27936</v>
      </c>
      <c r="M26873" s="529" t="s">
        <v>1049</v>
      </c>
    </row>
    <row r="26874" spans="12:13" x14ac:dyDescent="0.35">
      <c r="L26874" s="535" t="s">
        <v>27937</v>
      </c>
      <c r="M26874" s="529" t="s">
        <v>1049</v>
      </c>
    </row>
    <row r="26875" spans="12:13" x14ac:dyDescent="0.35">
      <c r="L26875" s="535" t="s">
        <v>27938</v>
      </c>
      <c r="M26875" s="529" t="s">
        <v>1049</v>
      </c>
    </row>
    <row r="26876" spans="12:13" x14ac:dyDescent="0.35">
      <c r="L26876" s="535" t="s">
        <v>27939</v>
      </c>
      <c r="M26876" s="529" t="s">
        <v>1049</v>
      </c>
    </row>
    <row r="26877" spans="12:13" x14ac:dyDescent="0.35">
      <c r="L26877" s="535" t="s">
        <v>27940</v>
      </c>
      <c r="M26877" s="529" t="s">
        <v>1049</v>
      </c>
    </row>
    <row r="26878" spans="12:13" x14ac:dyDescent="0.35">
      <c r="L26878" s="535" t="s">
        <v>27941</v>
      </c>
      <c r="M26878" s="529" t="s">
        <v>1049</v>
      </c>
    </row>
    <row r="26879" spans="12:13" x14ac:dyDescent="0.35">
      <c r="L26879" s="535" t="s">
        <v>27942</v>
      </c>
      <c r="M26879" s="529" t="s">
        <v>1049</v>
      </c>
    </row>
    <row r="26880" spans="12:13" x14ac:dyDescent="0.35">
      <c r="L26880" s="535" t="s">
        <v>27943</v>
      </c>
      <c r="M26880" s="529" t="s">
        <v>1049</v>
      </c>
    </row>
    <row r="26881" spans="12:13" x14ac:dyDescent="0.35">
      <c r="L26881" s="535" t="s">
        <v>27944</v>
      </c>
      <c r="M26881" s="529" t="s">
        <v>1049</v>
      </c>
    </row>
    <row r="26882" spans="12:13" x14ac:dyDescent="0.35">
      <c r="L26882" s="535" t="s">
        <v>27945</v>
      </c>
      <c r="M26882" s="529" t="s">
        <v>1049</v>
      </c>
    </row>
    <row r="26883" spans="12:13" x14ac:dyDescent="0.35">
      <c r="L26883" s="535" t="s">
        <v>27946</v>
      </c>
      <c r="M26883" s="529" t="s">
        <v>1049</v>
      </c>
    </row>
    <row r="26884" spans="12:13" x14ac:dyDescent="0.35">
      <c r="L26884" s="535" t="s">
        <v>27947</v>
      </c>
      <c r="M26884" s="529" t="s">
        <v>1049</v>
      </c>
    </row>
    <row r="26885" spans="12:13" x14ac:dyDescent="0.35">
      <c r="L26885" s="535" t="s">
        <v>27948</v>
      </c>
      <c r="M26885" s="529" t="s">
        <v>1049</v>
      </c>
    </row>
    <row r="26886" spans="12:13" x14ac:dyDescent="0.35">
      <c r="L26886" s="535" t="s">
        <v>27949</v>
      </c>
      <c r="M26886" s="529" t="s">
        <v>1049</v>
      </c>
    </row>
    <row r="26887" spans="12:13" x14ac:dyDescent="0.35">
      <c r="L26887" s="535" t="s">
        <v>27950</v>
      </c>
      <c r="M26887" s="529" t="s">
        <v>1049</v>
      </c>
    </row>
    <row r="26888" spans="12:13" x14ac:dyDescent="0.35">
      <c r="L26888" s="535" t="s">
        <v>27951</v>
      </c>
      <c r="M26888" s="529" t="s">
        <v>1049</v>
      </c>
    </row>
    <row r="26889" spans="12:13" x14ac:dyDescent="0.35">
      <c r="L26889" s="535" t="s">
        <v>27952</v>
      </c>
      <c r="M26889" s="529" t="s">
        <v>1049</v>
      </c>
    </row>
    <row r="26890" spans="12:13" x14ac:dyDescent="0.35">
      <c r="L26890" s="535" t="s">
        <v>27953</v>
      </c>
      <c r="M26890" s="529" t="s">
        <v>1049</v>
      </c>
    </row>
    <row r="26891" spans="12:13" x14ac:dyDescent="0.35">
      <c r="L26891" s="535" t="s">
        <v>27954</v>
      </c>
      <c r="M26891" s="529" t="s">
        <v>1049</v>
      </c>
    </row>
    <row r="26892" spans="12:13" x14ac:dyDescent="0.35">
      <c r="L26892" s="535" t="s">
        <v>27955</v>
      </c>
      <c r="M26892" s="529" t="s">
        <v>1049</v>
      </c>
    </row>
    <row r="26893" spans="12:13" x14ac:dyDescent="0.35">
      <c r="L26893" s="535" t="s">
        <v>27956</v>
      </c>
      <c r="M26893" s="529" t="s">
        <v>1049</v>
      </c>
    </row>
    <row r="26894" spans="12:13" x14ac:dyDescent="0.35">
      <c r="L26894" s="535" t="s">
        <v>27957</v>
      </c>
      <c r="M26894" s="529" t="s">
        <v>1049</v>
      </c>
    </row>
    <row r="26895" spans="12:13" x14ac:dyDescent="0.35">
      <c r="L26895" s="535" t="s">
        <v>27958</v>
      </c>
      <c r="M26895" s="529" t="s">
        <v>1049</v>
      </c>
    </row>
    <row r="26896" spans="12:13" x14ac:dyDescent="0.35">
      <c r="L26896" s="535" t="s">
        <v>27959</v>
      </c>
      <c r="M26896" s="529" t="s">
        <v>1049</v>
      </c>
    </row>
    <row r="26897" spans="12:13" x14ac:dyDescent="0.35">
      <c r="L26897" s="535" t="s">
        <v>27960</v>
      </c>
      <c r="M26897" s="529" t="s">
        <v>1049</v>
      </c>
    </row>
    <row r="26898" spans="12:13" x14ac:dyDescent="0.35">
      <c r="L26898" s="535" t="s">
        <v>27961</v>
      </c>
      <c r="M26898" s="529" t="s">
        <v>1049</v>
      </c>
    </row>
    <row r="26899" spans="12:13" x14ac:dyDescent="0.35">
      <c r="L26899" s="535" t="s">
        <v>27962</v>
      </c>
      <c r="M26899" s="529" t="s">
        <v>1049</v>
      </c>
    </row>
    <row r="26900" spans="12:13" x14ac:dyDescent="0.35">
      <c r="L26900" s="535" t="s">
        <v>27963</v>
      </c>
      <c r="M26900" s="529" t="s">
        <v>1049</v>
      </c>
    </row>
    <row r="26901" spans="12:13" x14ac:dyDescent="0.35">
      <c r="L26901" s="535" t="s">
        <v>27964</v>
      </c>
      <c r="M26901" s="529" t="s">
        <v>1049</v>
      </c>
    </row>
    <row r="26902" spans="12:13" x14ac:dyDescent="0.35">
      <c r="L26902" s="535" t="s">
        <v>27965</v>
      </c>
      <c r="M26902" s="529" t="s">
        <v>1049</v>
      </c>
    </row>
    <row r="26903" spans="12:13" x14ac:dyDescent="0.35">
      <c r="L26903" s="535" t="s">
        <v>27966</v>
      </c>
      <c r="M26903" s="529" t="s">
        <v>1049</v>
      </c>
    </row>
    <row r="26904" spans="12:13" x14ac:dyDescent="0.35">
      <c r="L26904" s="535" t="s">
        <v>27967</v>
      </c>
      <c r="M26904" s="529" t="s">
        <v>1049</v>
      </c>
    </row>
    <row r="26905" spans="12:13" x14ac:dyDescent="0.35">
      <c r="L26905" s="535" t="s">
        <v>27968</v>
      </c>
      <c r="M26905" s="529" t="s">
        <v>1049</v>
      </c>
    </row>
    <row r="26906" spans="12:13" x14ac:dyDescent="0.35">
      <c r="L26906" s="535" t="s">
        <v>27969</v>
      </c>
      <c r="M26906" s="529" t="s">
        <v>1049</v>
      </c>
    </row>
    <row r="26907" spans="12:13" x14ac:dyDescent="0.35">
      <c r="L26907" s="535" t="s">
        <v>27970</v>
      </c>
      <c r="M26907" s="529" t="s">
        <v>1049</v>
      </c>
    </row>
    <row r="26908" spans="12:13" x14ac:dyDescent="0.35">
      <c r="L26908" s="535" t="s">
        <v>27971</v>
      </c>
      <c r="M26908" s="529" t="s">
        <v>1049</v>
      </c>
    </row>
    <row r="26909" spans="12:13" x14ac:dyDescent="0.35">
      <c r="L26909" s="535" t="s">
        <v>27972</v>
      </c>
      <c r="M26909" s="529" t="s">
        <v>1049</v>
      </c>
    </row>
    <row r="26910" spans="12:13" x14ac:dyDescent="0.35">
      <c r="L26910" s="535" t="s">
        <v>27973</v>
      </c>
      <c r="M26910" s="529" t="s">
        <v>1049</v>
      </c>
    </row>
    <row r="26911" spans="12:13" x14ac:dyDescent="0.35">
      <c r="L26911" s="535" t="s">
        <v>27974</v>
      </c>
      <c r="M26911" s="529" t="s">
        <v>1049</v>
      </c>
    </row>
    <row r="26912" spans="12:13" x14ac:dyDescent="0.35">
      <c r="L26912" s="535" t="s">
        <v>27975</v>
      </c>
      <c r="M26912" s="529" t="s">
        <v>1049</v>
      </c>
    </row>
    <row r="26913" spans="12:13" x14ac:dyDescent="0.35">
      <c r="L26913" s="535" t="s">
        <v>27976</v>
      </c>
      <c r="M26913" s="529" t="s">
        <v>1049</v>
      </c>
    </row>
    <row r="26914" spans="12:13" x14ac:dyDescent="0.35">
      <c r="L26914" s="535" t="s">
        <v>27977</v>
      </c>
      <c r="M26914" s="529" t="s">
        <v>1049</v>
      </c>
    </row>
    <row r="26915" spans="12:13" x14ac:dyDescent="0.35">
      <c r="L26915" s="535" t="s">
        <v>27978</v>
      </c>
      <c r="M26915" s="529" t="s">
        <v>1049</v>
      </c>
    </row>
    <row r="26916" spans="12:13" x14ac:dyDescent="0.35">
      <c r="L26916" s="535" t="s">
        <v>27979</v>
      </c>
      <c r="M26916" s="529" t="s">
        <v>1049</v>
      </c>
    </row>
    <row r="26917" spans="12:13" x14ac:dyDescent="0.35">
      <c r="L26917" s="535" t="s">
        <v>27980</v>
      </c>
      <c r="M26917" s="529" t="s">
        <v>1049</v>
      </c>
    </row>
    <row r="26918" spans="12:13" x14ac:dyDescent="0.35">
      <c r="L26918" s="535" t="s">
        <v>27981</v>
      </c>
      <c r="M26918" s="529" t="s">
        <v>1049</v>
      </c>
    </row>
    <row r="26919" spans="12:13" x14ac:dyDescent="0.35">
      <c r="L26919" s="535" t="s">
        <v>27982</v>
      </c>
      <c r="M26919" s="529" t="s">
        <v>1049</v>
      </c>
    </row>
    <row r="26920" spans="12:13" x14ac:dyDescent="0.35">
      <c r="L26920" s="535" t="s">
        <v>27983</v>
      </c>
      <c r="M26920" s="529" t="s">
        <v>1049</v>
      </c>
    </row>
    <row r="26921" spans="12:13" x14ac:dyDescent="0.35">
      <c r="L26921" s="535" t="s">
        <v>27984</v>
      </c>
      <c r="M26921" s="529" t="s">
        <v>1049</v>
      </c>
    </row>
    <row r="26922" spans="12:13" x14ac:dyDescent="0.35">
      <c r="L26922" s="535" t="s">
        <v>27985</v>
      </c>
      <c r="M26922" s="529" t="s">
        <v>1049</v>
      </c>
    </row>
    <row r="26923" spans="12:13" x14ac:dyDescent="0.35">
      <c r="L26923" s="535" t="s">
        <v>27986</v>
      </c>
      <c r="M26923" s="529" t="s">
        <v>1049</v>
      </c>
    </row>
    <row r="26924" spans="12:13" x14ac:dyDescent="0.35">
      <c r="L26924" s="535" t="s">
        <v>27987</v>
      </c>
      <c r="M26924" s="529" t="s">
        <v>1049</v>
      </c>
    </row>
    <row r="26925" spans="12:13" x14ac:dyDescent="0.35">
      <c r="L26925" s="535" t="s">
        <v>27988</v>
      </c>
      <c r="M26925" s="529" t="s">
        <v>1049</v>
      </c>
    </row>
    <row r="26926" spans="12:13" x14ac:dyDescent="0.35">
      <c r="L26926" s="535" t="s">
        <v>27989</v>
      </c>
      <c r="M26926" s="529" t="s">
        <v>1049</v>
      </c>
    </row>
    <row r="26927" spans="12:13" x14ac:dyDescent="0.35">
      <c r="L26927" s="535" t="s">
        <v>27990</v>
      </c>
      <c r="M26927" s="529" t="s">
        <v>1049</v>
      </c>
    </row>
    <row r="26928" spans="12:13" x14ac:dyDescent="0.35">
      <c r="L26928" s="535" t="s">
        <v>27991</v>
      </c>
      <c r="M26928" s="529" t="s">
        <v>1049</v>
      </c>
    </row>
    <row r="26929" spans="12:13" x14ac:dyDescent="0.35">
      <c r="L26929" s="535" t="s">
        <v>27992</v>
      </c>
      <c r="M26929" s="529" t="s">
        <v>1049</v>
      </c>
    </row>
    <row r="26930" spans="12:13" x14ac:dyDescent="0.35">
      <c r="L26930" s="535" t="s">
        <v>27993</v>
      </c>
      <c r="M26930" s="529" t="s">
        <v>1049</v>
      </c>
    </row>
    <row r="26931" spans="12:13" x14ac:dyDescent="0.35">
      <c r="L26931" s="535" t="s">
        <v>27994</v>
      </c>
      <c r="M26931" s="529" t="s">
        <v>1049</v>
      </c>
    </row>
    <row r="26932" spans="12:13" x14ac:dyDescent="0.35">
      <c r="L26932" s="535" t="s">
        <v>27995</v>
      </c>
      <c r="M26932" s="529" t="s">
        <v>1049</v>
      </c>
    </row>
    <row r="26933" spans="12:13" x14ac:dyDescent="0.35">
      <c r="L26933" s="535" t="s">
        <v>27996</v>
      </c>
      <c r="M26933" s="529" t="s">
        <v>1049</v>
      </c>
    </row>
    <row r="26934" spans="12:13" x14ac:dyDescent="0.35">
      <c r="L26934" s="535" t="s">
        <v>27997</v>
      </c>
      <c r="M26934" s="529" t="s">
        <v>1049</v>
      </c>
    </row>
    <row r="26935" spans="12:13" x14ac:dyDescent="0.35">
      <c r="L26935" s="535" t="s">
        <v>27998</v>
      </c>
      <c r="M26935" s="529" t="s">
        <v>1049</v>
      </c>
    </row>
    <row r="26936" spans="12:13" x14ac:dyDescent="0.35">
      <c r="L26936" s="535" t="s">
        <v>27999</v>
      </c>
      <c r="M26936" s="529" t="s">
        <v>1049</v>
      </c>
    </row>
    <row r="26937" spans="12:13" x14ac:dyDescent="0.35">
      <c r="L26937" s="535" t="s">
        <v>28000</v>
      </c>
      <c r="M26937" s="529" t="s">
        <v>1049</v>
      </c>
    </row>
    <row r="26938" spans="12:13" x14ac:dyDescent="0.35">
      <c r="L26938" s="535" t="s">
        <v>28001</v>
      </c>
      <c r="M26938" s="529" t="s">
        <v>1049</v>
      </c>
    </row>
    <row r="26939" spans="12:13" x14ac:dyDescent="0.35">
      <c r="L26939" s="535" t="s">
        <v>28002</v>
      </c>
      <c r="M26939" s="529" t="s">
        <v>1049</v>
      </c>
    </row>
    <row r="26940" spans="12:13" x14ac:dyDescent="0.35">
      <c r="L26940" s="535" t="s">
        <v>28003</v>
      </c>
      <c r="M26940" s="529" t="s">
        <v>1049</v>
      </c>
    </row>
    <row r="26941" spans="12:13" x14ac:dyDescent="0.35">
      <c r="L26941" s="535" t="s">
        <v>28004</v>
      </c>
      <c r="M26941" s="529" t="s">
        <v>1049</v>
      </c>
    </row>
    <row r="26942" spans="12:13" x14ac:dyDescent="0.35">
      <c r="L26942" s="535" t="s">
        <v>28005</v>
      </c>
      <c r="M26942" s="529" t="s">
        <v>1049</v>
      </c>
    </row>
    <row r="26943" spans="12:13" x14ac:dyDescent="0.35">
      <c r="L26943" s="535" t="s">
        <v>28006</v>
      </c>
      <c r="M26943" s="529" t="s">
        <v>1049</v>
      </c>
    </row>
    <row r="26944" spans="12:13" x14ac:dyDescent="0.35">
      <c r="L26944" s="535" t="s">
        <v>28007</v>
      </c>
      <c r="M26944" s="529" t="s">
        <v>1049</v>
      </c>
    </row>
    <row r="26945" spans="12:13" x14ac:dyDescent="0.35">
      <c r="L26945" s="535" t="s">
        <v>28008</v>
      </c>
      <c r="M26945" s="529" t="s">
        <v>1049</v>
      </c>
    </row>
    <row r="26946" spans="12:13" x14ac:dyDescent="0.35">
      <c r="L26946" s="535" t="s">
        <v>28009</v>
      </c>
      <c r="M26946" s="529" t="s">
        <v>1049</v>
      </c>
    </row>
    <row r="26947" spans="12:13" x14ac:dyDescent="0.35">
      <c r="L26947" s="535" t="s">
        <v>28010</v>
      </c>
      <c r="M26947" s="529" t="s">
        <v>1049</v>
      </c>
    </row>
    <row r="26948" spans="12:13" x14ac:dyDescent="0.35">
      <c r="L26948" s="535" t="s">
        <v>28011</v>
      </c>
      <c r="M26948" s="529" t="s">
        <v>1049</v>
      </c>
    </row>
    <row r="26949" spans="12:13" x14ac:dyDescent="0.35">
      <c r="L26949" s="535" t="s">
        <v>28012</v>
      </c>
      <c r="M26949" s="529" t="s">
        <v>1049</v>
      </c>
    </row>
    <row r="26950" spans="12:13" x14ac:dyDescent="0.35">
      <c r="L26950" s="535" t="s">
        <v>28013</v>
      </c>
      <c r="M26950" s="529" t="s">
        <v>1049</v>
      </c>
    </row>
    <row r="26951" spans="12:13" x14ac:dyDescent="0.35">
      <c r="L26951" s="535" t="s">
        <v>28014</v>
      </c>
      <c r="M26951" s="529" t="s">
        <v>1049</v>
      </c>
    </row>
    <row r="26952" spans="12:13" x14ac:dyDescent="0.35">
      <c r="L26952" s="535" t="s">
        <v>28015</v>
      </c>
      <c r="M26952" s="529" t="s">
        <v>1049</v>
      </c>
    </row>
    <row r="26953" spans="12:13" x14ac:dyDescent="0.35">
      <c r="L26953" s="535" t="s">
        <v>28016</v>
      </c>
      <c r="M26953" s="529" t="s">
        <v>1049</v>
      </c>
    </row>
    <row r="26954" spans="12:13" x14ac:dyDescent="0.35">
      <c r="L26954" s="535" t="s">
        <v>28017</v>
      </c>
      <c r="M26954" s="529" t="s">
        <v>1049</v>
      </c>
    </row>
    <row r="26955" spans="12:13" x14ac:dyDescent="0.35">
      <c r="L26955" s="535" t="s">
        <v>28018</v>
      </c>
      <c r="M26955" s="529" t="s">
        <v>1049</v>
      </c>
    </row>
    <row r="26956" spans="12:13" x14ac:dyDescent="0.35">
      <c r="L26956" s="535" t="s">
        <v>28019</v>
      </c>
      <c r="M26956" s="529" t="s">
        <v>1049</v>
      </c>
    </row>
    <row r="26957" spans="12:13" x14ac:dyDescent="0.35">
      <c r="L26957" s="535" t="s">
        <v>28020</v>
      </c>
      <c r="M26957" s="529" t="s">
        <v>1049</v>
      </c>
    </row>
    <row r="26958" spans="12:13" x14ac:dyDescent="0.35">
      <c r="L26958" s="535" t="s">
        <v>28021</v>
      </c>
      <c r="M26958" s="529" t="s">
        <v>1049</v>
      </c>
    </row>
    <row r="26959" spans="12:13" x14ac:dyDescent="0.35">
      <c r="L26959" s="535" t="s">
        <v>28022</v>
      </c>
      <c r="M26959" s="529" t="s">
        <v>1049</v>
      </c>
    </row>
    <row r="26960" spans="12:13" x14ac:dyDescent="0.35">
      <c r="L26960" s="535" t="s">
        <v>28023</v>
      </c>
      <c r="M26960" s="529" t="s">
        <v>1049</v>
      </c>
    </row>
    <row r="26961" spans="12:13" x14ac:dyDescent="0.35">
      <c r="L26961" s="535" t="s">
        <v>28024</v>
      </c>
      <c r="M26961" s="529" t="s">
        <v>1049</v>
      </c>
    </row>
    <row r="26962" spans="12:13" x14ac:dyDescent="0.35">
      <c r="L26962" s="535" t="s">
        <v>28025</v>
      </c>
      <c r="M26962" s="529" t="s">
        <v>1049</v>
      </c>
    </row>
    <row r="26963" spans="12:13" x14ac:dyDescent="0.35">
      <c r="L26963" s="535" t="s">
        <v>28026</v>
      </c>
      <c r="M26963" s="529" t="s">
        <v>1049</v>
      </c>
    </row>
    <row r="26964" spans="12:13" x14ac:dyDescent="0.35">
      <c r="L26964" s="535" t="s">
        <v>28027</v>
      </c>
      <c r="M26964" s="529" t="s">
        <v>1049</v>
      </c>
    </row>
    <row r="26965" spans="12:13" x14ac:dyDescent="0.35">
      <c r="L26965" s="535" t="s">
        <v>28028</v>
      </c>
      <c r="M26965" s="529" t="s">
        <v>1049</v>
      </c>
    </row>
    <row r="26966" spans="12:13" x14ac:dyDescent="0.35">
      <c r="L26966" s="535" t="s">
        <v>28029</v>
      </c>
      <c r="M26966" s="529" t="s">
        <v>1049</v>
      </c>
    </row>
    <row r="26967" spans="12:13" x14ac:dyDescent="0.35">
      <c r="L26967" s="535" t="s">
        <v>28030</v>
      </c>
      <c r="M26967" s="529" t="s">
        <v>1049</v>
      </c>
    </row>
    <row r="26968" spans="12:13" x14ac:dyDescent="0.35">
      <c r="L26968" s="535" t="s">
        <v>28031</v>
      </c>
      <c r="M26968" s="529" t="s">
        <v>1049</v>
      </c>
    </row>
    <row r="26969" spans="12:13" x14ac:dyDescent="0.35">
      <c r="L26969" s="535" t="s">
        <v>28032</v>
      </c>
      <c r="M26969" s="529" t="s">
        <v>1049</v>
      </c>
    </row>
    <row r="26970" spans="12:13" x14ac:dyDescent="0.35">
      <c r="L26970" s="535" t="s">
        <v>28033</v>
      </c>
      <c r="M26970" s="529" t="s">
        <v>1049</v>
      </c>
    </row>
    <row r="26971" spans="12:13" x14ac:dyDescent="0.35">
      <c r="L26971" s="535" t="s">
        <v>28034</v>
      </c>
      <c r="M26971" s="529" t="s">
        <v>1049</v>
      </c>
    </row>
    <row r="26972" spans="12:13" x14ac:dyDescent="0.35">
      <c r="L26972" s="535" t="s">
        <v>28035</v>
      </c>
      <c r="M26972" s="529" t="s">
        <v>1049</v>
      </c>
    </row>
    <row r="26973" spans="12:13" x14ac:dyDescent="0.35">
      <c r="L26973" s="535" t="s">
        <v>28036</v>
      </c>
      <c r="M26973" s="529" t="s">
        <v>1049</v>
      </c>
    </row>
    <row r="26974" spans="12:13" x14ac:dyDescent="0.35">
      <c r="L26974" s="535" t="s">
        <v>28037</v>
      </c>
      <c r="M26974" s="529" t="s">
        <v>1049</v>
      </c>
    </row>
    <row r="26975" spans="12:13" x14ac:dyDescent="0.35">
      <c r="L26975" s="535" t="s">
        <v>28038</v>
      </c>
      <c r="M26975" s="529" t="s">
        <v>1049</v>
      </c>
    </row>
    <row r="26976" spans="12:13" x14ac:dyDescent="0.35">
      <c r="L26976" s="535" t="s">
        <v>28039</v>
      </c>
      <c r="M26976" s="529" t="s">
        <v>1049</v>
      </c>
    </row>
    <row r="26977" spans="12:13" x14ac:dyDescent="0.35">
      <c r="L26977" s="535" t="s">
        <v>28040</v>
      </c>
      <c r="M26977" s="529" t="s">
        <v>1049</v>
      </c>
    </row>
    <row r="26978" spans="12:13" x14ac:dyDescent="0.35">
      <c r="L26978" s="535" t="s">
        <v>28041</v>
      </c>
      <c r="M26978" s="529" t="s">
        <v>1049</v>
      </c>
    </row>
    <row r="26979" spans="12:13" x14ac:dyDescent="0.35">
      <c r="L26979" s="535" t="s">
        <v>28042</v>
      </c>
      <c r="M26979" s="529" t="s">
        <v>1049</v>
      </c>
    </row>
    <row r="26980" spans="12:13" x14ac:dyDescent="0.35">
      <c r="L26980" s="535" t="s">
        <v>28043</v>
      </c>
      <c r="M26980" s="529" t="s">
        <v>1049</v>
      </c>
    </row>
    <row r="26981" spans="12:13" x14ac:dyDescent="0.35">
      <c r="L26981" s="535" t="s">
        <v>28044</v>
      </c>
      <c r="M26981" s="529" t="s">
        <v>1049</v>
      </c>
    </row>
    <row r="26982" spans="12:13" x14ac:dyDescent="0.35">
      <c r="L26982" s="535" t="s">
        <v>28045</v>
      </c>
      <c r="M26982" s="529" t="s">
        <v>1049</v>
      </c>
    </row>
    <row r="26983" spans="12:13" x14ac:dyDescent="0.35">
      <c r="L26983" s="535" t="s">
        <v>28046</v>
      </c>
      <c r="M26983" s="529" t="s">
        <v>1049</v>
      </c>
    </row>
    <row r="26984" spans="12:13" x14ac:dyDescent="0.35">
      <c r="L26984" s="535" t="s">
        <v>28047</v>
      </c>
      <c r="M26984" s="529" t="s">
        <v>1049</v>
      </c>
    </row>
    <row r="26985" spans="12:13" x14ac:dyDescent="0.35">
      <c r="L26985" s="535" t="s">
        <v>28048</v>
      </c>
      <c r="M26985" s="529" t="s">
        <v>1049</v>
      </c>
    </row>
    <row r="26986" spans="12:13" x14ac:dyDescent="0.35">
      <c r="L26986" s="535" t="s">
        <v>28049</v>
      </c>
      <c r="M26986" s="529" t="s">
        <v>1049</v>
      </c>
    </row>
    <row r="26987" spans="12:13" x14ac:dyDescent="0.35">
      <c r="L26987" s="535" t="s">
        <v>28050</v>
      </c>
      <c r="M26987" s="529" t="s">
        <v>1049</v>
      </c>
    </row>
    <row r="26988" spans="12:13" x14ac:dyDescent="0.35">
      <c r="L26988" s="535" t="s">
        <v>28051</v>
      </c>
      <c r="M26988" s="529" t="s">
        <v>1049</v>
      </c>
    </row>
    <row r="26989" spans="12:13" x14ac:dyDescent="0.35">
      <c r="L26989" s="535" t="s">
        <v>28052</v>
      </c>
      <c r="M26989" s="529" t="s">
        <v>1049</v>
      </c>
    </row>
    <row r="26990" spans="12:13" x14ac:dyDescent="0.35">
      <c r="L26990" s="535" t="s">
        <v>28053</v>
      </c>
      <c r="M26990" s="529" t="s">
        <v>1049</v>
      </c>
    </row>
    <row r="26991" spans="12:13" x14ac:dyDescent="0.35">
      <c r="L26991" s="535" t="s">
        <v>28054</v>
      </c>
      <c r="M26991" s="529" t="s">
        <v>1049</v>
      </c>
    </row>
    <row r="26992" spans="12:13" x14ac:dyDescent="0.35">
      <c r="L26992" s="535" t="s">
        <v>28055</v>
      </c>
      <c r="M26992" s="529" t="s">
        <v>1049</v>
      </c>
    </row>
    <row r="26993" spans="12:13" x14ac:dyDescent="0.35">
      <c r="L26993" s="535" t="s">
        <v>28056</v>
      </c>
      <c r="M26993" s="529" t="s">
        <v>1049</v>
      </c>
    </row>
    <row r="26994" spans="12:13" x14ac:dyDescent="0.35">
      <c r="L26994" s="535" t="s">
        <v>28057</v>
      </c>
      <c r="M26994" s="529" t="s">
        <v>1049</v>
      </c>
    </row>
    <row r="26995" spans="12:13" x14ac:dyDescent="0.35">
      <c r="L26995" s="535" t="s">
        <v>28058</v>
      </c>
      <c r="M26995" s="529" t="s">
        <v>1049</v>
      </c>
    </row>
    <row r="26996" spans="12:13" x14ac:dyDescent="0.35">
      <c r="L26996" s="535" t="s">
        <v>28059</v>
      </c>
      <c r="M26996" s="529" t="s">
        <v>1049</v>
      </c>
    </row>
    <row r="26997" spans="12:13" x14ac:dyDescent="0.35">
      <c r="L26997" s="535" t="s">
        <v>28060</v>
      </c>
      <c r="M26997" s="529" t="s">
        <v>1049</v>
      </c>
    </row>
    <row r="26998" spans="12:13" x14ac:dyDescent="0.35">
      <c r="L26998" s="535" t="s">
        <v>28061</v>
      </c>
      <c r="M26998" s="529" t="s">
        <v>1049</v>
      </c>
    </row>
    <row r="26999" spans="12:13" x14ac:dyDescent="0.35">
      <c r="L26999" s="535" t="s">
        <v>28062</v>
      </c>
      <c r="M26999" s="529" t="s">
        <v>1049</v>
      </c>
    </row>
    <row r="27000" spans="12:13" x14ac:dyDescent="0.35">
      <c r="L27000" s="535" t="s">
        <v>28063</v>
      </c>
      <c r="M27000" s="529" t="s">
        <v>1049</v>
      </c>
    </row>
    <row r="27001" spans="12:13" x14ac:dyDescent="0.35">
      <c r="L27001" s="535" t="s">
        <v>28064</v>
      </c>
      <c r="M27001" s="529" t="s">
        <v>1049</v>
      </c>
    </row>
    <row r="27002" spans="12:13" x14ac:dyDescent="0.35">
      <c r="L27002" s="535" t="s">
        <v>28065</v>
      </c>
      <c r="M27002" s="529" t="s">
        <v>1049</v>
      </c>
    </row>
    <row r="27003" spans="12:13" x14ac:dyDescent="0.35">
      <c r="L27003" s="535" t="s">
        <v>28066</v>
      </c>
      <c r="M27003" s="529" t="s">
        <v>1049</v>
      </c>
    </row>
    <row r="27004" spans="12:13" x14ac:dyDescent="0.35">
      <c r="L27004" s="535" t="s">
        <v>28067</v>
      </c>
      <c r="M27004" s="529" t="s">
        <v>1049</v>
      </c>
    </row>
    <row r="27005" spans="12:13" x14ac:dyDescent="0.35">
      <c r="L27005" s="535" t="s">
        <v>28068</v>
      </c>
      <c r="M27005" s="529" t="s">
        <v>1049</v>
      </c>
    </row>
    <row r="27006" spans="12:13" x14ac:dyDescent="0.35">
      <c r="L27006" s="535" t="s">
        <v>28069</v>
      </c>
      <c r="M27006" s="529" t="s">
        <v>1049</v>
      </c>
    </row>
    <row r="27007" spans="12:13" x14ac:dyDescent="0.35">
      <c r="L27007" s="535" t="s">
        <v>28070</v>
      </c>
      <c r="M27007" s="529" t="s">
        <v>1049</v>
      </c>
    </row>
    <row r="27008" spans="12:13" x14ac:dyDescent="0.35">
      <c r="L27008" s="535" t="s">
        <v>28071</v>
      </c>
      <c r="M27008" s="529" t="s">
        <v>1049</v>
      </c>
    </row>
    <row r="27009" spans="12:13" x14ac:dyDescent="0.35">
      <c r="L27009" s="535" t="s">
        <v>28072</v>
      </c>
      <c r="M27009" s="529" t="s">
        <v>1049</v>
      </c>
    </row>
    <row r="27010" spans="12:13" x14ac:dyDescent="0.35">
      <c r="L27010" s="535" t="s">
        <v>28073</v>
      </c>
      <c r="M27010" s="529" t="s">
        <v>1049</v>
      </c>
    </row>
    <row r="27011" spans="12:13" x14ac:dyDescent="0.35">
      <c r="L27011" s="535" t="s">
        <v>28074</v>
      </c>
      <c r="M27011" s="529" t="s">
        <v>1049</v>
      </c>
    </row>
    <row r="27012" spans="12:13" x14ac:dyDescent="0.35">
      <c r="L27012" s="535" t="s">
        <v>28075</v>
      </c>
      <c r="M27012" s="529" t="s">
        <v>1049</v>
      </c>
    </row>
    <row r="27013" spans="12:13" x14ac:dyDescent="0.35">
      <c r="L27013" s="535" t="s">
        <v>28076</v>
      </c>
      <c r="M27013" s="529" t="s">
        <v>1049</v>
      </c>
    </row>
    <row r="27014" spans="12:13" x14ac:dyDescent="0.35">
      <c r="L27014" s="535" t="s">
        <v>28077</v>
      </c>
      <c r="M27014" s="529" t="s">
        <v>1049</v>
      </c>
    </row>
    <row r="27015" spans="12:13" x14ac:dyDescent="0.35">
      <c r="L27015" s="535" t="s">
        <v>28078</v>
      </c>
      <c r="M27015" s="529" t="s">
        <v>1049</v>
      </c>
    </row>
    <row r="27016" spans="12:13" x14ac:dyDescent="0.35">
      <c r="L27016" s="535" t="s">
        <v>28079</v>
      </c>
      <c r="M27016" s="529" t="s">
        <v>1049</v>
      </c>
    </row>
    <row r="27017" spans="12:13" x14ac:dyDescent="0.35">
      <c r="L27017" s="535" t="s">
        <v>28080</v>
      </c>
      <c r="M27017" s="529" t="s">
        <v>1049</v>
      </c>
    </row>
    <row r="27018" spans="12:13" x14ac:dyDescent="0.35">
      <c r="L27018" s="535" t="s">
        <v>28081</v>
      </c>
      <c r="M27018" s="529" t="s">
        <v>1049</v>
      </c>
    </row>
    <row r="27019" spans="12:13" x14ac:dyDescent="0.35">
      <c r="L27019" s="535" t="s">
        <v>28082</v>
      </c>
      <c r="M27019" s="529" t="s">
        <v>1049</v>
      </c>
    </row>
    <row r="27020" spans="12:13" x14ac:dyDescent="0.35">
      <c r="L27020" s="535" t="s">
        <v>28083</v>
      </c>
      <c r="M27020" s="529" t="s">
        <v>1049</v>
      </c>
    </row>
    <row r="27021" spans="12:13" x14ac:dyDescent="0.35">
      <c r="L27021" s="535" t="s">
        <v>28084</v>
      </c>
      <c r="M27021" s="529" t="s">
        <v>1049</v>
      </c>
    </row>
    <row r="27022" spans="12:13" x14ac:dyDescent="0.35">
      <c r="L27022" s="535" t="s">
        <v>28085</v>
      </c>
      <c r="M27022" s="529" t="s">
        <v>1049</v>
      </c>
    </row>
    <row r="27023" spans="12:13" x14ac:dyDescent="0.35">
      <c r="L27023" s="535" t="s">
        <v>28086</v>
      </c>
      <c r="M27023" s="529" t="s">
        <v>1049</v>
      </c>
    </row>
    <row r="27024" spans="12:13" x14ac:dyDescent="0.35">
      <c r="L27024" s="535" t="s">
        <v>28087</v>
      </c>
      <c r="M27024" s="529" t="s">
        <v>1049</v>
      </c>
    </row>
    <row r="27025" spans="12:13" x14ac:dyDescent="0.35">
      <c r="L27025" s="535" t="s">
        <v>28088</v>
      </c>
      <c r="M27025" s="529" t="s">
        <v>1049</v>
      </c>
    </row>
    <row r="27026" spans="12:13" x14ac:dyDescent="0.35">
      <c r="L27026" s="535" t="s">
        <v>28089</v>
      </c>
      <c r="M27026" s="529" t="s">
        <v>1049</v>
      </c>
    </row>
    <row r="27027" spans="12:13" x14ac:dyDescent="0.35">
      <c r="L27027" s="535" t="s">
        <v>28090</v>
      </c>
      <c r="M27027" s="529" t="s">
        <v>1049</v>
      </c>
    </row>
    <row r="27028" spans="12:13" x14ac:dyDescent="0.35">
      <c r="L27028" s="535" t="s">
        <v>28091</v>
      </c>
      <c r="M27028" s="529" t="s">
        <v>1049</v>
      </c>
    </row>
    <row r="27029" spans="12:13" x14ac:dyDescent="0.35">
      <c r="L27029" s="535" t="s">
        <v>28092</v>
      </c>
      <c r="M27029" s="529" t="s">
        <v>1049</v>
      </c>
    </row>
    <row r="27030" spans="12:13" x14ac:dyDescent="0.35">
      <c r="L27030" s="535" t="s">
        <v>28093</v>
      </c>
      <c r="M27030" s="529" t="s">
        <v>1049</v>
      </c>
    </row>
    <row r="27031" spans="12:13" x14ac:dyDescent="0.35">
      <c r="L27031" s="535" t="s">
        <v>28094</v>
      </c>
      <c r="M27031" s="529" t="s">
        <v>1049</v>
      </c>
    </row>
    <row r="27032" spans="12:13" x14ac:dyDescent="0.35">
      <c r="L27032" s="535" t="s">
        <v>28095</v>
      </c>
      <c r="M27032" s="529" t="s">
        <v>1049</v>
      </c>
    </row>
    <row r="27033" spans="12:13" x14ac:dyDescent="0.35">
      <c r="L27033" s="535" t="s">
        <v>28096</v>
      </c>
      <c r="M27033" s="529" t="s">
        <v>1049</v>
      </c>
    </row>
    <row r="27034" spans="12:13" x14ac:dyDescent="0.35">
      <c r="L27034" s="535" t="s">
        <v>28097</v>
      </c>
      <c r="M27034" s="529" t="s">
        <v>1049</v>
      </c>
    </row>
    <row r="27035" spans="12:13" x14ac:dyDescent="0.35">
      <c r="L27035" s="535" t="s">
        <v>28098</v>
      </c>
      <c r="M27035" s="529" t="s">
        <v>1049</v>
      </c>
    </row>
    <row r="27036" spans="12:13" x14ac:dyDescent="0.35">
      <c r="L27036" s="535" t="s">
        <v>28099</v>
      </c>
      <c r="M27036" s="529" t="s">
        <v>1049</v>
      </c>
    </row>
    <row r="27037" spans="12:13" x14ac:dyDescent="0.35">
      <c r="L27037" s="535" t="s">
        <v>28100</v>
      </c>
      <c r="M27037" s="529" t="s">
        <v>1049</v>
      </c>
    </row>
    <row r="27038" spans="12:13" x14ac:dyDescent="0.35">
      <c r="L27038" s="535" t="s">
        <v>28101</v>
      </c>
      <c r="M27038" s="529" t="s">
        <v>1049</v>
      </c>
    </row>
    <row r="27039" spans="12:13" x14ac:dyDescent="0.35">
      <c r="L27039" s="535" t="s">
        <v>28102</v>
      </c>
      <c r="M27039" s="529" t="s">
        <v>1049</v>
      </c>
    </row>
    <row r="27040" spans="12:13" x14ac:dyDescent="0.35">
      <c r="L27040" s="535" t="s">
        <v>28103</v>
      </c>
      <c r="M27040" s="529" t="s">
        <v>1049</v>
      </c>
    </row>
    <row r="27041" spans="12:13" x14ac:dyDescent="0.35">
      <c r="L27041" s="535" t="s">
        <v>28104</v>
      </c>
      <c r="M27041" s="529" t="s">
        <v>1049</v>
      </c>
    </row>
    <row r="27042" spans="12:13" x14ac:dyDescent="0.35">
      <c r="L27042" s="535" t="s">
        <v>28105</v>
      </c>
      <c r="M27042" s="529" t="s">
        <v>1049</v>
      </c>
    </row>
    <row r="27043" spans="12:13" x14ac:dyDescent="0.35">
      <c r="L27043" s="535" t="s">
        <v>28106</v>
      </c>
      <c r="M27043" s="529" t="s">
        <v>1049</v>
      </c>
    </row>
    <row r="27044" spans="12:13" x14ac:dyDescent="0.35">
      <c r="L27044" s="535" t="s">
        <v>28107</v>
      </c>
      <c r="M27044" s="529" t="s">
        <v>1049</v>
      </c>
    </row>
    <row r="27045" spans="12:13" x14ac:dyDescent="0.35">
      <c r="L27045" s="535" t="s">
        <v>28108</v>
      </c>
      <c r="M27045" s="529" t="s">
        <v>1049</v>
      </c>
    </row>
    <row r="27046" spans="12:13" x14ac:dyDescent="0.35">
      <c r="L27046" s="535" t="s">
        <v>28109</v>
      </c>
      <c r="M27046" s="529" t="s">
        <v>1049</v>
      </c>
    </row>
    <row r="27047" spans="12:13" x14ac:dyDescent="0.35">
      <c r="L27047" s="535" t="s">
        <v>28110</v>
      </c>
      <c r="M27047" s="529" t="s">
        <v>1049</v>
      </c>
    </row>
    <row r="27048" spans="12:13" x14ac:dyDescent="0.35">
      <c r="L27048" s="535" t="s">
        <v>28111</v>
      </c>
      <c r="M27048" s="529" t="s">
        <v>1049</v>
      </c>
    </row>
    <row r="27049" spans="12:13" x14ac:dyDescent="0.35">
      <c r="L27049" s="535" t="s">
        <v>28112</v>
      </c>
      <c r="M27049" s="529" t="s">
        <v>1049</v>
      </c>
    </row>
    <row r="27050" spans="12:13" x14ac:dyDescent="0.35">
      <c r="L27050" s="535" t="s">
        <v>28113</v>
      </c>
      <c r="M27050" s="529" t="s">
        <v>1049</v>
      </c>
    </row>
    <row r="27051" spans="12:13" x14ac:dyDescent="0.35">
      <c r="L27051" s="535" t="s">
        <v>28114</v>
      </c>
      <c r="M27051" s="529" t="s">
        <v>1049</v>
      </c>
    </row>
    <row r="27052" spans="12:13" x14ac:dyDescent="0.35">
      <c r="L27052" s="535" t="s">
        <v>28115</v>
      </c>
      <c r="M27052" s="529" t="s">
        <v>1049</v>
      </c>
    </row>
    <row r="27053" spans="12:13" x14ac:dyDescent="0.35">
      <c r="L27053" s="535" t="s">
        <v>28116</v>
      </c>
      <c r="M27053" s="529" t="s">
        <v>1049</v>
      </c>
    </row>
    <row r="27054" spans="12:13" x14ac:dyDescent="0.35">
      <c r="L27054" s="535" t="s">
        <v>28117</v>
      </c>
      <c r="M27054" s="529" t="s">
        <v>1049</v>
      </c>
    </row>
    <row r="27055" spans="12:13" x14ac:dyDescent="0.35">
      <c r="L27055" s="535" t="s">
        <v>28118</v>
      </c>
      <c r="M27055" s="529" t="s">
        <v>1049</v>
      </c>
    </row>
    <row r="27056" spans="12:13" x14ac:dyDescent="0.35">
      <c r="L27056" s="535" t="s">
        <v>28119</v>
      </c>
      <c r="M27056" s="529" t="s">
        <v>1049</v>
      </c>
    </row>
    <row r="27057" spans="12:13" x14ac:dyDescent="0.35">
      <c r="L27057" s="535" t="s">
        <v>28120</v>
      </c>
      <c r="M27057" s="529" t="s">
        <v>1049</v>
      </c>
    </row>
    <row r="27058" spans="12:13" x14ac:dyDescent="0.35">
      <c r="L27058" s="535" t="s">
        <v>28121</v>
      </c>
      <c r="M27058" s="529" t="s">
        <v>1049</v>
      </c>
    </row>
    <row r="27059" spans="12:13" x14ac:dyDescent="0.35">
      <c r="L27059" s="535" t="s">
        <v>28122</v>
      </c>
      <c r="M27059" s="529" t="s">
        <v>1049</v>
      </c>
    </row>
    <row r="27060" spans="12:13" x14ac:dyDescent="0.35">
      <c r="L27060" s="535" t="s">
        <v>28123</v>
      </c>
      <c r="M27060" s="529" t="s">
        <v>1049</v>
      </c>
    </row>
    <row r="27061" spans="12:13" x14ac:dyDescent="0.35">
      <c r="L27061" s="535" t="s">
        <v>28124</v>
      </c>
      <c r="M27061" s="529" t="s">
        <v>1049</v>
      </c>
    </row>
    <row r="27062" spans="12:13" x14ac:dyDescent="0.35">
      <c r="L27062" s="535" t="s">
        <v>28125</v>
      </c>
      <c r="M27062" s="529" t="s">
        <v>1049</v>
      </c>
    </row>
    <row r="27063" spans="12:13" x14ac:dyDescent="0.35">
      <c r="L27063" s="535" t="s">
        <v>28126</v>
      </c>
      <c r="M27063" s="529" t="s">
        <v>1049</v>
      </c>
    </row>
    <row r="27064" spans="12:13" x14ac:dyDescent="0.35">
      <c r="L27064" s="535" t="s">
        <v>28127</v>
      </c>
      <c r="M27064" s="529" t="s">
        <v>1049</v>
      </c>
    </row>
    <row r="27065" spans="12:13" x14ac:dyDescent="0.35">
      <c r="L27065" s="535" t="s">
        <v>28128</v>
      </c>
      <c r="M27065" s="529" t="s">
        <v>1049</v>
      </c>
    </row>
    <row r="27066" spans="12:13" x14ac:dyDescent="0.35">
      <c r="L27066" s="535" t="s">
        <v>28129</v>
      </c>
      <c r="M27066" s="529" t="s">
        <v>1049</v>
      </c>
    </row>
    <row r="27067" spans="12:13" x14ac:dyDescent="0.35">
      <c r="L27067" s="535" t="s">
        <v>28130</v>
      </c>
      <c r="M27067" s="529" t="s">
        <v>1049</v>
      </c>
    </row>
    <row r="27068" spans="12:13" x14ac:dyDescent="0.35">
      <c r="L27068" s="535" t="s">
        <v>28131</v>
      </c>
      <c r="M27068" s="529" t="s">
        <v>1049</v>
      </c>
    </row>
    <row r="27069" spans="12:13" x14ac:dyDescent="0.35">
      <c r="L27069" s="535" t="s">
        <v>28132</v>
      </c>
      <c r="M27069" s="529" t="s">
        <v>1049</v>
      </c>
    </row>
    <row r="27070" spans="12:13" x14ac:dyDescent="0.35">
      <c r="L27070" s="535" t="s">
        <v>28133</v>
      </c>
      <c r="M27070" s="529" t="s">
        <v>1049</v>
      </c>
    </row>
    <row r="27071" spans="12:13" x14ac:dyDescent="0.35">
      <c r="L27071" s="535" t="s">
        <v>28134</v>
      </c>
      <c r="M27071" s="529" t="s">
        <v>1049</v>
      </c>
    </row>
    <row r="27072" spans="12:13" x14ac:dyDescent="0.35">
      <c r="L27072" s="535" t="s">
        <v>28135</v>
      </c>
      <c r="M27072" s="529" t="s">
        <v>1049</v>
      </c>
    </row>
    <row r="27073" spans="12:13" x14ac:dyDescent="0.35">
      <c r="L27073" s="535" t="s">
        <v>28136</v>
      </c>
      <c r="M27073" s="529" t="s">
        <v>1049</v>
      </c>
    </row>
    <row r="27074" spans="12:13" x14ac:dyDescent="0.35">
      <c r="L27074" s="535" t="s">
        <v>28137</v>
      </c>
      <c r="M27074" s="529" t="s">
        <v>1049</v>
      </c>
    </row>
    <row r="27075" spans="12:13" x14ac:dyDescent="0.35">
      <c r="L27075" s="535" t="s">
        <v>28138</v>
      </c>
      <c r="M27075" s="529" t="s">
        <v>1049</v>
      </c>
    </row>
    <row r="27076" spans="12:13" x14ac:dyDescent="0.35">
      <c r="L27076" s="535" t="s">
        <v>28139</v>
      </c>
      <c r="M27076" s="529" t="s">
        <v>1049</v>
      </c>
    </row>
    <row r="27077" spans="12:13" x14ac:dyDescent="0.35">
      <c r="L27077" s="535" t="s">
        <v>28140</v>
      </c>
      <c r="M27077" s="529" t="s">
        <v>1049</v>
      </c>
    </row>
    <row r="27078" spans="12:13" x14ac:dyDescent="0.35">
      <c r="L27078" s="535" t="s">
        <v>28141</v>
      </c>
      <c r="M27078" s="529" t="s">
        <v>1049</v>
      </c>
    </row>
    <row r="27079" spans="12:13" x14ac:dyDescent="0.35">
      <c r="L27079" s="535" t="s">
        <v>28142</v>
      </c>
      <c r="M27079" s="529" t="s">
        <v>1049</v>
      </c>
    </row>
    <row r="27080" spans="12:13" x14ac:dyDescent="0.35">
      <c r="L27080" s="535" t="s">
        <v>28143</v>
      </c>
      <c r="M27080" s="529" t="s">
        <v>1049</v>
      </c>
    </row>
    <row r="27081" spans="12:13" x14ac:dyDescent="0.35">
      <c r="L27081" s="535" t="s">
        <v>28144</v>
      </c>
      <c r="M27081" s="529" t="s">
        <v>1049</v>
      </c>
    </row>
    <row r="27082" spans="12:13" x14ac:dyDescent="0.35">
      <c r="L27082" s="535" t="s">
        <v>28145</v>
      </c>
      <c r="M27082" s="529" t="s">
        <v>1049</v>
      </c>
    </row>
    <row r="27083" spans="12:13" x14ac:dyDescent="0.35">
      <c r="L27083" s="535" t="s">
        <v>28146</v>
      </c>
      <c r="M27083" s="529" t="s">
        <v>1049</v>
      </c>
    </row>
    <row r="27084" spans="12:13" x14ac:dyDescent="0.35">
      <c r="L27084" s="535" t="s">
        <v>28147</v>
      </c>
      <c r="M27084" s="529" t="s">
        <v>1049</v>
      </c>
    </row>
    <row r="27085" spans="12:13" x14ac:dyDescent="0.35">
      <c r="L27085" s="535" t="s">
        <v>28148</v>
      </c>
      <c r="M27085" s="529" t="s">
        <v>1049</v>
      </c>
    </row>
    <row r="27086" spans="12:13" x14ac:dyDescent="0.35">
      <c r="L27086" s="535" t="s">
        <v>28149</v>
      </c>
      <c r="M27086" s="529" t="s">
        <v>1049</v>
      </c>
    </row>
    <row r="27087" spans="12:13" x14ac:dyDescent="0.35">
      <c r="L27087" s="535" t="s">
        <v>28150</v>
      </c>
      <c r="M27087" s="529" t="s">
        <v>1049</v>
      </c>
    </row>
    <row r="27088" spans="12:13" x14ac:dyDescent="0.35">
      <c r="L27088" s="535" t="s">
        <v>28151</v>
      </c>
      <c r="M27088" s="529" t="s">
        <v>1049</v>
      </c>
    </row>
    <row r="27089" spans="12:13" x14ac:dyDescent="0.35">
      <c r="L27089" s="535" t="s">
        <v>28152</v>
      </c>
      <c r="M27089" s="529" t="s">
        <v>1049</v>
      </c>
    </row>
    <row r="27090" spans="12:13" x14ac:dyDescent="0.35">
      <c r="L27090" s="535" t="s">
        <v>28153</v>
      </c>
      <c r="M27090" s="529" t="s">
        <v>1049</v>
      </c>
    </row>
    <row r="27091" spans="12:13" x14ac:dyDescent="0.35">
      <c r="L27091" s="535" t="s">
        <v>28154</v>
      </c>
      <c r="M27091" s="529" t="s">
        <v>1049</v>
      </c>
    </row>
    <row r="27092" spans="12:13" x14ac:dyDescent="0.35">
      <c r="L27092" s="535" t="s">
        <v>28155</v>
      </c>
      <c r="M27092" s="529" t="s">
        <v>1049</v>
      </c>
    </row>
    <row r="27093" spans="12:13" x14ac:dyDescent="0.35">
      <c r="L27093" s="535" t="s">
        <v>28156</v>
      </c>
      <c r="M27093" s="529" t="s">
        <v>1049</v>
      </c>
    </row>
    <row r="27094" spans="12:13" x14ac:dyDescent="0.35">
      <c r="L27094" s="535" t="s">
        <v>28157</v>
      </c>
      <c r="M27094" s="529" t="s">
        <v>1049</v>
      </c>
    </row>
    <row r="27095" spans="12:13" x14ac:dyDescent="0.35">
      <c r="L27095" s="535" t="s">
        <v>28158</v>
      </c>
      <c r="M27095" s="529" t="s">
        <v>1049</v>
      </c>
    </row>
    <row r="27096" spans="12:13" x14ac:dyDescent="0.35">
      <c r="L27096" s="535" t="s">
        <v>28159</v>
      </c>
      <c r="M27096" s="529" t="s">
        <v>1049</v>
      </c>
    </row>
    <row r="27097" spans="12:13" x14ac:dyDescent="0.35">
      <c r="L27097" s="535" t="s">
        <v>28160</v>
      </c>
      <c r="M27097" s="529" t="s">
        <v>1049</v>
      </c>
    </row>
    <row r="27098" spans="12:13" x14ac:dyDescent="0.35">
      <c r="L27098" s="535" t="s">
        <v>28161</v>
      </c>
      <c r="M27098" s="529" t="s">
        <v>1049</v>
      </c>
    </row>
    <row r="27099" spans="12:13" x14ac:dyDescent="0.35">
      <c r="L27099" s="535" t="s">
        <v>28162</v>
      </c>
      <c r="M27099" s="529" t="s">
        <v>1049</v>
      </c>
    </row>
    <row r="27100" spans="12:13" x14ac:dyDescent="0.35">
      <c r="L27100" s="535" t="s">
        <v>28163</v>
      </c>
      <c r="M27100" s="529" t="s">
        <v>1049</v>
      </c>
    </row>
    <row r="27101" spans="12:13" x14ac:dyDescent="0.35">
      <c r="L27101" s="535" t="s">
        <v>28164</v>
      </c>
      <c r="M27101" s="529" t="s">
        <v>1049</v>
      </c>
    </row>
    <row r="27102" spans="12:13" x14ac:dyDescent="0.35">
      <c r="L27102" s="535" t="s">
        <v>28165</v>
      </c>
      <c r="M27102" s="529" t="s">
        <v>1049</v>
      </c>
    </row>
    <row r="27103" spans="12:13" x14ac:dyDescent="0.35">
      <c r="L27103" s="535" t="s">
        <v>28166</v>
      </c>
      <c r="M27103" s="529" t="s">
        <v>1049</v>
      </c>
    </row>
    <row r="27104" spans="12:13" x14ac:dyDescent="0.35">
      <c r="L27104" s="535" t="s">
        <v>28167</v>
      </c>
      <c r="M27104" s="529" t="s">
        <v>1049</v>
      </c>
    </row>
    <row r="27105" spans="12:13" x14ac:dyDescent="0.35">
      <c r="L27105" s="535" t="s">
        <v>28168</v>
      </c>
      <c r="M27105" s="529" t="s">
        <v>1049</v>
      </c>
    </row>
    <row r="27106" spans="12:13" x14ac:dyDescent="0.35">
      <c r="L27106" s="535" t="s">
        <v>28169</v>
      </c>
      <c r="M27106" s="529" t="s">
        <v>1049</v>
      </c>
    </row>
    <row r="27107" spans="12:13" x14ac:dyDescent="0.35">
      <c r="L27107" s="535" t="s">
        <v>28170</v>
      </c>
      <c r="M27107" s="529" t="s">
        <v>1049</v>
      </c>
    </row>
    <row r="27108" spans="12:13" x14ac:dyDescent="0.35">
      <c r="L27108" s="535" t="s">
        <v>28171</v>
      </c>
      <c r="M27108" s="529" t="s">
        <v>1049</v>
      </c>
    </row>
    <row r="27109" spans="12:13" x14ac:dyDescent="0.35">
      <c r="L27109" s="535" t="s">
        <v>28172</v>
      </c>
      <c r="M27109" s="529" t="s">
        <v>1049</v>
      </c>
    </row>
    <row r="27110" spans="12:13" x14ac:dyDescent="0.35">
      <c r="L27110" s="535" t="s">
        <v>28173</v>
      </c>
      <c r="M27110" s="529" t="s">
        <v>1049</v>
      </c>
    </row>
    <row r="27111" spans="12:13" x14ac:dyDescent="0.35">
      <c r="L27111" s="535" t="s">
        <v>28174</v>
      </c>
      <c r="M27111" s="529" t="s">
        <v>1049</v>
      </c>
    </row>
    <row r="27112" spans="12:13" x14ac:dyDescent="0.35">
      <c r="L27112" s="535" t="s">
        <v>28175</v>
      </c>
      <c r="M27112" s="529" t="s">
        <v>1049</v>
      </c>
    </row>
    <row r="27113" spans="12:13" x14ac:dyDescent="0.35">
      <c r="L27113" s="535" t="s">
        <v>28176</v>
      </c>
      <c r="M27113" s="529" t="s">
        <v>1049</v>
      </c>
    </row>
    <row r="27114" spans="12:13" x14ac:dyDescent="0.35">
      <c r="L27114" s="535" t="s">
        <v>28177</v>
      </c>
      <c r="M27114" s="529" t="s">
        <v>1049</v>
      </c>
    </row>
    <row r="27115" spans="12:13" x14ac:dyDescent="0.35">
      <c r="L27115" s="535" t="s">
        <v>28178</v>
      </c>
      <c r="M27115" s="529" t="s">
        <v>1049</v>
      </c>
    </row>
    <row r="27116" spans="12:13" x14ac:dyDescent="0.35">
      <c r="L27116" s="535" t="s">
        <v>28179</v>
      </c>
      <c r="M27116" s="529" t="s">
        <v>1049</v>
      </c>
    </row>
    <row r="27117" spans="12:13" x14ac:dyDescent="0.35">
      <c r="L27117" s="535" t="s">
        <v>28180</v>
      </c>
      <c r="M27117" s="529" t="s">
        <v>1049</v>
      </c>
    </row>
    <row r="27118" spans="12:13" x14ac:dyDescent="0.35">
      <c r="L27118" s="535" t="s">
        <v>28181</v>
      </c>
      <c r="M27118" s="529" t="s">
        <v>1049</v>
      </c>
    </row>
    <row r="27119" spans="12:13" x14ac:dyDescent="0.35">
      <c r="L27119" s="535" t="s">
        <v>28182</v>
      </c>
      <c r="M27119" s="529" t="s">
        <v>1049</v>
      </c>
    </row>
    <row r="27120" spans="12:13" x14ac:dyDescent="0.35">
      <c r="L27120" s="535" t="s">
        <v>28183</v>
      </c>
      <c r="M27120" s="529" t="s">
        <v>1049</v>
      </c>
    </row>
    <row r="27121" spans="12:13" x14ac:dyDescent="0.35">
      <c r="L27121" s="535" t="s">
        <v>28184</v>
      </c>
      <c r="M27121" s="529" t="s">
        <v>1049</v>
      </c>
    </row>
    <row r="27122" spans="12:13" x14ac:dyDescent="0.35">
      <c r="L27122" s="535" t="s">
        <v>28185</v>
      </c>
      <c r="M27122" s="529" t="s">
        <v>1049</v>
      </c>
    </row>
    <row r="27123" spans="12:13" x14ac:dyDescent="0.35">
      <c r="L27123" s="535" t="s">
        <v>28186</v>
      </c>
      <c r="M27123" s="529" t="s">
        <v>1049</v>
      </c>
    </row>
    <row r="27124" spans="12:13" x14ac:dyDescent="0.35">
      <c r="L27124" s="535" t="s">
        <v>28187</v>
      </c>
      <c r="M27124" s="529" t="s">
        <v>1049</v>
      </c>
    </row>
    <row r="27125" spans="12:13" x14ac:dyDescent="0.35">
      <c r="L27125" s="535" t="s">
        <v>28188</v>
      </c>
      <c r="M27125" s="529" t="s">
        <v>1049</v>
      </c>
    </row>
    <row r="27126" spans="12:13" x14ac:dyDescent="0.35">
      <c r="L27126" s="535" t="s">
        <v>28189</v>
      </c>
      <c r="M27126" s="529" t="s">
        <v>1049</v>
      </c>
    </row>
    <row r="27127" spans="12:13" x14ac:dyDescent="0.35">
      <c r="L27127" s="535" t="s">
        <v>28190</v>
      </c>
      <c r="M27127" s="529" t="s">
        <v>1049</v>
      </c>
    </row>
    <row r="27128" spans="12:13" x14ac:dyDescent="0.35">
      <c r="L27128" s="535" t="s">
        <v>28191</v>
      </c>
      <c r="M27128" s="529" t="s">
        <v>1049</v>
      </c>
    </row>
    <row r="27129" spans="12:13" x14ac:dyDescent="0.35">
      <c r="L27129" s="535" t="s">
        <v>28192</v>
      </c>
      <c r="M27129" s="529" t="s">
        <v>1049</v>
      </c>
    </row>
    <row r="27130" spans="12:13" x14ac:dyDescent="0.35">
      <c r="L27130" s="535" t="s">
        <v>28193</v>
      </c>
      <c r="M27130" s="529" t="s">
        <v>1049</v>
      </c>
    </row>
    <row r="27131" spans="12:13" x14ac:dyDescent="0.35">
      <c r="L27131" s="535" t="s">
        <v>28194</v>
      </c>
      <c r="M27131" s="529" t="s">
        <v>1049</v>
      </c>
    </row>
    <row r="27132" spans="12:13" x14ac:dyDescent="0.35">
      <c r="L27132" s="535" t="s">
        <v>28195</v>
      </c>
      <c r="M27132" s="529" t="s">
        <v>1049</v>
      </c>
    </row>
    <row r="27133" spans="12:13" x14ac:dyDescent="0.35">
      <c r="L27133" s="535" t="s">
        <v>28196</v>
      </c>
      <c r="M27133" s="529" t="s">
        <v>1049</v>
      </c>
    </row>
    <row r="27134" spans="12:13" x14ac:dyDescent="0.35">
      <c r="L27134" s="535" t="s">
        <v>28197</v>
      </c>
      <c r="M27134" s="529" t="s">
        <v>1049</v>
      </c>
    </row>
    <row r="27135" spans="12:13" x14ac:dyDescent="0.35">
      <c r="L27135" s="535" t="s">
        <v>28198</v>
      </c>
      <c r="M27135" s="529" t="s">
        <v>1049</v>
      </c>
    </row>
    <row r="27136" spans="12:13" x14ac:dyDescent="0.35">
      <c r="L27136" s="535" t="s">
        <v>28199</v>
      </c>
      <c r="M27136" s="529" t="s">
        <v>1049</v>
      </c>
    </row>
    <row r="27137" spans="12:13" x14ac:dyDescent="0.35">
      <c r="L27137" s="535" t="s">
        <v>28200</v>
      </c>
      <c r="M27137" s="529" t="s">
        <v>1049</v>
      </c>
    </row>
    <row r="27138" spans="12:13" x14ac:dyDescent="0.35">
      <c r="L27138" s="535" t="s">
        <v>28201</v>
      </c>
      <c r="M27138" s="529" t="s">
        <v>1049</v>
      </c>
    </row>
    <row r="27139" spans="12:13" x14ac:dyDescent="0.35">
      <c r="L27139" s="535" t="s">
        <v>28202</v>
      </c>
      <c r="M27139" s="529" t="s">
        <v>1049</v>
      </c>
    </row>
    <row r="27140" spans="12:13" x14ac:dyDescent="0.35">
      <c r="L27140" s="535" t="s">
        <v>28203</v>
      </c>
      <c r="M27140" s="529" t="s">
        <v>1049</v>
      </c>
    </row>
    <row r="27141" spans="12:13" x14ac:dyDescent="0.35">
      <c r="L27141" s="535" t="s">
        <v>28204</v>
      </c>
      <c r="M27141" s="529" t="s">
        <v>1049</v>
      </c>
    </row>
    <row r="27142" spans="12:13" x14ac:dyDescent="0.35">
      <c r="L27142" s="535" t="s">
        <v>28205</v>
      </c>
      <c r="M27142" s="529" t="s">
        <v>1049</v>
      </c>
    </row>
    <row r="27143" spans="12:13" x14ac:dyDescent="0.35">
      <c r="L27143" s="535" t="s">
        <v>28206</v>
      </c>
      <c r="M27143" s="529" t="s">
        <v>1049</v>
      </c>
    </row>
    <row r="27144" spans="12:13" x14ac:dyDescent="0.35">
      <c r="L27144" s="535" t="s">
        <v>28207</v>
      </c>
      <c r="M27144" s="529" t="s">
        <v>1049</v>
      </c>
    </row>
    <row r="27145" spans="12:13" x14ac:dyDescent="0.35">
      <c r="L27145" s="535" t="s">
        <v>28208</v>
      </c>
      <c r="M27145" s="529" t="s">
        <v>1049</v>
      </c>
    </row>
    <row r="27146" spans="12:13" x14ac:dyDescent="0.35">
      <c r="L27146" s="535" t="s">
        <v>28209</v>
      </c>
      <c r="M27146" s="529" t="s">
        <v>1049</v>
      </c>
    </row>
    <row r="27147" spans="12:13" x14ac:dyDescent="0.35">
      <c r="L27147" s="535" t="s">
        <v>28210</v>
      </c>
      <c r="M27147" s="529" t="s">
        <v>1049</v>
      </c>
    </row>
    <row r="27148" spans="12:13" x14ac:dyDescent="0.35">
      <c r="L27148" s="535" t="s">
        <v>28211</v>
      </c>
      <c r="M27148" s="529" t="s">
        <v>1049</v>
      </c>
    </row>
    <row r="27149" spans="12:13" x14ac:dyDescent="0.35">
      <c r="L27149" s="535" t="s">
        <v>28212</v>
      </c>
      <c r="M27149" s="529" t="s">
        <v>1049</v>
      </c>
    </row>
    <row r="27150" spans="12:13" x14ac:dyDescent="0.35">
      <c r="L27150" s="535" t="s">
        <v>28213</v>
      </c>
      <c r="M27150" s="529" t="s">
        <v>1049</v>
      </c>
    </row>
    <row r="27151" spans="12:13" x14ac:dyDescent="0.35">
      <c r="L27151" s="535" t="s">
        <v>28214</v>
      </c>
      <c r="M27151" s="529" t="s">
        <v>1049</v>
      </c>
    </row>
    <row r="27152" spans="12:13" x14ac:dyDescent="0.35">
      <c r="L27152" s="535" t="s">
        <v>28215</v>
      </c>
      <c r="M27152" s="529" t="s">
        <v>1049</v>
      </c>
    </row>
    <row r="27153" spans="12:13" x14ac:dyDescent="0.35">
      <c r="L27153" s="535" t="s">
        <v>28216</v>
      </c>
      <c r="M27153" s="529" t="s">
        <v>1049</v>
      </c>
    </row>
    <row r="27154" spans="12:13" x14ac:dyDescent="0.35">
      <c r="L27154" s="535" t="s">
        <v>28217</v>
      </c>
      <c r="M27154" s="529" t="s">
        <v>1049</v>
      </c>
    </row>
    <row r="27155" spans="12:13" x14ac:dyDescent="0.35">
      <c r="L27155" s="535" t="s">
        <v>28218</v>
      </c>
      <c r="M27155" s="529" t="s">
        <v>1049</v>
      </c>
    </row>
    <row r="27156" spans="12:13" x14ac:dyDescent="0.35">
      <c r="L27156" s="535" t="s">
        <v>28219</v>
      </c>
      <c r="M27156" s="529" t="s">
        <v>1049</v>
      </c>
    </row>
    <row r="27157" spans="12:13" x14ac:dyDescent="0.35">
      <c r="L27157" s="535" t="s">
        <v>28220</v>
      </c>
      <c r="M27157" s="529" t="s">
        <v>1049</v>
      </c>
    </row>
    <row r="27158" spans="12:13" x14ac:dyDescent="0.35">
      <c r="L27158" s="535" t="s">
        <v>28221</v>
      </c>
      <c r="M27158" s="529" t="s">
        <v>1049</v>
      </c>
    </row>
    <row r="27159" spans="12:13" x14ac:dyDescent="0.35">
      <c r="L27159" s="535" t="s">
        <v>28222</v>
      </c>
      <c r="M27159" s="529" t="s">
        <v>1049</v>
      </c>
    </row>
    <row r="27160" spans="12:13" x14ac:dyDescent="0.35">
      <c r="L27160" s="535" t="s">
        <v>28223</v>
      </c>
      <c r="M27160" s="529" t="s">
        <v>1049</v>
      </c>
    </row>
    <row r="27161" spans="12:13" x14ac:dyDescent="0.35">
      <c r="L27161" s="535" t="s">
        <v>28224</v>
      </c>
      <c r="M27161" s="529" t="s">
        <v>1049</v>
      </c>
    </row>
    <row r="27162" spans="12:13" x14ac:dyDescent="0.35">
      <c r="L27162" s="535" t="s">
        <v>28225</v>
      </c>
      <c r="M27162" s="529" t="s">
        <v>1049</v>
      </c>
    </row>
    <row r="27163" spans="12:13" x14ac:dyDescent="0.35">
      <c r="L27163" s="535" t="s">
        <v>28226</v>
      </c>
      <c r="M27163" s="529" t="s">
        <v>1049</v>
      </c>
    </row>
    <row r="27164" spans="12:13" x14ac:dyDescent="0.35">
      <c r="L27164" s="535" t="s">
        <v>28227</v>
      </c>
      <c r="M27164" s="529" t="s">
        <v>1049</v>
      </c>
    </row>
    <row r="27165" spans="12:13" x14ac:dyDescent="0.35">
      <c r="L27165" s="535" t="s">
        <v>28228</v>
      </c>
      <c r="M27165" s="529" t="s">
        <v>1049</v>
      </c>
    </row>
    <row r="27166" spans="12:13" x14ac:dyDescent="0.35">
      <c r="L27166" s="535" t="s">
        <v>28229</v>
      </c>
      <c r="M27166" s="529" t="s">
        <v>1049</v>
      </c>
    </row>
    <row r="27167" spans="12:13" x14ac:dyDescent="0.35">
      <c r="L27167" s="535" t="s">
        <v>28230</v>
      </c>
      <c r="M27167" s="529" t="s">
        <v>1049</v>
      </c>
    </row>
    <row r="27168" spans="12:13" x14ac:dyDescent="0.35">
      <c r="L27168" s="535" t="s">
        <v>28231</v>
      </c>
      <c r="M27168" s="529" t="s">
        <v>1049</v>
      </c>
    </row>
    <row r="27169" spans="12:13" x14ac:dyDescent="0.35">
      <c r="L27169" s="535" t="s">
        <v>28232</v>
      </c>
      <c r="M27169" s="529" t="s">
        <v>1049</v>
      </c>
    </row>
    <row r="27170" spans="12:13" x14ac:dyDescent="0.35">
      <c r="L27170" s="535" t="s">
        <v>28233</v>
      </c>
      <c r="M27170" s="529" t="s">
        <v>1049</v>
      </c>
    </row>
    <row r="27171" spans="12:13" x14ac:dyDescent="0.35">
      <c r="L27171" s="535" t="s">
        <v>28234</v>
      </c>
      <c r="M27171" s="529" t="s">
        <v>1049</v>
      </c>
    </row>
    <row r="27172" spans="12:13" x14ac:dyDescent="0.35">
      <c r="L27172" s="535" t="s">
        <v>28235</v>
      </c>
      <c r="M27172" s="529" t="s">
        <v>1049</v>
      </c>
    </row>
    <row r="27173" spans="12:13" x14ac:dyDescent="0.35">
      <c r="L27173" s="535" t="s">
        <v>28236</v>
      </c>
      <c r="M27173" s="529" t="s">
        <v>1049</v>
      </c>
    </row>
    <row r="27174" spans="12:13" x14ac:dyDescent="0.35">
      <c r="L27174" s="535" t="s">
        <v>28237</v>
      </c>
      <c r="M27174" s="529" t="s">
        <v>1049</v>
      </c>
    </row>
    <row r="27175" spans="12:13" x14ac:dyDescent="0.35">
      <c r="L27175" s="535" t="s">
        <v>28238</v>
      </c>
      <c r="M27175" s="529" t="s">
        <v>1049</v>
      </c>
    </row>
    <row r="27176" spans="12:13" x14ac:dyDescent="0.35">
      <c r="L27176" s="535" t="s">
        <v>28239</v>
      </c>
      <c r="M27176" s="529" t="s">
        <v>1049</v>
      </c>
    </row>
    <row r="27177" spans="12:13" x14ac:dyDescent="0.35">
      <c r="L27177" s="535" t="s">
        <v>28240</v>
      </c>
      <c r="M27177" s="529" t="s">
        <v>1049</v>
      </c>
    </row>
    <row r="27178" spans="12:13" x14ac:dyDescent="0.35">
      <c r="L27178" s="535" t="s">
        <v>28241</v>
      </c>
      <c r="M27178" s="529" t="s">
        <v>1049</v>
      </c>
    </row>
    <row r="27179" spans="12:13" x14ac:dyDescent="0.35">
      <c r="L27179" s="535" t="s">
        <v>28242</v>
      </c>
      <c r="M27179" s="529" t="s">
        <v>1049</v>
      </c>
    </row>
    <row r="27180" spans="12:13" x14ac:dyDescent="0.35">
      <c r="L27180" s="535" t="s">
        <v>28243</v>
      </c>
      <c r="M27180" s="529" t="s">
        <v>1049</v>
      </c>
    </row>
    <row r="27181" spans="12:13" x14ac:dyDescent="0.35">
      <c r="L27181" s="535" t="s">
        <v>28244</v>
      </c>
      <c r="M27181" s="529" t="s">
        <v>1049</v>
      </c>
    </row>
    <row r="27182" spans="12:13" x14ac:dyDescent="0.35">
      <c r="L27182" s="535" t="s">
        <v>28245</v>
      </c>
      <c r="M27182" s="529" t="s">
        <v>1049</v>
      </c>
    </row>
    <row r="27183" spans="12:13" x14ac:dyDescent="0.35">
      <c r="L27183" s="535" t="s">
        <v>28246</v>
      </c>
      <c r="M27183" s="529" t="s">
        <v>1049</v>
      </c>
    </row>
    <row r="27184" spans="12:13" x14ac:dyDescent="0.35">
      <c r="L27184" s="535" t="s">
        <v>28247</v>
      </c>
      <c r="M27184" s="529" t="s">
        <v>1049</v>
      </c>
    </row>
    <row r="27185" spans="12:13" x14ac:dyDescent="0.35">
      <c r="L27185" s="535" t="s">
        <v>28248</v>
      </c>
      <c r="M27185" s="529" t="s">
        <v>1049</v>
      </c>
    </row>
    <row r="27186" spans="12:13" x14ac:dyDescent="0.35">
      <c r="L27186" s="535" t="s">
        <v>28249</v>
      </c>
      <c r="M27186" s="529" t="s">
        <v>1049</v>
      </c>
    </row>
    <row r="27187" spans="12:13" x14ac:dyDescent="0.35">
      <c r="L27187" s="535" t="s">
        <v>28250</v>
      </c>
      <c r="M27187" s="529" t="s">
        <v>1049</v>
      </c>
    </row>
    <row r="27188" spans="12:13" x14ac:dyDescent="0.35">
      <c r="L27188" s="535" t="s">
        <v>28251</v>
      </c>
      <c r="M27188" s="529" t="s">
        <v>1049</v>
      </c>
    </row>
    <row r="27189" spans="12:13" x14ac:dyDescent="0.35">
      <c r="L27189" s="535" t="s">
        <v>28252</v>
      </c>
      <c r="M27189" s="529" t="s">
        <v>1049</v>
      </c>
    </row>
    <row r="27190" spans="12:13" x14ac:dyDescent="0.35">
      <c r="L27190" s="535" t="s">
        <v>28253</v>
      </c>
      <c r="M27190" s="529" t="s">
        <v>1049</v>
      </c>
    </row>
    <row r="27191" spans="12:13" x14ac:dyDescent="0.35">
      <c r="L27191" s="535" t="s">
        <v>28254</v>
      </c>
      <c r="M27191" s="529" t="s">
        <v>1049</v>
      </c>
    </row>
    <row r="27192" spans="12:13" x14ac:dyDescent="0.35">
      <c r="L27192" s="535" t="s">
        <v>28255</v>
      </c>
      <c r="M27192" s="529" t="s">
        <v>1049</v>
      </c>
    </row>
    <row r="27193" spans="12:13" x14ac:dyDescent="0.35">
      <c r="L27193" s="535" t="s">
        <v>28256</v>
      </c>
      <c r="M27193" s="529" t="s">
        <v>1049</v>
      </c>
    </row>
    <row r="27194" spans="12:13" x14ac:dyDescent="0.35">
      <c r="L27194" s="535" t="s">
        <v>28257</v>
      </c>
      <c r="M27194" s="529" t="s">
        <v>1049</v>
      </c>
    </row>
    <row r="27195" spans="12:13" x14ac:dyDescent="0.35">
      <c r="L27195" s="535" t="s">
        <v>28258</v>
      </c>
      <c r="M27195" s="529" t="s">
        <v>1049</v>
      </c>
    </row>
    <row r="27196" spans="12:13" x14ac:dyDescent="0.35">
      <c r="L27196" s="535" t="s">
        <v>28259</v>
      </c>
      <c r="M27196" s="529" t="s">
        <v>1049</v>
      </c>
    </row>
    <row r="27197" spans="12:13" x14ac:dyDescent="0.35">
      <c r="L27197" s="535" t="s">
        <v>28260</v>
      </c>
      <c r="M27197" s="529" t="s">
        <v>1049</v>
      </c>
    </row>
    <row r="27198" spans="12:13" x14ac:dyDescent="0.35">
      <c r="L27198" s="535" t="s">
        <v>28261</v>
      </c>
      <c r="M27198" s="529" t="s">
        <v>1049</v>
      </c>
    </row>
    <row r="27199" spans="12:13" x14ac:dyDescent="0.35">
      <c r="L27199" s="535" t="s">
        <v>28262</v>
      </c>
      <c r="M27199" s="529" t="s">
        <v>1049</v>
      </c>
    </row>
    <row r="27200" spans="12:13" x14ac:dyDescent="0.35">
      <c r="L27200" s="535" t="s">
        <v>28263</v>
      </c>
      <c r="M27200" s="529" t="s">
        <v>1049</v>
      </c>
    </row>
    <row r="27201" spans="12:13" x14ac:dyDescent="0.35">
      <c r="L27201" s="535" t="s">
        <v>28264</v>
      </c>
      <c r="M27201" s="529" t="s">
        <v>1068</v>
      </c>
    </row>
    <row r="27202" spans="12:13" x14ac:dyDescent="0.35">
      <c r="L27202" s="535" t="s">
        <v>28265</v>
      </c>
      <c r="M27202" s="529" t="s">
        <v>1049</v>
      </c>
    </row>
    <row r="27203" spans="12:13" x14ac:dyDescent="0.35">
      <c r="L27203" s="535" t="s">
        <v>28266</v>
      </c>
      <c r="M27203" s="529" t="s">
        <v>1049</v>
      </c>
    </row>
    <row r="27204" spans="12:13" x14ac:dyDescent="0.35">
      <c r="L27204" s="535" t="s">
        <v>28267</v>
      </c>
      <c r="M27204" s="529" t="s">
        <v>1049</v>
      </c>
    </row>
    <row r="27205" spans="12:13" x14ac:dyDescent="0.35">
      <c r="L27205" s="535" t="s">
        <v>28268</v>
      </c>
      <c r="M27205" s="529" t="s">
        <v>1049</v>
      </c>
    </row>
    <row r="27206" spans="12:13" x14ac:dyDescent="0.35">
      <c r="L27206" s="535" t="s">
        <v>28269</v>
      </c>
      <c r="M27206" s="529" t="s">
        <v>1049</v>
      </c>
    </row>
    <row r="27207" spans="12:13" x14ac:dyDescent="0.35">
      <c r="L27207" s="535" t="s">
        <v>28270</v>
      </c>
      <c r="M27207" s="529" t="s">
        <v>1049</v>
      </c>
    </row>
    <row r="27208" spans="12:13" x14ac:dyDescent="0.35">
      <c r="L27208" s="535" t="s">
        <v>28271</v>
      </c>
      <c r="M27208" s="529" t="s">
        <v>1049</v>
      </c>
    </row>
    <row r="27209" spans="12:13" x14ac:dyDescent="0.35">
      <c r="L27209" s="535" t="s">
        <v>28272</v>
      </c>
      <c r="M27209" s="529" t="s">
        <v>1049</v>
      </c>
    </row>
    <row r="27210" spans="12:13" x14ac:dyDescent="0.35">
      <c r="L27210" s="535" t="s">
        <v>28273</v>
      </c>
      <c r="M27210" s="529" t="s">
        <v>1049</v>
      </c>
    </row>
    <row r="27211" spans="12:13" x14ac:dyDescent="0.35">
      <c r="L27211" s="535" t="s">
        <v>28274</v>
      </c>
      <c r="M27211" s="529" t="s">
        <v>1049</v>
      </c>
    </row>
    <row r="27212" spans="12:13" x14ac:dyDescent="0.35">
      <c r="L27212" s="535" t="s">
        <v>28275</v>
      </c>
      <c r="M27212" s="529" t="s">
        <v>1049</v>
      </c>
    </row>
    <row r="27213" spans="12:13" x14ac:dyDescent="0.35">
      <c r="L27213" s="535" t="s">
        <v>28276</v>
      </c>
      <c r="M27213" s="529" t="s">
        <v>1049</v>
      </c>
    </row>
    <row r="27214" spans="12:13" x14ac:dyDescent="0.35">
      <c r="L27214" s="535" t="s">
        <v>28277</v>
      </c>
      <c r="M27214" s="529" t="s">
        <v>1049</v>
      </c>
    </row>
    <row r="27215" spans="12:13" x14ac:dyDescent="0.35">
      <c r="L27215" s="535" t="s">
        <v>28278</v>
      </c>
      <c r="M27215" s="529" t="s">
        <v>1049</v>
      </c>
    </row>
    <row r="27216" spans="12:13" x14ac:dyDescent="0.35">
      <c r="L27216" s="535" t="s">
        <v>28279</v>
      </c>
      <c r="M27216" s="529" t="s">
        <v>1049</v>
      </c>
    </row>
    <row r="27217" spans="12:13" x14ac:dyDescent="0.35">
      <c r="L27217" s="535" t="s">
        <v>28280</v>
      </c>
      <c r="M27217" s="529" t="s">
        <v>1049</v>
      </c>
    </row>
    <row r="27218" spans="12:13" x14ac:dyDescent="0.35">
      <c r="L27218" s="535" t="s">
        <v>28281</v>
      </c>
      <c r="M27218" s="529" t="s">
        <v>1049</v>
      </c>
    </row>
    <row r="27219" spans="12:13" x14ac:dyDescent="0.35">
      <c r="L27219" s="535" t="s">
        <v>28282</v>
      </c>
      <c r="M27219" s="529" t="s">
        <v>1049</v>
      </c>
    </row>
    <row r="27220" spans="12:13" x14ac:dyDescent="0.35">
      <c r="L27220" s="535" t="s">
        <v>28283</v>
      </c>
      <c r="M27220" s="529" t="s">
        <v>1049</v>
      </c>
    </row>
    <row r="27221" spans="12:13" x14ac:dyDescent="0.35">
      <c r="L27221" s="535" t="s">
        <v>28284</v>
      </c>
      <c r="M27221" s="529" t="s">
        <v>1049</v>
      </c>
    </row>
    <row r="27222" spans="12:13" x14ac:dyDescent="0.35">
      <c r="L27222" s="535" t="s">
        <v>28285</v>
      </c>
      <c r="M27222" s="529" t="s">
        <v>1049</v>
      </c>
    </row>
    <row r="27223" spans="12:13" x14ac:dyDescent="0.35">
      <c r="L27223" s="535" t="s">
        <v>28286</v>
      </c>
      <c r="M27223" s="529" t="s">
        <v>1049</v>
      </c>
    </row>
    <row r="27224" spans="12:13" x14ac:dyDescent="0.35">
      <c r="L27224" s="535" t="s">
        <v>28287</v>
      </c>
      <c r="M27224" s="529" t="s">
        <v>1049</v>
      </c>
    </row>
    <row r="27225" spans="12:13" x14ac:dyDescent="0.35">
      <c r="L27225" s="535" t="s">
        <v>28288</v>
      </c>
      <c r="M27225" s="529" t="s">
        <v>1049</v>
      </c>
    </row>
    <row r="27226" spans="12:13" x14ac:dyDescent="0.35">
      <c r="L27226" s="535" t="s">
        <v>28289</v>
      </c>
      <c r="M27226" s="529" t="s">
        <v>1049</v>
      </c>
    </row>
    <row r="27227" spans="12:13" x14ac:dyDescent="0.35">
      <c r="L27227" s="535" t="s">
        <v>28290</v>
      </c>
      <c r="M27227" s="529" t="s">
        <v>1049</v>
      </c>
    </row>
    <row r="27228" spans="12:13" x14ac:dyDescent="0.35">
      <c r="L27228" s="535" t="s">
        <v>28291</v>
      </c>
      <c r="M27228" s="529" t="s">
        <v>1049</v>
      </c>
    </row>
    <row r="27229" spans="12:13" x14ac:dyDescent="0.35">
      <c r="L27229" s="535" t="s">
        <v>28292</v>
      </c>
      <c r="M27229" s="529" t="s">
        <v>1049</v>
      </c>
    </row>
    <row r="27230" spans="12:13" x14ac:dyDescent="0.35">
      <c r="L27230" s="535" t="s">
        <v>28293</v>
      </c>
      <c r="M27230" s="529" t="s">
        <v>1049</v>
      </c>
    </row>
    <row r="27231" spans="12:13" x14ac:dyDescent="0.35">
      <c r="L27231" s="535" t="s">
        <v>28294</v>
      </c>
      <c r="M27231" s="529" t="s">
        <v>1049</v>
      </c>
    </row>
    <row r="27232" spans="12:13" x14ac:dyDescent="0.35">
      <c r="L27232" s="535" t="s">
        <v>28295</v>
      </c>
      <c r="M27232" s="529" t="s">
        <v>1049</v>
      </c>
    </row>
    <row r="27233" spans="12:13" x14ac:dyDescent="0.35">
      <c r="L27233" s="535" t="s">
        <v>28296</v>
      </c>
      <c r="M27233" s="529" t="s">
        <v>1049</v>
      </c>
    </row>
    <row r="27234" spans="12:13" x14ac:dyDescent="0.35">
      <c r="L27234" s="535" t="s">
        <v>28297</v>
      </c>
      <c r="M27234" s="529" t="s">
        <v>1049</v>
      </c>
    </row>
    <row r="27235" spans="12:13" x14ac:dyDescent="0.35">
      <c r="L27235" s="535" t="s">
        <v>28298</v>
      </c>
      <c r="M27235" s="529" t="s">
        <v>1049</v>
      </c>
    </row>
    <row r="27236" spans="12:13" x14ac:dyDescent="0.35">
      <c r="L27236" s="535" t="s">
        <v>28299</v>
      </c>
      <c r="M27236" s="529" t="s">
        <v>1049</v>
      </c>
    </row>
    <row r="27237" spans="12:13" x14ac:dyDescent="0.35">
      <c r="L27237" s="535" t="s">
        <v>28300</v>
      </c>
      <c r="M27237" s="529" t="s">
        <v>1049</v>
      </c>
    </row>
    <row r="27238" spans="12:13" x14ac:dyDescent="0.35">
      <c r="L27238" s="535" t="s">
        <v>28301</v>
      </c>
      <c r="M27238" s="529" t="s">
        <v>1068</v>
      </c>
    </row>
    <row r="27239" spans="12:13" x14ac:dyDescent="0.35">
      <c r="L27239" s="535" t="s">
        <v>28302</v>
      </c>
      <c r="M27239" s="529" t="s">
        <v>1068</v>
      </c>
    </row>
    <row r="27240" spans="12:13" x14ac:dyDescent="0.35">
      <c r="L27240" s="535" t="s">
        <v>28303</v>
      </c>
      <c r="M27240" s="529" t="s">
        <v>1068</v>
      </c>
    </row>
    <row r="27241" spans="12:13" x14ac:dyDescent="0.35">
      <c r="L27241" s="535" t="s">
        <v>28304</v>
      </c>
      <c r="M27241" s="529" t="s">
        <v>1068</v>
      </c>
    </row>
    <row r="27242" spans="12:13" x14ac:dyDescent="0.35">
      <c r="L27242" s="535" t="s">
        <v>28305</v>
      </c>
      <c r="M27242" s="529" t="s">
        <v>1068</v>
      </c>
    </row>
    <row r="27243" spans="12:13" x14ac:dyDescent="0.35">
      <c r="L27243" s="535" t="s">
        <v>28306</v>
      </c>
      <c r="M27243" s="529" t="s">
        <v>1068</v>
      </c>
    </row>
    <row r="27244" spans="12:13" x14ac:dyDescent="0.35">
      <c r="L27244" s="535" t="s">
        <v>28307</v>
      </c>
      <c r="M27244" s="529" t="s">
        <v>1068</v>
      </c>
    </row>
    <row r="27245" spans="12:13" x14ac:dyDescent="0.35">
      <c r="L27245" s="535" t="s">
        <v>28308</v>
      </c>
      <c r="M27245" s="529" t="s">
        <v>1068</v>
      </c>
    </row>
    <row r="27246" spans="12:13" x14ac:dyDescent="0.35">
      <c r="L27246" s="535" t="s">
        <v>28309</v>
      </c>
      <c r="M27246" s="529" t="s">
        <v>1068</v>
      </c>
    </row>
    <row r="27247" spans="12:13" x14ac:dyDescent="0.35">
      <c r="L27247" s="535" t="s">
        <v>28310</v>
      </c>
      <c r="M27247" s="529" t="s">
        <v>1068</v>
      </c>
    </row>
    <row r="27248" spans="12:13" x14ac:dyDescent="0.35">
      <c r="L27248" s="535" t="s">
        <v>28311</v>
      </c>
      <c r="M27248" s="529" t="s">
        <v>1068</v>
      </c>
    </row>
    <row r="27249" spans="12:13" x14ac:dyDescent="0.35">
      <c r="L27249" s="535" t="s">
        <v>28312</v>
      </c>
      <c r="M27249" s="529" t="s">
        <v>1068</v>
      </c>
    </row>
    <row r="27250" spans="12:13" x14ac:dyDescent="0.35">
      <c r="L27250" s="535" t="s">
        <v>28313</v>
      </c>
      <c r="M27250" s="529" t="s">
        <v>1068</v>
      </c>
    </row>
    <row r="27251" spans="12:13" x14ac:dyDescent="0.35">
      <c r="L27251" s="535" t="s">
        <v>28314</v>
      </c>
      <c r="M27251" s="529" t="s">
        <v>1068</v>
      </c>
    </row>
    <row r="27252" spans="12:13" x14ac:dyDescent="0.35">
      <c r="L27252" s="535" t="s">
        <v>28315</v>
      </c>
      <c r="M27252" s="529" t="s">
        <v>1068</v>
      </c>
    </row>
    <row r="27253" spans="12:13" x14ac:dyDescent="0.35">
      <c r="L27253" s="535" t="s">
        <v>28316</v>
      </c>
      <c r="M27253" s="529" t="s">
        <v>1068</v>
      </c>
    </row>
    <row r="27254" spans="12:13" x14ac:dyDescent="0.35">
      <c r="L27254" s="535" t="s">
        <v>28317</v>
      </c>
      <c r="M27254" s="529" t="s">
        <v>1068</v>
      </c>
    </row>
    <row r="27255" spans="12:13" x14ac:dyDescent="0.35">
      <c r="L27255" s="535" t="s">
        <v>28318</v>
      </c>
      <c r="M27255" s="529" t="s">
        <v>1068</v>
      </c>
    </row>
    <row r="27256" spans="12:13" x14ac:dyDescent="0.35">
      <c r="L27256" s="535" t="s">
        <v>28319</v>
      </c>
      <c r="M27256" s="529" t="s">
        <v>1049</v>
      </c>
    </row>
    <row r="27257" spans="12:13" x14ac:dyDescent="0.35">
      <c r="L27257" s="535" t="s">
        <v>28320</v>
      </c>
      <c r="M27257" s="529" t="s">
        <v>1068</v>
      </c>
    </row>
    <row r="27258" spans="12:13" x14ac:dyDescent="0.35">
      <c r="L27258" s="535" t="s">
        <v>28321</v>
      </c>
      <c r="M27258" s="529" t="s">
        <v>1068</v>
      </c>
    </row>
    <row r="27259" spans="12:13" x14ac:dyDescent="0.35">
      <c r="L27259" s="535" t="s">
        <v>28322</v>
      </c>
      <c r="M27259" s="529" t="s">
        <v>1068</v>
      </c>
    </row>
    <row r="27260" spans="12:13" x14ac:dyDescent="0.35">
      <c r="L27260" s="535" t="s">
        <v>28323</v>
      </c>
      <c r="M27260" s="529" t="s">
        <v>1068</v>
      </c>
    </row>
    <row r="27261" spans="12:13" x14ac:dyDescent="0.35">
      <c r="L27261" s="535" t="s">
        <v>28324</v>
      </c>
      <c r="M27261" s="529" t="s">
        <v>1068</v>
      </c>
    </row>
    <row r="27262" spans="12:13" x14ac:dyDescent="0.35">
      <c r="L27262" s="535" t="s">
        <v>28325</v>
      </c>
      <c r="M27262" s="529" t="s">
        <v>1068</v>
      </c>
    </row>
    <row r="27263" spans="12:13" x14ac:dyDescent="0.35">
      <c r="L27263" s="535" t="s">
        <v>28326</v>
      </c>
      <c r="M27263" s="529" t="s">
        <v>1068</v>
      </c>
    </row>
    <row r="27264" spans="12:13" x14ac:dyDescent="0.35">
      <c r="L27264" s="535" t="s">
        <v>28327</v>
      </c>
      <c r="M27264" s="529" t="s">
        <v>1068</v>
      </c>
    </row>
    <row r="27265" spans="12:13" x14ac:dyDescent="0.35">
      <c r="L27265" s="535" t="s">
        <v>28328</v>
      </c>
      <c r="M27265" s="529" t="s">
        <v>1068</v>
      </c>
    </row>
    <row r="27266" spans="12:13" x14ac:dyDescent="0.35">
      <c r="L27266" s="535" t="s">
        <v>28329</v>
      </c>
      <c r="M27266" s="529" t="s">
        <v>1068</v>
      </c>
    </row>
    <row r="27267" spans="12:13" x14ac:dyDescent="0.35">
      <c r="L27267" s="535" t="s">
        <v>28330</v>
      </c>
      <c r="M27267" s="529" t="s">
        <v>1068</v>
      </c>
    </row>
    <row r="27268" spans="12:13" x14ac:dyDescent="0.35">
      <c r="L27268" s="535" t="s">
        <v>28331</v>
      </c>
      <c r="M27268" s="529" t="s">
        <v>1068</v>
      </c>
    </row>
    <row r="27269" spans="12:13" x14ac:dyDescent="0.35">
      <c r="L27269" s="535" t="s">
        <v>28332</v>
      </c>
      <c r="M27269" s="529" t="s">
        <v>1049</v>
      </c>
    </row>
    <row r="27270" spans="12:13" x14ac:dyDescent="0.35">
      <c r="L27270" s="535" t="s">
        <v>28333</v>
      </c>
      <c r="M27270" s="529" t="s">
        <v>1068</v>
      </c>
    </row>
    <row r="27271" spans="12:13" x14ac:dyDescent="0.35">
      <c r="L27271" s="535" t="s">
        <v>28334</v>
      </c>
      <c r="M27271" s="529" t="s">
        <v>1068</v>
      </c>
    </row>
    <row r="27272" spans="12:13" x14ac:dyDescent="0.35">
      <c r="L27272" s="535" t="s">
        <v>28335</v>
      </c>
      <c r="M27272" s="529" t="s">
        <v>1068</v>
      </c>
    </row>
    <row r="27273" spans="12:13" x14ac:dyDescent="0.35">
      <c r="L27273" s="535" t="s">
        <v>28336</v>
      </c>
      <c r="M27273" s="529" t="s">
        <v>1068</v>
      </c>
    </row>
    <row r="27274" spans="12:13" x14ac:dyDescent="0.35">
      <c r="L27274" s="535" t="s">
        <v>28337</v>
      </c>
      <c r="M27274" s="529" t="s">
        <v>1068</v>
      </c>
    </row>
    <row r="27275" spans="12:13" x14ac:dyDescent="0.35">
      <c r="L27275" s="535" t="s">
        <v>28338</v>
      </c>
      <c r="M27275" s="529" t="s">
        <v>1068</v>
      </c>
    </row>
    <row r="27276" spans="12:13" x14ac:dyDescent="0.35">
      <c r="L27276" s="535" t="s">
        <v>28339</v>
      </c>
      <c r="M27276" s="529" t="s">
        <v>1068</v>
      </c>
    </row>
    <row r="27277" spans="12:13" x14ac:dyDescent="0.35">
      <c r="L27277" s="535" t="s">
        <v>28340</v>
      </c>
      <c r="M27277" s="529" t="s">
        <v>1068</v>
      </c>
    </row>
    <row r="27278" spans="12:13" x14ac:dyDescent="0.35">
      <c r="L27278" s="535" t="s">
        <v>28341</v>
      </c>
      <c r="M27278" s="529" t="s">
        <v>1049</v>
      </c>
    </row>
    <row r="27279" spans="12:13" x14ac:dyDescent="0.35">
      <c r="L27279" s="535" t="s">
        <v>28342</v>
      </c>
      <c r="M27279" s="529" t="s">
        <v>1068</v>
      </c>
    </row>
    <row r="27280" spans="12:13" x14ac:dyDescent="0.35">
      <c r="L27280" s="535" t="s">
        <v>28343</v>
      </c>
      <c r="M27280" s="529" t="s">
        <v>1068</v>
      </c>
    </row>
    <row r="27281" spans="12:13" x14ac:dyDescent="0.35">
      <c r="L27281" s="535" t="s">
        <v>28344</v>
      </c>
      <c r="M27281" s="529" t="s">
        <v>1068</v>
      </c>
    </row>
    <row r="27282" spans="12:13" x14ac:dyDescent="0.35">
      <c r="L27282" s="535" t="s">
        <v>28345</v>
      </c>
      <c r="M27282" s="529" t="s">
        <v>1068</v>
      </c>
    </row>
    <row r="27283" spans="12:13" x14ac:dyDescent="0.35">
      <c r="L27283" s="535" t="s">
        <v>28346</v>
      </c>
      <c r="M27283" s="529" t="s">
        <v>1068</v>
      </c>
    </row>
    <row r="27284" spans="12:13" x14ac:dyDescent="0.35">
      <c r="L27284" s="535" t="s">
        <v>28347</v>
      </c>
      <c r="M27284" s="529" t="s">
        <v>1068</v>
      </c>
    </row>
    <row r="27285" spans="12:13" x14ac:dyDescent="0.35">
      <c r="L27285" s="535" t="s">
        <v>28348</v>
      </c>
      <c r="M27285" s="529" t="s">
        <v>1068</v>
      </c>
    </row>
    <row r="27286" spans="12:13" x14ac:dyDescent="0.35">
      <c r="L27286" s="535" t="s">
        <v>28349</v>
      </c>
      <c r="M27286" s="529" t="s">
        <v>1068</v>
      </c>
    </row>
    <row r="27287" spans="12:13" x14ac:dyDescent="0.35">
      <c r="L27287" s="535" t="s">
        <v>28350</v>
      </c>
      <c r="M27287" s="529" t="s">
        <v>1068</v>
      </c>
    </row>
    <row r="27288" spans="12:13" x14ac:dyDescent="0.35">
      <c r="L27288" s="535" t="s">
        <v>28351</v>
      </c>
      <c r="M27288" s="529" t="s">
        <v>1068</v>
      </c>
    </row>
    <row r="27289" spans="12:13" x14ac:dyDescent="0.35">
      <c r="L27289" s="535" t="s">
        <v>28352</v>
      </c>
      <c r="M27289" s="529" t="s">
        <v>1068</v>
      </c>
    </row>
    <row r="27290" spans="12:13" x14ac:dyDescent="0.35">
      <c r="L27290" s="535" t="s">
        <v>28353</v>
      </c>
      <c r="M27290" s="529" t="s">
        <v>1068</v>
      </c>
    </row>
    <row r="27291" spans="12:13" x14ac:dyDescent="0.35">
      <c r="L27291" s="535" t="s">
        <v>28354</v>
      </c>
      <c r="M27291" s="529" t="s">
        <v>1068</v>
      </c>
    </row>
    <row r="27292" spans="12:13" x14ac:dyDescent="0.35">
      <c r="L27292" s="535" t="s">
        <v>28355</v>
      </c>
      <c r="M27292" s="529" t="s">
        <v>1068</v>
      </c>
    </row>
    <row r="27293" spans="12:13" x14ac:dyDescent="0.35">
      <c r="L27293" s="535" t="s">
        <v>28356</v>
      </c>
      <c r="M27293" s="529" t="s">
        <v>1068</v>
      </c>
    </row>
    <row r="27294" spans="12:13" x14ac:dyDescent="0.35">
      <c r="L27294" s="535" t="s">
        <v>28357</v>
      </c>
      <c r="M27294" s="529" t="s">
        <v>1068</v>
      </c>
    </row>
    <row r="27295" spans="12:13" x14ac:dyDescent="0.35">
      <c r="L27295" s="535" t="s">
        <v>28358</v>
      </c>
      <c r="M27295" s="529" t="s">
        <v>1068</v>
      </c>
    </row>
    <row r="27296" spans="12:13" x14ac:dyDescent="0.35">
      <c r="L27296" s="535" t="s">
        <v>28359</v>
      </c>
      <c r="M27296" s="529" t="s">
        <v>1068</v>
      </c>
    </row>
    <row r="27297" spans="12:13" x14ac:dyDescent="0.35">
      <c r="L27297" s="535" t="s">
        <v>28360</v>
      </c>
      <c r="M27297" s="529" t="s">
        <v>1068</v>
      </c>
    </row>
    <row r="27298" spans="12:13" x14ac:dyDescent="0.35">
      <c r="L27298" s="535" t="s">
        <v>28361</v>
      </c>
      <c r="M27298" s="529" t="s">
        <v>1068</v>
      </c>
    </row>
    <row r="27299" spans="12:13" x14ac:dyDescent="0.35">
      <c r="L27299" s="535" t="s">
        <v>28362</v>
      </c>
      <c r="M27299" s="529" t="s">
        <v>1068</v>
      </c>
    </row>
    <row r="27300" spans="12:13" x14ac:dyDescent="0.35">
      <c r="L27300" s="535" t="s">
        <v>28363</v>
      </c>
      <c r="M27300" s="529" t="s">
        <v>1068</v>
      </c>
    </row>
    <row r="27301" spans="12:13" x14ac:dyDescent="0.35">
      <c r="L27301" s="535" t="s">
        <v>28364</v>
      </c>
      <c r="M27301" s="529" t="s">
        <v>1068</v>
      </c>
    </row>
    <row r="27302" spans="12:13" x14ac:dyDescent="0.35">
      <c r="L27302" s="535" t="s">
        <v>28365</v>
      </c>
      <c r="M27302" s="529" t="s">
        <v>1068</v>
      </c>
    </row>
    <row r="27303" spans="12:13" x14ac:dyDescent="0.35">
      <c r="L27303" s="535" t="s">
        <v>28366</v>
      </c>
      <c r="M27303" s="529" t="s">
        <v>1068</v>
      </c>
    </row>
    <row r="27304" spans="12:13" x14ac:dyDescent="0.35">
      <c r="L27304" s="535" t="s">
        <v>28367</v>
      </c>
      <c r="M27304" s="529" t="s">
        <v>1068</v>
      </c>
    </row>
    <row r="27305" spans="12:13" x14ac:dyDescent="0.35">
      <c r="L27305" s="535" t="s">
        <v>28368</v>
      </c>
      <c r="M27305" s="529" t="s">
        <v>1068</v>
      </c>
    </row>
    <row r="27306" spans="12:13" x14ac:dyDescent="0.35">
      <c r="L27306" s="535" t="s">
        <v>28369</v>
      </c>
      <c r="M27306" s="529" t="s">
        <v>1068</v>
      </c>
    </row>
    <row r="27307" spans="12:13" x14ac:dyDescent="0.35">
      <c r="L27307" s="535" t="s">
        <v>28370</v>
      </c>
      <c r="M27307" s="529" t="s">
        <v>1068</v>
      </c>
    </row>
    <row r="27308" spans="12:13" x14ac:dyDescent="0.35">
      <c r="L27308" s="535" t="s">
        <v>28371</v>
      </c>
      <c r="M27308" s="529" t="s">
        <v>1068</v>
      </c>
    </row>
    <row r="27309" spans="12:13" x14ac:dyDescent="0.35">
      <c r="L27309" s="535" t="s">
        <v>28372</v>
      </c>
      <c r="M27309" s="529" t="s">
        <v>1068</v>
      </c>
    </row>
    <row r="27310" spans="12:13" x14ac:dyDescent="0.35">
      <c r="L27310" s="535" t="s">
        <v>28373</v>
      </c>
      <c r="M27310" s="529" t="s">
        <v>1068</v>
      </c>
    </row>
    <row r="27311" spans="12:13" x14ac:dyDescent="0.35">
      <c r="L27311" s="535" t="s">
        <v>28374</v>
      </c>
      <c r="M27311" s="529" t="s">
        <v>1068</v>
      </c>
    </row>
    <row r="27312" spans="12:13" x14ac:dyDescent="0.35">
      <c r="L27312" s="535" t="s">
        <v>28375</v>
      </c>
      <c r="M27312" s="529" t="s">
        <v>1068</v>
      </c>
    </row>
    <row r="27313" spans="12:13" x14ac:dyDescent="0.35">
      <c r="L27313" s="535" t="s">
        <v>28376</v>
      </c>
      <c r="M27313" s="529" t="s">
        <v>1068</v>
      </c>
    </row>
    <row r="27314" spans="12:13" x14ac:dyDescent="0.35">
      <c r="L27314" s="535" t="s">
        <v>28377</v>
      </c>
      <c r="M27314" s="529" t="s">
        <v>1068</v>
      </c>
    </row>
    <row r="27315" spans="12:13" x14ac:dyDescent="0.35">
      <c r="L27315" s="535" t="s">
        <v>28378</v>
      </c>
      <c r="M27315" s="529" t="s">
        <v>1068</v>
      </c>
    </row>
    <row r="27316" spans="12:13" x14ac:dyDescent="0.35">
      <c r="L27316" s="535" t="s">
        <v>28379</v>
      </c>
      <c r="M27316" s="529" t="s">
        <v>1068</v>
      </c>
    </row>
    <row r="27317" spans="12:13" x14ac:dyDescent="0.35">
      <c r="L27317" s="535" t="s">
        <v>28380</v>
      </c>
      <c r="M27317" s="529" t="s">
        <v>1068</v>
      </c>
    </row>
    <row r="27318" spans="12:13" x14ac:dyDescent="0.35">
      <c r="L27318" s="535" t="s">
        <v>28381</v>
      </c>
      <c r="M27318" s="529" t="s">
        <v>1068</v>
      </c>
    </row>
    <row r="27319" spans="12:13" x14ac:dyDescent="0.35">
      <c r="L27319" s="535" t="s">
        <v>28382</v>
      </c>
      <c r="M27319" s="529" t="s">
        <v>1068</v>
      </c>
    </row>
    <row r="27320" spans="12:13" x14ac:dyDescent="0.35">
      <c r="L27320" s="535" t="s">
        <v>28383</v>
      </c>
      <c r="M27320" s="529" t="s">
        <v>1068</v>
      </c>
    </row>
    <row r="27321" spans="12:13" x14ac:dyDescent="0.35">
      <c r="L27321" s="535" t="s">
        <v>28384</v>
      </c>
      <c r="M27321" s="529" t="s">
        <v>1068</v>
      </c>
    </row>
    <row r="27322" spans="12:13" x14ac:dyDescent="0.35">
      <c r="L27322" s="535" t="s">
        <v>28385</v>
      </c>
      <c r="M27322" s="529" t="s">
        <v>1068</v>
      </c>
    </row>
    <row r="27323" spans="12:13" x14ac:dyDescent="0.35">
      <c r="L27323" s="535" t="s">
        <v>28386</v>
      </c>
      <c r="M27323" s="529" t="s">
        <v>1068</v>
      </c>
    </row>
    <row r="27324" spans="12:13" x14ac:dyDescent="0.35">
      <c r="L27324" s="535" t="s">
        <v>28387</v>
      </c>
      <c r="M27324" s="529" t="s">
        <v>1068</v>
      </c>
    </row>
    <row r="27325" spans="12:13" x14ac:dyDescent="0.35">
      <c r="L27325" s="535" t="s">
        <v>28388</v>
      </c>
      <c r="M27325" s="529" t="s">
        <v>1068</v>
      </c>
    </row>
    <row r="27326" spans="12:13" x14ac:dyDescent="0.35">
      <c r="L27326" s="535" t="s">
        <v>28389</v>
      </c>
      <c r="M27326" s="529" t="s">
        <v>1068</v>
      </c>
    </row>
    <row r="27327" spans="12:13" x14ac:dyDescent="0.35">
      <c r="L27327" s="535" t="s">
        <v>28390</v>
      </c>
      <c r="M27327" s="529" t="s">
        <v>1068</v>
      </c>
    </row>
    <row r="27328" spans="12:13" x14ac:dyDescent="0.35">
      <c r="L27328" s="535" t="s">
        <v>28391</v>
      </c>
      <c r="M27328" s="529" t="s">
        <v>1068</v>
      </c>
    </row>
    <row r="27329" spans="12:13" x14ac:dyDescent="0.35">
      <c r="L27329" s="535" t="s">
        <v>28392</v>
      </c>
      <c r="M27329" s="529" t="s">
        <v>1068</v>
      </c>
    </row>
    <row r="27330" spans="12:13" x14ac:dyDescent="0.35">
      <c r="L27330" s="535" t="s">
        <v>28393</v>
      </c>
      <c r="M27330" s="529" t="s">
        <v>1068</v>
      </c>
    </row>
    <row r="27331" spans="12:13" x14ac:dyDescent="0.35">
      <c r="L27331" s="535" t="s">
        <v>28394</v>
      </c>
      <c r="M27331" s="529" t="s">
        <v>1068</v>
      </c>
    </row>
    <row r="27332" spans="12:13" x14ac:dyDescent="0.35">
      <c r="L27332" s="535" t="s">
        <v>28395</v>
      </c>
      <c r="M27332" s="529" t="s">
        <v>1068</v>
      </c>
    </row>
    <row r="27333" spans="12:13" x14ac:dyDescent="0.35">
      <c r="L27333" s="535" t="s">
        <v>28396</v>
      </c>
      <c r="M27333" s="529" t="s">
        <v>1068</v>
      </c>
    </row>
    <row r="27334" spans="12:13" x14ac:dyDescent="0.35">
      <c r="L27334" s="535" t="s">
        <v>28397</v>
      </c>
      <c r="M27334" s="529" t="s">
        <v>1068</v>
      </c>
    </row>
    <row r="27335" spans="12:13" x14ac:dyDescent="0.35">
      <c r="L27335" s="535" t="s">
        <v>28398</v>
      </c>
      <c r="M27335" s="529" t="s">
        <v>1068</v>
      </c>
    </row>
    <row r="27336" spans="12:13" x14ac:dyDescent="0.35">
      <c r="L27336" s="535" t="s">
        <v>28399</v>
      </c>
      <c r="M27336" s="529" t="s">
        <v>1068</v>
      </c>
    </row>
    <row r="27337" spans="12:13" x14ac:dyDescent="0.35">
      <c r="L27337" s="535" t="s">
        <v>28400</v>
      </c>
      <c r="M27337" s="529" t="s">
        <v>1068</v>
      </c>
    </row>
    <row r="27338" spans="12:13" x14ac:dyDescent="0.35">
      <c r="L27338" s="535" t="s">
        <v>28401</v>
      </c>
      <c r="M27338" s="529" t="s">
        <v>1068</v>
      </c>
    </row>
    <row r="27339" spans="12:13" x14ac:dyDescent="0.35">
      <c r="L27339" s="535" t="s">
        <v>28402</v>
      </c>
      <c r="M27339" s="529" t="s">
        <v>1068</v>
      </c>
    </row>
    <row r="27340" spans="12:13" x14ac:dyDescent="0.35">
      <c r="L27340" s="535" t="s">
        <v>28403</v>
      </c>
      <c r="M27340" s="529" t="s">
        <v>1068</v>
      </c>
    </row>
    <row r="27341" spans="12:13" x14ac:dyDescent="0.35">
      <c r="L27341" s="535" t="s">
        <v>28404</v>
      </c>
      <c r="M27341" s="529" t="s">
        <v>1068</v>
      </c>
    </row>
    <row r="27342" spans="12:13" x14ac:dyDescent="0.35">
      <c r="L27342" s="535" t="s">
        <v>28405</v>
      </c>
      <c r="M27342" s="529" t="s">
        <v>1068</v>
      </c>
    </row>
    <row r="27343" spans="12:13" x14ac:dyDescent="0.35">
      <c r="L27343" s="535" t="s">
        <v>28406</v>
      </c>
      <c r="M27343" s="529" t="s">
        <v>1068</v>
      </c>
    </row>
    <row r="27344" spans="12:13" x14ac:dyDescent="0.35">
      <c r="L27344" s="535" t="s">
        <v>28407</v>
      </c>
      <c r="M27344" s="529" t="s">
        <v>1068</v>
      </c>
    </row>
    <row r="27345" spans="12:13" x14ac:dyDescent="0.35">
      <c r="L27345" s="535" t="s">
        <v>28408</v>
      </c>
      <c r="M27345" s="529" t="s">
        <v>1068</v>
      </c>
    </row>
    <row r="27346" spans="12:13" x14ac:dyDescent="0.35">
      <c r="L27346" s="535" t="s">
        <v>28409</v>
      </c>
      <c r="M27346" s="529" t="s">
        <v>1068</v>
      </c>
    </row>
    <row r="27347" spans="12:13" x14ac:dyDescent="0.35">
      <c r="L27347" s="535" t="s">
        <v>28410</v>
      </c>
      <c r="M27347" s="529" t="s">
        <v>1068</v>
      </c>
    </row>
    <row r="27348" spans="12:13" x14ac:dyDescent="0.35">
      <c r="L27348" s="535" t="s">
        <v>28411</v>
      </c>
      <c r="M27348" s="529" t="s">
        <v>1068</v>
      </c>
    </row>
    <row r="27349" spans="12:13" x14ac:dyDescent="0.35">
      <c r="L27349" s="535" t="s">
        <v>28412</v>
      </c>
      <c r="M27349" s="529" t="s">
        <v>1068</v>
      </c>
    </row>
    <row r="27350" spans="12:13" x14ac:dyDescent="0.35">
      <c r="L27350" s="535" t="s">
        <v>28413</v>
      </c>
      <c r="M27350" s="529" t="s">
        <v>1068</v>
      </c>
    </row>
    <row r="27351" spans="12:13" x14ac:dyDescent="0.35">
      <c r="L27351" s="535" t="s">
        <v>28414</v>
      </c>
      <c r="M27351" s="529" t="s">
        <v>1068</v>
      </c>
    </row>
    <row r="27352" spans="12:13" x14ac:dyDescent="0.35">
      <c r="L27352" s="535" t="s">
        <v>28415</v>
      </c>
      <c r="M27352" s="529" t="s">
        <v>1068</v>
      </c>
    </row>
    <row r="27353" spans="12:13" x14ac:dyDescent="0.35">
      <c r="L27353" s="535" t="s">
        <v>28416</v>
      </c>
      <c r="M27353" s="529" t="s">
        <v>1068</v>
      </c>
    </row>
    <row r="27354" spans="12:13" x14ac:dyDescent="0.35">
      <c r="L27354" s="535" t="s">
        <v>28417</v>
      </c>
      <c r="M27354" s="529" t="s">
        <v>1068</v>
      </c>
    </row>
    <row r="27355" spans="12:13" x14ac:dyDescent="0.35">
      <c r="L27355" s="535" t="s">
        <v>28418</v>
      </c>
      <c r="M27355" s="529" t="s">
        <v>1068</v>
      </c>
    </row>
    <row r="27356" spans="12:13" x14ac:dyDescent="0.35">
      <c r="L27356" s="535" t="s">
        <v>28419</v>
      </c>
      <c r="M27356" s="529" t="s">
        <v>1068</v>
      </c>
    </row>
    <row r="27357" spans="12:13" x14ac:dyDescent="0.35">
      <c r="L27357" s="535" t="s">
        <v>28420</v>
      </c>
      <c r="M27357" s="529" t="s">
        <v>1068</v>
      </c>
    </row>
    <row r="27358" spans="12:13" x14ac:dyDescent="0.35">
      <c r="L27358" s="535" t="s">
        <v>28421</v>
      </c>
      <c r="M27358" s="529" t="s">
        <v>1068</v>
      </c>
    </row>
    <row r="27359" spans="12:13" x14ac:dyDescent="0.35">
      <c r="L27359" s="535" t="s">
        <v>28422</v>
      </c>
      <c r="M27359" s="529" t="s">
        <v>1068</v>
      </c>
    </row>
    <row r="27360" spans="12:13" x14ac:dyDescent="0.35">
      <c r="L27360" s="535" t="s">
        <v>28423</v>
      </c>
      <c r="M27360" s="529" t="s">
        <v>1068</v>
      </c>
    </row>
    <row r="27361" spans="12:13" x14ac:dyDescent="0.35">
      <c r="L27361" s="535" t="s">
        <v>28424</v>
      </c>
      <c r="M27361" s="529" t="s">
        <v>1068</v>
      </c>
    </row>
    <row r="27362" spans="12:13" x14ac:dyDescent="0.35">
      <c r="L27362" s="535" t="s">
        <v>28425</v>
      </c>
      <c r="M27362" s="529" t="s">
        <v>1068</v>
      </c>
    </row>
    <row r="27363" spans="12:13" x14ac:dyDescent="0.35">
      <c r="L27363" s="535" t="s">
        <v>28426</v>
      </c>
      <c r="M27363" s="529" t="s">
        <v>1068</v>
      </c>
    </row>
    <row r="27364" spans="12:13" x14ac:dyDescent="0.35">
      <c r="L27364" s="535" t="s">
        <v>28427</v>
      </c>
      <c r="M27364" s="529" t="s">
        <v>1068</v>
      </c>
    </row>
    <row r="27365" spans="12:13" x14ac:dyDescent="0.35">
      <c r="L27365" s="535" t="s">
        <v>28428</v>
      </c>
      <c r="M27365" s="529" t="s">
        <v>1068</v>
      </c>
    </row>
    <row r="27366" spans="12:13" x14ac:dyDescent="0.35">
      <c r="L27366" s="535" t="s">
        <v>28429</v>
      </c>
      <c r="M27366" s="529" t="s">
        <v>1068</v>
      </c>
    </row>
    <row r="27367" spans="12:13" x14ac:dyDescent="0.35">
      <c r="L27367" s="535" t="s">
        <v>28430</v>
      </c>
      <c r="M27367" s="529" t="s">
        <v>1068</v>
      </c>
    </row>
    <row r="27368" spans="12:13" x14ac:dyDescent="0.35">
      <c r="L27368" s="535" t="s">
        <v>28431</v>
      </c>
      <c r="M27368" s="529" t="s">
        <v>1068</v>
      </c>
    </row>
    <row r="27369" spans="12:13" x14ac:dyDescent="0.35">
      <c r="L27369" s="535" t="s">
        <v>28432</v>
      </c>
      <c r="M27369" s="529" t="s">
        <v>1068</v>
      </c>
    </row>
    <row r="27370" spans="12:13" x14ac:dyDescent="0.35">
      <c r="L27370" s="535" t="s">
        <v>28433</v>
      </c>
      <c r="M27370" s="529" t="s">
        <v>1068</v>
      </c>
    </row>
    <row r="27371" spans="12:13" x14ac:dyDescent="0.35">
      <c r="L27371" s="535" t="s">
        <v>28434</v>
      </c>
      <c r="M27371" s="529" t="s">
        <v>1068</v>
      </c>
    </row>
    <row r="27372" spans="12:13" x14ac:dyDescent="0.35">
      <c r="L27372" s="535" t="s">
        <v>28435</v>
      </c>
      <c r="M27372" s="529" t="s">
        <v>1068</v>
      </c>
    </row>
    <row r="27373" spans="12:13" x14ac:dyDescent="0.35">
      <c r="L27373" s="535" t="s">
        <v>28436</v>
      </c>
      <c r="M27373" s="529" t="s">
        <v>1068</v>
      </c>
    </row>
    <row r="27374" spans="12:13" x14ac:dyDescent="0.35">
      <c r="L27374" s="535" t="s">
        <v>28437</v>
      </c>
      <c r="M27374" s="529" t="s">
        <v>1068</v>
      </c>
    </row>
    <row r="27375" spans="12:13" x14ac:dyDescent="0.35">
      <c r="L27375" s="535" t="s">
        <v>28438</v>
      </c>
      <c r="M27375" s="529" t="s">
        <v>1068</v>
      </c>
    </row>
    <row r="27376" spans="12:13" x14ac:dyDescent="0.35">
      <c r="L27376" s="535" t="s">
        <v>28439</v>
      </c>
      <c r="M27376" s="529" t="s">
        <v>1068</v>
      </c>
    </row>
    <row r="27377" spans="12:13" x14ac:dyDescent="0.35">
      <c r="L27377" s="535" t="s">
        <v>28440</v>
      </c>
      <c r="M27377" s="529" t="s">
        <v>1068</v>
      </c>
    </row>
    <row r="27378" spans="12:13" x14ac:dyDescent="0.35">
      <c r="L27378" s="535" t="s">
        <v>28441</v>
      </c>
      <c r="M27378" s="529" t="s">
        <v>1068</v>
      </c>
    </row>
    <row r="27379" spans="12:13" x14ac:dyDescent="0.35">
      <c r="L27379" s="535" t="s">
        <v>28442</v>
      </c>
      <c r="M27379" s="529" t="s">
        <v>1068</v>
      </c>
    </row>
    <row r="27380" spans="12:13" x14ac:dyDescent="0.35">
      <c r="L27380" s="535" t="s">
        <v>28443</v>
      </c>
      <c r="M27380" s="529" t="s">
        <v>1068</v>
      </c>
    </row>
    <row r="27381" spans="12:13" x14ac:dyDescent="0.35">
      <c r="L27381" s="535" t="s">
        <v>28444</v>
      </c>
      <c r="M27381" s="529" t="s">
        <v>1068</v>
      </c>
    </row>
    <row r="27382" spans="12:13" x14ac:dyDescent="0.35">
      <c r="L27382" s="535" t="s">
        <v>28445</v>
      </c>
      <c r="M27382" s="529" t="s">
        <v>1068</v>
      </c>
    </row>
    <row r="27383" spans="12:13" x14ac:dyDescent="0.35">
      <c r="L27383" s="535" t="s">
        <v>28446</v>
      </c>
      <c r="M27383" s="529" t="s">
        <v>1068</v>
      </c>
    </row>
    <row r="27384" spans="12:13" x14ac:dyDescent="0.35">
      <c r="L27384" s="535" t="s">
        <v>28447</v>
      </c>
      <c r="M27384" s="529" t="s">
        <v>1068</v>
      </c>
    </row>
    <row r="27385" spans="12:13" x14ac:dyDescent="0.35">
      <c r="L27385" s="535" t="s">
        <v>28448</v>
      </c>
      <c r="M27385" s="529" t="s">
        <v>1068</v>
      </c>
    </row>
    <row r="27386" spans="12:13" x14ac:dyDescent="0.35">
      <c r="L27386" s="535" t="s">
        <v>28449</v>
      </c>
      <c r="M27386" s="529" t="s">
        <v>1068</v>
      </c>
    </row>
    <row r="27387" spans="12:13" x14ac:dyDescent="0.35">
      <c r="L27387" s="535" t="s">
        <v>28450</v>
      </c>
      <c r="M27387" s="529" t="s">
        <v>1068</v>
      </c>
    </row>
    <row r="27388" spans="12:13" x14ac:dyDescent="0.35">
      <c r="L27388" s="535" t="s">
        <v>28451</v>
      </c>
      <c r="M27388" s="529" t="s">
        <v>1068</v>
      </c>
    </row>
    <row r="27389" spans="12:13" x14ac:dyDescent="0.35">
      <c r="L27389" s="535" t="s">
        <v>28452</v>
      </c>
      <c r="M27389" s="529" t="s">
        <v>1068</v>
      </c>
    </row>
    <row r="27390" spans="12:13" x14ac:dyDescent="0.35">
      <c r="L27390" s="535" t="s">
        <v>28453</v>
      </c>
      <c r="M27390" s="529" t="s">
        <v>1068</v>
      </c>
    </row>
    <row r="27391" spans="12:13" x14ac:dyDescent="0.35">
      <c r="L27391" s="535" t="s">
        <v>28454</v>
      </c>
      <c r="M27391" s="529" t="s">
        <v>1068</v>
      </c>
    </row>
    <row r="27392" spans="12:13" x14ac:dyDescent="0.35">
      <c r="L27392" s="535" t="s">
        <v>28455</v>
      </c>
      <c r="M27392" s="529" t="s">
        <v>1068</v>
      </c>
    </row>
    <row r="27393" spans="12:13" x14ac:dyDescent="0.35">
      <c r="L27393" s="535" t="s">
        <v>28456</v>
      </c>
      <c r="M27393" s="529" t="s">
        <v>1068</v>
      </c>
    </row>
    <row r="27394" spans="12:13" x14ac:dyDescent="0.35">
      <c r="L27394" s="535" t="s">
        <v>28457</v>
      </c>
      <c r="M27394" s="529" t="s">
        <v>1068</v>
      </c>
    </row>
    <row r="27395" spans="12:13" x14ac:dyDescent="0.35">
      <c r="L27395" s="535" t="s">
        <v>28458</v>
      </c>
      <c r="M27395" s="529" t="s">
        <v>1068</v>
      </c>
    </row>
    <row r="27396" spans="12:13" x14ac:dyDescent="0.35">
      <c r="L27396" s="535" t="s">
        <v>28459</v>
      </c>
      <c r="M27396" s="529" t="s">
        <v>1068</v>
      </c>
    </row>
    <row r="27397" spans="12:13" x14ac:dyDescent="0.35">
      <c r="L27397" s="535" t="s">
        <v>28460</v>
      </c>
      <c r="M27397" s="529" t="s">
        <v>1068</v>
      </c>
    </row>
    <row r="27398" spans="12:13" x14ac:dyDescent="0.35">
      <c r="L27398" s="535" t="s">
        <v>28461</v>
      </c>
      <c r="M27398" s="529" t="s">
        <v>1068</v>
      </c>
    </row>
    <row r="27399" spans="12:13" x14ac:dyDescent="0.35">
      <c r="L27399" s="535" t="s">
        <v>28462</v>
      </c>
      <c r="M27399" s="529" t="s">
        <v>1068</v>
      </c>
    </row>
    <row r="27400" spans="12:13" x14ac:dyDescent="0.35">
      <c r="L27400" s="535" t="s">
        <v>28463</v>
      </c>
      <c r="M27400" s="529" t="s">
        <v>1068</v>
      </c>
    </row>
    <row r="27401" spans="12:13" x14ac:dyDescent="0.35">
      <c r="L27401" s="535" t="s">
        <v>28464</v>
      </c>
      <c r="M27401" s="529" t="s">
        <v>1068</v>
      </c>
    </row>
    <row r="27402" spans="12:13" x14ac:dyDescent="0.35">
      <c r="L27402" s="535" t="s">
        <v>28465</v>
      </c>
      <c r="M27402" s="529" t="s">
        <v>1068</v>
      </c>
    </row>
    <row r="27403" spans="12:13" x14ac:dyDescent="0.35">
      <c r="L27403" s="535" t="s">
        <v>28466</v>
      </c>
      <c r="M27403" s="529" t="s">
        <v>1068</v>
      </c>
    </row>
    <row r="27404" spans="12:13" x14ac:dyDescent="0.35">
      <c r="L27404" s="535" t="s">
        <v>28467</v>
      </c>
      <c r="M27404" s="529" t="s">
        <v>1068</v>
      </c>
    </row>
    <row r="27405" spans="12:13" x14ac:dyDescent="0.35">
      <c r="L27405" s="535" t="s">
        <v>28468</v>
      </c>
      <c r="M27405" s="529" t="s">
        <v>1068</v>
      </c>
    </row>
    <row r="27406" spans="12:13" x14ac:dyDescent="0.35">
      <c r="L27406" s="535" t="s">
        <v>28469</v>
      </c>
      <c r="M27406" s="529" t="s">
        <v>1068</v>
      </c>
    </row>
    <row r="27407" spans="12:13" x14ac:dyDescent="0.35">
      <c r="L27407" s="535" t="s">
        <v>28470</v>
      </c>
      <c r="M27407" s="529" t="s">
        <v>1068</v>
      </c>
    </row>
    <row r="27408" spans="12:13" x14ac:dyDescent="0.35">
      <c r="L27408" s="535" t="s">
        <v>28471</v>
      </c>
      <c r="M27408" s="529" t="s">
        <v>1068</v>
      </c>
    </row>
    <row r="27409" spans="12:13" x14ac:dyDescent="0.35">
      <c r="L27409" s="535" t="s">
        <v>28472</v>
      </c>
      <c r="M27409" s="529" t="s">
        <v>1068</v>
      </c>
    </row>
    <row r="27410" spans="12:13" x14ac:dyDescent="0.35">
      <c r="L27410" s="535" t="s">
        <v>28473</v>
      </c>
      <c r="M27410" s="529" t="s">
        <v>1068</v>
      </c>
    </row>
    <row r="27411" spans="12:13" x14ac:dyDescent="0.35">
      <c r="L27411" s="535" t="s">
        <v>28474</v>
      </c>
      <c r="M27411" s="529" t="s">
        <v>1068</v>
      </c>
    </row>
    <row r="27412" spans="12:13" x14ac:dyDescent="0.35">
      <c r="L27412" s="535" t="s">
        <v>28475</v>
      </c>
      <c r="M27412" s="529" t="s">
        <v>1068</v>
      </c>
    </row>
    <row r="27413" spans="12:13" x14ac:dyDescent="0.35">
      <c r="L27413" s="535" t="s">
        <v>28476</v>
      </c>
      <c r="M27413" s="529" t="s">
        <v>1068</v>
      </c>
    </row>
    <row r="27414" spans="12:13" x14ac:dyDescent="0.35">
      <c r="L27414" s="535" t="s">
        <v>28477</v>
      </c>
      <c r="M27414" s="529" t="s">
        <v>1068</v>
      </c>
    </row>
    <row r="27415" spans="12:13" x14ac:dyDescent="0.35">
      <c r="L27415" s="535" t="s">
        <v>28478</v>
      </c>
      <c r="M27415" s="529" t="s">
        <v>1068</v>
      </c>
    </row>
    <row r="27416" spans="12:13" x14ac:dyDescent="0.35">
      <c r="L27416" s="535" t="s">
        <v>28479</v>
      </c>
      <c r="M27416" s="529" t="s">
        <v>1068</v>
      </c>
    </row>
    <row r="27417" spans="12:13" x14ac:dyDescent="0.35">
      <c r="L27417" s="535" t="s">
        <v>28480</v>
      </c>
      <c r="M27417" s="529" t="s">
        <v>1068</v>
      </c>
    </row>
    <row r="27418" spans="12:13" x14ac:dyDescent="0.35">
      <c r="L27418" s="535" t="s">
        <v>28481</v>
      </c>
      <c r="M27418" s="529" t="s">
        <v>1068</v>
      </c>
    </row>
    <row r="27419" spans="12:13" x14ac:dyDescent="0.35">
      <c r="L27419" s="535" t="s">
        <v>28482</v>
      </c>
      <c r="M27419" s="529" t="s">
        <v>1068</v>
      </c>
    </row>
    <row r="27420" spans="12:13" x14ac:dyDescent="0.35">
      <c r="L27420" s="535" t="s">
        <v>28483</v>
      </c>
      <c r="M27420" s="529" t="s">
        <v>1068</v>
      </c>
    </row>
    <row r="27421" spans="12:13" x14ac:dyDescent="0.35">
      <c r="L27421" s="535" t="s">
        <v>28484</v>
      </c>
      <c r="M27421" s="529" t="s">
        <v>1068</v>
      </c>
    </row>
    <row r="27422" spans="12:13" x14ac:dyDescent="0.35">
      <c r="L27422" s="535" t="s">
        <v>28485</v>
      </c>
      <c r="M27422" s="529" t="s">
        <v>1068</v>
      </c>
    </row>
    <row r="27423" spans="12:13" x14ac:dyDescent="0.35">
      <c r="L27423" s="535" t="s">
        <v>28486</v>
      </c>
      <c r="M27423" s="529" t="s">
        <v>1068</v>
      </c>
    </row>
    <row r="27424" spans="12:13" x14ac:dyDescent="0.35">
      <c r="L27424" s="535" t="s">
        <v>28487</v>
      </c>
      <c r="M27424" s="529" t="s">
        <v>1068</v>
      </c>
    </row>
    <row r="27425" spans="12:13" x14ac:dyDescent="0.35">
      <c r="L27425" s="535" t="s">
        <v>28488</v>
      </c>
      <c r="M27425" s="529" t="s">
        <v>1068</v>
      </c>
    </row>
    <row r="27426" spans="12:13" x14ac:dyDescent="0.35">
      <c r="L27426" s="535" t="s">
        <v>28489</v>
      </c>
      <c r="M27426" s="529" t="s">
        <v>1068</v>
      </c>
    </row>
    <row r="27427" spans="12:13" x14ac:dyDescent="0.35">
      <c r="L27427" s="535" t="s">
        <v>28490</v>
      </c>
      <c r="M27427" s="529" t="s">
        <v>1068</v>
      </c>
    </row>
    <row r="27428" spans="12:13" x14ac:dyDescent="0.35">
      <c r="L27428" s="535" t="s">
        <v>28491</v>
      </c>
      <c r="M27428" s="529" t="s">
        <v>1068</v>
      </c>
    </row>
    <row r="27429" spans="12:13" x14ac:dyDescent="0.35">
      <c r="L27429" s="535" t="s">
        <v>28492</v>
      </c>
      <c r="M27429" s="529" t="s">
        <v>1068</v>
      </c>
    </row>
    <row r="27430" spans="12:13" x14ac:dyDescent="0.35">
      <c r="L27430" s="535" t="s">
        <v>28493</v>
      </c>
      <c r="M27430" s="529" t="s">
        <v>1068</v>
      </c>
    </row>
    <row r="27431" spans="12:13" x14ac:dyDescent="0.35">
      <c r="L27431" s="535" t="s">
        <v>28494</v>
      </c>
      <c r="M27431" s="529" t="s">
        <v>1068</v>
      </c>
    </row>
    <row r="27432" spans="12:13" x14ac:dyDescent="0.35">
      <c r="L27432" s="535" t="s">
        <v>28495</v>
      </c>
      <c r="M27432" s="529" t="s">
        <v>1068</v>
      </c>
    </row>
    <row r="27433" spans="12:13" x14ac:dyDescent="0.35">
      <c r="L27433" s="535" t="s">
        <v>28496</v>
      </c>
      <c r="M27433" s="529" t="s">
        <v>1068</v>
      </c>
    </row>
    <row r="27434" spans="12:13" x14ac:dyDescent="0.35">
      <c r="L27434" s="535" t="s">
        <v>28497</v>
      </c>
      <c r="M27434" s="529" t="s">
        <v>1068</v>
      </c>
    </row>
    <row r="27435" spans="12:13" x14ac:dyDescent="0.35">
      <c r="L27435" s="535" t="s">
        <v>28498</v>
      </c>
      <c r="M27435" s="529" t="s">
        <v>1068</v>
      </c>
    </row>
    <row r="27436" spans="12:13" x14ac:dyDescent="0.35">
      <c r="L27436" s="535" t="s">
        <v>28499</v>
      </c>
      <c r="M27436" s="529" t="s">
        <v>1068</v>
      </c>
    </row>
    <row r="27437" spans="12:13" x14ac:dyDescent="0.35">
      <c r="L27437" s="535" t="s">
        <v>28500</v>
      </c>
      <c r="M27437" s="529" t="s">
        <v>1068</v>
      </c>
    </row>
    <row r="27438" spans="12:13" x14ac:dyDescent="0.35">
      <c r="L27438" s="535" t="s">
        <v>28501</v>
      </c>
      <c r="M27438" s="529" t="s">
        <v>1068</v>
      </c>
    </row>
    <row r="27439" spans="12:13" x14ac:dyDescent="0.35">
      <c r="L27439" s="535" t="s">
        <v>28502</v>
      </c>
      <c r="M27439" s="529" t="s">
        <v>1068</v>
      </c>
    </row>
    <row r="27440" spans="12:13" x14ac:dyDescent="0.35">
      <c r="L27440" s="535" t="s">
        <v>28503</v>
      </c>
      <c r="M27440" s="529" t="s">
        <v>1068</v>
      </c>
    </row>
    <row r="27441" spans="12:13" x14ac:dyDescent="0.35">
      <c r="L27441" s="535" t="s">
        <v>28504</v>
      </c>
      <c r="M27441" s="529" t="s">
        <v>1068</v>
      </c>
    </row>
    <row r="27442" spans="12:13" x14ac:dyDescent="0.35">
      <c r="L27442" s="535" t="s">
        <v>28505</v>
      </c>
      <c r="M27442" s="529" t="s">
        <v>1068</v>
      </c>
    </row>
    <row r="27443" spans="12:13" x14ac:dyDescent="0.35">
      <c r="L27443" s="535" t="s">
        <v>28506</v>
      </c>
      <c r="M27443" s="529" t="s">
        <v>1068</v>
      </c>
    </row>
    <row r="27444" spans="12:13" x14ac:dyDescent="0.35">
      <c r="L27444" s="535" t="s">
        <v>28507</v>
      </c>
      <c r="M27444" s="529" t="s">
        <v>1068</v>
      </c>
    </row>
    <row r="27445" spans="12:13" x14ac:dyDescent="0.35">
      <c r="L27445" s="535" t="s">
        <v>28508</v>
      </c>
      <c r="M27445" s="529" t="s">
        <v>1068</v>
      </c>
    </row>
    <row r="27446" spans="12:13" x14ac:dyDescent="0.35">
      <c r="L27446" s="535" t="s">
        <v>28509</v>
      </c>
      <c r="M27446" s="529" t="s">
        <v>1068</v>
      </c>
    </row>
    <row r="27447" spans="12:13" x14ac:dyDescent="0.35">
      <c r="L27447" s="535" t="s">
        <v>28510</v>
      </c>
      <c r="M27447" s="529" t="s">
        <v>1068</v>
      </c>
    </row>
    <row r="27448" spans="12:13" x14ac:dyDescent="0.35">
      <c r="L27448" s="535" t="s">
        <v>28511</v>
      </c>
      <c r="M27448" s="529" t="s">
        <v>1068</v>
      </c>
    </row>
    <row r="27449" spans="12:13" x14ac:dyDescent="0.35">
      <c r="L27449" s="535" t="s">
        <v>28512</v>
      </c>
      <c r="M27449" s="529" t="s">
        <v>1068</v>
      </c>
    </row>
    <row r="27450" spans="12:13" x14ac:dyDescent="0.35">
      <c r="L27450" s="535" t="s">
        <v>28513</v>
      </c>
      <c r="M27450" s="529" t="s">
        <v>1068</v>
      </c>
    </row>
    <row r="27451" spans="12:13" x14ac:dyDescent="0.35">
      <c r="L27451" s="535" t="s">
        <v>28514</v>
      </c>
      <c r="M27451" s="529" t="s">
        <v>1068</v>
      </c>
    </row>
    <row r="27452" spans="12:13" x14ac:dyDescent="0.35">
      <c r="L27452" s="535" t="s">
        <v>28515</v>
      </c>
      <c r="M27452" s="529" t="s">
        <v>1068</v>
      </c>
    </row>
    <row r="27453" spans="12:13" x14ac:dyDescent="0.35">
      <c r="L27453" s="535" t="s">
        <v>28516</v>
      </c>
      <c r="M27453" s="529" t="s">
        <v>1068</v>
      </c>
    </row>
    <row r="27454" spans="12:13" x14ac:dyDescent="0.35">
      <c r="L27454" s="535" t="s">
        <v>28517</v>
      </c>
      <c r="M27454" s="529" t="s">
        <v>1068</v>
      </c>
    </row>
    <row r="27455" spans="12:13" x14ac:dyDescent="0.35">
      <c r="L27455" s="535" t="s">
        <v>28518</v>
      </c>
      <c r="M27455" s="529" t="s">
        <v>1068</v>
      </c>
    </row>
    <row r="27456" spans="12:13" x14ac:dyDescent="0.35">
      <c r="L27456" s="535" t="s">
        <v>28519</v>
      </c>
      <c r="M27456" s="529" t="s">
        <v>1068</v>
      </c>
    </row>
    <row r="27457" spans="12:13" x14ac:dyDescent="0.35">
      <c r="L27457" s="535" t="s">
        <v>28520</v>
      </c>
      <c r="M27457" s="529" t="s">
        <v>1068</v>
      </c>
    </row>
    <row r="27458" spans="12:13" x14ac:dyDescent="0.35">
      <c r="L27458" s="535" t="s">
        <v>28521</v>
      </c>
      <c r="M27458" s="529" t="s">
        <v>1068</v>
      </c>
    </row>
    <row r="27459" spans="12:13" x14ac:dyDescent="0.35">
      <c r="L27459" s="535" t="s">
        <v>28522</v>
      </c>
      <c r="M27459" s="529" t="s">
        <v>1068</v>
      </c>
    </row>
    <row r="27460" spans="12:13" x14ac:dyDescent="0.35">
      <c r="L27460" s="535" t="s">
        <v>28523</v>
      </c>
      <c r="M27460" s="529" t="s">
        <v>1068</v>
      </c>
    </row>
    <row r="27461" spans="12:13" x14ac:dyDescent="0.35">
      <c r="L27461" s="535" t="s">
        <v>28524</v>
      </c>
      <c r="M27461" s="529" t="s">
        <v>1068</v>
      </c>
    </row>
    <row r="27462" spans="12:13" x14ac:dyDescent="0.35">
      <c r="L27462" s="535" t="s">
        <v>28525</v>
      </c>
      <c r="M27462" s="529" t="s">
        <v>1068</v>
      </c>
    </row>
    <row r="27463" spans="12:13" x14ac:dyDescent="0.35">
      <c r="L27463" s="535" t="s">
        <v>28526</v>
      </c>
      <c r="M27463" s="529" t="s">
        <v>1068</v>
      </c>
    </row>
    <row r="27464" spans="12:13" x14ac:dyDescent="0.35">
      <c r="L27464" s="535" t="s">
        <v>28527</v>
      </c>
      <c r="M27464" s="529" t="s">
        <v>1068</v>
      </c>
    </row>
    <row r="27465" spans="12:13" x14ac:dyDescent="0.35">
      <c r="L27465" s="535" t="s">
        <v>28528</v>
      </c>
      <c r="M27465" s="529" t="s">
        <v>1068</v>
      </c>
    </row>
    <row r="27466" spans="12:13" x14ac:dyDescent="0.35">
      <c r="L27466" s="535" t="s">
        <v>28529</v>
      </c>
      <c r="M27466" s="529" t="s">
        <v>1068</v>
      </c>
    </row>
    <row r="27467" spans="12:13" x14ac:dyDescent="0.35">
      <c r="L27467" s="535" t="s">
        <v>28530</v>
      </c>
      <c r="M27467" s="529" t="s">
        <v>1068</v>
      </c>
    </row>
    <row r="27468" spans="12:13" x14ac:dyDescent="0.35">
      <c r="L27468" s="535" t="s">
        <v>28531</v>
      </c>
      <c r="M27468" s="529" t="s">
        <v>1068</v>
      </c>
    </row>
    <row r="27469" spans="12:13" x14ac:dyDescent="0.35">
      <c r="L27469" s="535" t="s">
        <v>28532</v>
      </c>
      <c r="M27469" s="529" t="s">
        <v>1068</v>
      </c>
    </row>
    <row r="27470" spans="12:13" x14ac:dyDescent="0.35">
      <c r="L27470" s="535" t="s">
        <v>28533</v>
      </c>
      <c r="M27470" s="529" t="s">
        <v>1068</v>
      </c>
    </row>
    <row r="27471" spans="12:13" x14ac:dyDescent="0.35">
      <c r="L27471" s="535" t="s">
        <v>28534</v>
      </c>
      <c r="M27471" s="529" t="s">
        <v>1068</v>
      </c>
    </row>
    <row r="27472" spans="12:13" x14ac:dyDescent="0.35">
      <c r="L27472" s="535" t="s">
        <v>28535</v>
      </c>
      <c r="M27472" s="529" t="s">
        <v>1068</v>
      </c>
    </row>
    <row r="27473" spans="12:13" x14ac:dyDescent="0.35">
      <c r="L27473" s="535" t="s">
        <v>28536</v>
      </c>
      <c r="M27473" s="529" t="s">
        <v>1068</v>
      </c>
    </row>
    <row r="27474" spans="12:13" x14ac:dyDescent="0.35">
      <c r="L27474" s="535" t="s">
        <v>28537</v>
      </c>
      <c r="M27474" s="529" t="s">
        <v>1068</v>
      </c>
    </row>
    <row r="27475" spans="12:13" x14ac:dyDescent="0.35">
      <c r="L27475" s="535" t="s">
        <v>28538</v>
      </c>
      <c r="M27475" s="529" t="s">
        <v>1068</v>
      </c>
    </row>
    <row r="27476" spans="12:13" x14ac:dyDescent="0.35">
      <c r="L27476" s="535" t="s">
        <v>28539</v>
      </c>
      <c r="M27476" s="529" t="s">
        <v>1068</v>
      </c>
    </row>
    <row r="27477" spans="12:13" x14ac:dyDescent="0.35">
      <c r="L27477" s="535" t="s">
        <v>28540</v>
      </c>
      <c r="M27477" s="529" t="s">
        <v>1068</v>
      </c>
    </row>
    <row r="27478" spans="12:13" x14ac:dyDescent="0.35">
      <c r="L27478" s="535" t="s">
        <v>28541</v>
      </c>
      <c r="M27478" s="529" t="s">
        <v>1068</v>
      </c>
    </row>
    <row r="27479" spans="12:13" x14ac:dyDescent="0.35">
      <c r="L27479" s="535" t="s">
        <v>28542</v>
      </c>
      <c r="M27479" s="529" t="s">
        <v>1068</v>
      </c>
    </row>
    <row r="27480" spans="12:13" x14ac:dyDescent="0.35">
      <c r="L27480" s="535" t="s">
        <v>28543</v>
      </c>
      <c r="M27480" s="529" t="s">
        <v>1068</v>
      </c>
    </row>
    <row r="27481" spans="12:13" x14ac:dyDescent="0.35">
      <c r="L27481" s="535" t="s">
        <v>28544</v>
      </c>
      <c r="M27481" s="529" t="s">
        <v>1068</v>
      </c>
    </row>
    <row r="27482" spans="12:13" x14ac:dyDescent="0.35">
      <c r="L27482" s="535" t="s">
        <v>28545</v>
      </c>
      <c r="M27482" s="529" t="s">
        <v>1068</v>
      </c>
    </row>
    <row r="27483" spans="12:13" x14ac:dyDescent="0.35">
      <c r="L27483" s="535" t="s">
        <v>28546</v>
      </c>
      <c r="M27483" s="529" t="s">
        <v>1068</v>
      </c>
    </row>
    <row r="27484" spans="12:13" x14ac:dyDescent="0.35">
      <c r="L27484" s="535" t="s">
        <v>28547</v>
      </c>
      <c r="M27484" s="529" t="s">
        <v>1068</v>
      </c>
    </row>
    <row r="27485" spans="12:13" x14ac:dyDescent="0.35">
      <c r="L27485" s="535" t="s">
        <v>28548</v>
      </c>
      <c r="M27485" s="529" t="s">
        <v>1068</v>
      </c>
    </row>
    <row r="27486" spans="12:13" x14ac:dyDescent="0.35">
      <c r="L27486" s="535" t="s">
        <v>28549</v>
      </c>
      <c r="M27486" s="529" t="s">
        <v>1068</v>
      </c>
    </row>
    <row r="27487" spans="12:13" x14ac:dyDescent="0.35">
      <c r="L27487" s="535" t="s">
        <v>28550</v>
      </c>
      <c r="M27487" s="529" t="s">
        <v>1068</v>
      </c>
    </row>
    <row r="27488" spans="12:13" x14ac:dyDescent="0.35">
      <c r="L27488" s="535" t="s">
        <v>28551</v>
      </c>
      <c r="M27488" s="529" t="s">
        <v>1068</v>
      </c>
    </row>
    <row r="27489" spans="12:13" x14ac:dyDescent="0.35">
      <c r="L27489" s="535" t="s">
        <v>28552</v>
      </c>
      <c r="M27489" s="529" t="s">
        <v>1068</v>
      </c>
    </row>
    <row r="27490" spans="12:13" x14ac:dyDescent="0.35">
      <c r="L27490" s="535" t="s">
        <v>28553</v>
      </c>
      <c r="M27490" s="529" t="s">
        <v>1068</v>
      </c>
    </row>
    <row r="27491" spans="12:13" x14ac:dyDescent="0.35">
      <c r="L27491" s="535" t="s">
        <v>28554</v>
      </c>
      <c r="M27491" s="529" t="s">
        <v>1068</v>
      </c>
    </row>
    <row r="27492" spans="12:13" x14ac:dyDescent="0.35">
      <c r="L27492" s="535" t="s">
        <v>28555</v>
      </c>
      <c r="M27492" s="529" t="s">
        <v>1068</v>
      </c>
    </row>
    <row r="27493" spans="12:13" x14ac:dyDescent="0.35">
      <c r="L27493" s="535" t="s">
        <v>28556</v>
      </c>
      <c r="M27493" s="529" t="s">
        <v>1068</v>
      </c>
    </row>
    <row r="27494" spans="12:13" x14ac:dyDescent="0.35">
      <c r="L27494" s="535" t="s">
        <v>28557</v>
      </c>
      <c r="M27494" s="529" t="s">
        <v>1068</v>
      </c>
    </row>
    <row r="27495" spans="12:13" x14ac:dyDescent="0.35">
      <c r="L27495" s="535" t="s">
        <v>28558</v>
      </c>
      <c r="M27495" s="529" t="s">
        <v>1068</v>
      </c>
    </row>
    <row r="27496" spans="12:13" x14ac:dyDescent="0.35">
      <c r="L27496" s="535" t="s">
        <v>28559</v>
      </c>
      <c r="M27496" s="529" t="s">
        <v>1068</v>
      </c>
    </row>
    <row r="27497" spans="12:13" x14ac:dyDescent="0.35">
      <c r="L27497" s="535" t="s">
        <v>28560</v>
      </c>
      <c r="M27497" s="529" t="s">
        <v>1068</v>
      </c>
    </row>
    <row r="27498" spans="12:13" x14ac:dyDescent="0.35">
      <c r="L27498" s="535" t="s">
        <v>28561</v>
      </c>
      <c r="M27498" s="529" t="s">
        <v>1068</v>
      </c>
    </row>
    <row r="27499" spans="12:13" x14ac:dyDescent="0.35">
      <c r="L27499" s="535" t="s">
        <v>28562</v>
      </c>
      <c r="M27499" s="529" t="s">
        <v>1068</v>
      </c>
    </row>
    <row r="27500" spans="12:13" x14ac:dyDescent="0.35">
      <c r="L27500" s="535" t="s">
        <v>28563</v>
      </c>
      <c r="M27500" s="529" t="s">
        <v>1068</v>
      </c>
    </row>
    <row r="27501" spans="12:13" x14ac:dyDescent="0.35">
      <c r="L27501" s="535" t="s">
        <v>28564</v>
      </c>
      <c r="M27501" s="529" t="s">
        <v>1068</v>
      </c>
    </row>
    <row r="27502" spans="12:13" x14ac:dyDescent="0.35">
      <c r="L27502" s="535" t="s">
        <v>28565</v>
      </c>
      <c r="M27502" s="529" t="s">
        <v>1068</v>
      </c>
    </row>
    <row r="27503" spans="12:13" x14ac:dyDescent="0.35">
      <c r="L27503" s="535" t="s">
        <v>28566</v>
      </c>
      <c r="M27503" s="529" t="s">
        <v>1068</v>
      </c>
    </row>
    <row r="27504" spans="12:13" x14ac:dyDescent="0.35">
      <c r="L27504" s="535" t="s">
        <v>28567</v>
      </c>
      <c r="M27504" s="529" t="s">
        <v>1068</v>
      </c>
    </row>
    <row r="27505" spans="12:13" x14ac:dyDescent="0.35">
      <c r="L27505" s="535" t="s">
        <v>28568</v>
      </c>
      <c r="M27505" s="529" t="s">
        <v>1068</v>
      </c>
    </row>
    <row r="27506" spans="12:13" x14ac:dyDescent="0.35">
      <c r="L27506" s="535" t="s">
        <v>28569</v>
      </c>
      <c r="M27506" s="529" t="s">
        <v>1068</v>
      </c>
    </row>
    <row r="27507" spans="12:13" x14ac:dyDescent="0.35">
      <c r="L27507" s="535" t="s">
        <v>28570</v>
      </c>
      <c r="M27507" s="529" t="s">
        <v>1068</v>
      </c>
    </row>
    <row r="27508" spans="12:13" x14ac:dyDescent="0.35">
      <c r="L27508" s="535" t="s">
        <v>28571</v>
      </c>
      <c r="M27508" s="529" t="s">
        <v>1068</v>
      </c>
    </row>
    <row r="27509" spans="12:13" x14ac:dyDescent="0.35">
      <c r="L27509" s="535" t="s">
        <v>28572</v>
      </c>
      <c r="M27509" s="529" t="s">
        <v>1068</v>
      </c>
    </row>
    <row r="27510" spans="12:13" x14ac:dyDescent="0.35">
      <c r="L27510" s="535" t="s">
        <v>28573</v>
      </c>
      <c r="M27510" s="529" t="s">
        <v>1068</v>
      </c>
    </row>
    <row r="27511" spans="12:13" x14ac:dyDescent="0.35">
      <c r="L27511" s="535" t="s">
        <v>28574</v>
      </c>
      <c r="M27511" s="529" t="s">
        <v>1068</v>
      </c>
    </row>
    <row r="27512" spans="12:13" x14ac:dyDescent="0.35">
      <c r="L27512" s="535" t="s">
        <v>28575</v>
      </c>
      <c r="M27512" s="529" t="s">
        <v>1068</v>
      </c>
    </row>
    <row r="27513" spans="12:13" x14ac:dyDescent="0.35">
      <c r="L27513" s="535" t="s">
        <v>28576</v>
      </c>
      <c r="M27513" s="529" t="s">
        <v>1068</v>
      </c>
    </row>
    <row r="27514" spans="12:13" x14ac:dyDescent="0.35">
      <c r="L27514" s="535" t="s">
        <v>28577</v>
      </c>
      <c r="M27514" s="529" t="s">
        <v>1068</v>
      </c>
    </row>
    <row r="27515" spans="12:13" x14ac:dyDescent="0.35">
      <c r="L27515" s="535" t="s">
        <v>28578</v>
      </c>
      <c r="M27515" s="529" t="s">
        <v>1068</v>
      </c>
    </row>
    <row r="27516" spans="12:13" x14ac:dyDescent="0.35">
      <c r="L27516" s="535" t="s">
        <v>28579</v>
      </c>
      <c r="M27516" s="529" t="s">
        <v>1068</v>
      </c>
    </row>
    <row r="27517" spans="12:13" x14ac:dyDescent="0.35">
      <c r="L27517" s="535" t="s">
        <v>28580</v>
      </c>
      <c r="M27517" s="529" t="s">
        <v>1068</v>
      </c>
    </row>
    <row r="27518" spans="12:13" x14ac:dyDescent="0.35">
      <c r="L27518" s="535" t="s">
        <v>28581</v>
      </c>
      <c r="M27518" s="529" t="s">
        <v>1068</v>
      </c>
    </row>
    <row r="27519" spans="12:13" x14ac:dyDescent="0.35">
      <c r="L27519" s="535" t="s">
        <v>28582</v>
      </c>
      <c r="M27519" s="529" t="s">
        <v>1068</v>
      </c>
    </row>
    <row r="27520" spans="12:13" x14ac:dyDescent="0.35">
      <c r="L27520" s="535" t="s">
        <v>28583</v>
      </c>
      <c r="M27520" s="529" t="s">
        <v>1068</v>
      </c>
    </row>
    <row r="27521" spans="12:13" x14ac:dyDescent="0.35">
      <c r="L27521" s="535" t="s">
        <v>28584</v>
      </c>
      <c r="M27521" s="529" t="s">
        <v>1068</v>
      </c>
    </row>
    <row r="27522" spans="12:13" x14ac:dyDescent="0.35">
      <c r="L27522" s="535" t="s">
        <v>28585</v>
      </c>
      <c r="M27522" s="529" t="s">
        <v>1068</v>
      </c>
    </row>
    <row r="27523" spans="12:13" x14ac:dyDescent="0.35">
      <c r="L27523" s="535" t="s">
        <v>28586</v>
      </c>
      <c r="M27523" s="529" t="s">
        <v>1068</v>
      </c>
    </row>
    <row r="27524" spans="12:13" x14ac:dyDescent="0.35">
      <c r="L27524" s="535" t="s">
        <v>28587</v>
      </c>
      <c r="M27524" s="529" t="s">
        <v>1068</v>
      </c>
    </row>
    <row r="27525" spans="12:13" x14ac:dyDescent="0.35">
      <c r="L27525" s="535" t="s">
        <v>28588</v>
      </c>
      <c r="M27525" s="529" t="s">
        <v>1068</v>
      </c>
    </row>
    <row r="27526" spans="12:13" x14ac:dyDescent="0.35">
      <c r="L27526" s="535" t="s">
        <v>28589</v>
      </c>
      <c r="M27526" s="529" t="s">
        <v>1068</v>
      </c>
    </row>
    <row r="27527" spans="12:13" x14ac:dyDescent="0.35">
      <c r="L27527" s="535" t="s">
        <v>28590</v>
      </c>
      <c r="M27527" s="529" t="s">
        <v>1068</v>
      </c>
    </row>
    <row r="27528" spans="12:13" x14ac:dyDescent="0.35">
      <c r="L27528" s="535" t="s">
        <v>28591</v>
      </c>
      <c r="M27528" s="529" t="s">
        <v>1068</v>
      </c>
    </row>
    <row r="27529" spans="12:13" x14ac:dyDescent="0.35">
      <c r="L27529" s="535" t="s">
        <v>28592</v>
      </c>
      <c r="M27529" s="529" t="s">
        <v>1068</v>
      </c>
    </row>
    <row r="27530" spans="12:13" x14ac:dyDescent="0.35">
      <c r="L27530" s="535" t="s">
        <v>28593</v>
      </c>
      <c r="M27530" s="529" t="s">
        <v>1068</v>
      </c>
    </row>
    <row r="27531" spans="12:13" x14ac:dyDescent="0.35">
      <c r="L27531" s="535" t="s">
        <v>28594</v>
      </c>
      <c r="M27531" s="529" t="s">
        <v>1075</v>
      </c>
    </row>
    <row r="27532" spans="12:13" x14ac:dyDescent="0.35">
      <c r="L27532" s="535" t="s">
        <v>28595</v>
      </c>
      <c r="M27532" s="529" t="s">
        <v>1075</v>
      </c>
    </row>
    <row r="27533" spans="12:13" x14ac:dyDescent="0.35">
      <c r="L27533" s="535" t="s">
        <v>28596</v>
      </c>
      <c r="M27533" s="529" t="s">
        <v>1075</v>
      </c>
    </row>
    <row r="27534" spans="12:13" x14ac:dyDescent="0.35">
      <c r="L27534" s="535" t="s">
        <v>28597</v>
      </c>
      <c r="M27534" s="529" t="s">
        <v>1075</v>
      </c>
    </row>
    <row r="27535" spans="12:13" x14ac:dyDescent="0.35">
      <c r="L27535" s="535" t="s">
        <v>28598</v>
      </c>
      <c r="M27535" s="529" t="s">
        <v>1075</v>
      </c>
    </row>
    <row r="27536" spans="12:13" x14ac:dyDescent="0.35">
      <c r="L27536" s="535" t="s">
        <v>28599</v>
      </c>
      <c r="M27536" s="529" t="s">
        <v>1075</v>
      </c>
    </row>
    <row r="27537" spans="12:13" x14ac:dyDescent="0.35">
      <c r="L27537" s="535" t="s">
        <v>28600</v>
      </c>
      <c r="M27537" s="529" t="s">
        <v>1075</v>
      </c>
    </row>
    <row r="27538" spans="12:13" x14ac:dyDescent="0.35">
      <c r="L27538" s="535" t="s">
        <v>28601</v>
      </c>
      <c r="M27538" s="529" t="s">
        <v>1075</v>
      </c>
    </row>
    <row r="27539" spans="12:13" x14ac:dyDescent="0.35">
      <c r="L27539" s="535" t="s">
        <v>28602</v>
      </c>
      <c r="M27539" s="529" t="s">
        <v>1075</v>
      </c>
    </row>
    <row r="27540" spans="12:13" x14ac:dyDescent="0.35">
      <c r="L27540" s="535" t="s">
        <v>28603</v>
      </c>
      <c r="M27540" s="529" t="s">
        <v>1075</v>
      </c>
    </row>
    <row r="27541" spans="12:13" x14ac:dyDescent="0.35">
      <c r="L27541" s="535" t="s">
        <v>28604</v>
      </c>
      <c r="M27541" s="529" t="s">
        <v>1075</v>
      </c>
    </row>
    <row r="27542" spans="12:13" x14ac:dyDescent="0.35">
      <c r="L27542" s="535" t="s">
        <v>28605</v>
      </c>
      <c r="M27542" s="529" t="s">
        <v>1075</v>
      </c>
    </row>
    <row r="27543" spans="12:13" x14ac:dyDescent="0.35">
      <c r="L27543" s="535" t="s">
        <v>28606</v>
      </c>
      <c r="M27543" s="529" t="s">
        <v>1075</v>
      </c>
    </row>
    <row r="27544" spans="12:13" x14ac:dyDescent="0.35">
      <c r="L27544" s="535" t="s">
        <v>28607</v>
      </c>
      <c r="M27544" s="529" t="s">
        <v>1075</v>
      </c>
    </row>
    <row r="27545" spans="12:13" x14ac:dyDescent="0.35">
      <c r="L27545" s="535" t="s">
        <v>28608</v>
      </c>
      <c r="M27545" s="529" t="s">
        <v>1075</v>
      </c>
    </row>
    <row r="27546" spans="12:13" x14ac:dyDescent="0.35">
      <c r="L27546" s="535" t="s">
        <v>28609</v>
      </c>
      <c r="M27546" s="529" t="s">
        <v>1075</v>
      </c>
    </row>
    <row r="27547" spans="12:13" x14ac:dyDescent="0.35">
      <c r="L27547" s="535" t="s">
        <v>28610</v>
      </c>
      <c r="M27547" s="529" t="s">
        <v>1075</v>
      </c>
    </row>
    <row r="27548" spans="12:13" x14ac:dyDescent="0.35">
      <c r="L27548" s="535" t="s">
        <v>28611</v>
      </c>
      <c r="M27548" s="529" t="s">
        <v>1075</v>
      </c>
    </row>
    <row r="27549" spans="12:13" x14ac:dyDescent="0.35">
      <c r="L27549" s="535" t="s">
        <v>28612</v>
      </c>
      <c r="M27549" s="529" t="s">
        <v>1075</v>
      </c>
    </row>
    <row r="27550" spans="12:13" x14ac:dyDescent="0.35">
      <c r="L27550" s="535" t="s">
        <v>28613</v>
      </c>
      <c r="M27550" s="529" t="s">
        <v>1075</v>
      </c>
    </row>
    <row r="27551" spans="12:13" x14ac:dyDescent="0.35">
      <c r="L27551" s="535" t="s">
        <v>28614</v>
      </c>
      <c r="M27551" s="529" t="s">
        <v>1075</v>
      </c>
    </row>
    <row r="27552" spans="12:13" x14ac:dyDescent="0.35">
      <c r="L27552" s="535" t="s">
        <v>28615</v>
      </c>
      <c r="M27552" s="529" t="s">
        <v>1075</v>
      </c>
    </row>
    <row r="27553" spans="12:13" x14ac:dyDescent="0.35">
      <c r="L27553" s="535" t="s">
        <v>28616</v>
      </c>
      <c r="M27553" s="529" t="s">
        <v>1075</v>
      </c>
    </row>
    <row r="27554" spans="12:13" x14ac:dyDescent="0.35">
      <c r="L27554" s="535" t="s">
        <v>28617</v>
      </c>
      <c r="M27554" s="529" t="s">
        <v>1075</v>
      </c>
    </row>
    <row r="27555" spans="12:13" x14ac:dyDescent="0.35">
      <c r="L27555" s="535" t="s">
        <v>28618</v>
      </c>
      <c r="M27555" s="529" t="s">
        <v>1075</v>
      </c>
    </row>
    <row r="27556" spans="12:13" x14ac:dyDescent="0.35">
      <c r="L27556" s="535" t="s">
        <v>28619</v>
      </c>
      <c r="M27556" s="529" t="s">
        <v>1075</v>
      </c>
    </row>
    <row r="27557" spans="12:13" x14ac:dyDescent="0.35">
      <c r="L27557" s="535" t="s">
        <v>28620</v>
      </c>
      <c r="M27557" s="529" t="s">
        <v>1075</v>
      </c>
    </row>
    <row r="27558" spans="12:13" x14ac:dyDescent="0.35">
      <c r="L27558" s="535" t="s">
        <v>28621</v>
      </c>
      <c r="M27558" s="529" t="s">
        <v>1075</v>
      </c>
    </row>
    <row r="27559" spans="12:13" x14ac:dyDescent="0.35">
      <c r="L27559" s="535" t="s">
        <v>28622</v>
      </c>
      <c r="M27559" s="529" t="s">
        <v>1075</v>
      </c>
    </row>
    <row r="27560" spans="12:13" x14ac:dyDescent="0.35">
      <c r="L27560" s="535" t="s">
        <v>28623</v>
      </c>
      <c r="M27560" s="529" t="s">
        <v>1075</v>
      </c>
    </row>
    <row r="27561" spans="12:13" x14ac:dyDescent="0.35">
      <c r="L27561" s="535" t="s">
        <v>28624</v>
      </c>
      <c r="M27561" s="529" t="s">
        <v>1075</v>
      </c>
    </row>
    <row r="27562" spans="12:13" x14ac:dyDescent="0.35">
      <c r="L27562" s="535" t="s">
        <v>28625</v>
      </c>
      <c r="M27562" s="529" t="s">
        <v>1075</v>
      </c>
    </row>
    <row r="27563" spans="12:13" x14ac:dyDescent="0.35">
      <c r="L27563" s="535" t="s">
        <v>28626</v>
      </c>
      <c r="M27563" s="529" t="s">
        <v>1075</v>
      </c>
    </row>
    <row r="27564" spans="12:13" x14ac:dyDescent="0.35">
      <c r="L27564" s="535" t="s">
        <v>28627</v>
      </c>
      <c r="M27564" s="529" t="s">
        <v>1075</v>
      </c>
    </row>
    <row r="27565" spans="12:13" x14ac:dyDescent="0.35">
      <c r="L27565" s="535" t="s">
        <v>28628</v>
      </c>
      <c r="M27565" s="529" t="s">
        <v>1075</v>
      </c>
    </row>
    <row r="27566" spans="12:13" x14ac:dyDescent="0.35">
      <c r="L27566" s="535" t="s">
        <v>28629</v>
      </c>
      <c r="M27566" s="529" t="s">
        <v>1075</v>
      </c>
    </row>
    <row r="27567" spans="12:13" x14ac:dyDescent="0.35">
      <c r="L27567" s="535" t="s">
        <v>28630</v>
      </c>
      <c r="M27567" s="529" t="s">
        <v>1075</v>
      </c>
    </row>
    <row r="27568" spans="12:13" x14ac:dyDescent="0.35">
      <c r="L27568" s="535" t="s">
        <v>28631</v>
      </c>
      <c r="M27568" s="529" t="s">
        <v>1075</v>
      </c>
    </row>
    <row r="27569" spans="12:13" x14ac:dyDescent="0.35">
      <c r="L27569" s="535" t="s">
        <v>28632</v>
      </c>
      <c r="M27569" s="529" t="s">
        <v>1075</v>
      </c>
    </row>
    <row r="27570" spans="12:13" x14ac:dyDescent="0.35">
      <c r="L27570" s="535" t="s">
        <v>28633</v>
      </c>
      <c r="M27570" s="529" t="s">
        <v>1075</v>
      </c>
    </row>
    <row r="27571" spans="12:13" x14ac:dyDescent="0.35">
      <c r="L27571" s="535" t="s">
        <v>28634</v>
      </c>
      <c r="M27571" s="529" t="s">
        <v>1075</v>
      </c>
    </row>
    <row r="27572" spans="12:13" x14ac:dyDescent="0.35">
      <c r="L27572" s="535" t="s">
        <v>28635</v>
      </c>
      <c r="M27572" s="529" t="s">
        <v>1075</v>
      </c>
    </row>
    <row r="27573" spans="12:13" x14ac:dyDescent="0.35">
      <c r="L27573" s="535" t="s">
        <v>28636</v>
      </c>
      <c r="M27573" s="529" t="s">
        <v>1075</v>
      </c>
    </row>
    <row r="27574" spans="12:13" x14ac:dyDescent="0.35">
      <c r="L27574" s="535" t="s">
        <v>28637</v>
      </c>
      <c r="M27574" s="529" t="s">
        <v>1075</v>
      </c>
    </row>
    <row r="27575" spans="12:13" x14ac:dyDescent="0.35">
      <c r="L27575" s="535" t="s">
        <v>28638</v>
      </c>
      <c r="M27575" s="529" t="s">
        <v>1075</v>
      </c>
    </row>
    <row r="27576" spans="12:13" x14ac:dyDescent="0.35">
      <c r="L27576" s="535" t="s">
        <v>28639</v>
      </c>
      <c r="M27576" s="529" t="s">
        <v>1075</v>
      </c>
    </row>
    <row r="27577" spans="12:13" x14ac:dyDescent="0.35">
      <c r="L27577" s="535" t="s">
        <v>28640</v>
      </c>
      <c r="M27577" s="529" t="s">
        <v>1075</v>
      </c>
    </row>
    <row r="27578" spans="12:13" x14ac:dyDescent="0.35">
      <c r="L27578" s="535" t="s">
        <v>28641</v>
      </c>
      <c r="M27578" s="529" t="s">
        <v>1075</v>
      </c>
    </row>
    <row r="27579" spans="12:13" x14ac:dyDescent="0.35">
      <c r="L27579" s="535" t="s">
        <v>28642</v>
      </c>
      <c r="M27579" s="529" t="s">
        <v>1075</v>
      </c>
    </row>
    <row r="27580" spans="12:13" x14ac:dyDescent="0.35">
      <c r="L27580" s="535" t="s">
        <v>28643</v>
      </c>
      <c r="M27580" s="529" t="s">
        <v>1075</v>
      </c>
    </row>
    <row r="27581" spans="12:13" x14ac:dyDescent="0.35">
      <c r="L27581" s="535" t="s">
        <v>28644</v>
      </c>
      <c r="M27581" s="529" t="s">
        <v>1075</v>
      </c>
    </row>
    <row r="27582" spans="12:13" x14ac:dyDescent="0.35">
      <c r="L27582" s="535" t="s">
        <v>28645</v>
      </c>
      <c r="M27582" s="529" t="s">
        <v>1075</v>
      </c>
    </row>
    <row r="27583" spans="12:13" x14ac:dyDescent="0.35">
      <c r="L27583" s="535" t="s">
        <v>28646</v>
      </c>
      <c r="M27583" s="529" t="s">
        <v>1075</v>
      </c>
    </row>
    <row r="27584" spans="12:13" x14ac:dyDescent="0.35">
      <c r="L27584" s="535" t="s">
        <v>28647</v>
      </c>
      <c r="M27584" s="529" t="s">
        <v>1075</v>
      </c>
    </row>
    <row r="27585" spans="12:13" x14ac:dyDescent="0.35">
      <c r="L27585" s="535" t="s">
        <v>28648</v>
      </c>
      <c r="M27585" s="529" t="s">
        <v>1075</v>
      </c>
    </row>
    <row r="27586" spans="12:13" x14ac:dyDescent="0.35">
      <c r="L27586" s="535" t="s">
        <v>28649</v>
      </c>
      <c r="M27586" s="529" t="s">
        <v>1075</v>
      </c>
    </row>
    <row r="27587" spans="12:13" x14ac:dyDescent="0.35">
      <c r="L27587" s="535" t="s">
        <v>28650</v>
      </c>
      <c r="M27587" s="529" t="s">
        <v>1075</v>
      </c>
    </row>
    <row r="27588" spans="12:13" x14ac:dyDescent="0.35">
      <c r="L27588" s="535" t="s">
        <v>28651</v>
      </c>
      <c r="M27588" s="529" t="s">
        <v>1075</v>
      </c>
    </row>
    <row r="27589" spans="12:13" x14ac:dyDescent="0.35">
      <c r="L27589" s="535" t="s">
        <v>28652</v>
      </c>
      <c r="M27589" s="529" t="s">
        <v>1075</v>
      </c>
    </row>
    <row r="27590" spans="12:13" x14ac:dyDescent="0.35">
      <c r="L27590" s="535" t="s">
        <v>28653</v>
      </c>
      <c r="M27590" s="529" t="s">
        <v>1075</v>
      </c>
    </row>
    <row r="27591" spans="12:13" x14ac:dyDescent="0.35">
      <c r="L27591" s="535" t="s">
        <v>28654</v>
      </c>
      <c r="M27591" s="529" t="s">
        <v>1075</v>
      </c>
    </row>
    <row r="27592" spans="12:13" x14ac:dyDescent="0.35">
      <c r="L27592" s="535" t="s">
        <v>28655</v>
      </c>
      <c r="M27592" s="529" t="s">
        <v>1075</v>
      </c>
    </row>
    <row r="27593" spans="12:13" x14ac:dyDescent="0.35">
      <c r="L27593" s="535" t="s">
        <v>28656</v>
      </c>
      <c r="M27593" s="529" t="s">
        <v>1075</v>
      </c>
    </row>
    <row r="27594" spans="12:13" x14ac:dyDescent="0.35">
      <c r="L27594" s="535" t="s">
        <v>28657</v>
      </c>
      <c r="M27594" s="529" t="s">
        <v>1075</v>
      </c>
    </row>
    <row r="27595" spans="12:13" x14ac:dyDescent="0.35">
      <c r="L27595" s="535" t="s">
        <v>28658</v>
      </c>
      <c r="M27595" s="529" t="s">
        <v>1075</v>
      </c>
    </row>
    <row r="27596" spans="12:13" x14ac:dyDescent="0.35">
      <c r="L27596" s="535" t="s">
        <v>28659</v>
      </c>
      <c r="M27596" s="529" t="s">
        <v>1075</v>
      </c>
    </row>
    <row r="27597" spans="12:13" x14ac:dyDescent="0.35">
      <c r="L27597" s="535" t="s">
        <v>28660</v>
      </c>
      <c r="M27597" s="529" t="s">
        <v>1075</v>
      </c>
    </row>
    <row r="27598" spans="12:13" x14ac:dyDescent="0.35">
      <c r="L27598" s="535" t="s">
        <v>28661</v>
      </c>
      <c r="M27598" s="529" t="s">
        <v>1075</v>
      </c>
    </row>
    <row r="27599" spans="12:13" x14ac:dyDescent="0.35">
      <c r="L27599" s="535" t="s">
        <v>28662</v>
      </c>
      <c r="M27599" s="529" t="s">
        <v>1075</v>
      </c>
    </row>
    <row r="27600" spans="12:13" x14ac:dyDescent="0.35">
      <c r="L27600" s="535" t="s">
        <v>28663</v>
      </c>
      <c r="M27600" s="529" t="s">
        <v>1075</v>
      </c>
    </row>
    <row r="27601" spans="12:13" x14ac:dyDescent="0.35">
      <c r="L27601" s="535" t="s">
        <v>28664</v>
      </c>
      <c r="M27601" s="529" t="s">
        <v>1075</v>
      </c>
    </row>
    <row r="27602" spans="12:13" x14ac:dyDescent="0.35">
      <c r="L27602" s="535" t="s">
        <v>28665</v>
      </c>
      <c r="M27602" s="529" t="s">
        <v>1075</v>
      </c>
    </row>
    <row r="27603" spans="12:13" x14ac:dyDescent="0.35">
      <c r="L27603" s="535" t="s">
        <v>28666</v>
      </c>
      <c r="M27603" s="529" t="s">
        <v>1075</v>
      </c>
    </row>
    <row r="27604" spans="12:13" x14ac:dyDescent="0.35">
      <c r="L27604" s="535" t="s">
        <v>28667</v>
      </c>
      <c r="M27604" s="529" t="s">
        <v>1075</v>
      </c>
    </row>
    <row r="27605" spans="12:13" x14ac:dyDescent="0.35">
      <c r="L27605" s="535" t="s">
        <v>28668</v>
      </c>
      <c r="M27605" s="529" t="s">
        <v>1075</v>
      </c>
    </row>
    <row r="27606" spans="12:13" x14ac:dyDescent="0.35">
      <c r="L27606" s="535" t="s">
        <v>28669</v>
      </c>
      <c r="M27606" s="529" t="s">
        <v>1075</v>
      </c>
    </row>
    <row r="27607" spans="12:13" x14ac:dyDescent="0.35">
      <c r="L27607" s="535" t="s">
        <v>28670</v>
      </c>
      <c r="M27607" s="529" t="s">
        <v>1075</v>
      </c>
    </row>
    <row r="27608" spans="12:13" x14ac:dyDescent="0.35">
      <c r="L27608" s="535" t="s">
        <v>28671</v>
      </c>
      <c r="M27608" s="529" t="s">
        <v>1075</v>
      </c>
    </row>
    <row r="27609" spans="12:13" x14ac:dyDescent="0.35">
      <c r="L27609" s="535" t="s">
        <v>28672</v>
      </c>
      <c r="M27609" s="529" t="s">
        <v>1075</v>
      </c>
    </row>
    <row r="27610" spans="12:13" x14ac:dyDescent="0.35">
      <c r="L27610" s="535" t="s">
        <v>28673</v>
      </c>
      <c r="M27610" s="529" t="s">
        <v>1075</v>
      </c>
    </row>
    <row r="27611" spans="12:13" x14ac:dyDescent="0.35">
      <c r="L27611" s="535" t="s">
        <v>28674</v>
      </c>
      <c r="M27611" s="529" t="s">
        <v>1075</v>
      </c>
    </row>
    <row r="27612" spans="12:13" x14ac:dyDescent="0.35">
      <c r="L27612" s="535" t="s">
        <v>28675</v>
      </c>
      <c r="M27612" s="529" t="s">
        <v>1075</v>
      </c>
    </row>
    <row r="27613" spans="12:13" x14ac:dyDescent="0.35">
      <c r="L27613" s="535" t="s">
        <v>28676</v>
      </c>
      <c r="M27613" s="529" t="s">
        <v>1075</v>
      </c>
    </row>
    <row r="27614" spans="12:13" x14ac:dyDescent="0.35">
      <c r="L27614" s="535" t="s">
        <v>28677</v>
      </c>
      <c r="M27614" s="529" t="s">
        <v>1075</v>
      </c>
    </row>
    <row r="27615" spans="12:13" x14ac:dyDescent="0.35">
      <c r="L27615" s="535" t="s">
        <v>28678</v>
      </c>
      <c r="M27615" s="529" t="s">
        <v>1075</v>
      </c>
    </row>
    <row r="27616" spans="12:13" x14ac:dyDescent="0.35">
      <c r="L27616" s="535" t="s">
        <v>28679</v>
      </c>
      <c r="M27616" s="529" t="s">
        <v>1075</v>
      </c>
    </row>
    <row r="27617" spans="12:13" x14ac:dyDescent="0.35">
      <c r="L27617" s="535" t="s">
        <v>28680</v>
      </c>
      <c r="M27617" s="529" t="s">
        <v>1075</v>
      </c>
    </row>
    <row r="27618" spans="12:13" x14ac:dyDescent="0.35">
      <c r="L27618" s="535" t="s">
        <v>28681</v>
      </c>
      <c r="M27618" s="529" t="s">
        <v>1075</v>
      </c>
    </row>
    <row r="27619" spans="12:13" x14ac:dyDescent="0.35">
      <c r="L27619" s="535" t="s">
        <v>28682</v>
      </c>
      <c r="M27619" s="529" t="s">
        <v>1075</v>
      </c>
    </row>
    <row r="27620" spans="12:13" x14ac:dyDescent="0.35">
      <c r="L27620" s="535" t="s">
        <v>28683</v>
      </c>
      <c r="M27620" s="529" t="s">
        <v>1075</v>
      </c>
    </row>
    <row r="27621" spans="12:13" x14ac:dyDescent="0.35">
      <c r="L27621" s="535" t="s">
        <v>28684</v>
      </c>
      <c r="M27621" s="529" t="s">
        <v>1075</v>
      </c>
    </row>
    <row r="27622" spans="12:13" x14ac:dyDescent="0.35">
      <c r="L27622" s="535" t="s">
        <v>28685</v>
      </c>
      <c r="M27622" s="529" t="s">
        <v>1075</v>
      </c>
    </row>
    <row r="27623" spans="12:13" x14ac:dyDescent="0.35">
      <c r="L27623" s="535" t="s">
        <v>28686</v>
      </c>
      <c r="M27623" s="529" t="s">
        <v>1075</v>
      </c>
    </row>
    <row r="27624" spans="12:13" x14ac:dyDescent="0.35">
      <c r="L27624" s="535" t="s">
        <v>28687</v>
      </c>
      <c r="M27624" s="529" t="s">
        <v>1075</v>
      </c>
    </row>
    <row r="27625" spans="12:13" x14ac:dyDescent="0.35">
      <c r="L27625" s="535" t="s">
        <v>28688</v>
      </c>
      <c r="M27625" s="529" t="s">
        <v>1075</v>
      </c>
    </row>
    <row r="27626" spans="12:13" x14ac:dyDescent="0.35">
      <c r="L27626" s="535" t="s">
        <v>28689</v>
      </c>
      <c r="M27626" s="529" t="s">
        <v>1075</v>
      </c>
    </row>
    <row r="27627" spans="12:13" x14ac:dyDescent="0.35">
      <c r="L27627" s="535" t="s">
        <v>28690</v>
      </c>
      <c r="M27627" s="529" t="s">
        <v>1075</v>
      </c>
    </row>
    <row r="27628" spans="12:13" x14ac:dyDescent="0.35">
      <c r="L27628" s="535" t="s">
        <v>28691</v>
      </c>
      <c r="M27628" s="529" t="s">
        <v>1075</v>
      </c>
    </row>
    <row r="27629" spans="12:13" x14ac:dyDescent="0.35">
      <c r="L27629" s="535" t="s">
        <v>28692</v>
      </c>
      <c r="M27629" s="529" t="s">
        <v>1075</v>
      </c>
    </row>
    <row r="27630" spans="12:13" x14ac:dyDescent="0.35">
      <c r="L27630" s="535" t="s">
        <v>28693</v>
      </c>
      <c r="M27630" s="529" t="s">
        <v>1075</v>
      </c>
    </row>
    <row r="27631" spans="12:13" x14ac:dyDescent="0.35">
      <c r="L27631" s="535" t="s">
        <v>28694</v>
      </c>
      <c r="M27631" s="529" t="s">
        <v>1075</v>
      </c>
    </row>
    <row r="27632" spans="12:13" x14ac:dyDescent="0.35">
      <c r="L27632" s="535" t="s">
        <v>28695</v>
      </c>
      <c r="M27632" s="529" t="s">
        <v>1075</v>
      </c>
    </row>
    <row r="27633" spans="12:13" x14ac:dyDescent="0.35">
      <c r="L27633" s="535" t="s">
        <v>28696</v>
      </c>
      <c r="M27633" s="529" t="s">
        <v>1075</v>
      </c>
    </row>
    <row r="27634" spans="12:13" x14ac:dyDescent="0.35">
      <c r="L27634" s="535" t="s">
        <v>28697</v>
      </c>
      <c r="M27634" s="529" t="s">
        <v>1075</v>
      </c>
    </row>
    <row r="27635" spans="12:13" x14ac:dyDescent="0.35">
      <c r="L27635" s="535" t="s">
        <v>28698</v>
      </c>
      <c r="M27635" s="529" t="s">
        <v>1075</v>
      </c>
    </row>
    <row r="27636" spans="12:13" x14ac:dyDescent="0.35">
      <c r="L27636" s="535" t="s">
        <v>28699</v>
      </c>
      <c r="M27636" s="529" t="s">
        <v>1075</v>
      </c>
    </row>
    <row r="27637" spans="12:13" x14ac:dyDescent="0.35">
      <c r="L27637" s="535" t="s">
        <v>28700</v>
      </c>
      <c r="M27637" s="529" t="s">
        <v>1075</v>
      </c>
    </row>
    <row r="27638" spans="12:13" x14ac:dyDescent="0.35">
      <c r="L27638" s="535" t="s">
        <v>28701</v>
      </c>
      <c r="M27638" s="529" t="s">
        <v>1075</v>
      </c>
    </row>
    <row r="27639" spans="12:13" x14ac:dyDescent="0.35">
      <c r="L27639" s="535" t="s">
        <v>28702</v>
      </c>
      <c r="M27639" s="529" t="s">
        <v>1075</v>
      </c>
    </row>
    <row r="27640" spans="12:13" x14ac:dyDescent="0.35">
      <c r="L27640" s="535" t="s">
        <v>28703</v>
      </c>
      <c r="M27640" s="529" t="s">
        <v>1075</v>
      </c>
    </row>
    <row r="27641" spans="12:13" x14ac:dyDescent="0.35">
      <c r="L27641" s="535" t="s">
        <v>28704</v>
      </c>
      <c r="M27641" s="529" t="s">
        <v>1075</v>
      </c>
    </row>
    <row r="27642" spans="12:13" x14ac:dyDescent="0.35">
      <c r="L27642" s="535" t="s">
        <v>28705</v>
      </c>
      <c r="M27642" s="529" t="s">
        <v>1075</v>
      </c>
    </row>
    <row r="27643" spans="12:13" x14ac:dyDescent="0.35">
      <c r="L27643" s="535" t="s">
        <v>28706</v>
      </c>
      <c r="M27643" s="529" t="s">
        <v>1075</v>
      </c>
    </row>
    <row r="27644" spans="12:13" x14ac:dyDescent="0.35">
      <c r="L27644" s="535" t="s">
        <v>28707</v>
      </c>
      <c r="M27644" s="529" t="s">
        <v>1075</v>
      </c>
    </row>
    <row r="27645" spans="12:13" x14ac:dyDescent="0.35">
      <c r="L27645" s="535" t="s">
        <v>28708</v>
      </c>
      <c r="M27645" s="529" t="s">
        <v>1075</v>
      </c>
    </row>
    <row r="27646" spans="12:13" x14ac:dyDescent="0.35">
      <c r="L27646" s="535" t="s">
        <v>28709</v>
      </c>
      <c r="M27646" s="529" t="s">
        <v>1075</v>
      </c>
    </row>
    <row r="27647" spans="12:13" x14ac:dyDescent="0.35">
      <c r="L27647" s="535" t="s">
        <v>28710</v>
      </c>
      <c r="M27647" s="529" t="s">
        <v>1075</v>
      </c>
    </row>
    <row r="27648" spans="12:13" x14ac:dyDescent="0.35">
      <c r="L27648" s="535" t="s">
        <v>28711</v>
      </c>
      <c r="M27648" s="529" t="s">
        <v>1075</v>
      </c>
    </row>
    <row r="27649" spans="12:13" x14ac:dyDescent="0.35">
      <c r="L27649" s="535" t="s">
        <v>28712</v>
      </c>
      <c r="M27649" s="529" t="s">
        <v>1075</v>
      </c>
    </row>
    <row r="27650" spans="12:13" x14ac:dyDescent="0.35">
      <c r="L27650" s="535" t="s">
        <v>28713</v>
      </c>
      <c r="M27650" s="529" t="s">
        <v>1075</v>
      </c>
    </row>
    <row r="27651" spans="12:13" x14ac:dyDescent="0.35">
      <c r="L27651" s="535" t="s">
        <v>28714</v>
      </c>
      <c r="M27651" s="529" t="s">
        <v>1075</v>
      </c>
    </row>
    <row r="27652" spans="12:13" x14ac:dyDescent="0.35">
      <c r="L27652" s="535" t="s">
        <v>28715</v>
      </c>
      <c r="M27652" s="529" t="s">
        <v>1075</v>
      </c>
    </row>
    <row r="27653" spans="12:13" x14ac:dyDescent="0.35">
      <c r="L27653" s="535" t="s">
        <v>28716</v>
      </c>
      <c r="M27653" s="529" t="s">
        <v>1075</v>
      </c>
    </row>
    <row r="27654" spans="12:13" x14ac:dyDescent="0.35">
      <c r="L27654" s="535" t="s">
        <v>28717</v>
      </c>
      <c r="M27654" s="529" t="s">
        <v>1075</v>
      </c>
    </row>
    <row r="27655" spans="12:13" x14ac:dyDescent="0.35">
      <c r="L27655" s="535" t="s">
        <v>28718</v>
      </c>
      <c r="M27655" s="529" t="s">
        <v>1075</v>
      </c>
    </row>
    <row r="27656" spans="12:13" x14ac:dyDescent="0.35">
      <c r="L27656" s="535" t="s">
        <v>28719</v>
      </c>
      <c r="M27656" s="529" t="s">
        <v>1075</v>
      </c>
    </row>
    <row r="27657" spans="12:13" x14ac:dyDescent="0.35">
      <c r="L27657" s="535" t="s">
        <v>28720</v>
      </c>
      <c r="M27657" s="529" t="s">
        <v>1075</v>
      </c>
    </row>
    <row r="27658" spans="12:13" x14ac:dyDescent="0.35">
      <c r="L27658" s="535" t="s">
        <v>28721</v>
      </c>
      <c r="M27658" s="529" t="s">
        <v>1075</v>
      </c>
    </row>
    <row r="27659" spans="12:13" x14ac:dyDescent="0.35">
      <c r="L27659" s="535" t="s">
        <v>28722</v>
      </c>
      <c r="M27659" s="529" t="s">
        <v>1075</v>
      </c>
    </row>
    <row r="27660" spans="12:13" x14ac:dyDescent="0.35">
      <c r="L27660" s="535" t="s">
        <v>28723</v>
      </c>
      <c r="M27660" s="529" t="s">
        <v>1075</v>
      </c>
    </row>
    <row r="27661" spans="12:13" x14ac:dyDescent="0.35">
      <c r="L27661" s="535" t="s">
        <v>28724</v>
      </c>
      <c r="M27661" s="529" t="s">
        <v>1075</v>
      </c>
    </row>
    <row r="27662" spans="12:13" x14ac:dyDescent="0.35">
      <c r="L27662" s="535" t="s">
        <v>28725</v>
      </c>
      <c r="M27662" s="529" t="s">
        <v>1075</v>
      </c>
    </row>
    <row r="27663" spans="12:13" x14ac:dyDescent="0.35">
      <c r="L27663" s="535" t="s">
        <v>28726</v>
      </c>
      <c r="M27663" s="529" t="s">
        <v>1075</v>
      </c>
    </row>
    <row r="27664" spans="12:13" x14ac:dyDescent="0.35">
      <c r="L27664" s="535" t="s">
        <v>28727</v>
      </c>
      <c r="M27664" s="529" t="s">
        <v>1075</v>
      </c>
    </row>
    <row r="27665" spans="12:13" x14ac:dyDescent="0.35">
      <c r="L27665" s="535" t="s">
        <v>28728</v>
      </c>
      <c r="M27665" s="529" t="s">
        <v>1075</v>
      </c>
    </row>
    <row r="27666" spans="12:13" x14ac:dyDescent="0.35">
      <c r="L27666" s="535" t="s">
        <v>28729</v>
      </c>
      <c r="M27666" s="529" t="s">
        <v>1075</v>
      </c>
    </row>
    <row r="27667" spans="12:13" x14ac:dyDescent="0.35">
      <c r="L27667" s="535" t="s">
        <v>28730</v>
      </c>
      <c r="M27667" s="529" t="s">
        <v>1075</v>
      </c>
    </row>
    <row r="27668" spans="12:13" x14ac:dyDescent="0.35">
      <c r="L27668" s="535" t="s">
        <v>28731</v>
      </c>
      <c r="M27668" s="529" t="s">
        <v>1075</v>
      </c>
    </row>
    <row r="27669" spans="12:13" x14ac:dyDescent="0.35">
      <c r="L27669" s="535" t="s">
        <v>28732</v>
      </c>
      <c r="M27669" s="529" t="s">
        <v>1075</v>
      </c>
    </row>
    <row r="27670" spans="12:13" x14ac:dyDescent="0.35">
      <c r="L27670" s="535" t="s">
        <v>28733</v>
      </c>
      <c r="M27670" s="529" t="s">
        <v>1075</v>
      </c>
    </row>
    <row r="27671" spans="12:13" x14ac:dyDescent="0.35">
      <c r="L27671" s="535" t="s">
        <v>28734</v>
      </c>
      <c r="M27671" s="529" t="s">
        <v>1075</v>
      </c>
    </row>
    <row r="27672" spans="12:13" x14ac:dyDescent="0.35">
      <c r="L27672" s="535" t="s">
        <v>28735</v>
      </c>
      <c r="M27672" s="529" t="s">
        <v>1075</v>
      </c>
    </row>
    <row r="27673" spans="12:13" x14ac:dyDescent="0.35">
      <c r="L27673" s="535" t="s">
        <v>28736</v>
      </c>
      <c r="M27673" s="529" t="s">
        <v>1075</v>
      </c>
    </row>
    <row r="27674" spans="12:13" x14ac:dyDescent="0.35">
      <c r="L27674" s="535" t="s">
        <v>28737</v>
      </c>
      <c r="M27674" s="529" t="s">
        <v>1075</v>
      </c>
    </row>
    <row r="27675" spans="12:13" x14ac:dyDescent="0.35">
      <c r="L27675" s="535" t="s">
        <v>28738</v>
      </c>
      <c r="M27675" s="529" t="s">
        <v>1075</v>
      </c>
    </row>
    <row r="27676" spans="12:13" x14ac:dyDescent="0.35">
      <c r="L27676" s="535" t="s">
        <v>28739</v>
      </c>
      <c r="M27676" s="529" t="s">
        <v>1075</v>
      </c>
    </row>
    <row r="27677" spans="12:13" x14ac:dyDescent="0.35">
      <c r="L27677" s="535" t="s">
        <v>28740</v>
      </c>
      <c r="M27677" s="529" t="s">
        <v>1075</v>
      </c>
    </row>
    <row r="27678" spans="12:13" x14ac:dyDescent="0.35">
      <c r="L27678" s="535" t="s">
        <v>28741</v>
      </c>
      <c r="M27678" s="529" t="s">
        <v>1075</v>
      </c>
    </row>
    <row r="27679" spans="12:13" x14ac:dyDescent="0.35">
      <c r="L27679" s="535" t="s">
        <v>28742</v>
      </c>
      <c r="M27679" s="529" t="s">
        <v>1075</v>
      </c>
    </row>
    <row r="27680" spans="12:13" x14ac:dyDescent="0.35">
      <c r="L27680" s="535" t="s">
        <v>28743</v>
      </c>
      <c r="M27680" s="529" t="s">
        <v>1075</v>
      </c>
    </row>
    <row r="27681" spans="12:13" x14ac:dyDescent="0.35">
      <c r="L27681" s="535" t="s">
        <v>28744</v>
      </c>
      <c r="M27681" s="529" t="s">
        <v>1075</v>
      </c>
    </row>
    <row r="27682" spans="12:13" x14ac:dyDescent="0.35">
      <c r="L27682" s="535" t="s">
        <v>28745</v>
      </c>
      <c r="M27682" s="529" t="s">
        <v>1075</v>
      </c>
    </row>
    <row r="27683" spans="12:13" x14ac:dyDescent="0.35">
      <c r="L27683" s="535" t="s">
        <v>28746</v>
      </c>
      <c r="M27683" s="529" t="s">
        <v>1075</v>
      </c>
    </row>
    <row r="27684" spans="12:13" x14ac:dyDescent="0.35">
      <c r="L27684" s="535" t="s">
        <v>28747</v>
      </c>
      <c r="M27684" s="529" t="s">
        <v>1075</v>
      </c>
    </row>
    <row r="27685" spans="12:13" x14ac:dyDescent="0.35">
      <c r="L27685" s="535" t="s">
        <v>28748</v>
      </c>
      <c r="M27685" s="529" t="s">
        <v>1075</v>
      </c>
    </row>
    <row r="27686" spans="12:13" x14ac:dyDescent="0.35">
      <c r="L27686" s="535" t="s">
        <v>28749</v>
      </c>
      <c r="M27686" s="529" t="s">
        <v>1075</v>
      </c>
    </row>
    <row r="27687" spans="12:13" x14ac:dyDescent="0.35">
      <c r="L27687" s="535" t="s">
        <v>28750</v>
      </c>
      <c r="M27687" s="529" t="s">
        <v>1075</v>
      </c>
    </row>
    <row r="27688" spans="12:13" x14ac:dyDescent="0.35">
      <c r="L27688" s="535" t="s">
        <v>28751</v>
      </c>
      <c r="M27688" s="529" t="s">
        <v>1075</v>
      </c>
    </row>
    <row r="27689" spans="12:13" x14ac:dyDescent="0.35">
      <c r="L27689" s="535" t="s">
        <v>28752</v>
      </c>
      <c r="M27689" s="529" t="s">
        <v>1075</v>
      </c>
    </row>
    <row r="27690" spans="12:13" x14ac:dyDescent="0.35">
      <c r="L27690" s="535" t="s">
        <v>28753</v>
      </c>
      <c r="M27690" s="529" t="s">
        <v>1075</v>
      </c>
    </row>
    <row r="27691" spans="12:13" x14ac:dyDescent="0.35">
      <c r="L27691" s="535" t="s">
        <v>28754</v>
      </c>
      <c r="M27691" s="529" t="s">
        <v>1075</v>
      </c>
    </row>
    <row r="27692" spans="12:13" x14ac:dyDescent="0.35">
      <c r="L27692" s="535" t="s">
        <v>28755</v>
      </c>
      <c r="M27692" s="529" t="s">
        <v>1075</v>
      </c>
    </row>
    <row r="27693" spans="12:13" x14ac:dyDescent="0.35">
      <c r="L27693" s="535" t="s">
        <v>28756</v>
      </c>
      <c r="M27693" s="529" t="s">
        <v>1075</v>
      </c>
    </row>
    <row r="27694" spans="12:13" x14ac:dyDescent="0.35">
      <c r="L27694" s="535" t="s">
        <v>28757</v>
      </c>
      <c r="M27694" s="529" t="s">
        <v>1075</v>
      </c>
    </row>
    <row r="27695" spans="12:13" x14ac:dyDescent="0.35">
      <c r="L27695" s="535" t="s">
        <v>28758</v>
      </c>
      <c r="M27695" s="529" t="s">
        <v>1075</v>
      </c>
    </row>
    <row r="27696" spans="12:13" x14ac:dyDescent="0.35">
      <c r="L27696" s="535" t="s">
        <v>28759</v>
      </c>
      <c r="M27696" s="529" t="s">
        <v>1075</v>
      </c>
    </row>
    <row r="27697" spans="12:13" x14ac:dyDescent="0.35">
      <c r="L27697" s="535" t="s">
        <v>28760</v>
      </c>
      <c r="M27697" s="529" t="s">
        <v>1075</v>
      </c>
    </row>
    <row r="27698" spans="12:13" x14ac:dyDescent="0.35">
      <c r="L27698" s="535" t="s">
        <v>28761</v>
      </c>
      <c r="M27698" s="529" t="s">
        <v>1075</v>
      </c>
    </row>
    <row r="27699" spans="12:13" x14ac:dyDescent="0.35">
      <c r="L27699" s="535" t="s">
        <v>28762</v>
      </c>
      <c r="M27699" s="529" t="s">
        <v>1075</v>
      </c>
    </row>
    <row r="27700" spans="12:13" x14ac:dyDescent="0.35">
      <c r="L27700" s="535" t="s">
        <v>28763</v>
      </c>
      <c r="M27700" s="529" t="s">
        <v>1075</v>
      </c>
    </row>
    <row r="27701" spans="12:13" x14ac:dyDescent="0.35">
      <c r="L27701" s="535" t="s">
        <v>28764</v>
      </c>
      <c r="M27701" s="529" t="s">
        <v>1075</v>
      </c>
    </row>
    <row r="27702" spans="12:13" x14ac:dyDescent="0.35">
      <c r="L27702" s="535" t="s">
        <v>28765</v>
      </c>
      <c r="M27702" s="529" t="s">
        <v>1075</v>
      </c>
    </row>
    <row r="27703" spans="12:13" x14ac:dyDescent="0.35">
      <c r="L27703" s="535" t="s">
        <v>28766</v>
      </c>
      <c r="M27703" s="529" t="s">
        <v>1075</v>
      </c>
    </row>
    <row r="27704" spans="12:13" x14ac:dyDescent="0.35">
      <c r="L27704" s="535" t="s">
        <v>28767</v>
      </c>
      <c r="M27704" s="529" t="s">
        <v>1075</v>
      </c>
    </row>
    <row r="27705" spans="12:13" x14ac:dyDescent="0.35">
      <c r="L27705" s="535" t="s">
        <v>28768</v>
      </c>
      <c r="M27705" s="529" t="s">
        <v>1075</v>
      </c>
    </row>
    <row r="27706" spans="12:13" x14ac:dyDescent="0.35">
      <c r="L27706" s="535" t="s">
        <v>28769</v>
      </c>
      <c r="M27706" s="529" t="s">
        <v>1075</v>
      </c>
    </row>
    <row r="27707" spans="12:13" x14ac:dyDescent="0.35">
      <c r="L27707" s="535" t="s">
        <v>28770</v>
      </c>
      <c r="M27707" s="529" t="s">
        <v>1075</v>
      </c>
    </row>
    <row r="27708" spans="12:13" x14ac:dyDescent="0.35">
      <c r="L27708" s="535" t="s">
        <v>28771</v>
      </c>
      <c r="M27708" s="529" t="s">
        <v>1075</v>
      </c>
    </row>
    <row r="27709" spans="12:13" x14ac:dyDescent="0.35">
      <c r="L27709" s="535" t="s">
        <v>28772</v>
      </c>
      <c r="M27709" s="529" t="s">
        <v>1075</v>
      </c>
    </row>
    <row r="27710" spans="12:13" x14ac:dyDescent="0.35">
      <c r="L27710" s="535" t="s">
        <v>28773</v>
      </c>
      <c r="M27710" s="529" t="s">
        <v>1075</v>
      </c>
    </row>
    <row r="27711" spans="12:13" x14ac:dyDescent="0.35">
      <c r="L27711" s="535" t="s">
        <v>28774</v>
      </c>
      <c r="M27711" s="529" t="s">
        <v>1075</v>
      </c>
    </row>
    <row r="27712" spans="12:13" x14ac:dyDescent="0.35">
      <c r="L27712" s="535" t="s">
        <v>28775</v>
      </c>
      <c r="M27712" s="529" t="s">
        <v>1075</v>
      </c>
    </row>
    <row r="27713" spans="12:13" x14ac:dyDescent="0.35">
      <c r="L27713" s="535" t="s">
        <v>28776</v>
      </c>
      <c r="M27713" s="529" t="s">
        <v>1075</v>
      </c>
    </row>
    <row r="27714" spans="12:13" x14ac:dyDescent="0.35">
      <c r="L27714" s="535" t="s">
        <v>28777</v>
      </c>
      <c r="M27714" s="529" t="s">
        <v>1075</v>
      </c>
    </row>
    <row r="27715" spans="12:13" x14ac:dyDescent="0.35">
      <c r="L27715" s="535" t="s">
        <v>28778</v>
      </c>
      <c r="M27715" s="529" t="s">
        <v>1075</v>
      </c>
    </row>
    <row r="27716" spans="12:13" x14ac:dyDescent="0.35">
      <c r="L27716" s="535" t="s">
        <v>28779</v>
      </c>
      <c r="M27716" s="529" t="s">
        <v>1075</v>
      </c>
    </row>
    <row r="27717" spans="12:13" x14ac:dyDescent="0.35">
      <c r="L27717" s="535" t="s">
        <v>28780</v>
      </c>
      <c r="M27717" s="529" t="s">
        <v>1075</v>
      </c>
    </row>
    <row r="27718" spans="12:13" x14ac:dyDescent="0.35">
      <c r="L27718" s="535" t="s">
        <v>28781</v>
      </c>
      <c r="M27718" s="529" t="s">
        <v>1075</v>
      </c>
    </row>
    <row r="27719" spans="12:13" x14ac:dyDescent="0.35">
      <c r="L27719" s="535" t="s">
        <v>28782</v>
      </c>
      <c r="M27719" s="529" t="s">
        <v>1075</v>
      </c>
    </row>
    <row r="27720" spans="12:13" x14ac:dyDescent="0.35">
      <c r="L27720" s="535" t="s">
        <v>28783</v>
      </c>
      <c r="M27720" s="529" t="s">
        <v>1075</v>
      </c>
    </row>
    <row r="27721" spans="12:13" x14ac:dyDescent="0.35">
      <c r="L27721" s="535" t="s">
        <v>28784</v>
      </c>
      <c r="M27721" s="529" t="s">
        <v>1075</v>
      </c>
    </row>
    <row r="27722" spans="12:13" x14ac:dyDescent="0.35">
      <c r="L27722" s="535" t="s">
        <v>28785</v>
      </c>
      <c r="M27722" s="529" t="s">
        <v>1075</v>
      </c>
    </row>
    <row r="27723" spans="12:13" x14ac:dyDescent="0.35">
      <c r="L27723" s="535" t="s">
        <v>28786</v>
      </c>
      <c r="M27723" s="529" t="s">
        <v>1075</v>
      </c>
    </row>
    <row r="27724" spans="12:13" x14ac:dyDescent="0.35">
      <c r="L27724" s="535" t="s">
        <v>28787</v>
      </c>
      <c r="M27724" s="529" t="s">
        <v>1075</v>
      </c>
    </row>
    <row r="27725" spans="12:13" x14ac:dyDescent="0.35">
      <c r="L27725" s="535" t="s">
        <v>28788</v>
      </c>
      <c r="M27725" s="529" t="s">
        <v>1075</v>
      </c>
    </row>
    <row r="27726" spans="12:13" x14ac:dyDescent="0.35">
      <c r="L27726" s="535" t="s">
        <v>28789</v>
      </c>
      <c r="M27726" s="529" t="s">
        <v>1075</v>
      </c>
    </row>
    <row r="27727" spans="12:13" x14ac:dyDescent="0.35">
      <c r="L27727" s="535" t="s">
        <v>28790</v>
      </c>
      <c r="M27727" s="529" t="s">
        <v>1075</v>
      </c>
    </row>
    <row r="27728" spans="12:13" x14ac:dyDescent="0.35">
      <c r="L27728" s="535" t="s">
        <v>28791</v>
      </c>
      <c r="M27728" s="529" t="s">
        <v>1075</v>
      </c>
    </row>
    <row r="27729" spans="12:13" x14ac:dyDescent="0.35">
      <c r="L27729" s="535" t="s">
        <v>28792</v>
      </c>
      <c r="M27729" s="529" t="s">
        <v>1075</v>
      </c>
    </row>
    <row r="27730" spans="12:13" x14ac:dyDescent="0.35">
      <c r="L27730" s="535" t="s">
        <v>28793</v>
      </c>
      <c r="M27730" s="529" t="s">
        <v>1075</v>
      </c>
    </row>
    <row r="27731" spans="12:13" x14ac:dyDescent="0.35">
      <c r="L27731" s="535" t="s">
        <v>28794</v>
      </c>
      <c r="M27731" s="529" t="s">
        <v>1075</v>
      </c>
    </row>
    <row r="27732" spans="12:13" x14ac:dyDescent="0.35">
      <c r="L27732" s="535" t="s">
        <v>28795</v>
      </c>
      <c r="M27732" s="529" t="s">
        <v>1075</v>
      </c>
    </row>
    <row r="27733" spans="12:13" x14ac:dyDescent="0.35">
      <c r="L27733" s="535" t="s">
        <v>28796</v>
      </c>
      <c r="M27733" s="529" t="s">
        <v>1075</v>
      </c>
    </row>
    <row r="27734" spans="12:13" x14ac:dyDescent="0.35">
      <c r="L27734" s="535" t="s">
        <v>28797</v>
      </c>
      <c r="M27734" s="529" t="s">
        <v>1075</v>
      </c>
    </row>
    <row r="27735" spans="12:13" x14ac:dyDescent="0.35">
      <c r="L27735" s="535" t="s">
        <v>28798</v>
      </c>
      <c r="M27735" s="529" t="s">
        <v>1075</v>
      </c>
    </row>
    <row r="27736" spans="12:13" x14ac:dyDescent="0.35">
      <c r="L27736" s="535" t="s">
        <v>28799</v>
      </c>
      <c r="M27736" s="529" t="s">
        <v>1075</v>
      </c>
    </row>
    <row r="27737" spans="12:13" x14ac:dyDescent="0.35">
      <c r="L27737" s="535" t="s">
        <v>28800</v>
      </c>
      <c r="M27737" s="529" t="s">
        <v>1075</v>
      </c>
    </row>
    <row r="27738" spans="12:13" x14ac:dyDescent="0.35">
      <c r="L27738" s="535" t="s">
        <v>28801</v>
      </c>
      <c r="M27738" s="529" t="s">
        <v>1075</v>
      </c>
    </row>
    <row r="27739" spans="12:13" x14ac:dyDescent="0.35">
      <c r="L27739" s="535" t="s">
        <v>28802</v>
      </c>
      <c r="M27739" s="529" t="s">
        <v>1075</v>
      </c>
    </row>
    <row r="27740" spans="12:13" x14ac:dyDescent="0.35">
      <c r="L27740" s="535" t="s">
        <v>28803</v>
      </c>
      <c r="M27740" s="529" t="s">
        <v>1075</v>
      </c>
    </row>
    <row r="27741" spans="12:13" x14ac:dyDescent="0.35">
      <c r="L27741" s="535" t="s">
        <v>28804</v>
      </c>
      <c r="M27741" s="529" t="s">
        <v>1075</v>
      </c>
    </row>
    <row r="27742" spans="12:13" x14ac:dyDescent="0.35">
      <c r="L27742" s="535" t="s">
        <v>28805</v>
      </c>
      <c r="M27742" s="529" t="s">
        <v>1075</v>
      </c>
    </row>
    <row r="27743" spans="12:13" x14ac:dyDescent="0.35">
      <c r="L27743" s="535" t="s">
        <v>28806</v>
      </c>
      <c r="M27743" s="529" t="s">
        <v>1075</v>
      </c>
    </row>
    <row r="27744" spans="12:13" x14ac:dyDescent="0.35">
      <c r="L27744" s="535" t="s">
        <v>28807</v>
      </c>
      <c r="M27744" s="529" t="s">
        <v>1075</v>
      </c>
    </row>
    <row r="27745" spans="12:13" x14ac:dyDescent="0.35">
      <c r="L27745" s="535" t="s">
        <v>28808</v>
      </c>
      <c r="M27745" s="529" t="s">
        <v>1075</v>
      </c>
    </row>
    <row r="27746" spans="12:13" x14ac:dyDescent="0.35">
      <c r="L27746" s="535" t="s">
        <v>28809</v>
      </c>
      <c r="M27746" s="529" t="s">
        <v>1075</v>
      </c>
    </row>
    <row r="27747" spans="12:13" x14ac:dyDescent="0.35">
      <c r="L27747" s="535" t="s">
        <v>28810</v>
      </c>
      <c r="M27747" s="529" t="s">
        <v>1075</v>
      </c>
    </row>
    <row r="27748" spans="12:13" x14ac:dyDescent="0.35">
      <c r="L27748" s="535" t="s">
        <v>28811</v>
      </c>
      <c r="M27748" s="529" t="s">
        <v>1075</v>
      </c>
    </row>
    <row r="27749" spans="12:13" x14ac:dyDescent="0.35">
      <c r="L27749" s="535" t="s">
        <v>28812</v>
      </c>
      <c r="M27749" s="529" t="s">
        <v>1075</v>
      </c>
    </row>
    <row r="27750" spans="12:13" x14ac:dyDescent="0.35">
      <c r="L27750" s="535" t="s">
        <v>28813</v>
      </c>
      <c r="M27750" s="529" t="s">
        <v>1075</v>
      </c>
    </row>
    <row r="27751" spans="12:13" x14ac:dyDescent="0.35">
      <c r="L27751" s="535" t="s">
        <v>28814</v>
      </c>
      <c r="M27751" s="529" t="s">
        <v>1075</v>
      </c>
    </row>
    <row r="27752" spans="12:13" x14ac:dyDescent="0.35">
      <c r="L27752" s="535" t="s">
        <v>28815</v>
      </c>
      <c r="M27752" s="529" t="s">
        <v>1075</v>
      </c>
    </row>
    <row r="27753" spans="12:13" x14ac:dyDescent="0.35">
      <c r="L27753" s="535" t="s">
        <v>28816</v>
      </c>
      <c r="M27753" s="529" t="s">
        <v>1075</v>
      </c>
    </row>
    <row r="27754" spans="12:13" x14ac:dyDescent="0.35">
      <c r="L27754" s="535" t="s">
        <v>28817</v>
      </c>
      <c r="M27754" s="529" t="s">
        <v>1075</v>
      </c>
    </row>
    <row r="27755" spans="12:13" x14ac:dyDescent="0.35">
      <c r="L27755" s="535" t="s">
        <v>28818</v>
      </c>
      <c r="M27755" s="529" t="s">
        <v>1075</v>
      </c>
    </row>
    <row r="27756" spans="12:13" x14ac:dyDescent="0.35">
      <c r="L27756" s="535" t="s">
        <v>28819</v>
      </c>
      <c r="M27756" s="529" t="s">
        <v>1075</v>
      </c>
    </row>
    <row r="27757" spans="12:13" x14ac:dyDescent="0.35">
      <c r="L27757" s="535" t="s">
        <v>28820</v>
      </c>
      <c r="M27757" s="529" t="s">
        <v>1075</v>
      </c>
    </row>
    <row r="27758" spans="12:13" x14ac:dyDescent="0.35">
      <c r="L27758" s="535" t="s">
        <v>28821</v>
      </c>
      <c r="M27758" s="529" t="s">
        <v>1075</v>
      </c>
    </row>
    <row r="27759" spans="12:13" x14ac:dyDescent="0.35">
      <c r="L27759" s="535" t="s">
        <v>28822</v>
      </c>
      <c r="M27759" s="529" t="s">
        <v>1075</v>
      </c>
    </row>
    <row r="27760" spans="12:13" x14ac:dyDescent="0.35">
      <c r="L27760" s="535" t="s">
        <v>28823</v>
      </c>
      <c r="M27760" s="529" t="s">
        <v>1075</v>
      </c>
    </row>
    <row r="27761" spans="12:13" x14ac:dyDescent="0.35">
      <c r="L27761" s="535" t="s">
        <v>28824</v>
      </c>
      <c r="M27761" s="529" t="s">
        <v>1075</v>
      </c>
    </row>
    <row r="27762" spans="12:13" x14ac:dyDescent="0.35">
      <c r="L27762" s="535" t="s">
        <v>28825</v>
      </c>
      <c r="M27762" s="529" t="s">
        <v>1075</v>
      </c>
    </row>
    <row r="27763" spans="12:13" x14ac:dyDescent="0.35">
      <c r="L27763" s="535" t="s">
        <v>28826</v>
      </c>
      <c r="M27763" s="529" t="s">
        <v>1075</v>
      </c>
    </row>
    <row r="27764" spans="12:13" x14ac:dyDescent="0.35">
      <c r="L27764" s="535" t="s">
        <v>28827</v>
      </c>
      <c r="M27764" s="529" t="s">
        <v>1075</v>
      </c>
    </row>
    <row r="27765" spans="12:13" x14ac:dyDescent="0.35">
      <c r="L27765" s="535" t="s">
        <v>28828</v>
      </c>
      <c r="M27765" s="529" t="s">
        <v>1075</v>
      </c>
    </row>
    <row r="27766" spans="12:13" x14ac:dyDescent="0.35">
      <c r="L27766" s="535" t="s">
        <v>28829</v>
      </c>
      <c r="M27766" s="529" t="s">
        <v>1075</v>
      </c>
    </row>
    <row r="27767" spans="12:13" x14ac:dyDescent="0.35">
      <c r="L27767" s="535" t="s">
        <v>28830</v>
      </c>
      <c r="M27767" s="529" t="s">
        <v>1075</v>
      </c>
    </row>
    <row r="27768" spans="12:13" x14ac:dyDescent="0.35">
      <c r="L27768" s="535" t="s">
        <v>28831</v>
      </c>
      <c r="M27768" s="529" t="s">
        <v>1075</v>
      </c>
    </row>
    <row r="27769" spans="12:13" x14ac:dyDescent="0.35">
      <c r="L27769" s="535" t="s">
        <v>28832</v>
      </c>
      <c r="M27769" s="529" t="s">
        <v>1075</v>
      </c>
    </row>
    <row r="27770" spans="12:13" x14ac:dyDescent="0.35">
      <c r="L27770" s="535" t="s">
        <v>28833</v>
      </c>
      <c r="M27770" s="529" t="s">
        <v>1075</v>
      </c>
    </row>
    <row r="27771" spans="12:13" x14ac:dyDescent="0.35">
      <c r="L27771" s="535" t="s">
        <v>28834</v>
      </c>
      <c r="M27771" s="529" t="s">
        <v>1075</v>
      </c>
    </row>
    <row r="27772" spans="12:13" x14ac:dyDescent="0.35">
      <c r="L27772" s="535" t="s">
        <v>28835</v>
      </c>
      <c r="M27772" s="529" t="s">
        <v>1075</v>
      </c>
    </row>
    <row r="27773" spans="12:13" x14ac:dyDescent="0.35">
      <c r="L27773" s="535" t="s">
        <v>28836</v>
      </c>
      <c r="M27773" s="529" t="s">
        <v>1075</v>
      </c>
    </row>
    <row r="27774" spans="12:13" x14ac:dyDescent="0.35">
      <c r="L27774" s="535" t="s">
        <v>28837</v>
      </c>
      <c r="M27774" s="529" t="s">
        <v>1075</v>
      </c>
    </row>
    <row r="27775" spans="12:13" x14ac:dyDescent="0.35">
      <c r="L27775" s="535" t="s">
        <v>28838</v>
      </c>
      <c r="M27775" s="529" t="s">
        <v>1075</v>
      </c>
    </row>
    <row r="27776" spans="12:13" x14ac:dyDescent="0.35">
      <c r="L27776" s="535" t="s">
        <v>28839</v>
      </c>
      <c r="M27776" s="529" t="s">
        <v>1075</v>
      </c>
    </row>
    <row r="27777" spans="12:13" x14ac:dyDescent="0.35">
      <c r="L27777" s="535" t="s">
        <v>28840</v>
      </c>
      <c r="M27777" s="529" t="s">
        <v>1075</v>
      </c>
    </row>
    <row r="27778" spans="12:13" x14ac:dyDescent="0.35">
      <c r="L27778" s="535" t="s">
        <v>28841</v>
      </c>
      <c r="M27778" s="529" t="s">
        <v>1075</v>
      </c>
    </row>
    <row r="27779" spans="12:13" x14ac:dyDescent="0.35">
      <c r="L27779" s="535" t="s">
        <v>28842</v>
      </c>
      <c r="M27779" s="529" t="s">
        <v>1075</v>
      </c>
    </row>
    <row r="27780" spans="12:13" x14ac:dyDescent="0.35">
      <c r="L27780" s="535" t="s">
        <v>28843</v>
      </c>
      <c r="M27780" s="529" t="s">
        <v>1075</v>
      </c>
    </row>
    <row r="27781" spans="12:13" x14ac:dyDescent="0.35">
      <c r="L27781" s="535" t="s">
        <v>28844</v>
      </c>
      <c r="M27781" s="529" t="s">
        <v>1075</v>
      </c>
    </row>
    <row r="27782" spans="12:13" x14ac:dyDescent="0.35">
      <c r="L27782" s="535" t="s">
        <v>28845</v>
      </c>
      <c r="M27782" s="529" t="s">
        <v>1075</v>
      </c>
    </row>
    <row r="27783" spans="12:13" x14ac:dyDescent="0.35">
      <c r="L27783" s="535" t="s">
        <v>28846</v>
      </c>
      <c r="M27783" s="529" t="s">
        <v>1075</v>
      </c>
    </row>
    <row r="27784" spans="12:13" x14ac:dyDescent="0.35">
      <c r="L27784" s="535" t="s">
        <v>28847</v>
      </c>
      <c r="M27784" s="529" t="s">
        <v>1075</v>
      </c>
    </row>
    <row r="27785" spans="12:13" x14ac:dyDescent="0.35">
      <c r="L27785" s="535" t="s">
        <v>28848</v>
      </c>
      <c r="M27785" s="529" t="s">
        <v>1075</v>
      </c>
    </row>
    <row r="27786" spans="12:13" x14ac:dyDescent="0.35">
      <c r="L27786" s="535" t="s">
        <v>28849</v>
      </c>
      <c r="M27786" s="529" t="s">
        <v>1075</v>
      </c>
    </row>
    <row r="27787" spans="12:13" x14ac:dyDescent="0.35">
      <c r="L27787" s="535" t="s">
        <v>28850</v>
      </c>
      <c r="M27787" s="529" t="s">
        <v>1075</v>
      </c>
    </row>
    <row r="27788" spans="12:13" x14ac:dyDescent="0.35">
      <c r="L27788" s="535" t="s">
        <v>28851</v>
      </c>
      <c r="M27788" s="529" t="s">
        <v>1075</v>
      </c>
    </row>
    <row r="27789" spans="12:13" x14ac:dyDescent="0.35">
      <c r="L27789" s="535" t="s">
        <v>28852</v>
      </c>
      <c r="M27789" s="529" t="s">
        <v>1075</v>
      </c>
    </row>
    <row r="27790" spans="12:13" x14ac:dyDescent="0.35">
      <c r="L27790" s="535" t="s">
        <v>28853</v>
      </c>
      <c r="M27790" s="529" t="s">
        <v>1075</v>
      </c>
    </row>
    <row r="27791" spans="12:13" x14ac:dyDescent="0.35">
      <c r="L27791" s="535" t="s">
        <v>28854</v>
      </c>
      <c r="M27791" s="529" t="s">
        <v>1075</v>
      </c>
    </row>
    <row r="27792" spans="12:13" x14ac:dyDescent="0.35">
      <c r="L27792" s="535" t="s">
        <v>28855</v>
      </c>
      <c r="M27792" s="529" t="s">
        <v>1075</v>
      </c>
    </row>
    <row r="27793" spans="12:13" x14ac:dyDescent="0.35">
      <c r="L27793" s="535" t="s">
        <v>28856</v>
      </c>
      <c r="M27793" s="529" t="s">
        <v>1075</v>
      </c>
    </row>
    <row r="27794" spans="12:13" x14ac:dyDescent="0.35">
      <c r="L27794" s="535" t="s">
        <v>28857</v>
      </c>
      <c r="M27794" s="529" t="s">
        <v>1075</v>
      </c>
    </row>
    <row r="27795" spans="12:13" x14ac:dyDescent="0.35">
      <c r="L27795" s="535" t="s">
        <v>28858</v>
      </c>
      <c r="M27795" s="529" t="s">
        <v>1075</v>
      </c>
    </row>
    <row r="27796" spans="12:13" x14ac:dyDescent="0.35">
      <c r="L27796" s="535" t="s">
        <v>28859</v>
      </c>
      <c r="M27796" s="529" t="s">
        <v>1075</v>
      </c>
    </row>
    <row r="27797" spans="12:13" x14ac:dyDescent="0.35">
      <c r="L27797" s="535" t="s">
        <v>28860</v>
      </c>
      <c r="M27797" s="529" t="s">
        <v>1075</v>
      </c>
    </row>
    <row r="27798" spans="12:13" x14ac:dyDescent="0.35">
      <c r="L27798" s="535" t="s">
        <v>28861</v>
      </c>
      <c r="M27798" s="529" t="s">
        <v>1075</v>
      </c>
    </row>
    <row r="27799" spans="12:13" x14ac:dyDescent="0.35">
      <c r="L27799" s="535" t="s">
        <v>28862</v>
      </c>
      <c r="M27799" s="529" t="s">
        <v>1075</v>
      </c>
    </row>
    <row r="27800" spans="12:13" x14ac:dyDescent="0.35">
      <c r="L27800" s="535" t="s">
        <v>28863</v>
      </c>
      <c r="M27800" s="529" t="s">
        <v>1075</v>
      </c>
    </row>
    <row r="27801" spans="12:13" x14ac:dyDescent="0.35">
      <c r="L27801" s="535" t="s">
        <v>28864</v>
      </c>
      <c r="M27801" s="529" t="s">
        <v>1075</v>
      </c>
    </row>
    <row r="27802" spans="12:13" x14ac:dyDescent="0.35">
      <c r="L27802" s="535" t="s">
        <v>28865</v>
      </c>
      <c r="M27802" s="529" t="s">
        <v>1075</v>
      </c>
    </row>
    <row r="27803" spans="12:13" x14ac:dyDescent="0.35">
      <c r="L27803" s="535" t="s">
        <v>28866</v>
      </c>
      <c r="M27803" s="529" t="s">
        <v>1075</v>
      </c>
    </row>
    <row r="27804" spans="12:13" x14ac:dyDescent="0.35">
      <c r="L27804" s="535" t="s">
        <v>28867</v>
      </c>
      <c r="M27804" s="529" t="s">
        <v>1075</v>
      </c>
    </row>
    <row r="27805" spans="12:13" x14ac:dyDescent="0.35">
      <c r="L27805" s="535" t="s">
        <v>28868</v>
      </c>
      <c r="M27805" s="529" t="s">
        <v>1075</v>
      </c>
    </row>
    <row r="27806" spans="12:13" x14ac:dyDescent="0.35">
      <c r="L27806" s="535" t="s">
        <v>28869</v>
      </c>
      <c r="M27806" s="529" t="s">
        <v>1075</v>
      </c>
    </row>
    <row r="27807" spans="12:13" x14ac:dyDescent="0.35">
      <c r="L27807" s="535" t="s">
        <v>28870</v>
      </c>
      <c r="M27807" s="529" t="s">
        <v>1075</v>
      </c>
    </row>
    <row r="27808" spans="12:13" x14ac:dyDescent="0.35">
      <c r="L27808" s="535" t="s">
        <v>28871</v>
      </c>
      <c r="M27808" s="529" t="s">
        <v>1075</v>
      </c>
    </row>
    <row r="27809" spans="12:13" x14ac:dyDescent="0.35">
      <c r="L27809" s="535" t="s">
        <v>28872</v>
      </c>
      <c r="M27809" s="529" t="s">
        <v>1075</v>
      </c>
    </row>
    <row r="27810" spans="12:13" x14ac:dyDescent="0.35">
      <c r="L27810" s="535" t="s">
        <v>28873</v>
      </c>
      <c r="M27810" s="529" t="s">
        <v>1075</v>
      </c>
    </row>
    <row r="27811" spans="12:13" x14ac:dyDescent="0.35">
      <c r="L27811" s="535" t="s">
        <v>28874</v>
      </c>
      <c r="M27811" s="529" t="s">
        <v>1075</v>
      </c>
    </row>
    <row r="27812" spans="12:13" x14ac:dyDescent="0.35">
      <c r="L27812" s="535" t="s">
        <v>28875</v>
      </c>
      <c r="M27812" s="529" t="s">
        <v>1075</v>
      </c>
    </row>
    <row r="27813" spans="12:13" x14ac:dyDescent="0.35">
      <c r="L27813" s="535" t="s">
        <v>28876</v>
      </c>
      <c r="M27813" s="529" t="s">
        <v>1075</v>
      </c>
    </row>
    <row r="27814" spans="12:13" x14ac:dyDescent="0.35">
      <c r="L27814" s="535" t="s">
        <v>28877</v>
      </c>
      <c r="M27814" s="529" t="s">
        <v>1075</v>
      </c>
    </row>
    <row r="27815" spans="12:13" x14ac:dyDescent="0.35">
      <c r="L27815" s="535" t="s">
        <v>28878</v>
      </c>
      <c r="M27815" s="529" t="s">
        <v>1075</v>
      </c>
    </row>
    <row r="27816" spans="12:13" x14ac:dyDescent="0.35">
      <c r="L27816" s="535" t="s">
        <v>28879</v>
      </c>
      <c r="M27816" s="529" t="s">
        <v>1075</v>
      </c>
    </row>
    <row r="27817" spans="12:13" x14ac:dyDescent="0.35">
      <c r="L27817" s="535" t="s">
        <v>28880</v>
      </c>
      <c r="M27817" s="529" t="s">
        <v>1075</v>
      </c>
    </row>
    <row r="27818" spans="12:13" x14ac:dyDescent="0.35">
      <c r="L27818" s="535" t="s">
        <v>28881</v>
      </c>
      <c r="M27818" s="529" t="s">
        <v>1075</v>
      </c>
    </row>
    <row r="27819" spans="12:13" x14ac:dyDescent="0.35">
      <c r="L27819" s="535" t="s">
        <v>28882</v>
      </c>
      <c r="M27819" s="529" t="s">
        <v>1075</v>
      </c>
    </row>
    <row r="27820" spans="12:13" x14ac:dyDescent="0.35">
      <c r="L27820" s="535" t="s">
        <v>28883</v>
      </c>
      <c r="M27820" s="529" t="s">
        <v>1075</v>
      </c>
    </row>
    <row r="27821" spans="12:13" x14ac:dyDescent="0.35">
      <c r="L27821" s="535" t="s">
        <v>28884</v>
      </c>
      <c r="M27821" s="529" t="s">
        <v>1075</v>
      </c>
    </row>
    <row r="27822" spans="12:13" x14ac:dyDescent="0.35">
      <c r="L27822" s="535" t="s">
        <v>28885</v>
      </c>
      <c r="M27822" s="529" t="s">
        <v>1075</v>
      </c>
    </row>
    <row r="27823" spans="12:13" x14ac:dyDescent="0.35">
      <c r="L27823" s="535" t="s">
        <v>28886</v>
      </c>
      <c r="M27823" s="529" t="s">
        <v>1075</v>
      </c>
    </row>
    <row r="27824" spans="12:13" x14ac:dyDescent="0.35">
      <c r="L27824" s="535" t="s">
        <v>28887</v>
      </c>
      <c r="M27824" s="529" t="s">
        <v>1075</v>
      </c>
    </row>
    <row r="27825" spans="12:13" x14ac:dyDescent="0.35">
      <c r="L27825" s="535" t="s">
        <v>28888</v>
      </c>
      <c r="M27825" s="529" t="s">
        <v>1075</v>
      </c>
    </row>
    <row r="27826" spans="12:13" x14ac:dyDescent="0.35">
      <c r="L27826" s="535" t="s">
        <v>28889</v>
      </c>
      <c r="M27826" s="529" t="s">
        <v>1075</v>
      </c>
    </row>
    <row r="27827" spans="12:13" x14ac:dyDescent="0.35">
      <c r="L27827" s="535" t="s">
        <v>28890</v>
      </c>
      <c r="M27827" s="529" t="s">
        <v>1075</v>
      </c>
    </row>
    <row r="27828" spans="12:13" x14ac:dyDescent="0.35">
      <c r="L27828" s="535" t="s">
        <v>28891</v>
      </c>
      <c r="M27828" s="529" t="s">
        <v>1075</v>
      </c>
    </row>
    <row r="27829" spans="12:13" x14ac:dyDescent="0.35">
      <c r="L27829" s="535" t="s">
        <v>28892</v>
      </c>
      <c r="M27829" s="529" t="s">
        <v>1075</v>
      </c>
    </row>
    <row r="27830" spans="12:13" x14ac:dyDescent="0.35">
      <c r="L27830" s="535" t="s">
        <v>28893</v>
      </c>
      <c r="M27830" s="529" t="s">
        <v>1075</v>
      </c>
    </row>
    <row r="27831" spans="12:13" x14ac:dyDescent="0.35">
      <c r="L27831" s="535" t="s">
        <v>28894</v>
      </c>
      <c r="M27831" s="529" t="s">
        <v>1075</v>
      </c>
    </row>
    <row r="27832" spans="12:13" x14ac:dyDescent="0.35">
      <c r="L27832" s="535" t="s">
        <v>28895</v>
      </c>
      <c r="M27832" s="529" t="s">
        <v>1075</v>
      </c>
    </row>
    <row r="27833" spans="12:13" x14ac:dyDescent="0.35">
      <c r="L27833" s="535" t="s">
        <v>28896</v>
      </c>
      <c r="M27833" s="529" t="s">
        <v>1075</v>
      </c>
    </row>
    <row r="27834" spans="12:13" x14ac:dyDescent="0.35">
      <c r="L27834" s="535" t="s">
        <v>28897</v>
      </c>
      <c r="M27834" s="529" t="s">
        <v>1075</v>
      </c>
    </row>
    <row r="27835" spans="12:13" x14ac:dyDescent="0.35">
      <c r="L27835" s="535" t="s">
        <v>28898</v>
      </c>
      <c r="M27835" s="529" t="s">
        <v>1075</v>
      </c>
    </row>
    <row r="27836" spans="12:13" x14ac:dyDescent="0.35">
      <c r="L27836" s="535" t="s">
        <v>28899</v>
      </c>
      <c r="M27836" s="529" t="s">
        <v>1075</v>
      </c>
    </row>
    <row r="27837" spans="12:13" x14ac:dyDescent="0.35">
      <c r="L27837" s="535" t="s">
        <v>28900</v>
      </c>
      <c r="M27837" s="529" t="s">
        <v>1075</v>
      </c>
    </row>
    <row r="27838" spans="12:13" x14ac:dyDescent="0.35">
      <c r="L27838" s="535" t="s">
        <v>28901</v>
      </c>
      <c r="M27838" s="529" t="s">
        <v>1075</v>
      </c>
    </row>
    <row r="27839" spans="12:13" x14ac:dyDescent="0.35">
      <c r="L27839" s="535" t="s">
        <v>28902</v>
      </c>
      <c r="M27839" s="529" t="s">
        <v>1075</v>
      </c>
    </row>
    <row r="27840" spans="12:13" x14ac:dyDescent="0.35">
      <c r="L27840" s="535" t="s">
        <v>28903</v>
      </c>
      <c r="M27840" s="529" t="s">
        <v>1075</v>
      </c>
    </row>
    <row r="27841" spans="12:13" x14ac:dyDescent="0.35">
      <c r="L27841" s="535" t="s">
        <v>28904</v>
      </c>
      <c r="M27841" s="529" t="s">
        <v>1075</v>
      </c>
    </row>
    <row r="27842" spans="12:13" x14ac:dyDescent="0.35">
      <c r="L27842" s="535" t="s">
        <v>28905</v>
      </c>
      <c r="M27842" s="529" t="s">
        <v>1075</v>
      </c>
    </row>
    <row r="27843" spans="12:13" x14ac:dyDescent="0.35">
      <c r="L27843" s="535" t="s">
        <v>28906</v>
      </c>
      <c r="M27843" s="529" t="s">
        <v>1075</v>
      </c>
    </row>
    <row r="27844" spans="12:13" x14ac:dyDescent="0.35">
      <c r="L27844" s="535" t="s">
        <v>28907</v>
      </c>
      <c r="M27844" s="529" t="s">
        <v>1075</v>
      </c>
    </row>
    <row r="27845" spans="12:13" x14ac:dyDescent="0.35">
      <c r="L27845" s="535" t="s">
        <v>28908</v>
      </c>
      <c r="M27845" s="529" t="s">
        <v>1075</v>
      </c>
    </row>
    <row r="27846" spans="12:13" x14ac:dyDescent="0.35">
      <c r="L27846" s="535" t="s">
        <v>28909</v>
      </c>
      <c r="M27846" s="529" t="s">
        <v>1075</v>
      </c>
    </row>
    <row r="27847" spans="12:13" x14ac:dyDescent="0.35">
      <c r="L27847" s="535" t="s">
        <v>28910</v>
      </c>
      <c r="M27847" s="529" t="s">
        <v>1075</v>
      </c>
    </row>
    <row r="27848" spans="12:13" x14ac:dyDescent="0.35">
      <c r="L27848" s="535" t="s">
        <v>28911</v>
      </c>
      <c r="M27848" s="529" t="s">
        <v>1075</v>
      </c>
    </row>
    <row r="27849" spans="12:13" x14ac:dyDescent="0.35">
      <c r="L27849" s="535" t="s">
        <v>28912</v>
      </c>
      <c r="M27849" s="529" t="s">
        <v>1075</v>
      </c>
    </row>
    <row r="27850" spans="12:13" x14ac:dyDescent="0.35">
      <c r="L27850" s="535" t="s">
        <v>28913</v>
      </c>
      <c r="M27850" s="529" t="s">
        <v>1075</v>
      </c>
    </row>
    <row r="27851" spans="12:13" x14ac:dyDescent="0.35">
      <c r="L27851" s="535" t="s">
        <v>28914</v>
      </c>
      <c r="M27851" s="529" t="s">
        <v>1075</v>
      </c>
    </row>
    <row r="27852" spans="12:13" x14ac:dyDescent="0.35">
      <c r="L27852" s="535" t="s">
        <v>28915</v>
      </c>
      <c r="M27852" s="529" t="s">
        <v>1075</v>
      </c>
    </row>
    <row r="27853" spans="12:13" x14ac:dyDescent="0.35">
      <c r="L27853" s="535" t="s">
        <v>28916</v>
      </c>
      <c r="M27853" s="529" t="s">
        <v>1075</v>
      </c>
    </row>
    <row r="27854" spans="12:13" x14ac:dyDescent="0.35">
      <c r="L27854" s="535" t="s">
        <v>28917</v>
      </c>
      <c r="M27854" s="529" t="s">
        <v>1075</v>
      </c>
    </row>
    <row r="27855" spans="12:13" x14ac:dyDescent="0.35">
      <c r="L27855" s="535" t="s">
        <v>28918</v>
      </c>
      <c r="M27855" s="529" t="s">
        <v>1075</v>
      </c>
    </row>
    <row r="27856" spans="12:13" x14ac:dyDescent="0.35">
      <c r="L27856" s="535" t="s">
        <v>28919</v>
      </c>
      <c r="M27856" s="529" t="s">
        <v>1075</v>
      </c>
    </row>
    <row r="27857" spans="12:13" x14ac:dyDescent="0.35">
      <c r="L27857" s="535" t="s">
        <v>28920</v>
      </c>
      <c r="M27857" s="529" t="s">
        <v>1075</v>
      </c>
    </row>
    <row r="27858" spans="12:13" x14ac:dyDescent="0.35">
      <c r="L27858" s="535" t="s">
        <v>28921</v>
      </c>
      <c r="M27858" s="529" t="s">
        <v>1075</v>
      </c>
    </row>
    <row r="27859" spans="12:13" x14ac:dyDescent="0.35">
      <c r="L27859" s="535" t="s">
        <v>28922</v>
      </c>
      <c r="M27859" s="529" t="s">
        <v>1075</v>
      </c>
    </row>
    <row r="27860" spans="12:13" x14ac:dyDescent="0.35">
      <c r="L27860" s="535" t="s">
        <v>28923</v>
      </c>
      <c r="M27860" s="529" t="s">
        <v>1075</v>
      </c>
    </row>
    <row r="27861" spans="12:13" x14ac:dyDescent="0.35">
      <c r="L27861" s="535" t="s">
        <v>28924</v>
      </c>
      <c r="M27861" s="529" t="s">
        <v>1075</v>
      </c>
    </row>
    <row r="27862" spans="12:13" x14ac:dyDescent="0.35">
      <c r="L27862" s="535" t="s">
        <v>28925</v>
      </c>
      <c r="M27862" s="529" t="s">
        <v>1075</v>
      </c>
    </row>
    <row r="27863" spans="12:13" x14ac:dyDescent="0.35">
      <c r="L27863" s="535" t="s">
        <v>28926</v>
      </c>
      <c r="M27863" s="529" t="s">
        <v>1075</v>
      </c>
    </row>
    <row r="27864" spans="12:13" x14ac:dyDescent="0.35">
      <c r="L27864" s="535" t="s">
        <v>28927</v>
      </c>
      <c r="M27864" s="529" t="s">
        <v>1075</v>
      </c>
    </row>
    <row r="27865" spans="12:13" x14ac:dyDescent="0.35">
      <c r="L27865" s="535" t="s">
        <v>28928</v>
      </c>
      <c r="M27865" s="529" t="s">
        <v>1075</v>
      </c>
    </row>
    <row r="27866" spans="12:13" x14ac:dyDescent="0.35">
      <c r="L27866" s="535" t="s">
        <v>28929</v>
      </c>
      <c r="M27866" s="529" t="s">
        <v>1075</v>
      </c>
    </row>
    <row r="27867" spans="12:13" x14ac:dyDescent="0.35">
      <c r="L27867" s="535" t="s">
        <v>28930</v>
      </c>
      <c r="M27867" s="529" t="s">
        <v>1075</v>
      </c>
    </row>
    <row r="27868" spans="12:13" x14ac:dyDescent="0.35">
      <c r="L27868" s="535" t="s">
        <v>28931</v>
      </c>
      <c r="M27868" s="529" t="s">
        <v>1075</v>
      </c>
    </row>
    <row r="27869" spans="12:13" x14ac:dyDescent="0.35">
      <c r="L27869" s="535" t="s">
        <v>28932</v>
      </c>
      <c r="M27869" s="529" t="s">
        <v>1075</v>
      </c>
    </row>
    <row r="27870" spans="12:13" x14ac:dyDescent="0.35">
      <c r="L27870" s="535" t="s">
        <v>28933</v>
      </c>
      <c r="M27870" s="529" t="s">
        <v>1075</v>
      </c>
    </row>
    <row r="27871" spans="12:13" x14ac:dyDescent="0.35">
      <c r="L27871" s="535" t="s">
        <v>28934</v>
      </c>
      <c r="M27871" s="529" t="s">
        <v>1075</v>
      </c>
    </row>
    <row r="27872" spans="12:13" x14ac:dyDescent="0.35">
      <c r="L27872" s="535" t="s">
        <v>28935</v>
      </c>
      <c r="M27872" s="529" t="s">
        <v>1075</v>
      </c>
    </row>
    <row r="27873" spans="12:13" x14ac:dyDescent="0.35">
      <c r="L27873" s="535" t="s">
        <v>28936</v>
      </c>
      <c r="M27873" s="529" t="s">
        <v>1075</v>
      </c>
    </row>
    <row r="27874" spans="12:13" x14ac:dyDescent="0.35">
      <c r="L27874" s="535" t="s">
        <v>28937</v>
      </c>
      <c r="M27874" s="529" t="s">
        <v>1075</v>
      </c>
    </row>
    <row r="27875" spans="12:13" x14ac:dyDescent="0.35">
      <c r="L27875" s="535" t="s">
        <v>28938</v>
      </c>
      <c r="M27875" s="529" t="s">
        <v>1075</v>
      </c>
    </row>
    <row r="27876" spans="12:13" x14ac:dyDescent="0.35">
      <c r="L27876" s="535" t="s">
        <v>28939</v>
      </c>
      <c r="M27876" s="529" t="s">
        <v>1075</v>
      </c>
    </row>
    <row r="27877" spans="12:13" x14ac:dyDescent="0.35">
      <c r="L27877" s="535" t="s">
        <v>28940</v>
      </c>
      <c r="M27877" s="529" t="s">
        <v>1075</v>
      </c>
    </row>
    <row r="27878" spans="12:13" x14ac:dyDescent="0.35">
      <c r="L27878" s="535" t="s">
        <v>28941</v>
      </c>
      <c r="M27878" s="529" t="s">
        <v>1075</v>
      </c>
    </row>
    <row r="27879" spans="12:13" x14ac:dyDescent="0.35">
      <c r="L27879" s="535" t="s">
        <v>28942</v>
      </c>
      <c r="M27879" s="529" t="s">
        <v>1075</v>
      </c>
    </row>
    <row r="27880" spans="12:13" x14ac:dyDescent="0.35">
      <c r="L27880" s="535" t="s">
        <v>28943</v>
      </c>
      <c r="M27880" s="529" t="s">
        <v>1075</v>
      </c>
    </row>
    <row r="27881" spans="12:13" x14ac:dyDescent="0.35">
      <c r="L27881" s="535" t="s">
        <v>28944</v>
      </c>
      <c r="M27881" s="529" t="s">
        <v>1075</v>
      </c>
    </row>
    <row r="27882" spans="12:13" x14ac:dyDescent="0.35">
      <c r="L27882" s="535" t="s">
        <v>28945</v>
      </c>
      <c r="M27882" s="529" t="s">
        <v>1075</v>
      </c>
    </row>
    <row r="27883" spans="12:13" x14ac:dyDescent="0.35">
      <c r="L27883" s="535" t="s">
        <v>28946</v>
      </c>
      <c r="M27883" s="529" t="s">
        <v>1075</v>
      </c>
    </row>
    <row r="27884" spans="12:13" x14ac:dyDescent="0.35">
      <c r="L27884" s="535" t="s">
        <v>28947</v>
      </c>
      <c r="M27884" s="529" t="s">
        <v>1068</v>
      </c>
    </row>
    <row r="27885" spans="12:13" x14ac:dyDescent="0.35">
      <c r="L27885" s="535" t="s">
        <v>28948</v>
      </c>
      <c r="M27885" s="529" t="s">
        <v>1075</v>
      </c>
    </row>
    <row r="27886" spans="12:13" x14ac:dyDescent="0.35">
      <c r="L27886" s="535" t="s">
        <v>28949</v>
      </c>
      <c r="M27886" s="529" t="s">
        <v>1075</v>
      </c>
    </row>
    <row r="27887" spans="12:13" x14ac:dyDescent="0.35">
      <c r="L27887" s="535" t="s">
        <v>28950</v>
      </c>
      <c r="M27887" s="529" t="s">
        <v>1075</v>
      </c>
    </row>
    <row r="27888" spans="12:13" x14ac:dyDescent="0.35">
      <c r="L27888" s="535" t="s">
        <v>28951</v>
      </c>
      <c r="M27888" s="529" t="s">
        <v>1075</v>
      </c>
    </row>
    <row r="27889" spans="12:13" x14ac:dyDescent="0.35">
      <c r="L27889" s="535" t="s">
        <v>28952</v>
      </c>
      <c r="M27889" s="529" t="s">
        <v>1068</v>
      </c>
    </row>
    <row r="27890" spans="12:13" x14ac:dyDescent="0.35">
      <c r="L27890" s="535" t="s">
        <v>28953</v>
      </c>
      <c r="M27890" s="529" t="s">
        <v>1068</v>
      </c>
    </row>
    <row r="27891" spans="12:13" x14ac:dyDescent="0.35">
      <c r="L27891" s="535" t="s">
        <v>28954</v>
      </c>
      <c r="M27891" s="529" t="s">
        <v>1075</v>
      </c>
    </row>
    <row r="27892" spans="12:13" x14ac:dyDescent="0.35">
      <c r="L27892" s="535" t="s">
        <v>28955</v>
      </c>
      <c r="M27892" s="529" t="s">
        <v>1075</v>
      </c>
    </row>
    <row r="27893" spans="12:13" x14ac:dyDescent="0.35">
      <c r="L27893" s="535" t="s">
        <v>28956</v>
      </c>
      <c r="M27893" s="529" t="s">
        <v>1068</v>
      </c>
    </row>
    <row r="27894" spans="12:13" x14ac:dyDescent="0.35">
      <c r="L27894" s="535" t="s">
        <v>28957</v>
      </c>
      <c r="M27894" s="529" t="s">
        <v>1075</v>
      </c>
    </row>
    <row r="27895" spans="12:13" x14ac:dyDescent="0.35">
      <c r="L27895" s="535" t="s">
        <v>28958</v>
      </c>
      <c r="M27895" s="529" t="s">
        <v>1075</v>
      </c>
    </row>
    <row r="27896" spans="12:13" x14ac:dyDescent="0.35">
      <c r="L27896" s="535" t="s">
        <v>28959</v>
      </c>
      <c r="M27896" s="529" t="s">
        <v>1075</v>
      </c>
    </row>
    <row r="27897" spans="12:13" x14ac:dyDescent="0.35">
      <c r="L27897" s="535" t="s">
        <v>28960</v>
      </c>
      <c r="M27897" s="529" t="s">
        <v>1075</v>
      </c>
    </row>
    <row r="27898" spans="12:13" x14ac:dyDescent="0.35">
      <c r="L27898" s="535" t="s">
        <v>28961</v>
      </c>
      <c r="M27898" s="529" t="s">
        <v>1075</v>
      </c>
    </row>
    <row r="27899" spans="12:13" x14ac:dyDescent="0.35">
      <c r="L27899" s="535" t="s">
        <v>28962</v>
      </c>
      <c r="M27899" s="529" t="s">
        <v>1068</v>
      </c>
    </row>
    <row r="27900" spans="12:13" x14ac:dyDescent="0.35">
      <c r="L27900" s="535" t="s">
        <v>28963</v>
      </c>
      <c r="M27900" s="529" t="s">
        <v>1068</v>
      </c>
    </row>
    <row r="27901" spans="12:13" x14ac:dyDescent="0.35">
      <c r="L27901" s="535" t="s">
        <v>28964</v>
      </c>
      <c r="M27901" s="529" t="s">
        <v>1075</v>
      </c>
    </row>
    <row r="27902" spans="12:13" x14ac:dyDescent="0.35">
      <c r="L27902" s="535" t="s">
        <v>28965</v>
      </c>
      <c r="M27902" s="529" t="s">
        <v>1075</v>
      </c>
    </row>
    <row r="27903" spans="12:13" x14ac:dyDescent="0.35">
      <c r="L27903" s="535" t="s">
        <v>28966</v>
      </c>
      <c r="M27903" s="529" t="s">
        <v>1075</v>
      </c>
    </row>
    <row r="27904" spans="12:13" x14ac:dyDescent="0.35">
      <c r="L27904" s="535" t="s">
        <v>28967</v>
      </c>
      <c r="M27904" s="529" t="s">
        <v>1075</v>
      </c>
    </row>
    <row r="27905" spans="12:13" x14ac:dyDescent="0.35">
      <c r="L27905" s="535" t="s">
        <v>28968</v>
      </c>
      <c r="M27905" s="529" t="s">
        <v>1068</v>
      </c>
    </row>
    <row r="27906" spans="12:13" x14ac:dyDescent="0.35">
      <c r="L27906" s="535" t="s">
        <v>28969</v>
      </c>
      <c r="M27906" s="529" t="s">
        <v>1068</v>
      </c>
    </row>
    <row r="27907" spans="12:13" x14ac:dyDescent="0.35">
      <c r="L27907" s="535" t="s">
        <v>28970</v>
      </c>
      <c r="M27907" s="529" t="s">
        <v>1075</v>
      </c>
    </row>
    <row r="27908" spans="12:13" x14ac:dyDescent="0.35">
      <c r="L27908" s="535" t="s">
        <v>28971</v>
      </c>
      <c r="M27908" s="529" t="s">
        <v>1075</v>
      </c>
    </row>
    <row r="27909" spans="12:13" x14ac:dyDescent="0.35">
      <c r="L27909" s="535" t="s">
        <v>28972</v>
      </c>
      <c r="M27909" s="529" t="s">
        <v>1068</v>
      </c>
    </row>
    <row r="27910" spans="12:13" x14ac:dyDescent="0.35">
      <c r="L27910" s="535" t="s">
        <v>28973</v>
      </c>
      <c r="M27910" s="529" t="s">
        <v>1068</v>
      </c>
    </row>
    <row r="27911" spans="12:13" x14ac:dyDescent="0.35">
      <c r="L27911" s="535" t="s">
        <v>28974</v>
      </c>
      <c r="M27911" s="529" t="s">
        <v>1075</v>
      </c>
    </row>
    <row r="27912" spans="12:13" x14ac:dyDescent="0.35">
      <c r="L27912" s="535" t="s">
        <v>28975</v>
      </c>
      <c r="M27912" s="529" t="s">
        <v>1075</v>
      </c>
    </row>
    <row r="27913" spans="12:13" x14ac:dyDescent="0.35">
      <c r="L27913" s="535" t="s">
        <v>28976</v>
      </c>
      <c r="M27913" s="529" t="s">
        <v>1068</v>
      </c>
    </row>
    <row r="27914" spans="12:13" x14ac:dyDescent="0.35">
      <c r="L27914" s="535" t="s">
        <v>28977</v>
      </c>
      <c r="M27914" s="529" t="s">
        <v>1068</v>
      </c>
    </row>
    <row r="27915" spans="12:13" x14ac:dyDescent="0.35">
      <c r="L27915" s="535" t="s">
        <v>28978</v>
      </c>
      <c r="M27915" s="529" t="s">
        <v>1075</v>
      </c>
    </row>
    <row r="27916" spans="12:13" x14ac:dyDescent="0.35">
      <c r="L27916" s="535" t="s">
        <v>28979</v>
      </c>
      <c r="M27916" s="529" t="s">
        <v>1068</v>
      </c>
    </row>
    <row r="27917" spans="12:13" x14ac:dyDescent="0.35">
      <c r="L27917" s="535" t="s">
        <v>28980</v>
      </c>
      <c r="M27917" s="529" t="s">
        <v>1068</v>
      </c>
    </row>
    <row r="27918" spans="12:13" x14ac:dyDescent="0.35">
      <c r="L27918" s="535" t="s">
        <v>28981</v>
      </c>
      <c r="M27918" s="529" t="s">
        <v>1068</v>
      </c>
    </row>
    <row r="27919" spans="12:13" x14ac:dyDescent="0.35">
      <c r="L27919" s="535" t="s">
        <v>28982</v>
      </c>
      <c r="M27919" s="529" t="s">
        <v>1075</v>
      </c>
    </row>
    <row r="27920" spans="12:13" x14ac:dyDescent="0.35">
      <c r="L27920" s="535" t="s">
        <v>28983</v>
      </c>
      <c r="M27920" s="529" t="s">
        <v>1068</v>
      </c>
    </row>
    <row r="27921" spans="12:13" x14ac:dyDescent="0.35">
      <c r="L27921" s="535" t="s">
        <v>28984</v>
      </c>
      <c r="M27921" s="529" t="s">
        <v>1068</v>
      </c>
    </row>
    <row r="27922" spans="12:13" x14ac:dyDescent="0.35">
      <c r="L27922" s="535" t="s">
        <v>28985</v>
      </c>
      <c r="M27922" s="529" t="s">
        <v>1075</v>
      </c>
    </row>
    <row r="27923" spans="12:13" x14ac:dyDescent="0.35">
      <c r="L27923" s="535" t="s">
        <v>28986</v>
      </c>
      <c r="M27923" s="529" t="s">
        <v>1075</v>
      </c>
    </row>
    <row r="27924" spans="12:13" x14ac:dyDescent="0.35">
      <c r="L27924" s="535" t="s">
        <v>28987</v>
      </c>
      <c r="M27924" s="529" t="s">
        <v>1075</v>
      </c>
    </row>
    <row r="27925" spans="12:13" x14ac:dyDescent="0.35">
      <c r="L27925" s="535" t="s">
        <v>28988</v>
      </c>
      <c r="M27925" s="529" t="s">
        <v>1075</v>
      </c>
    </row>
    <row r="27926" spans="12:13" x14ac:dyDescent="0.35">
      <c r="L27926" s="535" t="s">
        <v>28989</v>
      </c>
      <c r="M27926" s="529" t="s">
        <v>1075</v>
      </c>
    </row>
    <row r="27927" spans="12:13" x14ac:dyDescent="0.35">
      <c r="L27927" s="535" t="s">
        <v>28990</v>
      </c>
      <c r="M27927" s="529" t="s">
        <v>1075</v>
      </c>
    </row>
    <row r="27928" spans="12:13" x14ac:dyDescent="0.35">
      <c r="L27928" s="535" t="s">
        <v>28991</v>
      </c>
      <c r="M27928" s="529" t="s">
        <v>1075</v>
      </c>
    </row>
    <row r="27929" spans="12:13" x14ac:dyDescent="0.35">
      <c r="L27929" s="535" t="s">
        <v>28992</v>
      </c>
      <c r="M27929" s="529" t="s">
        <v>1075</v>
      </c>
    </row>
    <row r="27930" spans="12:13" x14ac:dyDescent="0.35">
      <c r="L27930" s="535" t="s">
        <v>28993</v>
      </c>
      <c r="M27930" s="529" t="s">
        <v>1075</v>
      </c>
    </row>
    <row r="27931" spans="12:13" x14ac:dyDescent="0.35">
      <c r="L27931" s="535" t="s">
        <v>28994</v>
      </c>
      <c r="M27931" s="529" t="s">
        <v>1075</v>
      </c>
    </row>
    <row r="27932" spans="12:13" x14ac:dyDescent="0.35">
      <c r="L27932" s="535" t="s">
        <v>28995</v>
      </c>
      <c r="M27932" s="529" t="s">
        <v>1075</v>
      </c>
    </row>
    <row r="27933" spans="12:13" x14ac:dyDescent="0.35">
      <c r="L27933" s="535" t="s">
        <v>28996</v>
      </c>
      <c r="M27933" s="529" t="s">
        <v>1075</v>
      </c>
    </row>
    <row r="27934" spans="12:13" x14ac:dyDescent="0.35">
      <c r="L27934" s="535" t="s">
        <v>28997</v>
      </c>
      <c r="M27934" s="529" t="s">
        <v>1075</v>
      </c>
    </row>
    <row r="27935" spans="12:13" x14ac:dyDescent="0.35">
      <c r="L27935" s="535" t="s">
        <v>28998</v>
      </c>
      <c r="M27935" s="529" t="s">
        <v>1075</v>
      </c>
    </row>
    <row r="27936" spans="12:13" x14ac:dyDescent="0.35">
      <c r="L27936" s="535" t="s">
        <v>28999</v>
      </c>
      <c r="M27936" s="529" t="s">
        <v>1075</v>
      </c>
    </row>
    <row r="27937" spans="12:13" x14ac:dyDescent="0.35">
      <c r="L27937" s="535" t="s">
        <v>29000</v>
      </c>
      <c r="M27937" s="529" t="s">
        <v>1075</v>
      </c>
    </row>
    <row r="27938" spans="12:13" x14ac:dyDescent="0.35">
      <c r="L27938" s="535" t="s">
        <v>29001</v>
      </c>
      <c r="M27938" s="529" t="s">
        <v>1075</v>
      </c>
    </row>
    <row r="27939" spans="12:13" x14ac:dyDescent="0.35">
      <c r="L27939" s="535" t="s">
        <v>29002</v>
      </c>
      <c r="M27939" s="529" t="s">
        <v>1075</v>
      </c>
    </row>
    <row r="27940" spans="12:13" x14ac:dyDescent="0.35">
      <c r="L27940" s="535" t="s">
        <v>29003</v>
      </c>
      <c r="M27940" s="529" t="s">
        <v>1075</v>
      </c>
    </row>
    <row r="27941" spans="12:13" x14ac:dyDescent="0.35">
      <c r="L27941" s="535" t="s">
        <v>29004</v>
      </c>
      <c r="M27941" s="529" t="s">
        <v>1075</v>
      </c>
    </row>
    <row r="27942" spans="12:13" x14ac:dyDescent="0.35">
      <c r="L27942" s="535" t="s">
        <v>29005</v>
      </c>
      <c r="M27942" s="529" t="s">
        <v>1075</v>
      </c>
    </row>
    <row r="27943" spans="12:13" x14ac:dyDescent="0.35">
      <c r="L27943" s="535" t="s">
        <v>29006</v>
      </c>
      <c r="M27943" s="529" t="s">
        <v>1075</v>
      </c>
    </row>
    <row r="27944" spans="12:13" x14ac:dyDescent="0.35">
      <c r="L27944" s="535" t="s">
        <v>29007</v>
      </c>
      <c r="M27944" s="529" t="s">
        <v>1075</v>
      </c>
    </row>
    <row r="27945" spans="12:13" x14ac:dyDescent="0.35">
      <c r="L27945" s="535" t="s">
        <v>29008</v>
      </c>
      <c r="M27945" s="529" t="s">
        <v>1075</v>
      </c>
    </row>
    <row r="27946" spans="12:13" x14ac:dyDescent="0.35">
      <c r="L27946" s="535" t="s">
        <v>29009</v>
      </c>
      <c r="M27946" s="529" t="s">
        <v>1075</v>
      </c>
    </row>
    <row r="27947" spans="12:13" x14ac:dyDescent="0.35">
      <c r="L27947" s="535" t="s">
        <v>29010</v>
      </c>
      <c r="M27947" s="529" t="s">
        <v>1075</v>
      </c>
    </row>
    <row r="27948" spans="12:13" x14ac:dyDescent="0.35">
      <c r="L27948" s="535" t="s">
        <v>29011</v>
      </c>
      <c r="M27948" s="529" t="s">
        <v>1075</v>
      </c>
    </row>
    <row r="27949" spans="12:13" x14ac:dyDescent="0.35">
      <c r="L27949" s="535" t="s">
        <v>29012</v>
      </c>
      <c r="M27949" s="529" t="s">
        <v>1075</v>
      </c>
    </row>
    <row r="27950" spans="12:13" x14ac:dyDescent="0.35">
      <c r="L27950" s="535" t="s">
        <v>29013</v>
      </c>
      <c r="M27950" s="529" t="s">
        <v>1075</v>
      </c>
    </row>
    <row r="27951" spans="12:13" x14ac:dyDescent="0.35">
      <c r="L27951" s="535" t="s">
        <v>29014</v>
      </c>
      <c r="M27951" s="529" t="s">
        <v>1075</v>
      </c>
    </row>
    <row r="27952" spans="12:13" x14ac:dyDescent="0.35">
      <c r="L27952" s="535" t="s">
        <v>29015</v>
      </c>
      <c r="M27952" s="529" t="s">
        <v>1075</v>
      </c>
    </row>
    <row r="27953" spans="12:13" x14ac:dyDescent="0.35">
      <c r="L27953" s="535" t="s">
        <v>29016</v>
      </c>
      <c r="M27953" s="529" t="s">
        <v>1075</v>
      </c>
    </row>
    <row r="27954" spans="12:13" x14ac:dyDescent="0.35">
      <c r="L27954" s="535" t="s">
        <v>29017</v>
      </c>
      <c r="M27954" s="529" t="s">
        <v>1075</v>
      </c>
    </row>
    <row r="27955" spans="12:13" x14ac:dyDescent="0.35">
      <c r="L27955" s="535" t="s">
        <v>29018</v>
      </c>
      <c r="M27955" s="529" t="s">
        <v>1075</v>
      </c>
    </row>
    <row r="27956" spans="12:13" x14ac:dyDescent="0.35">
      <c r="L27956" s="535" t="s">
        <v>29019</v>
      </c>
      <c r="M27956" s="529" t="s">
        <v>1075</v>
      </c>
    </row>
    <row r="27957" spans="12:13" x14ac:dyDescent="0.35">
      <c r="L27957" s="535" t="s">
        <v>29020</v>
      </c>
      <c r="M27957" s="529" t="s">
        <v>1075</v>
      </c>
    </row>
    <row r="27958" spans="12:13" x14ac:dyDescent="0.35">
      <c r="L27958" s="535" t="s">
        <v>29021</v>
      </c>
      <c r="M27958" s="529" t="s">
        <v>1075</v>
      </c>
    </row>
    <row r="27959" spans="12:13" x14ac:dyDescent="0.35">
      <c r="L27959" s="535" t="s">
        <v>29022</v>
      </c>
      <c r="M27959" s="529" t="s">
        <v>1075</v>
      </c>
    </row>
    <row r="27960" spans="12:13" x14ac:dyDescent="0.35">
      <c r="L27960" s="535" t="s">
        <v>29023</v>
      </c>
      <c r="M27960" s="529" t="s">
        <v>1075</v>
      </c>
    </row>
    <row r="27961" spans="12:13" x14ac:dyDescent="0.35">
      <c r="L27961" s="535" t="s">
        <v>29024</v>
      </c>
      <c r="M27961" s="529" t="s">
        <v>1075</v>
      </c>
    </row>
    <row r="27962" spans="12:13" x14ac:dyDescent="0.35">
      <c r="L27962" s="535" t="s">
        <v>29025</v>
      </c>
      <c r="M27962" s="529" t="s">
        <v>1075</v>
      </c>
    </row>
    <row r="27963" spans="12:13" x14ac:dyDescent="0.35">
      <c r="L27963" s="535" t="s">
        <v>29026</v>
      </c>
      <c r="M27963" s="529" t="s">
        <v>1075</v>
      </c>
    </row>
    <row r="27964" spans="12:13" x14ac:dyDescent="0.35">
      <c r="L27964" s="535" t="s">
        <v>29027</v>
      </c>
      <c r="M27964" s="529" t="s">
        <v>1075</v>
      </c>
    </row>
    <row r="27965" spans="12:13" x14ac:dyDescent="0.35">
      <c r="L27965" s="535" t="s">
        <v>29028</v>
      </c>
      <c r="M27965" s="529" t="s">
        <v>1075</v>
      </c>
    </row>
    <row r="27966" spans="12:13" x14ac:dyDescent="0.35">
      <c r="L27966" s="535" t="s">
        <v>29029</v>
      </c>
      <c r="M27966" s="529" t="s">
        <v>1075</v>
      </c>
    </row>
    <row r="27967" spans="12:13" x14ac:dyDescent="0.35">
      <c r="L27967" s="535" t="s">
        <v>29030</v>
      </c>
      <c r="M27967" s="529" t="s">
        <v>1075</v>
      </c>
    </row>
    <row r="27968" spans="12:13" x14ac:dyDescent="0.35">
      <c r="L27968" s="535" t="s">
        <v>29031</v>
      </c>
      <c r="M27968" s="529" t="s">
        <v>1075</v>
      </c>
    </row>
    <row r="27969" spans="12:13" x14ac:dyDescent="0.35">
      <c r="L27969" s="535" t="s">
        <v>29032</v>
      </c>
      <c r="M27969" s="529" t="s">
        <v>1075</v>
      </c>
    </row>
    <row r="27970" spans="12:13" x14ac:dyDescent="0.35">
      <c r="L27970" s="535" t="s">
        <v>29033</v>
      </c>
      <c r="M27970" s="529" t="s">
        <v>1075</v>
      </c>
    </row>
    <row r="27971" spans="12:13" x14ac:dyDescent="0.35">
      <c r="L27971" s="535" t="s">
        <v>29034</v>
      </c>
      <c r="M27971" s="529" t="s">
        <v>1075</v>
      </c>
    </row>
    <row r="27972" spans="12:13" x14ac:dyDescent="0.35">
      <c r="L27972" s="535" t="s">
        <v>29035</v>
      </c>
      <c r="M27972" s="529" t="s">
        <v>1075</v>
      </c>
    </row>
    <row r="27973" spans="12:13" x14ac:dyDescent="0.35">
      <c r="L27973" s="535" t="s">
        <v>29036</v>
      </c>
      <c r="M27973" s="529" t="s">
        <v>1075</v>
      </c>
    </row>
    <row r="27974" spans="12:13" x14ac:dyDescent="0.35">
      <c r="L27974" s="535" t="s">
        <v>29037</v>
      </c>
      <c r="M27974" s="529" t="s">
        <v>1075</v>
      </c>
    </row>
    <row r="27975" spans="12:13" x14ac:dyDescent="0.35">
      <c r="L27975" s="535" t="s">
        <v>29038</v>
      </c>
      <c r="M27975" s="529" t="s">
        <v>1075</v>
      </c>
    </row>
    <row r="27976" spans="12:13" x14ac:dyDescent="0.35">
      <c r="L27976" s="535" t="s">
        <v>29039</v>
      </c>
      <c r="M27976" s="529" t="s">
        <v>1075</v>
      </c>
    </row>
    <row r="27977" spans="12:13" x14ac:dyDescent="0.35">
      <c r="L27977" s="535" t="s">
        <v>29040</v>
      </c>
      <c r="M27977" s="529" t="s">
        <v>1075</v>
      </c>
    </row>
    <row r="27978" spans="12:13" x14ac:dyDescent="0.35">
      <c r="L27978" s="535" t="s">
        <v>29041</v>
      </c>
      <c r="M27978" s="529" t="s">
        <v>1075</v>
      </c>
    </row>
    <row r="27979" spans="12:13" x14ac:dyDescent="0.35">
      <c r="L27979" s="535" t="s">
        <v>29042</v>
      </c>
      <c r="M27979" s="529" t="s">
        <v>1075</v>
      </c>
    </row>
    <row r="27980" spans="12:13" x14ac:dyDescent="0.35">
      <c r="L27980" s="535" t="s">
        <v>29043</v>
      </c>
      <c r="M27980" s="529" t="s">
        <v>1075</v>
      </c>
    </row>
    <row r="27981" spans="12:13" x14ac:dyDescent="0.35">
      <c r="L27981" s="535" t="s">
        <v>29044</v>
      </c>
      <c r="M27981" s="529" t="s">
        <v>1075</v>
      </c>
    </row>
    <row r="27982" spans="12:13" x14ac:dyDescent="0.35">
      <c r="L27982" s="535" t="s">
        <v>29045</v>
      </c>
      <c r="M27982" s="529" t="s">
        <v>1075</v>
      </c>
    </row>
    <row r="27983" spans="12:13" x14ac:dyDescent="0.35">
      <c r="L27983" s="535" t="s">
        <v>29046</v>
      </c>
      <c r="M27983" s="529" t="s">
        <v>1075</v>
      </c>
    </row>
    <row r="27984" spans="12:13" x14ac:dyDescent="0.35">
      <c r="L27984" s="535" t="s">
        <v>29047</v>
      </c>
      <c r="M27984" s="529" t="s">
        <v>1075</v>
      </c>
    </row>
    <row r="27985" spans="12:13" x14ac:dyDescent="0.35">
      <c r="L27985" s="535" t="s">
        <v>29048</v>
      </c>
      <c r="M27985" s="529" t="s">
        <v>1075</v>
      </c>
    </row>
    <row r="27986" spans="12:13" x14ac:dyDescent="0.35">
      <c r="L27986" s="535" t="s">
        <v>29049</v>
      </c>
      <c r="M27986" s="529" t="s">
        <v>1075</v>
      </c>
    </row>
    <row r="27987" spans="12:13" x14ac:dyDescent="0.35">
      <c r="L27987" s="535" t="s">
        <v>29050</v>
      </c>
      <c r="M27987" s="529" t="s">
        <v>1075</v>
      </c>
    </row>
    <row r="27988" spans="12:13" x14ac:dyDescent="0.35">
      <c r="L27988" s="535" t="s">
        <v>29051</v>
      </c>
      <c r="M27988" s="529" t="s">
        <v>1075</v>
      </c>
    </row>
    <row r="27989" spans="12:13" x14ac:dyDescent="0.35">
      <c r="L27989" s="535" t="s">
        <v>29052</v>
      </c>
      <c r="M27989" s="529" t="s">
        <v>1075</v>
      </c>
    </row>
    <row r="27990" spans="12:13" x14ac:dyDescent="0.35">
      <c r="L27990" s="535" t="s">
        <v>29053</v>
      </c>
      <c r="M27990" s="529" t="s">
        <v>1075</v>
      </c>
    </row>
    <row r="27991" spans="12:13" x14ac:dyDescent="0.35">
      <c r="L27991" s="535" t="s">
        <v>29054</v>
      </c>
      <c r="M27991" s="529" t="s">
        <v>1075</v>
      </c>
    </row>
    <row r="27992" spans="12:13" x14ac:dyDescent="0.35">
      <c r="L27992" s="535" t="s">
        <v>29055</v>
      </c>
      <c r="M27992" s="529" t="s">
        <v>1075</v>
      </c>
    </row>
    <row r="27993" spans="12:13" x14ac:dyDescent="0.35">
      <c r="L27993" s="535" t="s">
        <v>29056</v>
      </c>
      <c r="M27993" s="529" t="s">
        <v>1075</v>
      </c>
    </row>
    <row r="27994" spans="12:13" x14ac:dyDescent="0.35">
      <c r="L27994" s="535" t="s">
        <v>29057</v>
      </c>
      <c r="M27994" s="529" t="s">
        <v>1075</v>
      </c>
    </row>
    <row r="27995" spans="12:13" x14ac:dyDescent="0.35">
      <c r="L27995" s="535" t="s">
        <v>29058</v>
      </c>
      <c r="M27995" s="529" t="s">
        <v>1075</v>
      </c>
    </row>
    <row r="27996" spans="12:13" x14ac:dyDescent="0.35">
      <c r="L27996" s="535" t="s">
        <v>29059</v>
      </c>
      <c r="M27996" s="529" t="s">
        <v>1075</v>
      </c>
    </row>
    <row r="27997" spans="12:13" x14ac:dyDescent="0.35">
      <c r="L27997" s="535" t="s">
        <v>29060</v>
      </c>
      <c r="M27997" s="529" t="s">
        <v>1075</v>
      </c>
    </row>
    <row r="27998" spans="12:13" x14ac:dyDescent="0.35">
      <c r="L27998" s="535" t="s">
        <v>29061</v>
      </c>
      <c r="M27998" s="529" t="s">
        <v>1075</v>
      </c>
    </row>
    <row r="27999" spans="12:13" x14ac:dyDescent="0.35">
      <c r="L27999" s="535" t="s">
        <v>29062</v>
      </c>
      <c r="M27999" s="529" t="s">
        <v>1075</v>
      </c>
    </row>
    <row r="28000" spans="12:13" x14ac:dyDescent="0.35">
      <c r="L28000" s="535" t="s">
        <v>29063</v>
      </c>
      <c r="M28000" s="529" t="s">
        <v>1075</v>
      </c>
    </row>
    <row r="28001" spans="12:13" x14ac:dyDescent="0.35">
      <c r="L28001" s="535" t="s">
        <v>29064</v>
      </c>
      <c r="M28001" s="529" t="s">
        <v>1075</v>
      </c>
    </row>
    <row r="28002" spans="12:13" x14ac:dyDescent="0.35">
      <c r="L28002" s="535" t="s">
        <v>29065</v>
      </c>
      <c r="M28002" s="529" t="s">
        <v>1075</v>
      </c>
    </row>
    <row r="28003" spans="12:13" x14ac:dyDescent="0.35">
      <c r="L28003" s="535" t="s">
        <v>29066</v>
      </c>
      <c r="M28003" s="529" t="s">
        <v>1075</v>
      </c>
    </row>
    <row r="28004" spans="12:13" x14ac:dyDescent="0.35">
      <c r="L28004" s="535" t="s">
        <v>29067</v>
      </c>
      <c r="M28004" s="529" t="s">
        <v>1075</v>
      </c>
    </row>
    <row r="28005" spans="12:13" x14ac:dyDescent="0.35">
      <c r="L28005" s="535" t="s">
        <v>29068</v>
      </c>
      <c r="M28005" s="529" t="s">
        <v>1075</v>
      </c>
    </row>
    <row r="28006" spans="12:13" x14ac:dyDescent="0.35">
      <c r="L28006" s="535" t="s">
        <v>29069</v>
      </c>
      <c r="M28006" s="529" t="s">
        <v>1075</v>
      </c>
    </row>
    <row r="28007" spans="12:13" x14ac:dyDescent="0.35">
      <c r="L28007" s="535" t="s">
        <v>29070</v>
      </c>
      <c r="M28007" s="529" t="s">
        <v>1075</v>
      </c>
    </row>
    <row r="28008" spans="12:13" x14ac:dyDescent="0.35">
      <c r="L28008" s="535" t="s">
        <v>29071</v>
      </c>
      <c r="M28008" s="529" t="s">
        <v>1075</v>
      </c>
    </row>
    <row r="28009" spans="12:13" x14ac:dyDescent="0.35">
      <c r="L28009" s="535" t="s">
        <v>29072</v>
      </c>
      <c r="M28009" s="529" t="s">
        <v>1075</v>
      </c>
    </row>
    <row r="28010" spans="12:13" x14ac:dyDescent="0.35">
      <c r="L28010" s="535" t="s">
        <v>29073</v>
      </c>
      <c r="M28010" s="529" t="s">
        <v>1075</v>
      </c>
    </row>
    <row r="28011" spans="12:13" x14ac:dyDescent="0.35">
      <c r="L28011" s="535" t="s">
        <v>29074</v>
      </c>
      <c r="M28011" s="529" t="s">
        <v>1075</v>
      </c>
    </row>
    <row r="28012" spans="12:13" x14ac:dyDescent="0.35">
      <c r="L28012" s="535" t="s">
        <v>29075</v>
      </c>
      <c r="M28012" s="529" t="s">
        <v>1075</v>
      </c>
    </row>
    <row r="28013" spans="12:13" x14ac:dyDescent="0.35">
      <c r="L28013" s="535" t="s">
        <v>29076</v>
      </c>
      <c r="M28013" s="529" t="s">
        <v>1075</v>
      </c>
    </row>
    <row r="28014" spans="12:13" x14ac:dyDescent="0.35">
      <c r="L28014" s="535" t="s">
        <v>29077</v>
      </c>
      <c r="M28014" s="529" t="s">
        <v>1075</v>
      </c>
    </row>
    <row r="28015" spans="12:13" x14ac:dyDescent="0.35">
      <c r="L28015" s="535" t="s">
        <v>29078</v>
      </c>
      <c r="M28015" s="529" t="s">
        <v>1075</v>
      </c>
    </row>
    <row r="28016" spans="12:13" x14ac:dyDescent="0.35">
      <c r="L28016" s="535" t="s">
        <v>29079</v>
      </c>
      <c r="M28016" s="529" t="s">
        <v>1075</v>
      </c>
    </row>
    <row r="28017" spans="12:13" x14ac:dyDescent="0.35">
      <c r="L28017" s="535" t="s">
        <v>29080</v>
      </c>
      <c r="M28017" s="529" t="s">
        <v>1075</v>
      </c>
    </row>
    <row r="28018" spans="12:13" x14ac:dyDescent="0.35">
      <c r="L28018" s="535" t="s">
        <v>29081</v>
      </c>
      <c r="M28018" s="529" t="s">
        <v>1075</v>
      </c>
    </row>
    <row r="28019" spans="12:13" x14ac:dyDescent="0.35">
      <c r="L28019" s="535" t="s">
        <v>29082</v>
      </c>
      <c r="M28019" s="529" t="s">
        <v>1075</v>
      </c>
    </row>
    <row r="28020" spans="12:13" x14ac:dyDescent="0.35">
      <c r="L28020" s="535" t="s">
        <v>29083</v>
      </c>
      <c r="M28020" s="529" t="s">
        <v>1075</v>
      </c>
    </row>
    <row r="28021" spans="12:13" x14ac:dyDescent="0.35">
      <c r="L28021" s="535" t="s">
        <v>29084</v>
      </c>
      <c r="M28021" s="529" t="s">
        <v>1075</v>
      </c>
    </row>
    <row r="28022" spans="12:13" x14ac:dyDescent="0.35">
      <c r="L28022" s="535" t="s">
        <v>29085</v>
      </c>
      <c r="M28022" s="529" t="s">
        <v>1075</v>
      </c>
    </row>
    <row r="28023" spans="12:13" x14ac:dyDescent="0.35">
      <c r="L28023" s="535" t="s">
        <v>29086</v>
      </c>
      <c r="M28023" s="529" t="s">
        <v>1075</v>
      </c>
    </row>
    <row r="28024" spans="12:13" x14ac:dyDescent="0.35">
      <c r="L28024" s="535" t="s">
        <v>29087</v>
      </c>
      <c r="M28024" s="529" t="s">
        <v>1075</v>
      </c>
    </row>
    <row r="28025" spans="12:13" x14ac:dyDescent="0.35">
      <c r="L28025" s="535" t="s">
        <v>29088</v>
      </c>
      <c r="M28025" s="529" t="s">
        <v>1075</v>
      </c>
    </row>
    <row r="28026" spans="12:13" x14ac:dyDescent="0.35">
      <c r="L28026" s="535" t="s">
        <v>29089</v>
      </c>
      <c r="M28026" s="529" t="s">
        <v>1075</v>
      </c>
    </row>
    <row r="28027" spans="12:13" x14ac:dyDescent="0.35">
      <c r="L28027" s="535" t="s">
        <v>29090</v>
      </c>
      <c r="M28027" s="529" t="s">
        <v>1075</v>
      </c>
    </row>
    <row r="28028" spans="12:13" x14ac:dyDescent="0.35">
      <c r="L28028" s="535" t="s">
        <v>29091</v>
      </c>
      <c r="M28028" s="529" t="s">
        <v>1075</v>
      </c>
    </row>
    <row r="28029" spans="12:13" x14ac:dyDescent="0.35">
      <c r="L28029" s="535" t="s">
        <v>29092</v>
      </c>
      <c r="M28029" s="529" t="s">
        <v>1075</v>
      </c>
    </row>
    <row r="28030" spans="12:13" x14ac:dyDescent="0.35">
      <c r="L28030" s="535" t="s">
        <v>29093</v>
      </c>
      <c r="M28030" s="529" t="s">
        <v>1075</v>
      </c>
    </row>
    <row r="28031" spans="12:13" x14ac:dyDescent="0.35">
      <c r="L28031" s="535" t="s">
        <v>29094</v>
      </c>
      <c r="M28031" s="529" t="s">
        <v>1075</v>
      </c>
    </row>
    <row r="28032" spans="12:13" x14ac:dyDescent="0.35">
      <c r="L28032" s="535" t="s">
        <v>29095</v>
      </c>
      <c r="M28032" s="529" t="s">
        <v>1075</v>
      </c>
    </row>
    <row r="28033" spans="12:13" x14ac:dyDescent="0.35">
      <c r="L28033" s="535" t="s">
        <v>29096</v>
      </c>
      <c r="M28033" s="529" t="s">
        <v>1075</v>
      </c>
    </row>
    <row r="28034" spans="12:13" x14ac:dyDescent="0.35">
      <c r="L28034" s="535" t="s">
        <v>29097</v>
      </c>
      <c r="M28034" s="529" t="s">
        <v>1075</v>
      </c>
    </row>
    <row r="28035" spans="12:13" x14ac:dyDescent="0.35">
      <c r="L28035" s="535" t="s">
        <v>29098</v>
      </c>
      <c r="M28035" s="529" t="s">
        <v>1075</v>
      </c>
    </row>
    <row r="28036" spans="12:13" x14ac:dyDescent="0.35">
      <c r="L28036" s="535" t="s">
        <v>29099</v>
      </c>
      <c r="M28036" s="529" t="s">
        <v>1075</v>
      </c>
    </row>
    <row r="28037" spans="12:13" x14ac:dyDescent="0.35">
      <c r="L28037" s="535" t="s">
        <v>29100</v>
      </c>
      <c r="M28037" s="529" t="s">
        <v>1075</v>
      </c>
    </row>
    <row r="28038" spans="12:13" x14ac:dyDescent="0.35">
      <c r="L28038" s="535" t="s">
        <v>29101</v>
      </c>
      <c r="M28038" s="529" t="s">
        <v>1075</v>
      </c>
    </row>
    <row r="28039" spans="12:13" x14ac:dyDescent="0.35">
      <c r="L28039" s="535" t="s">
        <v>29102</v>
      </c>
      <c r="M28039" s="529" t="s">
        <v>1075</v>
      </c>
    </row>
    <row r="28040" spans="12:13" x14ac:dyDescent="0.35">
      <c r="L28040" s="535" t="s">
        <v>29103</v>
      </c>
      <c r="M28040" s="529" t="s">
        <v>1075</v>
      </c>
    </row>
    <row r="28041" spans="12:13" x14ac:dyDescent="0.35">
      <c r="L28041" s="535" t="s">
        <v>29104</v>
      </c>
      <c r="M28041" s="529" t="s">
        <v>1075</v>
      </c>
    </row>
    <row r="28042" spans="12:13" x14ac:dyDescent="0.35">
      <c r="L28042" s="535" t="s">
        <v>29105</v>
      </c>
      <c r="M28042" s="529" t="s">
        <v>1075</v>
      </c>
    </row>
    <row r="28043" spans="12:13" x14ac:dyDescent="0.35">
      <c r="L28043" s="535" t="s">
        <v>29106</v>
      </c>
      <c r="M28043" s="529" t="s">
        <v>1075</v>
      </c>
    </row>
    <row r="28044" spans="12:13" x14ac:dyDescent="0.35">
      <c r="L28044" s="535" t="s">
        <v>29107</v>
      </c>
      <c r="M28044" s="529" t="s">
        <v>1075</v>
      </c>
    </row>
    <row r="28045" spans="12:13" x14ac:dyDescent="0.35">
      <c r="L28045" s="535" t="s">
        <v>29108</v>
      </c>
      <c r="M28045" s="529" t="s">
        <v>1075</v>
      </c>
    </row>
    <row r="28046" spans="12:13" x14ac:dyDescent="0.35">
      <c r="L28046" s="535" t="s">
        <v>29109</v>
      </c>
      <c r="M28046" s="529" t="s">
        <v>1075</v>
      </c>
    </row>
    <row r="28047" spans="12:13" x14ac:dyDescent="0.35">
      <c r="L28047" s="535" t="s">
        <v>29110</v>
      </c>
      <c r="M28047" s="529" t="s">
        <v>1075</v>
      </c>
    </row>
    <row r="28048" spans="12:13" x14ac:dyDescent="0.35">
      <c r="L28048" s="535" t="s">
        <v>29111</v>
      </c>
      <c r="M28048" s="529" t="s">
        <v>1075</v>
      </c>
    </row>
    <row r="28049" spans="12:13" x14ac:dyDescent="0.35">
      <c r="L28049" s="535" t="s">
        <v>29112</v>
      </c>
      <c r="M28049" s="529" t="s">
        <v>1075</v>
      </c>
    </row>
    <row r="28050" spans="12:13" x14ac:dyDescent="0.35">
      <c r="L28050" s="535" t="s">
        <v>29113</v>
      </c>
      <c r="M28050" s="529" t="s">
        <v>1075</v>
      </c>
    </row>
    <row r="28051" spans="12:13" x14ac:dyDescent="0.35">
      <c r="L28051" s="535" t="s">
        <v>29114</v>
      </c>
      <c r="M28051" s="529" t="s">
        <v>1075</v>
      </c>
    </row>
    <row r="28052" spans="12:13" x14ac:dyDescent="0.35">
      <c r="L28052" s="535" t="s">
        <v>29115</v>
      </c>
      <c r="M28052" s="529" t="s">
        <v>1075</v>
      </c>
    </row>
    <row r="28053" spans="12:13" x14ac:dyDescent="0.35">
      <c r="L28053" s="535" t="s">
        <v>29116</v>
      </c>
      <c r="M28053" s="529" t="s">
        <v>1075</v>
      </c>
    </row>
    <row r="28054" spans="12:13" x14ac:dyDescent="0.35">
      <c r="L28054" s="535" t="s">
        <v>29117</v>
      </c>
      <c r="M28054" s="529" t="s">
        <v>1075</v>
      </c>
    </row>
    <row r="28055" spans="12:13" x14ac:dyDescent="0.35">
      <c r="L28055" s="535" t="s">
        <v>29118</v>
      </c>
      <c r="M28055" s="529" t="s">
        <v>1075</v>
      </c>
    </row>
    <row r="28056" spans="12:13" x14ac:dyDescent="0.35">
      <c r="L28056" s="535" t="s">
        <v>29119</v>
      </c>
      <c r="M28056" s="529" t="s">
        <v>1075</v>
      </c>
    </row>
    <row r="28057" spans="12:13" x14ac:dyDescent="0.35">
      <c r="L28057" s="535" t="s">
        <v>29120</v>
      </c>
      <c r="M28057" s="529" t="s">
        <v>1075</v>
      </c>
    </row>
    <row r="28058" spans="12:13" x14ac:dyDescent="0.35">
      <c r="L28058" s="535" t="s">
        <v>29121</v>
      </c>
      <c r="M28058" s="529" t="s">
        <v>1075</v>
      </c>
    </row>
    <row r="28059" spans="12:13" x14ac:dyDescent="0.35">
      <c r="L28059" s="535" t="s">
        <v>29122</v>
      </c>
      <c r="M28059" s="529" t="s">
        <v>1075</v>
      </c>
    </row>
    <row r="28060" spans="12:13" x14ac:dyDescent="0.35">
      <c r="L28060" s="535" t="s">
        <v>29123</v>
      </c>
      <c r="M28060" s="529" t="s">
        <v>1075</v>
      </c>
    </row>
    <row r="28061" spans="12:13" x14ac:dyDescent="0.35">
      <c r="L28061" s="535" t="s">
        <v>29124</v>
      </c>
      <c r="M28061" s="529" t="s">
        <v>1075</v>
      </c>
    </row>
    <row r="28062" spans="12:13" x14ac:dyDescent="0.35">
      <c r="L28062" s="535" t="s">
        <v>29125</v>
      </c>
      <c r="M28062" s="529" t="s">
        <v>1075</v>
      </c>
    </row>
    <row r="28063" spans="12:13" x14ac:dyDescent="0.35">
      <c r="L28063" s="535" t="s">
        <v>29126</v>
      </c>
      <c r="M28063" s="529" t="s">
        <v>1075</v>
      </c>
    </row>
    <row r="28064" spans="12:13" x14ac:dyDescent="0.35">
      <c r="L28064" s="535" t="s">
        <v>29127</v>
      </c>
      <c r="M28064" s="529" t="s">
        <v>1075</v>
      </c>
    </row>
    <row r="28065" spans="12:13" x14ac:dyDescent="0.35">
      <c r="L28065" s="535" t="s">
        <v>29128</v>
      </c>
      <c r="M28065" s="529" t="s">
        <v>1075</v>
      </c>
    </row>
    <row r="28066" spans="12:13" x14ac:dyDescent="0.35">
      <c r="L28066" s="535" t="s">
        <v>29129</v>
      </c>
      <c r="M28066" s="529" t="s">
        <v>1075</v>
      </c>
    </row>
    <row r="28067" spans="12:13" x14ac:dyDescent="0.35">
      <c r="L28067" s="535" t="s">
        <v>29130</v>
      </c>
      <c r="M28067" s="529" t="s">
        <v>1075</v>
      </c>
    </row>
    <row r="28068" spans="12:13" x14ac:dyDescent="0.35">
      <c r="L28068" s="535" t="s">
        <v>29131</v>
      </c>
      <c r="M28068" s="529" t="s">
        <v>1075</v>
      </c>
    </row>
    <row r="28069" spans="12:13" x14ac:dyDescent="0.35">
      <c r="L28069" s="535" t="s">
        <v>29132</v>
      </c>
      <c r="M28069" s="529" t="s">
        <v>1075</v>
      </c>
    </row>
    <row r="28070" spans="12:13" x14ac:dyDescent="0.35">
      <c r="L28070" s="535" t="s">
        <v>29133</v>
      </c>
      <c r="M28070" s="529" t="s">
        <v>1075</v>
      </c>
    </row>
    <row r="28071" spans="12:13" x14ac:dyDescent="0.35">
      <c r="L28071" s="535" t="s">
        <v>29134</v>
      </c>
      <c r="M28071" s="529" t="s">
        <v>1075</v>
      </c>
    </row>
    <row r="28072" spans="12:13" x14ac:dyDescent="0.35">
      <c r="L28072" s="535" t="s">
        <v>29135</v>
      </c>
      <c r="M28072" s="529" t="s">
        <v>1075</v>
      </c>
    </row>
    <row r="28073" spans="12:13" x14ac:dyDescent="0.35">
      <c r="L28073" s="535" t="s">
        <v>29136</v>
      </c>
      <c r="M28073" s="529" t="s">
        <v>1075</v>
      </c>
    </row>
    <row r="28074" spans="12:13" x14ac:dyDescent="0.35">
      <c r="L28074" s="535" t="s">
        <v>29137</v>
      </c>
      <c r="M28074" s="529" t="s">
        <v>1075</v>
      </c>
    </row>
    <row r="28075" spans="12:13" x14ac:dyDescent="0.35">
      <c r="L28075" s="535" t="s">
        <v>29138</v>
      </c>
      <c r="M28075" s="529" t="s">
        <v>1075</v>
      </c>
    </row>
    <row r="28076" spans="12:13" x14ac:dyDescent="0.35">
      <c r="L28076" s="535" t="s">
        <v>29139</v>
      </c>
      <c r="M28076" s="529" t="s">
        <v>1075</v>
      </c>
    </row>
    <row r="28077" spans="12:13" x14ac:dyDescent="0.35">
      <c r="L28077" s="535" t="s">
        <v>29140</v>
      </c>
      <c r="M28077" s="529" t="s">
        <v>1075</v>
      </c>
    </row>
    <row r="28078" spans="12:13" x14ac:dyDescent="0.35">
      <c r="L28078" s="535" t="s">
        <v>29141</v>
      </c>
      <c r="M28078" s="529" t="s">
        <v>1075</v>
      </c>
    </row>
    <row r="28079" spans="12:13" x14ac:dyDescent="0.35">
      <c r="L28079" s="535" t="s">
        <v>29142</v>
      </c>
      <c r="M28079" s="529" t="s">
        <v>1075</v>
      </c>
    </row>
    <row r="28080" spans="12:13" x14ac:dyDescent="0.35">
      <c r="L28080" s="535" t="s">
        <v>29143</v>
      </c>
      <c r="M28080" s="529" t="s">
        <v>1075</v>
      </c>
    </row>
    <row r="28081" spans="12:13" x14ac:dyDescent="0.35">
      <c r="L28081" s="535" t="s">
        <v>29144</v>
      </c>
      <c r="M28081" s="529" t="s">
        <v>1075</v>
      </c>
    </row>
    <row r="28082" spans="12:13" x14ac:dyDescent="0.35">
      <c r="L28082" s="535" t="s">
        <v>29145</v>
      </c>
      <c r="M28082" s="529" t="s">
        <v>1075</v>
      </c>
    </row>
    <row r="28083" spans="12:13" x14ac:dyDescent="0.35">
      <c r="L28083" s="535" t="s">
        <v>29146</v>
      </c>
      <c r="M28083" s="529" t="s">
        <v>1075</v>
      </c>
    </row>
    <row r="28084" spans="12:13" x14ac:dyDescent="0.35">
      <c r="L28084" s="535" t="s">
        <v>29147</v>
      </c>
      <c r="M28084" s="529" t="s">
        <v>1075</v>
      </c>
    </row>
    <row r="28085" spans="12:13" x14ac:dyDescent="0.35">
      <c r="L28085" s="535" t="s">
        <v>29148</v>
      </c>
      <c r="M28085" s="529" t="s">
        <v>1075</v>
      </c>
    </row>
    <row r="28086" spans="12:13" x14ac:dyDescent="0.35">
      <c r="L28086" s="535" t="s">
        <v>29149</v>
      </c>
      <c r="M28086" s="529" t="s">
        <v>1075</v>
      </c>
    </row>
    <row r="28087" spans="12:13" x14ac:dyDescent="0.35">
      <c r="L28087" s="535" t="s">
        <v>29150</v>
      </c>
      <c r="M28087" s="529" t="s">
        <v>1075</v>
      </c>
    </row>
    <row r="28088" spans="12:13" x14ac:dyDescent="0.35">
      <c r="L28088" s="535" t="s">
        <v>29151</v>
      </c>
      <c r="M28088" s="529" t="s">
        <v>1075</v>
      </c>
    </row>
    <row r="28089" spans="12:13" x14ac:dyDescent="0.35">
      <c r="L28089" s="535" t="s">
        <v>29152</v>
      </c>
      <c r="M28089" s="529" t="s">
        <v>1075</v>
      </c>
    </row>
    <row r="28090" spans="12:13" x14ac:dyDescent="0.35">
      <c r="L28090" s="535" t="s">
        <v>29153</v>
      </c>
      <c r="M28090" s="529" t="s">
        <v>1075</v>
      </c>
    </row>
    <row r="28091" spans="12:13" x14ac:dyDescent="0.35">
      <c r="L28091" s="535" t="s">
        <v>29154</v>
      </c>
      <c r="M28091" s="529" t="s">
        <v>1075</v>
      </c>
    </row>
    <row r="28092" spans="12:13" x14ac:dyDescent="0.35">
      <c r="L28092" s="535" t="s">
        <v>29155</v>
      </c>
      <c r="M28092" s="529" t="s">
        <v>1075</v>
      </c>
    </row>
    <row r="28093" spans="12:13" x14ac:dyDescent="0.35">
      <c r="L28093" s="535" t="s">
        <v>29156</v>
      </c>
      <c r="M28093" s="529" t="s">
        <v>1075</v>
      </c>
    </row>
    <row r="28094" spans="12:13" x14ac:dyDescent="0.35">
      <c r="L28094" s="535" t="s">
        <v>29157</v>
      </c>
      <c r="M28094" s="529" t="s">
        <v>1075</v>
      </c>
    </row>
    <row r="28095" spans="12:13" x14ac:dyDescent="0.35">
      <c r="L28095" s="535" t="s">
        <v>29158</v>
      </c>
      <c r="M28095" s="529" t="s">
        <v>1075</v>
      </c>
    </row>
    <row r="28096" spans="12:13" x14ac:dyDescent="0.35">
      <c r="L28096" s="535" t="s">
        <v>29159</v>
      </c>
      <c r="M28096" s="529" t="s">
        <v>1075</v>
      </c>
    </row>
    <row r="28097" spans="12:13" x14ac:dyDescent="0.35">
      <c r="L28097" s="535" t="s">
        <v>29160</v>
      </c>
      <c r="M28097" s="529" t="s">
        <v>1075</v>
      </c>
    </row>
    <row r="28098" spans="12:13" x14ac:dyDescent="0.35">
      <c r="L28098" s="535" t="s">
        <v>29161</v>
      </c>
      <c r="M28098" s="529" t="s">
        <v>1075</v>
      </c>
    </row>
    <row r="28099" spans="12:13" x14ac:dyDescent="0.35">
      <c r="L28099" s="535" t="s">
        <v>29162</v>
      </c>
      <c r="M28099" s="529" t="s">
        <v>1075</v>
      </c>
    </row>
    <row r="28100" spans="12:13" x14ac:dyDescent="0.35">
      <c r="L28100" s="535" t="s">
        <v>29163</v>
      </c>
      <c r="M28100" s="529" t="s">
        <v>1075</v>
      </c>
    </row>
    <row r="28101" spans="12:13" x14ac:dyDescent="0.35">
      <c r="L28101" s="535" t="s">
        <v>29164</v>
      </c>
      <c r="M28101" s="529" t="s">
        <v>1075</v>
      </c>
    </row>
    <row r="28102" spans="12:13" x14ac:dyDescent="0.35">
      <c r="L28102" s="535" t="s">
        <v>29165</v>
      </c>
      <c r="M28102" s="529" t="s">
        <v>1075</v>
      </c>
    </row>
    <row r="28103" spans="12:13" x14ac:dyDescent="0.35">
      <c r="L28103" s="535" t="s">
        <v>29166</v>
      </c>
      <c r="M28103" s="529" t="s">
        <v>1075</v>
      </c>
    </row>
    <row r="28104" spans="12:13" x14ac:dyDescent="0.35">
      <c r="L28104" s="535" t="s">
        <v>29167</v>
      </c>
      <c r="M28104" s="529" t="s">
        <v>1075</v>
      </c>
    </row>
    <row r="28105" spans="12:13" x14ac:dyDescent="0.35">
      <c r="L28105" s="535" t="s">
        <v>29168</v>
      </c>
      <c r="M28105" s="529" t="s">
        <v>1075</v>
      </c>
    </row>
    <row r="28106" spans="12:13" x14ac:dyDescent="0.35">
      <c r="L28106" s="535" t="s">
        <v>29169</v>
      </c>
      <c r="M28106" s="529" t="s">
        <v>1075</v>
      </c>
    </row>
    <row r="28107" spans="12:13" x14ac:dyDescent="0.35">
      <c r="L28107" s="535" t="s">
        <v>29170</v>
      </c>
      <c r="M28107" s="529" t="s">
        <v>1075</v>
      </c>
    </row>
    <row r="28108" spans="12:13" x14ac:dyDescent="0.35">
      <c r="L28108" s="535" t="s">
        <v>29171</v>
      </c>
      <c r="M28108" s="529" t="s">
        <v>1075</v>
      </c>
    </row>
    <row r="28109" spans="12:13" x14ac:dyDescent="0.35">
      <c r="L28109" s="535" t="s">
        <v>29172</v>
      </c>
      <c r="M28109" s="529" t="s">
        <v>1075</v>
      </c>
    </row>
    <row r="28110" spans="12:13" x14ac:dyDescent="0.35">
      <c r="L28110" s="535" t="s">
        <v>29173</v>
      </c>
      <c r="M28110" s="529" t="s">
        <v>1075</v>
      </c>
    </row>
    <row r="28111" spans="12:13" x14ac:dyDescent="0.35">
      <c r="L28111" s="535" t="s">
        <v>29174</v>
      </c>
      <c r="M28111" s="529" t="s">
        <v>1075</v>
      </c>
    </row>
    <row r="28112" spans="12:13" x14ac:dyDescent="0.35">
      <c r="L28112" s="535" t="s">
        <v>29175</v>
      </c>
      <c r="M28112" s="529" t="s">
        <v>1075</v>
      </c>
    </row>
    <row r="28113" spans="12:13" x14ac:dyDescent="0.35">
      <c r="L28113" s="535" t="s">
        <v>29176</v>
      </c>
      <c r="M28113" s="529" t="s">
        <v>1075</v>
      </c>
    </row>
    <row r="28114" spans="12:13" x14ac:dyDescent="0.35">
      <c r="L28114" s="535" t="s">
        <v>29177</v>
      </c>
      <c r="M28114" s="529" t="s">
        <v>1075</v>
      </c>
    </row>
    <row r="28115" spans="12:13" x14ac:dyDescent="0.35">
      <c r="L28115" s="535" t="s">
        <v>29178</v>
      </c>
      <c r="M28115" s="529" t="s">
        <v>1075</v>
      </c>
    </row>
    <row r="28116" spans="12:13" x14ac:dyDescent="0.35">
      <c r="L28116" s="535" t="s">
        <v>29179</v>
      </c>
      <c r="M28116" s="529" t="s">
        <v>1075</v>
      </c>
    </row>
    <row r="28117" spans="12:13" x14ac:dyDescent="0.35">
      <c r="L28117" s="535" t="s">
        <v>29180</v>
      </c>
      <c r="M28117" s="529" t="s">
        <v>1075</v>
      </c>
    </row>
    <row r="28118" spans="12:13" x14ac:dyDescent="0.35">
      <c r="L28118" s="535" t="s">
        <v>29181</v>
      </c>
      <c r="M28118" s="529" t="s">
        <v>1075</v>
      </c>
    </row>
    <row r="28119" spans="12:13" x14ac:dyDescent="0.35">
      <c r="L28119" s="535" t="s">
        <v>29182</v>
      </c>
      <c r="M28119" s="529" t="s">
        <v>1075</v>
      </c>
    </row>
    <row r="28120" spans="12:13" x14ac:dyDescent="0.35">
      <c r="L28120" s="535" t="s">
        <v>29183</v>
      </c>
      <c r="M28120" s="529" t="s">
        <v>1075</v>
      </c>
    </row>
    <row r="28121" spans="12:13" x14ac:dyDescent="0.35">
      <c r="L28121" s="535" t="s">
        <v>29184</v>
      </c>
      <c r="M28121" s="529" t="s">
        <v>1075</v>
      </c>
    </row>
    <row r="28122" spans="12:13" x14ac:dyDescent="0.35">
      <c r="L28122" s="535" t="s">
        <v>29185</v>
      </c>
      <c r="M28122" s="529" t="s">
        <v>1075</v>
      </c>
    </row>
    <row r="28123" spans="12:13" x14ac:dyDescent="0.35">
      <c r="L28123" s="535" t="s">
        <v>29186</v>
      </c>
      <c r="M28123" s="529" t="s">
        <v>1075</v>
      </c>
    </row>
    <row r="28124" spans="12:13" x14ac:dyDescent="0.35">
      <c r="L28124" s="535" t="s">
        <v>29187</v>
      </c>
      <c r="M28124" s="529" t="s">
        <v>1075</v>
      </c>
    </row>
    <row r="28125" spans="12:13" x14ac:dyDescent="0.35">
      <c r="L28125" s="535" t="s">
        <v>29188</v>
      </c>
      <c r="M28125" s="529" t="s">
        <v>1075</v>
      </c>
    </row>
    <row r="28126" spans="12:13" x14ac:dyDescent="0.35">
      <c r="L28126" s="535" t="s">
        <v>29189</v>
      </c>
      <c r="M28126" s="529" t="s">
        <v>1075</v>
      </c>
    </row>
    <row r="28127" spans="12:13" x14ac:dyDescent="0.35">
      <c r="L28127" s="535" t="s">
        <v>29190</v>
      </c>
      <c r="M28127" s="529" t="s">
        <v>1075</v>
      </c>
    </row>
    <row r="28128" spans="12:13" x14ac:dyDescent="0.35">
      <c r="L28128" s="535" t="s">
        <v>29191</v>
      </c>
      <c r="M28128" s="529" t="s">
        <v>1075</v>
      </c>
    </row>
    <row r="28129" spans="12:13" x14ac:dyDescent="0.35">
      <c r="L28129" s="535" t="s">
        <v>29192</v>
      </c>
      <c r="M28129" s="529" t="s">
        <v>1075</v>
      </c>
    </row>
    <row r="28130" spans="12:13" x14ac:dyDescent="0.35">
      <c r="L28130" s="535" t="s">
        <v>29193</v>
      </c>
      <c r="M28130" s="529" t="s">
        <v>1075</v>
      </c>
    </row>
    <row r="28131" spans="12:13" x14ac:dyDescent="0.35">
      <c r="L28131" s="535" t="s">
        <v>29194</v>
      </c>
      <c r="M28131" s="529" t="s">
        <v>1075</v>
      </c>
    </row>
    <row r="28132" spans="12:13" x14ac:dyDescent="0.35">
      <c r="L28132" s="535" t="s">
        <v>29195</v>
      </c>
      <c r="M28132" s="529" t="s">
        <v>1075</v>
      </c>
    </row>
    <row r="28133" spans="12:13" x14ac:dyDescent="0.35">
      <c r="L28133" s="535" t="s">
        <v>29196</v>
      </c>
      <c r="M28133" s="529" t="s">
        <v>1075</v>
      </c>
    </row>
    <row r="28134" spans="12:13" x14ac:dyDescent="0.35">
      <c r="L28134" s="535" t="s">
        <v>29197</v>
      </c>
      <c r="M28134" s="529" t="s">
        <v>1075</v>
      </c>
    </row>
    <row r="28135" spans="12:13" x14ac:dyDescent="0.35">
      <c r="L28135" s="535" t="s">
        <v>29198</v>
      </c>
      <c r="M28135" s="529" t="s">
        <v>1075</v>
      </c>
    </row>
    <row r="28136" spans="12:13" x14ac:dyDescent="0.35">
      <c r="L28136" s="535" t="s">
        <v>29199</v>
      </c>
      <c r="M28136" s="529" t="s">
        <v>1075</v>
      </c>
    </row>
    <row r="28137" spans="12:13" x14ac:dyDescent="0.35">
      <c r="L28137" s="535" t="s">
        <v>29200</v>
      </c>
      <c r="M28137" s="529" t="s">
        <v>1075</v>
      </c>
    </row>
    <row r="28138" spans="12:13" x14ac:dyDescent="0.35">
      <c r="L28138" s="535" t="s">
        <v>29201</v>
      </c>
      <c r="M28138" s="529" t="s">
        <v>1075</v>
      </c>
    </row>
    <row r="28139" spans="12:13" x14ac:dyDescent="0.35">
      <c r="L28139" s="535" t="s">
        <v>29202</v>
      </c>
      <c r="M28139" s="529" t="s">
        <v>1075</v>
      </c>
    </row>
    <row r="28140" spans="12:13" x14ac:dyDescent="0.35">
      <c r="L28140" s="535" t="s">
        <v>29203</v>
      </c>
      <c r="M28140" s="529" t="s">
        <v>1075</v>
      </c>
    </row>
    <row r="28141" spans="12:13" x14ac:dyDescent="0.35">
      <c r="L28141" s="535" t="s">
        <v>29204</v>
      </c>
      <c r="M28141" s="529" t="s">
        <v>1075</v>
      </c>
    </row>
    <row r="28142" spans="12:13" x14ac:dyDescent="0.35">
      <c r="L28142" s="535" t="s">
        <v>29205</v>
      </c>
      <c r="M28142" s="529" t="s">
        <v>1075</v>
      </c>
    </row>
    <row r="28143" spans="12:13" x14ac:dyDescent="0.35">
      <c r="L28143" s="535" t="s">
        <v>29206</v>
      </c>
      <c r="M28143" s="529" t="s">
        <v>1075</v>
      </c>
    </row>
    <row r="28144" spans="12:13" x14ac:dyDescent="0.35">
      <c r="L28144" s="535" t="s">
        <v>29207</v>
      </c>
      <c r="M28144" s="529" t="s">
        <v>1075</v>
      </c>
    </row>
    <row r="28145" spans="12:13" x14ac:dyDescent="0.35">
      <c r="L28145" s="535" t="s">
        <v>29208</v>
      </c>
      <c r="M28145" s="529" t="s">
        <v>1075</v>
      </c>
    </row>
    <row r="28146" spans="12:13" x14ac:dyDescent="0.35">
      <c r="L28146" s="535" t="s">
        <v>29209</v>
      </c>
      <c r="M28146" s="529" t="s">
        <v>1075</v>
      </c>
    </row>
    <row r="28147" spans="12:13" x14ac:dyDescent="0.35">
      <c r="L28147" s="535" t="s">
        <v>29210</v>
      </c>
      <c r="M28147" s="529" t="s">
        <v>1075</v>
      </c>
    </row>
    <row r="28148" spans="12:13" x14ac:dyDescent="0.35">
      <c r="L28148" s="535" t="s">
        <v>29211</v>
      </c>
      <c r="M28148" s="529" t="s">
        <v>1075</v>
      </c>
    </row>
    <row r="28149" spans="12:13" x14ac:dyDescent="0.35">
      <c r="L28149" s="535" t="s">
        <v>29212</v>
      </c>
      <c r="M28149" s="529" t="s">
        <v>1075</v>
      </c>
    </row>
    <row r="28150" spans="12:13" x14ac:dyDescent="0.35">
      <c r="L28150" s="535" t="s">
        <v>29213</v>
      </c>
      <c r="M28150" s="529" t="s">
        <v>1075</v>
      </c>
    </row>
    <row r="28151" spans="12:13" x14ac:dyDescent="0.35">
      <c r="L28151" s="535" t="s">
        <v>29214</v>
      </c>
      <c r="M28151" s="529" t="s">
        <v>1075</v>
      </c>
    </row>
    <row r="28152" spans="12:13" x14ac:dyDescent="0.35">
      <c r="L28152" s="535" t="s">
        <v>29215</v>
      </c>
      <c r="M28152" s="529" t="s">
        <v>1075</v>
      </c>
    </row>
    <row r="28153" spans="12:13" x14ac:dyDescent="0.35">
      <c r="L28153" s="535" t="s">
        <v>29216</v>
      </c>
      <c r="M28153" s="529" t="s">
        <v>1075</v>
      </c>
    </row>
    <row r="28154" spans="12:13" x14ac:dyDescent="0.35">
      <c r="L28154" s="535" t="s">
        <v>29217</v>
      </c>
      <c r="M28154" s="529" t="s">
        <v>1075</v>
      </c>
    </row>
    <row r="28155" spans="12:13" x14ac:dyDescent="0.35">
      <c r="L28155" s="535" t="s">
        <v>29218</v>
      </c>
      <c r="M28155" s="529" t="s">
        <v>1075</v>
      </c>
    </row>
    <row r="28156" spans="12:13" x14ac:dyDescent="0.35">
      <c r="L28156" s="535" t="s">
        <v>29219</v>
      </c>
      <c r="M28156" s="529" t="s">
        <v>1075</v>
      </c>
    </row>
    <row r="28157" spans="12:13" x14ac:dyDescent="0.35">
      <c r="L28157" s="535" t="s">
        <v>29220</v>
      </c>
      <c r="M28157" s="529" t="s">
        <v>1075</v>
      </c>
    </row>
    <row r="28158" spans="12:13" x14ac:dyDescent="0.35">
      <c r="L28158" s="535" t="s">
        <v>29221</v>
      </c>
      <c r="M28158" s="529" t="s">
        <v>1075</v>
      </c>
    </row>
    <row r="28159" spans="12:13" x14ac:dyDescent="0.35">
      <c r="L28159" s="535" t="s">
        <v>29222</v>
      </c>
      <c r="M28159" s="529" t="s">
        <v>1075</v>
      </c>
    </row>
    <row r="28160" spans="12:13" x14ac:dyDescent="0.35">
      <c r="L28160" s="535" t="s">
        <v>29223</v>
      </c>
      <c r="M28160" s="529" t="s">
        <v>1075</v>
      </c>
    </row>
    <row r="28161" spans="12:13" x14ac:dyDescent="0.35">
      <c r="L28161" s="535" t="s">
        <v>29224</v>
      </c>
      <c r="M28161" s="529" t="s">
        <v>1075</v>
      </c>
    </row>
    <row r="28162" spans="12:13" x14ac:dyDescent="0.35">
      <c r="L28162" s="535" t="s">
        <v>29225</v>
      </c>
      <c r="M28162" s="529" t="s">
        <v>1075</v>
      </c>
    </row>
    <row r="28163" spans="12:13" x14ac:dyDescent="0.35">
      <c r="L28163" s="535" t="s">
        <v>29226</v>
      </c>
      <c r="M28163" s="529" t="s">
        <v>1075</v>
      </c>
    </row>
    <row r="28164" spans="12:13" x14ac:dyDescent="0.35">
      <c r="L28164" s="535" t="s">
        <v>29227</v>
      </c>
      <c r="M28164" s="529" t="s">
        <v>1075</v>
      </c>
    </row>
    <row r="28165" spans="12:13" x14ac:dyDescent="0.35">
      <c r="L28165" s="535" t="s">
        <v>29228</v>
      </c>
      <c r="M28165" s="529" t="s">
        <v>1075</v>
      </c>
    </row>
    <row r="28166" spans="12:13" x14ac:dyDescent="0.35">
      <c r="L28166" s="535" t="s">
        <v>29229</v>
      </c>
      <c r="M28166" s="529" t="s">
        <v>1075</v>
      </c>
    </row>
    <row r="28167" spans="12:13" x14ac:dyDescent="0.35">
      <c r="L28167" s="535" t="s">
        <v>29230</v>
      </c>
      <c r="M28167" s="529" t="s">
        <v>1075</v>
      </c>
    </row>
    <row r="28168" spans="12:13" x14ac:dyDescent="0.35">
      <c r="L28168" s="535" t="s">
        <v>29231</v>
      </c>
      <c r="M28168" s="529" t="s">
        <v>1075</v>
      </c>
    </row>
    <row r="28169" spans="12:13" x14ac:dyDescent="0.35">
      <c r="L28169" s="535" t="s">
        <v>29232</v>
      </c>
      <c r="M28169" s="529" t="s">
        <v>1075</v>
      </c>
    </row>
    <row r="28170" spans="12:13" x14ac:dyDescent="0.35">
      <c r="L28170" s="535" t="s">
        <v>29233</v>
      </c>
      <c r="M28170" s="529" t="s">
        <v>1075</v>
      </c>
    </row>
    <row r="28171" spans="12:13" x14ac:dyDescent="0.35">
      <c r="L28171" s="535" t="s">
        <v>29234</v>
      </c>
      <c r="M28171" s="529" t="s">
        <v>1075</v>
      </c>
    </row>
    <row r="28172" spans="12:13" x14ac:dyDescent="0.35">
      <c r="L28172" s="535" t="s">
        <v>29235</v>
      </c>
      <c r="M28172" s="529" t="s">
        <v>1075</v>
      </c>
    </row>
    <row r="28173" spans="12:13" x14ac:dyDescent="0.35">
      <c r="L28173" s="535" t="s">
        <v>29236</v>
      </c>
      <c r="M28173" s="529" t="s">
        <v>1075</v>
      </c>
    </row>
    <row r="28174" spans="12:13" x14ac:dyDescent="0.35">
      <c r="L28174" s="535" t="s">
        <v>29237</v>
      </c>
      <c r="M28174" s="529" t="s">
        <v>1075</v>
      </c>
    </row>
    <row r="28175" spans="12:13" x14ac:dyDescent="0.35">
      <c r="L28175" s="535" t="s">
        <v>29238</v>
      </c>
      <c r="M28175" s="529" t="s">
        <v>1075</v>
      </c>
    </row>
    <row r="28176" spans="12:13" x14ac:dyDescent="0.35">
      <c r="L28176" s="535" t="s">
        <v>29239</v>
      </c>
      <c r="M28176" s="529" t="s">
        <v>1075</v>
      </c>
    </row>
    <row r="28177" spans="12:13" x14ac:dyDescent="0.35">
      <c r="L28177" s="535" t="s">
        <v>29240</v>
      </c>
      <c r="M28177" s="529" t="s">
        <v>1075</v>
      </c>
    </row>
    <row r="28178" spans="12:13" x14ac:dyDescent="0.35">
      <c r="L28178" s="535" t="s">
        <v>29241</v>
      </c>
      <c r="M28178" s="529" t="s">
        <v>1075</v>
      </c>
    </row>
    <row r="28179" spans="12:13" x14ac:dyDescent="0.35">
      <c r="L28179" s="535" t="s">
        <v>29242</v>
      </c>
      <c r="M28179" s="529" t="s">
        <v>1075</v>
      </c>
    </row>
    <row r="28180" spans="12:13" x14ac:dyDescent="0.35">
      <c r="L28180" s="535" t="s">
        <v>29243</v>
      </c>
      <c r="M28180" s="529" t="s">
        <v>1075</v>
      </c>
    </row>
    <row r="28181" spans="12:13" x14ac:dyDescent="0.35">
      <c r="L28181" s="535" t="s">
        <v>29244</v>
      </c>
      <c r="M28181" s="529" t="s">
        <v>1075</v>
      </c>
    </row>
    <row r="28182" spans="12:13" x14ac:dyDescent="0.35">
      <c r="L28182" s="535" t="s">
        <v>29245</v>
      </c>
      <c r="M28182" s="529" t="s">
        <v>1075</v>
      </c>
    </row>
    <row r="28183" spans="12:13" x14ac:dyDescent="0.35">
      <c r="L28183" s="535" t="s">
        <v>29246</v>
      </c>
      <c r="M28183" s="529" t="s">
        <v>1075</v>
      </c>
    </row>
    <row r="28184" spans="12:13" x14ac:dyDescent="0.35">
      <c r="L28184" s="535" t="s">
        <v>29247</v>
      </c>
      <c r="M28184" s="529" t="s">
        <v>1075</v>
      </c>
    </row>
    <row r="28185" spans="12:13" x14ac:dyDescent="0.35">
      <c r="L28185" s="535" t="s">
        <v>29248</v>
      </c>
      <c r="M28185" s="529" t="s">
        <v>1075</v>
      </c>
    </row>
    <row r="28186" spans="12:13" x14ac:dyDescent="0.35">
      <c r="L28186" s="535" t="s">
        <v>29249</v>
      </c>
      <c r="M28186" s="529" t="s">
        <v>1075</v>
      </c>
    </row>
    <row r="28187" spans="12:13" x14ac:dyDescent="0.35">
      <c r="L28187" s="535" t="s">
        <v>29250</v>
      </c>
      <c r="M28187" s="529" t="s">
        <v>1075</v>
      </c>
    </row>
    <row r="28188" spans="12:13" x14ac:dyDescent="0.35">
      <c r="L28188" s="535" t="s">
        <v>29251</v>
      </c>
      <c r="M28188" s="529" t="s">
        <v>1075</v>
      </c>
    </row>
    <row r="28189" spans="12:13" x14ac:dyDescent="0.35">
      <c r="L28189" s="535" t="s">
        <v>29252</v>
      </c>
      <c r="M28189" s="529" t="s">
        <v>1075</v>
      </c>
    </row>
    <row r="28190" spans="12:13" x14ac:dyDescent="0.35">
      <c r="L28190" s="535" t="s">
        <v>29253</v>
      </c>
      <c r="M28190" s="529" t="s">
        <v>1075</v>
      </c>
    </row>
    <row r="28191" spans="12:13" x14ac:dyDescent="0.35">
      <c r="L28191" s="535" t="s">
        <v>29254</v>
      </c>
      <c r="M28191" s="529" t="s">
        <v>1075</v>
      </c>
    </row>
    <row r="28192" spans="12:13" x14ac:dyDescent="0.35">
      <c r="L28192" s="535" t="s">
        <v>29255</v>
      </c>
      <c r="M28192" s="529" t="s">
        <v>1075</v>
      </c>
    </row>
    <row r="28193" spans="12:13" x14ac:dyDescent="0.35">
      <c r="L28193" s="535" t="s">
        <v>29256</v>
      </c>
      <c r="M28193" s="529" t="s">
        <v>1075</v>
      </c>
    </row>
    <row r="28194" spans="12:13" x14ac:dyDescent="0.35">
      <c r="L28194" s="535" t="s">
        <v>29257</v>
      </c>
      <c r="M28194" s="529" t="s">
        <v>1075</v>
      </c>
    </row>
    <row r="28195" spans="12:13" x14ac:dyDescent="0.35">
      <c r="L28195" s="535" t="s">
        <v>29258</v>
      </c>
      <c r="M28195" s="529" t="s">
        <v>1075</v>
      </c>
    </row>
    <row r="28196" spans="12:13" x14ac:dyDescent="0.35">
      <c r="L28196" s="535" t="s">
        <v>29259</v>
      </c>
      <c r="M28196" s="529" t="s">
        <v>1075</v>
      </c>
    </row>
    <row r="28197" spans="12:13" x14ac:dyDescent="0.35">
      <c r="L28197" s="535" t="s">
        <v>29260</v>
      </c>
      <c r="M28197" s="529" t="s">
        <v>1075</v>
      </c>
    </row>
    <row r="28198" spans="12:13" x14ac:dyDescent="0.35">
      <c r="L28198" s="535" t="s">
        <v>29261</v>
      </c>
      <c r="M28198" s="529" t="s">
        <v>1075</v>
      </c>
    </row>
    <row r="28199" spans="12:13" x14ac:dyDescent="0.35">
      <c r="L28199" s="535" t="s">
        <v>29262</v>
      </c>
      <c r="M28199" s="529" t="s">
        <v>1075</v>
      </c>
    </row>
    <row r="28200" spans="12:13" x14ac:dyDescent="0.35">
      <c r="L28200" s="535" t="s">
        <v>29263</v>
      </c>
      <c r="M28200" s="529" t="s">
        <v>1075</v>
      </c>
    </row>
    <row r="28201" spans="12:13" x14ac:dyDescent="0.35">
      <c r="L28201" s="535" t="s">
        <v>29264</v>
      </c>
      <c r="M28201" s="529" t="s">
        <v>1075</v>
      </c>
    </row>
    <row r="28202" spans="12:13" x14ac:dyDescent="0.35">
      <c r="L28202" s="535" t="s">
        <v>29265</v>
      </c>
      <c r="M28202" s="529" t="s">
        <v>1075</v>
      </c>
    </row>
    <row r="28203" spans="12:13" x14ac:dyDescent="0.35">
      <c r="L28203" s="535" t="s">
        <v>29266</v>
      </c>
      <c r="M28203" s="529" t="s">
        <v>1075</v>
      </c>
    </row>
    <row r="28204" spans="12:13" x14ac:dyDescent="0.35">
      <c r="L28204" s="535" t="s">
        <v>29267</v>
      </c>
      <c r="M28204" s="529" t="s">
        <v>1075</v>
      </c>
    </row>
    <row r="28205" spans="12:13" x14ac:dyDescent="0.35">
      <c r="L28205" s="535" t="s">
        <v>29268</v>
      </c>
      <c r="M28205" s="529" t="s">
        <v>1075</v>
      </c>
    </row>
    <row r="28206" spans="12:13" x14ac:dyDescent="0.35">
      <c r="L28206" s="535" t="s">
        <v>29269</v>
      </c>
      <c r="M28206" s="529" t="s">
        <v>1075</v>
      </c>
    </row>
    <row r="28207" spans="12:13" x14ac:dyDescent="0.35">
      <c r="L28207" s="535" t="s">
        <v>29270</v>
      </c>
      <c r="M28207" s="529" t="s">
        <v>1075</v>
      </c>
    </row>
    <row r="28208" spans="12:13" x14ac:dyDescent="0.35">
      <c r="L28208" s="535" t="s">
        <v>29271</v>
      </c>
      <c r="M28208" s="529" t="s">
        <v>1075</v>
      </c>
    </row>
    <row r="28209" spans="12:13" x14ac:dyDescent="0.35">
      <c r="L28209" s="535" t="s">
        <v>29272</v>
      </c>
      <c r="M28209" s="529" t="s">
        <v>1075</v>
      </c>
    </row>
    <row r="28210" spans="12:13" x14ac:dyDescent="0.35">
      <c r="L28210" s="535" t="s">
        <v>29273</v>
      </c>
      <c r="M28210" s="529" t="s">
        <v>1075</v>
      </c>
    </row>
    <row r="28211" spans="12:13" x14ac:dyDescent="0.35">
      <c r="L28211" s="535" t="s">
        <v>29274</v>
      </c>
      <c r="M28211" s="529" t="s">
        <v>1075</v>
      </c>
    </row>
    <row r="28212" spans="12:13" x14ac:dyDescent="0.35">
      <c r="L28212" s="535" t="s">
        <v>29275</v>
      </c>
      <c r="M28212" s="529" t="s">
        <v>1075</v>
      </c>
    </row>
    <row r="28213" spans="12:13" x14ac:dyDescent="0.35">
      <c r="L28213" s="535" t="s">
        <v>29276</v>
      </c>
      <c r="M28213" s="529" t="s">
        <v>1075</v>
      </c>
    </row>
    <row r="28214" spans="12:13" x14ac:dyDescent="0.35">
      <c r="L28214" s="535" t="s">
        <v>29277</v>
      </c>
      <c r="M28214" s="529" t="s">
        <v>1075</v>
      </c>
    </row>
    <row r="28215" spans="12:13" x14ac:dyDescent="0.35">
      <c r="L28215" s="535" t="s">
        <v>29278</v>
      </c>
      <c r="M28215" s="529" t="s">
        <v>1075</v>
      </c>
    </row>
    <row r="28216" spans="12:13" x14ac:dyDescent="0.35">
      <c r="L28216" s="535" t="s">
        <v>29279</v>
      </c>
      <c r="M28216" s="529" t="s">
        <v>1075</v>
      </c>
    </row>
    <row r="28217" spans="12:13" x14ac:dyDescent="0.35">
      <c r="L28217" s="535" t="s">
        <v>29280</v>
      </c>
      <c r="M28217" s="529" t="s">
        <v>1075</v>
      </c>
    </row>
    <row r="28218" spans="12:13" x14ac:dyDescent="0.35">
      <c r="L28218" s="535" t="s">
        <v>29281</v>
      </c>
      <c r="M28218" s="529" t="s">
        <v>1075</v>
      </c>
    </row>
    <row r="28219" spans="12:13" x14ac:dyDescent="0.35">
      <c r="L28219" s="535" t="s">
        <v>29282</v>
      </c>
      <c r="M28219" s="529" t="s">
        <v>1075</v>
      </c>
    </row>
    <row r="28220" spans="12:13" x14ac:dyDescent="0.35">
      <c r="L28220" s="535" t="s">
        <v>29283</v>
      </c>
      <c r="M28220" s="529" t="s">
        <v>1075</v>
      </c>
    </row>
    <row r="28221" spans="12:13" x14ac:dyDescent="0.35">
      <c r="L28221" s="535" t="s">
        <v>29284</v>
      </c>
      <c r="M28221" s="529" t="s">
        <v>1075</v>
      </c>
    </row>
    <row r="28222" spans="12:13" x14ac:dyDescent="0.35">
      <c r="L28222" s="535" t="s">
        <v>29285</v>
      </c>
      <c r="M28222" s="529" t="s">
        <v>1075</v>
      </c>
    </row>
    <row r="28223" spans="12:13" x14ac:dyDescent="0.35">
      <c r="L28223" s="535" t="s">
        <v>29286</v>
      </c>
      <c r="M28223" s="529" t="s">
        <v>1075</v>
      </c>
    </row>
    <row r="28224" spans="12:13" x14ac:dyDescent="0.35">
      <c r="L28224" s="535" t="s">
        <v>29287</v>
      </c>
      <c r="M28224" s="529" t="s">
        <v>1075</v>
      </c>
    </row>
    <row r="28225" spans="12:13" x14ac:dyDescent="0.35">
      <c r="L28225" s="535" t="s">
        <v>29288</v>
      </c>
      <c r="M28225" s="529" t="s">
        <v>1075</v>
      </c>
    </row>
    <row r="28226" spans="12:13" x14ac:dyDescent="0.35">
      <c r="L28226" s="535" t="s">
        <v>29289</v>
      </c>
      <c r="M28226" s="529" t="s">
        <v>1075</v>
      </c>
    </row>
    <row r="28227" spans="12:13" x14ac:dyDescent="0.35">
      <c r="L28227" s="535" t="s">
        <v>29290</v>
      </c>
      <c r="M28227" s="529" t="s">
        <v>1075</v>
      </c>
    </row>
    <row r="28228" spans="12:13" x14ac:dyDescent="0.35">
      <c r="L28228" s="535" t="s">
        <v>29291</v>
      </c>
      <c r="M28228" s="529" t="s">
        <v>1075</v>
      </c>
    </row>
    <row r="28229" spans="12:13" x14ac:dyDescent="0.35">
      <c r="L28229" s="535" t="s">
        <v>29292</v>
      </c>
      <c r="M28229" s="529" t="s">
        <v>1075</v>
      </c>
    </row>
    <row r="28230" spans="12:13" x14ac:dyDescent="0.35">
      <c r="L28230" s="535" t="s">
        <v>29293</v>
      </c>
      <c r="M28230" s="529" t="s">
        <v>1075</v>
      </c>
    </row>
    <row r="28231" spans="12:13" x14ac:dyDescent="0.35">
      <c r="L28231" s="535" t="s">
        <v>29294</v>
      </c>
      <c r="M28231" s="529" t="s">
        <v>1075</v>
      </c>
    </row>
    <row r="28232" spans="12:13" x14ac:dyDescent="0.35">
      <c r="L28232" s="535" t="s">
        <v>29295</v>
      </c>
      <c r="M28232" s="529" t="s">
        <v>1075</v>
      </c>
    </row>
    <row r="28233" spans="12:13" x14ac:dyDescent="0.35">
      <c r="L28233" s="535" t="s">
        <v>29296</v>
      </c>
      <c r="M28233" s="529" t="s">
        <v>1075</v>
      </c>
    </row>
    <row r="28234" spans="12:13" x14ac:dyDescent="0.35">
      <c r="L28234" s="535" t="s">
        <v>29297</v>
      </c>
      <c r="M28234" s="529" t="s">
        <v>1075</v>
      </c>
    </row>
    <row r="28235" spans="12:13" x14ac:dyDescent="0.35">
      <c r="L28235" s="535" t="s">
        <v>29298</v>
      </c>
      <c r="M28235" s="529" t="s">
        <v>1075</v>
      </c>
    </row>
    <row r="28236" spans="12:13" x14ac:dyDescent="0.35">
      <c r="L28236" s="535" t="s">
        <v>29299</v>
      </c>
      <c r="M28236" s="529" t="s">
        <v>1075</v>
      </c>
    </row>
    <row r="28237" spans="12:13" x14ac:dyDescent="0.35">
      <c r="L28237" s="535" t="s">
        <v>29300</v>
      </c>
      <c r="M28237" s="529" t="s">
        <v>1075</v>
      </c>
    </row>
    <row r="28238" spans="12:13" x14ac:dyDescent="0.35">
      <c r="L28238" s="535" t="s">
        <v>29301</v>
      </c>
      <c r="M28238" s="529" t="s">
        <v>1075</v>
      </c>
    </row>
    <row r="28239" spans="12:13" x14ac:dyDescent="0.35">
      <c r="L28239" s="535" t="s">
        <v>29302</v>
      </c>
      <c r="M28239" s="529" t="s">
        <v>1075</v>
      </c>
    </row>
    <row r="28240" spans="12:13" x14ac:dyDescent="0.35">
      <c r="L28240" s="535" t="s">
        <v>29303</v>
      </c>
      <c r="M28240" s="529" t="s">
        <v>1075</v>
      </c>
    </row>
    <row r="28241" spans="12:13" x14ac:dyDescent="0.35">
      <c r="L28241" s="535" t="s">
        <v>29304</v>
      </c>
      <c r="M28241" s="529" t="s">
        <v>1075</v>
      </c>
    </row>
    <row r="28242" spans="12:13" x14ac:dyDescent="0.35">
      <c r="L28242" s="535" t="s">
        <v>29305</v>
      </c>
      <c r="M28242" s="529" t="s">
        <v>1075</v>
      </c>
    </row>
    <row r="28243" spans="12:13" x14ac:dyDescent="0.35">
      <c r="L28243" s="535" t="s">
        <v>29306</v>
      </c>
      <c r="M28243" s="529" t="s">
        <v>1075</v>
      </c>
    </row>
    <row r="28244" spans="12:13" x14ac:dyDescent="0.35">
      <c r="L28244" s="535" t="s">
        <v>29307</v>
      </c>
      <c r="M28244" s="529" t="s">
        <v>1075</v>
      </c>
    </row>
    <row r="28245" spans="12:13" x14ac:dyDescent="0.35">
      <c r="L28245" s="535" t="s">
        <v>29308</v>
      </c>
      <c r="M28245" s="529" t="s">
        <v>1075</v>
      </c>
    </row>
    <row r="28246" spans="12:13" x14ac:dyDescent="0.35">
      <c r="L28246" s="535" t="s">
        <v>29309</v>
      </c>
      <c r="M28246" s="529" t="s">
        <v>1075</v>
      </c>
    </row>
    <row r="28247" spans="12:13" x14ac:dyDescent="0.35">
      <c r="L28247" s="535" t="s">
        <v>29310</v>
      </c>
      <c r="M28247" s="529" t="s">
        <v>1075</v>
      </c>
    </row>
    <row r="28248" spans="12:13" x14ac:dyDescent="0.35">
      <c r="L28248" s="535" t="s">
        <v>29311</v>
      </c>
      <c r="M28248" s="529" t="s">
        <v>1075</v>
      </c>
    </row>
    <row r="28249" spans="12:13" x14ac:dyDescent="0.35">
      <c r="L28249" s="535" t="s">
        <v>29312</v>
      </c>
      <c r="M28249" s="529" t="s">
        <v>1075</v>
      </c>
    </row>
    <row r="28250" spans="12:13" x14ac:dyDescent="0.35">
      <c r="L28250" s="535" t="s">
        <v>29313</v>
      </c>
      <c r="M28250" s="529" t="s">
        <v>1075</v>
      </c>
    </row>
    <row r="28251" spans="12:13" x14ac:dyDescent="0.35">
      <c r="L28251" s="535" t="s">
        <v>29314</v>
      </c>
      <c r="M28251" s="529" t="s">
        <v>1075</v>
      </c>
    </row>
    <row r="28252" spans="12:13" x14ac:dyDescent="0.35">
      <c r="L28252" s="535" t="s">
        <v>29315</v>
      </c>
      <c r="M28252" s="529" t="s">
        <v>1075</v>
      </c>
    </row>
    <row r="28253" spans="12:13" x14ac:dyDescent="0.35">
      <c r="L28253" s="535" t="s">
        <v>29316</v>
      </c>
      <c r="M28253" s="529" t="s">
        <v>1075</v>
      </c>
    </row>
    <row r="28254" spans="12:13" x14ac:dyDescent="0.35">
      <c r="L28254" s="535" t="s">
        <v>29317</v>
      </c>
      <c r="M28254" s="529" t="s">
        <v>1075</v>
      </c>
    </row>
    <row r="28255" spans="12:13" x14ac:dyDescent="0.35">
      <c r="L28255" s="535" t="s">
        <v>29318</v>
      </c>
      <c r="M28255" s="529" t="s">
        <v>1075</v>
      </c>
    </row>
    <row r="28256" spans="12:13" x14ac:dyDescent="0.35">
      <c r="L28256" s="535" t="s">
        <v>29319</v>
      </c>
      <c r="M28256" s="529" t="s">
        <v>1075</v>
      </c>
    </row>
    <row r="28257" spans="12:13" x14ac:dyDescent="0.35">
      <c r="L28257" s="535" t="s">
        <v>29320</v>
      </c>
      <c r="M28257" s="529" t="s">
        <v>1075</v>
      </c>
    </row>
    <row r="28258" spans="12:13" x14ac:dyDescent="0.35">
      <c r="L28258" s="535" t="s">
        <v>29321</v>
      </c>
      <c r="M28258" s="529" t="s">
        <v>1075</v>
      </c>
    </row>
    <row r="28259" spans="12:13" x14ac:dyDescent="0.35">
      <c r="L28259" s="535" t="s">
        <v>29322</v>
      </c>
      <c r="M28259" s="529" t="s">
        <v>1075</v>
      </c>
    </row>
    <row r="28260" spans="12:13" x14ac:dyDescent="0.35">
      <c r="L28260" s="535" t="s">
        <v>29323</v>
      </c>
      <c r="M28260" s="529" t="s">
        <v>1075</v>
      </c>
    </row>
    <row r="28261" spans="12:13" x14ac:dyDescent="0.35">
      <c r="L28261" s="535" t="s">
        <v>29324</v>
      </c>
      <c r="M28261" s="529" t="s">
        <v>1075</v>
      </c>
    </row>
    <row r="28262" spans="12:13" x14ac:dyDescent="0.35">
      <c r="L28262" s="535" t="s">
        <v>29325</v>
      </c>
      <c r="M28262" s="529" t="s">
        <v>1075</v>
      </c>
    </row>
    <row r="28263" spans="12:13" x14ac:dyDescent="0.35">
      <c r="L28263" s="535" t="s">
        <v>29326</v>
      </c>
      <c r="M28263" s="529" t="s">
        <v>1075</v>
      </c>
    </row>
    <row r="28264" spans="12:13" x14ac:dyDescent="0.35">
      <c r="L28264" s="535" t="s">
        <v>29327</v>
      </c>
      <c r="M28264" s="529" t="s">
        <v>1075</v>
      </c>
    </row>
    <row r="28265" spans="12:13" x14ac:dyDescent="0.35">
      <c r="L28265" s="535" t="s">
        <v>29328</v>
      </c>
      <c r="M28265" s="529" t="s">
        <v>1075</v>
      </c>
    </row>
    <row r="28266" spans="12:13" x14ac:dyDescent="0.35">
      <c r="L28266" s="535" t="s">
        <v>29329</v>
      </c>
      <c r="M28266" s="529" t="s">
        <v>1075</v>
      </c>
    </row>
    <row r="28267" spans="12:13" x14ac:dyDescent="0.35">
      <c r="L28267" s="535" t="s">
        <v>29330</v>
      </c>
      <c r="M28267" s="529" t="s">
        <v>1075</v>
      </c>
    </row>
    <row r="28268" spans="12:13" x14ac:dyDescent="0.35">
      <c r="L28268" s="535" t="s">
        <v>29331</v>
      </c>
      <c r="M28268" s="529" t="s">
        <v>1075</v>
      </c>
    </row>
    <row r="28269" spans="12:13" x14ac:dyDescent="0.35">
      <c r="L28269" s="535" t="s">
        <v>29332</v>
      </c>
      <c r="M28269" s="529" t="s">
        <v>1075</v>
      </c>
    </row>
    <row r="28270" spans="12:13" x14ac:dyDescent="0.35">
      <c r="L28270" s="535" t="s">
        <v>29333</v>
      </c>
      <c r="M28270" s="529" t="s">
        <v>1075</v>
      </c>
    </row>
    <row r="28271" spans="12:13" x14ac:dyDescent="0.35">
      <c r="L28271" s="535" t="s">
        <v>29334</v>
      </c>
      <c r="M28271" s="529" t="s">
        <v>1075</v>
      </c>
    </row>
    <row r="28272" spans="12:13" x14ac:dyDescent="0.35">
      <c r="L28272" s="535" t="s">
        <v>29335</v>
      </c>
      <c r="M28272" s="529" t="s">
        <v>1075</v>
      </c>
    </row>
    <row r="28273" spans="12:13" x14ac:dyDescent="0.35">
      <c r="L28273" s="535" t="s">
        <v>29336</v>
      </c>
      <c r="M28273" s="529" t="s">
        <v>1075</v>
      </c>
    </row>
    <row r="28274" spans="12:13" x14ac:dyDescent="0.35">
      <c r="L28274" s="535" t="s">
        <v>29337</v>
      </c>
      <c r="M28274" s="529" t="s">
        <v>1075</v>
      </c>
    </row>
    <row r="28275" spans="12:13" x14ac:dyDescent="0.35">
      <c r="L28275" s="535" t="s">
        <v>29338</v>
      </c>
      <c r="M28275" s="529" t="s">
        <v>1075</v>
      </c>
    </row>
    <row r="28276" spans="12:13" x14ac:dyDescent="0.35">
      <c r="L28276" s="535" t="s">
        <v>29339</v>
      </c>
      <c r="M28276" s="529" t="s">
        <v>1075</v>
      </c>
    </row>
    <row r="28277" spans="12:13" x14ac:dyDescent="0.35">
      <c r="L28277" s="535" t="s">
        <v>29340</v>
      </c>
      <c r="M28277" s="529" t="s">
        <v>1075</v>
      </c>
    </row>
    <row r="28278" spans="12:13" x14ac:dyDescent="0.35">
      <c r="L28278" s="535" t="s">
        <v>29341</v>
      </c>
      <c r="M28278" s="529" t="s">
        <v>1075</v>
      </c>
    </row>
    <row r="28279" spans="12:13" x14ac:dyDescent="0.35">
      <c r="L28279" s="535" t="s">
        <v>29342</v>
      </c>
      <c r="M28279" s="529" t="s">
        <v>1075</v>
      </c>
    </row>
    <row r="28280" spans="12:13" x14ac:dyDescent="0.35">
      <c r="L28280" s="535" t="s">
        <v>29343</v>
      </c>
      <c r="M28280" s="529" t="s">
        <v>1075</v>
      </c>
    </row>
    <row r="28281" spans="12:13" x14ac:dyDescent="0.35">
      <c r="L28281" s="535" t="s">
        <v>29344</v>
      </c>
      <c r="M28281" s="529" t="s">
        <v>1075</v>
      </c>
    </row>
    <row r="28282" spans="12:13" x14ac:dyDescent="0.35">
      <c r="L28282" s="535" t="s">
        <v>29345</v>
      </c>
      <c r="M28282" s="529" t="s">
        <v>1075</v>
      </c>
    </row>
    <row r="28283" spans="12:13" x14ac:dyDescent="0.35">
      <c r="L28283" s="535" t="s">
        <v>29346</v>
      </c>
      <c r="M28283" s="529" t="s">
        <v>1075</v>
      </c>
    </row>
    <row r="28284" spans="12:13" x14ac:dyDescent="0.35">
      <c r="L28284" s="535" t="s">
        <v>29347</v>
      </c>
      <c r="M28284" s="529" t="s">
        <v>1075</v>
      </c>
    </row>
    <row r="28285" spans="12:13" x14ac:dyDescent="0.35">
      <c r="L28285" s="535" t="s">
        <v>29348</v>
      </c>
      <c r="M28285" s="529" t="s">
        <v>1075</v>
      </c>
    </row>
    <row r="28286" spans="12:13" x14ac:dyDescent="0.35">
      <c r="L28286" s="535" t="s">
        <v>29349</v>
      </c>
      <c r="M28286" s="529" t="s">
        <v>1075</v>
      </c>
    </row>
    <row r="28287" spans="12:13" x14ac:dyDescent="0.35">
      <c r="L28287" s="535" t="s">
        <v>29350</v>
      </c>
      <c r="M28287" s="529" t="s">
        <v>1075</v>
      </c>
    </row>
    <row r="28288" spans="12:13" x14ac:dyDescent="0.35">
      <c r="L28288" s="535" t="s">
        <v>29351</v>
      </c>
      <c r="M28288" s="529" t="s">
        <v>1075</v>
      </c>
    </row>
    <row r="28289" spans="12:13" x14ac:dyDescent="0.35">
      <c r="L28289" s="535" t="s">
        <v>29352</v>
      </c>
      <c r="M28289" s="529" t="s">
        <v>1075</v>
      </c>
    </row>
    <row r="28290" spans="12:13" x14ac:dyDescent="0.35">
      <c r="L28290" s="535" t="s">
        <v>29353</v>
      </c>
      <c r="M28290" s="529" t="s">
        <v>1075</v>
      </c>
    </row>
    <row r="28291" spans="12:13" x14ac:dyDescent="0.35">
      <c r="L28291" s="535" t="s">
        <v>29354</v>
      </c>
      <c r="M28291" s="529" t="s">
        <v>1075</v>
      </c>
    </row>
    <row r="28292" spans="12:13" x14ac:dyDescent="0.35">
      <c r="L28292" s="535" t="s">
        <v>29355</v>
      </c>
      <c r="M28292" s="529" t="s">
        <v>1075</v>
      </c>
    </row>
    <row r="28293" spans="12:13" x14ac:dyDescent="0.35">
      <c r="L28293" s="535" t="s">
        <v>29356</v>
      </c>
      <c r="M28293" s="529" t="s">
        <v>1075</v>
      </c>
    </row>
    <row r="28294" spans="12:13" x14ac:dyDescent="0.35">
      <c r="L28294" s="535" t="s">
        <v>29357</v>
      </c>
      <c r="M28294" s="529" t="s">
        <v>1075</v>
      </c>
    </row>
    <row r="28295" spans="12:13" x14ac:dyDescent="0.35">
      <c r="L28295" s="535" t="s">
        <v>29358</v>
      </c>
      <c r="M28295" s="529" t="s">
        <v>1075</v>
      </c>
    </row>
    <row r="28296" spans="12:13" x14ac:dyDescent="0.35">
      <c r="L28296" s="535" t="s">
        <v>29359</v>
      </c>
      <c r="M28296" s="529" t="s">
        <v>1075</v>
      </c>
    </row>
    <row r="28297" spans="12:13" x14ac:dyDescent="0.35">
      <c r="L28297" s="535" t="s">
        <v>29360</v>
      </c>
      <c r="M28297" s="529" t="s">
        <v>1075</v>
      </c>
    </row>
    <row r="28298" spans="12:13" x14ac:dyDescent="0.35">
      <c r="L28298" s="535" t="s">
        <v>29361</v>
      </c>
      <c r="M28298" s="529" t="s">
        <v>1075</v>
      </c>
    </row>
    <row r="28299" spans="12:13" x14ac:dyDescent="0.35">
      <c r="L28299" s="535" t="s">
        <v>29362</v>
      </c>
      <c r="M28299" s="529" t="s">
        <v>1075</v>
      </c>
    </row>
    <row r="28300" spans="12:13" x14ac:dyDescent="0.35">
      <c r="L28300" s="535" t="s">
        <v>29363</v>
      </c>
      <c r="M28300" s="529" t="s">
        <v>1075</v>
      </c>
    </row>
    <row r="28301" spans="12:13" x14ac:dyDescent="0.35">
      <c r="L28301" s="535" t="s">
        <v>29364</v>
      </c>
      <c r="M28301" s="529" t="s">
        <v>1075</v>
      </c>
    </row>
    <row r="28302" spans="12:13" x14ac:dyDescent="0.35">
      <c r="L28302" s="535" t="s">
        <v>29365</v>
      </c>
      <c r="M28302" s="529" t="s">
        <v>1075</v>
      </c>
    </row>
    <row r="28303" spans="12:13" x14ac:dyDescent="0.35">
      <c r="L28303" s="535" t="s">
        <v>29366</v>
      </c>
      <c r="M28303" s="529" t="s">
        <v>1075</v>
      </c>
    </row>
    <row r="28304" spans="12:13" x14ac:dyDescent="0.35">
      <c r="L28304" s="535" t="s">
        <v>29367</v>
      </c>
      <c r="M28304" s="529" t="s">
        <v>1075</v>
      </c>
    </row>
    <row r="28305" spans="12:13" x14ac:dyDescent="0.35">
      <c r="L28305" s="535" t="s">
        <v>29368</v>
      </c>
      <c r="M28305" s="529" t="s">
        <v>1075</v>
      </c>
    </row>
    <row r="28306" spans="12:13" x14ac:dyDescent="0.35">
      <c r="L28306" s="535" t="s">
        <v>29369</v>
      </c>
      <c r="M28306" s="529" t="s">
        <v>1075</v>
      </c>
    </row>
    <row r="28307" spans="12:13" x14ac:dyDescent="0.35">
      <c r="L28307" s="535" t="s">
        <v>29370</v>
      </c>
      <c r="M28307" s="529" t="s">
        <v>1075</v>
      </c>
    </row>
    <row r="28308" spans="12:13" x14ac:dyDescent="0.35">
      <c r="L28308" s="535" t="s">
        <v>29371</v>
      </c>
      <c r="M28308" s="529" t="s">
        <v>1075</v>
      </c>
    </row>
    <row r="28309" spans="12:13" x14ac:dyDescent="0.35">
      <c r="L28309" s="535" t="s">
        <v>29372</v>
      </c>
      <c r="M28309" s="529" t="s">
        <v>1075</v>
      </c>
    </row>
    <row r="28310" spans="12:13" x14ac:dyDescent="0.35">
      <c r="L28310" s="535" t="s">
        <v>29373</v>
      </c>
      <c r="M28310" s="529" t="s">
        <v>1075</v>
      </c>
    </row>
    <row r="28311" spans="12:13" x14ac:dyDescent="0.35">
      <c r="L28311" s="535" t="s">
        <v>29374</v>
      </c>
      <c r="M28311" s="529" t="s">
        <v>1075</v>
      </c>
    </row>
    <row r="28312" spans="12:13" x14ac:dyDescent="0.35">
      <c r="L28312" s="535" t="s">
        <v>29375</v>
      </c>
      <c r="M28312" s="529" t="s">
        <v>1075</v>
      </c>
    </row>
    <row r="28313" spans="12:13" x14ac:dyDescent="0.35">
      <c r="L28313" s="535" t="s">
        <v>29376</v>
      </c>
      <c r="M28313" s="529" t="s">
        <v>1075</v>
      </c>
    </row>
    <row r="28314" spans="12:13" x14ac:dyDescent="0.35">
      <c r="L28314" s="535" t="s">
        <v>29377</v>
      </c>
      <c r="M28314" s="529" t="s">
        <v>1075</v>
      </c>
    </row>
    <row r="28315" spans="12:13" x14ac:dyDescent="0.35">
      <c r="L28315" s="535" t="s">
        <v>29378</v>
      </c>
      <c r="M28315" s="529" t="s">
        <v>1075</v>
      </c>
    </row>
    <row r="28316" spans="12:13" x14ac:dyDescent="0.35">
      <c r="L28316" s="535" t="s">
        <v>29379</v>
      </c>
      <c r="M28316" s="529" t="s">
        <v>1075</v>
      </c>
    </row>
    <row r="28317" spans="12:13" x14ac:dyDescent="0.35">
      <c r="L28317" s="535" t="s">
        <v>29380</v>
      </c>
      <c r="M28317" s="529" t="s">
        <v>1075</v>
      </c>
    </row>
    <row r="28318" spans="12:13" x14ac:dyDescent="0.35">
      <c r="L28318" s="535" t="s">
        <v>29381</v>
      </c>
      <c r="M28318" s="529" t="s">
        <v>1075</v>
      </c>
    </row>
    <row r="28319" spans="12:13" x14ac:dyDescent="0.35">
      <c r="L28319" s="535" t="s">
        <v>29382</v>
      </c>
      <c r="M28319" s="529" t="s">
        <v>1075</v>
      </c>
    </row>
    <row r="28320" spans="12:13" x14ac:dyDescent="0.35">
      <c r="L28320" s="535" t="s">
        <v>29383</v>
      </c>
      <c r="M28320" s="529" t="s">
        <v>1075</v>
      </c>
    </row>
    <row r="28321" spans="12:13" x14ac:dyDescent="0.35">
      <c r="L28321" s="535" t="s">
        <v>29384</v>
      </c>
      <c r="M28321" s="529" t="s">
        <v>1075</v>
      </c>
    </row>
    <row r="28322" spans="12:13" x14ac:dyDescent="0.35">
      <c r="L28322" s="535" t="s">
        <v>29385</v>
      </c>
      <c r="M28322" s="529" t="s">
        <v>1075</v>
      </c>
    </row>
    <row r="28323" spans="12:13" x14ac:dyDescent="0.35">
      <c r="L28323" s="535" t="s">
        <v>29386</v>
      </c>
      <c r="M28323" s="529" t="s">
        <v>1075</v>
      </c>
    </row>
    <row r="28324" spans="12:13" x14ac:dyDescent="0.35">
      <c r="L28324" s="535" t="s">
        <v>29387</v>
      </c>
      <c r="M28324" s="529" t="s">
        <v>1075</v>
      </c>
    </row>
    <row r="28325" spans="12:13" x14ac:dyDescent="0.35">
      <c r="L28325" s="535" t="s">
        <v>29388</v>
      </c>
      <c r="M28325" s="529" t="s">
        <v>1075</v>
      </c>
    </row>
    <row r="28326" spans="12:13" x14ac:dyDescent="0.35">
      <c r="L28326" s="535" t="s">
        <v>29389</v>
      </c>
      <c r="M28326" s="529" t="s">
        <v>1075</v>
      </c>
    </row>
    <row r="28327" spans="12:13" x14ac:dyDescent="0.35">
      <c r="L28327" s="535" t="s">
        <v>29390</v>
      </c>
      <c r="M28327" s="529" t="s">
        <v>1075</v>
      </c>
    </row>
    <row r="28328" spans="12:13" x14ac:dyDescent="0.35">
      <c r="L28328" s="535" t="s">
        <v>29391</v>
      </c>
      <c r="M28328" s="529" t="s">
        <v>1075</v>
      </c>
    </row>
    <row r="28329" spans="12:13" x14ac:dyDescent="0.35">
      <c r="L28329" s="535" t="s">
        <v>29392</v>
      </c>
      <c r="M28329" s="529" t="s">
        <v>1075</v>
      </c>
    </row>
    <row r="28330" spans="12:13" x14ac:dyDescent="0.35">
      <c r="L28330" s="535" t="s">
        <v>29393</v>
      </c>
      <c r="M28330" s="529" t="s">
        <v>1075</v>
      </c>
    </row>
    <row r="28331" spans="12:13" x14ac:dyDescent="0.35">
      <c r="L28331" s="535" t="s">
        <v>29394</v>
      </c>
      <c r="M28331" s="529" t="s">
        <v>1075</v>
      </c>
    </row>
    <row r="28332" spans="12:13" x14ac:dyDescent="0.35">
      <c r="L28332" s="535" t="s">
        <v>29395</v>
      </c>
      <c r="M28332" s="529" t="s">
        <v>1075</v>
      </c>
    </row>
    <row r="28333" spans="12:13" x14ac:dyDescent="0.35">
      <c r="L28333" s="535" t="s">
        <v>29396</v>
      </c>
      <c r="M28333" s="529" t="s">
        <v>1075</v>
      </c>
    </row>
    <row r="28334" spans="12:13" x14ac:dyDescent="0.35">
      <c r="L28334" s="535" t="s">
        <v>29397</v>
      </c>
      <c r="M28334" s="529" t="s">
        <v>1075</v>
      </c>
    </row>
    <row r="28335" spans="12:13" x14ac:dyDescent="0.35">
      <c r="L28335" s="535" t="s">
        <v>29398</v>
      </c>
      <c r="M28335" s="529" t="s">
        <v>1075</v>
      </c>
    </row>
    <row r="28336" spans="12:13" x14ac:dyDescent="0.35">
      <c r="L28336" s="535" t="s">
        <v>29399</v>
      </c>
      <c r="M28336" s="529" t="s">
        <v>1075</v>
      </c>
    </row>
    <row r="28337" spans="12:13" x14ac:dyDescent="0.35">
      <c r="L28337" s="535" t="s">
        <v>29400</v>
      </c>
      <c r="M28337" s="529" t="s">
        <v>1075</v>
      </c>
    </row>
    <row r="28338" spans="12:13" x14ac:dyDescent="0.35">
      <c r="L28338" s="535" t="s">
        <v>29401</v>
      </c>
      <c r="M28338" s="529" t="s">
        <v>1075</v>
      </c>
    </row>
    <row r="28339" spans="12:13" x14ac:dyDescent="0.35">
      <c r="L28339" s="535" t="s">
        <v>29402</v>
      </c>
      <c r="M28339" s="529" t="s">
        <v>1075</v>
      </c>
    </row>
    <row r="28340" spans="12:13" x14ac:dyDescent="0.35">
      <c r="L28340" s="535" t="s">
        <v>29403</v>
      </c>
      <c r="M28340" s="529" t="s">
        <v>1075</v>
      </c>
    </row>
    <row r="28341" spans="12:13" x14ac:dyDescent="0.35">
      <c r="L28341" s="535" t="s">
        <v>29404</v>
      </c>
      <c r="M28341" s="529" t="s">
        <v>1075</v>
      </c>
    </row>
    <row r="28342" spans="12:13" x14ac:dyDescent="0.35">
      <c r="L28342" s="535" t="s">
        <v>29405</v>
      </c>
      <c r="M28342" s="529" t="s">
        <v>1075</v>
      </c>
    </row>
    <row r="28343" spans="12:13" x14ac:dyDescent="0.35">
      <c r="L28343" s="535" t="s">
        <v>29406</v>
      </c>
      <c r="M28343" s="529" t="s">
        <v>1075</v>
      </c>
    </row>
    <row r="28344" spans="12:13" x14ac:dyDescent="0.35">
      <c r="L28344" s="535" t="s">
        <v>29407</v>
      </c>
      <c r="M28344" s="529" t="s">
        <v>1075</v>
      </c>
    </row>
    <row r="28345" spans="12:13" x14ac:dyDescent="0.35">
      <c r="L28345" s="535" t="s">
        <v>29408</v>
      </c>
      <c r="M28345" s="529" t="s">
        <v>1075</v>
      </c>
    </row>
    <row r="28346" spans="12:13" x14ac:dyDescent="0.35">
      <c r="L28346" s="535" t="s">
        <v>29409</v>
      </c>
      <c r="M28346" s="529" t="s">
        <v>1075</v>
      </c>
    </row>
    <row r="28347" spans="12:13" x14ac:dyDescent="0.35">
      <c r="L28347" s="535" t="s">
        <v>29410</v>
      </c>
      <c r="M28347" s="529" t="s">
        <v>1075</v>
      </c>
    </row>
    <row r="28348" spans="12:13" x14ac:dyDescent="0.35">
      <c r="L28348" s="535" t="s">
        <v>29411</v>
      </c>
      <c r="M28348" s="529" t="s">
        <v>1075</v>
      </c>
    </row>
    <row r="28349" spans="12:13" x14ac:dyDescent="0.35">
      <c r="L28349" s="535" t="s">
        <v>29412</v>
      </c>
      <c r="M28349" s="529" t="s">
        <v>1075</v>
      </c>
    </row>
    <row r="28350" spans="12:13" x14ac:dyDescent="0.35">
      <c r="L28350" s="535" t="s">
        <v>29413</v>
      </c>
      <c r="M28350" s="529" t="s">
        <v>1075</v>
      </c>
    </row>
    <row r="28351" spans="12:13" x14ac:dyDescent="0.35">
      <c r="L28351" s="535" t="s">
        <v>29414</v>
      </c>
      <c r="M28351" s="529" t="s">
        <v>1075</v>
      </c>
    </row>
    <row r="28352" spans="12:13" x14ac:dyDescent="0.35">
      <c r="L28352" s="535" t="s">
        <v>29415</v>
      </c>
      <c r="M28352" s="529" t="s">
        <v>1075</v>
      </c>
    </row>
    <row r="28353" spans="12:13" x14ac:dyDescent="0.35">
      <c r="L28353" s="535" t="s">
        <v>29416</v>
      </c>
      <c r="M28353" s="529" t="s">
        <v>1075</v>
      </c>
    </row>
    <row r="28354" spans="12:13" x14ac:dyDescent="0.35">
      <c r="L28354" s="535" t="s">
        <v>29417</v>
      </c>
      <c r="M28354" s="529" t="s">
        <v>1075</v>
      </c>
    </row>
    <row r="28355" spans="12:13" x14ac:dyDescent="0.35">
      <c r="L28355" s="535" t="s">
        <v>29418</v>
      </c>
      <c r="M28355" s="529" t="s">
        <v>1075</v>
      </c>
    </row>
    <row r="28356" spans="12:13" x14ac:dyDescent="0.35">
      <c r="L28356" s="535" t="s">
        <v>29419</v>
      </c>
      <c r="M28356" s="529" t="s">
        <v>1075</v>
      </c>
    </row>
    <row r="28357" spans="12:13" x14ac:dyDescent="0.35">
      <c r="L28357" s="535" t="s">
        <v>29420</v>
      </c>
      <c r="M28357" s="529" t="s">
        <v>1075</v>
      </c>
    </row>
    <row r="28358" spans="12:13" x14ac:dyDescent="0.35">
      <c r="L28358" s="535" t="s">
        <v>29421</v>
      </c>
      <c r="M28358" s="529" t="s">
        <v>1075</v>
      </c>
    </row>
    <row r="28359" spans="12:13" x14ac:dyDescent="0.35">
      <c r="L28359" s="535" t="s">
        <v>29422</v>
      </c>
      <c r="M28359" s="529" t="s">
        <v>1075</v>
      </c>
    </row>
    <row r="28360" spans="12:13" x14ac:dyDescent="0.35">
      <c r="L28360" s="535" t="s">
        <v>29423</v>
      </c>
      <c r="M28360" s="529" t="s">
        <v>1075</v>
      </c>
    </row>
    <row r="28361" spans="12:13" x14ac:dyDescent="0.35">
      <c r="L28361" s="535" t="s">
        <v>29424</v>
      </c>
      <c r="M28361" s="529" t="s">
        <v>1075</v>
      </c>
    </row>
    <row r="28362" spans="12:13" x14ac:dyDescent="0.35">
      <c r="L28362" s="535" t="s">
        <v>29425</v>
      </c>
      <c r="M28362" s="529" t="s">
        <v>1075</v>
      </c>
    </row>
    <row r="28363" spans="12:13" x14ac:dyDescent="0.35">
      <c r="L28363" s="535" t="s">
        <v>29426</v>
      </c>
      <c r="M28363" s="529" t="s">
        <v>1075</v>
      </c>
    </row>
    <row r="28364" spans="12:13" x14ac:dyDescent="0.35">
      <c r="L28364" s="535" t="s">
        <v>29427</v>
      </c>
      <c r="M28364" s="529" t="s">
        <v>1075</v>
      </c>
    </row>
    <row r="28365" spans="12:13" x14ac:dyDescent="0.35">
      <c r="L28365" s="535" t="s">
        <v>29428</v>
      </c>
      <c r="M28365" s="529" t="s">
        <v>1075</v>
      </c>
    </row>
    <row r="28366" spans="12:13" x14ac:dyDescent="0.35">
      <c r="L28366" s="535" t="s">
        <v>29429</v>
      </c>
      <c r="M28366" s="529" t="s">
        <v>1075</v>
      </c>
    </row>
    <row r="28367" spans="12:13" x14ac:dyDescent="0.35">
      <c r="L28367" s="535" t="s">
        <v>29430</v>
      </c>
      <c r="M28367" s="529" t="s">
        <v>1075</v>
      </c>
    </row>
    <row r="28368" spans="12:13" x14ac:dyDescent="0.35">
      <c r="L28368" s="535" t="s">
        <v>29431</v>
      </c>
      <c r="M28368" s="529" t="s">
        <v>1075</v>
      </c>
    </row>
    <row r="28369" spans="12:13" x14ac:dyDescent="0.35">
      <c r="L28369" s="535" t="s">
        <v>29432</v>
      </c>
      <c r="M28369" s="529" t="s">
        <v>1075</v>
      </c>
    </row>
    <row r="28370" spans="12:13" x14ac:dyDescent="0.35">
      <c r="L28370" s="535" t="s">
        <v>29433</v>
      </c>
      <c r="M28370" s="529" t="s">
        <v>1075</v>
      </c>
    </row>
    <row r="28371" spans="12:13" x14ac:dyDescent="0.35">
      <c r="L28371" s="535" t="s">
        <v>29434</v>
      </c>
      <c r="M28371" s="529" t="s">
        <v>1075</v>
      </c>
    </row>
    <row r="28372" spans="12:13" x14ac:dyDescent="0.35">
      <c r="L28372" s="535" t="s">
        <v>29435</v>
      </c>
      <c r="M28372" s="529" t="s">
        <v>1075</v>
      </c>
    </row>
    <row r="28373" spans="12:13" x14ac:dyDescent="0.35">
      <c r="L28373" s="535" t="s">
        <v>29436</v>
      </c>
      <c r="M28373" s="529" t="s">
        <v>1075</v>
      </c>
    </row>
    <row r="28374" spans="12:13" x14ac:dyDescent="0.35">
      <c r="L28374" s="535" t="s">
        <v>29437</v>
      </c>
      <c r="M28374" s="529" t="s">
        <v>1075</v>
      </c>
    </row>
    <row r="28375" spans="12:13" x14ac:dyDescent="0.35">
      <c r="L28375" s="535" t="s">
        <v>29438</v>
      </c>
      <c r="M28375" s="529" t="s">
        <v>1075</v>
      </c>
    </row>
    <row r="28376" spans="12:13" x14ac:dyDescent="0.35">
      <c r="L28376" s="535" t="s">
        <v>29439</v>
      </c>
      <c r="M28376" s="529" t="s">
        <v>1075</v>
      </c>
    </row>
    <row r="28377" spans="12:13" x14ac:dyDescent="0.35">
      <c r="L28377" s="535" t="s">
        <v>29440</v>
      </c>
      <c r="M28377" s="529" t="s">
        <v>1075</v>
      </c>
    </row>
    <row r="28378" spans="12:13" x14ac:dyDescent="0.35">
      <c r="L28378" s="535" t="s">
        <v>29441</v>
      </c>
      <c r="M28378" s="529" t="s">
        <v>1075</v>
      </c>
    </row>
    <row r="28379" spans="12:13" x14ac:dyDescent="0.35">
      <c r="L28379" s="535" t="s">
        <v>29442</v>
      </c>
      <c r="M28379" s="529" t="s">
        <v>1075</v>
      </c>
    </row>
    <row r="28380" spans="12:13" x14ac:dyDescent="0.35">
      <c r="L28380" s="535" t="s">
        <v>29443</v>
      </c>
      <c r="M28380" s="529" t="s">
        <v>1075</v>
      </c>
    </row>
    <row r="28381" spans="12:13" x14ac:dyDescent="0.35">
      <c r="L28381" s="535" t="s">
        <v>29444</v>
      </c>
      <c r="M28381" s="529" t="s">
        <v>1075</v>
      </c>
    </row>
    <row r="28382" spans="12:13" x14ac:dyDescent="0.35">
      <c r="L28382" s="535" t="s">
        <v>29445</v>
      </c>
      <c r="M28382" s="529" t="s">
        <v>1075</v>
      </c>
    </row>
    <row r="28383" spans="12:13" x14ac:dyDescent="0.35">
      <c r="L28383" s="535" t="s">
        <v>29446</v>
      </c>
      <c r="M28383" s="529" t="s">
        <v>1075</v>
      </c>
    </row>
    <row r="28384" spans="12:13" x14ac:dyDescent="0.35">
      <c r="L28384" s="535" t="s">
        <v>29447</v>
      </c>
      <c r="M28384" s="529" t="s">
        <v>1075</v>
      </c>
    </row>
    <row r="28385" spans="12:13" x14ac:dyDescent="0.35">
      <c r="L28385" s="535" t="s">
        <v>29448</v>
      </c>
      <c r="M28385" s="529" t="s">
        <v>1075</v>
      </c>
    </row>
    <row r="28386" spans="12:13" x14ac:dyDescent="0.35">
      <c r="L28386" s="535" t="s">
        <v>29449</v>
      </c>
      <c r="M28386" s="529" t="s">
        <v>1075</v>
      </c>
    </row>
    <row r="28387" spans="12:13" x14ac:dyDescent="0.35">
      <c r="L28387" s="535" t="s">
        <v>29450</v>
      </c>
      <c r="M28387" s="529" t="s">
        <v>1075</v>
      </c>
    </row>
    <row r="28388" spans="12:13" x14ac:dyDescent="0.35">
      <c r="L28388" s="535" t="s">
        <v>29451</v>
      </c>
      <c r="M28388" s="529" t="s">
        <v>1075</v>
      </c>
    </row>
    <row r="28389" spans="12:13" x14ac:dyDescent="0.35">
      <c r="L28389" s="535" t="s">
        <v>29452</v>
      </c>
      <c r="M28389" s="529" t="s">
        <v>1075</v>
      </c>
    </row>
    <row r="28390" spans="12:13" x14ac:dyDescent="0.35">
      <c r="L28390" s="535" t="s">
        <v>29453</v>
      </c>
      <c r="M28390" s="529" t="s">
        <v>1075</v>
      </c>
    </row>
    <row r="28391" spans="12:13" x14ac:dyDescent="0.35">
      <c r="L28391" s="535" t="s">
        <v>29454</v>
      </c>
      <c r="M28391" s="529" t="s">
        <v>1075</v>
      </c>
    </row>
    <row r="28392" spans="12:13" x14ac:dyDescent="0.35">
      <c r="L28392" s="535" t="s">
        <v>29455</v>
      </c>
      <c r="M28392" s="529" t="s">
        <v>1075</v>
      </c>
    </row>
    <row r="28393" spans="12:13" x14ac:dyDescent="0.35">
      <c r="L28393" s="535" t="s">
        <v>29456</v>
      </c>
      <c r="M28393" s="529" t="s">
        <v>1075</v>
      </c>
    </row>
    <row r="28394" spans="12:13" x14ac:dyDescent="0.35">
      <c r="L28394" s="535" t="s">
        <v>29457</v>
      </c>
      <c r="M28394" s="529" t="s">
        <v>1075</v>
      </c>
    </row>
    <row r="28395" spans="12:13" x14ac:dyDescent="0.35">
      <c r="L28395" s="535" t="s">
        <v>29458</v>
      </c>
      <c r="M28395" s="529" t="s">
        <v>1075</v>
      </c>
    </row>
    <row r="28396" spans="12:13" x14ac:dyDescent="0.35">
      <c r="L28396" s="535" t="s">
        <v>29459</v>
      </c>
      <c r="M28396" s="529" t="s">
        <v>1075</v>
      </c>
    </row>
    <row r="28397" spans="12:13" x14ac:dyDescent="0.35">
      <c r="L28397" s="535" t="s">
        <v>29460</v>
      </c>
      <c r="M28397" s="529" t="s">
        <v>1075</v>
      </c>
    </row>
    <row r="28398" spans="12:13" x14ac:dyDescent="0.35">
      <c r="L28398" s="535" t="s">
        <v>29461</v>
      </c>
      <c r="M28398" s="529" t="s">
        <v>1075</v>
      </c>
    </row>
    <row r="28399" spans="12:13" x14ac:dyDescent="0.35">
      <c r="L28399" s="535" t="s">
        <v>29462</v>
      </c>
      <c r="M28399" s="529" t="s">
        <v>1075</v>
      </c>
    </row>
    <row r="28400" spans="12:13" x14ac:dyDescent="0.35">
      <c r="L28400" s="535" t="s">
        <v>29463</v>
      </c>
      <c r="M28400" s="529" t="s">
        <v>1075</v>
      </c>
    </row>
    <row r="28401" spans="12:13" x14ac:dyDescent="0.35">
      <c r="L28401" s="535" t="s">
        <v>29464</v>
      </c>
      <c r="M28401" s="529" t="s">
        <v>1075</v>
      </c>
    </row>
    <row r="28402" spans="12:13" x14ac:dyDescent="0.35">
      <c r="L28402" s="535" t="s">
        <v>29465</v>
      </c>
      <c r="M28402" s="529" t="s">
        <v>1075</v>
      </c>
    </row>
    <row r="28403" spans="12:13" x14ac:dyDescent="0.35">
      <c r="L28403" s="535" t="s">
        <v>29466</v>
      </c>
      <c r="M28403" s="529" t="s">
        <v>1075</v>
      </c>
    </row>
    <row r="28404" spans="12:13" x14ac:dyDescent="0.35">
      <c r="L28404" s="535" t="s">
        <v>29467</v>
      </c>
      <c r="M28404" s="529" t="s">
        <v>1075</v>
      </c>
    </row>
    <row r="28405" spans="12:13" x14ac:dyDescent="0.35">
      <c r="L28405" s="535" t="s">
        <v>29468</v>
      </c>
      <c r="M28405" s="529" t="s">
        <v>1075</v>
      </c>
    </row>
    <row r="28406" spans="12:13" x14ac:dyDescent="0.35">
      <c r="L28406" s="535" t="s">
        <v>29469</v>
      </c>
      <c r="M28406" s="529" t="s">
        <v>1075</v>
      </c>
    </row>
    <row r="28407" spans="12:13" x14ac:dyDescent="0.35">
      <c r="L28407" s="535" t="s">
        <v>29470</v>
      </c>
      <c r="M28407" s="529" t="s">
        <v>1075</v>
      </c>
    </row>
    <row r="28408" spans="12:13" x14ac:dyDescent="0.35">
      <c r="L28408" s="535" t="s">
        <v>29471</v>
      </c>
      <c r="M28408" s="529" t="s">
        <v>1075</v>
      </c>
    </row>
    <row r="28409" spans="12:13" x14ac:dyDescent="0.35">
      <c r="L28409" s="535" t="s">
        <v>29472</v>
      </c>
      <c r="M28409" s="529" t="s">
        <v>1075</v>
      </c>
    </row>
    <row r="28410" spans="12:13" x14ac:dyDescent="0.35">
      <c r="L28410" s="535" t="s">
        <v>29473</v>
      </c>
      <c r="M28410" s="529" t="s">
        <v>1075</v>
      </c>
    </row>
    <row r="28411" spans="12:13" x14ac:dyDescent="0.35">
      <c r="L28411" s="535" t="s">
        <v>29474</v>
      </c>
      <c r="M28411" s="529" t="s">
        <v>1075</v>
      </c>
    </row>
    <row r="28412" spans="12:13" x14ac:dyDescent="0.35">
      <c r="L28412" s="535" t="s">
        <v>29475</v>
      </c>
      <c r="M28412" s="529" t="s">
        <v>1075</v>
      </c>
    </row>
    <row r="28413" spans="12:13" x14ac:dyDescent="0.35">
      <c r="L28413" s="535" t="s">
        <v>29476</v>
      </c>
      <c r="M28413" s="529" t="s">
        <v>1075</v>
      </c>
    </row>
    <row r="28414" spans="12:13" x14ac:dyDescent="0.35">
      <c r="L28414" s="535" t="s">
        <v>29477</v>
      </c>
      <c r="M28414" s="529" t="s">
        <v>1075</v>
      </c>
    </row>
    <row r="28415" spans="12:13" x14ac:dyDescent="0.35">
      <c r="L28415" s="535" t="s">
        <v>29478</v>
      </c>
      <c r="M28415" s="529" t="s">
        <v>1075</v>
      </c>
    </row>
    <row r="28416" spans="12:13" x14ac:dyDescent="0.35">
      <c r="L28416" s="535" t="s">
        <v>29479</v>
      </c>
      <c r="M28416" s="529" t="s">
        <v>1075</v>
      </c>
    </row>
    <row r="28417" spans="12:13" x14ac:dyDescent="0.35">
      <c r="L28417" s="535" t="s">
        <v>29480</v>
      </c>
      <c r="M28417" s="529" t="s">
        <v>1075</v>
      </c>
    </row>
    <row r="28418" spans="12:13" x14ac:dyDescent="0.35">
      <c r="L28418" s="535" t="s">
        <v>29481</v>
      </c>
      <c r="M28418" s="529" t="s">
        <v>1075</v>
      </c>
    </row>
    <row r="28419" spans="12:13" x14ac:dyDescent="0.35">
      <c r="L28419" s="535" t="s">
        <v>29482</v>
      </c>
      <c r="M28419" s="529" t="s">
        <v>1075</v>
      </c>
    </row>
    <row r="28420" spans="12:13" x14ac:dyDescent="0.35">
      <c r="L28420" s="535" t="s">
        <v>29483</v>
      </c>
      <c r="M28420" s="529" t="s">
        <v>1075</v>
      </c>
    </row>
    <row r="28421" spans="12:13" x14ac:dyDescent="0.35">
      <c r="L28421" s="535" t="s">
        <v>29484</v>
      </c>
      <c r="M28421" s="529" t="s">
        <v>1075</v>
      </c>
    </row>
    <row r="28422" spans="12:13" x14ac:dyDescent="0.35">
      <c r="L28422" s="535" t="s">
        <v>29485</v>
      </c>
      <c r="M28422" s="529" t="s">
        <v>1075</v>
      </c>
    </row>
    <row r="28423" spans="12:13" x14ac:dyDescent="0.35">
      <c r="L28423" s="535" t="s">
        <v>29486</v>
      </c>
      <c r="M28423" s="529" t="s">
        <v>1075</v>
      </c>
    </row>
    <row r="28424" spans="12:13" x14ac:dyDescent="0.35">
      <c r="L28424" s="535" t="s">
        <v>29487</v>
      </c>
      <c r="M28424" s="529" t="s">
        <v>1075</v>
      </c>
    </row>
    <row r="28425" spans="12:13" x14ac:dyDescent="0.35">
      <c r="L28425" s="535" t="s">
        <v>29488</v>
      </c>
      <c r="M28425" s="529" t="s">
        <v>1075</v>
      </c>
    </row>
    <row r="28426" spans="12:13" x14ac:dyDescent="0.35">
      <c r="L28426" s="535" t="s">
        <v>29489</v>
      </c>
      <c r="M28426" s="529" t="s">
        <v>1075</v>
      </c>
    </row>
    <row r="28427" spans="12:13" x14ac:dyDescent="0.35">
      <c r="L28427" s="535" t="s">
        <v>29490</v>
      </c>
      <c r="M28427" s="529" t="s">
        <v>1075</v>
      </c>
    </row>
    <row r="28428" spans="12:13" x14ac:dyDescent="0.35">
      <c r="L28428" s="535" t="s">
        <v>29491</v>
      </c>
      <c r="M28428" s="529" t="s">
        <v>1075</v>
      </c>
    </row>
    <row r="28429" spans="12:13" x14ac:dyDescent="0.35">
      <c r="L28429" s="535" t="s">
        <v>29492</v>
      </c>
      <c r="M28429" s="529" t="s">
        <v>1075</v>
      </c>
    </row>
    <row r="28430" spans="12:13" x14ac:dyDescent="0.35">
      <c r="L28430" s="535" t="s">
        <v>29493</v>
      </c>
      <c r="M28430" s="529" t="s">
        <v>1075</v>
      </c>
    </row>
    <row r="28431" spans="12:13" x14ac:dyDescent="0.35">
      <c r="L28431" s="535" t="s">
        <v>29494</v>
      </c>
      <c r="M28431" s="529" t="s">
        <v>1075</v>
      </c>
    </row>
    <row r="28432" spans="12:13" x14ac:dyDescent="0.35">
      <c r="L28432" s="535" t="s">
        <v>29495</v>
      </c>
      <c r="M28432" s="529" t="s">
        <v>1075</v>
      </c>
    </row>
    <row r="28433" spans="12:13" x14ac:dyDescent="0.35">
      <c r="L28433" s="535" t="s">
        <v>29496</v>
      </c>
      <c r="M28433" s="529" t="s">
        <v>1075</v>
      </c>
    </row>
    <row r="28434" spans="12:13" x14ac:dyDescent="0.35">
      <c r="L28434" s="535" t="s">
        <v>29497</v>
      </c>
      <c r="M28434" s="529" t="s">
        <v>1075</v>
      </c>
    </row>
    <row r="28435" spans="12:13" x14ac:dyDescent="0.35">
      <c r="L28435" s="535" t="s">
        <v>29498</v>
      </c>
      <c r="M28435" s="529" t="s">
        <v>1075</v>
      </c>
    </row>
    <row r="28436" spans="12:13" x14ac:dyDescent="0.35">
      <c r="L28436" s="535" t="s">
        <v>29499</v>
      </c>
      <c r="M28436" s="529" t="s">
        <v>1075</v>
      </c>
    </row>
    <row r="28437" spans="12:13" x14ac:dyDescent="0.35">
      <c r="L28437" s="535" t="s">
        <v>29500</v>
      </c>
      <c r="M28437" s="529" t="s">
        <v>1075</v>
      </c>
    </row>
    <row r="28438" spans="12:13" x14ac:dyDescent="0.35">
      <c r="L28438" s="535" t="s">
        <v>29501</v>
      </c>
      <c r="M28438" s="529" t="s">
        <v>1075</v>
      </c>
    </row>
    <row r="28439" spans="12:13" x14ac:dyDescent="0.35">
      <c r="L28439" s="535" t="s">
        <v>29502</v>
      </c>
      <c r="M28439" s="529" t="s">
        <v>1075</v>
      </c>
    </row>
    <row r="28440" spans="12:13" x14ac:dyDescent="0.35">
      <c r="L28440" s="535" t="s">
        <v>29503</v>
      </c>
      <c r="M28440" s="529" t="s">
        <v>1075</v>
      </c>
    </row>
    <row r="28441" spans="12:13" x14ac:dyDescent="0.35">
      <c r="L28441" s="535" t="s">
        <v>29504</v>
      </c>
      <c r="M28441" s="529" t="s">
        <v>1075</v>
      </c>
    </row>
    <row r="28442" spans="12:13" x14ac:dyDescent="0.35">
      <c r="L28442" s="535" t="s">
        <v>29505</v>
      </c>
      <c r="M28442" s="529" t="s">
        <v>1075</v>
      </c>
    </row>
    <row r="28443" spans="12:13" x14ac:dyDescent="0.35">
      <c r="L28443" s="535" t="s">
        <v>29506</v>
      </c>
      <c r="M28443" s="529" t="s">
        <v>1075</v>
      </c>
    </row>
    <row r="28444" spans="12:13" x14ac:dyDescent="0.35">
      <c r="L28444" s="535" t="s">
        <v>29507</v>
      </c>
      <c r="M28444" s="529" t="s">
        <v>1075</v>
      </c>
    </row>
    <row r="28445" spans="12:13" x14ac:dyDescent="0.35">
      <c r="L28445" s="535" t="s">
        <v>29508</v>
      </c>
      <c r="M28445" s="529" t="s">
        <v>1075</v>
      </c>
    </row>
    <row r="28446" spans="12:13" x14ac:dyDescent="0.35">
      <c r="L28446" s="535" t="s">
        <v>29509</v>
      </c>
      <c r="M28446" s="529" t="s">
        <v>1075</v>
      </c>
    </row>
    <row r="28447" spans="12:13" x14ac:dyDescent="0.35">
      <c r="L28447" s="535" t="s">
        <v>29510</v>
      </c>
      <c r="M28447" s="529" t="s">
        <v>1075</v>
      </c>
    </row>
    <row r="28448" spans="12:13" x14ac:dyDescent="0.35">
      <c r="L28448" s="535" t="s">
        <v>29511</v>
      </c>
      <c r="M28448" s="529" t="s">
        <v>1075</v>
      </c>
    </row>
    <row r="28449" spans="12:13" x14ac:dyDescent="0.35">
      <c r="L28449" s="535" t="s">
        <v>29512</v>
      </c>
      <c r="M28449" s="529" t="s">
        <v>1075</v>
      </c>
    </row>
    <row r="28450" spans="12:13" x14ac:dyDescent="0.35">
      <c r="L28450" s="535" t="s">
        <v>29513</v>
      </c>
      <c r="M28450" s="529" t="s">
        <v>1075</v>
      </c>
    </row>
    <row r="28451" spans="12:13" x14ac:dyDescent="0.35">
      <c r="L28451" s="535" t="s">
        <v>29514</v>
      </c>
      <c r="M28451" s="529" t="s">
        <v>1075</v>
      </c>
    </row>
    <row r="28452" spans="12:13" x14ac:dyDescent="0.35">
      <c r="L28452" s="535" t="s">
        <v>29515</v>
      </c>
      <c r="M28452" s="529" t="s">
        <v>1075</v>
      </c>
    </row>
    <row r="28453" spans="12:13" x14ac:dyDescent="0.35">
      <c r="L28453" s="535" t="s">
        <v>29516</v>
      </c>
      <c r="M28453" s="529" t="s">
        <v>1075</v>
      </c>
    </row>
    <row r="28454" spans="12:13" x14ac:dyDescent="0.35">
      <c r="L28454" s="535" t="s">
        <v>29517</v>
      </c>
      <c r="M28454" s="529" t="s">
        <v>1075</v>
      </c>
    </row>
    <row r="28455" spans="12:13" x14ac:dyDescent="0.35">
      <c r="L28455" s="535" t="s">
        <v>29518</v>
      </c>
      <c r="M28455" s="529" t="s">
        <v>1075</v>
      </c>
    </row>
    <row r="28456" spans="12:13" x14ac:dyDescent="0.35">
      <c r="L28456" s="535" t="s">
        <v>29519</v>
      </c>
      <c r="M28456" s="529" t="s">
        <v>1075</v>
      </c>
    </row>
    <row r="28457" spans="12:13" x14ac:dyDescent="0.35">
      <c r="L28457" s="535" t="s">
        <v>29520</v>
      </c>
      <c r="M28457" s="529" t="s">
        <v>1075</v>
      </c>
    </row>
    <row r="28458" spans="12:13" x14ac:dyDescent="0.35">
      <c r="L28458" s="535" t="s">
        <v>29521</v>
      </c>
      <c r="M28458" s="529" t="s">
        <v>1075</v>
      </c>
    </row>
    <row r="28459" spans="12:13" x14ac:dyDescent="0.35">
      <c r="L28459" s="535" t="s">
        <v>29522</v>
      </c>
      <c r="M28459" s="529" t="s">
        <v>1075</v>
      </c>
    </row>
    <row r="28460" spans="12:13" x14ac:dyDescent="0.35">
      <c r="L28460" s="535" t="s">
        <v>29523</v>
      </c>
      <c r="M28460" s="529" t="s">
        <v>1075</v>
      </c>
    </row>
    <row r="28461" spans="12:13" x14ac:dyDescent="0.35">
      <c r="L28461" s="535" t="s">
        <v>29524</v>
      </c>
      <c r="M28461" s="529" t="s">
        <v>1075</v>
      </c>
    </row>
    <row r="28462" spans="12:13" x14ac:dyDescent="0.35">
      <c r="L28462" s="535" t="s">
        <v>29525</v>
      </c>
      <c r="M28462" s="529" t="s">
        <v>1075</v>
      </c>
    </row>
    <row r="28463" spans="12:13" x14ac:dyDescent="0.35">
      <c r="L28463" s="535" t="s">
        <v>29526</v>
      </c>
      <c r="M28463" s="529" t="s">
        <v>1075</v>
      </c>
    </row>
    <row r="28464" spans="12:13" x14ac:dyDescent="0.35">
      <c r="L28464" s="535" t="s">
        <v>29527</v>
      </c>
      <c r="M28464" s="529" t="s">
        <v>1075</v>
      </c>
    </row>
    <row r="28465" spans="12:13" x14ac:dyDescent="0.35">
      <c r="L28465" s="535" t="s">
        <v>29528</v>
      </c>
      <c r="M28465" s="529" t="s">
        <v>1075</v>
      </c>
    </row>
    <row r="28466" spans="12:13" x14ac:dyDescent="0.35">
      <c r="L28466" s="535" t="s">
        <v>29529</v>
      </c>
      <c r="M28466" s="529" t="s">
        <v>1075</v>
      </c>
    </row>
    <row r="28467" spans="12:13" x14ac:dyDescent="0.35">
      <c r="L28467" s="535" t="s">
        <v>29530</v>
      </c>
      <c r="M28467" s="529" t="s">
        <v>1075</v>
      </c>
    </row>
    <row r="28468" spans="12:13" x14ac:dyDescent="0.35">
      <c r="L28468" s="535" t="s">
        <v>29531</v>
      </c>
      <c r="M28468" s="529" t="s">
        <v>1075</v>
      </c>
    </row>
    <row r="28469" spans="12:13" x14ac:dyDescent="0.35">
      <c r="L28469" s="535" t="s">
        <v>29532</v>
      </c>
      <c r="M28469" s="529" t="s">
        <v>1075</v>
      </c>
    </row>
    <row r="28470" spans="12:13" x14ac:dyDescent="0.35">
      <c r="L28470" s="535" t="s">
        <v>29533</v>
      </c>
      <c r="M28470" s="529" t="s">
        <v>1075</v>
      </c>
    </row>
    <row r="28471" spans="12:13" x14ac:dyDescent="0.35">
      <c r="L28471" s="535" t="s">
        <v>29534</v>
      </c>
      <c r="M28471" s="529" t="s">
        <v>1075</v>
      </c>
    </row>
    <row r="28472" spans="12:13" x14ac:dyDescent="0.35">
      <c r="L28472" s="535" t="s">
        <v>29535</v>
      </c>
      <c r="M28472" s="529" t="s">
        <v>1075</v>
      </c>
    </row>
    <row r="28473" spans="12:13" x14ac:dyDescent="0.35">
      <c r="L28473" s="535" t="s">
        <v>29536</v>
      </c>
      <c r="M28473" s="529" t="s">
        <v>1075</v>
      </c>
    </row>
    <row r="28474" spans="12:13" x14ac:dyDescent="0.35">
      <c r="L28474" s="535" t="s">
        <v>29537</v>
      </c>
      <c r="M28474" s="529" t="s">
        <v>1075</v>
      </c>
    </row>
    <row r="28475" spans="12:13" x14ac:dyDescent="0.35">
      <c r="L28475" s="535" t="s">
        <v>29538</v>
      </c>
      <c r="M28475" s="529" t="s">
        <v>1075</v>
      </c>
    </row>
    <row r="28476" spans="12:13" x14ac:dyDescent="0.35">
      <c r="L28476" s="535" t="s">
        <v>29539</v>
      </c>
      <c r="M28476" s="529" t="s">
        <v>1075</v>
      </c>
    </row>
    <row r="28477" spans="12:13" x14ac:dyDescent="0.35">
      <c r="L28477" s="535" t="s">
        <v>29540</v>
      </c>
      <c r="M28477" s="529" t="s">
        <v>1075</v>
      </c>
    </row>
    <row r="28478" spans="12:13" x14ac:dyDescent="0.35">
      <c r="L28478" s="535" t="s">
        <v>29541</v>
      </c>
      <c r="M28478" s="529" t="s">
        <v>1075</v>
      </c>
    </row>
    <row r="28479" spans="12:13" x14ac:dyDescent="0.35">
      <c r="L28479" s="535" t="s">
        <v>29542</v>
      </c>
      <c r="M28479" s="529" t="s">
        <v>1075</v>
      </c>
    </row>
    <row r="28480" spans="12:13" x14ac:dyDescent="0.35">
      <c r="L28480" s="535" t="s">
        <v>29543</v>
      </c>
      <c r="M28480" s="529" t="s">
        <v>1075</v>
      </c>
    </row>
    <row r="28481" spans="12:13" x14ac:dyDescent="0.35">
      <c r="L28481" s="535" t="s">
        <v>29544</v>
      </c>
      <c r="M28481" s="529" t="s">
        <v>1075</v>
      </c>
    </row>
    <row r="28482" spans="12:13" x14ac:dyDescent="0.35">
      <c r="L28482" s="535" t="s">
        <v>29545</v>
      </c>
      <c r="M28482" s="529" t="s">
        <v>1075</v>
      </c>
    </row>
    <row r="28483" spans="12:13" x14ac:dyDescent="0.35">
      <c r="L28483" s="535" t="s">
        <v>29546</v>
      </c>
      <c r="M28483" s="529" t="s">
        <v>1075</v>
      </c>
    </row>
    <row r="28484" spans="12:13" x14ac:dyDescent="0.35">
      <c r="L28484" s="535" t="s">
        <v>29547</v>
      </c>
      <c r="M28484" s="529" t="s">
        <v>1075</v>
      </c>
    </row>
    <row r="28485" spans="12:13" x14ac:dyDescent="0.35">
      <c r="L28485" s="535" t="s">
        <v>29548</v>
      </c>
      <c r="M28485" s="529" t="s">
        <v>1075</v>
      </c>
    </row>
    <row r="28486" spans="12:13" x14ac:dyDescent="0.35">
      <c r="L28486" s="535" t="s">
        <v>29549</v>
      </c>
      <c r="M28486" s="529" t="s">
        <v>1075</v>
      </c>
    </row>
    <row r="28487" spans="12:13" x14ac:dyDescent="0.35">
      <c r="L28487" s="535" t="s">
        <v>29550</v>
      </c>
      <c r="M28487" s="529" t="s">
        <v>1075</v>
      </c>
    </row>
    <row r="28488" spans="12:13" x14ac:dyDescent="0.35">
      <c r="L28488" s="535" t="s">
        <v>29551</v>
      </c>
      <c r="M28488" s="529" t="s">
        <v>1075</v>
      </c>
    </row>
    <row r="28489" spans="12:13" x14ac:dyDescent="0.35">
      <c r="L28489" s="535" t="s">
        <v>29552</v>
      </c>
      <c r="M28489" s="529" t="s">
        <v>1075</v>
      </c>
    </row>
    <row r="28490" spans="12:13" x14ac:dyDescent="0.35">
      <c r="L28490" s="535" t="s">
        <v>29553</v>
      </c>
      <c r="M28490" s="529" t="s">
        <v>1075</v>
      </c>
    </row>
    <row r="28491" spans="12:13" x14ac:dyDescent="0.35">
      <c r="L28491" s="535" t="s">
        <v>29554</v>
      </c>
      <c r="M28491" s="529" t="s">
        <v>1075</v>
      </c>
    </row>
    <row r="28492" spans="12:13" x14ac:dyDescent="0.35">
      <c r="L28492" s="535" t="s">
        <v>29555</v>
      </c>
      <c r="M28492" s="529" t="s">
        <v>1075</v>
      </c>
    </row>
    <row r="28493" spans="12:13" x14ac:dyDescent="0.35">
      <c r="L28493" s="535" t="s">
        <v>29556</v>
      </c>
      <c r="M28493" s="529" t="s">
        <v>1075</v>
      </c>
    </row>
    <row r="28494" spans="12:13" x14ac:dyDescent="0.35">
      <c r="L28494" s="535" t="s">
        <v>29557</v>
      </c>
      <c r="M28494" s="529" t="s">
        <v>1075</v>
      </c>
    </row>
    <row r="28495" spans="12:13" x14ac:dyDescent="0.35">
      <c r="L28495" s="535" t="s">
        <v>29558</v>
      </c>
      <c r="M28495" s="529" t="s">
        <v>1075</v>
      </c>
    </row>
    <row r="28496" spans="12:13" x14ac:dyDescent="0.35">
      <c r="L28496" s="535" t="s">
        <v>29559</v>
      </c>
      <c r="M28496" s="529" t="s">
        <v>1075</v>
      </c>
    </row>
    <row r="28497" spans="12:13" x14ac:dyDescent="0.35">
      <c r="L28497" s="535" t="s">
        <v>29560</v>
      </c>
      <c r="M28497" s="529" t="s">
        <v>1075</v>
      </c>
    </row>
    <row r="28498" spans="12:13" x14ac:dyDescent="0.35">
      <c r="L28498" s="535" t="s">
        <v>29561</v>
      </c>
      <c r="M28498" s="529" t="s">
        <v>1075</v>
      </c>
    </row>
    <row r="28499" spans="12:13" x14ac:dyDescent="0.35">
      <c r="L28499" s="535" t="s">
        <v>29562</v>
      </c>
      <c r="M28499" s="529" t="s">
        <v>1075</v>
      </c>
    </row>
    <row r="28500" spans="12:13" x14ac:dyDescent="0.35">
      <c r="L28500" s="535" t="s">
        <v>29563</v>
      </c>
      <c r="M28500" s="529" t="s">
        <v>1075</v>
      </c>
    </row>
    <row r="28501" spans="12:13" x14ac:dyDescent="0.35">
      <c r="L28501" s="535" t="s">
        <v>29564</v>
      </c>
      <c r="M28501" s="529" t="s">
        <v>1075</v>
      </c>
    </row>
    <row r="28502" spans="12:13" x14ac:dyDescent="0.35">
      <c r="L28502" s="535" t="s">
        <v>29565</v>
      </c>
      <c r="M28502" s="529" t="s">
        <v>1075</v>
      </c>
    </row>
    <row r="28503" spans="12:13" x14ac:dyDescent="0.35">
      <c r="L28503" s="535" t="s">
        <v>29566</v>
      </c>
      <c r="M28503" s="529" t="s">
        <v>1075</v>
      </c>
    </row>
    <row r="28504" spans="12:13" x14ac:dyDescent="0.35">
      <c r="L28504" s="535" t="s">
        <v>29567</v>
      </c>
      <c r="M28504" s="529" t="s">
        <v>1075</v>
      </c>
    </row>
    <row r="28505" spans="12:13" x14ac:dyDescent="0.35">
      <c r="L28505" s="535" t="s">
        <v>29568</v>
      </c>
      <c r="M28505" s="529" t="s">
        <v>1075</v>
      </c>
    </row>
    <row r="28506" spans="12:13" x14ac:dyDescent="0.35">
      <c r="L28506" s="535" t="s">
        <v>29569</v>
      </c>
      <c r="M28506" s="529" t="s">
        <v>1075</v>
      </c>
    </row>
    <row r="28507" spans="12:13" x14ac:dyDescent="0.35">
      <c r="L28507" s="535" t="s">
        <v>29570</v>
      </c>
      <c r="M28507" s="529" t="s">
        <v>1075</v>
      </c>
    </row>
    <row r="28508" spans="12:13" x14ac:dyDescent="0.35">
      <c r="L28508" s="535" t="s">
        <v>29571</v>
      </c>
      <c r="M28508" s="529" t="s">
        <v>1075</v>
      </c>
    </row>
    <row r="28509" spans="12:13" x14ac:dyDescent="0.35">
      <c r="L28509" s="535" t="s">
        <v>29572</v>
      </c>
      <c r="M28509" s="529" t="s">
        <v>1075</v>
      </c>
    </row>
    <row r="28510" spans="12:13" x14ac:dyDescent="0.35">
      <c r="L28510" s="535" t="s">
        <v>29573</v>
      </c>
      <c r="M28510" s="529" t="s">
        <v>1075</v>
      </c>
    </row>
    <row r="28511" spans="12:13" x14ac:dyDescent="0.35">
      <c r="L28511" s="535" t="s">
        <v>29574</v>
      </c>
      <c r="M28511" s="529" t="s">
        <v>1075</v>
      </c>
    </row>
    <row r="28512" spans="12:13" x14ac:dyDescent="0.35">
      <c r="L28512" s="535" t="s">
        <v>29575</v>
      </c>
      <c r="M28512" s="529" t="s">
        <v>1075</v>
      </c>
    </row>
    <row r="28513" spans="12:13" x14ac:dyDescent="0.35">
      <c r="L28513" s="535" t="s">
        <v>29576</v>
      </c>
      <c r="M28513" s="529" t="s">
        <v>1075</v>
      </c>
    </row>
    <row r="28514" spans="12:13" x14ac:dyDescent="0.35">
      <c r="L28514" s="535" t="s">
        <v>29577</v>
      </c>
      <c r="M28514" s="529" t="s">
        <v>1075</v>
      </c>
    </row>
    <row r="28515" spans="12:13" x14ac:dyDescent="0.35">
      <c r="L28515" s="535" t="s">
        <v>29578</v>
      </c>
      <c r="M28515" s="529" t="s">
        <v>1075</v>
      </c>
    </row>
    <row r="28516" spans="12:13" x14ac:dyDescent="0.35">
      <c r="L28516" s="535" t="s">
        <v>29579</v>
      </c>
      <c r="M28516" s="529" t="s">
        <v>1075</v>
      </c>
    </row>
    <row r="28517" spans="12:13" x14ac:dyDescent="0.35">
      <c r="L28517" s="535" t="s">
        <v>29580</v>
      </c>
      <c r="M28517" s="529" t="s">
        <v>1075</v>
      </c>
    </row>
    <row r="28518" spans="12:13" x14ac:dyDescent="0.35">
      <c r="L28518" s="535" t="s">
        <v>29581</v>
      </c>
      <c r="M28518" s="529" t="s">
        <v>1075</v>
      </c>
    </row>
    <row r="28519" spans="12:13" x14ac:dyDescent="0.35">
      <c r="L28519" s="535" t="s">
        <v>29582</v>
      </c>
      <c r="M28519" s="529" t="s">
        <v>1075</v>
      </c>
    </row>
    <row r="28520" spans="12:13" x14ac:dyDescent="0.35">
      <c r="L28520" s="535" t="s">
        <v>29583</v>
      </c>
      <c r="M28520" s="529" t="s">
        <v>1075</v>
      </c>
    </row>
    <row r="28521" spans="12:13" x14ac:dyDescent="0.35">
      <c r="L28521" s="535" t="s">
        <v>29584</v>
      </c>
      <c r="M28521" s="529" t="s">
        <v>1075</v>
      </c>
    </row>
    <row r="28522" spans="12:13" x14ac:dyDescent="0.35">
      <c r="L28522" s="535" t="s">
        <v>29585</v>
      </c>
      <c r="M28522" s="529" t="s">
        <v>1075</v>
      </c>
    </row>
    <row r="28523" spans="12:13" x14ac:dyDescent="0.35">
      <c r="L28523" s="535" t="s">
        <v>29586</v>
      </c>
      <c r="M28523" s="529" t="s">
        <v>1075</v>
      </c>
    </row>
    <row r="28524" spans="12:13" x14ac:dyDescent="0.35">
      <c r="L28524" s="535" t="s">
        <v>29587</v>
      </c>
      <c r="M28524" s="529" t="s">
        <v>1075</v>
      </c>
    </row>
    <row r="28525" spans="12:13" x14ac:dyDescent="0.35">
      <c r="L28525" s="535" t="s">
        <v>29588</v>
      </c>
      <c r="M28525" s="529" t="s">
        <v>1075</v>
      </c>
    </row>
    <row r="28526" spans="12:13" x14ac:dyDescent="0.35">
      <c r="L28526" s="535" t="s">
        <v>29589</v>
      </c>
      <c r="M28526" s="529" t="s">
        <v>1075</v>
      </c>
    </row>
    <row r="28527" spans="12:13" x14ac:dyDescent="0.35">
      <c r="L28527" s="535" t="s">
        <v>29590</v>
      </c>
      <c r="M28527" s="529" t="s">
        <v>1075</v>
      </c>
    </row>
    <row r="28528" spans="12:13" x14ac:dyDescent="0.35">
      <c r="L28528" s="535" t="s">
        <v>29591</v>
      </c>
      <c r="M28528" s="529" t="s">
        <v>1075</v>
      </c>
    </row>
    <row r="28529" spans="12:13" x14ac:dyDescent="0.35">
      <c r="L28529" s="535" t="s">
        <v>29592</v>
      </c>
      <c r="M28529" s="529" t="s">
        <v>1075</v>
      </c>
    </row>
    <row r="28530" spans="12:13" x14ac:dyDescent="0.35">
      <c r="L28530" s="535" t="s">
        <v>29593</v>
      </c>
      <c r="M28530" s="529" t="s">
        <v>1075</v>
      </c>
    </row>
    <row r="28531" spans="12:13" x14ac:dyDescent="0.35">
      <c r="L28531" s="535" t="s">
        <v>29594</v>
      </c>
      <c r="M28531" s="529" t="s">
        <v>1075</v>
      </c>
    </row>
    <row r="28532" spans="12:13" x14ac:dyDescent="0.35">
      <c r="L28532" s="535" t="s">
        <v>29595</v>
      </c>
      <c r="M28532" s="529" t="s">
        <v>1075</v>
      </c>
    </row>
    <row r="28533" spans="12:13" x14ac:dyDescent="0.35">
      <c r="L28533" s="535" t="s">
        <v>29596</v>
      </c>
      <c r="M28533" s="529" t="s">
        <v>1075</v>
      </c>
    </row>
    <row r="28534" spans="12:13" x14ac:dyDescent="0.35">
      <c r="L28534" s="535" t="s">
        <v>29597</v>
      </c>
      <c r="M28534" s="529" t="s">
        <v>1075</v>
      </c>
    </row>
    <row r="28535" spans="12:13" x14ac:dyDescent="0.35">
      <c r="L28535" s="535" t="s">
        <v>29598</v>
      </c>
      <c r="M28535" s="529" t="s">
        <v>1075</v>
      </c>
    </row>
    <row r="28536" spans="12:13" x14ac:dyDescent="0.35">
      <c r="L28536" s="535" t="s">
        <v>29599</v>
      </c>
      <c r="M28536" s="529" t="s">
        <v>1075</v>
      </c>
    </row>
    <row r="28537" spans="12:13" x14ac:dyDescent="0.35">
      <c r="L28537" s="535" t="s">
        <v>29600</v>
      </c>
      <c r="M28537" s="529" t="s">
        <v>1075</v>
      </c>
    </row>
    <row r="28538" spans="12:13" x14ac:dyDescent="0.35">
      <c r="L28538" s="535" t="s">
        <v>29601</v>
      </c>
      <c r="M28538" s="529" t="s">
        <v>1075</v>
      </c>
    </row>
    <row r="28539" spans="12:13" x14ac:dyDescent="0.35">
      <c r="L28539" s="535" t="s">
        <v>29602</v>
      </c>
      <c r="M28539" s="529" t="s">
        <v>1075</v>
      </c>
    </row>
    <row r="28540" spans="12:13" x14ac:dyDescent="0.35">
      <c r="L28540" s="535" t="s">
        <v>29603</v>
      </c>
      <c r="M28540" s="529" t="s">
        <v>1075</v>
      </c>
    </row>
    <row r="28541" spans="12:13" x14ac:dyDescent="0.35">
      <c r="L28541" s="535" t="s">
        <v>29604</v>
      </c>
      <c r="M28541" s="529" t="s">
        <v>1075</v>
      </c>
    </row>
    <row r="28542" spans="12:13" x14ac:dyDescent="0.35">
      <c r="L28542" s="535" t="s">
        <v>29605</v>
      </c>
      <c r="M28542" s="529" t="s">
        <v>1075</v>
      </c>
    </row>
    <row r="28543" spans="12:13" x14ac:dyDescent="0.35">
      <c r="L28543" s="535" t="s">
        <v>29606</v>
      </c>
      <c r="M28543" s="529" t="s">
        <v>1075</v>
      </c>
    </row>
    <row r="28544" spans="12:13" x14ac:dyDescent="0.35">
      <c r="L28544" s="535" t="s">
        <v>29607</v>
      </c>
      <c r="M28544" s="529" t="s">
        <v>1075</v>
      </c>
    </row>
    <row r="28545" spans="12:13" x14ac:dyDescent="0.35">
      <c r="L28545" s="535" t="s">
        <v>29608</v>
      </c>
      <c r="M28545" s="529" t="s">
        <v>1075</v>
      </c>
    </row>
    <row r="28546" spans="12:13" x14ac:dyDescent="0.35">
      <c r="L28546" s="535" t="s">
        <v>29609</v>
      </c>
      <c r="M28546" s="529" t="s">
        <v>1075</v>
      </c>
    </row>
    <row r="28547" spans="12:13" x14ac:dyDescent="0.35">
      <c r="L28547" s="535" t="s">
        <v>29610</v>
      </c>
      <c r="M28547" s="529" t="s">
        <v>1075</v>
      </c>
    </row>
    <row r="28548" spans="12:13" x14ac:dyDescent="0.35">
      <c r="L28548" s="535" t="s">
        <v>29611</v>
      </c>
      <c r="M28548" s="529" t="s">
        <v>1075</v>
      </c>
    </row>
    <row r="28549" spans="12:13" x14ac:dyDescent="0.35">
      <c r="L28549" s="535" t="s">
        <v>29612</v>
      </c>
      <c r="M28549" s="529" t="s">
        <v>1075</v>
      </c>
    </row>
    <row r="28550" spans="12:13" x14ac:dyDescent="0.35">
      <c r="L28550" s="535" t="s">
        <v>29613</v>
      </c>
      <c r="M28550" s="529" t="s">
        <v>1075</v>
      </c>
    </row>
    <row r="28551" spans="12:13" x14ac:dyDescent="0.35">
      <c r="L28551" s="535" t="s">
        <v>29614</v>
      </c>
      <c r="M28551" s="529" t="s">
        <v>1075</v>
      </c>
    </row>
    <row r="28552" spans="12:13" x14ac:dyDescent="0.35">
      <c r="L28552" s="535" t="s">
        <v>29615</v>
      </c>
      <c r="M28552" s="529" t="s">
        <v>1075</v>
      </c>
    </row>
    <row r="28553" spans="12:13" x14ac:dyDescent="0.35">
      <c r="L28553" s="535" t="s">
        <v>29616</v>
      </c>
      <c r="M28553" s="529" t="s">
        <v>1075</v>
      </c>
    </row>
    <row r="28554" spans="12:13" x14ac:dyDescent="0.35">
      <c r="L28554" s="535" t="s">
        <v>29617</v>
      </c>
      <c r="M28554" s="529" t="s">
        <v>1075</v>
      </c>
    </row>
    <row r="28555" spans="12:13" x14ac:dyDescent="0.35">
      <c r="L28555" s="535" t="s">
        <v>29618</v>
      </c>
      <c r="M28555" s="529" t="s">
        <v>1075</v>
      </c>
    </row>
    <row r="28556" spans="12:13" x14ac:dyDescent="0.35">
      <c r="L28556" s="535" t="s">
        <v>29619</v>
      </c>
      <c r="M28556" s="529" t="s">
        <v>1075</v>
      </c>
    </row>
    <row r="28557" spans="12:13" x14ac:dyDescent="0.35">
      <c r="L28557" s="535" t="s">
        <v>29620</v>
      </c>
      <c r="M28557" s="529" t="s">
        <v>1075</v>
      </c>
    </row>
    <row r="28558" spans="12:13" x14ac:dyDescent="0.35">
      <c r="L28558" s="535" t="s">
        <v>29621</v>
      </c>
      <c r="M28558" s="529" t="s">
        <v>1075</v>
      </c>
    </row>
    <row r="28559" spans="12:13" x14ac:dyDescent="0.35">
      <c r="L28559" s="535" t="s">
        <v>29622</v>
      </c>
      <c r="M28559" s="529" t="s">
        <v>1075</v>
      </c>
    </row>
    <row r="28560" spans="12:13" x14ac:dyDescent="0.35">
      <c r="L28560" s="535" t="s">
        <v>29623</v>
      </c>
      <c r="M28560" s="529" t="s">
        <v>1075</v>
      </c>
    </row>
    <row r="28561" spans="12:13" x14ac:dyDescent="0.35">
      <c r="L28561" s="535" t="s">
        <v>29624</v>
      </c>
      <c r="M28561" s="529" t="s">
        <v>1075</v>
      </c>
    </row>
    <row r="28562" spans="12:13" x14ac:dyDescent="0.35">
      <c r="L28562" s="535" t="s">
        <v>29625</v>
      </c>
      <c r="M28562" s="529" t="s">
        <v>1075</v>
      </c>
    </row>
    <row r="28563" spans="12:13" x14ac:dyDescent="0.35">
      <c r="L28563" s="535" t="s">
        <v>29626</v>
      </c>
      <c r="M28563" s="529" t="s">
        <v>1075</v>
      </c>
    </row>
    <row r="28564" spans="12:13" x14ac:dyDescent="0.35">
      <c r="L28564" s="535" t="s">
        <v>29627</v>
      </c>
      <c r="M28564" s="529" t="s">
        <v>1075</v>
      </c>
    </row>
    <row r="28565" spans="12:13" x14ac:dyDescent="0.35">
      <c r="L28565" s="535" t="s">
        <v>29628</v>
      </c>
      <c r="M28565" s="529" t="s">
        <v>1075</v>
      </c>
    </row>
    <row r="28566" spans="12:13" x14ac:dyDescent="0.35">
      <c r="L28566" s="535" t="s">
        <v>29629</v>
      </c>
      <c r="M28566" s="529" t="s">
        <v>1075</v>
      </c>
    </row>
    <row r="28567" spans="12:13" x14ac:dyDescent="0.35">
      <c r="L28567" s="535" t="s">
        <v>29630</v>
      </c>
      <c r="M28567" s="529" t="s">
        <v>1075</v>
      </c>
    </row>
    <row r="28568" spans="12:13" x14ac:dyDescent="0.35">
      <c r="L28568" s="535" t="s">
        <v>29631</v>
      </c>
      <c r="M28568" s="529" t="s">
        <v>1075</v>
      </c>
    </row>
    <row r="28569" spans="12:13" x14ac:dyDescent="0.35">
      <c r="L28569" s="535" t="s">
        <v>29632</v>
      </c>
      <c r="M28569" s="529" t="s">
        <v>1075</v>
      </c>
    </row>
    <row r="28570" spans="12:13" x14ac:dyDescent="0.35">
      <c r="L28570" s="535" t="s">
        <v>29633</v>
      </c>
      <c r="M28570" s="529" t="s">
        <v>1075</v>
      </c>
    </row>
    <row r="28571" spans="12:13" x14ac:dyDescent="0.35">
      <c r="L28571" s="535" t="s">
        <v>29634</v>
      </c>
      <c r="M28571" s="529" t="s">
        <v>1075</v>
      </c>
    </row>
    <row r="28572" spans="12:13" x14ac:dyDescent="0.35">
      <c r="L28572" s="535" t="s">
        <v>29635</v>
      </c>
      <c r="M28572" s="529" t="s">
        <v>1075</v>
      </c>
    </row>
    <row r="28573" spans="12:13" x14ac:dyDescent="0.35">
      <c r="L28573" s="535" t="s">
        <v>29636</v>
      </c>
      <c r="M28573" s="529" t="s">
        <v>1075</v>
      </c>
    </row>
    <row r="28574" spans="12:13" x14ac:dyDescent="0.35">
      <c r="L28574" s="535" t="s">
        <v>29637</v>
      </c>
      <c r="M28574" s="529" t="s">
        <v>1075</v>
      </c>
    </row>
    <row r="28575" spans="12:13" x14ac:dyDescent="0.35">
      <c r="L28575" s="535" t="s">
        <v>29638</v>
      </c>
      <c r="M28575" s="529" t="s">
        <v>1075</v>
      </c>
    </row>
    <row r="28576" spans="12:13" x14ac:dyDescent="0.35">
      <c r="L28576" s="535" t="s">
        <v>29639</v>
      </c>
      <c r="M28576" s="529" t="s">
        <v>1075</v>
      </c>
    </row>
    <row r="28577" spans="12:13" x14ac:dyDescent="0.35">
      <c r="L28577" s="535" t="s">
        <v>29640</v>
      </c>
      <c r="M28577" s="529" t="s">
        <v>1075</v>
      </c>
    </row>
    <row r="28578" spans="12:13" x14ac:dyDescent="0.35">
      <c r="L28578" s="535" t="s">
        <v>29641</v>
      </c>
      <c r="M28578" s="529" t="s">
        <v>1075</v>
      </c>
    </row>
    <row r="28579" spans="12:13" x14ac:dyDescent="0.35">
      <c r="L28579" s="535" t="s">
        <v>29642</v>
      </c>
      <c r="M28579" s="529" t="s">
        <v>1075</v>
      </c>
    </row>
    <row r="28580" spans="12:13" x14ac:dyDescent="0.35">
      <c r="L28580" s="535" t="s">
        <v>29643</v>
      </c>
      <c r="M28580" s="529" t="s">
        <v>1075</v>
      </c>
    </row>
    <row r="28581" spans="12:13" x14ac:dyDescent="0.35">
      <c r="L28581" s="535" t="s">
        <v>29644</v>
      </c>
      <c r="M28581" s="529" t="s">
        <v>1075</v>
      </c>
    </row>
    <row r="28582" spans="12:13" x14ac:dyDescent="0.35">
      <c r="L28582" s="535" t="s">
        <v>29645</v>
      </c>
      <c r="M28582" s="529" t="s">
        <v>1075</v>
      </c>
    </row>
    <row r="28583" spans="12:13" x14ac:dyDescent="0.35">
      <c r="L28583" s="535" t="s">
        <v>29646</v>
      </c>
      <c r="M28583" s="529" t="s">
        <v>1075</v>
      </c>
    </row>
    <row r="28584" spans="12:13" x14ac:dyDescent="0.35">
      <c r="L28584" s="535" t="s">
        <v>29647</v>
      </c>
      <c r="M28584" s="529" t="s">
        <v>1075</v>
      </c>
    </row>
    <row r="28585" spans="12:13" x14ac:dyDescent="0.35">
      <c r="L28585" s="535" t="s">
        <v>29648</v>
      </c>
      <c r="M28585" s="529" t="s">
        <v>1075</v>
      </c>
    </row>
    <row r="28586" spans="12:13" x14ac:dyDescent="0.35">
      <c r="L28586" s="535" t="s">
        <v>29649</v>
      </c>
      <c r="M28586" s="529" t="s">
        <v>1075</v>
      </c>
    </row>
    <row r="28587" spans="12:13" x14ac:dyDescent="0.35">
      <c r="L28587" s="535" t="s">
        <v>29650</v>
      </c>
      <c r="M28587" s="529" t="s">
        <v>1075</v>
      </c>
    </row>
    <row r="28588" spans="12:13" x14ac:dyDescent="0.35">
      <c r="L28588" s="535" t="s">
        <v>29651</v>
      </c>
      <c r="M28588" s="529" t="s">
        <v>1075</v>
      </c>
    </row>
    <row r="28589" spans="12:13" x14ac:dyDescent="0.35">
      <c r="L28589" s="535" t="s">
        <v>29652</v>
      </c>
      <c r="M28589" s="529" t="s">
        <v>1075</v>
      </c>
    </row>
    <row r="28590" spans="12:13" x14ac:dyDescent="0.35">
      <c r="L28590" s="535" t="s">
        <v>29653</v>
      </c>
      <c r="M28590" s="529" t="s">
        <v>1075</v>
      </c>
    </row>
    <row r="28591" spans="12:13" x14ac:dyDescent="0.35">
      <c r="L28591" s="535" t="s">
        <v>29654</v>
      </c>
      <c r="M28591" s="529" t="s">
        <v>1075</v>
      </c>
    </row>
    <row r="28592" spans="12:13" x14ac:dyDescent="0.35">
      <c r="L28592" s="535" t="s">
        <v>29655</v>
      </c>
      <c r="M28592" s="529" t="s">
        <v>1075</v>
      </c>
    </row>
    <row r="28593" spans="12:13" x14ac:dyDescent="0.35">
      <c r="L28593" s="535" t="s">
        <v>29656</v>
      </c>
      <c r="M28593" s="529" t="s">
        <v>1075</v>
      </c>
    </row>
    <row r="28594" spans="12:13" x14ac:dyDescent="0.35">
      <c r="L28594" s="535" t="s">
        <v>29657</v>
      </c>
      <c r="M28594" s="529" t="s">
        <v>1075</v>
      </c>
    </row>
    <row r="28595" spans="12:13" x14ac:dyDescent="0.35">
      <c r="L28595" s="535" t="s">
        <v>29658</v>
      </c>
      <c r="M28595" s="529" t="s">
        <v>1075</v>
      </c>
    </row>
    <row r="28596" spans="12:13" x14ac:dyDescent="0.35">
      <c r="L28596" s="535" t="s">
        <v>29659</v>
      </c>
      <c r="M28596" s="529" t="s">
        <v>1075</v>
      </c>
    </row>
    <row r="28597" spans="12:13" x14ac:dyDescent="0.35">
      <c r="L28597" s="535" t="s">
        <v>29660</v>
      </c>
      <c r="M28597" s="529" t="s">
        <v>1075</v>
      </c>
    </row>
    <row r="28598" spans="12:13" x14ac:dyDescent="0.35">
      <c r="L28598" s="535" t="s">
        <v>29661</v>
      </c>
      <c r="M28598" s="529" t="s">
        <v>1075</v>
      </c>
    </row>
    <row r="28599" spans="12:13" x14ac:dyDescent="0.35">
      <c r="L28599" s="535" t="s">
        <v>29662</v>
      </c>
      <c r="M28599" s="529" t="s">
        <v>1075</v>
      </c>
    </row>
    <row r="28600" spans="12:13" x14ac:dyDescent="0.35">
      <c r="L28600" s="535" t="s">
        <v>29663</v>
      </c>
      <c r="M28600" s="529" t="s">
        <v>1075</v>
      </c>
    </row>
    <row r="28601" spans="12:13" x14ac:dyDescent="0.35">
      <c r="L28601" s="535" t="s">
        <v>29664</v>
      </c>
      <c r="M28601" s="529" t="s">
        <v>1075</v>
      </c>
    </row>
    <row r="28602" spans="12:13" x14ac:dyDescent="0.35">
      <c r="L28602" s="535" t="s">
        <v>29665</v>
      </c>
      <c r="M28602" s="529" t="s">
        <v>1075</v>
      </c>
    </row>
    <row r="28603" spans="12:13" x14ac:dyDescent="0.35">
      <c r="L28603" s="535" t="s">
        <v>29666</v>
      </c>
      <c r="M28603" s="529" t="s">
        <v>1075</v>
      </c>
    </row>
    <row r="28604" spans="12:13" x14ac:dyDescent="0.35">
      <c r="L28604" s="535" t="s">
        <v>29667</v>
      </c>
      <c r="M28604" s="529" t="s">
        <v>1075</v>
      </c>
    </row>
    <row r="28605" spans="12:13" x14ac:dyDescent="0.35">
      <c r="L28605" s="535" t="s">
        <v>29668</v>
      </c>
      <c r="M28605" s="529" t="s">
        <v>1075</v>
      </c>
    </row>
    <row r="28606" spans="12:13" x14ac:dyDescent="0.35">
      <c r="L28606" s="535" t="s">
        <v>29669</v>
      </c>
      <c r="M28606" s="529" t="s">
        <v>1075</v>
      </c>
    </row>
    <row r="28607" spans="12:13" x14ac:dyDescent="0.35">
      <c r="L28607" s="535" t="s">
        <v>29670</v>
      </c>
      <c r="M28607" s="529" t="s">
        <v>1075</v>
      </c>
    </row>
    <row r="28608" spans="12:13" x14ac:dyDescent="0.35">
      <c r="L28608" s="535" t="s">
        <v>29671</v>
      </c>
      <c r="M28608" s="529" t="s">
        <v>1075</v>
      </c>
    </row>
    <row r="28609" spans="12:13" x14ac:dyDescent="0.35">
      <c r="L28609" s="535" t="s">
        <v>29672</v>
      </c>
      <c r="M28609" s="529" t="s">
        <v>1075</v>
      </c>
    </row>
    <row r="28610" spans="12:13" x14ac:dyDescent="0.35">
      <c r="L28610" s="535" t="s">
        <v>29673</v>
      </c>
      <c r="M28610" s="529" t="s">
        <v>1075</v>
      </c>
    </row>
    <row r="28611" spans="12:13" x14ac:dyDescent="0.35">
      <c r="L28611" s="535" t="s">
        <v>29674</v>
      </c>
      <c r="M28611" s="529" t="s">
        <v>1075</v>
      </c>
    </row>
    <row r="28612" spans="12:13" x14ac:dyDescent="0.35">
      <c r="L28612" s="535" t="s">
        <v>29675</v>
      </c>
      <c r="M28612" s="529" t="s">
        <v>1075</v>
      </c>
    </row>
    <row r="28613" spans="12:13" x14ac:dyDescent="0.35">
      <c r="L28613" s="535" t="s">
        <v>29676</v>
      </c>
      <c r="M28613" s="529" t="s">
        <v>1075</v>
      </c>
    </row>
    <row r="28614" spans="12:13" x14ac:dyDescent="0.35">
      <c r="L28614" s="535" t="s">
        <v>29677</v>
      </c>
      <c r="M28614" s="529" t="s">
        <v>1075</v>
      </c>
    </row>
    <row r="28615" spans="12:13" x14ac:dyDescent="0.35">
      <c r="L28615" s="535" t="s">
        <v>29678</v>
      </c>
      <c r="M28615" s="529" t="s">
        <v>1075</v>
      </c>
    </row>
    <row r="28616" spans="12:13" x14ac:dyDescent="0.35">
      <c r="L28616" s="535" t="s">
        <v>29679</v>
      </c>
      <c r="M28616" s="529" t="s">
        <v>1075</v>
      </c>
    </row>
    <row r="28617" spans="12:13" x14ac:dyDescent="0.35">
      <c r="L28617" s="535" t="s">
        <v>29680</v>
      </c>
      <c r="M28617" s="529" t="s">
        <v>1075</v>
      </c>
    </row>
    <row r="28618" spans="12:13" x14ac:dyDescent="0.35">
      <c r="L28618" s="535" t="s">
        <v>29681</v>
      </c>
      <c r="M28618" s="529" t="s">
        <v>1075</v>
      </c>
    </row>
    <row r="28619" spans="12:13" x14ac:dyDescent="0.35">
      <c r="L28619" s="535" t="s">
        <v>29682</v>
      </c>
      <c r="M28619" s="529" t="s">
        <v>1075</v>
      </c>
    </row>
    <row r="28620" spans="12:13" x14ac:dyDescent="0.35">
      <c r="L28620" s="535" t="s">
        <v>29683</v>
      </c>
      <c r="M28620" s="529" t="s">
        <v>1075</v>
      </c>
    </row>
    <row r="28621" spans="12:13" x14ac:dyDescent="0.35">
      <c r="L28621" s="535" t="s">
        <v>29684</v>
      </c>
      <c r="M28621" s="529" t="s">
        <v>1075</v>
      </c>
    </row>
    <row r="28622" spans="12:13" x14ac:dyDescent="0.35">
      <c r="L28622" s="535" t="s">
        <v>29685</v>
      </c>
      <c r="M28622" s="529" t="s">
        <v>1075</v>
      </c>
    </row>
    <row r="28623" spans="12:13" x14ac:dyDescent="0.35">
      <c r="L28623" s="535" t="s">
        <v>29686</v>
      </c>
      <c r="M28623" s="529" t="s">
        <v>1075</v>
      </c>
    </row>
    <row r="28624" spans="12:13" x14ac:dyDescent="0.35">
      <c r="L28624" s="535" t="s">
        <v>29687</v>
      </c>
      <c r="M28624" s="529" t="s">
        <v>1075</v>
      </c>
    </row>
    <row r="28625" spans="12:13" x14ac:dyDescent="0.35">
      <c r="L28625" s="535" t="s">
        <v>29688</v>
      </c>
      <c r="M28625" s="529" t="s">
        <v>1075</v>
      </c>
    </row>
    <row r="28626" spans="12:13" x14ac:dyDescent="0.35">
      <c r="L28626" s="535" t="s">
        <v>29689</v>
      </c>
      <c r="M28626" s="529" t="s">
        <v>1075</v>
      </c>
    </row>
    <row r="28627" spans="12:13" x14ac:dyDescent="0.35">
      <c r="L28627" s="535" t="s">
        <v>29690</v>
      </c>
      <c r="M28627" s="529" t="s">
        <v>1075</v>
      </c>
    </row>
    <row r="28628" spans="12:13" x14ac:dyDescent="0.35">
      <c r="L28628" s="535" t="s">
        <v>29691</v>
      </c>
      <c r="M28628" s="529" t="s">
        <v>1075</v>
      </c>
    </row>
    <row r="28629" spans="12:13" x14ac:dyDescent="0.35">
      <c r="L28629" s="535" t="s">
        <v>29692</v>
      </c>
      <c r="M28629" s="529" t="s">
        <v>1075</v>
      </c>
    </row>
    <row r="28630" spans="12:13" x14ac:dyDescent="0.35">
      <c r="L28630" s="535" t="s">
        <v>29693</v>
      </c>
      <c r="M28630" s="529" t="s">
        <v>1075</v>
      </c>
    </row>
    <row r="28631" spans="12:13" x14ac:dyDescent="0.35">
      <c r="L28631" s="535" t="s">
        <v>29694</v>
      </c>
      <c r="M28631" s="529" t="s">
        <v>1075</v>
      </c>
    </row>
    <row r="28632" spans="12:13" x14ac:dyDescent="0.35">
      <c r="L28632" s="535" t="s">
        <v>29695</v>
      </c>
      <c r="M28632" s="529" t="s">
        <v>1075</v>
      </c>
    </row>
    <row r="28633" spans="12:13" x14ac:dyDescent="0.35">
      <c r="L28633" s="535" t="s">
        <v>29696</v>
      </c>
      <c r="M28633" s="529" t="s">
        <v>1075</v>
      </c>
    </row>
    <row r="28634" spans="12:13" x14ac:dyDescent="0.35">
      <c r="L28634" s="535" t="s">
        <v>29697</v>
      </c>
      <c r="M28634" s="529" t="s">
        <v>1075</v>
      </c>
    </row>
    <row r="28635" spans="12:13" x14ac:dyDescent="0.35">
      <c r="L28635" s="535" t="s">
        <v>29698</v>
      </c>
      <c r="M28635" s="529" t="s">
        <v>1075</v>
      </c>
    </row>
    <row r="28636" spans="12:13" x14ac:dyDescent="0.35">
      <c r="L28636" s="535" t="s">
        <v>29699</v>
      </c>
      <c r="M28636" s="529" t="s">
        <v>1075</v>
      </c>
    </row>
    <row r="28637" spans="12:13" x14ac:dyDescent="0.35">
      <c r="L28637" s="535" t="s">
        <v>29700</v>
      </c>
      <c r="M28637" s="529" t="s">
        <v>1075</v>
      </c>
    </row>
    <row r="28638" spans="12:13" x14ac:dyDescent="0.35">
      <c r="L28638" s="535" t="s">
        <v>29701</v>
      </c>
      <c r="M28638" s="529" t="s">
        <v>1075</v>
      </c>
    </row>
    <row r="28639" spans="12:13" x14ac:dyDescent="0.35">
      <c r="L28639" s="535" t="s">
        <v>29702</v>
      </c>
      <c r="M28639" s="529" t="s">
        <v>1075</v>
      </c>
    </row>
    <row r="28640" spans="12:13" x14ac:dyDescent="0.35">
      <c r="L28640" s="535" t="s">
        <v>29703</v>
      </c>
      <c r="M28640" s="529" t="s">
        <v>1075</v>
      </c>
    </row>
    <row r="28641" spans="12:13" x14ac:dyDescent="0.35">
      <c r="L28641" s="535" t="s">
        <v>29704</v>
      </c>
      <c r="M28641" s="529" t="s">
        <v>1075</v>
      </c>
    </row>
    <row r="28642" spans="12:13" x14ac:dyDescent="0.35">
      <c r="L28642" s="535" t="s">
        <v>29705</v>
      </c>
      <c r="M28642" s="529" t="s">
        <v>1075</v>
      </c>
    </row>
    <row r="28643" spans="12:13" x14ac:dyDescent="0.35">
      <c r="L28643" s="535" t="s">
        <v>29706</v>
      </c>
      <c r="M28643" s="529" t="s">
        <v>1075</v>
      </c>
    </row>
    <row r="28644" spans="12:13" x14ac:dyDescent="0.35">
      <c r="L28644" s="535" t="s">
        <v>29707</v>
      </c>
      <c r="M28644" s="529" t="s">
        <v>1075</v>
      </c>
    </row>
    <row r="28645" spans="12:13" x14ac:dyDescent="0.35">
      <c r="L28645" s="535" t="s">
        <v>29708</v>
      </c>
      <c r="M28645" s="529" t="s">
        <v>1075</v>
      </c>
    </row>
    <row r="28646" spans="12:13" x14ac:dyDescent="0.35">
      <c r="L28646" s="535" t="s">
        <v>29709</v>
      </c>
      <c r="M28646" s="529" t="s">
        <v>1075</v>
      </c>
    </row>
    <row r="28647" spans="12:13" x14ac:dyDescent="0.35">
      <c r="L28647" s="535" t="s">
        <v>29710</v>
      </c>
      <c r="M28647" s="529" t="s">
        <v>1075</v>
      </c>
    </row>
    <row r="28648" spans="12:13" x14ac:dyDescent="0.35">
      <c r="L28648" s="535" t="s">
        <v>29711</v>
      </c>
      <c r="M28648" s="529" t="s">
        <v>1075</v>
      </c>
    </row>
    <row r="28649" spans="12:13" x14ac:dyDescent="0.35">
      <c r="L28649" s="535" t="s">
        <v>29712</v>
      </c>
      <c r="M28649" s="529" t="s">
        <v>1075</v>
      </c>
    </row>
    <row r="28650" spans="12:13" x14ac:dyDescent="0.35">
      <c r="L28650" s="535" t="s">
        <v>29713</v>
      </c>
      <c r="M28650" s="529" t="s">
        <v>1075</v>
      </c>
    </row>
    <row r="28651" spans="12:13" x14ac:dyDescent="0.35">
      <c r="L28651" s="535" t="s">
        <v>29714</v>
      </c>
      <c r="M28651" s="529" t="s">
        <v>1075</v>
      </c>
    </row>
    <row r="28652" spans="12:13" x14ac:dyDescent="0.35">
      <c r="L28652" s="535" t="s">
        <v>29715</v>
      </c>
      <c r="M28652" s="529" t="s">
        <v>1075</v>
      </c>
    </row>
    <row r="28653" spans="12:13" x14ac:dyDescent="0.35">
      <c r="L28653" s="535" t="s">
        <v>29716</v>
      </c>
      <c r="M28653" s="529" t="s">
        <v>1075</v>
      </c>
    </row>
    <row r="28654" spans="12:13" x14ac:dyDescent="0.35">
      <c r="L28654" s="535" t="s">
        <v>29717</v>
      </c>
      <c r="M28654" s="529" t="s">
        <v>1075</v>
      </c>
    </row>
    <row r="28655" spans="12:13" x14ac:dyDescent="0.35">
      <c r="L28655" s="535" t="s">
        <v>29718</v>
      </c>
      <c r="M28655" s="529" t="s">
        <v>1075</v>
      </c>
    </row>
    <row r="28656" spans="12:13" x14ac:dyDescent="0.35">
      <c r="L28656" s="535" t="s">
        <v>29719</v>
      </c>
      <c r="M28656" s="529" t="s">
        <v>1075</v>
      </c>
    </row>
    <row r="28657" spans="12:13" x14ac:dyDescent="0.35">
      <c r="L28657" s="535" t="s">
        <v>29720</v>
      </c>
      <c r="M28657" s="529" t="s">
        <v>1075</v>
      </c>
    </row>
    <row r="28658" spans="12:13" x14ac:dyDescent="0.35">
      <c r="L28658" s="535" t="s">
        <v>29721</v>
      </c>
      <c r="M28658" s="529" t="s">
        <v>1075</v>
      </c>
    </row>
    <row r="28659" spans="12:13" x14ac:dyDescent="0.35">
      <c r="L28659" s="535" t="s">
        <v>29722</v>
      </c>
      <c r="M28659" s="529" t="s">
        <v>1075</v>
      </c>
    </row>
    <row r="28660" spans="12:13" x14ac:dyDescent="0.35">
      <c r="L28660" s="535" t="s">
        <v>29723</v>
      </c>
      <c r="M28660" s="529" t="s">
        <v>1068</v>
      </c>
    </row>
    <row r="28661" spans="12:13" x14ac:dyDescent="0.35">
      <c r="L28661" s="535" t="s">
        <v>29724</v>
      </c>
      <c r="M28661" s="529" t="s">
        <v>1075</v>
      </c>
    </row>
    <row r="28662" spans="12:13" x14ac:dyDescent="0.35">
      <c r="L28662" s="535" t="s">
        <v>29725</v>
      </c>
      <c r="M28662" s="529" t="s">
        <v>1075</v>
      </c>
    </row>
    <row r="28663" spans="12:13" x14ac:dyDescent="0.35">
      <c r="L28663" s="535" t="s">
        <v>29726</v>
      </c>
      <c r="M28663" s="529" t="s">
        <v>1075</v>
      </c>
    </row>
    <row r="28664" spans="12:13" x14ac:dyDescent="0.35">
      <c r="L28664" s="535" t="s">
        <v>29727</v>
      </c>
      <c r="M28664" s="529" t="s">
        <v>1075</v>
      </c>
    </row>
    <row r="28665" spans="12:13" x14ac:dyDescent="0.35">
      <c r="L28665" s="535" t="s">
        <v>29728</v>
      </c>
      <c r="M28665" s="529" t="s">
        <v>1068</v>
      </c>
    </row>
    <row r="28666" spans="12:13" x14ac:dyDescent="0.35">
      <c r="L28666" s="535" t="s">
        <v>29729</v>
      </c>
      <c r="M28666" s="529" t="s">
        <v>1068</v>
      </c>
    </row>
    <row r="28667" spans="12:13" x14ac:dyDescent="0.35">
      <c r="L28667" s="535" t="s">
        <v>29730</v>
      </c>
      <c r="M28667" s="529" t="s">
        <v>1068</v>
      </c>
    </row>
    <row r="28668" spans="12:13" x14ac:dyDescent="0.35">
      <c r="L28668" s="535" t="s">
        <v>29731</v>
      </c>
      <c r="M28668" s="529" t="s">
        <v>1075</v>
      </c>
    </row>
    <row r="28669" spans="12:13" x14ac:dyDescent="0.35">
      <c r="L28669" s="535" t="s">
        <v>29732</v>
      </c>
      <c r="M28669" s="529" t="s">
        <v>1075</v>
      </c>
    </row>
    <row r="28670" spans="12:13" x14ac:dyDescent="0.35">
      <c r="L28670" s="535" t="s">
        <v>29733</v>
      </c>
      <c r="M28670" s="529" t="s">
        <v>1068</v>
      </c>
    </row>
    <row r="28671" spans="12:13" x14ac:dyDescent="0.35">
      <c r="L28671" s="535" t="s">
        <v>29734</v>
      </c>
      <c r="M28671" s="529" t="s">
        <v>1075</v>
      </c>
    </row>
    <row r="28672" spans="12:13" x14ac:dyDescent="0.35">
      <c r="L28672" s="535" t="s">
        <v>29735</v>
      </c>
      <c r="M28672" s="529" t="s">
        <v>1075</v>
      </c>
    </row>
    <row r="28673" spans="12:13" x14ac:dyDescent="0.35">
      <c r="L28673" s="535" t="s">
        <v>29736</v>
      </c>
      <c r="M28673" s="529" t="s">
        <v>1075</v>
      </c>
    </row>
    <row r="28674" spans="12:13" x14ac:dyDescent="0.35">
      <c r="L28674" s="535" t="s">
        <v>29737</v>
      </c>
      <c r="M28674" s="529" t="s">
        <v>1075</v>
      </c>
    </row>
    <row r="28675" spans="12:13" x14ac:dyDescent="0.35">
      <c r="L28675" s="535" t="s">
        <v>29738</v>
      </c>
      <c r="M28675" s="529" t="s">
        <v>1068</v>
      </c>
    </row>
    <row r="28676" spans="12:13" x14ac:dyDescent="0.35">
      <c r="L28676" s="535" t="s">
        <v>29739</v>
      </c>
      <c r="M28676" s="529" t="s">
        <v>1075</v>
      </c>
    </row>
    <row r="28677" spans="12:13" x14ac:dyDescent="0.35">
      <c r="L28677" s="535" t="s">
        <v>29740</v>
      </c>
      <c r="M28677" s="529" t="s">
        <v>1068</v>
      </c>
    </row>
    <row r="28678" spans="12:13" x14ac:dyDescent="0.35">
      <c r="L28678" s="535" t="s">
        <v>29741</v>
      </c>
      <c r="M28678" s="529" t="s">
        <v>1075</v>
      </c>
    </row>
    <row r="28679" spans="12:13" x14ac:dyDescent="0.35">
      <c r="L28679" s="535" t="s">
        <v>29742</v>
      </c>
      <c r="M28679" s="529" t="s">
        <v>1068</v>
      </c>
    </row>
    <row r="28680" spans="12:13" x14ac:dyDescent="0.35">
      <c r="L28680" s="535" t="s">
        <v>29743</v>
      </c>
      <c r="M28680" s="529" t="s">
        <v>1075</v>
      </c>
    </row>
    <row r="28681" spans="12:13" x14ac:dyDescent="0.35">
      <c r="L28681" s="535" t="s">
        <v>29744</v>
      </c>
      <c r="M28681" s="529" t="s">
        <v>1068</v>
      </c>
    </row>
    <row r="28682" spans="12:13" x14ac:dyDescent="0.35">
      <c r="L28682" s="535" t="s">
        <v>29745</v>
      </c>
      <c r="M28682" s="529" t="s">
        <v>1075</v>
      </c>
    </row>
    <row r="28683" spans="12:13" x14ac:dyDescent="0.35">
      <c r="L28683" s="535" t="s">
        <v>29746</v>
      </c>
      <c r="M28683" s="529" t="s">
        <v>1068</v>
      </c>
    </row>
    <row r="28684" spans="12:13" x14ac:dyDescent="0.35">
      <c r="L28684" s="535" t="s">
        <v>29747</v>
      </c>
      <c r="M28684" s="529" t="s">
        <v>1068</v>
      </c>
    </row>
    <row r="28685" spans="12:13" x14ac:dyDescent="0.35">
      <c r="L28685" s="535" t="s">
        <v>29748</v>
      </c>
      <c r="M28685" s="529" t="s">
        <v>1068</v>
      </c>
    </row>
    <row r="28686" spans="12:13" x14ac:dyDescent="0.35">
      <c r="L28686" s="535" t="s">
        <v>29749</v>
      </c>
      <c r="M28686" s="529" t="s">
        <v>1068</v>
      </c>
    </row>
    <row r="28687" spans="12:13" x14ac:dyDescent="0.35">
      <c r="L28687" s="535" t="s">
        <v>29750</v>
      </c>
      <c r="M28687" s="529" t="s">
        <v>1068</v>
      </c>
    </row>
    <row r="28688" spans="12:13" x14ac:dyDescent="0.35">
      <c r="L28688" s="535" t="s">
        <v>29751</v>
      </c>
      <c r="M28688" s="529" t="s">
        <v>1068</v>
      </c>
    </row>
    <row r="28689" spans="12:13" x14ac:dyDescent="0.35">
      <c r="L28689" s="535" t="s">
        <v>29752</v>
      </c>
      <c r="M28689" s="529" t="s">
        <v>1068</v>
      </c>
    </row>
    <row r="28690" spans="12:13" x14ac:dyDescent="0.35">
      <c r="L28690" s="535" t="s">
        <v>29753</v>
      </c>
      <c r="M28690" s="529" t="s">
        <v>1068</v>
      </c>
    </row>
    <row r="28691" spans="12:13" x14ac:dyDescent="0.35">
      <c r="L28691" s="535" t="s">
        <v>29754</v>
      </c>
      <c r="M28691" s="529" t="s">
        <v>1068</v>
      </c>
    </row>
    <row r="28692" spans="12:13" x14ac:dyDescent="0.35">
      <c r="L28692" s="535" t="s">
        <v>29755</v>
      </c>
      <c r="M28692" s="529" t="s">
        <v>1068</v>
      </c>
    </row>
    <row r="28693" spans="12:13" x14ac:dyDescent="0.35">
      <c r="L28693" s="535" t="s">
        <v>29756</v>
      </c>
      <c r="M28693" s="529" t="s">
        <v>1068</v>
      </c>
    </row>
    <row r="28694" spans="12:13" x14ac:dyDescent="0.35">
      <c r="L28694" s="535" t="s">
        <v>29757</v>
      </c>
      <c r="M28694" s="529" t="s">
        <v>1068</v>
      </c>
    </row>
    <row r="28695" spans="12:13" x14ac:dyDescent="0.35">
      <c r="L28695" s="535" t="s">
        <v>29758</v>
      </c>
      <c r="M28695" s="529" t="s">
        <v>1068</v>
      </c>
    </row>
    <row r="28696" spans="12:13" x14ac:dyDescent="0.35">
      <c r="L28696" s="535" t="s">
        <v>29759</v>
      </c>
      <c r="M28696" s="529" t="s">
        <v>1068</v>
      </c>
    </row>
    <row r="28697" spans="12:13" x14ac:dyDescent="0.35">
      <c r="L28697" s="535" t="s">
        <v>29760</v>
      </c>
      <c r="M28697" s="529" t="s">
        <v>1068</v>
      </c>
    </row>
    <row r="28698" spans="12:13" x14ac:dyDescent="0.35">
      <c r="L28698" s="535" t="s">
        <v>29761</v>
      </c>
      <c r="M28698" s="529" t="s">
        <v>1068</v>
      </c>
    </row>
    <row r="28699" spans="12:13" x14ac:dyDescent="0.35">
      <c r="L28699" s="535" t="s">
        <v>29762</v>
      </c>
      <c r="M28699" s="529" t="s">
        <v>1068</v>
      </c>
    </row>
    <row r="28700" spans="12:13" x14ac:dyDescent="0.35">
      <c r="L28700" s="535" t="s">
        <v>29763</v>
      </c>
      <c r="M28700" s="529" t="s">
        <v>1068</v>
      </c>
    </row>
    <row r="28701" spans="12:13" x14ac:dyDescent="0.35">
      <c r="L28701" s="535" t="s">
        <v>29764</v>
      </c>
      <c r="M28701" s="529" t="s">
        <v>1068</v>
      </c>
    </row>
    <row r="28702" spans="12:13" x14ac:dyDescent="0.35">
      <c r="L28702" s="535" t="s">
        <v>29765</v>
      </c>
      <c r="M28702" s="529" t="s">
        <v>1068</v>
      </c>
    </row>
    <row r="28703" spans="12:13" x14ac:dyDescent="0.35">
      <c r="L28703" s="535" t="s">
        <v>29766</v>
      </c>
      <c r="M28703" s="529" t="s">
        <v>1068</v>
      </c>
    </row>
    <row r="28704" spans="12:13" x14ac:dyDescent="0.35">
      <c r="L28704" s="535" t="s">
        <v>29767</v>
      </c>
      <c r="M28704" s="529" t="s">
        <v>1068</v>
      </c>
    </row>
    <row r="28705" spans="12:13" x14ac:dyDescent="0.35">
      <c r="L28705" s="535" t="s">
        <v>29768</v>
      </c>
      <c r="M28705" s="529" t="s">
        <v>1068</v>
      </c>
    </row>
    <row r="28706" spans="12:13" x14ac:dyDescent="0.35">
      <c r="L28706" s="535" t="s">
        <v>29769</v>
      </c>
      <c r="M28706" s="529" t="s">
        <v>1068</v>
      </c>
    </row>
    <row r="28707" spans="12:13" x14ac:dyDescent="0.35">
      <c r="L28707" s="535" t="s">
        <v>29770</v>
      </c>
      <c r="M28707" s="529" t="s">
        <v>1068</v>
      </c>
    </row>
    <row r="28708" spans="12:13" x14ac:dyDescent="0.35">
      <c r="L28708" s="535" t="s">
        <v>29771</v>
      </c>
      <c r="M28708" s="529" t="s">
        <v>1068</v>
      </c>
    </row>
    <row r="28709" spans="12:13" x14ac:dyDescent="0.35">
      <c r="L28709" s="535" t="s">
        <v>29772</v>
      </c>
      <c r="M28709" s="529" t="s">
        <v>1068</v>
      </c>
    </row>
    <row r="28710" spans="12:13" x14ac:dyDescent="0.35">
      <c r="L28710" s="535" t="s">
        <v>29773</v>
      </c>
      <c r="M28710" s="529" t="s">
        <v>1068</v>
      </c>
    </row>
    <row r="28711" spans="12:13" x14ac:dyDescent="0.35">
      <c r="L28711" s="535" t="s">
        <v>29774</v>
      </c>
      <c r="M28711" s="529" t="s">
        <v>1068</v>
      </c>
    </row>
    <row r="28712" spans="12:13" x14ac:dyDescent="0.35">
      <c r="L28712" s="535" t="s">
        <v>29775</v>
      </c>
      <c r="M28712" s="529" t="s">
        <v>1068</v>
      </c>
    </row>
    <row r="28713" spans="12:13" x14ac:dyDescent="0.35">
      <c r="L28713" s="535" t="s">
        <v>29776</v>
      </c>
      <c r="M28713" s="529" t="s">
        <v>1068</v>
      </c>
    </row>
    <row r="28714" spans="12:13" x14ac:dyDescent="0.35">
      <c r="L28714" s="535" t="s">
        <v>29777</v>
      </c>
      <c r="M28714" s="529" t="s">
        <v>1068</v>
      </c>
    </row>
    <row r="28715" spans="12:13" x14ac:dyDescent="0.35">
      <c r="L28715" s="535" t="s">
        <v>29778</v>
      </c>
      <c r="M28715" s="529" t="s">
        <v>1068</v>
      </c>
    </row>
    <row r="28716" spans="12:13" x14ac:dyDescent="0.35">
      <c r="L28716" s="535" t="s">
        <v>29779</v>
      </c>
      <c r="M28716" s="529" t="s">
        <v>1068</v>
      </c>
    </row>
    <row r="28717" spans="12:13" x14ac:dyDescent="0.35">
      <c r="L28717" s="535" t="s">
        <v>29780</v>
      </c>
      <c r="M28717" s="529" t="s">
        <v>1068</v>
      </c>
    </row>
    <row r="28718" spans="12:13" x14ac:dyDescent="0.35">
      <c r="L28718" s="535" t="s">
        <v>29781</v>
      </c>
      <c r="M28718" s="529" t="s">
        <v>1068</v>
      </c>
    </row>
    <row r="28719" spans="12:13" x14ac:dyDescent="0.35">
      <c r="L28719" s="535" t="s">
        <v>29782</v>
      </c>
      <c r="M28719" s="529" t="s">
        <v>1068</v>
      </c>
    </row>
    <row r="28720" spans="12:13" x14ac:dyDescent="0.35">
      <c r="L28720" s="535" t="s">
        <v>29783</v>
      </c>
      <c r="M28720" s="529" t="s">
        <v>1068</v>
      </c>
    </row>
    <row r="28721" spans="12:13" x14ac:dyDescent="0.35">
      <c r="L28721" s="535" t="s">
        <v>29784</v>
      </c>
      <c r="M28721" s="529" t="s">
        <v>1068</v>
      </c>
    </row>
    <row r="28722" spans="12:13" x14ac:dyDescent="0.35">
      <c r="L28722" s="535" t="s">
        <v>29785</v>
      </c>
      <c r="M28722" s="529" t="s">
        <v>1068</v>
      </c>
    </row>
    <row r="28723" spans="12:13" x14ac:dyDescent="0.35">
      <c r="L28723" s="535" t="s">
        <v>29786</v>
      </c>
      <c r="M28723" s="529" t="s">
        <v>1068</v>
      </c>
    </row>
    <row r="28724" spans="12:13" x14ac:dyDescent="0.35">
      <c r="L28724" s="535" t="s">
        <v>29787</v>
      </c>
      <c r="M28724" s="529" t="s">
        <v>1068</v>
      </c>
    </row>
    <row r="28725" spans="12:13" x14ac:dyDescent="0.35">
      <c r="L28725" s="535" t="s">
        <v>29788</v>
      </c>
      <c r="M28725" s="529" t="s">
        <v>1068</v>
      </c>
    </row>
    <row r="28726" spans="12:13" x14ac:dyDescent="0.35">
      <c r="L28726" s="535" t="s">
        <v>29789</v>
      </c>
      <c r="M28726" s="529" t="s">
        <v>1068</v>
      </c>
    </row>
    <row r="28727" spans="12:13" x14ac:dyDescent="0.35">
      <c r="L28727" s="535" t="s">
        <v>29790</v>
      </c>
      <c r="M28727" s="529" t="s">
        <v>1068</v>
      </c>
    </row>
    <row r="28728" spans="12:13" x14ac:dyDescent="0.35">
      <c r="L28728" s="535" t="s">
        <v>29791</v>
      </c>
      <c r="M28728" s="529" t="s">
        <v>1068</v>
      </c>
    </row>
    <row r="28729" spans="12:13" x14ac:dyDescent="0.35">
      <c r="L28729" s="535" t="s">
        <v>29792</v>
      </c>
      <c r="M28729" s="529" t="s">
        <v>1068</v>
      </c>
    </row>
    <row r="28730" spans="12:13" x14ac:dyDescent="0.35">
      <c r="L28730" s="535" t="s">
        <v>29793</v>
      </c>
      <c r="M28730" s="529" t="s">
        <v>1068</v>
      </c>
    </row>
    <row r="28731" spans="12:13" x14ac:dyDescent="0.35">
      <c r="L28731" s="535" t="s">
        <v>29794</v>
      </c>
      <c r="M28731" s="529" t="s">
        <v>1068</v>
      </c>
    </row>
    <row r="28732" spans="12:13" x14ac:dyDescent="0.35">
      <c r="L28732" s="535" t="s">
        <v>29795</v>
      </c>
      <c r="M28732" s="529" t="s">
        <v>1068</v>
      </c>
    </row>
    <row r="28733" spans="12:13" x14ac:dyDescent="0.35">
      <c r="L28733" s="535" t="s">
        <v>29796</v>
      </c>
      <c r="M28733" s="529" t="s">
        <v>1068</v>
      </c>
    </row>
    <row r="28734" spans="12:13" x14ac:dyDescent="0.35">
      <c r="L28734" s="535" t="s">
        <v>29797</v>
      </c>
      <c r="M28734" s="529" t="s">
        <v>1068</v>
      </c>
    </row>
    <row r="28735" spans="12:13" x14ac:dyDescent="0.35">
      <c r="L28735" s="535" t="s">
        <v>29798</v>
      </c>
      <c r="M28735" s="529" t="s">
        <v>1068</v>
      </c>
    </row>
    <row r="28736" spans="12:13" x14ac:dyDescent="0.35">
      <c r="L28736" s="535" t="s">
        <v>29799</v>
      </c>
      <c r="M28736" s="529" t="s">
        <v>1068</v>
      </c>
    </row>
    <row r="28737" spans="12:13" x14ac:dyDescent="0.35">
      <c r="L28737" s="535" t="s">
        <v>29800</v>
      </c>
      <c r="M28737" s="529" t="s">
        <v>1068</v>
      </c>
    </row>
    <row r="28738" spans="12:13" x14ac:dyDescent="0.35">
      <c r="L28738" s="535" t="s">
        <v>29801</v>
      </c>
      <c r="M28738" s="529" t="s">
        <v>1068</v>
      </c>
    </row>
    <row r="28739" spans="12:13" x14ac:dyDescent="0.35">
      <c r="L28739" s="535" t="s">
        <v>29802</v>
      </c>
      <c r="M28739" s="529" t="s">
        <v>1068</v>
      </c>
    </row>
    <row r="28740" spans="12:13" x14ac:dyDescent="0.35">
      <c r="L28740" s="535" t="s">
        <v>29803</v>
      </c>
      <c r="M28740" s="529" t="s">
        <v>1068</v>
      </c>
    </row>
    <row r="28741" spans="12:13" x14ac:dyDescent="0.35">
      <c r="L28741" s="535" t="s">
        <v>29804</v>
      </c>
      <c r="M28741" s="529" t="s">
        <v>1068</v>
      </c>
    </row>
    <row r="28742" spans="12:13" x14ac:dyDescent="0.35">
      <c r="L28742" s="535" t="s">
        <v>29805</v>
      </c>
      <c r="M28742" s="529" t="s">
        <v>1068</v>
      </c>
    </row>
    <row r="28743" spans="12:13" x14ac:dyDescent="0.35">
      <c r="L28743" s="535" t="s">
        <v>29806</v>
      </c>
      <c r="M28743" s="529" t="s">
        <v>1068</v>
      </c>
    </row>
    <row r="28744" spans="12:13" x14ac:dyDescent="0.35">
      <c r="L28744" s="535" t="s">
        <v>29807</v>
      </c>
      <c r="M28744" s="529" t="s">
        <v>1068</v>
      </c>
    </row>
    <row r="28745" spans="12:13" x14ac:dyDescent="0.35">
      <c r="L28745" s="535" t="s">
        <v>29808</v>
      </c>
      <c r="M28745" s="529" t="s">
        <v>1068</v>
      </c>
    </row>
    <row r="28746" spans="12:13" x14ac:dyDescent="0.35">
      <c r="L28746" s="535" t="s">
        <v>29809</v>
      </c>
      <c r="M28746" s="529" t="s">
        <v>1068</v>
      </c>
    </row>
    <row r="28747" spans="12:13" x14ac:dyDescent="0.35">
      <c r="L28747" s="535" t="s">
        <v>29810</v>
      </c>
      <c r="M28747" s="529" t="s">
        <v>1068</v>
      </c>
    </row>
    <row r="28748" spans="12:13" x14ac:dyDescent="0.35">
      <c r="L28748" s="535" t="s">
        <v>29811</v>
      </c>
      <c r="M28748" s="529" t="s">
        <v>1068</v>
      </c>
    </row>
    <row r="28749" spans="12:13" x14ac:dyDescent="0.35">
      <c r="L28749" s="535" t="s">
        <v>29812</v>
      </c>
      <c r="M28749" s="529" t="s">
        <v>1068</v>
      </c>
    </row>
    <row r="28750" spans="12:13" x14ac:dyDescent="0.35">
      <c r="L28750" s="535" t="s">
        <v>29813</v>
      </c>
      <c r="M28750" s="529" t="s">
        <v>1068</v>
      </c>
    </row>
    <row r="28751" spans="12:13" x14ac:dyDescent="0.35">
      <c r="L28751" s="535" t="s">
        <v>29814</v>
      </c>
      <c r="M28751" s="529" t="s">
        <v>1068</v>
      </c>
    </row>
    <row r="28752" spans="12:13" x14ac:dyDescent="0.35">
      <c r="L28752" s="535" t="s">
        <v>29815</v>
      </c>
      <c r="M28752" s="529" t="s">
        <v>1068</v>
      </c>
    </row>
    <row r="28753" spans="12:13" x14ac:dyDescent="0.35">
      <c r="L28753" s="535" t="s">
        <v>29816</v>
      </c>
      <c r="M28753" s="529" t="s">
        <v>1068</v>
      </c>
    </row>
    <row r="28754" spans="12:13" x14ac:dyDescent="0.35">
      <c r="L28754" s="535" t="s">
        <v>29817</v>
      </c>
      <c r="M28754" s="529" t="s">
        <v>1068</v>
      </c>
    </row>
    <row r="28755" spans="12:13" x14ac:dyDescent="0.35">
      <c r="L28755" s="535" t="s">
        <v>29818</v>
      </c>
      <c r="M28755" s="529" t="s">
        <v>1068</v>
      </c>
    </row>
    <row r="28756" spans="12:13" x14ac:dyDescent="0.35">
      <c r="L28756" s="535" t="s">
        <v>29819</v>
      </c>
      <c r="M28756" s="529" t="s">
        <v>1068</v>
      </c>
    </row>
    <row r="28757" spans="12:13" x14ac:dyDescent="0.35">
      <c r="L28757" s="535" t="s">
        <v>29820</v>
      </c>
      <c r="M28757" s="529" t="s">
        <v>1068</v>
      </c>
    </row>
    <row r="28758" spans="12:13" x14ac:dyDescent="0.35">
      <c r="L28758" s="535" t="s">
        <v>29821</v>
      </c>
      <c r="M28758" s="529" t="s">
        <v>1068</v>
      </c>
    </row>
    <row r="28759" spans="12:13" x14ac:dyDescent="0.35">
      <c r="L28759" s="535" t="s">
        <v>29822</v>
      </c>
      <c r="M28759" s="529" t="s">
        <v>1068</v>
      </c>
    </row>
    <row r="28760" spans="12:13" x14ac:dyDescent="0.35">
      <c r="L28760" s="535" t="s">
        <v>29823</v>
      </c>
      <c r="M28760" s="529" t="s">
        <v>1068</v>
      </c>
    </row>
    <row r="28761" spans="12:13" x14ac:dyDescent="0.35">
      <c r="L28761" s="535" t="s">
        <v>29824</v>
      </c>
      <c r="M28761" s="529" t="s">
        <v>1068</v>
      </c>
    </row>
    <row r="28762" spans="12:13" x14ac:dyDescent="0.35">
      <c r="L28762" s="535" t="s">
        <v>29825</v>
      </c>
      <c r="M28762" s="529" t="s">
        <v>1068</v>
      </c>
    </row>
    <row r="28763" spans="12:13" x14ac:dyDescent="0.35">
      <c r="L28763" s="535" t="s">
        <v>29826</v>
      </c>
      <c r="M28763" s="529" t="s">
        <v>1068</v>
      </c>
    </row>
    <row r="28764" spans="12:13" x14ac:dyDescent="0.35">
      <c r="L28764" s="535" t="s">
        <v>29827</v>
      </c>
      <c r="M28764" s="529" t="s">
        <v>1068</v>
      </c>
    </row>
    <row r="28765" spans="12:13" x14ac:dyDescent="0.35">
      <c r="L28765" s="535" t="s">
        <v>29828</v>
      </c>
      <c r="M28765" s="529" t="s">
        <v>1068</v>
      </c>
    </row>
    <row r="28766" spans="12:13" x14ac:dyDescent="0.35">
      <c r="L28766" s="535" t="s">
        <v>29829</v>
      </c>
      <c r="M28766" s="529" t="s">
        <v>1068</v>
      </c>
    </row>
    <row r="28767" spans="12:13" x14ac:dyDescent="0.35">
      <c r="L28767" s="535" t="s">
        <v>29830</v>
      </c>
      <c r="M28767" s="529" t="s">
        <v>1068</v>
      </c>
    </row>
    <row r="28768" spans="12:13" x14ac:dyDescent="0.35">
      <c r="L28768" s="535" t="s">
        <v>29831</v>
      </c>
      <c r="M28768" s="529" t="s">
        <v>1068</v>
      </c>
    </row>
    <row r="28769" spans="12:13" x14ac:dyDescent="0.35">
      <c r="L28769" s="535" t="s">
        <v>29832</v>
      </c>
      <c r="M28769" s="529" t="s">
        <v>1068</v>
      </c>
    </row>
    <row r="28770" spans="12:13" x14ac:dyDescent="0.35">
      <c r="L28770" s="535" t="s">
        <v>29833</v>
      </c>
      <c r="M28770" s="529" t="s">
        <v>1068</v>
      </c>
    </row>
    <row r="28771" spans="12:13" x14ac:dyDescent="0.35">
      <c r="L28771" s="535" t="s">
        <v>29834</v>
      </c>
      <c r="M28771" s="529" t="s">
        <v>1068</v>
      </c>
    </row>
    <row r="28772" spans="12:13" x14ac:dyDescent="0.35">
      <c r="L28772" s="535" t="s">
        <v>29835</v>
      </c>
      <c r="M28772" s="529" t="s">
        <v>1068</v>
      </c>
    </row>
    <row r="28773" spans="12:13" x14ac:dyDescent="0.35">
      <c r="L28773" s="535" t="s">
        <v>29836</v>
      </c>
      <c r="M28773" s="529" t="s">
        <v>1068</v>
      </c>
    </row>
    <row r="28774" spans="12:13" x14ac:dyDescent="0.35">
      <c r="L28774" s="535" t="s">
        <v>29837</v>
      </c>
      <c r="M28774" s="529" t="s">
        <v>1068</v>
      </c>
    </row>
    <row r="28775" spans="12:13" x14ac:dyDescent="0.35">
      <c r="L28775" s="535" t="s">
        <v>29838</v>
      </c>
      <c r="M28775" s="529" t="s">
        <v>1068</v>
      </c>
    </row>
    <row r="28776" spans="12:13" x14ac:dyDescent="0.35">
      <c r="L28776" s="535" t="s">
        <v>29839</v>
      </c>
      <c r="M28776" s="529" t="s">
        <v>1068</v>
      </c>
    </row>
    <row r="28777" spans="12:13" x14ac:dyDescent="0.35">
      <c r="L28777" s="535" t="s">
        <v>29840</v>
      </c>
      <c r="M28777" s="529" t="s">
        <v>1068</v>
      </c>
    </row>
    <row r="28778" spans="12:13" x14ac:dyDescent="0.35">
      <c r="L28778" s="535" t="s">
        <v>29841</v>
      </c>
      <c r="M28778" s="529" t="s">
        <v>1068</v>
      </c>
    </row>
    <row r="28779" spans="12:13" x14ac:dyDescent="0.35">
      <c r="L28779" s="535" t="s">
        <v>29842</v>
      </c>
      <c r="M28779" s="529" t="s">
        <v>1068</v>
      </c>
    </row>
    <row r="28780" spans="12:13" x14ac:dyDescent="0.35">
      <c r="L28780" s="535" t="s">
        <v>29843</v>
      </c>
      <c r="M28780" s="529" t="s">
        <v>1068</v>
      </c>
    </row>
    <row r="28781" spans="12:13" x14ac:dyDescent="0.35">
      <c r="L28781" s="535" t="s">
        <v>29844</v>
      </c>
      <c r="M28781" s="529" t="s">
        <v>1068</v>
      </c>
    </row>
    <row r="28782" spans="12:13" x14ac:dyDescent="0.35">
      <c r="L28782" s="535" t="s">
        <v>29845</v>
      </c>
      <c r="M28782" s="529" t="s">
        <v>1068</v>
      </c>
    </row>
    <row r="28783" spans="12:13" x14ac:dyDescent="0.35">
      <c r="L28783" s="535" t="s">
        <v>29846</v>
      </c>
      <c r="M28783" s="529" t="s">
        <v>1068</v>
      </c>
    </row>
    <row r="28784" spans="12:13" x14ac:dyDescent="0.35">
      <c r="L28784" s="535" t="s">
        <v>29847</v>
      </c>
      <c r="M28784" s="529" t="s">
        <v>1068</v>
      </c>
    </row>
    <row r="28785" spans="12:13" x14ac:dyDescent="0.35">
      <c r="L28785" s="535" t="s">
        <v>29848</v>
      </c>
      <c r="M28785" s="529" t="s">
        <v>1068</v>
      </c>
    </row>
    <row r="28786" spans="12:13" x14ac:dyDescent="0.35">
      <c r="L28786" s="535" t="s">
        <v>29849</v>
      </c>
      <c r="M28786" s="529" t="s">
        <v>1068</v>
      </c>
    </row>
    <row r="28787" spans="12:13" x14ac:dyDescent="0.35">
      <c r="L28787" s="535" t="s">
        <v>29850</v>
      </c>
      <c r="M28787" s="529" t="s">
        <v>1068</v>
      </c>
    </row>
    <row r="28788" spans="12:13" x14ac:dyDescent="0.35">
      <c r="L28788" s="535" t="s">
        <v>29851</v>
      </c>
      <c r="M28788" s="529" t="s">
        <v>1068</v>
      </c>
    </row>
    <row r="28789" spans="12:13" x14ac:dyDescent="0.35">
      <c r="L28789" s="535" t="s">
        <v>29852</v>
      </c>
      <c r="M28789" s="529" t="s">
        <v>1068</v>
      </c>
    </row>
    <row r="28790" spans="12:13" x14ac:dyDescent="0.35">
      <c r="L28790" s="535" t="s">
        <v>29853</v>
      </c>
      <c r="M28790" s="529" t="s">
        <v>1068</v>
      </c>
    </row>
    <row r="28791" spans="12:13" x14ac:dyDescent="0.35">
      <c r="L28791" s="535" t="s">
        <v>29854</v>
      </c>
      <c r="M28791" s="529" t="s">
        <v>1068</v>
      </c>
    </row>
    <row r="28792" spans="12:13" x14ac:dyDescent="0.35">
      <c r="L28792" s="535" t="s">
        <v>29855</v>
      </c>
      <c r="M28792" s="529" t="s">
        <v>1068</v>
      </c>
    </row>
    <row r="28793" spans="12:13" x14ac:dyDescent="0.35">
      <c r="L28793" s="535" t="s">
        <v>29856</v>
      </c>
      <c r="M28793" s="529" t="s">
        <v>1068</v>
      </c>
    </row>
    <row r="28794" spans="12:13" x14ac:dyDescent="0.35">
      <c r="L28794" s="535" t="s">
        <v>29857</v>
      </c>
      <c r="M28794" s="529" t="s">
        <v>1068</v>
      </c>
    </row>
    <row r="28795" spans="12:13" x14ac:dyDescent="0.35">
      <c r="L28795" s="535" t="s">
        <v>29858</v>
      </c>
      <c r="M28795" s="529" t="s">
        <v>1068</v>
      </c>
    </row>
    <row r="28796" spans="12:13" x14ac:dyDescent="0.35">
      <c r="L28796" s="535" t="s">
        <v>29859</v>
      </c>
      <c r="M28796" s="529" t="s">
        <v>1068</v>
      </c>
    </row>
    <row r="28797" spans="12:13" x14ac:dyDescent="0.35">
      <c r="L28797" s="535" t="s">
        <v>29860</v>
      </c>
      <c r="M28797" s="529" t="s">
        <v>1068</v>
      </c>
    </row>
    <row r="28798" spans="12:13" x14ac:dyDescent="0.35">
      <c r="L28798" s="535" t="s">
        <v>29861</v>
      </c>
      <c r="M28798" s="529" t="s">
        <v>1068</v>
      </c>
    </row>
    <row r="28799" spans="12:13" x14ac:dyDescent="0.35">
      <c r="L28799" s="535" t="s">
        <v>29862</v>
      </c>
      <c r="M28799" s="529" t="s">
        <v>1068</v>
      </c>
    </row>
    <row r="28800" spans="12:13" x14ac:dyDescent="0.35">
      <c r="L28800" s="535" t="s">
        <v>29863</v>
      </c>
      <c r="M28800" s="529" t="s">
        <v>1068</v>
      </c>
    </row>
    <row r="28801" spans="12:13" x14ac:dyDescent="0.35">
      <c r="L28801" s="535" t="s">
        <v>29864</v>
      </c>
      <c r="M28801" s="529" t="s">
        <v>1068</v>
      </c>
    </row>
    <row r="28802" spans="12:13" x14ac:dyDescent="0.35">
      <c r="L28802" s="535" t="s">
        <v>29865</v>
      </c>
      <c r="M28802" s="529" t="s">
        <v>1068</v>
      </c>
    </row>
    <row r="28803" spans="12:13" x14ac:dyDescent="0.35">
      <c r="L28803" s="535" t="s">
        <v>29866</v>
      </c>
      <c r="M28803" s="529" t="s">
        <v>1068</v>
      </c>
    </row>
    <row r="28804" spans="12:13" x14ac:dyDescent="0.35">
      <c r="L28804" s="535" t="s">
        <v>29867</v>
      </c>
      <c r="M28804" s="529" t="s">
        <v>1068</v>
      </c>
    </row>
    <row r="28805" spans="12:13" x14ac:dyDescent="0.35">
      <c r="L28805" s="535" t="s">
        <v>29868</v>
      </c>
      <c r="M28805" s="529" t="s">
        <v>1068</v>
      </c>
    </row>
    <row r="28806" spans="12:13" x14ac:dyDescent="0.35">
      <c r="L28806" s="535" t="s">
        <v>29869</v>
      </c>
      <c r="M28806" s="529" t="s">
        <v>1068</v>
      </c>
    </row>
    <row r="28807" spans="12:13" x14ac:dyDescent="0.35">
      <c r="L28807" s="535" t="s">
        <v>29870</v>
      </c>
      <c r="M28807" s="529" t="s">
        <v>1068</v>
      </c>
    </row>
    <row r="28808" spans="12:13" x14ac:dyDescent="0.35">
      <c r="L28808" s="535" t="s">
        <v>29871</v>
      </c>
      <c r="M28808" s="529" t="s">
        <v>1068</v>
      </c>
    </row>
    <row r="28809" spans="12:13" x14ac:dyDescent="0.35">
      <c r="L28809" s="535" t="s">
        <v>29872</v>
      </c>
      <c r="M28809" s="529" t="s">
        <v>1068</v>
      </c>
    </row>
    <row r="28810" spans="12:13" x14ac:dyDescent="0.35">
      <c r="L28810" s="535" t="s">
        <v>29873</v>
      </c>
      <c r="M28810" s="529" t="s">
        <v>1068</v>
      </c>
    </row>
    <row r="28811" spans="12:13" x14ac:dyDescent="0.35">
      <c r="L28811" s="535" t="s">
        <v>29874</v>
      </c>
      <c r="M28811" s="529" t="s">
        <v>1068</v>
      </c>
    </row>
    <row r="28812" spans="12:13" x14ac:dyDescent="0.35">
      <c r="L28812" s="535" t="s">
        <v>29875</v>
      </c>
      <c r="M28812" s="529" t="s">
        <v>1068</v>
      </c>
    </row>
    <row r="28813" spans="12:13" x14ac:dyDescent="0.35">
      <c r="L28813" s="535" t="s">
        <v>29876</v>
      </c>
      <c r="M28813" s="529" t="s">
        <v>1068</v>
      </c>
    </row>
    <row r="28814" spans="12:13" x14ac:dyDescent="0.35">
      <c r="L28814" s="535" t="s">
        <v>29877</v>
      </c>
      <c r="M28814" s="529" t="s">
        <v>1068</v>
      </c>
    </row>
    <row r="28815" spans="12:13" x14ac:dyDescent="0.35">
      <c r="L28815" s="535" t="s">
        <v>29878</v>
      </c>
      <c r="M28815" s="529" t="s">
        <v>1068</v>
      </c>
    </row>
    <row r="28816" spans="12:13" x14ac:dyDescent="0.35">
      <c r="L28816" s="535" t="s">
        <v>29879</v>
      </c>
      <c r="M28816" s="529" t="s">
        <v>1068</v>
      </c>
    </row>
    <row r="28817" spans="12:13" x14ac:dyDescent="0.35">
      <c r="L28817" s="535" t="s">
        <v>29880</v>
      </c>
      <c r="M28817" s="529" t="s">
        <v>1068</v>
      </c>
    </row>
    <row r="28818" spans="12:13" x14ac:dyDescent="0.35">
      <c r="L28818" s="535" t="s">
        <v>29881</v>
      </c>
      <c r="M28818" s="529" t="s">
        <v>1068</v>
      </c>
    </row>
    <row r="28819" spans="12:13" x14ac:dyDescent="0.35">
      <c r="L28819" s="535" t="s">
        <v>29882</v>
      </c>
      <c r="M28819" s="529" t="s">
        <v>1068</v>
      </c>
    </row>
    <row r="28820" spans="12:13" x14ac:dyDescent="0.35">
      <c r="L28820" s="535" t="s">
        <v>29883</v>
      </c>
      <c r="M28820" s="529" t="s">
        <v>1068</v>
      </c>
    </row>
    <row r="28821" spans="12:13" x14ac:dyDescent="0.35">
      <c r="L28821" s="535" t="s">
        <v>29884</v>
      </c>
      <c r="M28821" s="529" t="s">
        <v>1068</v>
      </c>
    </row>
    <row r="28822" spans="12:13" x14ac:dyDescent="0.35">
      <c r="L28822" s="535" t="s">
        <v>29885</v>
      </c>
      <c r="M28822" s="529" t="s">
        <v>1068</v>
      </c>
    </row>
    <row r="28823" spans="12:13" x14ac:dyDescent="0.35">
      <c r="L28823" s="535" t="s">
        <v>29886</v>
      </c>
      <c r="M28823" s="529" t="s">
        <v>1068</v>
      </c>
    </row>
    <row r="28824" spans="12:13" x14ac:dyDescent="0.35">
      <c r="L28824" s="535" t="s">
        <v>29887</v>
      </c>
      <c r="M28824" s="529" t="s">
        <v>1068</v>
      </c>
    </row>
    <row r="28825" spans="12:13" x14ac:dyDescent="0.35">
      <c r="L28825" s="535" t="s">
        <v>29888</v>
      </c>
      <c r="M28825" s="529" t="s">
        <v>1068</v>
      </c>
    </row>
    <row r="28826" spans="12:13" x14ac:dyDescent="0.35">
      <c r="L28826" s="535" t="s">
        <v>29889</v>
      </c>
      <c r="M28826" s="529" t="s">
        <v>1068</v>
      </c>
    </row>
    <row r="28827" spans="12:13" x14ac:dyDescent="0.35">
      <c r="L28827" s="535" t="s">
        <v>29890</v>
      </c>
      <c r="M28827" s="529" t="s">
        <v>1068</v>
      </c>
    </row>
    <row r="28828" spans="12:13" x14ac:dyDescent="0.35">
      <c r="L28828" s="535" t="s">
        <v>29891</v>
      </c>
      <c r="M28828" s="529" t="s">
        <v>1068</v>
      </c>
    </row>
    <row r="28829" spans="12:13" x14ac:dyDescent="0.35">
      <c r="L28829" s="535" t="s">
        <v>29892</v>
      </c>
      <c r="M28829" s="529" t="s">
        <v>1068</v>
      </c>
    </row>
    <row r="28830" spans="12:13" x14ac:dyDescent="0.35">
      <c r="L28830" s="535" t="s">
        <v>29893</v>
      </c>
      <c r="M28830" s="529" t="s">
        <v>1068</v>
      </c>
    </row>
    <row r="28831" spans="12:13" x14ac:dyDescent="0.35">
      <c r="L28831" s="535" t="s">
        <v>29894</v>
      </c>
      <c r="M28831" s="529" t="s">
        <v>1068</v>
      </c>
    </row>
    <row r="28832" spans="12:13" x14ac:dyDescent="0.35">
      <c r="L28832" s="535" t="s">
        <v>29895</v>
      </c>
      <c r="M28832" s="529" t="s">
        <v>1068</v>
      </c>
    </row>
    <row r="28833" spans="12:13" x14ac:dyDescent="0.35">
      <c r="L28833" s="535" t="s">
        <v>29896</v>
      </c>
      <c r="M28833" s="529" t="s">
        <v>1068</v>
      </c>
    </row>
    <row r="28834" spans="12:13" x14ac:dyDescent="0.35">
      <c r="L28834" s="535" t="s">
        <v>29897</v>
      </c>
      <c r="M28834" s="529" t="s">
        <v>1068</v>
      </c>
    </row>
    <row r="28835" spans="12:13" x14ac:dyDescent="0.35">
      <c r="L28835" s="535" t="s">
        <v>29898</v>
      </c>
      <c r="M28835" s="529" t="s">
        <v>1068</v>
      </c>
    </row>
    <row r="28836" spans="12:13" x14ac:dyDescent="0.35">
      <c r="L28836" s="535" t="s">
        <v>29899</v>
      </c>
      <c r="M28836" s="529" t="s">
        <v>1068</v>
      </c>
    </row>
    <row r="28837" spans="12:13" x14ac:dyDescent="0.35">
      <c r="L28837" s="535" t="s">
        <v>29900</v>
      </c>
      <c r="M28837" s="529" t="s">
        <v>1068</v>
      </c>
    </row>
    <row r="28838" spans="12:13" x14ac:dyDescent="0.35">
      <c r="L28838" s="535" t="s">
        <v>29901</v>
      </c>
      <c r="M28838" s="529" t="s">
        <v>1068</v>
      </c>
    </row>
    <row r="28839" spans="12:13" x14ac:dyDescent="0.35">
      <c r="L28839" s="535" t="s">
        <v>29902</v>
      </c>
      <c r="M28839" s="529" t="s">
        <v>1068</v>
      </c>
    </row>
    <row r="28840" spans="12:13" x14ac:dyDescent="0.35">
      <c r="L28840" s="535" t="s">
        <v>29903</v>
      </c>
      <c r="M28840" s="529" t="s">
        <v>1068</v>
      </c>
    </row>
    <row r="28841" spans="12:13" x14ac:dyDescent="0.35">
      <c r="L28841" s="535" t="s">
        <v>29904</v>
      </c>
      <c r="M28841" s="529" t="s">
        <v>1068</v>
      </c>
    </row>
    <row r="28842" spans="12:13" x14ac:dyDescent="0.35">
      <c r="L28842" s="535" t="s">
        <v>29905</v>
      </c>
      <c r="M28842" s="529" t="s">
        <v>1068</v>
      </c>
    </row>
    <row r="28843" spans="12:13" x14ac:dyDescent="0.35">
      <c r="L28843" s="535" t="s">
        <v>29906</v>
      </c>
      <c r="M28843" s="529" t="s">
        <v>1068</v>
      </c>
    </row>
    <row r="28844" spans="12:13" x14ac:dyDescent="0.35">
      <c r="L28844" s="535" t="s">
        <v>29907</v>
      </c>
      <c r="M28844" s="529" t="s">
        <v>1068</v>
      </c>
    </row>
    <row r="28845" spans="12:13" x14ac:dyDescent="0.35">
      <c r="L28845" s="535" t="s">
        <v>29908</v>
      </c>
      <c r="M28845" s="529" t="s">
        <v>1068</v>
      </c>
    </row>
    <row r="28846" spans="12:13" x14ac:dyDescent="0.35">
      <c r="L28846" s="535" t="s">
        <v>29909</v>
      </c>
      <c r="M28846" s="529" t="s">
        <v>1068</v>
      </c>
    </row>
    <row r="28847" spans="12:13" x14ac:dyDescent="0.35">
      <c r="L28847" s="535" t="s">
        <v>29910</v>
      </c>
      <c r="M28847" s="529" t="s">
        <v>1068</v>
      </c>
    </row>
    <row r="28848" spans="12:13" x14ac:dyDescent="0.35">
      <c r="L28848" s="535" t="s">
        <v>29911</v>
      </c>
      <c r="M28848" s="529" t="s">
        <v>1068</v>
      </c>
    </row>
    <row r="28849" spans="12:13" x14ac:dyDescent="0.35">
      <c r="L28849" s="535" t="s">
        <v>29912</v>
      </c>
      <c r="M28849" s="529" t="s">
        <v>1068</v>
      </c>
    </row>
    <row r="28850" spans="12:13" x14ac:dyDescent="0.35">
      <c r="L28850" s="535" t="s">
        <v>29913</v>
      </c>
      <c r="M28850" s="529" t="s">
        <v>1068</v>
      </c>
    </row>
    <row r="28851" spans="12:13" x14ac:dyDescent="0.35">
      <c r="L28851" s="535" t="s">
        <v>29914</v>
      </c>
      <c r="M28851" s="529" t="s">
        <v>1068</v>
      </c>
    </row>
    <row r="28852" spans="12:13" x14ac:dyDescent="0.35">
      <c r="L28852" s="535" t="s">
        <v>29915</v>
      </c>
      <c r="M28852" s="529" t="s">
        <v>1068</v>
      </c>
    </row>
    <row r="28853" spans="12:13" x14ac:dyDescent="0.35">
      <c r="L28853" s="535" t="s">
        <v>29916</v>
      </c>
      <c r="M28853" s="529" t="s">
        <v>1068</v>
      </c>
    </row>
    <row r="28854" spans="12:13" x14ac:dyDescent="0.35">
      <c r="L28854" s="535" t="s">
        <v>29917</v>
      </c>
      <c r="M28854" s="529" t="s">
        <v>1068</v>
      </c>
    </row>
    <row r="28855" spans="12:13" x14ac:dyDescent="0.35">
      <c r="L28855" s="535" t="s">
        <v>29918</v>
      </c>
      <c r="M28855" s="529" t="s">
        <v>1068</v>
      </c>
    </row>
    <row r="28856" spans="12:13" x14ac:dyDescent="0.35">
      <c r="L28856" s="535" t="s">
        <v>29919</v>
      </c>
      <c r="M28856" s="529" t="s">
        <v>1068</v>
      </c>
    </row>
    <row r="28857" spans="12:13" x14ac:dyDescent="0.35">
      <c r="L28857" s="535" t="s">
        <v>29920</v>
      </c>
      <c r="M28857" s="529" t="s">
        <v>1068</v>
      </c>
    </row>
    <row r="28858" spans="12:13" x14ac:dyDescent="0.35">
      <c r="L28858" s="535" t="s">
        <v>29921</v>
      </c>
      <c r="M28858" s="529" t="s">
        <v>1068</v>
      </c>
    </row>
    <row r="28859" spans="12:13" x14ac:dyDescent="0.35">
      <c r="L28859" s="535" t="s">
        <v>29922</v>
      </c>
      <c r="M28859" s="529" t="s">
        <v>1068</v>
      </c>
    </row>
    <row r="28860" spans="12:13" x14ac:dyDescent="0.35">
      <c r="L28860" s="535" t="s">
        <v>29923</v>
      </c>
      <c r="M28860" s="529" t="s">
        <v>1068</v>
      </c>
    </row>
    <row r="28861" spans="12:13" x14ac:dyDescent="0.35">
      <c r="L28861" s="535" t="s">
        <v>29924</v>
      </c>
      <c r="M28861" s="529" t="s">
        <v>1068</v>
      </c>
    </row>
    <row r="28862" spans="12:13" x14ac:dyDescent="0.35">
      <c r="L28862" s="535" t="s">
        <v>29925</v>
      </c>
      <c r="M28862" s="529" t="s">
        <v>1068</v>
      </c>
    </row>
    <row r="28863" spans="12:13" x14ac:dyDescent="0.35">
      <c r="L28863" s="535" t="s">
        <v>29926</v>
      </c>
      <c r="M28863" s="529" t="s">
        <v>1068</v>
      </c>
    </row>
    <row r="28864" spans="12:13" x14ac:dyDescent="0.35">
      <c r="L28864" s="535" t="s">
        <v>29927</v>
      </c>
      <c r="M28864" s="529" t="s">
        <v>1068</v>
      </c>
    </row>
    <row r="28865" spans="12:13" x14ac:dyDescent="0.35">
      <c r="L28865" s="535" t="s">
        <v>29928</v>
      </c>
      <c r="M28865" s="529" t="s">
        <v>1068</v>
      </c>
    </row>
    <row r="28866" spans="12:13" x14ac:dyDescent="0.35">
      <c r="L28866" s="535" t="s">
        <v>29929</v>
      </c>
      <c r="M28866" s="529" t="s">
        <v>1068</v>
      </c>
    </row>
    <row r="28867" spans="12:13" x14ac:dyDescent="0.35">
      <c r="L28867" s="535" t="s">
        <v>29930</v>
      </c>
      <c r="M28867" s="529" t="s">
        <v>1068</v>
      </c>
    </row>
    <row r="28868" spans="12:13" x14ac:dyDescent="0.35">
      <c r="L28868" s="535" t="s">
        <v>29931</v>
      </c>
      <c r="M28868" s="529" t="s">
        <v>1068</v>
      </c>
    </row>
    <row r="28869" spans="12:13" x14ac:dyDescent="0.35">
      <c r="L28869" s="535" t="s">
        <v>29932</v>
      </c>
      <c r="M28869" s="529" t="s">
        <v>1068</v>
      </c>
    </row>
    <row r="28870" spans="12:13" x14ac:dyDescent="0.35">
      <c r="L28870" s="535" t="s">
        <v>29933</v>
      </c>
      <c r="M28870" s="529" t="s">
        <v>1068</v>
      </c>
    </row>
    <row r="28871" spans="12:13" x14ac:dyDescent="0.35">
      <c r="L28871" s="535" t="s">
        <v>29934</v>
      </c>
      <c r="M28871" s="529" t="s">
        <v>1068</v>
      </c>
    </row>
    <row r="28872" spans="12:13" x14ac:dyDescent="0.35">
      <c r="L28872" s="535" t="s">
        <v>29935</v>
      </c>
      <c r="M28872" s="529" t="s">
        <v>1068</v>
      </c>
    </row>
    <row r="28873" spans="12:13" x14ac:dyDescent="0.35">
      <c r="L28873" s="535" t="s">
        <v>29936</v>
      </c>
      <c r="M28873" s="529" t="s">
        <v>1068</v>
      </c>
    </row>
    <row r="28874" spans="12:13" x14ac:dyDescent="0.35">
      <c r="L28874" s="535" t="s">
        <v>29937</v>
      </c>
      <c r="M28874" s="529" t="s">
        <v>1068</v>
      </c>
    </row>
    <row r="28875" spans="12:13" x14ac:dyDescent="0.35">
      <c r="L28875" s="535" t="s">
        <v>29938</v>
      </c>
      <c r="M28875" s="529" t="s">
        <v>1068</v>
      </c>
    </row>
    <row r="28876" spans="12:13" x14ac:dyDescent="0.35">
      <c r="L28876" s="535" t="s">
        <v>29939</v>
      </c>
      <c r="M28876" s="529" t="s">
        <v>1068</v>
      </c>
    </row>
    <row r="28877" spans="12:13" x14ac:dyDescent="0.35">
      <c r="L28877" s="535" t="s">
        <v>29940</v>
      </c>
      <c r="M28877" s="529" t="s">
        <v>1068</v>
      </c>
    </row>
    <row r="28878" spans="12:13" x14ac:dyDescent="0.35">
      <c r="L28878" s="535" t="s">
        <v>29941</v>
      </c>
      <c r="M28878" s="529" t="s">
        <v>1068</v>
      </c>
    </row>
    <row r="28879" spans="12:13" x14ac:dyDescent="0.35">
      <c r="L28879" s="535" t="s">
        <v>29942</v>
      </c>
      <c r="M28879" s="529" t="s">
        <v>1068</v>
      </c>
    </row>
    <row r="28880" spans="12:13" x14ac:dyDescent="0.35">
      <c r="L28880" s="535" t="s">
        <v>29943</v>
      </c>
      <c r="M28880" s="529" t="s">
        <v>1068</v>
      </c>
    </row>
    <row r="28881" spans="12:13" x14ac:dyDescent="0.35">
      <c r="L28881" s="535" t="s">
        <v>29944</v>
      </c>
      <c r="M28881" s="529" t="s">
        <v>1068</v>
      </c>
    </row>
    <row r="28882" spans="12:13" x14ac:dyDescent="0.35">
      <c r="L28882" s="535" t="s">
        <v>29945</v>
      </c>
      <c r="M28882" s="529" t="s">
        <v>1068</v>
      </c>
    </row>
    <row r="28883" spans="12:13" x14ac:dyDescent="0.35">
      <c r="L28883" s="535" t="s">
        <v>29946</v>
      </c>
      <c r="M28883" s="529" t="s">
        <v>1068</v>
      </c>
    </row>
    <row r="28884" spans="12:13" x14ac:dyDescent="0.35">
      <c r="L28884" s="535" t="s">
        <v>29947</v>
      </c>
      <c r="M28884" s="529" t="s">
        <v>1068</v>
      </c>
    </row>
    <row r="28885" spans="12:13" x14ac:dyDescent="0.35">
      <c r="L28885" s="535" t="s">
        <v>29948</v>
      </c>
      <c r="M28885" s="529" t="s">
        <v>1068</v>
      </c>
    </row>
    <row r="28886" spans="12:13" x14ac:dyDescent="0.35">
      <c r="L28886" s="535" t="s">
        <v>29949</v>
      </c>
      <c r="M28886" s="529" t="s">
        <v>1068</v>
      </c>
    </row>
    <row r="28887" spans="12:13" x14ac:dyDescent="0.35">
      <c r="L28887" s="535" t="s">
        <v>29950</v>
      </c>
      <c r="M28887" s="529" t="s">
        <v>1068</v>
      </c>
    </row>
    <row r="28888" spans="12:13" x14ac:dyDescent="0.35">
      <c r="L28888" s="535" t="s">
        <v>29951</v>
      </c>
      <c r="M28888" s="529" t="s">
        <v>1068</v>
      </c>
    </row>
    <row r="28889" spans="12:13" x14ac:dyDescent="0.35">
      <c r="L28889" s="535" t="s">
        <v>29952</v>
      </c>
      <c r="M28889" s="529" t="s">
        <v>1068</v>
      </c>
    </row>
    <row r="28890" spans="12:13" x14ac:dyDescent="0.35">
      <c r="L28890" s="535" t="s">
        <v>29953</v>
      </c>
      <c r="M28890" s="529" t="s">
        <v>1068</v>
      </c>
    </row>
    <row r="28891" spans="12:13" x14ac:dyDescent="0.35">
      <c r="L28891" s="535" t="s">
        <v>29954</v>
      </c>
      <c r="M28891" s="529" t="s">
        <v>1068</v>
      </c>
    </row>
    <row r="28892" spans="12:13" x14ac:dyDescent="0.35">
      <c r="L28892" s="535" t="s">
        <v>29955</v>
      </c>
      <c r="M28892" s="529" t="s">
        <v>1068</v>
      </c>
    </row>
    <row r="28893" spans="12:13" x14ac:dyDescent="0.35">
      <c r="L28893" s="535" t="s">
        <v>29956</v>
      </c>
      <c r="M28893" s="529" t="s">
        <v>1068</v>
      </c>
    </row>
    <row r="28894" spans="12:13" x14ac:dyDescent="0.35">
      <c r="L28894" s="535" t="s">
        <v>29957</v>
      </c>
      <c r="M28894" s="529" t="s">
        <v>1068</v>
      </c>
    </row>
    <row r="28895" spans="12:13" x14ac:dyDescent="0.35">
      <c r="L28895" s="535" t="s">
        <v>29958</v>
      </c>
      <c r="M28895" s="529" t="s">
        <v>1068</v>
      </c>
    </row>
    <row r="28896" spans="12:13" x14ac:dyDescent="0.35">
      <c r="L28896" s="535" t="s">
        <v>29959</v>
      </c>
      <c r="M28896" s="529" t="s">
        <v>1068</v>
      </c>
    </row>
    <row r="28897" spans="12:13" x14ac:dyDescent="0.35">
      <c r="L28897" s="535" t="s">
        <v>29960</v>
      </c>
      <c r="M28897" s="529" t="s">
        <v>1068</v>
      </c>
    </row>
    <row r="28898" spans="12:13" x14ac:dyDescent="0.35">
      <c r="L28898" s="535" t="s">
        <v>29961</v>
      </c>
      <c r="M28898" s="529" t="s">
        <v>1068</v>
      </c>
    </row>
    <row r="28899" spans="12:13" x14ac:dyDescent="0.35">
      <c r="L28899" s="535" t="s">
        <v>29962</v>
      </c>
      <c r="M28899" s="529" t="s">
        <v>1068</v>
      </c>
    </row>
    <row r="28900" spans="12:13" x14ac:dyDescent="0.35">
      <c r="L28900" s="535" t="s">
        <v>29963</v>
      </c>
      <c r="M28900" s="529" t="s">
        <v>1068</v>
      </c>
    </row>
    <row r="28901" spans="12:13" x14ac:dyDescent="0.35">
      <c r="L28901" s="535" t="s">
        <v>29964</v>
      </c>
      <c r="M28901" s="529" t="s">
        <v>1068</v>
      </c>
    </row>
    <row r="28902" spans="12:13" x14ac:dyDescent="0.35">
      <c r="L28902" s="535" t="s">
        <v>29965</v>
      </c>
      <c r="M28902" s="529" t="s">
        <v>1068</v>
      </c>
    </row>
    <row r="28903" spans="12:13" x14ac:dyDescent="0.35">
      <c r="L28903" s="535" t="s">
        <v>29966</v>
      </c>
      <c r="M28903" s="529" t="s">
        <v>1068</v>
      </c>
    </row>
    <row r="28904" spans="12:13" x14ac:dyDescent="0.35">
      <c r="L28904" s="535" t="s">
        <v>29967</v>
      </c>
      <c r="M28904" s="529" t="s">
        <v>1068</v>
      </c>
    </row>
    <row r="28905" spans="12:13" x14ac:dyDescent="0.35">
      <c r="L28905" s="535" t="s">
        <v>29968</v>
      </c>
      <c r="M28905" s="529" t="s">
        <v>1068</v>
      </c>
    </row>
    <row r="28906" spans="12:13" x14ac:dyDescent="0.35">
      <c r="L28906" s="535" t="s">
        <v>29969</v>
      </c>
      <c r="M28906" s="529" t="s">
        <v>1068</v>
      </c>
    </row>
    <row r="28907" spans="12:13" x14ac:dyDescent="0.35">
      <c r="L28907" s="535" t="s">
        <v>29970</v>
      </c>
      <c r="M28907" s="529" t="s">
        <v>1068</v>
      </c>
    </row>
    <row r="28908" spans="12:13" x14ac:dyDescent="0.35">
      <c r="L28908" s="535" t="s">
        <v>29971</v>
      </c>
      <c r="M28908" s="529" t="s">
        <v>1068</v>
      </c>
    </row>
    <row r="28909" spans="12:13" x14ac:dyDescent="0.35">
      <c r="L28909" s="535" t="s">
        <v>29972</v>
      </c>
      <c r="M28909" s="529" t="s">
        <v>1068</v>
      </c>
    </row>
    <row r="28910" spans="12:13" x14ac:dyDescent="0.35">
      <c r="L28910" s="535" t="s">
        <v>29973</v>
      </c>
      <c r="M28910" s="529" t="s">
        <v>1068</v>
      </c>
    </row>
    <row r="28911" spans="12:13" x14ac:dyDescent="0.35">
      <c r="L28911" s="535" t="s">
        <v>29974</v>
      </c>
      <c r="M28911" s="529" t="s">
        <v>1068</v>
      </c>
    </row>
    <row r="28912" spans="12:13" x14ac:dyDescent="0.35">
      <c r="L28912" s="535" t="s">
        <v>29975</v>
      </c>
      <c r="M28912" s="529" t="s">
        <v>1068</v>
      </c>
    </row>
    <row r="28913" spans="12:13" x14ac:dyDescent="0.35">
      <c r="L28913" s="535" t="s">
        <v>29976</v>
      </c>
      <c r="M28913" s="529" t="s">
        <v>1068</v>
      </c>
    </row>
    <row r="28914" spans="12:13" x14ac:dyDescent="0.35">
      <c r="L28914" s="535" t="s">
        <v>29977</v>
      </c>
      <c r="M28914" s="529" t="s">
        <v>1068</v>
      </c>
    </row>
    <row r="28915" spans="12:13" x14ac:dyDescent="0.35">
      <c r="L28915" s="535" t="s">
        <v>29978</v>
      </c>
      <c r="M28915" s="529" t="s">
        <v>1068</v>
      </c>
    </row>
    <row r="28916" spans="12:13" x14ac:dyDescent="0.35">
      <c r="L28916" s="535" t="s">
        <v>29979</v>
      </c>
      <c r="M28916" s="529" t="s">
        <v>1068</v>
      </c>
    </row>
    <row r="28917" spans="12:13" x14ac:dyDescent="0.35">
      <c r="L28917" s="535" t="s">
        <v>29980</v>
      </c>
      <c r="M28917" s="529" t="s">
        <v>1068</v>
      </c>
    </row>
    <row r="28918" spans="12:13" x14ac:dyDescent="0.35">
      <c r="L28918" s="535" t="s">
        <v>29981</v>
      </c>
      <c r="M28918" s="529" t="s">
        <v>1068</v>
      </c>
    </row>
    <row r="28919" spans="12:13" x14ac:dyDescent="0.35">
      <c r="L28919" s="535" t="s">
        <v>29982</v>
      </c>
      <c r="M28919" s="529" t="s">
        <v>1068</v>
      </c>
    </row>
    <row r="28920" spans="12:13" x14ac:dyDescent="0.35">
      <c r="L28920" s="535" t="s">
        <v>29983</v>
      </c>
      <c r="M28920" s="529" t="s">
        <v>1068</v>
      </c>
    </row>
    <row r="28921" spans="12:13" x14ac:dyDescent="0.35">
      <c r="L28921" s="535" t="s">
        <v>29984</v>
      </c>
      <c r="M28921" s="529" t="s">
        <v>1068</v>
      </c>
    </row>
    <row r="28922" spans="12:13" x14ac:dyDescent="0.35">
      <c r="L28922" s="535" t="s">
        <v>29985</v>
      </c>
      <c r="M28922" s="529" t="s">
        <v>1068</v>
      </c>
    </row>
    <row r="28923" spans="12:13" x14ac:dyDescent="0.35">
      <c r="L28923" s="535" t="s">
        <v>29986</v>
      </c>
      <c r="M28923" s="529" t="s">
        <v>1068</v>
      </c>
    </row>
    <row r="28924" spans="12:13" x14ac:dyDescent="0.35">
      <c r="L28924" s="535" t="s">
        <v>29987</v>
      </c>
      <c r="M28924" s="529" t="s">
        <v>1068</v>
      </c>
    </row>
    <row r="28925" spans="12:13" x14ac:dyDescent="0.35">
      <c r="L28925" s="535" t="s">
        <v>29988</v>
      </c>
      <c r="M28925" s="529" t="s">
        <v>1068</v>
      </c>
    </row>
    <row r="28926" spans="12:13" x14ac:dyDescent="0.35">
      <c r="L28926" s="535" t="s">
        <v>29989</v>
      </c>
      <c r="M28926" s="529" t="s">
        <v>1068</v>
      </c>
    </row>
    <row r="28927" spans="12:13" x14ac:dyDescent="0.35">
      <c r="L28927" s="535" t="s">
        <v>29990</v>
      </c>
      <c r="M28927" s="529" t="s">
        <v>1068</v>
      </c>
    </row>
    <row r="28928" spans="12:13" x14ac:dyDescent="0.35">
      <c r="L28928" s="535" t="s">
        <v>29991</v>
      </c>
      <c r="M28928" s="529" t="s">
        <v>1068</v>
      </c>
    </row>
    <row r="28929" spans="12:13" x14ac:dyDescent="0.35">
      <c r="L28929" s="535" t="s">
        <v>29992</v>
      </c>
      <c r="M28929" s="529" t="s">
        <v>1068</v>
      </c>
    </row>
    <row r="28930" spans="12:13" x14ac:dyDescent="0.35">
      <c r="L28930" s="535" t="s">
        <v>29993</v>
      </c>
      <c r="M28930" s="529" t="s">
        <v>1068</v>
      </c>
    </row>
    <row r="28931" spans="12:13" x14ac:dyDescent="0.35">
      <c r="L28931" s="535" t="s">
        <v>29994</v>
      </c>
      <c r="M28931" s="529" t="s">
        <v>1068</v>
      </c>
    </row>
    <row r="28932" spans="12:13" x14ac:dyDescent="0.35">
      <c r="L28932" s="535" t="s">
        <v>29995</v>
      </c>
      <c r="M28932" s="529" t="s">
        <v>1068</v>
      </c>
    </row>
    <row r="28933" spans="12:13" x14ac:dyDescent="0.35">
      <c r="L28933" s="535" t="s">
        <v>29996</v>
      </c>
      <c r="M28933" s="529" t="s">
        <v>1068</v>
      </c>
    </row>
    <row r="28934" spans="12:13" x14ac:dyDescent="0.35">
      <c r="L28934" s="535" t="s">
        <v>29997</v>
      </c>
      <c r="M28934" s="529" t="s">
        <v>1068</v>
      </c>
    </row>
    <row r="28935" spans="12:13" x14ac:dyDescent="0.35">
      <c r="L28935" s="535" t="s">
        <v>29998</v>
      </c>
      <c r="M28935" s="529" t="s">
        <v>1068</v>
      </c>
    </row>
    <row r="28936" spans="12:13" x14ac:dyDescent="0.35">
      <c r="L28936" s="535" t="s">
        <v>29999</v>
      </c>
      <c r="M28936" s="529" t="s">
        <v>1068</v>
      </c>
    </row>
    <row r="28937" spans="12:13" x14ac:dyDescent="0.35">
      <c r="L28937" s="535" t="s">
        <v>30000</v>
      </c>
      <c r="M28937" s="529" t="s">
        <v>1068</v>
      </c>
    </row>
    <row r="28938" spans="12:13" x14ac:dyDescent="0.35">
      <c r="L28938" s="535" t="s">
        <v>30001</v>
      </c>
      <c r="M28938" s="529" t="s">
        <v>1068</v>
      </c>
    </row>
    <row r="28939" spans="12:13" x14ac:dyDescent="0.35">
      <c r="L28939" s="535" t="s">
        <v>30002</v>
      </c>
      <c r="M28939" s="529" t="s">
        <v>1068</v>
      </c>
    </row>
    <row r="28940" spans="12:13" x14ac:dyDescent="0.35">
      <c r="L28940" s="535" t="s">
        <v>30003</v>
      </c>
      <c r="M28940" s="529" t="s">
        <v>1068</v>
      </c>
    </row>
    <row r="28941" spans="12:13" x14ac:dyDescent="0.35">
      <c r="L28941" s="535" t="s">
        <v>30004</v>
      </c>
      <c r="M28941" s="529" t="s">
        <v>1068</v>
      </c>
    </row>
    <row r="28942" spans="12:13" x14ac:dyDescent="0.35">
      <c r="L28942" s="535" t="s">
        <v>30005</v>
      </c>
      <c r="M28942" s="529" t="s">
        <v>1068</v>
      </c>
    </row>
    <row r="28943" spans="12:13" x14ac:dyDescent="0.35">
      <c r="L28943" s="535" t="s">
        <v>30006</v>
      </c>
      <c r="M28943" s="529" t="s">
        <v>1068</v>
      </c>
    </row>
    <row r="28944" spans="12:13" x14ac:dyDescent="0.35">
      <c r="L28944" s="535" t="s">
        <v>30007</v>
      </c>
      <c r="M28944" s="529" t="s">
        <v>1068</v>
      </c>
    </row>
    <row r="28945" spans="12:13" x14ac:dyDescent="0.35">
      <c r="L28945" s="535" t="s">
        <v>30008</v>
      </c>
      <c r="M28945" s="529" t="s">
        <v>1068</v>
      </c>
    </row>
    <row r="28946" spans="12:13" x14ac:dyDescent="0.35">
      <c r="L28946" s="535" t="s">
        <v>30009</v>
      </c>
      <c r="M28946" s="529" t="s">
        <v>1068</v>
      </c>
    </row>
    <row r="28947" spans="12:13" x14ac:dyDescent="0.35">
      <c r="L28947" s="535" t="s">
        <v>30010</v>
      </c>
      <c r="M28947" s="529" t="s">
        <v>1068</v>
      </c>
    </row>
    <row r="28948" spans="12:13" x14ac:dyDescent="0.35">
      <c r="L28948" s="535" t="s">
        <v>30011</v>
      </c>
      <c r="M28948" s="529" t="s">
        <v>1068</v>
      </c>
    </row>
    <row r="28949" spans="12:13" x14ac:dyDescent="0.35">
      <c r="L28949" s="535" t="s">
        <v>30012</v>
      </c>
      <c r="M28949" s="529" t="s">
        <v>1068</v>
      </c>
    </row>
    <row r="28950" spans="12:13" x14ac:dyDescent="0.35">
      <c r="L28950" s="535" t="s">
        <v>30013</v>
      </c>
      <c r="M28950" s="529" t="s">
        <v>1068</v>
      </c>
    </row>
    <row r="28951" spans="12:13" x14ac:dyDescent="0.35">
      <c r="L28951" s="535" t="s">
        <v>30014</v>
      </c>
      <c r="M28951" s="529" t="s">
        <v>1068</v>
      </c>
    </row>
    <row r="28952" spans="12:13" x14ac:dyDescent="0.35">
      <c r="L28952" s="535" t="s">
        <v>30015</v>
      </c>
      <c r="M28952" s="529" t="s">
        <v>1068</v>
      </c>
    </row>
    <row r="28953" spans="12:13" x14ac:dyDescent="0.35">
      <c r="L28953" s="535" t="s">
        <v>30016</v>
      </c>
      <c r="M28953" s="529" t="s">
        <v>1068</v>
      </c>
    </row>
    <row r="28954" spans="12:13" x14ac:dyDescent="0.35">
      <c r="L28954" s="535" t="s">
        <v>30017</v>
      </c>
      <c r="M28954" s="529" t="s">
        <v>1068</v>
      </c>
    </row>
    <row r="28955" spans="12:13" x14ac:dyDescent="0.35">
      <c r="L28955" s="535" t="s">
        <v>30018</v>
      </c>
      <c r="M28955" s="529" t="s">
        <v>1068</v>
      </c>
    </row>
    <row r="28956" spans="12:13" x14ac:dyDescent="0.35">
      <c r="L28956" s="535" t="s">
        <v>30019</v>
      </c>
      <c r="M28956" s="529" t="s">
        <v>1068</v>
      </c>
    </row>
    <row r="28957" spans="12:13" x14ac:dyDescent="0.35">
      <c r="L28957" s="535" t="s">
        <v>30020</v>
      </c>
      <c r="M28957" s="529" t="s">
        <v>1068</v>
      </c>
    </row>
    <row r="28958" spans="12:13" x14ac:dyDescent="0.35">
      <c r="L28958" s="535" t="s">
        <v>30021</v>
      </c>
      <c r="M28958" s="529" t="s">
        <v>1068</v>
      </c>
    </row>
    <row r="28959" spans="12:13" x14ac:dyDescent="0.35">
      <c r="L28959" s="535" t="s">
        <v>30022</v>
      </c>
      <c r="M28959" s="529" t="s">
        <v>1068</v>
      </c>
    </row>
    <row r="28960" spans="12:13" x14ac:dyDescent="0.35">
      <c r="L28960" s="535" t="s">
        <v>30023</v>
      </c>
      <c r="M28960" s="529" t="s">
        <v>1068</v>
      </c>
    </row>
    <row r="28961" spans="12:13" x14ac:dyDescent="0.35">
      <c r="L28961" s="535" t="s">
        <v>30024</v>
      </c>
      <c r="M28961" s="529" t="s">
        <v>1068</v>
      </c>
    </row>
    <row r="28962" spans="12:13" x14ac:dyDescent="0.35">
      <c r="L28962" s="535" t="s">
        <v>30025</v>
      </c>
      <c r="M28962" s="529" t="s">
        <v>1068</v>
      </c>
    </row>
    <row r="28963" spans="12:13" x14ac:dyDescent="0.35">
      <c r="L28963" s="535" t="s">
        <v>30026</v>
      </c>
      <c r="M28963" s="529" t="s">
        <v>1068</v>
      </c>
    </row>
    <row r="28964" spans="12:13" x14ac:dyDescent="0.35">
      <c r="L28964" s="535" t="s">
        <v>30027</v>
      </c>
      <c r="M28964" s="529" t="s">
        <v>1068</v>
      </c>
    </row>
    <row r="28965" spans="12:13" x14ac:dyDescent="0.35">
      <c r="L28965" s="535" t="s">
        <v>30028</v>
      </c>
      <c r="M28965" s="529" t="s">
        <v>1068</v>
      </c>
    </row>
    <row r="28966" spans="12:13" x14ac:dyDescent="0.35">
      <c r="L28966" s="535" t="s">
        <v>30029</v>
      </c>
      <c r="M28966" s="529" t="s">
        <v>1068</v>
      </c>
    </row>
    <row r="28967" spans="12:13" x14ac:dyDescent="0.35">
      <c r="L28967" s="535" t="s">
        <v>30030</v>
      </c>
      <c r="M28967" s="529" t="s">
        <v>1068</v>
      </c>
    </row>
    <row r="28968" spans="12:13" x14ac:dyDescent="0.35">
      <c r="L28968" s="535" t="s">
        <v>30031</v>
      </c>
      <c r="M28968" s="529" t="s">
        <v>1068</v>
      </c>
    </row>
    <row r="28969" spans="12:13" x14ac:dyDescent="0.35">
      <c r="L28969" s="535" t="s">
        <v>30032</v>
      </c>
      <c r="M28969" s="529" t="s">
        <v>1068</v>
      </c>
    </row>
    <row r="28970" spans="12:13" x14ac:dyDescent="0.35">
      <c r="L28970" s="535" t="s">
        <v>30033</v>
      </c>
      <c r="M28970" s="529" t="s">
        <v>1068</v>
      </c>
    </row>
    <row r="28971" spans="12:13" x14ac:dyDescent="0.35">
      <c r="L28971" s="535" t="s">
        <v>30034</v>
      </c>
      <c r="M28971" s="529" t="s">
        <v>1068</v>
      </c>
    </row>
    <row r="28972" spans="12:13" x14ac:dyDescent="0.35">
      <c r="L28972" s="535" t="s">
        <v>30035</v>
      </c>
      <c r="M28972" s="529" t="s">
        <v>1068</v>
      </c>
    </row>
    <row r="28973" spans="12:13" x14ac:dyDescent="0.35">
      <c r="L28973" s="535" t="s">
        <v>30036</v>
      </c>
      <c r="M28973" s="529" t="s">
        <v>1068</v>
      </c>
    </row>
    <row r="28974" spans="12:13" x14ac:dyDescent="0.35">
      <c r="L28974" s="535" t="s">
        <v>30037</v>
      </c>
      <c r="M28974" s="529" t="s">
        <v>1068</v>
      </c>
    </row>
    <row r="28975" spans="12:13" x14ac:dyDescent="0.35">
      <c r="L28975" s="535" t="s">
        <v>30038</v>
      </c>
      <c r="M28975" s="529" t="s">
        <v>1068</v>
      </c>
    </row>
    <row r="28976" spans="12:13" x14ac:dyDescent="0.35">
      <c r="L28976" s="535" t="s">
        <v>30039</v>
      </c>
      <c r="M28976" s="529" t="s">
        <v>1068</v>
      </c>
    </row>
    <row r="28977" spans="12:13" x14ac:dyDescent="0.35">
      <c r="L28977" s="535" t="s">
        <v>30040</v>
      </c>
      <c r="M28977" s="529" t="s">
        <v>1068</v>
      </c>
    </row>
    <row r="28978" spans="12:13" x14ac:dyDescent="0.35">
      <c r="L28978" s="535" t="s">
        <v>30041</v>
      </c>
      <c r="M28978" s="529" t="s">
        <v>1068</v>
      </c>
    </row>
    <row r="28979" spans="12:13" x14ac:dyDescent="0.35">
      <c r="L28979" s="535" t="s">
        <v>30042</v>
      </c>
      <c r="M28979" s="529" t="s">
        <v>1068</v>
      </c>
    </row>
    <row r="28980" spans="12:13" x14ac:dyDescent="0.35">
      <c r="L28980" s="535" t="s">
        <v>30043</v>
      </c>
      <c r="M28980" s="529" t="s">
        <v>1068</v>
      </c>
    </row>
    <row r="28981" spans="12:13" x14ac:dyDescent="0.35">
      <c r="L28981" s="535" t="s">
        <v>30044</v>
      </c>
      <c r="M28981" s="529" t="s">
        <v>1068</v>
      </c>
    </row>
    <row r="28982" spans="12:13" x14ac:dyDescent="0.35">
      <c r="L28982" s="535" t="s">
        <v>30045</v>
      </c>
      <c r="M28982" s="529" t="s">
        <v>1068</v>
      </c>
    </row>
    <row r="28983" spans="12:13" x14ac:dyDescent="0.35">
      <c r="L28983" s="535" t="s">
        <v>30046</v>
      </c>
      <c r="M28983" s="529" t="s">
        <v>1068</v>
      </c>
    </row>
    <row r="28984" spans="12:13" x14ac:dyDescent="0.35">
      <c r="L28984" s="535" t="s">
        <v>30047</v>
      </c>
      <c r="M28984" s="529" t="s">
        <v>1075</v>
      </c>
    </row>
    <row r="28985" spans="12:13" x14ac:dyDescent="0.35">
      <c r="L28985" s="535" t="s">
        <v>30048</v>
      </c>
      <c r="M28985" s="529" t="s">
        <v>1075</v>
      </c>
    </row>
    <row r="28986" spans="12:13" x14ac:dyDescent="0.35">
      <c r="L28986" s="535" t="s">
        <v>30049</v>
      </c>
      <c r="M28986" s="529" t="s">
        <v>1068</v>
      </c>
    </row>
    <row r="28987" spans="12:13" x14ac:dyDescent="0.35">
      <c r="L28987" s="535" t="s">
        <v>30050</v>
      </c>
      <c r="M28987" s="529" t="s">
        <v>1075</v>
      </c>
    </row>
    <row r="28988" spans="12:13" x14ac:dyDescent="0.35">
      <c r="L28988" s="535" t="s">
        <v>30051</v>
      </c>
      <c r="M28988" s="529" t="s">
        <v>1075</v>
      </c>
    </row>
    <row r="28989" spans="12:13" x14ac:dyDescent="0.35">
      <c r="L28989" s="535" t="s">
        <v>30052</v>
      </c>
      <c r="M28989" s="529" t="s">
        <v>1075</v>
      </c>
    </row>
    <row r="28990" spans="12:13" x14ac:dyDescent="0.35">
      <c r="L28990" s="535" t="s">
        <v>30053</v>
      </c>
      <c r="M28990" s="529" t="s">
        <v>1075</v>
      </c>
    </row>
    <row r="28991" spans="12:13" x14ac:dyDescent="0.35">
      <c r="L28991" s="535" t="s">
        <v>30054</v>
      </c>
      <c r="M28991" s="529" t="s">
        <v>1075</v>
      </c>
    </row>
    <row r="28992" spans="12:13" x14ac:dyDescent="0.35">
      <c r="L28992" s="535" t="s">
        <v>30055</v>
      </c>
      <c r="M28992" s="529" t="s">
        <v>1075</v>
      </c>
    </row>
    <row r="28993" spans="12:13" x14ac:dyDescent="0.35">
      <c r="L28993" s="535" t="s">
        <v>30056</v>
      </c>
      <c r="M28993" s="529" t="s">
        <v>1075</v>
      </c>
    </row>
    <row r="28994" spans="12:13" x14ac:dyDescent="0.35">
      <c r="L28994" s="535" t="s">
        <v>30057</v>
      </c>
      <c r="M28994" s="529" t="s">
        <v>1075</v>
      </c>
    </row>
    <row r="28995" spans="12:13" x14ac:dyDescent="0.35">
      <c r="L28995" s="535" t="s">
        <v>30058</v>
      </c>
      <c r="M28995" s="529" t="s">
        <v>1075</v>
      </c>
    </row>
    <row r="28996" spans="12:13" x14ac:dyDescent="0.35">
      <c r="L28996" s="535" t="s">
        <v>30059</v>
      </c>
      <c r="M28996" s="529" t="s">
        <v>1075</v>
      </c>
    </row>
    <row r="28997" spans="12:13" x14ac:dyDescent="0.35">
      <c r="L28997" s="535" t="s">
        <v>30060</v>
      </c>
      <c r="M28997" s="529" t="s">
        <v>1075</v>
      </c>
    </row>
    <row r="28998" spans="12:13" x14ac:dyDescent="0.35">
      <c r="L28998" s="535" t="s">
        <v>30061</v>
      </c>
      <c r="M28998" s="529" t="s">
        <v>1075</v>
      </c>
    </row>
    <row r="28999" spans="12:13" x14ac:dyDescent="0.35">
      <c r="L28999" s="535" t="s">
        <v>30062</v>
      </c>
      <c r="M28999" s="529" t="s">
        <v>1075</v>
      </c>
    </row>
    <row r="29000" spans="12:13" x14ac:dyDescent="0.35">
      <c r="L29000" s="535" t="s">
        <v>30063</v>
      </c>
      <c r="M29000" s="529" t="s">
        <v>1075</v>
      </c>
    </row>
    <row r="29001" spans="12:13" x14ac:dyDescent="0.35">
      <c r="L29001" s="535" t="s">
        <v>30064</v>
      </c>
      <c r="M29001" s="529" t="s">
        <v>1075</v>
      </c>
    </row>
    <row r="29002" spans="12:13" x14ac:dyDescent="0.35">
      <c r="L29002" s="535" t="s">
        <v>30065</v>
      </c>
      <c r="M29002" s="529" t="s">
        <v>1075</v>
      </c>
    </row>
    <row r="29003" spans="12:13" x14ac:dyDescent="0.35">
      <c r="L29003" s="535" t="s">
        <v>30066</v>
      </c>
      <c r="M29003" s="529" t="s">
        <v>1075</v>
      </c>
    </row>
    <row r="29004" spans="12:13" x14ac:dyDescent="0.35">
      <c r="L29004" s="535" t="s">
        <v>30067</v>
      </c>
      <c r="M29004" s="529" t="s">
        <v>1075</v>
      </c>
    </row>
    <row r="29005" spans="12:13" x14ac:dyDescent="0.35">
      <c r="L29005" s="535" t="s">
        <v>30068</v>
      </c>
      <c r="M29005" s="529" t="s">
        <v>1075</v>
      </c>
    </row>
    <row r="29006" spans="12:13" x14ac:dyDescent="0.35">
      <c r="L29006" s="535" t="s">
        <v>30069</v>
      </c>
      <c r="M29006" s="529" t="s">
        <v>1075</v>
      </c>
    </row>
    <row r="29007" spans="12:13" x14ac:dyDescent="0.35">
      <c r="L29007" s="535" t="s">
        <v>30070</v>
      </c>
      <c r="M29007" s="529" t="s">
        <v>1068</v>
      </c>
    </row>
    <row r="29008" spans="12:13" x14ac:dyDescent="0.35">
      <c r="L29008" s="535" t="s">
        <v>30071</v>
      </c>
      <c r="M29008" s="529" t="s">
        <v>1068</v>
      </c>
    </row>
    <row r="29009" spans="12:13" x14ac:dyDescent="0.35">
      <c r="L29009" s="535" t="s">
        <v>30072</v>
      </c>
      <c r="M29009" s="529" t="s">
        <v>1068</v>
      </c>
    </row>
    <row r="29010" spans="12:13" x14ac:dyDescent="0.35">
      <c r="L29010" s="535" t="s">
        <v>30073</v>
      </c>
      <c r="M29010" s="529" t="s">
        <v>1068</v>
      </c>
    </row>
    <row r="29011" spans="12:13" x14ac:dyDescent="0.35">
      <c r="L29011" s="535" t="s">
        <v>30074</v>
      </c>
      <c r="M29011" s="529" t="s">
        <v>1068</v>
      </c>
    </row>
    <row r="29012" spans="12:13" x14ac:dyDescent="0.35">
      <c r="L29012" s="535" t="s">
        <v>30075</v>
      </c>
      <c r="M29012" s="529" t="s">
        <v>1068</v>
      </c>
    </row>
    <row r="29013" spans="12:13" x14ac:dyDescent="0.35">
      <c r="L29013" s="535" t="s">
        <v>30076</v>
      </c>
      <c r="M29013" s="529" t="s">
        <v>1068</v>
      </c>
    </row>
    <row r="29014" spans="12:13" x14ac:dyDescent="0.35">
      <c r="L29014" s="535" t="s">
        <v>30077</v>
      </c>
      <c r="M29014" s="529" t="s">
        <v>1068</v>
      </c>
    </row>
    <row r="29015" spans="12:13" x14ac:dyDescent="0.35">
      <c r="L29015" s="535" t="s">
        <v>30078</v>
      </c>
      <c r="M29015" s="529" t="s">
        <v>1068</v>
      </c>
    </row>
    <row r="29016" spans="12:13" x14ac:dyDescent="0.35">
      <c r="L29016" s="535" t="s">
        <v>30079</v>
      </c>
      <c r="M29016" s="529" t="s">
        <v>1068</v>
      </c>
    </row>
    <row r="29017" spans="12:13" x14ac:dyDescent="0.35">
      <c r="L29017" s="535" t="s">
        <v>30080</v>
      </c>
      <c r="M29017" s="529" t="s">
        <v>1068</v>
      </c>
    </row>
    <row r="29018" spans="12:13" x14ac:dyDescent="0.35">
      <c r="L29018" s="535" t="s">
        <v>30081</v>
      </c>
      <c r="M29018" s="529" t="s">
        <v>1068</v>
      </c>
    </row>
    <row r="29019" spans="12:13" x14ac:dyDescent="0.35">
      <c r="L29019" s="535" t="s">
        <v>30082</v>
      </c>
      <c r="M29019" s="529" t="s">
        <v>1068</v>
      </c>
    </row>
    <row r="29020" spans="12:13" x14ac:dyDescent="0.35">
      <c r="L29020" s="535" t="s">
        <v>30083</v>
      </c>
      <c r="M29020" s="529" t="s">
        <v>1068</v>
      </c>
    </row>
    <row r="29021" spans="12:13" x14ac:dyDescent="0.35">
      <c r="L29021" s="535" t="s">
        <v>30084</v>
      </c>
      <c r="M29021" s="529" t="s">
        <v>1068</v>
      </c>
    </row>
    <row r="29022" spans="12:13" x14ac:dyDescent="0.35">
      <c r="L29022" s="535" t="s">
        <v>30085</v>
      </c>
      <c r="M29022" s="529" t="s">
        <v>1068</v>
      </c>
    </row>
    <row r="29023" spans="12:13" x14ac:dyDescent="0.35">
      <c r="L29023" s="535" t="s">
        <v>30086</v>
      </c>
      <c r="M29023" s="529" t="s">
        <v>1068</v>
      </c>
    </row>
    <row r="29024" spans="12:13" x14ac:dyDescent="0.35">
      <c r="L29024" s="535" t="s">
        <v>30087</v>
      </c>
      <c r="M29024" s="529" t="s">
        <v>1068</v>
      </c>
    </row>
    <row r="29025" spans="12:13" x14ac:dyDescent="0.35">
      <c r="L29025" s="535" t="s">
        <v>30088</v>
      </c>
      <c r="M29025" s="529" t="s">
        <v>1068</v>
      </c>
    </row>
    <row r="29026" spans="12:13" x14ac:dyDescent="0.35">
      <c r="L29026" s="535" t="s">
        <v>30089</v>
      </c>
      <c r="M29026" s="529" t="s">
        <v>1068</v>
      </c>
    </row>
    <row r="29027" spans="12:13" x14ac:dyDescent="0.35">
      <c r="L29027" s="535" t="s">
        <v>30090</v>
      </c>
      <c r="M29027" s="529" t="s">
        <v>1068</v>
      </c>
    </row>
    <row r="29028" spans="12:13" x14ac:dyDescent="0.35">
      <c r="L29028" s="535" t="s">
        <v>30091</v>
      </c>
      <c r="M29028" s="529" t="s">
        <v>1068</v>
      </c>
    </row>
    <row r="29029" spans="12:13" x14ac:dyDescent="0.35">
      <c r="L29029" s="535" t="s">
        <v>30092</v>
      </c>
      <c r="M29029" s="529" t="s">
        <v>1068</v>
      </c>
    </row>
    <row r="29030" spans="12:13" x14ac:dyDescent="0.35">
      <c r="L29030" s="535" t="s">
        <v>30093</v>
      </c>
      <c r="M29030" s="529" t="s">
        <v>1068</v>
      </c>
    </row>
    <row r="29031" spans="12:13" x14ac:dyDescent="0.35">
      <c r="L29031" s="535" t="s">
        <v>30094</v>
      </c>
      <c r="M29031" s="529" t="s">
        <v>1068</v>
      </c>
    </row>
    <row r="29032" spans="12:13" x14ac:dyDescent="0.35">
      <c r="L29032" s="535" t="s">
        <v>30095</v>
      </c>
      <c r="M29032" s="529" t="s">
        <v>1068</v>
      </c>
    </row>
    <row r="29033" spans="12:13" x14ac:dyDescent="0.35">
      <c r="L29033" s="535" t="s">
        <v>30096</v>
      </c>
      <c r="M29033" s="529" t="s">
        <v>1068</v>
      </c>
    </row>
    <row r="29034" spans="12:13" x14ac:dyDescent="0.35">
      <c r="L29034" s="535" t="s">
        <v>30097</v>
      </c>
      <c r="M29034" s="529" t="s">
        <v>1068</v>
      </c>
    </row>
    <row r="29035" spans="12:13" x14ac:dyDescent="0.35">
      <c r="L29035" s="535" t="s">
        <v>30098</v>
      </c>
      <c r="M29035" s="529" t="s">
        <v>1068</v>
      </c>
    </row>
    <row r="29036" spans="12:13" x14ac:dyDescent="0.35">
      <c r="L29036" s="535" t="s">
        <v>30099</v>
      </c>
      <c r="M29036" s="529" t="s">
        <v>1068</v>
      </c>
    </row>
    <row r="29037" spans="12:13" x14ac:dyDescent="0.35">
      <c r="L29037" s="535" t="s">
        <v>30100</v>
      </c>
      <c r="M29037" s="529" t="s">
        <v>1068</v>
      </c>
    </row>
    <row r="29038" spans="12:13" x14ac:dyDescent="0.35">
      <c r="L29038" s="535" t="s">
        <v>30101</v>
      </c>
      <c r="M29038" s="529" t="s">
        <v>1068</v>
      </c>
    </row>
    <row r="29039" spans="12:13" x14ac:dyDescent="0.35">
      <c r="L29039" s="535" t="s">
        <v>30102</v>
      </c>
      <c r="M29039" s="529" t="s">
        <v>1068</v>
      </c>
    </row>
    <row r="29040" spans="12:13" x14ac:dyDescent="0.35">
      <c r="L29040" s="535" t="s">
        <v>30103</v>
      </c>
      <c r="M29040" s="529" t="s">
        <v>1068</v>
      </c>
    </row>
    <row r="29041" spans="12:13" x14ac:dyDescent="0.35">
      <c r="L29041" s="535" t="s">
        <v>30104</v>
      </c>
      <c r="M29041" s="529" t="s">
        <v>1068</v>
      </c>
    </row>
    <row r="29042" spans="12:13" x14ac:dyDescent="0.35">
      <c r="L29042" s="535" t="s">
        <v>30105</v>
      </c>
      <c r="M29042" s="529" t="s">
        <v>1068</v>
      </c>
    </row>
    <row r="29043" spans="12:13" x14ac:dyDescent="0.35">
      <c r="L29043" s="535" t="s">
        <v>30106</v>
      </c>
      <c r="M29043" s="529" t="s">
        <v>1075</v>
      </c>
    </row>
    <row r="29044" spans="12:13" x14ac:dyDescent="0.35">
      <c r="L29044" s="535" t="s">
        <v>30107</v>
      </c>
      <c r="M29044" s="529" t="s">
        <v>1075</v>
      </c>
    </row>
    <row r="29045" spans="12:13" x14ac:dyDescent="0.35">
      <c r="L29045" s="535" t="s">
        <v>30108</v>
      </c>
      <c r="M29045" s="529" t="s">
        <v>1075</v>
      </c>
    </row>
    <row r="29046" spans="12:13" x14ac:dyDescent="0.35">
      <c r="L29046" s="535" t="s">
        <v>30109</v>
      </c>
      <c r="M29046" s="529" t="s">
        <v>1068</v>
      </c>
    </row>
    <row r="29047" spans="12:13" x14ac:dyDescent="0.35">
      <c r="L29047" s="535" t="s">
        <v>30110</v>
      </c>
      <c r="M29047" s="529" t="s">
        <v>1075</v>
      </c>
    </row>
    <row r="29048" spans="12:13" x14ac:dyDescent="0.35">
      <c r="L29048" s="535" t="s">
        <v>30111</v>
      </c>
      <c r="M29048" s="529" t="s">
        <v>1068</v>
      </c>
    </row>
    <row r="29049" spans="12:13" x14ac:dyDescent="0.35">
      <c r="L29049" s="535" t="s">
        <v>30112</v>
      </c>
      <c r="M29049" s="529" t="s">
        <v>1075</v>
      </c>
    </row>
    <row r="29050" spans="12:13" x14ac:dyDescent="0.35">
      <c r="L29050" s="535" t="s">
        <v>30113</v>
      </c>
      <c r="M29050" s="529" t="s">
        <v>1075</v>
      </c>
    </row>
    <row r="29051" spans="12:13" x14ac:dyDescent="0.35">
      <c r="L29051" s="535" t="s">
        <v>30114</v>
      </c>
      <c r="M29051" s="529" t="s">
        <v>1068</v>
      </c>
    </row>
    <row r="29052" spans="12:13" x14ac:dyDescent="0.35">
      <c r="L29052" s="535" t="s">
        <v>30115</v>
      </c>
      <c r="M29052" s="529" t="s">
        <v>1068</v>
      </c>
    </row>
    <row r="29053" spans="12:13" x14ac:dyDescent="0.35">
      <c r="L29053" s="535" t="s">
        <v>30116</v>
      </c>
      <c r="M29053" s="529" t="s">
        <v>1075</v>
      </c>
    </row>
    <row r="29054" spans="12:13" x14ac:dyDescent="0.35">
      <c r="L29054" s="535" t="s">
        <v>30117</v>
      </c>
      <c r="M29054" s="529" t="s">
        <v>1075</v>
      </c>
    </row>
    <row r="29055" spans="12:13" x14ac:dyDescent="0.35">
      <c r="L29055" s="535" t="s">
        <v>30118</v>
      </c>
      <c r="M29055" s="529" t="s">
        <v>1075</v>
      </c>
    </row>
    <row r="29056" spans="12:13" x14ac:dyDescent="0.35">
      <c r="L29056" s="535" t="s">
        <v>30119</v>
      </c>
      <c r="M29056" s="529" t="s">
        <v>1075</v>
      </c>
    </row>
    <row r="29057" spans="12:13" x14ac:dyDescent="0.35">
      <c r="L29057" s="535" t="s">
        <v>30120</v>
      </c>
      <c r="M29057" s="529" t="s">
        <v>1075</v>
      </c>
    </row>
    <row r="29058" spans="12:13" x14ac:dyDescent="0.35">
      <c r="L29058" s="535" t="s">
        <v>30121</v>
      </c>
      <c r="M29058" s="529" t="s">
        <v>1075</v>
      </c>
    </row>
    <row r="29059" spans="12:13" x14ac:dyDescent="0.35">
      <c r="L29059" s="535" t="s">
        <v>30122</v>
      </c>
      <c r="M29059" s="529" t="s">
        <v>1075</v>
      </c>
    </row>
    <row r="29060" spans="12:13" x14ac:dyDescent="0.35">
      <c r="L29060" s="535" t="s">
        <v>30123</v>
      </c>
      <c r="M29060" s="529" t="s">
        <v>1075</v>
      </c>
    </row>
    <row r="29061" spans="12:13" x14ac:dyDescent="0.35">
      <c r="L29061" s="535" t="s">
        <v>30124</v>
      </c>
      <c r="M29061" s="529" t="s">
        <v>1075</v>
      </c>
    </row>
    <row r="29062" spans="12:13" x14ac:dyDescent="0.35">
      <c r="L29062" s="535" t="s">
        <v>30125</v>
      </c>
      <c r="M29062" s="529" t="s">
        <v>1075</v>
      </c>
    </row>
    <row r="29063" spans="12:13" x14ac:dyDescent="0.35">
      <c r="L29063" s="535" t="s">
        <v>30126</v>
      </c>
      <c r="M29063" s="529" t="s">
        <v>1068</v>
      </c>
    </row>
    <row r="29064" spans="12:13" x14ac:dyDescent="0.35">
      <c r="L29064" s="535" t="s">
        <v>30127</v>
      </c>
      <c r="M29064" s="529" t="s">
        <v>1075</v>
      </c>
    </row>
    <row r="29065" spans="12:13" x14ac:dyDescent="0.35">
      <c r="L29065" s="535" t="s">
        <v>30128</v>
      </c>
      <c r="M29065" s="529" t="s">
        <v>1075</v>
      </c>
    </row>
    <row r="29066" spans="12:13" x14ac:dyDescent="0.35">
      <c r="L29066" s="535" t="s">
        <v>30129</v>
      </c>
      <c r="M29066" s="529" t="s">
        <v>1075</v>
      </c>
    </row>
    <row r="29067" spans="12:13" x14ac:dyDescent="0.35">
      <c r="L29067" s="535" t="s">
        <v>30130</v>
      </c>
      <c r="M29067" s="529" t="s">
        <v>1075</v>
      </c>
    </row>
    <row r="29068" spans="12:13" x14ac:dyDescent="0.35">
      <c r="L29068" s="535" t="s">
        <v>30131</v>
      </c>
      <c r="M29068" s="529" t="s">
        <v>1068</v>
      </c>
    </row>
    <row r="29069" spans="12:13" x14ac:dyDescent="0.35">
      <c r="L29069" s="535" t="s">
        <v>30132</v>
      </c>
      <c r="M29069" s="529" t="s">
        <v>1075</v>
      </c>
    </row>
    <row r="29070" spans="12:13" x14ac:dyDescent="0.35">
      <c r="L29070" s="535" t="s">
        <v>30133</v>
      </c>
      <c r="M29070" s="529" t="s">
        <v>1068</v>
      </c>
    </row>
    <row r="29071" spans="12:13" x14ac:dyDescent="0.35">
      <c r="L29071" s="535" t="s">
        <v>30134</v>
      </c>
      <c r="M29071" s="529" t="s">
        <v>1075</v>
      </c>
    </row>
    <row r="29072" spans="12:13" x14ac:dyDescent="0.35">
      <c r="L29072" s="535" t="s">
        <v>30135</v>
      </c>
      <c r="M29072" s="529" t="s">
        <v>1075</v>
      </c>
    </row>
    <row r="29073" spans="12:13" x14ac:dyDescent="0.35">
      <c r="L29073" s="535" t="s">
        <v>30136</v>
      </c>
      <c r="M29073" s="529" t="s">
        <v>1075</v>
      </c>
    </row>
    <row r="29074" spans="12:13" x14ac:dyDescent="0.35">
      <c r="L29074" s="535" t="s">
        <v>30137</v>
      </c>
      <c r="M29074" s="529" t="s">
        <v>1068</v>
      </c>
    </row>
    <row r="29075" spans="12:13" x14ac:dyDescent="0.35">
      <c r="L29075" s="535" t="s">
        <v>30138</v>
      </c>
      <c r="M29075" s="529" t="s">
        <v>1075</v>
      </c>
    </row>
    <row r="29076" spans="12:13" x14ac:dyDescent="0.35">
      <c r="L29076" s="535" t="s">
        <v>30139</v>
      </c>
      <c r="M29076" s="529" t="s">
        <v>1075</v>
      </c>
    </row>
    <row r="29077" spans="12:13" x14ac:dyDescent="0.35">
      <c r="L29077" s="535" t="s">
        <v>30140</v>
      </c>
      <c r="M29077" s="529" t="s">
        <v>1075</v>
      </c>
    </row>
    <row r="29078" spans="12:13" x14ac:dyDescent="0.35">
      <c r="L29078" s="535" t="s">
        <v>30141</v>
      </c>
      <c r="M29078" s="529" t="s">
        <v>1075</v>
      </c>
    </row>
    <row r="29079" spans="12:13" x14ac:dyDescent="0.35">
      <c r="L29079" s="535" t="s">
        <v>30142</v>
      </c>
      <c r="M29079" s="529" t="s">
        <v>1068</v>
      </c>
    </row>
    <row r="29080" spans="12:13" x14ac:dyDescent="0.35">
      <c r="L29080" s="535" t="s">
        <v>30143</v>
      </c>
      <c r="M29080" s="529" t="s">
        <v>1075</v>
      </c>
    </row>
    <row r="29081" spans="12:13" x14ac:dyDescent="0.35">
      <c r="L29081" s="535" t="s">
        <v>30144</v>
      </c>
      <c r="M29081" s="529" t="s">
        <v>1075</v>
      </c>
    </row>
    <row r="29082" spans="12:13" x14ac:dyDescent="0.35">
      <c r="L29082" s="535" t="s">
        <v>30145</v>
      </c>
      <c r="M29082" s="529" t="s">
        <v>1075</v>
      </c>
    </row>
    <row r="29083" spans="12:13" x14ac:dyDescent="0.35">
      <c r="L29083" s="535" t="s">
        <v>30146</v>
      </c>
      <c r="M29083" s="529" t="s">
        <v>1075</v>
      </c>
    </row>
    <row r="29084" spans="12:13" x14ac:dyDescent="0.35">
      <c r="L29084" s="535" t="s">
        <v>30147</v>
      </c>
      <c r="M29084" s="529" t="s">
        <v>1068</v>
      </c>
    </row>
    <row r="29085" spans="12:13" x14ac:dyDescent="0.35">
      <c r="L29085" s="535" t="s">
        <v>30148</v>
      </c>
      <c r="M29085" s="529" t="s">
        <v>1068</v>
      </c>
    </row>
    <row r="29086" spans="12:13" x14ac:dyDescent="0.35">
      <c r="L29086" s="535" t="s">
        <v>30149</v>
      </c>
      <c r="M29086" s="529" t="s">
        <v>1075</v>
      </c>
    </row>
    <row r="29087" spans="12:13" x14ac:dyDescent="0.35">
      <c r="L29087" s="535" t="s">
        <v>30150</v>
      </c>
      <c r="M29087" s="529" t="s">
        <v>1075</v>
      </c>
    </row>
    <row r="29088" spans="12:13" x14ac:dyDescent="0.35">
      <c r="L29088" s="535" t="s">
        <v>30151</v>
      </c>
      <c r="M29088" s="529" t="s">
        <v>1068</v>
      </c>
    </row>
    <row r="29089" spans="12:13" x14ac:dyDescent="0.35">
      <c r="L29089" s="535" t="s">
        <v>30152</v>
      </c>
      <c r="M29089" s="529" t="s">
        <v>1075</v>
      </c>
    </row>
    <row r="29090" spans="12:13" x14ac:dyDescent="0.35">
      <c r="L29090" s="535" t="s">
        <v>30153</v>
      </c>
      <c r="M29090" s="529" t="s">
        <v>1068</v>
      </c>
    </row>
    <row r="29091" spans="12:13" x14ac:dyDescent="0.35">
      <c r="L29091" s="535" t="s">
        <v>30154</v>
      </c>
      <c r="M29091" s="529" t="s">
        <v>1068</v>
      </c>
    </row>
    <row r="29092" spans="12:13" x14ac:dyDescent="0.35">
      <c r="L29092" s="535" t="s">
        <v>30155</v>
      </c>
      <c r="M29092" s="529" t="s">
        <v>1068</v>
      </c>
    </row>
    <row r="29093" spans="12:13" x14ac:dyDescent="0.35">
      <c r="L29093" s="535" t="s">
        <v>30156</v>
      </c>
      <c r="M29093" s="529" t="s">
        <v>1068</v>
      </c>
    </row>
    <row r="29094" spans="12:13" x14ac:dyDescent="0.35">
      <c r="L29094" s="535" t="s">
        <v>30157</v>
      </c>
      <c r="M29094" s="529" t="s">
        <v>1068</v>
      </c>
    </row>
    <row r="29095" spans="12:13" x14ac:dyDescent="0.35">
      <c r="L29095" s="535" t="s">
        <v>30158</v>
      </c>
      <c r="M29095" s="529" t="s">
        <v>1068</v>
      </c>
    </row>
    <row r="29096" spans="12:13" x14ac:dyDescent="0.35">
      <c r="L29096" s="535" t="s">
        <v>30159</v>
      </c>
      <c r="M29096" s="529" t="s">
        <v>1068</v>
      </c>
    </row>
    <row r="29097" spans="12:13" x14ac:dyDescent="0.35">
      <c r="L29097" s="535" t="s">
        <v>30160</v>
      </c>
      <c r="M29097" s="529" t="s">
        <v>1068</v>
      </c>
    </row>
    <row r="29098" spans="12:13" x14ac:dyDescent="0.35">
      <c r="L29098" s="535" t="s">
        <v>30161</v>
      </c>
      <c r="M29098" s="529" t="s">
        <v>1068</v>
      </c>
    </row>
    <row r="29099" spans="12:13" x14ac:dyDescent="0.35">
      <c r="L29099" s="535" t="s">
        <v>30162</v>
      </c>
      <c r="M29099" s="529" t="s">
        <v>1068</v>
      </c>
    </row>
    <row r="29100" spans="12:13" x14ac:dyDescent="0.35">
      <c r="L29100" s="535" t="s">
        <v>30163</v>
      </c>
      <c r="M29100" s="529" t="s">
        <v>1068</v>
      </c>
    </row>
    <row r="29101" spans="12:13" x14ac:dyDescent="0.35">
      <c r="L29101" s="535" t="s">
        <v>30164</v>
      </c>
      <c r="M29101" s="529" t="s">
        <v>1068</v>
      </c>
    </row>
    <row r="29102" spans="12:13" x14ac:dyDescent="0.35">
      <c r="L29102" s="535" t="s">
        <v>30165</v>
      </c>
      <c r="M29102" s="529" t="s">
        <v>1068</v>
      </c>
    </row>
    <row r="29103" spans="12:13" x14ac:dyDescent="0.35">
      <c r="L29103" s="535" t="s">
        <v>30166</v>
      </c>
      <c r="M29103" s="529" t="s">
        <v>1068</v>
      </c>
    </row>
    <row r="29104" spans="12:13" x14ac:dyDescent="0.35">
      <c r="L29104" s="535" t="s">
        <v>30167</v>
      </c>
      <c r="M29104" s="529" t="s">
        <v>1068</v>
      </c>
    </row>
    <row r="29105" spans="12:13" x14ac:dyDescent="0.35">
      <c r="L29105" s="535" t="s">
        <v>30168</v>
      </c>
      <c r="M29105" s="529" t="s">
        <v>1068</v>
      </c>
    </row>
    <row r="29106" spans="12:13" x14ac:dyDescent="0.35">
      <c r="L29106" s="535" t="s">
        <v>30169</v>
      </c>
      <c r="M29106" s="529" t="s">
        <v>1068</v>
      </c>
    </row>
    <row r="29107" spans="12:13" x14ac:dyDescent="0.35">
      <c r="L29107" s="535" t="s">
        <v>30170</v>
      </c>
      <c r="M29107" s="529" t="s">
        <v>1068</v>
      </c>
    </row>
    <row r="29108" spans="12:13" x14ac:dyDescent="0.35">
      <c r="L29108" s="535" t="s">
        <v>30171</v>
      </c>
      <c r="M29108" s="529" t="s">
        <v>1068</v>
      </c>
    </row>
    <row r="29109" spans="12:13" x14ac:dyDescent="0.35">
      <c r="L29109" s="535" t="s">
        <v>30172</v>
      </c>
      <c r="M29109" s="529" t="s">
        <v>1068</v>
      </c>
    </row>
    <row r="29110" spans="12:13" x14ac:dyDescent="0.35">
      <c r="L29110" s="535" t="s">
        <v>30173</v>
      </c>
      <c r="M29110" s="529" t="s">
        <v>1075</v>
      </c>
    </row>
    <row r="29111" spans="12:13" x14ac:dyDescent="0.35">
      <c r="L29111" s="535" t="s">
        <v>30174</v>
      </c>
      <c r="M29111" s="529" t="s">
        <v>1068</v>
      </c>
    </row>
    <row r="29112" spans="12:13" x14ac:dyDescent="0.35">
      <c r="L29112" s="535" t="s">
        <v>30175</v>
      </c>
      <c r="M29112" s="529" t="s">
        <v>1075</v>
      </c>
    </row>
    <row r="29113" spans="12:13" x14ac:dyDescent="0.35">
      <c r="L29113" s="535" t="s">
        <v>30176</v>
      </c>
      <c r="M29113" s="529" t="s">
        <v>1068</v>
      </c>
    </row>
    <row r="29114" spans="12:13" x14ac:dyDescent="0.35">
      <c r="L29114" s="535" t="s">
        <v>30177</v>
      </c>
      <c r="M29114" s="529" t="s">
        <v>1068</v>
      </c>
    </row>
    <row r="29115" spans="12:13" x14ac:dyDescent="0.35">
      <c r="L29115" s="535" t="s">
        <v>30178</v>
      </c>
      <c r="M29115" s="529" t="s">
        <v>1075</v>
      </c>
    </row>
    <row r="29116" spans="12:13" x14ac:dyDescent="0.35">
      <c r="L29116" s="535" t="s">
        <v>30179</v>
      </c>
      <c r="M29116" s="529" t="s">
        <v>1075</v>
      </c>
    </row>
    <row r="29117" spans="12:13" x14ac:dyDescent="0.35">
      <c r="L29117" s="535" t="s">
        <v>30180</v>
      </c>
      <c r="M29117" s="529" t="s">
        <v>1075</v>
      </c>
    </row>
    <row r="29118" spans="12:13" x14ac:dyDescent="0.35">
      <c r="L29118" s="535" t="s">
        <v>30181</v>
      </c>
      <c r="M29118" s="529" t="s">
        <v>1075</v>
      </c>
    </row>
    <row r="29119" spans="12:13" x14ac:dyDescent="0.35">
      <c r="L29119" s="535" t="s">
        <v>30182</v>
      </c>
      <c r="M29119" s="529" t="s">
        <v>1075</v>
      </c>
    </row>
    <row r="29120" spans="12:13" x14ac:dyDescent="0.35">
      <c r="L29120" s="535" t="s">
        <v>30183</v>
      </c>
      <c r="M29120" s="529" t="s">
        <v>1075</v>
      </c>
    </row>
    <row r="29121" spans="12:13" x14ac:dyDescent="0.35">
      <c r="L29121" s="535" t="s">
        <v>30184</v>
      </c>
      <c r="M29121" s="529" t="s">
        <v>1075</v>
      </c>
    </row>
    <row r="29122" spans="12:13" x14ac:dyDescent="0.35">
      <c r="L29122" s="535" t="s">
        <v>30185</v>
      </c>
      <c r="M29122" s="529" t="s">
        <v>1075</v>
      </c>
    </row>
    <row r="29123" spans="12:13" x14ac:dyDescent="0.35">
      <c r="L29123" s="535" t="s">
        <v>30186</v>
      </c>
      <c r="M29123" s="529" t="s">
        <v>1075</v>
      </c>
    </row>
    <row r="29124" spans="12:13" x14ac:dyDescent="0.35">
      <c r="L29124" s="535" t="s">
        <v>30187</v>
      </c>
      <c r="M29124" s="529" t="s">
        <v>1075</v>
      </c>
    </row>
    <row r="29125" spans="12:13" x14ac:dyDescent="0.35">
      <c r="L29125" s="535" t="s">
        <v>30188</v>
      </c>
      <c r="M29125" s="529" t="s">
        <v>1075</v>
      </c>
    </row>
    <row r="29126" spans="12:13" x14ac:dyDescent="0.35">
      <c r="L29126" s="535" t="s">
        <v>30189</v>
      </c>
      <c r="M29126" s="529" t="s">
        <v>1075</v>
      </c>
    </row>
    <row r="29127" spans="12:13" x14ac:dyDescent="0.35">
      <c r="L29127" s="535" t="s">
        <v>30190</v>
      </c>
      <c r="M29127" s="529" t="s">
        <v>1075</v>
      </c>
    </row>
    <row r="29128" spans="12:13" x14ac:dyDescent="0.35">
      <c r="L29128" s="535" t="s">
        <v>30191</v>
      </c>
      <c r="M29128" s="529" t="s">
        <v>1075</v>
      </c>
    </row>
    <row r="29129" spans="12:13" x14ac:dyDescent="0.35">
      <c r="L29129" s="535" t="s">
        <v>30192</v>
      </c>
      <c r="M29129" s="529" t="s">
        <v>1075</v>
      </c>
    </row>
    <row r="29130" spans="12:13" x14ac:dyDescent="0.35">
      <c r="L29130" s="535" t="s">
        <v>30193</v>
      </c>
      <c r="M29130" s="529" t="s">
        <v>1075</v>
      </c>
    </row>
    <row r="29131" spans="12:13" x14ac:dyDescent="0.35">
      <c r="L29131" s="535" t="s">
        <v>30194</v>
      </c>
      <c r="M29131" s="529" t="s">
        <v>1075</v>
      </c>
    </row>
    <row r="29132" spans="12:13" x14ac:dyDescent="0.35">
      <c r="L29132" s="535" t="s">
        <v>30195</v>
      </c>
      <c r="M29132" s="529" t="s">
        <v>1075</v>
      </c>
    </row>
    <row r="29133" spans="12:13" x14ac:dyDescent="0.35">
      <c r="L29133" s="535" t="s">
        <v>30196</v>
      </c>
      <c r="M29133" s="529" t="s">
        <v>1075</v>
      </c>
    </row>
    <row r="29134" spans="12:13" x14ac:dyDescent="0.35">
      <c r="L29134" s="535" t="s">
        <v>30197</v>
      </c>
      <c r="M29134" s="529" t="s">
        <v>1075</v>
      </c>
    </row>
    <row r="29135" spans="12:13" x14ac:dyDescent="0.35">
      <c r="L29135" s="535" t="s">
        <v>30198</v>
      </c>
      <c r="M29135" s="529" t="s">
        <v>1075</v>
      </c>
    </row>
    <row r="29136" spans="12:13" x14ac:dyDescent="0.35">
      <c r="L29136" s="535" t="s">
        <v>30199</v>
      </c>
      <c r="M29136" s="529" t="s">
        <v>1075</v>
      </c>
    </row>
    <row r="29137" spans="12:13" x14ac:dyDescent="0.35">
      <c r="L29137" s="535" t="s">
        <v>30200</v>
      </c>
      <c r="M29137" s="529" t="s">
        <v>1075</v>
      </c>
    </row>
    <row r="29138" spans="12:13" x14ac:dyDescent="0.35">
      <c r="L29138" s="535" t="s">
        <v>30201</v>
      </c>
      <c r="M29138" s="529" t="s">
        <v>1075</v>
      </c>
    </row>
    <row r="29139" spans="12:13" x14ac:dyDescent="0.35">
      <c r="L29139" s="535" t="s">
        <v>30202</v>
      </c>
      <c r="M29139" s="529" t="s">
        <v>1075</v>
      </c>
    </row>
    <row r="29140" spans="12:13" x14ac:dyDescent="0.35">
      <c r="L29140" s="535" t="s">
        <v>30203</v>
      </c>
      <c r="M29140" s="529" t="s">
        <v>1075</v>
      </c>
    </row>
    <row r="29141" spans="12:13" x14ac:dyDescent="0.35">
      <c r="L29141" s="535" t="s">
        <v>30204</v>
      </c>
      <c r="M29141" s="529" t="s">
        <v>1075</v>
      </c>
    </row>
    <row r="29142" spans="12:13" x14ac:dyDescent="0.35">
      <c r="L29142" s="535" t="s">
        <v>30205</v>
      </c>
      <c r="M29142" s="529" t="s">
        <v>1075</v>
      </c>
    </row>
    <row r="29143" spans="12:13" x14ac:dyDescent="0.35">
      <c r="L29143" s="535" t="s">
        <v>30206</v>
      </c>
      <c r="M29143" s="529" t="s">
        <v>1075</v>
      </c>
    </row>
    <row r="29144" spans="12:13" x14ac:dyDescent="0.35">
      <c r="L29144" s="535" t="s">
        <v>30207</v>
      </c>
      <c r="M29144" s="529" t="s">
        <v>1075</v>
      </c>
    </row>
    <row r="29145" spans="12:13" x14ac:dyDescent="0.35">
      <c r="L29145" s="535" t="s">
        <v>30208</v>
      </c>
      <c r="M29145" s="529" t="s">
        <v>1075</v>
      </c>
    </row>
    <row r="29146" spans="12:13" x14ac:dyDescent="0.35">
      <c r="L29146" s="535" t="s">
        <v>30209</v>
      </c>
      <c r="M29146" s="529" t="s">
        <v>1075</v>
      </c>
    </row>
    <row r="29147" spans="12:13" x14ac:dyDescent="0.35">
      <c r="L29147" s="535" t="s">
        <v>30210</v>
      </c>
      <c r="M29147" s="529" t="s">
        <v>1075</v>
      </c>
    </row>
    <row r="29148" spans="12:13" x14ac:dyDescent="0.35">
      <c r="L29148" s="535" t="s">
        <v>30211</v>
      </c>
      <c r="M29148" s="529" t="s">
        <v>1075</v>
      </c>
    </row>
    <row r="29149" spans="12:13" x14ac:dyDescent="0.35">
      <c r="L29149" s="535" t="s">
        <v>30212</v>
      </c>
      <c r="M29149" s="529" t="s">
        <v>1075</v>
      </c>
    </row>
    <row r="29150" spans="12:13" x14ac:dyDescent="0.35">
      <c r="L29150" s="535" t="s">
        <v>30213</v>
      </c>
      <c r="M29150" s="529" t="s">
        <v>1075</v>
      </c>
    </row>
    <row r="29151" spans="12:13" x14ac:dyDescent="0.35">
      <c r="L29151" s="535" t="s">
        <v>30214</v>
      </c>
      <c r="M29151" s="529" t="s">
        <v>1075</v>
      </c>
    </row>
    <row r="29152" spans="12:13" x14ac:dyDescent="0.35">
      <c r="L29152" s="535" t="s">
        <v>30215</v>
      </c>
      <c r="M29152" s="529" t="s">
        <v>1075</v>
      </c>
    </row>
    <row r="29153" spans="12:13" x14ac:dyDescent="0.35">
      <c r="L29153" s="535" t="s">
        <v>30216</v>
      </c>
      <c r="M29153" s="529" t="s">
        <v>1075</v>
      </c>
    </row>
    <row r="29154" spans="12:13" x14ac:dyDescent="0.35">
      <c r="L29154" s="535" t="s">
        <v>30217</v>
      </c>
      <c r="M29154" s="529" t="s">
        <v>1075</v>
      </c>
    </row>
    <row r="29155" spans="12:13" x14ac:dyDescent="0.35">
      <c r="L29155" s="535" t="s">
        <v>30218</v>
      </c>
      <c r="M29155" s="529" t="s">
        <v>1075</v>
      </c>
    </row>
    <row r="29156" spans="12:13" x14ac:dyDescent="0.35">
      <c r="L29156" s="535" t="s">
        <v>30219</v>
      </c>
      <c r="M29156" s="529" t="s">
        <v>1075</v>
      </c>
    </row>
    <row r="29157" spans="12:13" x14ac:dyDescent="0.35">
      <c r="L29157" s="535" t="s">
        <v>30220</v>
      </c>
      <c r="M29157" s="529" t="s">
        <v>1075</v>
      </c>
    </row>
    <row r="29158" spans="12:13" x14ac:dyDescent="0.35">
      <c r="L29158" s="535" t="s">
        <v>30221</v>
      </c>
      <c r="M29158" s="529" t="s">
        <v>1075</v>
      </c>
    </row>
    <row r="29159" spans="12:13" x14ac:dyDescent="0.35">
      <c r="L29159" s="535" t="s">
        <v>30222</v>
      </c>
      <c r="M29159" s="529" t="s">
        <v>1075</v>
      </c>
    </row>
    <row r="29160" spans="12:13" x14ac:dyDescent="0.35">
      <c r="L29160" s="535" t="s">
        <v>30223</v>
      </c>
      <c r="M29160" s="529" t="s">
        <v>1075</v>
      </c>
    </row>
    <row r="29161" spans="12:13" x14ac:dyDescent="0.35">
      <c r="L29161" s="535" t="s">
        <v>30224</v>
      </c>
      <c r="M29161" s="529" t="s">
        <v>1075</v>
      </c>
    </row>
    <row r="29162" spans="12:13" x14ac:dyDescent="0.35">
      <c r="L29162" s="535" t="s">
        <v>30225</v>
      </c>
      <c r="M29162" s="529" t="s">
        <v>1075</v>
      </c>
    </row>
    <row r="29163" spans="12:13" x14ac:dyDescent="0.35">
      <c r="L29163" s="535" t="s">
        <v>30226</v>
      </c>
      <c r="M29163" s="529" t="s">
        <v>1075</v>
      </c>
    </row>
    <row r="29164" spans="12:13" x14ac:dyDescent="0.35">
      <c r="L29164" s="535" t="s">
        <v>30227</v>
      </c>
      <c r="M29164" s="529" t="s">
        <v>1075</v>
      </c>
    </row>
    <row r="29165" spans="12:13" x14ac:dyDescent="0.35">
      <c r="L29165" s="535" t="s">
        <v>30228</v>
      </c>
      <c r="M29165" s="529" t="s">
        <v>1075</v>
      </c>
    </row>
    <row r="29166" spans="12:13" x14ac:dyDescent="0.35">
      <c r="L29166" s="535" t="s">
        <v>30229</v>
      </c>
      <c r="M29166" s="529" t="s">
        <v>1075</v>
      </c>
    </row>
    <row r="29167" spans="12:13" x14ac:dyDescent="0.35">
      <c r="L29167" s="535" t="s">
        <v>30230</v>
      </c>
      <c r="M29167" s="529" t="s">
        <v>1075</v>
      </c>
    </row>
    <row r="29168" spans="12:13" x14ac:dyDescent="0.35">
      <c r="L29168" s="535" t="s">
        <v>30231</v>
      </c>
      <c r="M29168" s="529" t="s">
        <v>1075</v>
      </c>
    </row>
    <row r="29169" spans="12:13" x14ac:dyDescent="0.35">
      <c r="L29169" s="535" t="s">
        <v>30232</v>
      </c>
      <c r="M29169" s="529" t="s">
        <v>1075</v>
      </c>
    </row>
    <row r="29170" spans="12:13" x14ac:dyDescent="0.35">
      <c r="L29170" s="535" t="s">
        <v>30233</v>
      </c>
      <c r="M29170" s="529" t="s">
        <v>1075</v>
      </c>
    </row>
    <row r="29171" spans="12:13" x14ac:dyDescent="0.35">
      <c r="L29171" s="535" t="s">
        <v>30234</v>
      </c>
      <c r="M29171" s="529" t="s">
        <v>1075</v>
      </c>
    </row>
    <row r="29172" spans="12:13" x14ac:dyDescent="0.35">
      <c r="L29172" s="535" t="s">
        <v>30235</v>
      </c>
      <c r="M29172" s="529" t="s">
        <v>1075</v>
      </c>
    </row>
    <row r="29173" spans="12:13" x14ac:dyDescent="0.35">
      <c r="L29173" s="535" t="s">
        <v>30236</v>
      </c>
      <c r="M29173" s="529" t="s">
        <v>1075</v>
      </c>
    </row>
    <row r="29174" spans="12:13" x14ac:dyDescent="0.35">
      <c r="L29174" s="535" t="s">
        <v>30237</v>
      </c>
      <c r="M29174" s="529" t="s">
        <v>1075</v>
      </c>
    </row>
    <row r="29175" spans="12:13" x14ac:dyDescent="0.35">
      <c r="L29175" s="535" t="s">
        <v>30238</v>
      </c>
      <c r="M29175" s="529" t="s">
        <v>1075</v>
      </c>
    </row>
    <row r="29176" spans="12:13" x14ac:dyDescent="0.35">
      <c r="L29176" s="535" t="s">
        <v>30239</v>
      </c>
      <c r="M29176" s="529" t="s">
        <v>1075</v>
      </c>
    </row>
    <row r="29177" spans="12:13" x14ac:dyDescent="0.35">
      <c r="L29177" s="535" t="s">
        <v>30240</v>
      </c>
      <c r="M29177" s="529" t="s">
        <v>1068</v>
      </c>
    </row>
    <row r="29178" spans="12:13" x14ac:dyDescent="0.35">
      <c r="L29178" s="535" t="s">
        <v>30241</v>
      </c>
      <c r="M29178" s="529" t="s">
        <v>1075</v>
      </c>
    </row>
    <row r="29179" spans="12:13" x14ac:dyDescent="0.35">
      <c r="L29179" s="535" t="s">
        <v>30242</v>
      </c>
      <c r="M29179" s="529" t="s">
        <v>1075</v>
      </c>
    </row>
    <row r="29180" spans="12:13" x14ac:dyDescent="0.35">
      <c r="L29180" s="535" t="s">
        <v>30243</v>
      </c>
      <c r="M29180" s="529" t="s">
        <v>1075</v>
      </c>
    </row>
    <row r="29181" spans="12:13" x14ac:dyDescent="0.35">
      <c r="L29181" s="535" t="s">
        <v>30244</v>
      </c>
      <c r="M29181" s="529" t="s">
        <v>1075</v>
      </c>
    </row>
    <row r="29182" spans="12:13" x14ac:dyDescent="0.35">
      <c r="L29182" s="535" t="s">
        <v>30245</v>
      </c>
      <c r="M29182" s="529" t="s">
        <v>1075</v>
      </c>
    </row>
    <row r="29183" spans="12:13" x14ac:dyDescent="0.35">
      <c r="L29183" s="535" t="s">
        <v>30246</v>
      </c>
      <c r="M29183" s="529" t="s">
        <v>1075</v>
      </c>
    </row>
    <row r="29184" spans="12:13" x14ac:dyDescent="0.35">
      <c r="L29184" s="535" t="s">
        <v>30247</v>
      </c>
      <c r="M29184" s="529" t="s">
        <v>1068</v>
      </c>
    </row>
    <row r="29185" spans="12:13" x14ac:dyDescent="0.35">
      <c r="L29185" s="535" t="s">
        <v>30248</v>
      </c>
      <c r="M29185" s="529" t="s">
        <v>1075</v>
      </c>
    </row>
    <row r="29186" spans="12:13" x14ac:dyDescent="0.35">
      <c r="L29186" s="535" t="s">
        <v>30249</v>
      </c>
      <c r="M29186" s="529" t="s">
        <v>1075</v>
      </c>
    </row>
    <row r="29187" spans="12:13" x14ac:dyDescent="0.35">
      <c r="L29187" s="535" t="s">
        <v>30250</v>
      </c>
      <c r="M29187" s="529" t="s">
        <v>1075</v>
      </c>
    </row>
    <row r="29188" spans="12:13" x14ac:dyDescent="0.35">
      <c r="L29188" s="535" t="s">
        <v>30251</v>
      </c>
      <c r="M29188" s="529" t="s">
        <v>1075</v>
      </c>
    </row>
    <row r="29189" spans="12:13" x14ac:dyDescent="0.35">
      <c r="L29189" s="535" t="s">
        <v>30252</v>
      </c>
      <c r="M29189" s="529" t="s">
        <v>1075</v>
      </c>
    </row>
    <row r="29190" spans="12:13" x14ac:dyDescent="0.35">
      <c r="L29190" s="535" t="s">
        <v>30253</v>
      </c>
      <c r="M29190" s="529" t="s">
        <v>1075</v>
      </c>
    </row>
    <row r="29191" spans="12:13" x14ac:dyDescent="0.35">
      <c r="L29191" s="535" t="s">
        <v>30254</v>
      </c>
      <c r="M29191" s="529" t="s">
        <v>1075</v>
      </c>
    </row>
    <row r="29192" spans="12:13" x14ac:dyDescent="0.35">
      <c r="L29192" s="535" t="s">
        <v>30255</v>
      </c>
      <c r="M29192" s="529" t="s">
        <v>1075</v>
      </c>
    </row>
    <row r="29193" spans="12:13" x14ac:dyDescent="0.35">
      <c r="L29193" s="535" t="s">
        <v>30256</v>
      </c>
      <c r="M29193" s="529" t="s">
        <v>1075</v>
      </c>
    </row>
    <row r="29194" spans="12:13" x14ac:dyDescent="0.35">
      <c r="L29194" s="535" t="s">
        <v>30257</v>
      </c>
      <c r="M29194" s="529" t="s">
        <v>1075</v>
      </c>
    </row>
    <row r="29195" spans="12:13" x14ac:dyDescent="0.35">
      <c r="L29195" s="535" t="s">
        <v>30258</v>
      </c>
      <c r="M29195" s="529" t="s">
        <v>1075</v>
      </c>
    </row>
    <row r="29196" spans="12:13" x14ac:dyDescent="0.35">
      <c r="L29196" s="535" t="s">
        <v>30259</v>
      </c>
      <c r="M29196" s="529" t="s">
        <v>1075</v>
      </c>
    </row>
    <row r="29197" spans="12:13" x14ac:dyDescent="0.35">
      <c r="L29197" s="535" t="s">
        <v>30260</v>
      </c>
      <c r="M29197" s="529" t="s">
        <v>1075</v>
      </c>
    </row>
    <row r="29198" spans="12:13" x14ac:dyDescent="0.35">
      <c r="L29198" s="535" t="s">
        <v>30261</v>
      </c>
      <c r="M29198" s="529" t="s">
        <v>1075</v>
      </c>
    </row>
    <row r="29199" spans="12:13" x14ac:dyDescent="0.35">
      <c r="L29199" s="535" t="s">
        <v>30262</v>
      </c>
      <c r="M29199" s="529" t="s">
        <v>1075</v>
      </c>
    </row>
    <row r="29200" spans="12:13" x14ac:dyDescent="0.35">
      <c r="L29200" s="535" t="s">
        <v>30263</v>
      </c>
      <c r="M29200" s="529" t="s">
        <v>1075</v>
      </c>
    </row>
    <row r="29201" spans="12:13" x14ac:dyDescent="0.35">
      <c r="L29201" s="535" t="s">
        <v>30264</v>
      </c>
      <c r="M29201" s="529" t="s">
        <v>1068</v>
      </c>
    </row>
    <row r="29202" spans="12:13" x14ac:dyDescent="0.35">
      <c r="L29202" s="535" t="s">
        <v>30265</v>
      </c>
      <c r="M29202" s="529" t="s">
        <v>1075</v>
      </c>
    </row>
    <row r="29203" spans="12:13" x14ac:dyDescent="0.35">
      <c r="L29203" s="535" t="s">
        <v>30266</v>
      </c>
      <c r="M29203" s="529" t="s">
        <v>1075</v>
      </c>
    </row>
    <row r="29204" spans="12:13" x14ac:dyDescent="0.35">
      <c r="L29204" s="535" t="s">
        <v>30267</v>
      </c>
      <c r="M29204" s="529" t="s">
        <v>1068</v>
      </c>
    </row>
    <row r="29205" spans="12:13" x14ac:dyDescent="0.35">
      <c r="L29205" s="535" t="s">
        <v>30268</v>
      </c>
      <c r="M29205" s="529" t="s">
        <v>1068</v>
      </c>
    </row>
    <row r="29206" spans="12:13" x14ac:dyDescent="0.35">
      <c r="L29206" s="535" t="s">
        <v>30269</v>
      </c>
      <c r="M29206" s="529" t="s">
        <v>1075</v>
      </c>
    </row>
    <row r="29207" spans="12:13" x14ac:dyDescent="0.35">
      <c r="L29207" s="535" t="s">
        <v>30270</v>
      </c>
      <c r="M29207" s="529" t="s">
        <v>1068</v>
      </c>
    </row>
    <row r="29208" spans="12:13" x14ac:dyDescent="0.35">
      <c r="L29208" s="535" t="s">
        <v>30271</v>
      </c>
      <c r="M29208" s="529" t="s">
        <v>1075</v>
      </c>
    </row>
    <row r="29209" spans="12:13" x14ac:dyDescent="0.35">
      <c r="L29209" s="535" t="s">
        <v>30272</v>
      </c>
      <c r="M29209" s="529" t="s">
        <v>1075</v>
      </c>
    </row>
    <row r="29210" spans="12:13" x14ac:dyDescent="0.35">
      <c r="L29210" s="535" t="s">
        <v>30273</v>
      </c>
      <c r="M29210" s="529" t="s">
        <v>1068</v>
      </c>
    </row>
    <row r="29211" spans="12:13" x14ac:dyDescent="0.35">
      <c r="L29211" s="535" t="s">
        <v>30274</v>
      </c>
      <c r="M29211" s="529" t="s">
        <v>1068</v>
      </c>
    </row>
    <row r="29212" spans="12:13" x14ac:dyDescent="0.35">
      <c r="L29212" s="535" t="s">
        <v>30275</v>
      </c>
      <c r="M29212" s="529" t="s">
        <v>1068</v>
      </c>
    </row>
    <row r="29213" spans="12:13" x14ac:dyDescent="0.35">
      <c r="L29213" s="535" t="s">
        <v>30276</v>
      </c>
      <c r="M29213" s="529" t="s">
        <v>1068</v>
      </c>
    </row>
    <row r="29214" spans="12:13" x14ac:dyDescent="0.35">
      <c r="L29214" s="535" t="s">
        <v>30277</v>
      </c>
      <c r="M29214" s="529" t="s">
        <v>1068</v>
      </c>
    </row>
    <row r="29215" spans="12:13" x14ac:dyDescent="0.35">
      <c r="L29215" s="535" t="s">
        <v>30278</v>
      </c>
      <c r="M29215" s="529" t="s">
        <v>1068</v>
      </c>
    </row>
    <row r="29216" spans="12:13" x14ac:dyDescent="0.35">
      <c r="L29216" s="535" t="s">
        <v>30279</v>
      </c>
      <c r="M29216" s="529" t="s">
        <v>1068</v>
      </c>
    </row>
    <row r="29217" spans="12:13" x14ac:dyDescent="0.35">
      <c r="L29217" s="535" t="s">
        <v>30280</v>
      </c>
      <c r="M29217" s="529" t="s">
        <v>1068</v>
      </c>
    </row>
    <row r="29218" spans="12:13" x14ac:dyDescent="0.35">
      <c r="L29218" s="535" t="s">
        <v>30281</v>
      </c>
      <c r="M29218" s="529" t="s">
        <v>1068</v>
      </c>
    </row>
    <row r="29219" spans="12:13" x14ac:dyDescent="0.35">
      <c r="L29219" s="535" t="s">
        <v>30282</v>
      </c>
      <c r="M29219" s="529" t="s">
        <v>1068</v>
      </c>
    </row>
    <row r="29220" spans="12:13" x14ac:dyDescent="0.35">
      <c r="L29220" s="535" t="s">
        <v>30283</v>
      </c>
      <c r="M29220" s="529" t="s">
        <v>1068</v>
      </c>
    </row>
    <row r="29221" spans="12:13" x14ac:dyDescent="0.35">
      <c r="L29221" s="535" t="s">
        <v>30284</v>
      </c>
      <c r="M29221" s="529" t="s">
        <v>1068</v>
      </c>
    </row>
    <row r="29222" spans="12:13" x14ac:dyDescent="0.35">
      <c r="L29222" s="535" t="s">
        <v>30285</v>
      </c>
      <c r="M29222" s="529" t="s">
        <v>1068</v>
      </c>
    </row>
    <row r="29223" spans="12:13" x14ac:dyDescent="0.35">
      <c r="L29223" s="535" t="s">
        <v>30286</v>
      </c>
      <c r="M29223" s="529" t="s">
        <v>1068</v>
      </c>
    </row>
    <row r="29224" spans="12:13" x14ac:dyDescent="0.35">
      <c r="L29224" s="535" t="s">
        <v>30287</v>
      </c>
      <c r="M29224" s="529" t="s">
        <v>1068</v>
      </c>
    </row>
    <row r="29225" spans="12:13" x14ac:dyDescent="0.35">
      <c r="L29225" s="535" t="s">
        <v>30288</v>
      </c>
      <c r="M29225" s="529" t="s">
        <v>1068</v>
      </c>
    </row>
    <row r="29226" spans="12:13" x14ac:dyDescent="0.35">
      <c r="L29226" s="535" t="s">
        <v>30289</v>
      </c>
      <c r="M29226" s="529" t="s">
        <v>1068</v>
      </c>
    </row>
    <row r="29227" spans="12:13" x14ac:dyDescent="0.35">
      <c r="L29227" s="535" t="s">
        <v>30290</v>
      </c>
      <c r="M29227" s="529" t="s">
        <v>1068</v>
      </c>
    </row>
    <row r="29228" spans="12:13" x14ac:dyDescent="0.35">
      <c r="L29228" s="535" t="s">
        <v>30291</v>
      </c>
      <c r="M29228" s="529" t="s">
        <v>1068</v>
      </c>
    </row>
    <row r="29229" spans="12:13" x14ac:dyDescent="0.35">
      <c r="L29229" s="535" t="s">
        <v>30292</v>
      </c>
      <c r="M29229" s="529" t="s">
        <v>1068</v>
      </c>
    </row>
    <row r="29230" spans="12:13" x14ac:dyDescent="0.35">
      <c r="L29230" s="535" t="s">
        <v>30293</v>
      </c>
      <c r="M29230" s="529" t="s">
        <v>1068</v>
      </c>
    </row>
    <row r="29231" spans="12:13" x14ac:dyDescent="0.35">
      <c r="L29231" s="535" t="s">
        <v>30294</v>
      </c>
      <c r="M29231" s="529" t="s">
        <v>1068</v>
      </c>
    </row>
    <row r="29232" spans="12:13" x14ac:dyDescent="0.35">
      <c r="L29232" s="535" t="s">
        <v>30295</v>
      </c>
      <c r="M29232" s="529" t="s">
        <v>1068</v>
      </c>
    </row>
    <row r="29233" spans="12:13" x14ac:dyDescent="0.35">
      <c r="L29233" s="535" t="s">
        <v>30296</v>
      </c>
      <c r="M29233" s="529" t="s">
        <v>1068</v>
      </c>
    </row>
    <row r="29234" spans="12:13" x14ac:dyDescent="0.35">
      <c r="L29234" s="535" t="s">
        <v>30297</v>
      </c>
      <c r="M29234" s="529" t="s">
        <v>1068</v>
      </c>
    </row>
    <row r="29235" spans="12:13" x14ac:dyDescent="0.35">
      <c r="L29235" s="535" t="s">
        <v>30298</v>
      </c>
      <c r="M29235" s="529" t="s">
        <v>1068</v>
      </c>
    </row>
    <row r="29236" spans="12:13" x14ac:dyDescent="0.35">
      <c r="L29236" s="535" t="s">
        <v>30299</v>
      </c>
      <c r="M29236" s="529" t="s">
        <v>1068</v>
      </c>
    </row>
    <row r="29237" spans="12:13" x14ac:dyDescent="0.35">
      <c r="L29237" s="535" t="s">
        <v>30300</v>
      </c>
      <c r="M29237" s="529" t="s">
        <v>1075</v>
      </c>
    </row>
    <row r="29238" spans="12:13" x14ac:dyDescent="0.35">
      <c r="L29238" s="535" t="s">
        <v>30301</v>
      </c>
      <c r="M29238" s="529" t="s">
        <v>1068</v>
      </c>
    </row>
    <row r="29239" spans="12:13" x14ac:dyDescent="0.35">
      <c r="L29239" s="535" t="s">
        <v>30302</v>
      </c>
      <c r="M29239" s="529" t="s">
        <v>1068</v>
      </c>
    </row>
    <row r="29240" spans="12:13" x14ac:dyDescent="0.35">
      <c r="L29240" s="535" t="s">
        <v>30303</v>
      </c>
      <c r="M29240" s="529" t="s">
        <v>1068</v>
      </c>
    </row>
    <row r="29241" spans="12:13" x14ac:dyDescent="0.35">
      <c r="L29241" s="535" t="s">
        <v>30304</v>
      </c>
      <c r="M29241" s="529" t="s">
        <v>1068</v>
      </c>
    </row>
    <row r="29242" spans="12:13" x14ac:dyDescent="0.35">
      <c r="L29242" s="535" t="s">
        <v>30305</v>
      </c>
      <c r="M29242" s="529" t="s">
        <v>1068</v>
      </c>
    </row>
    <row r="29243" spans="12:13" x14ac:dyDescent="0.35">
      <c r="L29243" s="535" t="s">
        <v>30306</v>
      </c>
      <c r="M29243" s="529" t="s">
        <v>1068</v>
      </c>
    </row>
    <row r="29244" spans="12:13" x14ac:dyDescent="0.35">
      <c r="L29244" s="535" t="s">
        <v>30307</v>
      </c>
      <c r="M29244" s="529" t="s">
        <v>1068</v>
      </c>
    </row>
    <row r="29245" spans="12:13" x14ac:dyDescent="0.35">
      <c r="L29245" s="535" t="s">
        <v>30308</v>
      </c>
      <c r="M29245" s="529" t="s">
        <v>1068</v>
      </c>
    </row>
    <row r="29246" spans="12:13" x14ac:dyDescent="0.35">
      <c r="L29246" s="535" t="s">
        <v>30309</v>
      </c>
      <c r="M29246" s="529" t="s">
        <v>1068</v>
      </c>
    </row>
    <row r="29247" spans="12:13" x14ac:dyDescent="0.35">
      <c r="L29247" s="535" t="s">
        <v>30310</v>
      </c>
      <c r="M29247" s="529" t="s">
        <v>1068</v>
      </c>
    </row>
    <row r="29248" spans="12:13" x14ac:dyDescent="0.35">
      <c r="L29248" s="535" t="s">
        <v>30311</v>
      </c>
      <c r="M29248" s="529" t="s">
        <v>1068</v>
      </c>
    </row>
    <row r="29249" spans="12:13" x14ac:dyDescent="0.35">
      <c r="L29249" s="535" t="s">
        <v>30312</v>
      </c>
      <c r="M29249" s="529" t="s">
        <v>1068</v>
      </c>
    </row>
    <row r="29250" spans="12:13" x14ac:dyDescent="0.35">
      <c r="L29250" s="535" t="s">
        <v>30313</v>
      </c>
      <c r="M29250" s="529" t="s">
        <v>1068</v>
      </c>
    </row>
    <row r="29251" spans="12:13" x14ac:dyDescent="0.35">
      <c r="L29251" s="535" t="s">
        <v>30314</v>
      </c>
      <c r="M29251" s="529" t="s">
        <v>1068</v>
      </c>
    </row>
    <row r="29252" spans="12:13" x14ac:dyDescent="0.35">
      <c r="L29252" s="535" t="s">
        <v>30315</v>
      </c>
      <c r="M29252" s="529" t="s">
        <v>1068</v>
      </c>
    </row>
    <row r="29253" spans="12:13" x14ac:dyDescent="0.35">
      <c r="L29253" s="535" t="s">
        <v>30316</v>
      </c>
      <c r="M29253" s="529" t="s">
        <v>1068</v>
      </c>
    </row>
    <row r="29254" spans="12:13" x14ac:dyDescent="0.35">
      <c r="L29254" s="535" t="s">
        <v>30317</v>
      </c>
      <c r="M29254" s="529" t="s">
        <v>1068</v>
      </c>
    </row>
    <row r="29255" spans="12:13" x14ac:dyDescent="0.35">
      <c r="L29255" s="535" t="s">
        <v>30318</v>
      </c>
      <c r="M29255" s="529" t="s">
        <v>1068</v>
      </c>
    </row>
    <row r="29256" spans="12:13" x14ac:dyDescent="0.35">
      <c r="L29256" s="535" t="s">
        <v>30319</v>
      </c>
      <c r="M29256" s="529" t="s">
        <v>1068</v>
      </c>
    </row>
    <row r="29257" spans="12:13" x14ac:dyDescent="0.35">
      <c r="L29257" s="535" t="s">
        <v>30320</v>
      </c>
      <c r="M29257" s="529" t="s">
        <v>1068</v>
      </c>
    </row>
    <row r="29258" spans="12:13" x14ac:dyDescent="0.35">
      <c r="L29258" s="535" t="s">
        <v>30321</v>
      </c>
      <c r="M29258" s="529" t="s">
        <v>1068</v>
      </c>
    </row>
    <row r="29259" spans="12:13" x14ac:dyDescent="0.35">
      <c r="L29259" s="535" t="s">
        <v>30322</v>
      </c>
      <c r="M29259" s="529" t="s">
        <v>1068</v>
      </c>
    </row>
    <row r="29260" spans="12:13" x14ac:dyDescent="0.35">
      <c r="L29260" s="535" t="s">
        <v>30323</v>
      </c>
      <c r="M29260" s="529" t="s">
        <v>1068</v>
      </c>
    </row>
    <row r="29261" spans="12:13" x14ac:dyDescent="0.35">
      <c r="L29261" s="535" t="s">
        <v>30324</v>
      </c>
      <c r="M29261" s="529" t="s">
        <v>1068</v>
      </c>
    </row>
    <row r="29262" spans="12:13" x14ac:dyDescent="0.35">
      <c r="L29262" s="535" t="s">
        <v>30325</v>
      </c>
      <c r="M29262" s="529" t="s">
        <v>1068</v>
      </c>
    </row>
    <row r="29263" spans="12:13" x14ac:dyDescent="0.35">
      <c r="L29263" s="535" t="s">
        <v>30326</v>
      </c>
      <c r="M29263" s="529" t="s">
        <v>1068</v>
      </c>
    </row>
    <row r="29264" spans="12:13" x14ac:dyDescent="0.35">
      <c r="L29264" s="535" t="s">
        <v>30327</v>
      </c>
      <c r="M29264" s="529" t="s">
        <v>1068</v>
      </c>
    </row>
    <row r="29265" spans="12:13" x14ac:dyDescent="0.35">
      <c r="L29265" s="535" t="s">
        <v>30328</v>
      </c>
      <c r="M29265" s="529" t="s">
        <v>1068</v>
      </c>
    </row>
    <row r="29266" spans="12:13" x14ac:dyDescent="0.35">
      <c r="L29266" s="535" t="s">
        <v>30329</v>
      </c>
      <c r="M29266" s="529" t="s">
        <v>1068</v>
      </c>
    </row>
    <row r="29267" spans="12:13" x14ac:dyDescent="0.35">
      <c r="L29267" s="535" t="s">
        <v>30330</v>
      </c>
      <c r="M29267" s="529" t="s">
        <v>1068</v>
      </c>
    </row>
    <row r="29268" spans="12:13" x14ac:dyDescent="0.35">
      <c r="L29268" s="535" t="s">
        <v>30331</v>
      </c>
      <c r="M29268" s="529" t="s">
        <v>1068</v>
      </c>
    </row>
    <row r="29269" spans="12:13" x14ac:dyDescent="0.35">
      <c r="L29269" s="535" t="s">
        <v>30332</v>
      </c>
      <c r="M29269" s="529" t="s">
        <v>1068</v>
      </c>
    </row>
    <row r="29270" spans="12:13" x14ac:dyDescent="0.35">
      <c r="L29270" s="535" t="s">
        <v>30333</v>
      </c>
      <c r="M29270" s="529" t="s">
        <v>1068</v>
      </c>
    </row>
    <row r="29271" spans="12:13" x14ac:dyDescent="0.35">
      <c r="L29271" s="535" t="s">
        <v>30334</v>
      </c>
      <c r="M29271" s="529" t="s">
        <v>1068</v>
      </c>
    </row>
    <row r="29272" spans="12:13" x14ac:dyDescent="0.35">
      <c r="L29272" s="535" t="s">
        <v>30335</v>
      </c>
      <c r="M29272" s="529" t="s">
        <v>1068</v>
      </c>
    </row>
    <row r="29273" spans="12:13" x14ac:dyDescent="0.35">
      <c r="L29273" s="535" t="s">
        <v>30336</v>
      </c>
      <c r="M29273" s="529" t="s">
        <v>1068</v>
      </c>
    </row>
    <row r="29274" spans="12:13" x14ac:dyDescent="0.35">
      <c r="L29274" s="535" t="s">
        <v>30337</v>
      </c>
      <c r="M29274" s="529" t="s">
        <v>1068</v>
      </c>
    </row>
    <row r="29275" spans="12:13" x14ac:dyDescent="0.35">
      <c r="L29275" s="535" t="s">
        <v>30338</v>
      </c>
      <c r="M29275" s="529" t="s">
        <v>1068</v>
      </c>
    </row>
    <row r="29276" spans="12:13" x14ac:dyDescent="0.35">
      <c r="L29276" s="535" t="s">
        <v>30339</v>
      </c>
      <c r="M29276" s="529" t="s">
        <v>1068</v>
      </c>
    </row>
    <row r="29277" spans="12:13" x14ac:dyDescent="0.35">
      <c r="L29277" s="535" t="s">
        <v>30340</v>
      </c>
      <c r="M29277" s="529" t="s">
        <v>1068</v>
      </c>
    </row>
    <row r="29278" spans="12:13" x14ac:dyDescent="0.35">
      <c r="L29278" s="535" t="s">
        <v>30341</v>
      </c>
      <c r="M29278" s="529" t="s">
        <v>1068</v>
      </c>
    </row>
    <row r="29279" spans="12:13" x14ac:dyDescent="0.35">
      <c r="L29279" s="535" t="s">
        <v>30342</v>
      </c>
      <c r="M29279" s="529" t="s">
        <v>1068</v>
      </c>
    </row>
    <row r="29280" spans="12:13" x14ac:dyDescent="0.35">
      <c r="L29280" s="535" t="s">
        <v>30343</v>
      </c>
      <c r="M29280" s="529" t="s">
        <v>1068</v>
      </c>
    </row>
    <row r="29281" spans="12:13" x14ac:dyDescent="0.35">
      <c r="L29281" s="535" t="s">
        <v>30344</v>
      </c>
      <c r="M29281" s="529" t="s">
        <v>1068</v>
      </c>
    </row>
    <row r="29282" spans="12:13" x14ac:dyDescent="0.35">
      <c r="L29282" s="535" t="s">
        <v>30345</v>
      </c>
      <c r="M29282" s="529" t="s">
        <v>1068</v>
      </c>
    </row>
    <row r="29283" spans="12:13" x14ac:dyDescent="0.35">
      <c r="L29283" s="535" t="s">
        <v>30346</v>
      </c>
      <c r="M29283" s="529" t="s">
        <v>1068</v>
      </c>
    </row>
    <row r="29284" spans="12:13" x14ac:dyDescent="0.35">
      <c r="L29284" s="535" t="s">
        <v>30347</v>
      </c>
      <c r="M29284" s="529" t="s">
        <v>1068</v>
      </c>
    </row>
    <row r="29285" spans="12:13" x14ac:dyDescent="0.35">
      <c r="L29285" s="535" t="s">
        <v>30348</v>
      </c>
      <c r="M29285" s="529" t="s">
        <v>1068</v>
      </c>
    </row>
    <row r="29286" spans="12:13" x14ac:dyDescent="0.35">
      <c r="L29286" s="535" t="s">
        <v>30349</v>
      </c>
      <c r="M29286" s="529" t="s">
        <v>1068</v>
      </c>
    </row>
    <row r="29287" spans="12:13" x14ac:dyDescent="0.35">
      <c r="L29287" s="535" t="s">
        <v>30350</v>
      </c>
      <c r="M29287" s="529" t="s">
        <v>1068</v>
      </c>
    </row>
    <row r="29288" spans="12:13" x14ac:dyDescent="0.35">
      <c r="L29288" s="535" t="s">
        <v>30351</v>
      </c>
      <c r="M29288" s="529" t="s">
        <v>1068</v>
      </c>
    </row>
    <row r="29289" spans="12:13" x14ac:dyDescent="0.35">
      <c r="L29289" s="535" t="s">
        <v>30352</v>
      </c>
      <c r="M29289" s="529" t="s">
        <v>1068</v>
      </c>
    </row>
    <row r="29290" spans="12:13" x14ac:dyDescent="0.35">
      <c r="L29290" s="535" t="s">
        <v>30353</v>
      </c>
      <c r="M29290" s="529" t="s">
        <v>1068</v>
      </c>
    </row>
    <row r="29291" spans="12:13" x14ac:dyDescent="0.35">
      <c r="L29291" s="535" t="s">
        <v>30354</v>
      </c>
      <c r="M29291" s="529" t="s">
        <v>1068</v>
      </c>
    </row>
    <row r="29292" spans="12:13" x14ac:dyDescent="0.35">
      <c r="L29292" s="535" t="s">
        <v>30355</v>
      </c>
      <c r="M29292" s="529" t="s">
        <v>1068</v>
      </c>
    </row>
    <row r="29293" spans="12:13" x14ac:dyDescent="0.35">
      <c r="L29293" s="535" t="s">
        <v>30356</v>
      </c>
      <c r="M29293" s="529" t="s">
        <v>1068</v>
      </c>
    </row>
    <row r="29294" spans="12:13" x14ac:dyDescent="0.35">
      <c r="L29294" s="535" t="s">
        <v>30357</v>
      </c>
      <c r="M29294" s="529" t="s">
        <v>1075</v>
      </c>
    </row>
    <row r="29295" spans="12:13" x14ac:dyDescent="0.35">
      <c r="L29295" s="535" t="s">
        <v>30358</v>
      </c>
      <c r="M29295" s="529" t="s">
        <v>1068</v>
      </c>
    </row>
    <row r="29296" spans="12:13" x14ac:dyDescent="0.35">
      <c r="L29296" s="535" t="s">
        <v>30359</v>
      </c>
      <c r="M29296" s="529" t="s">
        <v>1068</v>
      </c>
    </row>
    <row r="29297" spans="12:13" x14ac:dyDescent="0.35">
      <c r="L29297" s="535" t="s">
        <v>30360</v>
      </c>
      <c r="M29297" s="529" t="s">
        <v>1068</v>
      </c>
    </row>
    <row r="29298" spans="12:13" x14ac:dyDescent="0.35">
      <c r="L29298" s="535" t="s">
        <v>30361</v>
      </c>
      <c r="M29298" s="529" t="s">
        <v>1068</v>
      </c>
    </row>
    <row r="29299" spans="12:13" x14ac:dyDescent="0.35">
      <c r="L29299" s="535" t="s">
        <v>30362</v>
      </c>
      <c r="M29299" s="529" t="s">
        <v>1068</v>
      </c>
    </row>
    <row r="29300" spans="12:13" x14ac:dyDescent="0.35">
      <c r="L29300" s="535" t="s">
        <v>30363</v>
      </c>
      <c r="M29300" s="529" t="s">
        <v>1068</v>
      </c>
    </row>
    <row r="29301" spans="12:13" x14ac:dyDescent="0.35">
      <c r="L29301" s="535" t="s">
        <v>30364</v>
      </c>
      <c r="M29301" s="529" t="s">
        <v>1068</v>
      </c>
    </row>
    <row r="29302" spans="12:13" x14ac:dyDescent="0.35">
      <c r="L29302" s="535" t="s">
        <v>30365</v>
      </c>
      <c r="M29302" s="529" t="s">
        <v>1068</v>
      </c>
    </row>
    <row r="29303" spans="12:13" x14ac:dyDescent="0.35">
      <c r="L29303" s="535" t="s">
        <v>30366</v>
      </c>
      <c r="M29303" s="529" t="s">
        <v>1068</v>
      </c>
    </row>
    <row r="29304" spans="12:13" x14ac:dyDescent="0.35">
      <c r="L29304" s="535" t="s">
        <v>30367</v>
      </c>
      <c r="M29304" s="529" t="s">
        <v>1068</v>
      </c>
    </row>
    <row r="29305" spans="12:13" x14ac:dyDescent="0.35">
      <c r="L29305" s="535" t="s">
        <v>30368</v>
      </c>
      <c r="M29305" s="529" t="s">
        <v>1068</v>
      </c>
    </row>
    <row r="29306" spans="12:13" x14ac:dyDescent="0.35">
      <c r="L29306" s="535" t="s">
        <v>30369</v>
      </c>
      <c r="M29306" s="529" t="s">
        <v>1068</v>
      </c>
    </row>
    <row r="29307" spans="12:13" x14ac:dyDescent="0.35">
      <c r="L29307" s="535" t="s">
        <v>30370</v>
      </c>
      <c r="M29307" s="529" t="s">
        <v>1068</v>
      </c>
    </row>
    <row r="29308" spans="12:13" x14ac:dyDescent="0.35">
      <c r="L29308" s="535" t="s">
        <v>30371</v>
      </c>
      <c r="M29308" s="529" t="s">
        <v>1068</v>
      </c>
    </row>
    <row r="29309" spans="12:13" x14ac:dyDescent="0.35">
      <c r="L29309" s="535" t="s">
        <v>30372</v>
      </c>
      <c r="M29309" s="529" t="s">
        <v>1068</v>
      </c>
    </row>
    <row r="29310" spans="12:13" x14ac:dyDescent="0.35">
      <c r="L29310" s="535" t="s">
        <v>30373</v>
      </c>
      <c r="M29310" s="529" t="s">
        <v>1068</v>
      </c>
    </row>
    <row r="29311" spans="12:13" x14ac:dyDescent="0.35">
      <c r="L29311" s="535" t="s">
        <v>30374</v>
      </c>
      <c r="M29311" s="529" t="s">
        <v>1068</v>
      </c>
    </row>
    <row r="29312" spans="12:13" x14ac:dyDescent="0.35">
      <c r="L29312" s="535" t="s">
        <v>30375</v>
      </c>
      <c r="M29312" s="529" t="s">
        <v>1068</v>
      </c>
    </row>
    <row r="29313" spans="12:13" x14ac:dyDescent="0.35">
      <c r="L29313" s="535" t="s">
        <v>30376</v>
      </c>
      <c r="M29313" s="529" t="s">
        <v>1068</v>
      </c>
    </row>
    <row r="29314" spans="12:13" x14ac:dyDescent="0.35">
      <c r="L29314" s="535" t="s">
        <v>30377</v>
      </c>
      <c r="M29314" s="529" t="s">
        <v>1068</v>
      </c>
    </row>
    <row r="29315" spans="12:13" x14ac:dyDescent="0.35">
      <c r="L29315" s="535" t="s">
        <v>30378</v>
      </c>
      <c r="M29315" s="529" t="s">
        <v>1068</v>
      </c>
    </row>
    <row r="29316" spans="12:13" x14ac:dyDescent="0.35">
      <c r="L29316" s="535" t="s">
        <v>30379</v>
      </c>
      <c r="M29316" s="529" t="s">
        <v>1068</v>
      </c>
    </row>
    <row r="29317" spans="12:13" x14ac:dyDescent="0.35">
      <c r="L29317" s="535" t="s">
        <v>30380</v>
      </c>
      <c r="M29317" s="529" t="s">
        <v>1068</v>
      </c>
    </row>
    <row r="29318" spans="12:13" x14ac:dyDescent="0.35">
      <c r="L29318" s="535" t="s">
        <v>30381</v>
      </c>
      <c r="M29318" s="529" t="s">
        <v>1068</v>
      </c>
    </row>
    <row r="29319" spans="12:13" x14ac:dyDescent="0.35">
      <c r="L29319" s="535" t="s">
        <v>30382</v>
      </c>
      <c r="M29319" s="529" t="s">
        <v>1068</v>
      </c>
    </row>
    <row r="29320" spans="12:13" x14ac:dyDescent="0.35">
      <c r="L29320" s="535" t="s">
        <v>30383</v>
      </c>
      <c r="M29320" s="529" t="s">
        <v>1075</v>
      </c>
    </row>
    <row r="29321" spans="12:13" x14ac:dyDescent="0.35">
      <c r="L29321" s="535" t="s">
        <v>30384</v>
      </c>
      <c r="M29321" s="529" t="s">
        <v>1068</v>
      </c>
    </row>
    <row r="29322" spans="12:13" x14ac:dyDescent="0.35">
      <c r="L29322" s="535" t="s">
        <v>30385</v>
      </c>
      <c r="M29322" s="529" t="s">
        <v>1068</v>
      </c>
    </row>
    <row r="29323" spans="12:13" x14ac:dyDescent="0.35">
      <c r="L29323" s="535" t="s">
        <v>30386</v>
      </c>
      <c r="M29323" s="529" t="s">
        <v>1068</v>
      </c>
    </row>
    <row r="29324" spans="12:13" x14ac:dyDescent="0.35">
      <c r="L29324" s="535" t="s">
        <v>30387</v>
      </c>
      <c r="M29324" s="529" t="s">
        <v>1068</v>
      </c>
    </row>
    <row r="29325" spans="12:13" x14ac:dyDescent="0.35">
      <c r="L29325" s="535" t="s">
        <v>30388</v>
      </c>
      <c r="M29325" s="529" t="s">
        <v>1068</v>
      </c>
    </row>
    <row r="29326" spans="12:13" x14ac:dyDescent="0.35">
      <c r="L29326" s="535" t="s">
        <v>30389</v>
      </c>
      <c r="M29326" s="529" t="s">
        <v>1075</v>
      </c>
    </row>
    <row r="29327" spans="12:13" x14ac:dyDescent="0.35">
      <c r="L29327" s="535" t="s">
        <v>30390</v>
      </c>
      <c r="M29327" s="529" t="s">
        <v>1068</v>
      </c>
    </row>
    <row r="29328" spans="12:13" x14ac:dyDescent="0.35">
      <c r="L29328" s="535" t="s">
        <v>30391</v>
      </c>
      <c r="M29328" s="529" t="s">
        <v>1068</v>
      </c>
    </row>
    <row r="29329" spans="12:13" x14ac:dyDescent="0.35">
      <c r="L29329" s="535" t="s">
        <v>30392</v>
      </c>
      <c r="M29329" s="529" t="s">
        <v>1068</v>
      </c>
    </row>
    <row r="29330" spans="12:13" x14ac:dyDescent="0.35">
      <c r="L29330" s="535" t="s">
        <v>30393</v>
      </c>
      <c r="M29330" s="529" t="s">
        <v>1068</v>
      </c>
    </row>
    <row r="29331" spans="12:13" x14ac:dyDescent="0.35">
      <c r="L29331" s="535" t="s">
        <v>30394</v>
      </c>
      <c r="M29331" s="529" t="s">
        <v>1075</v>
      </c>
    </row>
    <row r="29332" spans="12:13" x14ac:dyDescent="0.35">
      <c r="L29332" s="535" t="s">
        <v>30395</v>
      </c>
      <c r="M29332" s="529" t="s">
        <v>1068</v>
      </c>
    </row>
    <row r="29333" spans="12:13" x14ac:dyDescent="0.35">
      <c r="L29333" s="535" t="s">
        <v>30396</v>
      </c>
      <c r="M29333" s="529" t="s">
        <v>1068</v>
      </c>
    </row>
    <row r="29334" spans="12:13" x14ac:dyDescent="0.35">
      <c r="L29334" s="535" t="s">
        <v>30397</v>
      </c>
      <c r="M29334" s="529" t="s">
        <v>1075</v>
      </c>
    </row>
    <row r="29335" spans="12:13" x14ac:dyDescent="0.35">
      <c r="L29335" s="535" t="s">
        <v>30398</v>
      </c>
      <c r="M29335" s="529" t="s">
        <v>1068</v>
      </c>
    </row>
    <row r="29336" spans="12:13" x14ac:dyDescent="0.35">
      <c r="L29336" s="535" t="s">
        <v>30399</v>
      </c>
      <c r="M29336" s="529" t="s">
        <v>1068</v>
      </c>
    </row>
    <row r="29337" spans="12:13" x14ac:dyDescent="0.35">
      <c r="L29337" s="535" t="s">
        <v>30400</v>
      </c>
      <c r="M29337" s="529" t="s">
        <v>1075</v>
      </c>
    </row>
    <row r="29338" spans="12:13" x14ac:dyDescent="0.35">
      <c r="L29338" s="535" t="s">
        <v>30401</v>
      </c>
      <c r="M29338" s="529" t="s">
        <v>1075</v>
      </c>
    </row>
    <row r="29339" spans="12:13" x14ac:dyDescent="0.35">
      <c r="L29339" s="535" t="s">
        <v>30402</v>
      </c>
      <c r="M29339" s="529" t="s">
        <v>1068</v>
      </c>
    </row>
    <row r="29340" spans="12:13" x14ac:dyDescent="0.35">
      <c r="L29340" s="535" t="s">
        <v>30403</v>
      </c>
      <c r="M29340" s="529" t="s">
        <v>1068</v>
      </c>
    </row>
    <row r="29341" spans="12:13" x14ac:dyDescent="0.35">
      <c r="L29341" s="535" t="s">
        <v>30404</v>
      </c>
      <c r="M29341" s="529" t="s">
        <v>1075</v>
      </c>
    </row>
    <row r="29342" spans="12:13" x14ac:dyDescent="0.35">
      <c r="L29342" s="535" t="s">
        <v>30405</v>
      </c>
      <c r="M29342" s="529" t="s">
        <v>1068</v>
      </c>
    </row>
    <row r="29343" spans="12:13" x14ac:dyDescent="0.35">
      <c r="L29343" s="535" t="s">
        <v>30406</v>
      </c>
      <c r="M29343" s="529" t="s">
        <v>1068</v>
      </c>
    </row>
    <row r="29344" spans="12:13" x14ac:dyDescent="0.35">
      <c r="L29344" s="535" t="s">
        <v>30407</v>
      </c>
      <c r="M29344" s="529" t="s">
        <v>1075</v>
      </c>
    </row>
    <row r="29345" spans="12:13" x14ac:dyDescent="0.35">
      <c r="L29345" s="535" t="s">
        <v>30408</v>
      </c>
      <c r="M29345" s="529" t="s">
        <v>1068</v>
      </c>
    </row>
    <row r="29346" spans="12:13" x14ac:dyDescent="0.35">
      <c r="L29346" s="535" t="s">
        <v>30409</v>
      </c>
      <c r="M29346" s="529" t="s">
        <v>1075</v>
      </c>
    </row>
    <row r="29347" spans="12:13" x14ac:dyDescent="0.35">
      <c r="L29347" s="535" t="s">
        <v>30410</v>
      </c>
      <c r="M29347" s="529" t="s">
        <v>1068</v>
      </c>
    </row>
    <row r="29348" spans="12:13" x14ac:dyDescent="0.35">
      <c r="L29348" s="535" t="s">
        <v>30411</v>
      </c>
      <c r="M29348" s="529" t="s">
        <v>1068</v>
      </c>
    </row>
    <row r="29349" spans="12:13" x14ac:dyDescent="0.35">
      <c r="L29349" s="535" t="s">
        <v>30412</v>
      </c>
      <c r="M29349" s="529" t="s">
        <v>1068</v>
      </c>
    </row>
    <row r="29350" spans="12:13" x14ac:dyDescent="0.35">
      <c r="L29350" s="535" t="s">
        <v>30413</v>
      </c>
      <c r="M29350" s="529" t="s">
        <v>1068</v>
      </c>
    </row>
    <row r="29351" spans="12:13" x14ac:dyDescent="0.35">
      <c r="L29351" s="535" t="s">
        <v>30414</v>
      </c>
      <c r="M29351" s="529" t="s">
        <v>1068</v>
      </c>
    </row>
    <row r="29352" spans="12:13" x14ac:dyDescent="0.35">
      <c r="L29352" s="535" t="s">
        <v>30415</v>
      </c>
      <c r="M29352" s="529" t="s">
        <v>1068</v>
      </c>
    </row>
    <row r="29353" spans="12:13" x14ac:dyDescent="0.35">
      <c r="L29353" s="535" t="s">
        <v>30416</v>
      </c>
      <c r="M29353" s="529" t="s">
        <v>1068</v>
      </c>
    </row>
    <row r="29354" spans="12:13" x14ac:dyDescent="0.35">
      <c r="L29354" s="535" t="s">
        <v>30417</v>
      </c>
      <c r="M29354" s="529" t="s">
        <v>1068</v>
      </c>
    </row>
    <row r="29355" spans="12:13" x14ac:dyDescent="0.35">
      <c r="L29355" s="535" t="s">
        <v>30418</v>
      </c>
      <c r="M29355" s="529" t="s">
        <v>1068</v>
      </c>
    </row>
    <row r="29356" spans="12:13" x14ac:dyDescent="0.35">
      <c r="L29356" s="535" t="s">
        <v>30419</v>
      </c>
      <c r="M29356" s="529" t="s">
        <v>1068</v>
      </c>
    </row>
    <row r="29357" spans="12:13" x14ac:dyDescent="0.35">
      <c r="L29357" s="535" t="s">
        <v>30420</v>
      </c>
      <c r="M29357" s="529" t="s">
        <v>1068</v>
      </c>
    </row>
    <row r="29358" spans="12:13" x14ac:dyDescent="0.35">
      <c r="L29358" s="535" t="s">
        <v>30421</v>
      </c>
      <c r="M29358" s="529" t="s">
        <v>1075</v>
      </c>
    </row>
    <row r="29359" spans="12:13" x14ac:dyDescent="0.35">
      <c r="L29359" s="535" t="s">
        <v>30422</v>
      </c>
      <c r="M29359" s="529" t="s">
        <v>1068</v>
      </c>
    </row>
    <row r="29360" spans="12:13" x14ac:dyDescent="0.35">
      <c r="L29360" s="535" t="s">
        <v>30423</v>
      </c>
      <c r="M29360" s="529" t="s">
        <v>1075</v>
      </c>
    </row>
    <row r="29361" spans="12:13" x14ac:dyDescent="0.35">
      <c r="L29361" s="535" t="s">
        <v>30424</v>
      </c>
      <c r="M29361" s="529" t="s">
        <v>1068</v>
      </c>
    </row>
    <row r="29362" spans="12:13" x14ac:dyDescent="0.35">
      <c r="L29362" s="535" t="s">
        <v>30425</v>
      </c>
      <c r="M29362" s="529" t="s">
        <v>1075</v>
      </c>
    </row>
    <row r="29363" spans="12:13" x14ac:dyDescent="0.35">
      <c r="L29363" s="535" t="s">
        <v>30426</v>
      </c>
      <c r="M29363" s="529" t="s">
        <v>1075</v>
      </c>
    </row>
    <row r="29364" spans="12:13" x14ac:dyDescent="0.35">
      <c r="L29364" s="535" t="s">
        <v>30427</v>
      </c>
      <c r="M29364" s="529" t="s">
        <v>1068</v>
      </c>
    </row>
    <row r="29365" spans="12:13" x14ac:dyDescent="0.35">
      <c r="L29365" s="535" t="s">
        <v>30428</v>
      </c>
      <c r="M29365" s="529" t="s">
        <v>1068</v>
      </c>
    </row>
    <row r="29366" spans="12:13" x14ac:dyDescent="0.35">
      <c r="L29366" s="535" t="s">
        <v>30429</v>
      </c>
      <c r="M29366" s="529" t="s">
        <v>1075</v>
      </c>
    </row>
    <row r="29367" spans="12:13" x14ac:dyDescent="0.35">
      <c r="L29367" s="535" t="s">
        <v>30430</v>
      </c>
      <c r="M29367" s="529" t="s">
        <v>1075</v>
      </c>
    </row>
    <row r="29368" spans="12:13" x14ac:dyDescent="0.35">
      <c r="L29368" s="535" t="s">
        <v>30431</v>
      </c>
      <c r="M29368" s="529" t="s">
        <v>1075</v>
      </c>
    </row>
    <row r="29369" spans="12:13" x14ac:dyDescent="0.35">
      <c r="L29369" s="535" t="s">
        <v>30432</v>
      </c>
      <c r="M29369" s="529" t="s">
        <v>1068</v>
      </c>
    </row>
    <row r="29370" spans="12:13" x14ac:dyDescent="0.35">
      <c r="L29370" s="535" t="s">
        <v>30433</v>
      </c>
      <c r="M29370" s="529" t="s">
        <v>1068</v>
      </c>
    </row>
    <row r="29371" spans="12:13" x14ac:dyDescent="0.35">
      <c r="L29371" s="535" t="s">
        <v>30434</v>
      </c>
      <c r="M29371" s="529" t="s">
        <v>1068</v>
      </c>
    </row>
    <row r="29372" spans="12:13" x14ac:dyDescent="0.35">
      <c r="L29372" s="535" t="s">
        <v>30435</v>
      </c>
      <c r="M29372" s="529" t="s">
        <v>1068</v>
      </c>
    </row>
    <row r="29373" spans="12:13" x14ac:dyDescent="0.35">
      <c r="L29373" s="535" t="s">
        <v>30436</v>
      </c>
      <c r="M29373" s="529" t="s">
        <v>1068</v>
      </c>
    </row>
    <row r="29374" spans="12:13" x14ac:dyDescent="0.35">
      <c r="L29374" s="535" t="s">
        <v>30437</v>
      </c>
      <c r="M29374" s="529" t="s">
        <v>1068</v>
      </c>
    </row>
    <row r="29375" spans="12:13" x14ac:dyDescent="0.35">
      <c r="L29375" s="535" t="s">
        <v>30438</v>
      </c>
      <c r="M29375" s="529" t="s">
        <v>1068</v>
      </c>
    </row>
    <row r="29376" spans="12:13" x14ac:dyDescent="0.35">
      <c r="L29376" s="535" t="s">
        <v>30439</v>
      </c>
      <c r="M29376" s="529" t="s">
        <v>1068</v>
      </c>
    </row>
    <row r="29377" spans="12:13" x14ac:dyDescent="0.35">
      <c r="L29377" s="535" t="s">
        <v>30440</v>
      </c>
      <c r="M29377" s="529" t="s">
        <v>1068</v>
      </c>
    </row>
    <row r="29378" spans="12:13" x14ac:dyDescent="0.35">
      <c r="L29378" s="535" t="s">
        <v>30441</v>
      </c>
      <c r="M29378" s="529" t="s">
        <v>1068</v>
      </c>
    </row>
    <row r="29379" spans="12:13" x14ac:dyDescent="0.35">
      <c r="L29379" s="535" t="s">
        <v>30442</v>
      </c>
      <c r="M29379" s="529" t="s">
        <v>1068</v>
      </c>
    </row>
    <row r="29380" spans="12:13" x14ac:dyDescent="0.35">
      <c r="L29380" s="535" t="s">
        <v>30443</v>
      </c>
      <c r="M29380" s="529" t="s">
        <v>1068</v>
      </c>
    </row>
    <row r="29381" spans="12:13" x14ac:dyDescent="0.35">
      <c r="L29381" s="535" t="s">
        <v>30444</v>
      </c>
      <c r="M29381" s="529" t="s">
        <v>1068</v>
      </c>
    </row>
    <row r="29382" spans="12:13" x14ac:dyDescent="0.35">
      <c r="L29382" s="535" t="s">
        <v>30445</v>
      </c>
      <c r="M29382" s="529" t="s">
        <v>1068</v>
      </c>
    </row>
    <row r="29383" spans="12:13" x14ac:dyDescent="0.35">
      <c r="L29383" s="535" t="s">
        <v>30446</v>
      </c>
      <c r="M29383" s="529" t="s">
        <v>1068</v>
      </c>
    </row>
    <row r="29384" spans="12:13" x14ac:dyDescent="0.35">
      <c r="L29384" s="535" t="s">
        <v>30447</v>
      </c>
      <c r="M29384" s="529" t="s">
        <v>1068</v>
      </c>
    </row>
    <row r="29385" spans="12:13" x14ac:dyDescent="0.35">
      <c r="L29385" s="535" t="s">
        <v>30448</v>
      </c>
      <c r="M29385" s="529" t="s">
        <v>1068</v>
      </c>
    </row>
    <row r="29386" spans="12:13" x14ac:dyDescent="0.35">
      <c r="L29386" s="535" t="s">
        <v>30449</v>
      </c>
      <c r="M29386" s="529" t="s">
        <v>1068</v>
      </c>
    </row>
    <row r="29387" spans="12:13" x14ac:dyDescent="0.35">
      <c r="L29387" s="535" t="s">
        <v>30450</v>
      </c>
      <c r="M29387" s="529" t="s">
        <v>1068</v>
      </c>
    </row>
    <row r="29388" spans="12:13" x14ac:dyDescent="0.35">
      <c r="L29388" s="535" t="s">
        <v>30451</v>
      </c>
      <c r="M29388" s="529" t="s">
        <v>1068</v>
      </c>
    </row>
    <row r="29389" spans="12:13" x14ac:dyDescent="0.35">
      <c r="L29389" s="535" t="s">
        <v>30452</v>
      </c>
      <c r="M29389" s="529" t="s">
        <v>1068</v>
      </c>
    </row>
    <row r="29390" spans="12:13" x14ac:dyDescent="0.35">
      <c r="L29390" s="535" t="s">
        <v>30453</v>
      </c>
      <c r="M29390" s="529" t="s">
        <v>1068</v>
      </c>
    </row>
    <row r="29391" spans="12:13" x14ac:dyDescent="0.35">
      <c r="L29391" s="535" t="s">
        <v>30454</v>
      </c>
      <c r="M29391" s="529" t="s">
        <v>1068</v>
      </c>
    </row>
    <row r="29392" spans="12:13" x14ac:dyDescent="0.35">
      <c r="L29392" s="535" t="s">
        <v>30455</v>
      </c>
      <c r="M29392" s="529" t="s">
        <v>1068</v>
      </c>
    </row>
    <row r="29393" spans="12:13" x14ac:dyDescent="0.35">
      <c r="L29393" s="535" t="s">
        <v>30456</v>
      </c>
      <c r="M29393" s="529" t="s">
        <v>1068</v>
      </c>
    </row>
    <row r="29394" spans="12:13" x14ac:dyDescent="0.35">
      <c r="L29394" s="535" t="s">
        <v>30457</v>
      </c>
      <c r="M29394" s="529" t="s">
        <v>1068</v>
      </c>
    </row>
    <row r="29395" spans="12:13" x14ac:dyDescent="0.35">
      <c r="L29395" s="535" t="s">
        <v>30458</v>
      </c>
      <c r="M29395" s="529" t="s">
        <v>1068</v>
      </c>
    </row>
    <row r="29396" spans="12:13" x14ac:dyDescent="0.35">
      <c r="L29396" s="535" t="s">
        <v>30459</v>
      </c>
      <c r="M29396" s="529" t="s">
        <v>1068</v>
      </c>
    </row>
    <row r="29397" spans="12:13" x14ac:dyDescent="0.35">
      <c r="L29397" s="535" t="s">
        <v>30460</v>
      </c>
      <c r="M29397" s="529" t="s">
        <v>1068</v>
      </c>
    </row>
    <row r="29398" spans="12:13" x14ac:dyDescent="0.35">
      <c r="L29398" s="535" t="s">
        <v>30461</v>
      </c>
      <c r="M29398" s="529" t="s">
        <v>1068</v>
      </c>
    </row>
    <row r="29399" spans="12:13" x14ac:dyDescent="0.35">
      <c r="L29399" s="535" t="s">
        <v>30462</v>
      </c>
      <c r="M29399" s="529" t="s">
        <v>1068</v>
      </c>
    </row>
    <row r="29400" spans="12:13" x14ac:dyDescent="0.35">
      <c r="L29400" s="535" t="s">
        <v>30463</v>
      </c>
      <c r="M29400" s="529" t="s">
        <v>1068</v>
      </c>
    </row>
    <row r="29401" spans="12:13" x14ac:dyDescent="0.35">
      <c r="L29401" s="535" t="s">
        <v>30464</v>
      </c>
      <c r="M29401" s="529" t="s">
        <v>1068</v>
      </c>
    </row>
    <row r="29402" spans="12:13" x14ac:dyDescent="0.35">
      <c r="L29402" s="535" t="s">
        <v>30465</v>
      </c>
      <c r="M29402" s="529" t="s">
        <v>1068</v>
      </c>
    </row>
    <row r="29403" spans="12:13" x14ac:dyDescent="0.35">
      <c r="L29403" s="535" t="s">
        <v>30466</v>
      </c>
      <c r="M29403" s="529" t="s">
        <v>1068</v>
      </c>
    </row>
    <row r="29404" spans="12:13" x14ac:dyDescent="0.35">
      <c r="L29404" s="535" t="s">
        <v>30467</v>
      </c>
      <c r="M29404" s="529" t="s">
        <v>1068</v>
      </c>
    </row>
    <row r="29405" spans="12:13" x14ac:dyDescent="0.35">
      <c r="L29405" s="535" t="s">
        <v>30468</v>
      </c>
      <c r="M29405" s="529" t="s">
        <v>1068</v>
      </c>
    </row>
    <row r="29406" spans="12:13" x14ac:dyDescent="0.35">
      <c r="L29406" s="535" t="s">
        <v>30469</v>
      </c>
      <c r="M29406" s="529" t="s">
        <v>1068</v>
      </c>
    </row>
    <row r="29407" spans="12:13" x14ac:dyDescent="0.35">
      <c r="L29407" s="535" t="s">
        <v>30470</v>
      </c>
      <c r="M29407" s="529" t="s">
        <v>1068</v>
      </c>
    </row>
    <row r="29408" spans="12:13" x14ac:dyDescent="0.35">
      <c r="L29408" s="535" t="s">
        <v>30471</v>
      </c>
      <c r="M29408" s="529" t="s">
        <v>1068</v>
      </c>
    </row>
    <row r="29409" spans="12:13" x14ac:dyDescent="0.35">
      <c r="L29409" s="535" t="s">
        <v>30472</v>
      </c>
      <c r="M29409" s="529" t="s">
        <v>1068</v>
      </c>
    </row>
    <row r="29410" spans="12:13" x14ac:dyDescent="0.35">
      <c r="L29410" s="535" t="s">
        <v>30473</v>
      </c>
      <c r="M29410" s="529" t="s">
        <v>1068</v>
      </c>
    </row>
    <row r="29411" spans="12:13" x14ac:dyDescent="0.35">
      <c r="L29411" s="535" t="s">
        <v>30474</v>
      </c>
      <c r="M29411" s="529" t="s">
        <v>1068</v>
      </c>
    </row>
    <row r="29412" spans="12:13" x14ac:dyDescent="0.35">
      <c r="L29412" s="535" t="s">
        <v>30475</v>
      </c>
      <c r="M29412" s="529" t="s">
        <v>1068</v>
      </c>
    </row>
    <row r="29413" spans="12:13" x14ac:dyDescent="0.35">
      <c r="L29413" s="535" t="s">
        <v>30476</v>
      </c>
      <c r="M29413" s="529" t="s">
        <v>1068</v>
      </c>
    </row>
    <row r="29414" spans="12:13" x14ac:dyDescent="0.35">
      <c r="L29414" s="535" t="s">
        <v>30477</v>
      </c>
      <c r="M29414" s="529" t="s">
        <v>1068</v>
      </c>
    </row>
    <row r="29415" spans="12:13" x14ac:dyDescent="0.35">
      <c r="L29415" s="535" t="s">
        <v>30478</v>
      </c>
      <c r="M29415" s="529" t="s">
        <v>1068</v>
      </c>
    </row>
    <row r="29416" spans="12:13" x14ac:dyDescent="0.35">
      <c r="L29416" s="535" t="s">
        <v>30479</v>
      </c>
      <c r="M29416" s="529" t="s">
        <v>1068</v>
      </c>
    </row>
    <row r="29417" spans="12:13" x14ac:dyDescent="0.35">
      <c r="L29417" s="535" t="s">
        <v>30480</v>
      </c>
      <c r="M29417" s="529" t="s">
        <v>1068</v>
      </c>
    </row>
    <row r="29418" spans="12:13" x14ac:dyDescent="0.35">
      <c r="L29418" s="535" t="s">
        <v>30481</v>
      </c>
      <c r="M29418" s="529" t="s">
        <v>1068</v>
      </c>
    </row>
    <row r="29419" spans="12:13" x14ac:dyDescent="0.35">
      <c r="L29419" s="535" t="s">
        <v>30482</v>
      </c>
      <c r="M29419" s="529" t="s">
        <v>1068</v>
      </c>
    </row>
    <row r="29420" spans="12:13" x14ac:dyDescent="0.35">
      <c r="L29420" s="535" t="s">
        <v>30483</v>
      </c>
      <c r="M29420" s="529" t="s">
        <v>1068</v>
      </c>
    </row>
    <row r="29421" spans="12:13" x14ac:dyDescent="0.35">
      <c r="L29421" s="535" t="s">
        <v>30484</v>
      </c>
      <c r="M29421" s="529" t="s">
        <v>1068</v>
      </c>
    </row>
    <row r="29422" spans="12:13" x14ac:dyDescent="0.35">
      <c r="L29422" s="535" t="s">
        <v>30485</v>
      </c>
      <c r="M29422" s="529" t="s">
        <v>1068</v>
      </c>
    </row>
    <row r="29423" spans="12:13" x14ac:dyDescent="0.35">
      <c r="L29423" s="535" t="s">
        <v>30486</v>
      </c>
      <c r="M29423" s="529" t="s">
        <v>1068</v>
      </c>
    </row>
    <row r="29424" spans="12:13" x14ac:dyDescent="0.35">
      <c r="L29424" s="535" t="s">
        <v>30487</v>
      </c>
      <c r="M29424" s="529" t="s">
        <v>1068</v>
      </c>
    </row>
    <row r="29425" spans="12:13" x14ac:dyDescent="0.35">
      <c r="L29425" s="535" t="s">
        <v>30488</v>
      </c>
      <c r="M29425" s="529" t="s">
        <v>1068</v>
      </c>
    </row>
    <row r="29426" spans="12:13" x14ac:dyDescent="0.35">
      <c r="L29426" s="535" t="s">
        <v>30489</v>
      </c>
      <c r="M29426" s="529" t="s">
        <v>1068</v>
      </c>
    </row>
    <row r="29427" spans="12:13" x14ac:dyDescent="0.35">
      <c r="L29427" s="535" t="s">
        <v>30490</v>
      </c>
      <c r="M29427" s="529" t="s">
        <v>1068</v>
      </c>
    </row>
    <row r="29428" spans="12:13" x14ac:dyDescent="0.35">
      <c r="L29428" s="535" t="s">
        <v>30491</v>
      </c>
      <c r="M29428" s="529" t="s">
        <v>1068</v>
      </c>
    </row>
    <row r="29429" spans="12:13" x14ac:dyDescent="0.35">
      <c r="L29429" s="535" t="s">
        <v>30492</v>
      </c>
      <c r="M29429" s="529" t="s">
        <v>1068</v>
      </c>
    </row>
    <row r="29430" spans="12:13" x14ac:dyDescent="0.35">
      <c r="L29430" s="535" t="s">
        <v>30493</v>
      </c>
      <c r="M29430" s="529" t="s">
        <v>1068</v>
      </c>
    </row>
    <row r="29431" spans="12:13" x14ac:dyDescent="0.35">
      <c r="L29431" s="535" t="s">
        <v>30494</v>
      </c>
      <c r="M29431" s="529" t="s">
        <v>1068</v>
      </c>
    </row>
    <row r="29432" spans="12:13" x14ac:dyDescent="0.35">
      <c r="L29432" s="535" t="s">
        <v>30495</v>
      </c>
      <c r="M29432" s="529" t="s">
        <v>1075</v>
      </c>
    </row>
    <row r="29433" spans="12:13" x14ac:dyDescent="0.35">
      <c r="L29433" s="535" t="s">
        <v>30496</v>
      </c>
      <c r="M29433" s="529" t="s">
        <v>1075</v>
      </c>
    </row>
    <row r="29434" spans="12:13" x14ac:dyDescent="0.35">
      <c r="L29434" s="535" t="s">
        <v>30497</v>
      </c>
      <c r="M29434" s="529" t="s">
        <v>1075</v>
      </c>
    </row>
    <row r="29435" spans="12:13" x14ac:dyDescent="0.35">
      <c r="L29435" s="535" t="s">
        <v>30498</v>
      </c>
      <c r="M29435" s="529" t="s">
        <v>1075</v>
      </c>
    </row>
    <row r="29436" spans="12:13" x14ac:dyDescent="0.35">
      <c r="L29436" s="535" t="s">
        <v>30499</v>
      </c>
      <c r="M29436" s="529" t="s">
        <v>1075</v>
      </c>
    </row>
    <row r="29437" spans="12:13" x14ac:dyDescent="0.35">
      <c r="L29437" s="535" t="s">
        <v>30500</v>
      </c>
      <c r="M29437" s="529" t="s">
        <v>1075</v>
      </c>
    </row>
    <row r="29438" spans="12:13" x14ac:dyDescent="0.35">
      <c r="L29438" s="535" t="s">
        <v>30501</v>
      </c>
      <c r="M29438" s="529" t="s">
        <v>1075</v>
      </c>
    </row>
    <row r="29439" spans="12:13" x14ac:dyDescent="0.35">
      <c r="L29439" s="535" t="s">
        <v>30502</v>
      </c>
      <c r="M29439" s="529" t="s">
        <v>1075</v>
      </c>
    </row>
    <row r="29440" spans="12:13" x14ac:dyDescent="0.35">
      <c r="L29440" s="535" t="s">
        <v>30503</v>
      </c>
      <c r="M29440" s="529" t="s">
        <v>1075</v>
      </c>
    </row>
    <row r="29441" spans="12:13" x14ac:dyDescent="0.35">
      <c r="L29441" s="535" t="s">
        <v>30504</v>
      </c>
      <c r="M29441" s="529" t="s">
        <v>1075</v>
      </c>
    </row>
    <row r="29442" spans="12:13" x14ac:dyDescent="0.35">
      <c r="L29442" s="535" t="s">
        <v>30505</v>
      </c>
      <c r="M29442" s="529" t="s">
        <v>1075</v>
      </c>
    </row>
    <row r="29443" spans="12:13" x14ac:dyDescent="0.35">
      <c r="L29443" s="535" t="s">
        <v>30506</v>
      </c>
      <c r="M29443" s="529" t="s">
        <v>1075</v>
      </c>
    </row>
    <row r="29444" spans="12:13" x14ac:dyDescent="0.35">
      <c r="L29444" s="535" t="s">
        <v>30507</v>
      </c>
      <c r="M29444" s="529" t="s">
        <v>1075</v>
      </c>
    </row>
    <row r="29445" spans="12:13" x14ac:dyDescent="0.35">
      <c r="L29445" s="535" t="s">
        <v>30508</v>
      </c>
      <c r="M29445" s="529" t="s">
        <v>1075</v>
      </c>
    </row>
    <row r="29446" spans="12:13" x14ac:dyDescent="0.35">
      <c r="L29446" s="535" t="s">
        <v>30509</v>
      </c>
      <c r="M29446" s="529" t="s">
        <v>1075</v>
      </c>
    </row>
    <row r="29447" spans="12:13" x14ac:dyDescent="0.35">
      <c r="L29447" s="535" t="s">
        <v>30510</v>
      </c>
      <c r="M29447" s="529" t="s">
        <v>1075</v>
      </c>
    </row>
    <row r="29448" spans="12:13" x14ac:dyDescent="0.35">
      <c r="L29448" s="535" t="s">
        <v>30511</v>
      </c>
      <c r="M29448" s="529" t="s">
        <v>1075</v>
      </c>
    </row>
    <row r="29449" spans="12:13" x14ac:dyDescent="0.35">
      <c r="L29449" s="535" t="s">
        <v>30512</v>
      </c>
      <c r="M29449" s="529" t="s">
        <v>1075</v>
      </c>
    </row>
    <row r="29450" spans="12:13" x14ac:dyDescent="0.35">
      <c r="L29450" s="535" t="s">
        <v>30513</v>
      </c>
      <c r="M29450" s="529" t="s">
        <v>1075</v>
      </c>
    </row>
    <row r="29451" spans="12:13" x14ac:dyDescent="0.35">
      <c r="L29451" s="535" t="s">
        <v>30514</v>
      </c>
      <c r="M29451" s="529" t="s">
        <v>1075</v>
      </c>
    </row>
    <row r="29452" spans="12:13" x14ac:dyDescent="0.35">
      <c r="L29452" s="535" t="s">
        <v>30515</v>
      </c>
      <c r="M29452" s="529" t="s">
        <v>1075</v>
      </c>
    </row>
    <row r="29453" spans="12:13" x14ac:dyDescent="0.35">
      <c r="L29453" s="535" t="s">
        <v>30516</v>
      </c>
      <c r="M29453" s="529" t="s">
        <v>1075</v>
      </c>
    </row>
    <row r="29454" spans="12:13" x14ac:dyDescent="0.35">
      <c r="L29454" s="535" t="s">
        <v>30517</v>
      </c>
      <c r="M29454" s="529" t="s">
        <v>1075</v>
      </c>
    </row>
    <row r="29455" spans="12:13" x14ac:dyDescent="0.35">
      <c r="L29455" s="535" t="s">
        <v>30518</v>
      </c>
      <c r="M29455" s="529" t="s">
        <v>1075</v>
      </c>
    </row>
    <row r="29456" spans="12:13" x14ac:dyDescent="0.35">
      <c r="L29456" s="535" t="s">
        <v>30519</v>
      </c>
      <c r="M29456" s="529" t="s">
        <v>1075</v>
      </c>
    </row>
    <row r="29457" spans="12:13" x14ac:dyDescent="0.35">
      <c r="L29457" s="535" t="s">
        <v>30520</v>
      </c>
      <c r="M29457" s="529" t="s">
        <v>1075</v>
      </c>
    </row>
    <row r="29458" spans="12:13" x14ac:dyDescent="0.35">
      <c r="L29458" s="535" t="s">
        <v>30521</v>
      </c>
      <c r="M29458" s="529" t="s">
        <v>1075</v>
      </c>
    </row>
    <row r="29459" spans="12:13" x14ac:dyDescent="0.35">
      <c r="L29459" s="535" t="s">
        <v>30522</v>
      </c>
      <c r="M29459" s="529" t="s">
        <v>1075</v>
      </c>
    </row>
    <row r="29460" spans="12:13" x14ac:dyDescent="0.35">
      <c r="L29460" s="535" t="s">
        <v>30523</v>
      </c>
      <c r="M29460" s="529" t="s">
        <v>1075</v>
      </c>
    </row>
    <row r="29461" spans="12:13" x14ac:dyDescent="0.35">
      <c r="L29461" s="535" t="s">
        <v>30524</v>
      </c>
      <c r="M29461" s="529" t="s">
        <v>1075</v>
      </c>
    </row>
    <row r="29462" spans="12:13" x14ac:dyDescent="0.35">
      <c r="L29462" s="535" t="s">
        <v>30525</v>
      </c>
      <c r="M29462" s="529" t="s">
        <v>1075</v>
      </c>
    </row>
    <row r="29463" spans="12:13" x14ac:dyDescent="0.35">
      <c r="L29463" s="535" t="s">
        <v>30526</v>
      </c>
      <c r="M29463" s="529" t="s">
        <v>1075</v>
      </c>
    </row>
    <row r="29464" spans="12:13" x14ac:dyDescent="0.35">
      <c r="L29464" s="535" t="s">
        <v>30527</v>
      </c>
      <c r="M29464" s="529" t="s">
        <v>1075</v>
      </c>
    </row>
    <row r="29465" spans="12:13" x14ac:dyDescent="0.35">
      <c r="L29465" s="535" t="s">
        <v>30528</v>
      </c>
      <c r="M29465" s="529" t="s">
        <v>1075</v>
      </c>
    </row>
    <row r="29466" spans="12:13" x14ac:dyDescent="0.35">
      <c r="L29466" s="535" t="s">
        <v>30529</v>
      </c>
      <c r="M29466" s="529" t="s">
        <v>1075</v>
      </c>
    </row>
    <row r="29467" spans="12:13" x14ac:dyDescent="0.35">
      <c r="L29467" s="535" t="s">
        <v>30530</v>
      </c>
      <c r="M29467" s="529" t="s">
        <v>1075</v>
      </c>
    </row>
    <row r="29468" spans="12:13" x14ac:dyDescent="0.35">
      <c r="L29468" s="535" t="s">
        <v>30531</v>
      </c>
      <c r="M29468" s="529" t="s">
        <v>1075</v>
      </c>
    </row>
    <row r="29469" spans="12:13" x14ac:dyDescent="0.35">
      <c r="L29469" s="535" t="s">
        <v>30532</v>
      </c>
      <c r="M29469" s="529" t="s">
        <v>1075</v>
      </c>
    </row>
    <row r="29470" spans="12:13" x14ac:dyDescent="0.35">
      <c r="L29470" s="535" t="s">
        <v>30533</v>
      </c>
      <c r="M29470" s="529" t="s">
        <v>1075</v>
      </c>
    </row>
    <row r="29471" spans="12:13" x14ac:dyDescent="0.35">
      <c r="L29471" s="535" t="s">
        <v>30534</v>
      </c>
      <c r="M29471" s="529" t="s">
        <v>1075</v>
      </c>
    </row>
    <row r="29472" spans="12:13" x14ac:dyDescent="0.35">
      <c r="L29472" s="535" t="s">
        <v>30535</v>
      </c>
      <c r="M29472" s="529" t="s">
        <v>1075</v>
      </c>
    </row>
    <row r="29473" spans="12:13" x14ac:dyDescent="0.35">
      <c r="L29473" s="535" t="s">
        <v>30536</v>
      </c>
      <c r="M29473" s="529" t="s">
        <v>1075</v>
      </c>
    </row>
    <row r="29474" spans="12:13" x14ac:dyDescent="0.35">
      <c r="L29474" s="535" t="s">
        <v>30537</v>
      </c>
      <c r="M29474" s="529" t="s">
        <v>1075</v>
      </c>
    </row>
    <row r="29475" spans="12:13" x14ac:dyDescent="0.35">
      <c r="L29475" s="535" t="s">
        <v>30538</v>
      </c>
      <c r="M29475" s="529" t="s">
        <v>1075</v>
      </c>
    </row>
    <row r="29476" spans="12:13" x14ac:dyDescent="0.35">
      <c r="L29476" s="535" t="s">
        <v>30539</v>
      </c>
      <c r="M29476" s="529" t="s">
        <v>1075</v>
      </c>
    </row>
    <row r="29477" spans="12:13" x14ac:dyDescent="0.35">
      <c r="L29477" s="535" t="s">
        <v>30540</v>
      </c>
      <c r="M29477" s="529" t="s">
        <v>1075</v>
      </c>
    </row>
    <row r="29478" spans="12:13" x14ac:dyDescent="0.35">
      <c r="L29478" s="535" t="s">
        <v>30541</v>
      </c>
      <c r="M29478" s="529" t="s">
        <v>1075</v>
      </c>
    </row>
    <row r="29479" spans="12:13" x14ac:dyDescent="0.35">
      <c r="L29479" s="535" t="s">
        <v>30542</v>
      </c>
      <c r="M29479" s="529" t="s">
        <v>1075</v>
      </c>
    </row>
    <row r="29480" spans="12:13" x14ac:dyDescent="0.35">
      <c r="L29480" s="535" t="s">
        <v>30543</v>
      </c>
      <c r="M29480" s="529" t="s">
        <v>1075</v>
      </c>
    </row>
    <row r="29481" spans="12:13" x14ac:dyDescent="0.35">
      <c r="L29481" s="535" t="s">
        <v>30544</v>
      </c>
      <c r="M29481" s="529" t="s">
        <v>1075</v>
      </c>
    </row>
    <row r="29482" spans="12:13" x14ac:dyDescent="0.35">
      <c r="L29482" s="535" t="s">
        <v>30545</v>
      </c>
      <c r="M29482" s="529" t="s">
        <v>1075</v>
      </c>
    </row>
    <row r="29483" spans="12:13" x14ac:dyDescent="0.35">
      <c r="L29483" s="535" t="s">
        <v>30546</v>
      </c>
      <c r="M29483" s="529" t="s">
        <v>1075</v>
      </c>
    </row>
    <row r="29484" spans="12:13" x14ac:dyDescent="0.35">
      <c r="L29484" s="535" t="s">
        <v>30547</v>
      </c>
      <c r="M29484" s="529" t="s">
        <v>1075</v>
      </c>
    </row>
    <row r="29485" spans="12:13" x14ac:dyDescent="0.35">
      <c r="L29485" s="535" t="s">
        <v>30548</v>
      </c>
      <c r="M29485" s="529" t="s">
        <v>1075</v>
      </c>
    </row>
    <row r="29486" spans="12:13" x14ac:dyDescent="0.35">
      <c r="L29486" s="535" t="s">
        <v>30549</v>
      </c>
      <c r="M29486" s="529" t="s">
        <v>1075</v>
      </c>
    </row>
    <row r="29487" spans="12:13" x14ac:dyDescent="0.35">
      <c r="L29487" s="535" t="s">
        <v>30550</v>
      </c>
      <c r="M29487" s="529" t="s">
        <v>1075</v>
      </c>
    </row>
    <row r="29488" spans="12:13" x14ac:dyDescent="0.35">
      <c r="L29488" s="535" t="s">
        <v>30551</v>
      </c>
      <c r="M29488" s="529" t="s">
        <v>1075</v>
      </c>
    </row>
    <row r="29489" spans="12:13" x14ac:dyDescent="0.35">
      <c r="L29489" s="535" t="s">
        <v>30552</v>
      </c>
      <c r="M29489" s="529" t="s">
        <v>1075</v>
      </c>
    </row>
    <row r="29490" spans="12:13" x14ac:dyDescent="0.35">
      <c r="L29490" s="535" t="s">
        <v>30553</v>
      </c>
      <c r="M29490" s="529" t="s">
        <v>1075</v>
      </c>
    </row>
    <row r="29491" spans="12:13" x14ac:dyDescent="0.35">
      <c r="L29491" s="535" t="s">
        <v>30554</v>
      </c>
      <c r="M29491" s="529" t="s">
        <v>1075</v>
      </c>
    </row>
    <row r="29492" spans="12:13" x14ac:dyDescent="0.35">
      <c r="L29492" s="535" t="s">
        <v>30555</v>
      </c>
      <c r="M29492" s="529" t="s">
        <v>1075</v>
      </c>
    </row>
    <row r="29493" spans="12:13" x14ac:dyDescent="0.35">
      <c r="L29493" s="535" t="s">
        <v>30556</v>
      </c>
      <c r="M29493" s="529" t="s">
        <v>1075</v>
      </c>
    </row>
    <row r="29494" spans="12:13" x14ac:dyDescent="0.35">
      <c r="L29494" s="535" t="s">
        <v>30557</v>
      </c>
      <c r="M29494" s="529" t="s">
        <v>1075</v>
      </c>
    </row>
    <row r="29495" spans="12:13" x14ac:dyDescent="0.35">
      <c r="L29495" s="535" t="s">
        <v>30558</v>
      </c>
      <c r="M29495" s="529" t="s">
        <v>1075</v>
      </c>
    </row>
    <row r="29496" spans="12:13" x14ac:dyDescent="0.35">
      <c r="L29496" s="535" t="s">
        <v>30559</v>
      </c>
      <c r="M29496" s="529" t="s">
        <v>1075</v>
      </c>
    </row>
    <row r="29497" spans="12:13" x14ac:dyDescent="0.35">
      <c r="L29497" s="535" t="s">
        <v>30560</v>
      </c>
      <c r="M29497" s="529" t="s">
        <v>1075</v>
      </c>
    </row>
    <row r="29498" spans="12:13" x14ac:dyDescent="0.35">
      <c r="L29498" s="535" t="s">
        <v>30561</v>
      </c>
      <c r="M29498" s="529" t="s">
        <v>1075</v>
      </c>
    </row>
    <row r="29499" spans="12:13" x14ac:dyDescent="0.35">
      <c r="L29499" s="535" t="s">
        <v>30562</v>
      </c>
      <c r="M29499" s="529" t="s">
        <v>1068</v>
      </c>
    </row>
    <row r="29500" spans="12:13" x14ac:dyDescent="0.35">
      <c r="L29500" s="535" t="s">
        <v>30563</v>
      </c>
      <c r="M29500" s="529" t="s">
        <v>1068</v>
      </c>
    </row>
    <row r="29501" spans="12:13" x14ac:dyDescent="0.35">
      <c r="L29501" s="535" t="s">
        <v>30564</v>
      </c>
      <c r="M29501" s="529" t="s">
        <v>1068</v>
      </c>
    </row>
    <row r="29502" spans="12:13" x14ac:dyDescent="0.35">
      <c r="L29502" s="535" t="s">
        <v>30565</v>
      </c>
      <c r="M29502" s="529" t="s">
        <v>1068</v>
      </c>
    </row>
    <row r="29503" spans="12:13" x14ac:dyDescent="0.35">
      <c r="L29503" s="535" t="s">
        <v>30566</v>
      </c>
      <c r="M29503" s="529" t="s">
        <v>1068</v>
      </c>
    </row>
    <row r="29504" spans="12:13" x14ac:dyDescent="0.35">
      <c r="L29504" s="535" t="s">
        <v>30567</v>
      </c>
      <c r="M29504" s="529" t="s">
        <v>1068</v>
      </c>
    </row>
    <row r="29505" spans="12:13" x14ac:dyDescent="0.35">
      <c r="L29505" s="535" t="s">
        <v>30568</v>
      </c>
      <c r="M29505" s="529" t="s">
        <v>1068</v>
      </c>
    </row>
    <row r="29506" spans="12:13" x14ac:dyDescent="0.35">
      <c r="L29506" s="535" t="s">
        <v>30569</v>
      </c>
      <c r="M29506" s="529" t="s">
        <v>1068</v>
      </c>
    </row>
    <row r="29507" spans="12:13" x14ac:dyDescent="0.35">
      <c r="L29507" s="535" t="s">
        <v>30570</v>
      </c>
      <c r="M29507" s="529" t="s">
        <v>1068</v>
      </c>
    </row>
    <row r="29508" spans="12:13" x14ac:dyDescent="0.35">
      <c r="L29508" s="535" t="s">
        <v>30571</v>
      </c>
      <c r="M29508" s="529" t="s">
        <v>1068</v>
      </c>
    </row>
    <row r="29509" spans="12:13" x14ac:dyDescent="0.35">
      <c r="L29509" s="535" t="s">
        <v>30572</v>
      </c>
      <c r="M29509" s="529" t="s">
        <v>1068</v>
      </c>
    </row>
    <row r="29510" spans="12:13" x14ac:dyDescent="0.35">
      <c r="L29510" s="535" t="s">
        <v>30573</v>
      </c>
      <c r="M29510" s="529" t="s">
        <v>1068</v>
      </c>
    </row>
    <row r="29511" spans="12:13" x14ac:dyDescent="0.35">
      <c r="L29511" s="535" t="s">
        <v>30574</v>
      </c>
      <c r="M29511" s="529" t="s">
        <v>1068</v>
      </c>
    </row>
    <row r="29512" spans="12:13" x14ac:dyDescent="0.35">
      <c r="L29512" s="535" t="s">
        <v>30575</v>
      </c>
      <c r="M29512" s="529" t="s">
        <v>1068</v>
      </c>
    </row>
    <row r="29513" spans="12:13" x14ac:dyDescent="0.35">
      <c r="L29513" s="535" t="s">
        <v>30576</v>
      </c>
      <c r="M29513" s="529" t="s">
        <v>1068</v>
      </c>
    </row>
    <row r="29514" spans="12:13" x14ac:dyDescent="0.35">
      <c r="L29514" s="535" t="s">
        <v>30577</v>
      </c>
      <c r="M29514" s="529" t="s">
        <v>1068</v>
      </c>
    </row>
    <row r="29515" spans="12:13" x14ac:dyDescent="0.35">
      <c r="L29515" s="535" t="s">
        <v>30578</v>
      </c>
      <c r="M29515" s="529" t="s">
        <v>1068</v>
      </c>
    </row>
    <row r="29516" spans="12:13" x14ac:dyDescent="0.35">
      <c r="L29516" s="535" t="s">
        <v>30579</v>
      </c>
      <c r="M29516" s="529" t="s">
        <v>1068</v>
      </c>
    </row>
    <row r="29517" spans="12:13" x14ac:dyDescent="0.35">
      <c r="L29517" s="535" t="s">
        <v>30580</v>
      </c>
      <c r="M29517" s="529" t="s">
        <v>1068</v>
      </c>
    </row>
    <row r="29518" spans="12:13" x14ac:dyDescent="0.35">
      <c r="L29518" s="535" t="s">
        <v>30581</v>
      </c>
      <c r="M29518" s="529" t="s">
        <v>1068</v>
      </c>
    </row>
    <row r="29519" spans="12:13" x14ac:dyDescent="0.35">
      <c r="L29519" s="535" t="s">
        <v>30582</v>
      </c>
      <c r="M29519" s="529" t="s">
        <v>1068</v>
      </c>
    </row>
    <row r="29520" spans="12:13" x14ac:dyDescent="0.35">
      <c r="L29520" s="535" t="s">
        <v>30583</v>
      </c>
      <c r="M29520" s="529" t="s">
        <v>1068</v>
      </c>
    </row>
    <row r="29521" spans="12:13" x14ac:dyDescent="0.35">
      <c r="L29521" s="535" t="s">
        <v>30584</v>
      </c>
      <c r="M29521" s="529" t="s">
        <v>1068</v>
      </c>
    </row>
    <row r="29522" spans="12:13" x14ac:dyDescent="0.35">
      <c r="L29522" s="535" t="s">
        <v>30585</v>
      </c>
      <c r="M29522" s="529" t="s">
        <v>1068</v>
      </c>
    </row>
    <row r="29523" spans="12:13" x14ac:dyDescent="0.35">
      <c r="L29523" s="535" t="s">
        <v>30586</v>
      </c>
      <c r="M29523" s="529" t="s">
        <v>1068</v>
      </c>
    </row>
    <row r="29524" spans="12:13" x14ac:dyDescent="0.35">
      <c r="L29524" s="535" t="s">
        <v>30587</v>
      </c>
      <c r="M29524" s="529" t="s">
        <v>1068</v>
      </c>
    </row>
    <row r="29525" spans="12:13" x14ac:dyDescent="0.35">
      <c r="L29525" s="535" t="s">
        <v>30588</v>
      </c>
      <c r="M29525" s="529" t="s">
        <v>1068</v>
      </c>
    </row>
    <row r="29526" spans="12:13" x14ac:dyDescent="0.35">
      <c r="L29526" s="535" t="s">
        <v>30589</v>
      </c>
      <c r="M29526" s="529" t="s">
        <v>1068</v>
      </c>
    </row>
    <row r="29527" spans="12:13" x14ac:dyDescent="0.35">
      <c r="L29527" s="535" t="s">
        <v>30590</v>
      </c>
      <c r="M29527" s="529" t="s">
        <v>1068</v>
      </c>
    </row>
    <row r="29528" spans="12:13" x14ac:dyDescent="0.35">
      <c r="L29528" s="535" t="s">
        <v>30591</v>
      </c>
      <c r="M29528" s="529" t="s">
        <v>1068</v>
      </c>
    </row>
    <row r="29529" spans="12:13" x14ac:dyDescent="0.35">
      <c r="L29529" s="535" t="s">
        <v>30592</v>
      </c>
      <c r="M29529" s="529" t="s">
        <v>1068</v>
      </c>
    </row>
    <row r="29530" spans="12:13" x14ac:dyDescent="0.35">
      <c r="L29530" s="535" t="s">
        <v>30593</v>
      </c>
      <c r="M29530" s="529" t="s">
        <v>1068</v>
      </c>
    </row>
    <row r="29531" spans="12:13" x14ac:dyDescent="0.35">
      <c r="L29531" s="535" t="s">
        <v>30594</v>
      </c>
      <c r="M29531" s="529" t="s">
        <v>1068</v>
      </c>
    </row>
    <row r="29532" spans="12:13" x14ac:dyDescent="0.35">
      <c r="L29532" s="535" t="s">
        <v>30595</v>
      </c>
      <c r="M29532" s="529" t="s">
        <v>1068</v>
      </c>
    </row>
    <row r="29533" spans="12:13" x14ac:dyDescent="0.35">
      <c r="L29533" s="535" t="s">
        <v>30596</v>
      </c>
      <c r="M29533" s="529" t="s">
        <v>1068</v>
      </c>
    </row>
    <row r="29534" spans="12:13" x14ac:dyDescent="0.35">
      <c r="L29534" s="535" t="s">
        <v>30597</v>
      </c>
      <c r="M29534" s="529" t="s">
        <v>1068</v>
      </c>
    </row>
    <row r="29535" spans="12:13" x14ac:dyDescent="0.35">
      <c r="L29535" s="535" t="s">
        <v>30598</v>
      </c>
      <c r="M29535" s="529" t="s">
        <v>1068</v>
      </c>
    </row>
    <row r="29536" spans="12:13" x14ac:dyDescent="0.35">
      <c r="L29536" s="535" t="s">
        <v>30599</v>
      </c>
      <c r="M29536" s="529" t="s">
        <v>1068</v>
      </c>
    </row>
    <row r="29537" spans="12:13" x14ac:dyDescent="0.35">
      <c r="L29537" s="535" t="s">
        <v>30600</v>
      </c>
      <c r="M29537" s="529" t="s">
        <v>1068</v>
      </c>
    </row>
    <row r="29538" spans="12:13" x14ac:dyDescent="0.35">
      <c r="L29538" s="535" t="s">
        <v>30601</v>
      </c>
      <c r="M29538" s="529" t="s">
        <v>1068</v>
      </c>
    </row>
    <row r="29539" spans="12:13" x14ac:dyDescent="0.35">
      <c r="L29539" s="535" t="s">
        <v>30602</v>
      </c>
      <c r="M29539" s="529" t="s">
        <v>1068</v>
      </c>
    </row>
    <row r="29540" spans="12:13" x14ac:dyDescent="0.35">
      <c r="L29540" s="535" t="s">
        <v>30603</v>
      </c>
      <c r="M29540" s="529" t="s">
        <v>1068</v>
      </c>
    </row>
    <row r="29541" spans="12:13" x14ac:dyDescent="0.35">
      <c r="L29541" s="535" t="s">
        <v>30604</v>
      </c>
      <c r="M29541" s="529" t="s">
        <v>1068</v>
      </c>
    </row>
    <row r="29542" spans="12:13" x14ac:dyDescent="0.35">
      <c r="L29542" s="535" t="s">
        <v>30605</v>
      </c>
      <c r="M29542" s="529" t="s">
        <v>1068</v>
      </c>
    </row>
    <row r="29543" spans="12:13" x14ac:dyDescent="0.35">
      <c r="L29543" s="535" t="s">
        <v>30606</v>
      </c>
      <c r="M29543" s="529" t="s">
        <v>1068</v>
      </c>
    </row>
    <row r="29544" spans="12:13" x14ac:dyDescent="0.35">
      <c r="L29544" s="535" t="s">
        <v>30607</v>
      </c>
      <c r="M29544" s="529" t="s">
        <v>1068</v>
      </c>
    </row>
    <row r="29545" spans="12:13" x14ac:dyDescent="0.35">
      <c r="L29545" s="535" t="s">
        <v>30608</v>
      </c>
      <c r="M29545" s="529" t="s">
        <v>1068</v>
      </c>
    </row>
    <row r="29546" spans="12:13" x14ac:dyDescent="0.35">
      <c r="L29546" s="535" t="s">
        <v>30609</v>
      </c>
      <c r="M29546" s="529" t="s">
        <v>1068</v>
      </c>
    </row>
    <row r="29547" spans="12:13" x14ac:dyDescent="0.35">
      <c r="L29547" s="535" t="s">
        <v>30610</v>
      </c>
      <c r="M29547" s="529" t="s">
        <v>1068</v>
      </c>
    </row>
    <row r="29548" spans="12:13" x14ac:dyDescent="0.35">
      <c r="L29548" s="535" t="s">
        <v>30611</v>
      </c>
      <c r="M29548" s="529" t="s">
        <v>1068</v>
      </c>
    </row>
    <row r="29549" spans="12:13" x14ac:dyDescent="0.35">
      <c r="L29549" s="535" t="s">
        <v>30612</v>
      </c>
      <c r="M29549" s="529" t="s">
        <v>1068</v>
      </c>
    </row>
    <row r="29550" spans="12:13" x14ac:dyDescent="0.35">
      <c r="L29550" s="535" t="s">
        <v>30613</v>
      </c>
      <c r="M29550" s="529" t="s">
        <v>1068</v>
      </c>
    </row>
    <row r="29551" spans="12:13" x14ac:dyDescent="0.35">
      <c r="L29551" s="535" t="s">
        <v>30614</v>
      </c>
      <c r="M29551" s="529" t="s">
        <v>1068</v>
      </c>
    </row>
    <row r="29552" spans="12:13" x14ac:dyDescent="0.35">
      <c r="L29552" s="535" t="s">
        <v>30615</v>
      </c>
      <c r="M29552" s="529" t="s">
        <v>1068</v>
      </c>
    </row>
    <row r="29553" spans="12:13" x14ac:dyDescent="0.35">
      <c r="L29553" s="535" t="s">
        <v>30616</v>
      </c>
      <c r="M29553" s="529" t="s">
        <v>1068</v>
      </c>
    </row>
    <row r="29554" spans="12:13" x14ac:dyDescent="0.35">
      <c r="L29554" s="535" t="s">
        <v>30617</v>
      </c>
      <c r="M29554" s="529" t="s">
        <v>1068</v>
      </c>
    </row>
    <row r="29555" spans="12:13" x14ac:dyDescent="0.35">
      <c r="L29555" s="535" t="s">
        <v>30618</v>
      </c>
      <c r="M29555" s="529" t="s">
        <v>1068</v>
      </c>
    </row>
    <row r="29556" spans="12:13" x14ac:dyDescent="0.35">
      <c r="L29556" s="535" t="s">
        <v>30619</v>
      </c>
      <c r="M29556" s="529" t="s">
        <v>1068</v>
      </c>
    </row>
    <row r="29557" spans="12:13" x14ac:dyDescent="0.35">
      <c r="L29557" s="535" t="s">
        <v>30620</v>
      </c>
      <c r="M29557" s="529" t="s">
        <v>1068</v>
      </c>
    </row>
    <row r="29558" spans="12:13" x14ac:dyDescent="0.35">
      <c r="L29558" s="535" t="s">
        <v>30621</v>
      </c>
      <c r="M29558" s="529" t="s">
        <v>1068</v>
      </c>
    </row>
    <row r="29559" spans="12:13" x14ac:dyDescent="0.35">
      <c r="L29559" s="535" t="s">
        <v>30622</v>
      </c>
      <c r="M29559" s="529" t="s">
        <v>1068</v>
      </c>
    </row>
    <row r="29560" spans="12:13" x14ac:dyDescent="0.35">
      <c r="L29560" s="535" t="s">
        <v>30623</v>
      </c>
      <c r="M29560" s="529" t="s">
        <v>1068</v>
      </c>
    </row>
    <row r="29561" spans="12:13" x14ac:dyDescent="0.35">
      <c r="L29561" s="535" t="s">
        <v>30624</v>
      </c>
      <c r="M29561" s="529" t="s">
        <v>1068</v>
      </c>
    </row>
    <row r="29562" spans="12:13" x14ac:dyDescent="0.35">
      <c r="L29562" s="535" t="s">
        <v>30625</v>
      </c>
      <c r="M29562" s="529" t="s">
        <v>1068</v>
      </c>
    </row>
    <row r="29563" spans="12:13" x14ac:dyDescent="0.35">
      <c r="L29563" s="535" t="s">
        <v>30626</v>
      </c>
      <c r="M29563" s="529" t="s">
        <v>1068</v>
      </c>
    </row>
    <row r="29564" spans="12:13" x14ac:dyDescent="0.35">
      <c r="L29564" s="535" t="s">
        <v>30627</v>
      </c>
      <c r="M29564" s="529" t="s">
        <v>1068</v>
      </c>
    </row>
    <row r="29565" spans="12:13" x14ac:dyDescent="0.35">
      <c r="L29565" s="535" t="s">
        <v>30628</v>
      </c>
      <c r="M29565" s="529" t="s">
        <v>1068</v>
      </c>
    </row>
    <row r="29566" spans="12:13" x14ac:dyDescent="0.35">
      <c r="L29566" s="535" t="s">
        <v>30629</v>
      </c>
      <c r="M29566" s="529" t="s">
        <v>1068</v>
      </c>
    </row>
    <row r="29567" spans="12:13" x14ac:dyDescent="0.35">
      <c r="L29567" s="535" t="s">
        <v>30630</v>
      </c>
      <c r="M29567" s="529" t="s">
        <v>1068</v>
      </c>
    </row>
    <row r="29568" spans="12:13" x14ac:dyDescent="0.35">
      <c r="L29568" s="535" t="s">
        <v>30631</v>
      </c>
      <c r="M29568" s="529" t="s">
        <v>1068</v>
      </c>
    </row>
    <row r="29569" spans="12:13" x14ac:dyDescent="0.35">
      <c r="L29569" s="535" t="s">
        <v>30632</v>
      </c>
      <c r="M29569" s="529" t="s">
        <v>1068</v>
      </c>
    </row>
    <row r="29570" spans="12:13" x14ac:dyDescent="0.35">
      <c r="L29570" s="535" t="s">
        <v>30633</v>
      </c>
      <c r="M29570" s="529" t="s">
        <v>1068</v>
      </c>
    </row>
    <row r="29571" spans="12:13" x14ac:dyDescent="0.35">
      <c r="L29571" s="535" t="s">
        <v>30634</v>
      </c>
      <c r="M29571" s="529" t="s">
        <v>1068</v>
      </c>
    </row>
    <row r="29572" spans="12:13" x14ac:dyDescent="0.35">
      <c r="L29572" s="535" t="s">
        <v>30635</v>
      </c>
      <c r="M29572" s="529" t="s">
        <v>1068</v>
      </c>
    </row>
    <row r="29573" spans="12:13" x14ac:dyDescent="0.35">
      <c r="L29573" s="535" t="s">
        <v>30636</v>
      </c>
      <c r="M29573" s="529" t="s">
        <v>1068</v>
      </c>
    </row>
    <row r="29574" spans="12:13" x14ac:dyDescent="0.35">
      <c r="L29574" s="535" t="s">
        <v>30637</v>
      </c>
      <c r="M29574" s="529" t="s">
        <v>1068</v>
      </c>
    </row>
    <row r="29575" spans="12:13" x14ac:dyDescent="0.35">
      <c r="L29575" s="535" t="s">
        <v>30638</v>
      </c>
      <c r="M29575" s="529" t="s">
        <v>1068</v>
      </c>
    </row>
    <row r="29576" spans="12:13" x14ac:dyDescent="0.35">
      <c r="L29576" s="535" t="s">
        <v>30639</v>
      </c>
      <c r="M29576" s="529" t="s">
        <v>1068</v>
      </c>
    </row>
    <row r="29577" spans="12:13" x14ac:dyDescent="0.35">
      <c r="L29577" s="535" t="s">
        <v>30640</v>
      </c>
      <c r="M29577" s="529" t="s">
        <v>1068</v>
      </c>
    </row>
    <row r="29578" spans="12:13" x14ac:dyDescent="0.35">
      <c r="L29578" s="535" t="s">
        <v>30641</v>
      </c>
      <c r="M29578" s="529" t="s">
        <v>1068</v>
      </c>
    </row>
    <row r="29579" spans="12:13" x14ac:dyDescent="0.35">
      <c r="L29579" s="535" t="s">
        <v>30642</v>
      </c>
      <c r="M29579" s="529" t="s">
        <v>1068</v>
      </c>
    </row>
    <row r="29580" spans="12:13" x14ac:dyDescent="0.35">
      <c r="L29580" s="535" t="s">
        <v>30643</v>
      </c>
      <c r="M29580" s="529" t="s">
        <v>1068</v>
      </c>
    </row>
    <row r="29581" spans="12:13" x14ac:dyDescent="0.35">
      <c r="L29581" s="535" t="s">
        <v>30644</v>
      </c>
      <c r="M29581" s="529" t="s">
        <v>1068</v>
      </c>
    </row>
    <row r="29582" spans="12:13" x14ac:dyDescent="0.35">
      <c r="L29582" s="535" t="s">
        <v>30645</v>
      </c>
      <c r="M29582" s="529" t="s">
        <v>1068</v>
      </c>
    </row>
    <row r="29583" spans="12:13" x14ac:dyDescent="0.35">
      <c r="L29583" s="535" t="s">
        <v>30646</v>
      </c>
      <c r="M29583" s="529" t="s">
        <v>1068</v>
      </c>
    </row>
    <row r="29584" spans="12:13" x14ac:dyDescent="0.35">
      <c r="L29584" s="535" t="s">
        <v>30647</v>
      </c>
      <c r="M29584" s="529" t="s">
        <v>1068</v>
      </c>
    </row>
    <row r="29585" spans="12:13" x14ac:dyDescent="0.35">
      <c r="L29585" s="535" t="s">
        <v>30648</v>
      </c>
      <c r="M29585" s="529" t="s">
        <v>1068</v>
      </c>
    </row>
    <row r="29586" spans="12:13" x14ac:dyDescent="0.35">
      <c r="L29586" s="535" t="s">
        <v>30649</v>
      </c>
      <c r="M29586" s="529" t="s">
        <v>1068</v>
      </c>
    </row>
    <row r="29587" spans="12:13" x14ac:dyDescent="0.35">
      <c r="L29587" s="535" t="s">
        <v>30650</v>
      </c>
      <c r="M29587" s="529" t="s">
        <v>1068</v>
      </c>
    </row>
    <row r="29588" spans="12:13" x14ac:dyDescent="0.35">
      <c r="L29588" s="535" t="s">
        <v>30651</v>
      </c>
      <c r="M29588" s="529" t="s">
        <v>1068</v>
      </c>
    </row>
    <row r="29589" spans="12:13" x14ac:dyDescent="0.35">
      <c r="L29589" s="535" t="s">
        <v>30652</v>
      </c>
      <c r="M29589" s="529" t="s">
        <v>1068</v>
      </c>
    </row>
    <row r="29590" spans="12:13" x14ac:dyDescent="0.35">
      <c r="L29590" s="535" t="s">
        <v>30653</v>
      </c>
      <c r="M29590" s="529" t="s">
        <v>1068</v>
      </c>
    </row>
    <row r="29591" spans="12:13" x14ac:dyDescent="0.35">
      <c r="L29591" s="535" t="s">
        <v>30654</v>
      </c>
      <c r="M29591" s="529" t="s">
        <v>1068</v>
      </c>
    </row>
    <row r="29592" spans="12:13" x14ac:dyDescent="0.35">
      <c r="L29592" s="535" t="s">
        <v>30655</v>
      </c>
      <c r="M29592" s="529" t="s">
        <v>1068</v>
      </c>
    </row>
    <row r="29593" spans="12:13" x14ac:dyDescent="0.35">
      <c r="L29593" s="535" t="s">
        <v>30656</v>
      </c>
      <c r="M29593" s="529" t="s">
        <v>1068</v>
      </c>
    </row>
    <row r="29594" spans="12:13" x14ac:dyDescent="0.35">
      <c r="L29594" s="535" t="s">
        <v>30657</v>
      </c>
      <c r="M29594" s="529" t="s">
        <v>1068</v>
      </c>
    </row>
    <row r="29595" spans="12:13" x14ac:dyDescent="0.35">
      <c r="L29595" s="535" t="s">
        <v>30658</v>
      </c>
      <c r="M29595" s="529" t="s">
        <v>1068</v>
      </c>
    </row>
    <row r="29596" spans="12:13" x14ac:dyDescent="0.35">
      <c r="L29596" s="535" t="s">
        <v>30659</v>
      </c>
      <c r="M29596" s="529" t="s">
        <v>1068</v>
      </c>
    </row>
    <row r="29597" spans="12:13" x14ac:dyDescent="0.35">
      <c r="L29597" s="535" t="s">
        <v>30660</v>
      </c>
      <c r="M29597" s="529" t="s">
        <v>1068</v>
      </c>
    </row>
    <row r="29598" spans="12:13" x14ac:dyDescent="0.35">
      <c r="L29598" s="535" t="s">
        <v>30661</v>
      </c>
      <c r="M29598" s="529" t="s">
        <v>1068</v>
      </c>
    </row>
    <row r="29599" spans="12:13" x14ac:dyDescent="0.35">
      <c r="L29599" s="535" t="s">
        <v>30662</v>
      </c>
      <c r="M29599" s="529" t="s">
        <v>1068</v>
      </c>
    </row>
    <row r="29600" spans="12:13" x14ac:dyDescent="0.35">
      <c r="L29600" s="535" t="s">
        <v>30663</v>
      </c>
      <c r="M29600" s="529" t="s">
        <v>1068</v>
      </c>
    </row>
    <row r="29601" spans="12:13" x14ac:dyDescent="0.35">
      <c r="L29601" s="535" t="s">
        <v>30664</v>
      </c>
      <c r="M29601" s="529" t="s">
        <v>1068</v>
      </c>
    </row>
    <row r="29602" spans="12:13" x14ac:dyDescent="0.35">
      <c r="L29602" s="535" t="s">
        <v>30665</v>
      </c>
      <c r="M29602" s="529" t="s">
        <v>1068</v>
      </c>
    </row>
    <row r="29603" spans="12:13" x14ac:dyDescent="0.35">
      <c r="L29603" s="535" t="s">
        <v>30666</v>
      </c>
      <c r="M29603" s="529" t="s">
        <v>1068</v>
      </c>
    </row>
    <row r="29604" spans="12:13" x14ac:dyDescent="0.35">
      <c r="L29604" s="535" t="s">
        <v>30667</v>
      </c>
      <c r="M29604" s="529" t="s">
        <v>1068</v>
      </c>
    </row>
    <row r="29605" spans="12:13" x14ac:dyDescent="0.35">
      <c r="L29605" s="535" t="s">
        <v>30668</v>
      </c>
      <c r="M29605" s="529" t="s">
        <v>1068</v>
      </c>
    </row>
    <row r="29606" spans="12:13" x14ac:dyDescent="0.35">
      <c r="L29606" s="535" t="s">
        <v>30669</v>
      </c>
      <c r="M29606" s="529" t="s">
        <v>1068</v>
      </c>
    </row>
    <row r="29607" spans="12:13" x14ac:dyDescent="0.35">
      <c r="L29607" s="535" t="s">
        <v>30670</v>
      </c>
      <c r="M29607" s="529" t="s">
        <v>1068</v>
      </c>
    </row>
    <row r="29608" spans="12:13" x14ac:dyDescent="0.35">
      <c r="L29608" s="535" t="s">
        <v>30671</v>
      </c>
      <c r="M29608" s="529" t="s">
        <v>1068</v>
      </c>
    </row>
    <row r="29609" spans="12:13" x14ac:dyDescent="0.35">
      <c r="L29609" s="535" t="s">
        <v>30672</v>
      </c>
      <c r="M29609" s="529" t="s">
        <v>1068</v>
      </c>
    </row>
    <row r="29610" spans="12:13" x14ac:dyDescent="0.35">
      <c r="L29610" s="535" t="s">
        <v>30673</v>
      </c>
      <c r="M29610" s="529" t="s">
        <v>1068</v>
      </c>
    </row>
    <row r="29611" spans="12:13" x14ac:dyDescent="0.35">
      <c r="L29611" s="535" t="s">
        <v>30674</v>
      </c>
      <c r="M29611" s="529" t="s">
        <v>1068</v>
      </c>
    </row>
    <row r="29612" spans="12:13" x14ac:dyDescent="0.35">
      <c r="L29612" s="535" t="s">
        <v>30675</v>
      </c>
      <c r="M29612" s="529" t="s">
        <v>1068</v>
      </c>
    </row>
    <row r="29613" spans="12:13" x14ac:dyDescent="0.35">
      <c r="L29613" s="535" t="s">
        <v>30676</v>
      </c>
      <c r="M29613" s="529" t="s">
        <v>1068</v>
      </c>
    </row>
    <row r="29614" spans="12:13" x14ac:dyDescent="0.35">
      <c r="L29614" s="535" t="s">
        <v>30677</v>
      </c>
      <c r="M29614" s="529" t="s">
        <v>1068</v>
      </c>
    </row>
    <row r="29615" spans="12:13" x14ac:dyDescent="0.35">
      <c r="L29615" s="535" t="s">
        <v>30678</v>
      </c>
      <c r="M29615" s="529" t="s">
        <v>1068</v>
      </c>
    </row>
    <row r="29616" spans="12:13" x14ac:dyDescent="0.35">
      <c r="L29616" s="535" t="s">
        <v>30679</v>
      </c>
      <c r="M29616" s="529" t="s">
        <v>1068</v>
      </c>
    </row>
    <row r="29617" spans="12:13" x14ac:dyDescent="0.35">
      <c r="L29617" s="535" t="s">
        <v>30680</v>
      </c>
      <c r="M29617" s="529" t="s">
        <v>1068</v>
      </c>
    </row>
    <row r="29618" spans="12:13" x14ac:dyDescent="0.35">
      <c r="L29618" s="535" t="s">
        <v>30681</v>
      </c>
      <c r="M29618" s="529" t="s">
        <v>1068</v>
      </c>
    </row>
    <row r="29619" spans="12:13" x14ac:dyDescent="0.35">
      <c r="L29619" s="535" t="s">
        <v>30682</v>
      </c>
      <c r="M29619" s="529" t="s">
        <v>1068</v>
      </c>
    </row>
    <row r="29620" spans="12:13" x14ac:dyDescent="0.35">
      <c r="L29620" s="535" t="s">
        <v>30683</v>
      </c>
      <c r="M29620" s="529" t="s">
        <v>1068</v>
      </c>
    </row>
    <row r="29621" spans="12:13" x14ac:dyDescent="0.35">
      <c r="L29621" s="535" t="s">
        <v>30684</v>
      </c>
      <c r="M29621" s="529" t="s">
        <v>1068</v>
      </c>
    </row>
    <row r="29622" spans="12:13" x14ac:dyDescent="0.35">
      <c r="L29622" s="535" t="s">
        <v>30685</v>
      </c>
      <c r="M29622" s="529" t="s">
        <v>1068</v>
      </c>
    </row>
    <row r="29623" spans="12:13" x14ac:dyDescent="0.35">
      <c r="L29623" s="535" t="s">
        <v>30686</v>
      </c>
      <c r="M29623" s="529" t="s">
        <v>1068</v>
      </c>
    </row>
    <row r="29624" spans="12:13" x14ac:dyDescent="0.35">
      <c r="L29624" s="535" t="s">
        <v>30687</v>
      </c>
      <c r="M29624" s="529" t="s">
        <v>1068</v>
      </c>
    </row>
    <row r="29625" spans="12:13" x14ac:dyDescent="0.35">
      <c r="L29625" s="535" t="s">
        <v>30688</v>
      </c>
      <c r="M29625" s="529" t="s">
        <v>1068</v>
      </c>
    </row>
    <row r="29626" spans="12:13" x14ac:dyDescent="0.35">
      <c r="L29626" s="535" t="s">
        <v>30689</v>
      </c>
      <c r="M29626" s="529" t="s">
        <v>1068</v>
      </c>
    </row>
    <row r="29627" spans="12:13" x14ac:dyDescent="0.35">
      <c r="L29627" s="535" t="s">
        <v>30690</v>
      </c>
      <c r="M29627" s="529" t="s">
        <v>1068</v>
      </c>
    </row>
    <row r="29628" spans="12:13" x14ac:dyDescent="0.35">
      <c r="L29628" s="535" t="s">
        <v>30691</v>
      </c>
      <c r="M29628" s="529" t="s">
        <v>1068</v>
      </c>
    </row>
    <row r="29629" spans="12:13" x14ac:dyDescent="0.35">
      <c r="L29629" s="535" t="s">
        <v>30692</v>
      </c>
      <c r="M29629" s="529" t="s">
        <v>1068</v>
      </c>
    </row>
    <row r="29630" spans="12:13" x14ac:dyDescent="0.35">
      <c r="L29630" s="535" t="s">
        <v>30693</v>
      </c>
      <c r="M29630" s="529" t="s">
        <v>1068</v>
      </c>
    </row>
    <row r="29631" spans="12:13" x14ac:dyDescent="0.35">
      <c r="L29631" s="535" t="s">
        <v>30694</v>
      </c>
      <c r="M29631" s="529" t="s">
        <v>1068</v>
      </c>
    </row>
    <row r="29632" spans="12:13" x14ac:dyDescent="0.35">
      <c r="L29632" s="535" t="s">
        <v>30695</v>
      </c>
      <c r="M29632" s="529" t="s">
        <v>1068</v>
      </c>
    </row>
    <row r="29633" spans="12:13" x14ac:dyDescent="0.35">
      <c r="L29633" s="535" t="s">
        <v>30696</v>
      </c>
      <c r="M29633" s="529" t="s">
        <v>1068</v>
      </c>
    </row>
    <row r="29634" spans="12:13" x14ac:dyDescent="0.35">
      <c r="L29634" s="535" t="s">
        <v>30697</v>
      </c>
      <c r="M29634" s="529" t="s">
        <v>1068</v>
      </c>
    </row>
    <row r="29635" spans="12:13" x14ac:dyDescent="0.35">
      <c r="L29635" s="535" t="s">
        <v>30698</v>
      </c>
      <c r="M29635" s="529" t="s">
        <v>1068</v>
      </c>
    </row>
    <row r="29636" spans="12:13" x14ac:dyDescent="0.35">
      <c r="L29636" s="535" t="s">
        <v>30699</v>
      </c>
      <c r="M29636" s="529" t="s">
        <v>1068</v>
      </c>
    </row>
    <row r="29637" spans="12:13" x14ac:dyDescent="0.35">
      <c r="L29637" s="535" t="s">
        <v>30700</v>
      </c>
      <c r="M29637" s="529" t="s">
        <v>1068</v>
      </c>
    </row>
    <row r="29638" spans="12:13" x14ac:dyDescent="0.35">
      <c r="L29638" s="535" t="s">
        <v>30701</v>
      </c>
      <c r="M29638" s="529" t="s">
        <v>1068</v>
      </c>
    </row>
    <row r="29639" spans="12:13" x14ac:dyDescent="0.35">
      <c r="L29639" s="535" t="s">
        <v>30702</v>
      </c>
      <c r="M29639" s="529" t="s">
        <v>1068</v>
      </c>
    </row>
    <row r="29640" spans="12:13" x14ac:dyDescent="0.35">
      <c r="L29640" s="535" t="s">
        <v>30703</v>
      </c>
      <c r="M29640" s="529" t="s">
        <v>1068</v>
      </c>
    </row>
    <row r="29641" spans="12:13" x14ac:dyDescent="0.35">
      <c r="L29641" s="535" t="s">
        <v>30704</v>
      </c>
      <c r="M29641" s="529" t="s">
        <v>1068</v>
      </c>
    </row>
    <row r="29642" spans="12:13" x14ac:dyDescent="0.35">
      <c r="L29642" s="535" t="s">
        <v>30705</v>
      </c>
      <c r="M29642" s="529" t="s">
        <v>1068</v>
      </c>
    </row>
    <row r="29643" spans="12:13" x14ac:dyDescent="0.35">
      <c r="L29643" s="535" t="s">
        <v>30706</v>
      </c>
      <c r="M29643" s="529" t="s">
        <v>1068</v>
      </c>
    </row>
    <row r="29644" spans="12:13" x14ac:dyDescent="0.35">
      <c r="L29644" s="535" t="s">
        <v>30707</v>
      </c>
      <c r="M29644" s="529" t="s">
        <v>1068</v>
      </c>
    </row>
    <row r="29645" spans="12:13" x14ac:dyDescent="0.35">
      <c r="L29645" s="535" t="s">
        <v>30708</v>
      </c>
      <c r="M29645" s="529" t="s">
        <v>1068</v>
      </c>
    </row>
    <row r="29646" spans="12:13" x14ac:dyDescent="0.35">
      <c r="L29646" s="535" t="s">
        <v>30709</v>
      </c>
      <c r="M29646" s="529" t="s">
        <v>1068</v>
      </c>
    </row>
    <row r="29647" spans="12:13" x14ac:dyDescent="0.35">
      <c r="L29647" s="535" t="s">
        <v>30710</v>
      </c>
      <c r="M29647" s="529" t="s">
        <v>1068</v>
      </c>
    </row>
    <row r="29648" spans="12:13" x14ac:dyDescent="0.35">
      <c r="L29648" s="535" t="s">
        <v>30711</v>
      </c>
      <c r="M29648" s="529" t="s">
        <v>1068</v>
      </c>
    </row>
    <row r="29649" spans="12:13" x14ac:dyDescent="0.35">
      <c r="L29649" s="535" t="s">
        <v>30712</v>
      </c>
      <c r="M29649" s="529" t="s">
        <v>1068</v>
      </c>
    </row>
    <row r="29650" spans="12:13" x14ac:dyDescent="0.35">
      <c r="L29650" s="535" t="s">
        <v>30713</v>
      </c>
      <c r="M29650" s="529" t="s">
        <v>1068</v>
      </c>
    </row>
    <row r="29651" spans="12:13" x14ac:dyDescent="0.35">
      <c r="L29651" s="535" t="s">
        <v>30714</v>
      </c>
      <c r="M29651" s="529" t="s">
        <v>1068</v>
      </c>
    </row>
    <row r="29652" spans="12:13" x14ac:dyDescent="0.35">
      <c r="L29652" s="535" t="s">
        <v>30715</v>
      </c>
      <c r="M29652" s="529" t="s">
        <v>1068</v>
      </c>
    </row>
    <row r="29653" spans="12:13" x14ac:dyDescent="0.35">
      <c r="L29653" s="535" t="s">
        <v>30716</v>
      </c>
      <c r="M29653" s="529" t="s">
        <v>1068</v>
      </c>
    </row>
    <row r="29654" spans="12:13" x14ac:dyDescent="0.35">
      <c r="L29654" s="535" t="s">
        <v>30717</v>
      </c>
      <c r="M29654" s="529" t="s">
        <v>1068</v>
      </c>
    </row>
    <row r="29655" spans="12:13" x14ac:dyDescent="0.35">
      <c r="L29655" s="535" t="s">
        <v>30718</v>
      </c>
      <c r="M29655" s="529" t="s">
        <v>1068</v>
      </c>
    </row>
    <row r="29656" spans="12:13" x14ac:dyDescent="0.35">
      <c r="L29656" s="535" t="s">
        <v>30719</v>
      </c>
      <c r="M29656" s="529" t="s">
        <v>1068</v>
      </c>
    </row>
    <row r="29657" spans="12:13" x14ac:dyDescent="0.35">
      <c r="L29657" s="535" t="s">
        <v>30720</v>
      </c>
      <c r="M29657" s="529" t="s">
        <v>1068</v>
      </c>
    </row>
    <row r="29658" spans="12:13" x14ac:dyDescent="0.35">
      <c r="L29658" s="535" t="s">
        <v>30721</v>
      </c>
      <c r="M29658" s="529" t="s">
        <v>1068</v>
      </c>
    </row>
    <row r="29659" spans="12:13" x14ac:dyDescent="0.35">
      <c r="L29659" s="535" t="s">
        <v>30722</v>
      </c>
      <c r="M29659" s="529" t="s">
        <v>1068</v>
      </c>
    </row>
    <row r="29660" spans="12:13" x14ac:dyDescent="0.35">
      <c r="L29660" s="535" t="s">
        <v>30723</v>
      </c>
      <c r="M29660" s="529" t="s">
        <v>1068</v>
      </c>
    </row>
    <row r="29661" spans="12:13" x14ac:dyDescent="0.35">
      <c r="L29661" s="535" t="s">
        <v>30724</v>
      </c>
      <c r="M29661" s="529" t="s">
        <v>1068</v>
      </c>
    </row>
    <row r="29662" spans="12:13" x14ac:dyDescent="0.35">
      <c r="L29662" s="535" t="s">
        <v>30725</v>
      </c>
      <c r="M29662" s="529" t="s">
        <v>1068</v>
      </c>
    </row>
    <row r="29663" spans="12:13" x14ac:dyDescent="0.35">
      <c r="L29663" s="535" t="s">
        <v>30726</v>
      </c>
      <c r="M29663" s="529" t="s">
        <v>1068</v>
      </c>
    </row>
    <row r="29664" spans="12:13" x14ac:dyDescent="0.35">
      <c r="L29664" s="535" t="s">
        <v>30727</v>
      </c>
      <c r="M29664" s="529" t="s">
        <v>1068</v>
      </c>
    </row>
    <row r="29665" spans="12:13" x14ac:dyDescent="0.35">
      <c r="L29665" s="535" t="s">
        <v>30728</v>
      </c>
      <c r="M29665" s="529" t="s">
        <v>1068</v>
      </c>
    </row>
    <row r="29666" spans="12:13" x14ac:dyDescent="0.35">
      <c r="L29666" s="535" t="s">
        <v>30729</v>
      </c>
      <c r="M29666" s="529" t="s">
        <v>1068</v>
      </c>
    </row>
    <row r="29667" spans="12:13" x14ac:dyDescent="0.35">
      <c r="L29667" s="535" t="s">
        <v>30730</v>
      </c>
      <c r="M29667" s="529" t="s">
        <v>1068</v>
      </c>
    </row>
    <row r="29668" spans="12:13" x14ac:dyDescent="0.35">
      <c r="L29668" s="535" t="s">
        <v>30731</v>
      </c>
      <c r="M29668" s="529" t="s">
        <v>1068</v>
      </c>
    </row>
    <row r="29669" spans="12:13" x14ac:dyDescent="0.35">
      <c r="L29669" s="535" t="s">
        <v>30732</v>
      </c>
      <c r="M29669" s="529" t="s">
        <v>1068</v>
      </c>
    </row>
    <row r="29670" spans="12:13" x14ac:dyDescent="0.35">
      <c r="L29670" s="535" t="s">
        <v>30733</v>
      </c>
      <c r="M29670" s="529" t="s">
        <v>1068</v>
      </c>
    </row>
    <row r="29671" spans="12:13" x14ac:dyDescent="0.35">
      <c r="L29671" s="535" t="s">
        <v>30734</v>
      </c>
      <c r="M29671" s="529" t="s">
        <v>1068</v>
      </c>
    </row>
    <row r="29672" spans="12:13" x14ac:dyDescent="0.35">
      <c r="L29672" s="535" t="s">
        <v>30735</v>
      </c>
      <c r="M29672" s="529" t="s">
        <v>1068</v>
      </c>
    </row>
    <row r="29673" spans="12:13" x14ac:dyDescent="0.35">
      <c r="L29673" s="535" t="s">
        <v>30736</v>
      </c>
      <c r="M29673" s="529" t="s">
        <v>1068</v>
      </c>
    </row>
    <row r="29674" spans="12:13" x14ac:dyDescent="0.35">
      <c r="L29674" s="535" t="s">
        <v>30737</v>
      </c>
      <c r="M29674" s="529" t="s">
        <v>1068</v>
      </c>
    </row>
    <row r="29675" spans="12:13" x14ac:dyDescent="0.35">
      <c r="L29675" s="535" t="s">
        <v>30738</v>
      </c>
      <c r="M29675" s="529" t="s">
        <v>1068</v>
      </c>
    </row>
    <row r="29676" spans="12:13" x14ac:dyDescent="0.35">
      <c r="L29676" s="535" t="s">
        <v>30739</v>
      </c>
      <c r="M29676" s="529" t="s">
        <v>1068</v>
      </c>
    </row>
    <row r="29677" spans="12:13" x14ac:dyDescent="0.35">
      <c r="L29677" s="535" t="s">
        <v>30740</v>
      </c>
      <c r="M29677" s="529" t="s">
        <v>1068</v>
      </c>
    </row>
    <row r="29678" spans="12:13" x14ac:dyDescent="0.35">
      <c r="L29678" s="535" t="s">
        <v>30741</v>
      </c>
      <c r="M29678" s="529" t="s">
        <v>1068</v>
      </c>
    </row>
    <row r="29679" spans="12:13" x14ac:dyDescent="0.35">
      <c r="L29679" s="535" t="s">
        <v>30742</v>
      </c>
      <c r="M29679" s="529" t="s">
        <v>1068</v>
      </c>
    </row>
    <row r="29680" spans="12:13" x14ac:dyDescent="0.35">
      <c r="L29680" s="535" t="s">
        <v>30743</v>
      </c>
      <c r="M29680" s="529" t="s">
        <v>1068</v>
      </c>
    </row>
    <row r="29681" spans="12:13" x14ac:dyDescent="0.35">
      <c r="L29681" s="535" t="s">
        <v>30744</v>
      </c>
      <c r="M29681" s="529" t="s">
        <v>1068</v>
      </c>
    </row>
    <row r="29682" spans="12:13" x14ac:dyDescent="0.35">
      <c r="L29682" s="535" t="s">
        <v>30745</v>
      </c>
      <c r="M29682" s="529" t="s">
        <v>1068</v>
      </c>
    </row>
    <row r="29683" spans="12:13" x14ac:dyDescent="0.35">
      <c r="L29683" s="535" t="s">
        <v>30746</v>
      </c>
      <c r="M29683" s="529" t="s">
        <v>1068</v>
      </c>
    </row>
    <row r="29684" spans="12:13" x14ac:dyDescent="0.35">
      <c r="L29684" s="535" t="s">
        <v>30747</v>
      </c>
      <c r="M29684" s="529" t="s">
        <v>1068</v>
      </c>
    </row>
    <row r="29685" spans="12:13" x14ac:dyDescent="0.35">
      <c r="L29685" s="535" t="s">
        <v>30748</v>
      </c>
      <c r="M29685" s="529" t="s">
        <v>1068</v>
      </c>
    </row>
    <row r="29686" spans="12:13" x14ac:dyDescent="0.35">
      <c r="L29686" s="535" t="s">
        <v>30749</v>
      </c>
      <c r="M29686" s="529" t="s">
        <v>1068</v>
      </c>
    </row>
    <row r="29687" spans="12:13" x14ac:dyDescent="0.35">
      <c r="L29687" s="535" t="s">
        <v>30750</v>
      </c>
      <c r="M29687" s="529" t="s">
        <v>1068</v>
      </c>
    </row>
    <row r="29688" spans="12:13" x14ac:dyDescent="0.35">
      <c r="L29688" s="535" t="s">
        <v>30751</v>
      </c>
      <c r="M29688" s="529" t="s">
        <v>1068</v>
      </c>
    </row>
    <row r="29689" spans="12:13" x14ac:dyDescent="0.35">
      <c r="L29689" s="535" t="s">
        <v>30752</v>
      </c>
      <c r="M29689" s="529" t="s">
        <v>1068</v>
      </c>
    </row>
    <row r="29690" spans="12:13" x14ac:dyDescent="0.35">
      <c r="L29690" s="535" t="s">
        <v>30753</v>
      </c>
      <c r="M29690" s="529" t="s">
        <v>1068</v>
      </c>
    </row>
    <row r="29691" spans="12:13" x14ac:dyDescent="0.35">
      <c r="L29691" s="535" t="s">
        <v>30754</v>
      </c>
      <c r="M29691" s="529" t="s">
        <v>1068</v>
      </c>
    </row>
    <row r="29692" spans="12:13" x14ac:dyDescent="0.35">
      <c r="L29692" s="535" t="s">
        <v>30755</v>
      </c>
      <c r="M29692" s="529" t="s">
        <v>1068</v>
      </c>
    </row>
    <row r="29693" spans="12:13" x14ac:dyDescent="0.35">
      <c r="L29693" s="535" t="s">
        <v>30756</v>
      </c>
      <c r="M29693" s="529" t="s">
        <v>1068</v>
      </c>
    </row>
    <row r="29694" spans="12:13" x14ac:dyDescent="0.35">
      <c r="L29694" s="535" t="s">
        <v>30757</v>
      </c>
      <c r="M29694" s="529" t="s">
        <v>1068</v>
      </c>
    </row>
    <row r="29695" spans="12:13" x14ac:dyDescent="0.35">
      <c r="L29695" s="535" t="s">
        <v>30758</v>
      </c>
      <c r="M29695" s="529" t="s">
        <v>1068</v>
      </c>
    </row>
    <row r="29696" spans="12:13" x14ac:dyDescent="0.35">
      <c r="L29696" s="535" t="s">
        <v>30759</v>
      </c>
      <c r="M29696" s="529" t="s">
        <v>1068</v>
      </c>
    </row>
    <row r="29697" spans="12:13" x14ac:dyDescent="0.35">
      <c r="L29697" s="535" t="s">
        <v>30760</v>
      </c>
      <c r="M29697" s="529" t="s">
        <v>1068</v>
      </c>
    </row>
    <row r="29698" spans="12:13" x14ac:dyDescent="0.35">
      <c r="L29698" s="535" t="s">
        <v>30761</v>
      </c>
      <c r="M29698" s="529" t="s">
        <v>1068</v>
      </c>
    </row>
    <row r="29699" spans="12:13" x14ac:dyDescent="0.35">
      <c r="L29699" s="535" t="s">
        <v>30762</v>
      </c>
      <c r="M29699" s="529" t="s">
        <v>1068</v>
      </c>
    </row>
    <row r="29700" spans="12:13" x14ac:dyDescent="0.35">
      <c r="L29700" s="535" t="s">
        <v>30763</v>
      </c>
      <c r="M29700" s="529" t="s">
        <v>1068</v>
      </c>
    </row>
    <row r="29701" spans="12:13" x14ac:dyDescent="0.35">
      <c r="L29701" s="535" t="s">
        <v>30764</v>
      </c>
      <c r="M29701" s="529" t="s">
        <v>1068</v>
      </c>
    </row>
    <row r="29702" spans="12:13" x14ac:dyDescent="0.35">
      <c r="L29702" s="535" t="s">
        <v>30765</v>
      </c>
      <c r="M29702" s="529" t="s">
        <v>1068</v>
      </c>
    </row>
    <row r="29703" spans="12:13" x14ac:dyDescent="0.35">
      <c r="L29703" s="535" t="s">
        <v>30766</v>
      </c>
      <c r="M29703" s="529" t="s">
        <v>1068</v>
      </c>
    </row>
    <row r="29704" spans="12:13" x14ac:dyDescent="0.35">
      <c r="L29704" s="535" t="s">
        <v>30767</v>
      </c>
      <c r="M29704" s="529" t="s">
        <v>1068</v>
      </c>
    </row>
    <row r="29705" spans="12:13" x14ac:dyDescent="0.35">
      <c r="L29705" s="535" t="s">
        <v>30768</v>
      </c>
      <c r="M29705" s="529" t="s">
        <v>1068</v>
      </c>
    </row>
    <row r="29706" spans="12:13" x14ac:dyDescent="0.35">
      <c r="L29706" s="535" t="s">
        <v>30769</v>
      </c>
      <c r="M29706" s="529" t="s">
        <v>1068</v>
      </c>
    </row>
    <row r="29707" spans="12:13" x14ac:dyDescent="0.35">
      <c r="L29707" s="535" t="s">
        <v>30770</v>
      </c>
      <c r="M29707" s="529" t="s">
        <v>1068</v>
      </c>
    </row>
    <row r="29708" spans="12:13" x14ac:dyDescent="0.35">
      <c r="L29708" s="535" t="s">
        <v>30771</v>
      </c>
      <c r="M29708" s="529" t="s">
        <v>1068</v>
      </c>
    </row>
    <row r="29709" spans="12:13" x14ac:dyDescent="0.35">
      <c r="L29709" s="535" t="s">
        <v>30772</v>
      </c>
      <c r="M29709" s="529" t="s">
        <v>1068</v>
      </c>
    </row>
    <row r="29710" spans="12:13" x14ac:dyDescent="0.35">
      <c r="L29710" s="535" t="s">
        <v>30773</v>
      </c>
      <c r="M29710" s="529" t="s">
        <v>1068</v>
      </c>
    </row>
    <row r="29711" spans="12:13" x14ac:dyDescent="0.35">
      <c r="L29711" s="535" t="s">
        <v>30774</v>
      </c>
      <c r="M29711" s="529" t="s">
        <v>1068</v>
      </c>
    </row>
    <row r="29712" spans="12:13" x14ac:dyDescent="0.35">
      <c r="L29712" s="535" t="s">
        <v>30775</v>
      </c>
      <c r="M29712" s="529" t="s">
        <v>1068</v>
      </c>
    </row>
    <row r="29713" spans="12:13" x14ac:dyDescent="0.35">
      <c r="L29713" s="535" t="s">
        <v>30776</v>
      </c>
      <c r="M29713" s="529" t="s">
        <v>1068</v>
      </c>
    </row>
    <row r="29714" spans="12:13" x14ac:dyDescent="0.35">
      <c r="L29714" s="535" t="s">
        <v>30777</v>
      </c>
      <c r="M29714" s="529" t="s">
        <v>1068</v>
      </c>
    </row>
    <row r="29715" spans="12:13" x14ac:dyDescent="0.35">
      <c r="L29715" s="535" t="s">
        <v>30778</v>
      </c>
      <c r="M29715" s="529" t="s">
        <v>1068</v>
      </c>
    </row>
    <row r="29716" spans="12:13" x14ac:dyDescent="0.35">
      <c r="L29716" s="535" t="s">
        <v>30779</v>
      </c>
      <c r="M29716" s="529" t="s">
        <v>1068</v>
      </c>
    </row>
    <row r="29717" spans="12:13" x14ac:dyDescent="0.35">
      <c r="L29717" s="535" t="s">
        <v>30780</v>
      </c>
      <c r="M29717" s="529" t="s">
        <v>1068</v>
      </c>
    </row>
    <row r="29718" spans="12:13" x14ac:dyDescent="0.35">
      <c r="L29718" s="535" t="s">
        <v>30781</v>
      </c>
      <c r="M29718" s="529" t="s">
        <v>1068</v>
      </c>
    </row>
    <row r="29719" spans="12:13" x14ac:dyDescent="0.35">
      <c r="L29719" s="535" t="s">
        <v>30782</v>
      </c>
      <c r="M29719" s="529" t="s">
        <v>1068</v>
      </c>
    </row>
    <row r="29720" spans="12:13" x14ac:dyDescent="0.35">
      <c r="L29720" s="535" t="s">
        <v>30783</v>
      </c>
      <c r="M29720" s="529" t="s">
        <v>1068</v>
      </c>
    </row>
    <row r="29721" spans="12:13" x14ac:dyDescent="0.35">
      <c r="L29721" s="535" t="s">
        <v>30784</v>
      </c>
      <c r="M29721" s="529" t="s">
        <v>1068</v>
      </c>
    </row>
    <row r="29722" spans="12:13" x14ac:dyDescent="0.35">
      <c r="L29722" s="535" t="s">
        <v>30785</v>
      </c>
      <c r="M29722" s="529" t="s">
        <v>1068</v>
      </c>
    </row>
    <row r="29723" spans="12:13" x14ac:dyDescent="0.35">
      <c r="L29723" s="535" t="s">
        <v>30786</v>
      </c>
      <c r="M29723" s="529" t="s">
        <v>1068</v>
      </c>
    </row>
    <row r="29724" spans="12:13" x14ac:dyDescent="0.35">
      <c r="L29724" s="535" t="s">
        <v>30787</v>
      </c>
      <c r="M29724" s="529" t="s">
        <v>1068</v>
      </c>
    </row>
    <row r="29725" spans="12:13" x14ac:dyDescent="0.35">
      <c r="L29725" s="535" t="s">
        <v>30788</v>
      </c>
      <c r="M29725" s="529" t="s">
        <v>1068</v>
      </c>
    </row>
    <row r="29726" spans="12:13" x14ac:dyDescent="0.35">
      <c r="L29726" s="535" t="s">
        <v>30789</v>
      </c>
      <c r="M29726" s="529" t="s">
        <v>1068</v>
      </c>
    </row>
    <row r="29727" spans="12:13" x14ac:dyDescent="0.35">
      <c r="L29727" s="535" t="s">
        <v>30790</v>
      </c>
      <c r="M29727" s="529" t="s">
        <v>1068</v>
      </c>
    </row>
    <row r="29728" spans="12:13" x14ac:dyDescent="0.35">
      <c r="L29728" s="535" t="s">
        <v>30791</v>
      </c>
      <c r="M29728" s="529" t="s">
        <v>1068</v>
      </c>
    </row>
    <row r="29729" spans="12:13" x14ac:dyDescent="0.35">
      <c r="L29729" s="535" t="s">
        <v>30792</v>
      </c>
      <c r="M29729" s="529" t="s">
        <v>1068</v>
      </c>
    </row>
    <row r="29730" spans="12:13" x14ac:dyDescent="0.35">
      <c r="L29730" s="535" t="s">
        <v>30793</v>
      </c>
      <c r="M29730" s="529" t="s">
        <v>1068</v>
      </c>
    </row>
    <row r="29731" spans="12:13" x14ac:dyDescent="0.35">
      <c r="L29731" s="535" t="s">
        <v>30794</v>
      </c>
      <c r="M29731" s="529" t="s">
        <v>1068</v>
      </c>
    </row>
    <row r="29732" spans="12:13" x14ac:dyDescent="0.35">
      <c r="L29732" s="535" t="s">
        <v>30795</v>
      </c>
      <c r="M29732" s="529" t="s">
        <v>1068</v>
      </c>
    </row>
    <row r="29733" spans="12:13" x14ac:dyDescent="0.35">
      <c r="L29733" s="535" t="s">
        <v>30796</v>
      </c>
      <c r="M29733" s="529" t="s">
        <v>1068</v>
      </c>
    </row>
    <row r="29734" spans="12:13" x14ac:dyDescent="0.35">
      <c r="L29734" s="535" t="s">
        <v>30797</v>
      </c>
      <c r="M29734" s="529" t="s">
        <v>1068</v>
      </c>
    </row>
    <row r="29735" spans="12:13" x14ac:dyDescent="0.35">
      <c r="L29735" s="535" t="s">
        <v>30798</v>
      </c>
      <c r="M29735" s="529" t="s">
        <v>1068</v>
      </c>
    </row>
    <row r="29736" spans="12:13" x14ac:dyDescent="0.35">
      <c r="L29736" s="535" t="s">
        <v>30799</v>
      </c>
      <c r="M29736" s="529" t="s">
        <v>1068</v>
      </c>
    </row>
    <row r="29737" spans="12:13" x14ac:dyDescent="0.35">
      <c r="L29737" s="535" t="s">
        <v>30800</v>
      </c>
      <c r="M29737" s="529" t="s">
        <v>1068</v>
      </c>
    </row>
    <row r="29738" spans="12:13" x14ac:dyDescent="0.35">
      <c r="L29738" s="535" t="s">
        <v>30801</v>
      </c>
      <c r="M29738" s="529" t="s">
        <v>1068</v>
      </c>
    </row>
    <row r="29739" spans="12:13" x14ac:dyDescent="0.35">
      <c r="L29739" s="535" t="s">
        <v>30802</v>
      </c>
      <c r="M29739" s="529" t="s">
        <v>1068</v>
      </c>
    </row>
    <row r="29740" spans="12:13" x14ac:dyDescent="0.35">
      <c r="L29740" s="535" t="s">
        <v>30803</v>
      </c>
      <c r="M29740" s="529" t="s">
        <v>1068</v>
      </c>
    </row>
    <row r="29741" spans="12:13" x14ac:dyDescent="0.35">
      <c r="L29741" s="535" t="s">
        <v>30804</v>
      </c>
      <c r="M29741" s="529" t="s">
        <v>1068</v>
      </c>
    </row>
    <row r="29742" spans="12:13" x14ac:dyDescent="0.35">
      <c r="L29742" s="535" t="s">
        <v>30805</v>
      </c>
      <c r="M29742" s="529" t="s">
        <v>1068</v>
      </c>
    </row>
    <row r="29743" spans="12:13" x14ac:dyDescent="0.35">
      <c r="L29743" s="535" t="s">
        <v>30806</v>
      </c>
      <c r="M29743" s="529" t="s">
        <v>1068</v>
      </c>
    </row>
    <row r="29744" spans="12:13" x14ac:dyDescent="0.35">
      <c r="L29744" s="535" t="s">
        <v>30807</v>
      </c>
      <c r="M29744" s="529" t="s">
        <v>1068</v>
      </c>
    </row>
    <row r="29745" spans="12:13" x14ac:dyDescent="0.35">
      <c r="L29745" s="535" t="s">
        <v>30808</v>
      </c>
      <c r="M29745" s="529" t="s">
        <v>1068</v>
      </c>
    </row>
    <row r="29746" spans="12:13" x14ac:dyDescent="0.35">
      <c r="L29746" s="535" t="s">
        <v>30809</v>
      </c>
      <c r="M29746" s="529" t="s">
        <v>1068</v>
      </c>
    </row>
    <row r="29747" spans="12:13" x14ac:dyDescent="0.35">
      <c r="L29747" s="535" t="s">
        <v>30810</v>
      </c>
      <c r="M29747" s="529" t="s">
        <v>1068</v>
      </c>
    </row>
    <row r="29748" spans="12:13" x14ac:dyDescent="0.35">
      <c r="L29748" s="535" t="s">
        <v>30811</v>
      </c>
      <c r="M29748" s="529" t="s">
        <v>1060</v>
      </c>
    </row>
    <row r="29749" spans="12:13" x14ac:dyDescent="0.35">
      <c r="L29749" s="535" t="s">
        <v>30812</v>
      </c>
      <c r="M29749" s="529" t="s">
        <v>1068</v>
      </c>
    </row>
    <row r="29750" spans="12:13" x14ac:dyDescent="0.35">
      <c r="L29750" s="535" t="s">
        <v>30813</v>
      </c>
      <c r="M29750" s="529" t="s">
        <v>1068</v>
      </c>
    </row>
    <row r="29751" spans="12:13" x14ac:dyDescent="0.35">
      <c r="L29751" s="535" t="s">
        <v>30814</v>
      </c>
      <c r="M29751" s="529" t="s">
        <v>1068</v>
      </c>
    </row>
    <row r="29752" spans="12:13" x14ac:dyDescent="0.35">
      <c r="L29752" s="535" t="s">
        <v>30815</v>
      </c>
      <c r="M29752" s="529" t="s">
        <v>1068</v>
      </c>
    </row>
    <row r="29753" spans="12:13" x14ac:dyDescent="0.35">
      <c r="L29753" s="535" t="s">
        <v>30816</v>
      </c>
      <c r="M29753" s="529" t="s">
        <v>1068</v>
      </c>
    </row>
    <row r="29754" spans="12:13" x14ac:dyDescent="0.35">
      <c r="L29754" s="535" t="s">
        <v>30817</v>
      </c>
      <c r="M29754" s="529" t="s">
        <v>1068</v>
      </c>
    </row>
    <row r="29755" spans="12:13" x14ac:dyDescent="0.35">
      <c r="L29755" s="535" t="s">
        <v>30818</v>
      </c>
      <c r="M29755" s="529" t="s">
        <v>1068</v>
      </c>
    </row>
    <row r="29756" spans="12:13" x14ac:dyDescent="0.35">
      <c r="L29756" s="535" t="s">
        <v>30819</v>
      </c>
      <c r="M29756" s="529" t="s">
        <v>1068</v>
      </c>
    </row>
    <row r="29757" spans="12:13" x14ac:dyDescent="0.35">
      <c r="L29757" s="535" t="s">
        <v>30820</v>
      </c>
      <c r="M29757" s="529" t="s">
        <v>1068</v>
      </c>
    </row>
    <row r="29758" spans="12:13" x14ac:dyDescent="0.35">
      <c r="L29758" s="535" t="s">
        <v>30821</v>
      </c>
      <c r="M29758" s="529" t="s">
        <v>1068</v>
      </c>
    </row>
    <row r="29759" spans="12:13" x14ac:dyDescent="0.35">
      <c r="L29759" s="535" t="s">
        <v>30822</v>
      </c>
      <c r="M29759" s="529" t="s">
        <v>1068</v>
      </c>
    </row>
    <row r="29760" spans="12:13" x14ac:dyDescent="0.35">
      <c r="L29760" s="535" t="s">
        <v>30823</v>
      </c>
      <c r="M29760" s="529" t="s">
        <v>1068</v>
      </c>
    </row>
    <row r="29761" spans="12:13" x14ac:dyDescent="0.35">
      <c r="L29761" s="535" t="s">
        <v>30824</v>
      </c>
      <c r="M29761" s="529" t="s">
        <v>1068</v>
      </c>
    </row>
    <row r="29762" spans="12:13" x14ac:dyDescent="0.35">
      <c r="L29762" s="535" t="s">
        <v>30825</v>
      </c>
      <c r="M29762" s="529" t="s">
        <v>1068</v>
      </c>
    </row>
    <row r="29763" spans="12:13" x14ac:dyDescent="0.35">
      <c r="L29763" s="535" t="s">
        <v>30826</v>
      </c>
      <c r="M29763" s="529" t="s">
        <v>1068</v>
      </c>
    </row>
    <row r="29764" spans="12:13" x14ac:dyDescent="0.35">
      <c r="L29764" s="535" t="s">
        <v>30827</v>
      </c>
      <c r="M29764" s="529" t="s">
        <v>1068</v>
      </c>
    </row>
    <row r="29765" spans="12:13" x14ac:dyDescent="0.35">
      <c r="L29765" s="535" t="s">
        <v>30828</v>
      </c>
      <c r="M29765" s="529" t="s">
        <v>1068</v>
      </c>
    </row>
    <row r="29766" spans="12:13" x14ac:dyDescent="0.35">
      <c r="L29766" s="535" t="s">
        <v>30829</v>
      </c>
      <c r="M29766" s="529" t="s">
        <v>1068</v>
      </c>
    </row>
    <row r="29767" spans="12:13" x14ac:dyDescent="0.35">
      <c r="L29767" s="535" t="s">
        <v>30830</v>
      </c>
      <c r="M29767" s="529" t="s">
        <v>1068</v>
      </c>
    </row>
    <row r="29768" spans="12:13" x14ac:dyDescent="0.35">
      <c r="L29768" s="535" t="s">
        <v>30831</v>
      </c>
      <c r="M29768" s="529" t="s">
        <v>1060</v>
      </c>
    </row>
    <row r="29769" spans="12:13" x14ac:dyDescent="0.35">
      <c r="L29769" s="535" t="s">
        <v>30832</v>
      </c>
      <c r="M29769" s="529" t="s">
        <v>1060</v>
      </c>
    </row>
    <row r="29770" spans="12:13" x14ac:dyDescent="0.35">
      <c r="L29770" s="535" t="s">
        <v>30833</v>
      </c>
      <c r="M29770" s="529" t="s">
        <v>1060</v>
      </c>
    </row>
    <row r="29771" spans="12:13" x14ac:dyDescent="0.35">
      <c r="L29771" s="535" t="s">
        <v>30834</v>
      </c>
      <c r="M29771" s="529" t="s">
        <v>1068</v>
      </c>
    </row>
    <row r="29772" spans="12:13" x14ac:dyDescent="0.35">
      <c r="L29772" s="535" t="s">
        <v>30835</v>
      </c>
      <c r="M29772" s="529" t="s">
        <v>1068</v>
      </c>
    </row>
    <row r="29773" spans="12:13" x14ac:dyDescent="0.35">
      <c r="L29773" s="535" t="s">
        <v>30836</v>
      </c>
      <c r="M29773" s="529" t="s">
        <v>1068</v>
      </c>
    </row>
    <row r="29774" spans="12:13" x14ac:dyDescent="0.35">
      <c r="L29774" s="535" t="s">
        <v>30837</v>
      </c>
      <c r="M29774" s="529" t="s">
        <v>1068</v>
      </c>
    </row>
    <row r="29775" spans="12:13" x14ac:dyDescent="0.35">
      <c r="L29775" s="535" t="s">
        <v>30838</v>
      </c>
      <c r="M29775" s="529" t="s">
        <v>1060</v>
      </c>
    </row>
    <row r="29776" spans="12:13" x14ac:dyDescent="0.35">
      <c r="L29776" s="535" t="s">
        <v>30839</v>
      </c>
      <c r="M29776" s="529" t="s">
        <v>1068</v>
      </c>
    </row>
    <row r="29777" spans="12:13" x14ac:dyDescent="0.35">
      <c r="L29777" s="535" t="s">
        <v>30840</v>
      </c>
      <c r="M29777" s="529" t="s">
        <v>1068</v>
      </c>
    </row>
    <row r="29778" spans="12:13" x14ac:dyDescent="0.35">
      <c r="L29778" s="535" t="s">
        <v>30841</v>
      </c>
      <c r="M29778" s="529" t="s">
        <v>1068</v>
      </c>
    </row>
    <row r="29779" spans="12:13" x14ac:dyDescent="0.35">
      <c r="L29779" s="535" t="s">
        <v>30842</v>
      </c>
      <c r="M29779" s="529" t="s">
        <v>1068</v>
      </c>
    </row>
    <row r="29780" spans="12:13" x14ac:dyDescent="0.35">
      <c r="L29780" s="535" t="s">
        <v>30843</v>
      </c>
      <c r="M29780" s="529" t="s">
        <v>1068</v>
      </c>
    </row>
    <row r="29781" spans="12:13" x14ac:dyDescent="0.35">
      <c r="L29781" s="535" t="s">
        <v>30844</v>
      </c>
      <c r="M29781" s="529" t="s">
        <v>1068</v>
      </c>
    </row>
    <row r="29782" spans="12:13" x14ac:dyDescent="0.35">
      <c r="L29782" s="535" t="s">
        <v>30845</v>
      </c>
      <c r="M29782" s="529" t="s">
        <v>1068</v>
      </c>
    </row>
    <row r="29783" spans="12:13" x14ac:dyDescent="0.35">
      <c r="L29783" s="535" t="s">
        <v>30846</v>
      </c>
      <c r="M29783" s="529" t="s">
        <v>1068</v>
      </c>
    </row>
    <row r="29784" spans="12:13" x14ac:dyDescent="0.35">
      <c r="L29784" s="535" t="s">
        <v>30847</v>
      </c>
      <c r="M29784" s="529" t="s">
        <v>1068</v>
      </c>
    </row>
    <row r="29785" spans="12:13" x14ac:dyDescent="0.35">
      <c r="L29785" s="535" t="s">
        <v>30848</v>
      </c>
      <c r="M29785" s="529" t="s">
        <v>1068</v>
      </c>
    </row>
    <row r="29786" spans="12:13" x14ac:dyDescent="0.35">
      <c r="L29786" s="535" t="s">
        <v>30849</v>
      </c>
      <c r="M29786" s="529" t="s">
        <v>1068</v>
      </c>
    </row>
    <row r="29787" spans="12:13" x14ac:dyDescent="0.35">
      <c r="L29787" s="535" t="s">
        <v>30850</v>
      </c>
      <c r="M29787" s="529" t="s">
        <v>1068</v>
      </c>
    </row>
    <row r="29788" spans="12:13" x14ac:dyDescent="0.35">
      <c r="L29788" s="535" t="s">
        <v>30851</v>
      </c>
      <c r="M29788" s="529" t="s">
        <v>1068</v>
      </c>
    </row>
    <row r="29789" spans="12:13" x14ac:dyDescent="0.35">
      <c r="L29789" s="535" t="s">
        <v>30852</v>
      </c>
      <c r="M29789" s="529" t="s">
        <v>1068</v>
      </c>
    </row>
    <row r="29790" spans="12:13" x14ac:dyDescent="0.35">
      <c r="L29790" s="535" t="s">
        <v>30853</v>
      </c>
      <c r="M29790" s="529" t="s">
        <v>1068</v>
      </c>
    </row>
    <row r="29791" spans="12:13" x14ac:dyDescent="0.35">
      <c r="L29791" s="535" t="s">
        <v>30854</v>
      </c>
      <c r="M29791" s="529" t="s">
        <v>1068</v>
      </c>
    </row>
    <row r="29792" spans="12:13" x14ac:dyDescent="0.35">
      <c r="L29792" s="535" t="s">
        <v>30855</v>
      </c>
      <c r="M29792" s="529" t="s">
        <v>1068</v>
      </c>
    </row>
    <row r="29793" spans="12:13" x14ac:dyDescent="0.35">
      <c r="L29793" s="535" t="s">
        <v>30856</v>
      </c>
      <c r="M29793" s="529" t="s">
        <v>1068</v>
      </c>
    </row>
    <row r="29794" spans="12:13" x14ac:dyDescent="0.35">
      <c r="L29794" s="535" t="s">
        <v>30857</v>
      </c>
      <c r="M29794" s="529" t="s">
        <v>1068</v>
      </c>
    </row>
    <row r="29795" spans="12:13" x14ac:dyDescent="0.35">
      <c r="L29795" s="535" t="s">
        <v>30858</v>
      </c>
      <c r="M29795" s="529" t="s">
        <v>1068</v>
      </c>
    </row>
    <row r="29796" spans="12:13" x14ac:dyDescent="0.35">
      <c r="L29796" s="535" t="s">
        <v>30859</v>
      </c>
      <c r="M29796" s="529" t="s">
        <v>1068</v>
      </c>
    </row>
    <row r="29797" spans="12:13" x14ac:dyDescent="0.35">
      <c r="L29797" s="535" t="s">
        <v>30860</v>
      </c>
      <c r="M29797" s="529" t="s">
        <v>1068</v>
      </c>
    </row>
    <row r="29798" spans="12:13" x14ac:dyDescent="0.35">
      <c r="L29798" s="535" t="s">
        <v>30861</v>
      </c>
      <c r="M29798" s="529" t="s">
        <v>1068</v>
      </c>
    </row>
    <row r="29799" spans="12:13" x14ac:dyDescent="0.35">
      <c r="L29799" s="535" t="s">
        <v>30862</v>
      </c>
      <c r="M29799" s="529" t="s">
        <v>1068</v>
      </c>
    </row>
    <row r="29800" spans="12:13" x14ac:dyDescent="0.35">
      <c r="L29800" s="535" t="s">
        <v>30863</v>
      </c>
      <c r="M29800" s="529" t="s">
        <v>1068</v>
      </c>
    </row>
    <row r="29801" spans="12:13" x14ac:dyDescent="0.35">
      <c r="L29801" s="535" t="s">
        <v>30864</v>
      </c>
      <c r="M29801" s="529" t="s">
        <v>1068</v>
      </c>
    </row>
    <row r="29802" spans="12:13" x14ac:dyDescent="0.35">
      <c r="L29802" s="535" t="s">
        <v>30865</v>
      </c>
      <c r="M29802" s="529" t="s">
        <v>1068</v>
      </c>
    </row>
    <row r="29803" spans="12:13" x14ac:dyDescent="0.35">
      <c r="L29803" s="535" t="s">
        <v>30866</v>
      </c>
      <c r="M29803" s="529" t="s">
        <v>1068</v>
      </c>
    </row>
    <row r="29804" spans="12:13" x14ac:dyDescent="0.35">
      <c r="L29804" s="535" t="s">
        <v>30867</v>
      </c>
      <c r="M29804" s="529" t="s">
        <v>1068</v>
      </c>
    </row>
    <row r="29805" spans="12:13" x14ac:dyDescent="0.35">
      <c r="L29805" s="535" t="s">
        <v>30868</v>
      </c>
      <c r="M29805" s="529" t="s">
        <v>1068</v>
      </c>
    </row>
    <row r="29806" spans="12:13" x14ac:dyDescent="0.35">
      <c r="L29806" s="535" t="s">
        <v>30869</v>
      </c>
      <c r="M29806" s="529" t="s">
        <v>1068</v>
      </c>
    </row>
    <row r="29807" spans="12:13" x14ac:dyDescent="0.35">
      <c r="L29807" s="535" t="s">
        <v>30870</v>
      </c>
      <c r="M29807" s="529" t="s">
        <v>1068</v>
      </c>
    </row>
    <row r="29808" spans="12:13" x14ac:dyDescent="0.35">
      <c r="L29808" s="535" t="s">
        <v>30871</v>
      </c>
      <c r="M29808" s="529" t="s">
        <v>1068</v>
      </c>
    </row>
    <row r="29809" spans="12:13" x14ac:dyDescent="0.35">
      <c r="L29809" s="535" t="s">
        <v>30872</v>
      </c>
      <c r="M29809" s="529" t="s">
        <v>1068</v>
      </c>
    </row>
    <row r="29810" spans="12:13" x14ac:dyDescent="0.35">
      <c r="L29810" s="535" t="s">
        <v>30873</v>
      </c>
      <c r="M29810" s="529" t="s">
        <v>1068</v>
      </c>
    </row>
    <row r="29811" spans="12:13" x14ac:dyDescent="0.35">
      <c r="L29811" s="535" t="s">
        <v>30874</v>
      </c>
      <c r="M29811" s="529" t="s">
        <v>1068</v>
      </c>
    </row>
    <row r="29812" spans="12:13" x14ac:dyDescent="0.35">
      <c r="L29812" s="535" t="s">
        <v>30875</v>
      </c>
      <c r="M29812" s="529" t="s">
        <v>1068</v>
      </c>
    </row>
    <row r="29813" spans="12:13" x14ac:dyDescent="0.35">
      <c r="L29813" s="535" t="s">
        <v>30876</v>
      </c>
      <c r="M29813" s="529" t="s">
        <v>1068</v>
      </c>
    </row>
    <row r="29814" spans="12:13" x14ac:dyDescent="0.35">
      <c r="L29814" s="535" t="s">
        <v>30877</v>
      </c>
      <c r="M29814" s="529" t="s">
        <v>1068</v>
      </c>
    </row>
    <row r="29815" spans="12:13" x14ac:dyDescent="0.35">
      <c r="L29815" s="535" t="s">
        <v>30878</v>
      </c>
      <c r="M29815" s="529" t="s">
        <v>1068</v>
      </c>
    </row>
    <row r="29816" spans="12:13" x14ac:dyDescent="0.35">
      <c r="L29816" s="535" t="s">
        <v>30879</v>
      </c>
      <c r="M29816" s="529" t="s">
        <v>1068</v>
      </c>
    </row>
    <row r="29817" spans="12:13" x14ac:dyDescent="0.35">
      <c r="L29817" s="535" t="s">
        <v>30880</v>
      </c>
      <c r="M29817" s="529" t="s">
        <v>1068</v>
      </c>
    </row>
    <row r="29818" spans="12:13" x14ac:dyDescent="0.35">
      <c r="L29818" s="535" t="s">
        <v>30881</v>
      </c>
      <c r="M29818" s="529" t="s">
        <v>1068</v>
      </c>
    </row>
    <row r="29819" spans="12:13" x14ac:dyDescent="0.35">
      <c r="L29819" s="535" t="s">
        <v>30882</v>
      </c>
      <c r="M29819" s="529" t="s">
        <v>1068</v>
      </c>
    </row>
    <row r="29820" spans="12:13" x14ac:dyDescent="0.35">
      <c r="L29820" s="535" t="s">
        <v>30883</v>
      </c>
      <c r="M29820" s="529" t="s">
        <v>1068</v>
      </c>
    </row>
    <row r="29821" spans="12:13" x14ac:dyDescent="0.35">
      <c r="L29821" s="535" t="s">
        <v>30884</v>
      </c>
      <c r="M29821" s="529" t="s">
        <v>1068</v>
      </c>
    </row>
    <row r="29822" spans="12:13" x14ac:dyDescent="0.35">
      <c r="L29822" s="535" t="s">
        <v>30885</v>
      </c>
      <c r="M29822" s="529" t="s">
        <v>1068</v>
      </c>
    </row>
    <row r="29823" spans="12:13" x14ac:dyDescent="0.35">
      <c r="L29823" s="535" t="s">
        <v>30886</v>
      </c>
      <c r="M29823" s="529" t="s">
        <v>1068</v>
      </c>
    </row>
    <row r="29824" spans="12:13" x14ac:dyDescent="0.35">
      <c r="L29824" s="535" t="s">
        <v>30887</v>
      </c>
      <c r="M29824" s="529" t="s">
        <v>1068</v>
      </c>
    </row>
    <row r="29825" spans="12:13" x14ac:dyDescent="0.35">
      <c r="L29825" s="535" t="s">
        <v>30888</v>
      </c>
      <c r="M29825" s="529" t="s">
        <v>1068</v>
      </c>
    </row>
    <row r="29826" spans="12:13" x14ac:dyDescent="0.35">
      <c r="L29826" s="535" t="s">
        <v>30889</v>
      </c>
      <c r="M29826" s="529" t="s">
        <v>1068</v>
      </c>
    </row>
    <row r="29827" spans="12:13" x14ac:dyDescent="0.35">
      <c r="L29827" s="535" t="s">
        <v>30890</v>
      </c>
      <c r="M29827" s="529" t="s">
        <v>1068</v>
      </c>
    </row>
    <row r="29828" spans="12:13" x14ac:dyDescent="0.35">
      <c r="L29828" s="535" t="s">
        <v>30891</v>
      </c>
      <c r="M29828" s="529" t="s">
        <v>1068</v>
      </c>
    </row>
    <row r="29829" spans="12:13" x14ac:dyDescent="0.35">
      <c r="L29829" s="535" t="s">
        <v>30892</v>
      </c>
      <c r="M29829" s="529" t="s">
        <v>1068</v>
      </c>
    </row>
    <row r="29830" spans="12:13" x14ac:dyDescent="0.35">
      <c r="L29830" s="535" t="s">
        <v>30893</v>
      </c>
      <c r="M29830" s="529" t="s">
        <v>1068</v>
      </c>
    </row>
    <row r="29831" spans="12:13" x14ac:dyDescent="0.35">
      <c r="L29831" s="535" t="s">
        <v>30894</v>
      </c>
      <c r="M29831" s="529" t="s">
        <v>1068</v>
      </c>
    </row>
    <row r="29832" spans="12:13" x14ac:dyDescent="0.35">
      <c r="L29832" s="535" t="s">
        <v>30895</v>
      </c>
      <c r="M29832" s="529" t="s">
        <v>1068</v>
      </c>
    </row>
    <row r="29833" spans="12:13" x14ac:dyDescent="0.35">
      <c r="L29833" s="535" t="s">
        <v>30896</v>
      </c>
      <c r="M29833" s="529" t="s">
        <v>1068</v>
      </c>
    </row>
    <row r="29834" spans="12:13" x14ac:dyDescent="0.35">
      <c r="L29834" s="535" t="s">
        <v>30897</v>
      </c>
      <c r="M29834" s="529" t="s">
        <v>1068</v>
      </c>
    </row>
    <row r="29835" spans="12:13" x14ac:dyDescent="0.35">
      <c r="L29835" s="535" t="s">
        <v>30898</v>
      </c>
      <c r="M29835" s="529" t="s">
        <v>1068</v>
      </c>
    </row>
    <row r="29836" spans="12:13" x14ac:dyDescent="0.35">
      <c r="L29836" s="535" t="s">
        <v>30899</v>
      </c>
      <c r="M29836" s="529" t="s">
        <v>1068</v>
      </c>
    </row>
    <row r="29837" spans="12:13" x14ac:dyDescent="0.35">
      <c r="L29837" s="535" t="s">
        <v>30900</v>
      </c>
      <c r="M29837" s="529" t="s">
        <v>1068</v>
      </c>
    </row>
    <row r="29838" spans="12:13" x14ac:dyDescent="0.35">
      <c r="L29838" s="535" t="s">
        <v>30901</v>
      </c>
      <c r="M29838" s="529" t="s">
        <v>1068</v>
      </c>
    </row>
    <row r="29839" spans="12:13" x14ac:dyDescent="0.35">
      <c r="L29839" s="535" t="s">
        <v>30902</v>
      </c>
      <c r="M29839" s="529" t="s">
        <v>1068</v>
      </c>
    </row>
    <row r="29840" spans="12:13" x14ac:dyDescent="0.35">
      <c r="L29840" s="535" t="s">
        <v>30903</v>
      </c>
      <c r="M29840" s="529" t="s">
        <v>1068</v>
      </c>
    </row>
    <row r="29841" spans="12:13" x14ac:dyDescent="0.35">
      <c r="L29841" s="535" t="s">
        <v>30904</v>
      </c>
      <c r="M29841" s="529" t="s">
        <v>1068</v>
      </c>
    </row>
    <row r="29842" spans="12:13" x14ac:dyDescent="0.35">
      <c r="L29842" s="535" t="s">
        <v>30905</v>
      </c>
      <c r="M29842" s="529" t="s">
        <v>1068</v>
      </c>
    </row>
    <row r="29843" spans="12:13" x14ac:dyDescent="0.35">
      <c r="L29843" s="535" t="s">
        <v>30906</v>
      </c>
      <c r="M29843" s="529" t="s">
        <v>1068</v>
      </c>
    </row>
    <row r="29844" spans="12:13" x14ac:dyDescent="0.35">
      <c r="L29844" s="535" t="s">
        <v>30907</v>
      </c>
      <c r="M29844" s="529" t="s">
        <v>1068</v>
      </c>
    </row>
    <row r="29845" spans="12:13" x14ac:dyDescent="0.35">
      <c r="L29845" s="535" t="s">
        <v>30908</v>
      </c>
      <c r="M29845" s="529" t="s">
        <v>1068</v>
      </c>
    </row>
    <row r="29846" spans="12:13" x14ac:dyDescent="0.35">
      <c r="L29846" s="535" t="s">
        <v>30909</v>
      </c>
      <c r="M29846" s="529" t="s">
        <v>1068</v>
      </c>
    </row>
    <row r="29847" spans="12:13" x14ac:dyDescent="0.35">
      <c r="L29847" s="535" t="s">
        <v>30910</v>
      </c>
      <c r="M29847" s="529" t="s">
        <v>1068</v>
      </c>
    </row>
    <row r="29848" spans="12:13" x14ac:dyDescent="0.35">
      <c r="L29848" s="535" t="s">
        <v>30911</v>
      </c>
      <c r="M29848" s="529" t="s">
        <v>1068</v>
      </c>
    </row>
    <row r="29849" spans="12:13" x14ac:dyDescent="0.35">
      <c r="L29849" s="535" t="s">
        <v>30912</v>
      </c>
      <c r="M29849" s="529" t="s">
        <v>1068</v>
      </c>
    </row>
    <row r="29850" spans="12:13" x14ac:dyDescent="0.35">
      <c r="L29850" s="535" t="s">
        <v>30913</v>
      </c>
      <c r="M29850" s="529" t="s">
        <v>1068</v>
      </c>
    </row>
    <row r="29851" spans="12:13" x14ac:dyDescent="0.35">
      <c r="L29851" s="535" t="s">
        <v>30914</v>
      </c>
      <c r="M29851" s="529" t="s">
        <v>1068</v>
      </c>
    </row>
    <row r="29852" spans="12:13" x14ac:dyDescent="0.35">
      <c r="L29852" s="535" t="s">
        <v>30915</v>
      </c>
      <c r="M29852" s="529" t="s">
        <v>1068</v>
      </c>
    </row>
    <row r="29853" spans="12:13" x14ac:dyDescent="0.35">
      <c r="L29853" s="535" t="s">
        <v>30916</v>
      </c>
      <c r="M29853" s="529" t="s">
        <v>1068</v>
      </c>
    </row>
    <row r="29854" spans="12:13" x14ac:dyDescent="0.35">
      <c r="L29854" s="535" t="s">
        <v>30917</v>
      </c>
      <c r="M29854" s="529" t="s">
        <v>1068</v>
      </c>
    </row>
    <row r="29855" spans="12:13" x14ac:dyDescent="0.35">
      <c r="L29855" s="535" t="s">
        <v>30918</v>
      </c>
      <c r="M29855" s="529" t="s">
        <v>1068</v>
      </c>
    </row>
    <row r="29856" spans="12:13" x14ac:dyDescent="0.35">
      <c r="L29856" s="535" t="s">
        <v>30919</v>
      </c>
      <c r="M29856" s="529" t="s">
        <v>1068</v>
      </c>
    </row>
    <row r="29857" spans="12:13" x14ac:dyDescent="0.35">
      <c r="L29857" s="535" t="s">
        <v>30920</v>
      </c>
      <c r="M29857" s="529" t="s">
        <v>1068</v>
      </c>
    </row>
    <row r="29858" spans="12:13" x14ac:dyDescent="0.35">
      <c r="L29858" s="535" t="s">
        <v>30921</v>
      </c>
      <c r="M29858" s="529" t="s">
        <v>1068</v>
      </c>
    </row>
    <row r="29859" spans="12:13" x14ac:dyDescent="0.35">
      <c r="L29859" s="535" t="s">
        <v>30922</v>
      </c>
      <c r="M29859" s="529" t="s">
        <v>1068</v>
      </c>
    </row>
    <row r="29860" spans="12:13" x14ac:dyDescent="0.35">
      <c r="L29860" s="535" t="s">
        <v>30923</v>
      </c>
      <c r="M29860" s="529" t="s">
        <v>1068</v>
      </c>
    </row>
    <row r="29861" spans="12:13" x14ac:dyDescent="0.35">
      <c r="L29861" s="535" t="s">
        <v>30924</v>
      </c>
      <c r="M29861" s="529" t="s">
        <v>1068</v>
      </c>
    </row>
    <row r="29862" spans="12:13" x14ac:dyDescent="0.35">
      <c r="L29862" s="535" t="s">
        <v>30925</v>
      </c>
      <c r="M29862" s="529" t="s">
        <v>1068</v>
      </c>
    </row>
    <row r="29863" spans="12:13" x14ac:dyDescent="0.35">
      <c r="L29863" s="535" t="s">
        <v>30926</v>
      </c>
      <c r="M29863" s="529" t="s">
        <v>1068</v>
      </c>
    </row>
    <row r="29864" spans="12:13" x14ac:dyDescent="0.35">
      <c r="L29864" s="535" t="s">
        <v>30927</v>
      </c>
      <c r="M29864" s="529" t="s">
        <v>1068</v>
      </c>
    </row>
    <row r="29865" spans="12:13" x14ac:dyDescent="0.35">
      <c r="L29865" s="535" t="s">
        <v>30928</v>
      </c>
      <c r="M29865" s="529" t="s">
        <v>1068</v>
      </c>
    </row>
    <row r="29866" spans="12:13" x14ac:dyDescent="0.35">
      <c r="L29866" s="535" t="s">
        <v>30929</v>
      </c>
      <c r="M29866" s="529" t="s">
        <v>1068</v>
      </c>
    </row>
    <row r="29867" spans="12:13" x14ac:dyDescent="0.35">
      <c r="L29867" s="535" t="s">
        <v>30930</v>
      </c>
      <c r="M29867" s="529" t="s">
        <v>1068</v>
      </c>
    </row>
    <row r="29868" spans="12:13" x14ac:dyDescent="0.35">
      <c r="L29868" s="535" t="s">
        <v>30931</v>
      </c>
      <c r="M29868" s="529" t="s">
        <v>1068</v>
      </c>
    </row>
    <row r="29869" spans="12:13" x14ac:dyDescent="0.35">
      <c r="L29869" s="535" t="s">
        <v>30932</v>
      </c>
      <c r="M29869" s="529" t="s">
        <v>1068</v>
      </c>
    </row>
    <row r="29870" spans="12:13" x14ac:dyDescent="0.35">
      <c r="L29870" s="535" t="s">
        <v>30933</v>
      </c>
      <c r="M29870" s="529" t="s">
        <v>1068</v>
      </c>
    </row>
    <row r="29871" spans="12:13" x14ac:dyDescent="0.35">
      <c r="L29871" s="535" t="s">
        <v>30934</v>
      </c>
      <c r="M29871" s="529" t="s">
        <v>1068</v>
      </c>
    </row>
    <row r="29872" spans="12:13" x14ac:dyDescent="0.35">
      <c r="L29872" s="535" t="s">
        <v>30935</v>
      </c>
      <c r="M29872" s="529" t="s">
        <v>1068</v>
      </c>
    </row>
    <row r="29873" spans="12:13" x14ac:dyDescent="0.35">
      <c r="L29873" s="535" t="s">
        <v>30936</v>
      </c>
      <c r="M29873" s="529" t="s">
        <v>1068</v>
      </c>
    </row>
    <row r="29874" spans="12:13" x14ac:dyDescent="0.35">
      <c r="L29874" s="535" t="s">
        <v>30937</v>
      </c>
      <c r="M29874" s="529" t="s">
        <v>1068</v>
      </c>
    </row>
    <row r="29875" spans="12:13" x14ac:dyDescent="0.35">
      <c r="L29875" s="535" t="s">
        <v>30938</v>
      </c>
      <c r="M29875" s="529" t="s">
        <v>1068</v>
      </c>
    </row>
    <row r="29876" spans="12:13" x14ac:dyDescent="0.35">
      <c r="L29876" s="535" t="s">
        <v>30939</v>
      </c>
      <c r="M29876" s="529" t="s">
        <v>1068</v>
      </c>
    </row>
    <row r="29877" spans="12:13" x14ac:dyDescent="0.35">
      <c r="L29877" s="535" t="s">
        <v>30940</v>
      </c>
      <c r="M29877" s="529" t="s">
        <v>1068</v>
      </c>
    </row>
    <row r="29878" spans="12:13" x14ac:dyDescent="0.35">
      <c r="L29878" s="535" t="s">
        <v>30941</v>
      </c>
      <c r="M29878" s="529" t="s">
        <v>1068</v>
      </c>
    </row>
    <row r="29879" spans="12:13" x14ac:dyDescent="0.35">
      <c r="L29879" s="535" t="s">
        <v>30942</v>
      </c>
      <c r="M29879" s="529" t="s">
        <v>1068</v>
      </c>
    </row>
    <row r="29880" spans="12:13" x14ac:dyDescent="0.35">
      <c r="L29880" s="535" t="s">
        <v>30943</v>
      </c>
      <c r="M29880" s="529" t="s">
        <v>1068</v>
      </c>
    </row>
    <row r="29881" spans="12:13" x14ac:dyDescent="0.35">
      <c r="L29881" s="535" t="s">
        <v>30944</v>
      </c>
      <c r="M29881" s="529" t="s">
        <v>1068</v>
      </c>
    </row>
    <row r="29882" spans="12:13" x14ac:dyDescent="0.35">
      <c r="L29882" s="535" t="s">
        <v>30945</v>
      </c>
      <c r="M29882" s="529" t="s">
        <v>1068</v>
      </c>
    </row>
    <row r="29883" spans="12:13" x14ac:dyDescent="0.35">
      <c r="L29883" s="535" t="s">
        <v>30946</v>
      </c>
      <c r="M29883" s="529" t="s">
        <v>1068</v>
      </c>
    </row>
    <row r="29884" spans="12:13" x14ac:dyDescent="0.35">
      <c r="L29884" s="535" t="s">
        <v>30947</v>
      </c>
      <c r="M29884" s="529" t="s">
        <v>1068</v>
      </c>
    </row>
    <row r="29885" spans="12:13" x14ac:dyDescent="0.35">
      <c r="L29885" s="535" t="s">
        <v>30948</v>
      </c>
      <c r="M29885" s="529" t="s">
        <v>1068</v>
      </c>
    </row>
    <row r="29886" spans="12:13" x14ac:dyDescent="0.35">
      <c r="L29886" s="535" t="s">
        <v>30949</v>
      </c>
      <c r="M29886" s="529" t="s">
        <v>1068</v>
      </c>
    </row>
    <row r="29887" spans="12:13" x14ac:dyDescent="0.35">
      <c r="L29887" s="535" t="s">
        <v>30950</v>
      </c>
      <c r="M29887" s="529" t="s">
        <v>1068</v>
      </c>
    </row>
    <row r="29888" spans="12:13" x14ac:dyDescent="0.35">
      <c r="L29888" s="535" t="s">
        <v>30951</v>
      </c>
      <c r="M29888" s="529" t="s">
        <v>1068</v>
      </c>
    </row>
    <row r="29889" spans="12:13" x14ac:dyDescent="0.35">
      <c r="L29889" s="535" t="s">
        <v>30952</v>
      </c>
      <c r="M29889" s="529" t="s">
        <v>1068</v>
      </c>
    </row>
    <row r="29890" spans="12:13" x14ac:dyDescent="0.35">
      <c r="L29890" s="535" t="s">
        <v>30953</v>
      </c>
      <c r="M29890" s="529" t="s">
        <v>1068</v>
      </c>
    </row>
    <row r="29891" spans="12:13" x14ac:dyDescent="0.35">
      <c r="L29891" s="535" t="s">
        <v>30954</v>
      </c>
      <c r="M29891" s="529" t="s">
        <v>1068</v>
      </c>
    </row>
    <row r="29892" spans="12:13" x14ac:dyDescent="0.35">
      <c r="L29892" s="535" t="s">
        <v>30955</v>
      </c>
      <c r="M29892" s="529" t="s">
        <v>1068</v>
      </c>
    </row>
    <row r="29893" spans="12:13" x14ac:dyDescent="0.35">
      <c r="L29893" s="535" t="s">
        <v>30956</v>
      </c>
      <c r="M29893" s="529" t="s">
        <v>1068</v>
      </c>
    </row>
    <row r="29894" spans="12:13" x14ac:dyDescent="0.35">
      <c r="L29894" s="535" t="s">
        <v>30957</v>
      </c>
      <c r="M29894" s="529" t="s">
        <v>1068</v>
      </c>
    </row>
    <row r="29895" spans="12:13" x14ac:dyDescent="0.35">
      <c r="L29895" s="535" t="s">
        <v>30958</v>
      </c>
      <c r="M29895" s="529" t="s">
        <v>1068</v>
      </c>
    </row>
    <row r="29896" spans="12:13" x14ac:dyDescent="0.35">
      <c r="L29896" s="535" t="s">
        <v>30959</v>
      </c>
      <c r="M29896" s="529" t="s">
        <v>1068</v>
      </c>
    </row>
    <row r="29897" spans="12:13" x14ac:dyDescent="0.35">
      <c r="L29897" s="535" t="s">
        <v>30960</v>
      </c>
      <c r="M29897" s="529" t="s">
        <v>1068</v>
      </c>
    </row>
    <row r="29898" spans="12:13" x14ac:dyDescent="0.35">
      <c r="L29898" s="535" t="s">
        <v>30961</v>
      </c>
      <c r="M29898" s="529" t="s">
        <v>1068</v>
      </c>
    </row>
    <row r="29899" spans="12:13" x14ac:dyDescent="0.35">
      <c r="L29899" s="535" t="s">
        <v>30962</v>
      </c>
      <c r="M29899" s="529" t="s">
        <v>1068</v>
      </c>
    </row>
    <row r="29900" spans="12:13" x14ac:dyDescent="0.35">
      <c r="L29900" s="535" t="s">
        <v>30963</v>
      </c>
      <c r="M29900" s="529" t="s">
        <v>1068</v>
      </c>
    </row>
    <row r="29901" spans="12:13" x14ac:dyDescent="0.35">
      <c r="L29901" s="535" t="s">
        <v>30964</v>
      </c>
      <c r="M29901" s="529" t="s">
        <v>1068</v>
      </c>
    </row>
    <row r="29902" spans="12:13" x14ac:dyDescent="0.35">
      <c r="L29902" s="535" t="s">
        <v>30965</v>
      </c>
      <c r="M29902" s="529" t="s">
        <v>1068</v>
      </c>
    </row>
    <row r="29903" spans="12:13" x14ac:dyDescent="0.35">
      <c r="L29903" s="535" t="s">
        <v>30966</v>
      </c>
      <c r="M29903" s="529" t="s">
        <v>1068</v>
      </c>
    </row>
    <row r="29904" spans="12:13" x14ac:dyDescent="0.35">
      <c r="L29904" s="535" t="s">
        <v>30967</v>
      </c>
      <c r="M29904" s="529" t="s">
        <v>1068</v>
      </c>
    </row>
    <row r="29905" spans="12:13" x14ac:dyDescent="0.35">
      <c r="L29905" s="535" t="s">
        <v>30968</v>
      </c>
      <c r="M29905" s="529" t="s">
        <v>1068</v>
      </c>
    </row>
    <row r="29906" spans="12:13" x14ac:dyDescent="0.35">
      <c r="L29906" s="535" t="s">
        <v>30969</v>
      </c>
      <c r="M29906" s="529" t="s">
        <v>1068</v>
      </c>
    </row>
    <row r="29907" spans="12:13" x14ac:dyDescent="0.35">
      <c r="L29907" s="535" t="s">
        <v>30970</v>
      </c>
      <c r="M29907" s="529" t="s">
        <v>1068</v>
      </c>
    </row>
    <row r="29908" spans="12:13" x14ac:dyDescent="0.35">
      <c r="L29908" s="535" t="s">
        <v>30971</v>
      </c>
      <c r="M29908" s="529" t="s">
        <v>1068</v>
      </c>
    </row>
    <row r="29909" spans="12:13" x14ac:dyDescent="0.35">
      <c r="L29909" s="535" t="s">
        <v>30972</v>
      </c>
      <c r="M29909" s="529" t="s">
        <v>1068</v>
      </c>
    </row>
    <row r="29910" spans="12:13" x14ac:dyDescent="0.35">
      <c r="L29910" s="535" t="s">
        <v>30973</v>
      </c>
      <c r="M29910" s="529" t="s">
        <v>1068</v>
      </c>
    </row>
    <row r="29911" spans="12:13" x14ac:dyDescent="0.35">
      <c r="L29911" s="535" t="s">
        <v>30974</v>
      </c>
      <c r="M29911" s="529" t="s">
        <v>1068</v>
      </c>
    </row>
    <row r="29912" spans="12:13" x14ac:dyDescent="0.35">
      <c r="L29912" s="535" t="s">
        <v>30975</v>
      </c>
      <c r="M29912" s="529" t="s">
        <v>1068</v>
      </c>
    </row>
    <row r="29913" spans="12:13" x14ac:dyDescent="0.35">
      <c r="L29913" s="535" t="s">
        <v>30976</v>
      </c>
      <c r="M29913" s="529" t="s">
        <v>1068</v>
      </c>
    </row>
    <row r="29914" spans="12:13" x14ac:dyDescent="0.35">
      <c r="L29914" s="535" t="s">
        <v>30977</v>
      </c>
      <c r="M29914" s="529" t="s">
        <v>1068</v>
      </c>
    </row>
    <row r="29915" spans="12:13" x14ac:dyDescent="0.35">
      <c r="L29915" s="535" t="s">
        <v>30978</v>
      </c>
      <c r="M29915" s="529" t="s">
        <v>1068</v>
      </c>
    </row>
    <row r="29916" spans="12:13" x14ac:dyDescent="0.35">
      <c r="L29916" s="535" t="s">
        <v>30979</v>
      </c>
      <c r="M29916" s="529" t="s">
        <v>1068</v>
      </c>
    </row>
    <row r="29917" spans="12:13" x14ac:dyDescent="0.35">
      <c r="L29917" s="535" t="s">
        <v>30980</v>
      </c>
      <c r="M29917" s="529" t="s">
        <v>1068</v>
      </c>
    </row>
    <row r="29918" spans="12:13" x14ac:dyDescent="0.35">
      <c r="L29918" s="535" t="s">
        <v>30981</v>
      </c>
      <c r="M29918" s="529" t="s">
        <v>1068</v>
      </c>
    </row>
    <row r="29919" spans="12:13" x14ac:dyDescent="0.35">
      <c r="L29919" s="535" t="s">
        <v>30982</v>
      </c>
      <c r="M29919" s="529" t="s">
        <v>1068</v>
      </c>
    </row>
    <row r="29920" spans="12:13" x14ac:dyDescent="0.35">
      <c r="L29920" s="535" t="s">
        <v>30983</v>
      </c>
      <c r="M29920" s="529" t="s">
        <v>1068</v>
      </c>
    </row>
    <row r="29921" spans="12:13" x14ac:dyDescent="0.35">
      <c r="L29921" s="535" t="s">
        <v>30984</v>
      </c>
      <c r="M29921" s="529" t="s">
        <v>1068</v>
      </c>
    </row>
    <row r="29922" spans="12:13" x14ac:dyDescent="0.35">
      <c r="L29922" s="535" t="s">
        <v>30985</v>
      </c>
      <c r="M29922" s="529" t="s">
        <v>1068</v>
      </c>
    </row>
    <row r="29923" spans="12:13" x14ac:dyDescent="0.35">
      <c r="L29923" s="535" t="s">
        <v>30986</v>
      </c>
      <c r="M29923" s="529" t="s">
        <v>1068</v>
      </c>
    </row>
    <row r="29924" spans="12:13" x14ac:dyDescent="0.35">
      <c r="L29924" s="535" t="s">
        <v>30987</v>
      </c>
      <c r="M29924" s="529" t="s">
        <v>1068</v>
      </c>
    </row>
    <row r="29925" spans="12:13" x14ac:dyDescent="0.35">
      <c r="L29925" s="535" t="s">
        <v>30988</v>
      </c>
      <c r="M29925" s="529" t="s">
        <v>1068</v>
      </c>
    </row>
    <row r="29926" spans="12:13" x14ac:dyDescent="0.35">
      <c r="L29926" s="535" t="s">
        <v>30989</v>
      </c>
      <c r="M29926" s="529" t="s">
        <v>1068</v>
      </c>
    </row>
    <row r="29927" spans="12:13" x14ac:dyDescent="0.35">
      <c r="L29927" s="535" t="s">
        <v>30990</v>
      </c>
      <c r="M29927" s="529" t="s">
        <v>1068</v>
      </c>
    </row>
    <row r="29928" spans="12:13" x14ac:dyDescent="0.35">
      <c r="L29928" s="535" t="s">
        <v>30991</v>
      </c>
      <c r="M29928" s="529" t="s">
        <v>1068</v>
      </c>
    </row>
    <row r="29929" spans="12:13" x14ac:dyDescent="0.35">
      <c r="L29929" s="535" t="s">
        <v>30992</v>
      </c>
      <c r="M29929" s="529" t="s">
        <v>1068</v>
      </c>
    </row>
    <row r="29930" spans="12:13" x14ac:dyDescent="0.35">
      <c r="L29930" s="535" t="s">
        <v>30993</v>
      </c>
      <c r="M29930" s="529" t="s">
        <v>1068</v>
      </c>
    </row>
    <row r="29931" spans="12:13" x14ac:dyDescent="0.35">
      <c r="L29931" s="535" t="s">
        <v>30994</v>
      </c>
      <c r="M29931" s="529" t="s">
        <v>1068</v>
      </c>
    </row>
    <row r="29932" spans="12:13" x14ac:dyDescent="0.35">
      <c r="L29932" s="535" t="s">
        <v>30995</v>
      </c>
      <c r="M29932" s="529" t="s">
        <v>1068</v>
      </c>
    </row>
    <row r="29933" spans="12:13" x14ac:dyDescent="0.35">
      <c r="L29933" s="535" t="s">
        <v>30996</v>
      </c>
      <c r="M29933" s="529" t="s">
        <v>1068</v>
      </c>
    </row>
    <row r="29934" spans="12:13" x14ac:dyDescent="0.35">
      <c r="L29934" s="535" t="s">
        <v>30997</v>
      </c>
      <c r="M29934" s="529" t="s">
        <v>1068</v>
      </c>
    </row>
    <row r="29935" spans="12:13" x14ac:dyDescent="0.35">
      <c r="L29935" s="535" t="s">
        <v>30998</v>
      </c>
      <c r="M29935" s="529" t="s">
        <v>1068</v>
      </c>
    </row>
    <row r="29936" spans="12:13" x14ac:dyDescent="0.35">
      <c r="L29936" s="535" t="s">
        <v>30999</v>
      </c>
      <c r="M29936" s="529" t="s">
        <v>1068</v>
      </c>
    </row>
    <row r="29937" spans="12:13" x14ac:dyDescent="0.35">
      <c r="L29937" s="535" t="s">
        <v>31000</v>
      </c>
      <c r="M29937" s="529" t="s">
        <v>1068</v>
      </c>
    </row>
    <row r="29938" spans="12:13" x14ac:dyDescent="0.35">
      <c r="L29938" s="535" t="s">
        <v>31001</v>
      </c>
      <c r="M29938" s="529" t="s">
        <v>1068</v>
      </c>
    </row>
    <row r="29939" spans="12:13" x14ac:dyDescent="0.35">
      <c r="L29939" s="535" t="s">
        <v>31002</v>
      </c>
      <c r="M29939" s="529" t="s">
        <v>1068</v>
      </c>
    </row>
    <row r="29940" spans="12:13" x14ac:dyDescent="0.35">
      <c r="L29940" s="535" t="s">
        <v>31003</v>
      </c>
      <c r="M29940" s="529" t="s">
        <v>1068</v>
      </c>
    </row>
    <row r="29941" spans="12:13" x14ac:dyDescent="0.35">
      <c r="L29941" s="535" t="s">
        <v>31004</v>
      </c>
      <c r="M29941" s="529" t="s">
        <v>1068</v>
      </c>
    </row>
    <row r="29942" spans="12:13" x14ac:dyDescent="0.35">
      <c r="L29942" s="535" t="s">
        <v>31005</v>
      </c>
      <c r="M29942" s="529" t="s">
        <v>1068</v>
      </c>
    </row>
    <row r="29943" spans="12:13" x14ac:dyDescent="0.35">
      <c r="L29943" s="535" t="s">
        <v>31006</v>
      </c>
      <c r="M29943" s="529" t="s">
        <v>1068</v>
      </c>
    </row>
    <row r="29944" spans="12:13" x14ac:dyDescent="0.35">
      <c r="L29944" s="535" t="s">
        <v>31007</v>
      </c>
      <c r="M29944" s="529" t="s">
        <v>1068</v>
      </c>
    </row>
    <row r="29945" spans="12:13" x14ac:dyDescent="0.35">
      <c r="L29945" s="535" t="s">
        <v>31008</v>
      </c>
      <c r="M29945" s="529" t="s">
        <v>1068</v>
      </c>
    </row>
    <row r="29946" spans="12:13" x14ac:dyDescent="0.35">
      <c r="L29946" s="535" t="s">
        <v>31009</v>
      </c>
      <c r="M29946" s="529" t="s">
        <v>1068</v>
      </c>
    </row>
    <row r="29947" spans="12:13" x14ac:dyDescent="0.35">
      <c r="L29947" s="535" t="s">
        <v>31010</v>
      </c>
      <c r="M29947" s="529" t="s">
        <v>1068</v>
      </c>
    </row>
    <row r="29948" spans="12:13" x14ac:dyDescent="0.35">
      <c r="L29948" s="535" t="s">
        <v>31011</v>
      </c>
      <c r="M29948" s="529" t="s">
        <v>1068</v>
      </c>
    </row>
    <row r="29949" spans="12:13" x14ac:dyDescent="0.35">
      <c r="L29949" s="535" t="s">
        <v>31012</v>
      </c>
      <c r="M29949" s="529" t="s">
        <v>1068</v>
      </c>
    </row>
    <row r="29950" spans="12:13" x14ac:dyDescent="0.35">
      <c r="L29950" s="535" t="s">
        <v>31013</v>
      </c>
      <c r="M29950" s="529" t="s">
        <v>1068</v>
      </c>
    </row>
    <row r="29951" spans="12:13" x14ac:dyDescent="0.35">
      <c r="L29951" s="535" t="s">
        <v>31014</v>
      </c>
      <c r="M29951" s="529" t="s">
        <v>1068</v>
      </c>
    </row>
    <row r="29952" spans="12:13" x14ac:dyDescent="0.35">
      <c r="L29952" s="535" t="s">
        <v>31015</v>
      </c>
      <c r="M29952" s="529" t="s">
        <v>1068</v>
      </c>
    </row>
    <row r="29953" spans="12:13" x14ac:dyDescent="0.35">
      <c r="L29953" s="535" t="s">
        <v>31016</v>
      </c>
      <c r="M29953" s="529" t="s">
        <v>1068</v>
      </c>
    </row>
    <row r="29954" spans="12:13" x14ac:dyDescent="0.35">
      <c r="L29954" s="535" t="s">
        <v>31017</v>
      </c>
      <c r="M29954" s="529" t="s">
        <v>1068</v>
      </c>
    </row>
    <row r="29955" spans="12:13" x14ac:dyDescent="0.35">
      <c r="L29955" s="535" t="s">
        <v>31018</v>
      </c>
      <c r="M29955" s="529" t="s">
        <v>1068</v>
      </c>
    </row>
    <row r="29956" spans="12:13" x14ac:dyDescent="0.35">
      <c r="L29956" s="535" t="s">
        <v>31019</v>
      </c>
      <c r="M29956" s="529" t="s">
        <v>1068</v>
      </c>
    </row>
    <row r="29957" spans="12:13" x14ac:dyDescent="0.35">
      <c r="L29957" s="535" t="s">
        <v>31020</v>
      </c>
      <c r="M29957" s="529" t="s">
        <v>1068</v>
      </c>
    </row>
    <row r="29958" spans="12:13" x14ac:dyDescent="0.35">
      <c r="L29958" s="535" t="s">
        <v>31021</v>
      </c>
      <c r="M29958" s="529" t="s">
        <v>1068</v>
      </c>
    </row>
    <row r="29959" spans="12:13" x14ac:dyDescent="0.35">
      <c r="L29959" s="535" t="s">
        <v>31022</v>
      </c>
      <c r="M29959" s="529" t="s">
        <v>1068</v>
      </c>
    </row>
    <row r="29960" spans="12:13" x14ac:dyDescent="0.35">
      <c r="L29960" s="535" t="s">
        <v>31023</v>
      </c>
      <c r="M29960" s="529" t="s">
        <v>1068</v>
      </c>
    </row>
    <row r="29961" spans="12:13" x14ac:dyDescent="0.35">
      <c r="L29961" s="535" t="s">
        <v>31024</v>
      </c>
      <c r="M29961" s="529" t="s">
        <v>1068</v>
      </c>
    </row>
    <row r="29962" spans="12:13" x14ac:dyDescent="0.35">
      <c r="L29962" s="535" t="s">
        <v>31025</v>
      </c>
      <c r="M29962" s="529" t="s">
        <v>1068</v>
      </c>
    </row>
    <row r="29963" spans="12:13" x14ac:dyDescent="0.35">
      <c r="L29963" s="535" t="s">
        <v>31026</v>
      </c>
      <c r="M29963" s="529" t="s">
        <v>1068</v>
      </c>
    </row>
    <row r="29964" spans="12:13" x14ac:dyDescent="0.35">
      <c r="L29964" s="535" t="s">
        <v>31027</v>
      </c>
      <c r="M29964" s="529" t="s">
        <v>1068</v>
      </c>
    </row>
    <row r="29965" spans="12:13" x14ac:dyDescent="0.35">
      <c r="L29965" s="535" t="s">
        <v>31028</v>
      </c>
      <c r="M29965" s="529" t="s">
        <v>1068</v>
      </c>
    </row>
    <row r="29966" spans="12:13" x14ac:dyDescent="0.35">
      <c r="L29966" s="535" t="s">
        <v>31029</v>
      </c>
      <c r="M29966" s="529" t="s">
        <v>1068</v>
      </c>
    </row>
    <row r="29967" spans="12:13" x14ac:dyDescent="0.35">
      <c r="L29967" s="535" t="s">
        <v>31030</v>
      </c>
      <c r="M29967" s="529" t="s">
        <v>1068</v>
      </c>
    </row>
    <row r="29968" spans="12:13" x14ac:dyDescent="0.35">
      <c r="L29968" s="535" t="s">
        <v>31031</v>
      </c>
      <c r="M29968" s="529" t="s">
        <v>1068</v>
      </c>
    </row>
    <row r="29969" spans="12:13" x14ac:dyDescent="0.35">
      <c r="L29969" s="535" t="s">
        <v>31032</v>
      </c>
      <c r="M29969" s="529" t="s">
        <v>1068</v>
      </c>
    </row>
    <row r="29970" spans="12:13" x14ac:dyDescent="0.35">
      <c r="L29970" s="535" t="s">
        <v>31033</v>
      </c>
      <c r="M29970" s="529" t="s">
        <v>1068</v>
      </c>
    </row>
    <row r="29971" spans="12:13" x14ac:dyDescent="0.35">
      <c r="L29971" s="535" t="s">
        <v>31034</v>
      </c>
      <c r="M29971" s="529" t="s">
        <v>1068</v>
      </c>
    </row>
    <row r="29972" spans="12:13" x14ac:dyDescent="0.35">
      <c r="L29972" s="535" t="s">
        <v>31035</v>
      </c>
      <c r="M29972" s="529" t="s">
        <v>1068</v>
      </c>
    </row>
    <row r="29973" spans="12:13" x14ac:dyDescent="0.35">
      <c r="L29973" s="535" t="s">
        <v>31036</v>
      </c>
      <c r="M29973" s="529" t="s">
        <v>1068</v>
      </c>
    </row>
    <row r="29974" spans="12:13" x14ac:dyDescent="0.35">
      <c r="L29974" s="535" t="s">
        <v>31037</v>
      </c>
      <c r="M29974" s="529" t="s">
        <v>1068</v>
      </c>
    </row>
    <row r="29975" spans="12:13" x14ac:dyDescent="0.35">
      <c r="L29975" s="535" t="s">
        <v>31038</v>
      </c>
      <c r="M29975" s="529" t="s">
        <v>1068</v>
      </c>
    </row>
    <row r="29976" spans="12:13" x14ac:dyDescent="0.35">
      <c r="L29976" s="535" t="s">
        <v>31039</v>
      </c>
      <c r="M29976" s="529" t="s">
        <v>1068</v>
      </c>
    </row>
    <row r="29977" spans="12:13" x14ac:dyDescent="0.35">
      <c r="L29977" s="535" t="s">
        <v>31040</v>
      </c>
      <c r="M29977" s="529" t="s">
        <v>1068</v>
      </c>
    </row>
    <row r="29978" spans="12:13" x14ac:dyDescent="0.35">
      <c r="L29978" s="535" t="s">
        <v>31041</v>
      </c>
      <c r="M29978" s="529" t="s">
        <v>1068</v>
      </c>
    </row>
    <row r="29979" spans="12:13" x14ac:dyDescent="0.35">
      <c r="L29979" s="535" t="s">
        <v>31042</v>
      </c>
      <c r="M29979" s="529" t="s">
        <v>1068</v>
      </c>
    </row>
    <row r="29980" spans="12:13" x14ac:dyDescent="0.35">
      <c r="L29980" s="535" t="s">
        <v>31043</v>
      </c>
      <c r="M29980" s="529" t="s">
        <v>1068</v>
      </c>
    </row>
    <row r="29981" spans="12:13" x14ac:dyDescent="0.35">
      <c r="L29981" s="535" t="s">
        <v>31044</v>
      </c>
      <c r="M29981" s="529" t="s">
        <v>1068</v>
      </c>
    </row>
    <row r="29982" spans="12:13" x14ac:dyDescent="0.35">
      <c r="L29982" s="535" t="s">
        <v>31045</v>
      </c>
      <c r="M29982" s="529" t="s">
        <v>1068</v>
      </c>
    </row>
    <row r="29983" spans="12:13" x14ac:dyDescent="0.35">
      <c r="L29983" s="535" t="s">
        <v>31046</v>
      </c>
      <c r="M29983" s="529" t="s">
        <v>1068</v>
      </c>
    </row>
    <row r="29984" spans="12:13" x14ac:dyDescent="0.35">
      <c r="L29984" s="535" t="s">
        <v>31047</v>
      </c>
      <c r="M29984" s="529" t="s">
        <v>1068</v>
      </c>
    </row>
    <row r="29985" spans="12:13" x14ac:dyDescent="0.35">
      <c r="L29985" s="535" t="s">
        <v>31048</v>
      </c>
      <c r="M29985" s="529" t="s">
        <v>1068</v>
      </c>
    </row>
    <row r="29986" spans="12:13" x14ac:dyDescent="0.35">
      <c r="L29986" s="535" t="s">
        <v>31049</v>
      </c>
      <c r="M29986" s="529" t="s">
        <v>1068</v>
      </c>
    </row>
    <row r="29987" spans="12:13" x14ac:dyDescent="0.35">
      <c r="L29987" s="535" t="s">
        <v>31050</v>
      </c>
      <c r="M29987" s="529" t="s">
        <v>1068</v>
      </c>
    </row>
    <row r="29988" spans="12:13" x14ac:dyDescent="0.35">
      <c r="L29988" s="535" t="s">
        <v>31051</v>
      </c>
      <c r="M29988" s="529" t="s">
        <v>1068</v>
      </c>
    </row>
    <row r="29989" spans="12:13" x14ac:dyDescent="0.35">
      <c r="L29989" s="535" t="s">
        <v>31052</v>
      </c>
      <c r="M29989" s="529" t="s">
        <v>1068</v>
      </c>
    </row>
    <row r="29990" spans="12:13" x14ac:dyDescent="0.35">
      <c r="L29990" s="535" t="s">
        <v>31053</v>
      </c>
      <c r="M29990" s="529" t="s">
        <v>1068</v>
      </c>
    </row>
    <row r="29991" spans="12:13" x14ac:dyDescent="0.35">
      <c r="L29991" s="535" t="s">
        <v>31054</v>
      </c>
      <c r="M29991" s="529" t="s">
        <v>1068</v>
      </c>
    </row>
    <row r="29992" spans="12:13" x14ac:dyDescent="0.35">
      <c r="L29992" s="535" t="s">
        <v>31055</v>
      </c>
      <c r="M29992" s="529" t="s">
        <v>1068</v>
      </c>
    </row>
    <row r="29993" spans="12:13" x14ac:dyDescent="0.35">
      <c r="L29993" s="535" t="s">
        <v>31056</v>
      </c>
      <c r="M29993" s="529" t="s">
        <v>1068</v>
      </c>
    </row>
    <row r="29994" spans="12:13" x14ac:dyDescent="0.35">
      <c r="L29994" s="535" t="s">
        <v>31057</v>
      </c>
      <c r="M29994" s="529" t="s">
        <v>1068</v>
      </c>
    </row>
    <row r="29995" spans="12:13" x14ac:dyDescent="0.35">
      <c r="L29995" s="535" t="s">
        <v>31058</v>
      </c>
      <c r="M29995" s="529" t="s">
        <v>1068</v>
      </c>
    </row>
    <row r="29996" spans="12:13" x14ac:dyDescent="0.35">
      <c r="L29996" s="535" t="s">
        <v>31059</v>
      </c>
      <c r="M29996" s="529" t="s">
        <v>1068</v>
      </c>
    </row>
    <row r="29997" spans="12:13" x14ac:dyDescent="0.35">
      <c r="L29997" s="535" t="s">
        <v>31060</v>
      </c>
      <c r="M29997" s="529" t="s">
        <v>1068</v>
      </c>
    </row>
    <row r="29998" spans="12:13" x14ac:dyDescent="0.35">
      <c r="L29998" s="535" t="s">
        <v>31061</v>
      </c>
      <c r="M29998" s="529" t="s">
        <v>1068</v>
      </c>
    </row>
    <row r="29999" spans="12:13" x14ac:dyDescent="0.35">
      <c r="L29999" s="535" t="s">
        <v>31062</v>
      </c>
      <c r="M29999" s="529" t="s">
        <v>1068</v>
      </c>
    </row>
    <row r="30000" spans="12:13" x14ac:dyDescent="0.35">
      <c r="L30000" s="535" t="s">
        <v>31063</v>
      </c>
      <c r="M30000" s="529" t="s">
        <v>1068</v>
      </c>
    </row>
    <row r="30001" spans="12:13" x14ac:dyDescent="0.35">
      <c r="L30001" s="535" t="s">
        <v>31064</v>
      </c>
      <c r="M30001" s="529" t="s">
        <v>1068</v>
      </c>
    </row>
    <row r="30002" spans="12:13" x14ac:dyDescent="0.35">
      <c r="L30002" s="535" t="s">
        <v>31065</v>
      </c>
      <c r="M30002" s="529" t="s">
        <v>1068</v>
      </c>
    </row>
    <row r="30003" spans="12:13" x14ac:dyDescent="0.35">
      <c r="L30003" s="535" t="s">
        <v>31066</v>
      </c>
      <c r="M30003" s="529" t="s">
        <v>1068</v>
      </c>
    </row>
    <row r="30004" spans="12:13" x14ac:dyDescent="0.35">
      <c r="L30004" s="535" t="s">
        <v>31067</v>
      </c>
      <c r="M30004" s="529" t="s">
        <v>1068</v>
      </c>
    </row>
    <row r="30005" spans="12:13" x14ac:dyDescent="0.35">
      <c r="L30005" s="535" t="s">
        <v>31068</v>
      </c>
      <c r="M30005" s="529" t="s">
        <v>1068</v>
      </c>
    </row>
    <row r="30006" spans="12:13" x14ac:dyDescent="0.35">
      <c r="L30006" s="535" t="s">
        <v>31069</v>
      </c>
      <c r="M30006" s="529" t="s">
        <v>1068</v>
      </c>
    </row>
    <row r="30007" spans="12:13" x14ac:dyDescent="0.35">
      <c r="L30007" s="535" t="s">
        <v>31070</v>
      </c>
      <c r="M30007" s="529" t="s">
        <v>1068</v>
      </c>
    </row>
    <row r="30008" spans="12:13" x14ac:dyDescent="0.35">
      <c r="L30008" s="535" t="s">
        <v>31071</v>
      </c>
      <c r="M30008" s="529" t="s">
        <v>1068</v>
      </c>
    </row>
    <row r="30009" spans="12:13" x14ac:dyDescent="0.35">
      <c r="L30009" s="535" t="s">
        <v>31072</v>
      </c>
      <c r="M30009" s="529" t="s">
        <v>1068</v>
      </c>
    </row>
    <row r="30010" spans="12:13" x14ac:dyDescent="0.35">
      <c r="L30010" s="535" t="s">
        <v>31073</v>
      </c>
      <c r="M30010" s="529" t="s">
        <v>1068</v>
      </c>
    </row>
    <row r="30011" spans="12:13" x14ac:dyDescent="0.35">
      <c r="L30011" s="535" t="s">
        <v>31074</v>
      </c>
      <c r="M30011" s="529" t="s">
        <v>1068</v>
      </c>
    </row>
    <row r="30012" spans="12:13" x14ac:dyDescent="0.35">
      <c r="L30012" s="535" t="s">
        <v>31075</v>
      </c>
      <c r="M30012" s="529" t="s">
        <v>1068</v>
      </c>
    </row>
    <row r="30013" spans="12:13" x14ac:dyDescent="0.35">
      <c r="L30013" s="535" t="s">
        <v>31076</v>
      </c>
      <c r="M30013" s="529" t="s">
        <v>1068</v>
      </c>
    </row>
    <row r="30014" spans="12:13" x14ac:dyDescent="0.35">
      <c r="L30014" s="535" t="s">
        <v>31077</v>
      </c>
      <c r="M30014" s="529" t="s">
        <v>1068</v>
      </c>
    </row>
    <row r="30015" spans="12:13" x14ac:dyDescent="0.35">
      <c r="L30015" s="535" t="s">
        <v>31078</v>
      </c>
      <c r="M30015" s="529" t="s">
        <v>1068</v>
      </c>
    </row>
    <row r="30016" spans="12:13" x14ac:dyDescent="0.35">
      <c r="L30016" s="535" t="s">
        <v>31079</v>
      </c>
      <c r="M30016" s="529" t="s">
        <v>1068</v>
      </c>
    </row>
    <row r="30017" spans="12:13" x14ac:dyDescent="0.35">
      <c r="L30017" s="535" t="s">
        <v>31080</v>
      </c>
      <c r="M30017" s="529" t="s">
        <v>1068</v>
      </c>
    </row>
    <row r="30018" spans="12:13" x14ac:dyDescent="0.35">
      <c r="L30018" s="535" t="s">
        <v>31081</v>
      </c>
      <c r="M30018" s="529" t="s">
        <v>1068</v>
      </c>
    </row>
    <row r="30019" spans="12:13" x14ac:dyDescent="0.35">
      <c r="L30019" s="535" t="s">
        <v>31082</v>
      </c>
      <c r="M30019" s="529" t="s">
        <v>1068</v>
      </c>
    </row>
    <row r="30020" spans="12:13" x14ac:dyDescent="0.35">
      <c r="L30020" s="535" t="s">
        <v>31083</v>
      </c>
      <c r="M30020" s="529" t="s">
        <v>1068</v>
      </c>
    </row>
    <row r="30021" spans="12:13" x14ac:dyDescent="0.35">
      <c r="L30021" s="535" t="s">
        <v>31084</v>
      </c>
      <c r="M30021" s="529" t="s">
        <v>1068</v>
      </c>
    </row>
    <row r="30022" spans="12:13" x14ac:dyDescent="0.35">
      <c r="L30022" s="535" t="s">
        <v>31085</v>
      </c>
      <c r="M30022" s="529" t="s">
        <v>1068</v>
      </c>
    </row>
    <row r="30023" spans="12:13" x14ac:dyDescent="0.35">
      <c r="L30023" s="535" t="s">
        <v>31086</v>
      </c>
      <c r="M30023" s="529" t="s">
        <v>1068</v>
      </c>
    </row>
    <row r="30024" spans="12:13" x14ac:dyDescent="0.35">
      <c r="L30024" s="535" t="s">
        <v>31087</v>
      </c>
      <c r="M30024" s="529" t="s">
        <v>1068</v>
      </c>
    </row>
    <row r="30025" spans="12:13" x14ac:dyDescent="0.35">
      <c r="L30025" s="535" t="s">
        <v>31088</v>
      </c>
      <c r="M30025" s="529" t="s">
        <v>1068</v>
      </c>
    </row>
    <row r="30026" spans="12:13" x14ac:dyDescent="0.35">
      <c r="L30026" s="535" t="s">
        <v>31089</v>
      </c>
      <c r="M30026" s="529" t="s">
        <v>1068</v>
      </c>
    </row>
    <row r="30027" spans="12:13" x14ac:dyDescent="0.35">
      <c r="L30027" s="535" t="s">
        <v>31090</v>
      </c>
      <c r="M30027" s="529" t="s">
        <v>1068</v>
      </c>
    </row>
    <row r="30028" spans="12:13" x14ac:dyDescent="0.35">
      <c r="L30028" s="535" t="s">
        <v>31091</v>
      </c>
      <c r="M30028" s="529" t="s">
        <v>1068</v>
      </c>
    </row>
    <row r="30029" spans="12:13" x14ac:dyDescent="0.35">
      <c r="L30029" s="535" t="s">
        <v>31092</v>
      </c>
      <c r="M30029" s="529" t="s">
        <v>1068</v>
      </c>
    </row>
    <row r="30030" spans="12:13" x14ac:dyDescent="0.35">
      <c r="L30030" s="535" t="s">
        <v>31093</v>
      </c>
      <c r="M30030" s="529" t="s">
        <v>1068</v>
      </c>
    </row>
    <row r="30031" spans="12:13" x14ac:dyDescent="0.35">
      <c r="L30031" s="535" t="s">
        <v>31094</v>
      </c>
      <c r="M30031" s="529" t="s">
        <v>1068</v>
      </c>
    </row>
    <row r="30032" spans="12:13" x14ac:dyDescent="0.35">
      <c r="L30032" s="535" t="s">
        <v>31095</v>
      </c>
      <c r="M30032" s="529" t="s">
        <v>1068</v>
      </c>
    </row>
    <row r="30033" spans="12:13" x14ac:dyDescent="0.35">
      <c r="L30033" s="535" t="s">
        <v>31096</v>
      </c>
      <c r="M30033" s="529" t="s">
        <v>1068</v>
      </c>
    </row>
    <row r="30034" spans="12:13" x14ac:dyDescent="0.35">
      <c r="L30034" s="535" t="s">
        <v>31097</v>
      </c>
      <c r="M30034" s="529" t="s">
        <v>1068</v>
      </c>
    </row>
    <row r="30035" spans="12:13" x14ac:dyDescent="0.35">
      <c r="L30035" s="535" t="s">
        <v>31098</v>
      </c>
      <c r="M30035" s="529" t="s">
        <v>1068</v>
      </c>
    </row>
    <row r="30036" spans="12:13" x14ac:dyDescent="0.35">
      <c r="L30036" s="535" t="s">
        <v>31099</v>
      </c>
      <c r="M30036" s="529" t="s">
        <v>1068</v>
      </c>
    </row>
    <row r="30037" spans="12:13" x14ac:dyDescent="0.35">
      <c r="L30037" s="535" t="s">
        <v>31100</v>
      </c>
      <c r="M30037" s="529" t="s">
        <v>1068</v>
      </c>
    </row>
    <row r="30038" spans="12:13" x14ac:dyDescent="0.35">
      <c r="L30038" s="535" t="s">
        <v>31101</v>
      </c>
      <c r="M30038" s="529" t="s">
        <v>1068</v>
      </c>
    </row>
    <row r="30039" spans="12:13" x14ac:dyDescent="0.35">
      <c r="L30039" s="535" t="s">
        <v>31102</v>
      </c>
      <c r="M30039" s="529" t="s">
        <v>1068</v>
      </c>
    </row>
    <row r="30040" spans="12:13" x14ac:dyDescent="0.35">
      <c r="L30040" s="535" t="s">
        <v>31103</v>
      </c>
      <c r="M30040" s="529" t="s">
        <v>1068</v>
      </c>
    </row>
    <row r="30041" spans="12:13" x14ac:dyDescent="0.35">
      <c r="L30041" s="535" t="s">
        <v>31104</v>
      </c>
      <c r="M30041" s="529" t="s">
        <v>1068</v>
      </c>
    </row>
    <row r="30042" spans="12:13" x14ac:dyDescent="0.35">
      <c r="L30042" s="535" t="s">
        <v>31105</v>
      </c>
      <c r="M30042" s="529" t="s">
        <v>1068</v>
      </c>
    </row>
    <row r="30043" spans="12:13" x14ac:dyDescent="0.35">
      <c r="L30043" s="535" t="s">
        <v>31106</v>
      </c>
      <c r="M30043" s="529" t="s">
        <v>1068</v>
      </c>
    </row>
    <row r="30044" spans="12:13" x14ac:dyDescent="0.35">
      <c r="L30044" s="535" t="s">
        <v>31107</v>
      </c>
      <c r="M30044" s="529" t="s">
        <v>1068</v>
      </c>
    </row>
    <row r="30045" spans="12:13" x14ac:dyDescent="0.35">
      <c r="L30045" s="535" t="s">
        <v>31108</v>
      </c>
      <c r="M30045" s="529" t="s">
        <v>1068</v>
      </c>
    </row>
    <row r="30046" spans="12:13" x14ac:dyDescent="0.35">
      <c r="L30046" s="535" t="s">
        <v>31109</v>
      </c>
      <c r="M30046" s="529" t="s">
        <v>1068</v>
      </c>
    </row>
    <row r="30047" spans="12:13" x14ac:dyDescent="0.35">
      <c r="L30047" s="535" t="s">
        <v>31110</v>
      </c>
      <c r="M30047" s="529" t="s">
        <v>1068</v>
      </c>
    </row>
    <row r="30048" spans="12:13" x14ac:dyDescent="0.35">
      <c r="L30048" s="535" t="s">
        <v>31111</v>
      </c>
      <c r="M30048" s="529" t="s">
        <v>1068</v>
      </c>
    </row>
    <row r="30049" spans="12:13" x14ac:dyDescent="0.35">
      <c r="L30049" s="535" t="s">
        <v>31112</v>
      </c>
      <c r="M30049" s="529" t="s">
        <v>1068</v>
      </c>
    </row>
    <row r="30050" spans="12:13" x14ac:dyDescent="0.35">
      <c r="L30050" s="535" t="s">
        <v>31113</v>
      </c>
      <c r="M30050" s="529" t="s">
        <v>1068</v>
      </c>
    </row>
    <row r="30051" spans="12:13" x14ac:dyDescent="0.35">
      <c r="L30051" s="535" t="s">
        <v>31114</v>
      </c>
      <c r="M30051" s="529" t="s">
        <v>1068</v>
      </c>
    </row>
    <row r="30052" spans="12:13" x14ac:dyDescent="0.35">
      <c r="L30052" s="535" t="s">
        <v>31115</v>
      </c>
      <c r="M30052" s="529" t="s">
        <v>1068</v>
      </c>
    </row>
    <row r="30053" spans="12:13" x14ac:dyDescent="0.35">
      <c r="L30053" s="535" t="s">
        <v>31116</v>
      </c>
      <c r="M30053" s="529" t="s">
        <v>1068</v>
      </c>
    </row>
    <row r="30054" spans="12:13" x14ac:dyDescent="0.35">
      <c r="L30054" s="535" t="s">
        <v>31117</v>
      </c>
      <c r="M30054" s="529" t="s">
        <v>1068</v>
      </c>
    </row>
    <row r="30055" spans="12:13" x14ac:dyDescent="0.35">
      <c r="L30055" s="535" t="s">
        <v>31118</v>
      </c>
      <c r="M30055" s="529" t="s">
        <v>1068</v>
      </c>
    </row>
    <row r="30056" spans="12:13" x14ac:dyDescent="0.35">
      <c r="L30056" s="535" t="s">
        <v>31119</v>
      </c>
      <c r="M30056" s="529" t="s">
        <v>1068</v>
      </c>
    </row>
    <row r="30057" spans="12:13" x14ac:dyDescent="0.35">
      <c r="L30057" s="535" t="s">
        <v>31120</v>
      </c>
      <c r="M30057" s="529" t="s">
        <v>1068</v>
      </c>
    </row>
    <row r="30058" spans="12:13" x14ac:dyDescent="0.35">
      <c r="L30058" s="535" t="s">
        <v>31121</v>
      </c>
      <c r="M30058" s="529" t="s">
        <v>1068</v>
      </c>
    </row>
    <row r="30059" spans="12:13" x14ac:dyDescent="0.35">
      <c r="L30059" s="535" t="s">
        <v>31122</v>
      </c>
      <c r="M30059" s="529" t="s">
        <v>1068</v>
      </c>
    </row>
    <row r="30060" spans="12:13" x14ac:dyDescent="0.35">
      <c r="L30060" s="535" t="s">
        <v>31123</v>
      </c>
      <c r="M30060" s="529" t="s">
        <v>1068</v>
      </c>
    </row>
    <row r="30061" spans="12:13" x14ac:dyDescent="0.35">
      <c r="L30061" s="535" t="s">
        <v>31124</v>
      </c>
      <c r="M30061" s="529" t="s">
        <v>1068</v>
      </c>
    </row>
    <row r="30062" spans="12:13" x14ac:dyDescent="0.35">
      <c r="L30062" s="535" t="s">
        <v>31125</v>
      </c>
      <c r="M30062" s="529" t="s">
        <v>1068</v>
      </c>
    </row>
    <row r="30063" spans="12:13" x14ac:dyDescent="0.35">
      <c r="L30063" s="535" t="s">
        <v>31126</v>
      </c>
      <c r="M30063" s="529" t="s">
        <v>1068</v>
      </c>
    </row>
    <row r="30064" spans="12:13" x14ac:dyDescent="0.35">
      <c r="L30064" s="535" t="s">
        <v>31127</v>
      </c>
      <c r="M30064" s="529" t="s">
        <v>1068</v>
      </c>
    </row>
    <row r="30065" spans="12:13" x14ac:dyDescent="0.35">
      <c r="L30065" s="535" t="s">
        <v>31128</v>
      </c>
      <c r="M30065" s="529" t="s">
        <v>1068</v>
      </c>
    </row>
    <row r="30066" spans="12:13" x14ac:dyDescent="0.35">
      <c r="L30066" s="535" t="s">
        <v>31129</v>
      </c>
      <c r="M30066" s="529" t="s">
        <v>1068</v>
      </c>
    </row>
    <row r="30067" spans="12:13" x14ac:dyDescent="0.35">
      <c r="L30067" s="535" t="s">
        <v>31130</v>
      </c>
      <c r="M30067" s="529" t="s">
        <v>1068</v>
      </c>
    </row>
    <row r="30068" spans="12:13" x14ac:dyDescent="0.35">
      <c r="L30068" s="535" t="s">
        <v>31131</v>
      </c>
      <c r="M30068" s="529" t="s">
        <v>1068</v>
      </c>
    </row>
    <row r="30069" spans="12:13" x14ac:dyDescent="0.35">
      <c r="L30069" s="535" t="s">
        <v>31132</v>
      </c>
      <c r="M30069" s="529" t="s">
        <v>1068</v>
      </c>
    </row>
    <row r="30070" spans="12:13" x14ac:dyDescent="0.35">
      <c r="L30070" s="535" t="s">
        <v>31133</v>
      </c>
      <c r="M30070" s="529" t="s">
        <v>1068</v>
      </c>
    </row>
    <row r="30071" spans="12:13" x14ac:dyDescent="0.35">
      <c r="L30071" s="535" t="s">
        <v>31134</v>
      </c>
      <c r="M30071" s="529" t="s">
        <v>1068</v>
      </c>
    </row>
    <row r="30072" spans="12:13" x14ac:dyDescent="0.35">
      <c r="L30072" s="535" t="s">
        <v>31135</v>
      </c>
      <c r="M30072" s="529" t="s">
        <v>1068</v>
      </c>
    </row>
    <row r="30073" spans="12:13" x14ac:dyDescent="0.35">
      <c r="L30073" s="535" t="s">
        <v>31136</v>
      </c>
      <c r="M30073" s="529" t="s">
        <v>1068</v>
      </c>
    </row>
    <row r="30074" spans="12:13" x14ac:dyDescent="0.35">
      <c r="L30074" s="535" t="s">
        <v>31137</v>
      </c>
      <c r="M30074" s="529" t="s">
        <v>1068</v>
      </c>
    </row>
    <row r="30075" spans="12:13" x14ac:dyDescent="0.35">
      <c r="L30075" s="535" t="s">
        <v>31138</v>
      </c>
      <c r="M30075" s="529" t="s">
        <v>1068</v>
      </c>
    </row>
    <row r="30076" spans="12:13" x14ac:dyDescent="0.35">
      <c r="L30076" s="535" t="s">
        <v>31139</v>
      </c>
      <c r="M30076" s="529" t="s">
        <v>1068</v>
      </c>
    </row>
    <row r="30077" spans="12:13" x14ac:dyDescent="0.35">
      <c r="L30077" s="535" t="s">
        <v>31140</v>
      </c>
      <c r="M30077" s="529" t="s">
        <v>1068</v>
      </c>
    </row>
    <row r="30078" spans="12:13" x14ac:dyDescent="0.35">
      <c r="L30078" s="535" t="s">
        <v>31141</v>
      </c>
      <c r="M30078" s="529" t="s">
        <v>1068</v>
      </c>
    </row>
    <row r="30079" spans="12:13" x14ac:dyDescent="0.35">
      <c r="L30079" s="535" t="s">
        <v>31142</v>
      </c>
      <c r="M30079" s="529" t="s">
        <v>1068</v>
      </c>
    </row>
    <row r="30080" spans="12:13" x14ac:dyDescent="0.35">
      <c r="L30080" s="535" t="s">
        <v>31143</v>
      </c>
      <c r="M30080" s="529" t="s">
        <v>1068</v>
      </c>
    </row>
    <row r="30081" spans="12:13" x14ac:dyDescent="0.35">
      <c r="L30081" s="535" t="s">
        <v>31144</v>
      </c>
      <c r="M30081" s="529" t="s">
        <v>1068</v>
      </c>
    </row>
    <row r="30082" spans="12:13" x14ac:dyDescent="0.35">
      <c r="L30082" s="535" t="s">
        <v>31145</v>
      </c>
      <c r="M30082" s="529" t="s">
        <v>1068</v>
      </c>
    </row>
    <row r="30083" spans="12:13" x14ac:dyDescent="0.35">
      <c r="L30083" s="535" t="s">
        <v>31146</v>
      </c>
      <c r="M30083" s="529" t="s">
        <v>1068</v>
      </c>
    </row>
    <row r="30084" spans="12:13" x14ac:dyDescent="0.35">
      <c r="L30084" s="535" t="s">
        <v>31147</v>
      </c>
      <c r="M30084" s="529" t="s">
        <v>1068</v>
      </c>
    </row>
    <row r="30085" spans="12:13" x14ac:dyDescent="0.35">
      <c r="L30085" s="535" t="s">
        <v>31148</v>
      </c>
      <c r="M30085" s="529" t="s">
        <v>1068</v>
      </c>
    </row>
    <row r="30086" spans="12:13" x14ac:dyDescent="0.35">
      <c r="L30086" s="535" t="s">
        <v>31149</v>
      </c>
      <c r="M30086" s="529" t="s">
        <v>1068</v>
      </c>
    </row>
    <row r="30087" spans="12:13" x14ac:dyDescent="0.35">
      <c r="L30087" s="535" t="s">
        <v>31150</v>
      </c>
      <c r="M30087" s="529" t="s">
        <v>1068</v>
      </c>
    </row>
    <row r="30088" spans="12:13" x14ac:dyDescent="0.35">
      <c r="L30088" s="535" t="s">
        <v>31151</v>
      </c>
      <c r="M30088" s="529" t="s">
        <v>1068</v>
      </c>
    </row>
    <row r="30089" spans="12:13" x14ac:dyDescent="0.35">
      <c r="L30089" s="535" t="s">
        <v>31152</v>
      </c>
      <c r="M30089" s="529" t="s">
        <v>1068</v>
      </c>
    </row>
    <row r="30090" spans="12:13" x14ac:dyDescent="0.35">
      <c r="L30090" s="535" t="s">
        <v>31153</v>
      </c>
      <c r="M30090" s="529" t="s">
        <v>1068</v>
      </c>
    </row>
    <row r="30091" spans="12:13" x14ac:dyDescent="0.35">
      <c r="L30091" s="535" t="s">
        <v>31154</v>
      </c>
      <c r="M30091" s="529" t="s">
        <v>1068</v>
      </c>
    </row>
    <row r="30092" spans="12:13" x14ac:dyDescent="0.35">
      <c r="L30092" s="535" t="s">
        <v>31155</v>
      </c>
      <c r="M30092" s="529" t="s">
        <v>1068</v>
      </c>
    </row>
    <row r="30093" spans="12:13" x14ac:dyDescent="0.35">
      <c r="L30093" s="535" t="s">
        <v>31156</v>
      </c>
      <c r="M30093" s="529" t="s">
        <v>1068</v>
      </c>
    </row>
    <row r="30094" spans="12:13" x14ac:dyDescent="0.35">
      <c r="L30094" s="535" t="s">
        <v>31157</v>
      </c>
      <c r="M30094" s="529" t="s">
        <v>1068</v>
      </c>
    </row>
    <row r="30095" spans="12:13" x14ac:dyDescent="0.35">
      <c r="L30095" s="535" t="s">
        <v>31158</v>
      </c>
      <c r="M30095" s="529" t="s">
        <v>1068</v>
      </c>
    </row>
    <row r="30096" spans="12:13" x14ac:dyDescent="0.35">
      <c r="L30096" s="535" t="s">
        <v>31159</v>
      </c>
      <c r="M30096" s="529" t="s">
        <v>1068</v>
      </c>
    </row>
    <row r="30097" spans="12:13" x14ac:dyDescent="0.35">
      <c r="L30097" s="535" t="s">
        <v>31160</v>
      </c>
      <c r="M30097" s="529" t="s">
        <v>1068</v>
      </c>
    </row>
    <row r="30098" spans="12:13" x14ac:dyDescent="0.35">
      <c r="L30098" s="535" t="s">
        <v>31161</v>
      </c>
      <c r="M30098" s="529" t="s">
        <v>1068</v>
      </c>
    </row>
    <row r="30099" spans="12:13" x14ac:dyDescent="0.35">
      <c r="L30099" s="535" t="s">
        <v>31162</v>
      </c>
      <c r="M30099" s="529" t="s">
        <v>1068</v>
      </c>
    </row>
    <row r="30100" spans="12:13" x14ac:dyDescent="0.35">
      <c r="L30100" s="535" t="s">
        <v>31163</v>
      </c>
      <c r="M30100" s="529" t="s">
        <v>1068</v>
      </c>
    </row>
    <row r="30101" spans="12:13" x14ac:dyDescent="0.35">
      <c r="L30101" s="535" t="s">
        <v>31164</v>
      </c>
      <c r="M30101" s="529" t="s">
        <v>1068</v>
      </c>
    </row>
    <row r="30102" spans="12:13" x14ac:dyDescent="0.35">
      <c r="L30102" s="535" t="s">
        <v>31165</v>
      </c>
      <c r="M30102" s="529" t="s">
        <v>1068</v>
      </c>
    </row>
    <row r="30103" spans="12:13" x14ac:dyDescent="0.35">
      <c r="L30103" s="535" t="s">
        <v>31166</v>
      </c>
      <c r="M30103" s="529" t="s">
        <v>1068</v>
      </c>
    </row>
    <row r="30104" spans="12:13" x14ac:dyDescent="0.35">
      <c r="L30104" s="535" t="s">
        <v>31167</v>
      </c>
      <c r="M30104" s="529" t="s">
        <v>1068</v>
      </c>
    </row>
    <row r="30105" spans="12:13" x14ac:dyDescent="0.35">
      <c r="L30105" s="535" t="s">
        <v>31168</v>
      </c>
      <c r="M30105" s="529" t="s">
        <v>1068</v>
      </c>
    </row>
    <row r="30106" spans="12:13" x14ac:dyDescent="0.35">
      <c r="L30106" s="535" t="s">
        <v>31169</v>
      </c>
      <c r="M30106" s="529" t="s">
        <v>1068</v>
      </c>
    </row>
    <row r="30107" spans="12:13" x14ac:dyDescent="0.35">
      <c r="L30107" s="535" t="s">
        <v>31170</v>
      </c>
      <c r="M30107" s="529" t="s">
        <v>1068</v>
      </c>
    </row>
    <row r="30108" spans="12:13" x14ac:dyDescent="0.35">
      <c r="L30108" s="535" t="s">
        <v>31171</v>
      </c>
      <c r="M30108" s="529" t="s">
        <v>1068</v>
      </c>
    </row>
    <row r="30109" spans="12:13" x14ac:dyDescent="0.35">
      <c r="L30109" s="535" t="s">
        <v>31172</v>
      </c>
      <c r="M30109" s="529" t="s">
        <v>1068</v>
      </c>
    </row>
    <row r="30110" spans="12:13" x14ac:dyDescent="0.35">
      <c r="L30110" s="535" t="s">
        <v>31173</v>
      </c>
      <c r="M30110" s="529" t="s">
        <v>1068</v>
      </c>
    </row>
    <row r="30111" spans="12:13" x14ac:dyDescent="0.35">
      <c r="L30111" s="535" t="s">
        <v>31174</v>
      </c>
      <c r="M30111" s="529" t="s">
        <v>1068</v>
      </c>
    </row>
    <row r="30112" spans="12:13" x14ac:dyDescent="0.35">
      <c r="L30112" s="535" t="s">
        <v>31175</v>
      </c>
      <c r="M30112" s="529" t="s">
        <v>1068</v>
      </c>
    </row>
    <row r="30113" spans="12:13" x14ac:dyDescent="0.35">
      <c r="L30113" s="535" t="s">
        <v>31176</v>
      </c>
      <c r="M30113" s="529" t="s">
        <v>1068</v>
      </c>
    </row>
    <row r="30114" spans="12:13" x14ac:dyDescent="0.35">
      <c r="L30114" s="535" t="s">
        <v>31177</v>
      </c>
      <c r="M30114" s="529" t="s">
        <v>1068</v>
      </c>
    </row>
    <row r="30115" spans="12:13" x14ac:dyDescent="0.35">
      <c r="L30115" s="535" t="s">
        <v>31178</v>
      </c>
      <c r="M30115" s="529" t="s">
        <v>1068</v>
      </c>
    </row>
    <row r="30116" spans="12:13" x14ac:dyDescent="0.35">
      <c r="L30116" s="535" t="s">
        <v>31179</v>
      </c>
      <c r="M30116" s="529" t="s">
        <v>1068</v>
      </c>
    </row>
    <row r="30117" spans="12:13" x14ac:dyDescent="0.35">
      <c r="L30117" s="535" t="s">
        <v>31180</v>
      </c>
      <c r="M30117" s="529" t="s">
        <v>1068</v>
      </c>
    </row>
    <row r="30118" spans="12:13" x14ac:dyDescent="0.35">
      <c r="L30118" s="535" t="s">
        <v>31181</v>
      </c>
      <c r="M30118" s="529" t="s">
        <v>1068</v>
      </c>
    </row>
    <row r="30119" spans="12:13" x14ac:dyDescent="0.35">
      <c r="L30119" s="535" t="s">
        <v>31182</v>
      </c>
      <c r="M30119" s="529" t="s">
        <v>1068</v>
      </c>
    </row>
    <row r="30120" spans="12:13" x14ac:dyDescent="0.35">
      <c r="L30120" s="535" t="s">
        <v>31183</v>
      </c>
      <c r="M30120" s="529" t="s">
        <v>1068</v>
      </c>
    </row>
    <row r="30121" spans="12:13" x14ac:dyDescent="0.35">
      <c r="L30121" s="535" t="s">
        <v>31184</v>
      </c>
      <c r="M30121" s="529" t="s">
        <v>1068</v>
      </c>
    </row>
    <row r="30122" spans="12:13" x14ac:dyDescent="0.35">
      <c r="L30122" s="535" t="s">
        <v>31185</v>
      </c>
      <c r="M30122" s="529" t="s">
        <v>1068</v>
      </c>
    </row>
    <row r="30123" spans="12:13" x14ac:dyDescent="0.35">
      <c r="L30123" s="535" t="s">
        <v>31186</v>
      </c>
      <c r="M30123" s="529" t="s">
        <v>1068</v>
      </c>
    </row>
    <row r="30124" spans="12:13" x14ac:dyDescent="0.35">
      <c r="L30124" s="535" t="s">
        <v>31187</v>
      </c>
      <c r="M30124" s="529" t="s">
        <v>1068</v>
      </c>
    </row>
    <row r="30125" spans="12:13" x14ac:dyDescent="0.35">
      <c r="L30125" s="535" t="s">
        <v>31188</v>
      </c>
      <c r="M30125" s="529" t="s">
        <v>1068</v>
      </c>
    </row>
    <row r="30126" spans="12:13" x14ac:dyDescent="0.35">
      <c r="L30126" s="535" t="s">
        <v>31189</v>
      </c>
      <c r="M30126" s="529" t="s">
        <v>1068</v>
      </c>
    </row>
    <row r="30127" spans="12:13" x14ac:dyDescent="0.35">
      <c r="L30127" s="535" t="s">
        <v>31190</v>
      </c>
      <c r="M30127" s="529" t="s">
        <v>1068</v>
      </c>
    </row>
    <row r="30128" spans="12:13" x14ac:dyDescent="0.35">
      <c r="L30128" s="535" t="s">
        <v>31191</v>
      </c>
      <c r="M30128" s="529" t="s">
        <v>1068</v>
      </c>
    </row>
    <row r="30129" spans="12:13" x14ac:dyDescent="0.35">
      <c r="L30129" s="535" t="s">
        <v>31192</v>
      </c>
      <c r="M30129" s="529" t="s">
        <v>1068</v>
      </c>
    </row>
    <row r="30130" spans="12:13" x14ac:dyDescent="0.35">
      <c r="L30130" s="535" t="s">
        <v>31193</v>
      </c>
      <c r="M30130" s="529" t="s">
        <v>1068</v>
      </c>
    </row>
    <row r="30131" spans="12:13" x14ac:dyDescent="0.35">
      <c r="L30131" s="535" t="s">
        <v>31194</v>
      </c>
      <c r="M30131" s="529" t="s">
        <v>1068</v>
      </c>
    </row>
    <row r="30132" spans="12:13" x14ac:dyDescent="0.35">
      <c r="L30132" s="535" t="s">
        <v>31195</v>
      </c>
      <c r="M30132" s="529" t="s">
        <v>1068</v>
      </c>
    </row>
    <row r="30133" spans="12:13" x14ac:dyDescent="0.35">
      <c r="L30133" s="535" t="s">
        <v>31196</v>
      </c>
      <c r="M30133" s="529" t="s">
        <v>1068</v>
      </c>
    </row>
    <row r="30134" spans="12:13" x14ac:dyDescent="0.35">
      <c r="L30134" s="535" t="s">
        <v>31197</v>
      </c>
      <c r="M30134" s="529" t="s">
        <v>1068</v>
      </c>
    </row>
    <row r="30135" spans="12:13" x14ac:dyDescent="0.35">
      <c r="L30135" s="535" t="s">
        <v>31198</v>
      </c>
      <c r="M30135" s="529" t="s">
        <v>1068</v>
      </c>
    </row>
    <row r="30136" spans="12:13" x14ac:dyDescent="0.35">
      <c r="L30136" s="535" t="s">
        <v>31199</v>
      </c>
      <c r="M30136" s="529" t="s">
        <v>1068</v>
      </c>
    </row>
    <row r="30137" spans="12:13" x14ac:dyDescent="0.35">
      <c r="L30137" s="535" t="s">
        <v>31200</v>
      </c>
      <c r="M30137" s="529" t="s">
        <v>1068</v>
      </c>
    </row>
    <row r="30138" spans="12:13" x14ac:dyDescent="0.35">
      <c r="L30138" s="535" t="s">
        <v>31201</v>
      </c>
      <c r="M30138" s="529" t="s">
        <v>1068</v>
      </c>
    </row>
    <row r="30139" spans="12:13" x14ac:dyDescent="0.35">
      <c r="L30139" s="535" t="s">
        <v>31202</v>
      </c>
      <c r="M30139" s="529" t="s">
        <v>1068</v>
      </c>
    </row>
    <row r="30140" spans="12:13" x14ac:dyDescent="0.35">
      <c r="L30140" s="535" t="s">
        <v>31203</v>
      </c>
      <c r="M30140" s="529" t="s">
        <v>1068</v>
      </c>
    </row>
    <row r="30141" spans="12:13" x14ac:dyDescent="0.35">
      <c r="L30141" s="535" t="s">
        <v>31204</v>
      </c>
      <c r="M30141" s="529" t="s">
        <v>1068</v>
      </c>
    </row>
    <row r="30142" spans="12:13" x14ac:dyDescent="0.35">
      <c r="L30142" s="535" t="s">
        <v>31205</v>
      </c>
      <c r="M30142" s="529" t="s">
        <v>1068</v>
      </c>
    </row>
    <row r="30143" spans="12:13" x14ac:dyDescent="0.35">
      <c r="L30143" s="535" t="s">
        <v>31206</v>
      </c>
      <c r="M30143" s="529" t="s">
        <v>1068</v>
      </c>
    </row>
    <row r="30144" spans="12:13" x14ac:dyDescent="0.35">
      <c r="L30144" s="535" t="s">
        <v>31207</v>
      </c>
      <c r="M30144" s="529" t="s">
        <v>1068</v>
      </c>
    </row>
    <row r="30145" spans="12:13" x14ac:dyDescent="0.35">
      <c r="L30145" s="535" t="s">
        <v>31208</v>
      </c>
      <c r="M30145" s="529" t="s">
        <v>1068</v>
      </c>
    </row>
    <row r="30146" spans="12:13" x14ac:dyDescent="0.35">
      <c r="L30146" s="535" t="s">
        <v>31209</v>
      </c>
      <c r="M30146" s="529" t="s">
        <v>1068</v>
      </c>
    </row>
    <row r="30147" spans="12:13" x14ac:dyDescent="0.35">
      <c r="L30147" s="535" t="s">
        <v>31210</v>
      </c>
      <c r="M30147" s="529" t="s">
        <v>1068</v>
      </c>
    </row>
    <row r="30148" spans="12:13" x14ac:dyDescent="0.35">
      <c r="L30148" s="535" t="s">
        <v>31211</v>
      </c>
      <c r="M30148" s="529" t="s">
        <v>1068</v>
      </c>
    </row>
    <row r="30149" spans="12:13" x14ac:dyDescent="0.35">
      <c r="L30149" s="535" t="s">
        <v>31212</v>
      </c>
      <c r="M30149" s="529" t="s">
        <v>1068</v>
      </c>
    </row>
    <row r="30150" spans="12:13" x14ac:dyDescent="0.35">
      <c r="L30150" s="535" t="s">
        <v>31213</v>
      </c>
      <c r="M30150" s="529" t="s">
        <v>1068</v>
      </c>
    </row>
    <row r="30151" spans="12:13" x14ac:dyDescent="0.35">
      <c r="L30151" s="535" t="s">
        <v>31214</v>
      </c>
      <c r="M30151" s="529" t="s">
        <v>1068</v>
      </c>
    </row>
    <row r="30152" spans="12:13" x14ac:dyDescent="0.35">
      <c r="L30152" s="535" t="s">
        <v>31215</v>
      </c>
      <c r="M30152" s="529" t="s">
        <v>1068</v>
      </c>
    </row>
    <row r="30153" spans="12:13" x14ac:dyDescent="0.35">
      <c r="L30153" s="535" t="s">
        <v>31216</v>
      </c>
      <c r="M30153" s="529" t="s">
        <v>1068</v>
      </c>
    </row>
    <row r="30154" spans="12:13" x14ac:dyDescent="0.35">
      <c r="L30154" s="535" t="s">
        <v>31217</v>
      </c>
      <c r="M30154" s="529" t="s">
        <v>1068</v>
      </c>
    </row>
    <row r="30155" spans="12:13" x14ac:dyDescent="0.35">
      <c r="L30155" s="535" t="s">
        <v>31218</v>
      </c>
      <c r="M30155" s="529" t="s">
        <v>1068</v>
      </c>
    </row>
    <row r="30156" spans="12:13" x14ac:dyDescent="0.35">
      <c r="L30156" s="535" t="s">
        <v>31219</v>
      </c>
      <c r="M30156" s="529" t="s">
        <v>1068</v>
      </c>
    </row>
    <row r="30157" spans="12:13" x14ac:dyDescent="0.35">
      <c r="L30157" s="535" t="s">
        <v>31220</v>
      </c>
      <c r="M30157" s="529" t="s">
        <v>1068</v>
      </c>
    </row>
    <row r="30158" spans="12:13" x14ac:dyDescent="0.35">
      <c r="L30158" s="535" t="s">
        <v>31221</v>
      </c>
      <c r="M30158" s="529" t="s">
        <v>1068</v>
      </c>
    </row>
    <row r="30159" spans="12:13" x14ac:dyDescent="0.35">
      <c r="L30159" s="535" t="s">
        <v>31222</v>
      </c>
      <c r="M30159" s="529" t="s">
        <v>1068</v>
      </c>
    </row>
    <row r="30160" spans="12:13" x14ac:dyDescent="0.35">
      <c r="L30160" s="535" t="s">
        <v>31223</v>
      </c>
      <c r="M30160" s="529" t="s">
        <v>1068</v>
      </c>
    </row>
    <row r="30161" spans="12:13" x14ac:dyDescent="0.35">
      <c r="L30161" s="535" t="s">
        <v>31224</v>
      </c>
      <c r="M30161" s="529" t="s">
        <v>1068</v>
      </c>
    </row>
    <row r="30162" spans="12:13" x14ac:dyDescent="0.35">
      <c r="L30162" s="535" t="s">
        <v>31225</v>
      </c>
      <c r="M30162" s="529" t="s">
        <v>1068</v>
      </c>
    </row>
    <row r="30163" spans="12:13" x14ac:dyDescent="0.35">
      <c r="L30163" s="535" t="s">
        <v>31226</v>
      </c>
      <c r="M30163" s="529" t="s">
        <v>1068</v>
      </c>
    </row>
    <row r="30164" spans="12:13" x14ac:dyDescent="0.35">
      <c r="L30164" s="535" t="s">
        <v>31227</v>
      </c>
      <c r="M30164" s="529" t="s">
        <v>1068</v>
      </c>
    </row>
    <row r="30165" spans="12:13" x14ac:dyDescent="0.35">
      <c r="L30165" s="535" t="s">
        <v>31228</v>
      </c>
      <c r="M30165" s="529" t="s">
        <v>1068</v>
      </c>
    </row>
    <row r="30166" spans="12:13" x14ac:dyDescent="0.35">
      <c r="L30166" s="535" t="s">
        <v>31229</v>
      </c>
      <c r="M30166" s="529" t="s">
        <v>1068</v>
      </c>
    </row>
    <row r="30167" spans="12:13" x14ac:dyDescent="0.35">
      <c r="L30167" s="535" t="s">
        <v>31230</v>
      </c>
      <c r="M30167" s="529" t="s">
        <v>1068</v>
      </c>
    </row>
    <row r="30168" spans="12:13" x14ac:dyDescent="0.35">
      <c r="L30168" s="535" t="s">
        <v>31231</v>
      </c>
      <c r="M30168" s="529" t="s">
        <v>1068</v>
      </c>
    </row>
    <row r="30169" spans="12:13" x14ac:dyDescent="0.35">
      <c r="L30169" s="535" t="s">
        <v>31232</v>
      </c>
      <c r="M30169" s="529" t="s">
        <v>1068</v>
      </c>
    </row>
    <row r="30170" spans="12:13" x14ac:dyDescent="0.35">
      <c r="L30170" s="535" t="s">
        <v>31233</v>
      </c>
      <c r="M30170" s="529" t="s">
        <v>1068</v>
      </c>
    </row>
    <row r="30171" spans="12:13" x14ac:dyDescent="0.35">
      <c r="L30171" s="535" t="s">
        <v>31234</v>
      </c>
      <c r="M30171" s="529" t="s">
        <v>1068</v>
      </c>
    </row>
    <row r="30172" spans="12:13" x14ac:dyDescent="0.35">
      <c r="L30172" s="535" t="s">
        <v>31235</v>
      </c>
      <c r="M30172" s="529" t="s">
        <v>1068</v>
      </c>
    </row>
    <row r="30173" spans="12:13" x14ac:dyDescent="0.35">
      <c r="L30173" s="535" t="s">
        <v>31236</v>
      </c>
      <c r="M30173" s="529" t="s">
        <v>1068</v>
      </c>
    </row>
    <row r="30174" spans="12:13" x14ac:dyDescent="0.35">
      <c r="L30174" s="535" t="s">
        <v>31237</v>
      </c>
      <c r="M30174" s="529" t="s">
        <v>1068</v>
      </c>
    </row>
    <row r="30175" spans="12:13" x14ac:dyDescent="0.35">
      <c r="L30175" s="535" t="s">
        <v>31238</v>
      </c>
      <c r="M30175" s="529" t="s">
        <v>1068</v>
      </c>
    </row>
    <row r="30176" spans="12:13" x14ac:dyDescent="0.35">
      <c r="L30176" s="535" t="s">
        <v>31239</v>
      </c>
      <c r="M30176" s="529" t="s">
        <v>1068</v>
      </c>
    </row>
    <row r="30177" spans="12:13" x14ac:dyDescent="0.35">
      <c r="L30177" s="535" t="s">
        <v>31240</v>
      </c>
      <c r="M30177" s="529" t="s">
        <v>1068</v>
      </c>
    </row>
    <row r="30178" spans="12:13" x14ac:dyDescent="0.35">
      <c r="L30178" s="535" t="s">
        <v>31241</v>
      </c>
      <c r="M30178" s="529" t="s">
        <v>1068</v>
      </c>
    </row>
    <row r="30179" spans="12:13" x14ac:dyDescent="0.35">
      <c r="L30179" s="535" t="s">
        <v>31242</v>
      </c>
      <c r="M30179" s="529" t="s">
        <v>1068</v>
      </c>
    </row>
    <row r="30180" spans="12:13" x14ac:dyDescent="0.35">
      <c r="L30180" s="535" t="s">
        <v>31243</v>
      </c>
      <c r="M30180" s="529" t="s">
        <v>1068</v>
      </c>
    </row>
    <row r="30181" spans="12:13" x14ac:dyDescent="0.35">
      <c r="L30181" s="535" t="s">
        <v>31244</v>
      </c>
      <c r="M30181" s="529" t="s">
        <v>1068</v>
      </c>
    </row>
    <row r="30182" spans="12:13" x14ac:dyDescent="0.35">
      <c r="L30182" s="535" t="s">
        <v>31245</v>
      </c>
      <c r="M30182" s="529" t="s">
        <v>1068</v>
      </c>
    </row>
    <row r="30183" spans="12:13" x14ac:dyDescent="0.35">
      <c r="L30183" s="535" t="s">
        <v>31246</v>
      </c>
      <c r="M30183" s="529" t="s">
        <v>1068</v>
      </c>
    </row>
    <row r="30184" spans="12:13" x14ac:dyDescent="0.35">
      <c r="L30184" s="535" t="s">
        <v>31247</v>
      </c>
      <c r="M30184" s="529" t="s">
        <v>1068</v>
      </c>
    </row>
    <row r="30185" spans="12:13" x14ac:dyDescent="0.35">
      <c r="L30185" s="535" t="s">
        <v>31248</v>
      </c>
      <c r="M30185" s="529" t="s">
        <v>1068</v>
      </c>
    </row>
    <row r="30186" spans="12:13" x14ac:dyDescent="0.35">
      <c r="L30186" s="535" t="s">
        <v>31249</v>
      </c>
      <c r="M30186" s="529" t="s">
        <v>1068</v>
      </c>
    </row>
    <row r="30187" spans="12:13" x14ac:dyDescent="0.35">
      <c r="L30187" s="535" t="s">
        <v>31250</v>
      </c>
      <c r="M30187" s="529" t="s">
        <v>1068</v>
      </c>
    </row>
    <row r="30188" spans="12:13" x14ac:dyDescent="0.35">
      <c r="L30188" s="535" t="s">
        <v>31251</v>
      </c>
      <c r="M30188" s="529" t="s">
        <v>1068</v>
      </c>
    </row>
    <row r="30189" spans="12:13" x14ac:dyDescent="0.35">
      <c r="L30189" s="535" t="s">
        <v>31252</v>
      </c>
      <c r="M30189" s="529" t="s">
        <v>1068</v>
      </c>
    </row>
    <row r="30190" spans="12:13" x14ac:dyDescent="0.35">
      <c r="L30190" s="535" t="s">
        <v>31253</v>
      </c>
      <c r="M30190" s="529" t="s">
        <v>1068</v>
      </c>
    </row>
    <row r="30191" spans="12:13" x14ac:dyDescent="0.35">
      <c r="L30191" s="535" t="s">
        <v>31254</v>
      </c>
      <c r="M30191" s="529" t="s">
        <v>1068</v>
      </c>
    </row>
    <row r="30192" spans="12:13" x14ac:dyDescent="0.35">
      <c r="L30192" s="535" t="s">
        <v>31255</v>
      </c>
      <c r="M30192" s="529" t="s">
        <v>1068</v>
      </c>
    </row>
    <row r="30193" spans="12:13" x14ac:dyDescent="0.35">
      <c r="L30193" s="535" t="s">
        <v>31256</v>
      </c>
      <c r="M30193" s="529" t="s">
        <v>1068</v>
      </c>
    </row>
    <row r="30194" spans="12:13" x14ac:dyDescent="0.35">
      <c r="L30194" s="535" t="s">
        <v>31257</v>
      </c>
      <c r="M30194" s="529" t="s">
        <v>1068</v>
      </c>
    </row>
    <row r="30195" spans="12:13" x14ac:dyDescent="0.35">
      <c r="L30195" s="535" t="s">
        <v>31258</v>
      </c>
      <c r="M30195" s="529" t="s">
        <v>1068</v>
      </c>
    </row>
    <row r="30196" spans="12:13" x14ac:dyDescent="0.35">
      <c r="L30196" s="535" t="s">
        <v>31259</v>
      </c>
      <c r="M30196" s="529" t="s">
        <v>1068</v>
      </c>
    </row>
    <row r="30197" spans="12:13" x14ac:dyDescent="0.35">
      <c r="L30197" s="535" t="s">
        <v>31260</v>
      </c>
      <c r="M30197" s="529" t="s">
        <v>1068</v>
      </c>
    </row>
    <row r="30198" spans="12:13" x14ac:dyDescent="0.35">
      <c r="L30198" s="535" t="s">
        <v>31261</v>
      </c>
      <c r="M30198" s="529" t="s">
        <v>1068</v>
      </c>
    </row>
    <row r="30199" spans="12:13" x14ac:dyDescent="0.35">
      <c r="L30199" s="535" t="s">
        <v>31262</v>
      </c>
      <c r="M30199" s="529" t="s">
        <v>1068</v>
      </c>
    </row>
    <row r="30200" spans="12:13" x14ac:dyDescent="0.35">
      <c r="L30200" s="535" t="s">
        <v>31263</v>
      </c>
      <c r="M30200" s="529" t="s">
        <v>1068</v>
      </c>
    </row>
    <row r="30201" spans="12:13" x14ac:dyDescent="0.35">
      <c r="L30201" s="535" t="s">
        <v>31264</v>
      </c>
      <c r="M30201" s="529" t="s">
        <v>1068</v>
      </c>
    </row>
    <row r="30202" spans="12:13" x14ac:dyDescent="0.35">
      <c r="L30202" s="535" t="s">
        <v>31265</v>
      </c>
      <c r="M30202" s="529" t="s">
        <v>1068</v>
      </c>
    </row>
    <row r="30203" spans="12:13" x14ac:dyDescent="0.35">
      <c r="L30203" s="535" t="s">
        <v>31266</v>
      </c>
      <c r="M30203" s="529" t="s">
        <v>1068</v>
      </c>
    </row>
    <row r="30204" spans="12:13" x14ac:dyDescent="0.35">
      <c r="L30204" s="535" t="s">
        <v>31267</v>
      </c>
      <c r="M30204" s="529" t="s">
        <v>1068</v>
      </c>
    </row>
    <row r="30205" spans="12:13" x14ac:dyDescent="0.35">
      <c r="L30205" s="535" t="s">
        <v>31268</v>
      </c>
      <c r="M30205" s="529" t="s">
        <v>1068</v>
      </c>
    </row>
    <row r="30206" spans="12:13" x14ac:dyDescent="0.35">
      <c r="L30206" s="535" t="s">
        <v>31269</v>
      </c>
      <c r="M30206" s="529" t="s">
        <v>1068</v>
      </c>
    </row>
    <row r="30207" spans="12:13" x14ac:dyDescent="0.35">
      <c r="L30207" s="535" t="s">
        <v>31270</v>
      </c>
      <c r="M30207" s="529" t="s">
        <v>1068</v>
      </c>
    </row>
    <row r="30208" spans="12:13" x14ac:dyDescent="0.35">
      <c r="L30208" s="535" t="s">
        <v>31271</v>
      </c>
      <c r="M30208" s="529" t="s">
        <v>1068</v>
      </c>
    </row>
    <row r="30209" spans="12:13" x14ac:dyDescent="0.35">
      <c r="L30209" s="535" t="s">
        <v>31272</v>
      </c>
      <c r="M30209" s="529" t="s">
        <v>1068</v>
      </c>
    </row>
    <row r="30210" spans="12:13" x14ac:dyDescent="0.35">
      <c r="L30210" s="535" t="s">
        <v>31273</v>
      </c>
      <c r="M30210" s="529" t="s">
        <v>1068</v>
      </c>
    </row>
    <row r="30211" spans="12:13" x14ac:dyDescent="0.35">
      <c r="L30211" s="535" t="s">
        <v>31274</v>
      </c>
      <c r="M30211" s="529" t="s">
        <v>1068</v>
      </c>
    </row>
    <row r="30212" spans="12:13" x14ac:dyDescent="0.35">
      <c r="L30212" s="535" t="s">
        <v>31275</v>
      </c>
      <c r="M30212" s="529" t="s">
        <v>1068</v>
      </c>
    </row>
    <row r="30213" spans="12:13" x14ac:dyDescent="0.35">
      <c r="L30213" s="535" t="s">
        <v>31276</v>
      </c>
      <c r="M30213" s="529" t="s">
        <v>1068</v>
      </c>
    </row>
    <row r="30214" spans="12:13" x14ac:dyDescent="0.35">
      <c r="L30214" s="535" t="s">
        <v>31277</v>
      </c>
      <c r="M30214" s="529" t="s">
        <v>1068</v>
      </c>
    </row>
    <row r="30215" spans="12:13" x14ac:dyDescent="0.35">
      <c r="L30215" s="535" t="s">
        <v>31278</v>
      </c>
      <c r="M30215" s="529" t="s">
        <v>1068</v>
      </c>
    </row>
    <row r="30216" spans="12:13" x14ac:dyDescent="0.35">
      <c r="L30216" s="535" t="s">
        <v>31279</v>
      </c>
      <c r="M30216" s="529" t="s">
        <v>1068</v>
      </c>
    </row>
    <row r="30217" spans="12:13" x14ac:dyDescent="0.35">
      <c r="L30217" s="535" t="s">
        <v>31280</v>
      </c>
      <c r="M30217" s="529" t="s">
        <v>1068</v>
      </c>
    </row>
    <row r="30218" spans="12:13" x14ac:dyDescent="0.35">
      <c r="L30218" s="535" t="s">
        <v>31281</v>
      </c>
      <c r="M30218" s="529" t="s">
        <v>1068</v>
      </c>
    </row>
    <row r="30219" spans="12:13" x14ac:dyDescent="0.35">
      <c r="L30219" s="535" t="s">
        <v>31282</v>
      </c>
      <c r="M30219" s="529" t="s">
        <v>1068</v>
      </c>
    </row>
    <row r="30220" spans="12:13" x14ac:dyDescent="0.35">
      <c r="L30220" s="535" t="s">
        <v>31283</v>
      </c>
      <c r="M30220" s="529" t="s">
        <v>1068</v>
      </c>
    </row>
    <row r="30221" spans="12:13" x14ac:dyDescent="0.35">
      <c r="L30221" s="535" t="s">
        <v>31284</v>
      </c>
      <c r="M30221" s="529" t="s">
        <v>1068</v>
      </c>
    </row>
    <row r="30222" spans="12:13" x14ac:dyDescent="0.35">
      <c r="L30222" s="535" t="s">
        <v>31285</v>
      </c>
      <c r="M30222" s="529" t="s">
        <v>1068</v>
      </c>
    </row>
    <row r="30223" spans="12:13" x14ac:dyDescent="0.35">
      <c r="L30223" s="535" t="s">
        <v>31286</v>
      </c>
      <c r="M30223" s="529" t="s">
        <v>1068</v>
      </c>
    </row>
    <row r="30224" spans="12:13" x14ac:dyDescent="0.35">
      <c r="L30224" s="535" t="s">
        <v>31287</v>
      </c>
      <c r="M30224" s="529" t="s">
        <v>1068</v>
      </c>
    </row>
    <row r="30225" spans="12:13" x14ac:dyDescent="0.35">
      <c r="L30225" s="535" t="s">
        <v>31288</v>
      </c>
      <c r="M30225" s="529" t="s">
        <v>1068</v>
      </c>
    </row>
    <row r="30226" spans="12:13" x14ac:dyDescent="0.35">
      <c r="L30226" s="535" t="s">
        <v>31289</v>
      </c>
      <c r="M30226" s="529" t="s">
        <v>1068</v>
      </c>
    </row>
    <row r="30227" spans="12:13" x14ac:dyDescent="0.35">
      <c r="L30227" s="535" t="s">
        <v>31290</v>
      </c>
      <c r="M30227" s="529" t="s">
        <v>1068</v>
      </c>
    </row>
    <row r="30228" spans="12:13" x14ac:dyDescent="0.35">
      <c r="L30228" s="535" t="s">
        <v>31291</v>
      </c>
      <c r="M30228" s="529" t="s">
        <v>1068</v>
      </c>
    </row>
    <row r="30229" spans="12:13" x14ac:dyDescent="0.35">
      <c r="L30229" s="535" t="s">
        <v>31292</v>
      </c>
      <c r="M30229" s="529" t="s">
        <v>1068</v>
      </c>
    </row>
    <row r="30230" spans="12:13" x14ac:dyDescent="0.35">
      <c r="L30230" s="535" t="s">
        <v>31293</v>
      </c>
      <c r="M30230" s="529" t="s">
        <v>1068</v>
      </c>
    </row>
    <row r="30231" spans="12:13" x14ac:dyDescent="0.35">
      <c r="L30231" s="535" t="s">
        <v>31294</v>
      </c>
      <c r="M30231" s="529" t="s">
        <v>1060</v>
      </c>
    </row>
    <row r="30232" spans="12:13" x14ac:dyDescent="0.35">
      <c r="L30232" s="535" t="s">
        <v>31295</v>
      </c>
      <c r="M30232" s="529" t="s">
        <v>1060</v>
      </c>
    </row>
    <row r="30233" spans="12:13" x14ac:dyDescent="0.35">
      <c r="L30233" s="535" t="s">
        <v>31296</v>
      </c>
      <c r="M30233" s="529" t="s">
        <v>1060</v>
      </c>
    </row>
    <row r="30234" spans="12:13" x14ac:dyDescent="0.35">
      <c r="L30234" s="535" t="s">
        <v>31297</v>
      </c>
      <c r="M30234" s="529" t="s">
        <v>1060</v>
      </c>
    </row>
    <row r="30235" spans="12:13" x14ac:dyDescent="0.35">
      <c r="L30235" s="535" t="s">
        <v>31298</v>
      </c>
      <c r="M30235" s="529" t="s">
        <v>1060</v>
      </c>
    </row>
    <row r="30236" spans="12:13" x14ac:dyDescent="0.35">
      <c r="L30236" s="535" t="s">
        <v>31299</v>
      </c>
      <c r="M30236" s="529" t="s">
        <v>1060</v>
      </c>
    </row>
    <row r="30237" spans="12:13" x14ac:dyDescent="0.35">
      <c r="L30237" s="535" t="s">
        <v>31300</v>
      </c>
      <c r="M30237" s="529" t="s">
        <v>1060</v>
      </c>
    </row>
    <row r="30238" spans="12:13" x14ac:dyDescent="0.35">
      <c r="L30238" s="535" t="s">
        <v>31301</v>
      </c>
      <c r="M30238" s="529" t="s">
        <v>1060</v>
      </c>
    </row>
    <row r="30239" spans="12:13" x14ac:dyDescent="0.35">
      <c r="L30239" s="535" t="s">
        <v>31302</v>
      </c>
      <c r="M30239" s="529" t="s">
        <v>1060</v>
      </c>
    </row>
    <row r="30240" spans="12:13" x14ac:dyDescent="0.35">
      <c r="L30240" s="535" t="s">
        <v>31303</v>
      </c>
      <c r="M30240" s="529" t="s">
        <v>1060</v>
      </c>
    </row>
    <row r="30241" spans="12:13" x14ac:dyDescent="0.35">
      <c r="L30241" s="535" t="s">
        <v>31304</v>
      </c>
      <c r="M30241" s="529" t="s">
        <v>1060</v>
      </c>
    </row>
    <row r="30242" spans="12:13" x14ac:dyDescent="0.35">
      <c r="L30242" s="535" t="s">
        <v>31305</v>
      </c>
      <c r="M30242" s="529" t="s">
        <v>1060</v>
      </c>
    </row>
    <row r="30243" spans="12:13" x14ac:dyDescent="0.35">
      <c r="L30243" s="535" t="s">
        <v>31306</v>
      </c>
      <c r="M30243" s="529" t="s">
        <v>1060</v>
      </c>
    </row>
    <row r="30244" spans="12:13" x14ac:dyDescent="0.35">
      <c r="L30244" s="535" t="s">
        <v>31307</v>
      </c>
      <c r="M30244" s="529" t="s">
        <v>1060</v>
      </c>
    </row>
    <row r="30245" spans="12:13" x14ac:dyDescent="0.35">
      <c r="L30245" s="535" t="s">
        <v>31308</v>
      </c>
      <c r="M30245" s="529" t="s">
        <v>1060</v>
      </c>
    </row>
    <row r="30246" spans="12:13" x14ac:dyDescent="0.35">
      <c r="L30246" s="535" t="s">
        <v>31309</v>
      </c>
      <c r="M30246" s="529" t="s">
        <v>1060</v>
      </c>
    </row>
    <row r="30247" spans="12:13" x14ac:dyDescent="0.35">
      <c r="L30247" s="535" t="s">
        <v>31310</v>
      </c>
      <c r="M30247" s="529" t="s">
        <v>1060</v>
      </c>
    </row>
    <row r="30248" spans="12:13" x14ac:dyDescent="0.35">
      <c r="L30248" s="535" t="s">
        <v>31311</v>
      </c>
      <c r="M30248" s="529" t="s">
        <v>1060</v>
      </c>
    </row>
    <row r="30249" spans="12:13" x14ac:dyDescent="0.35">
      <c r="L30249" s="535" t="s">
        <v>31312</v>
      </c>
      <c r="M30249" s="529" t="s">
        <v>1060</v>
      </c>
    </row>
    <row r="30250" spans="12:13" x14ac:dyDescent="0.35">
      <c r="L30250" s="535" t="s">
        <v>31313</v>
      </c>
      <c r="M30250" s="529" t="s">
        <v>1060</v>
      </c>
    </row>
    <row r="30251" spans="12:13" x14ac:dyDescent="0.35">
      <c r="L30251" s="535" t="s">
        <v>31314</v>
      </c>
      <c r="M30251" s="529" t="s">
        <v>1060</v>
      </c>
    </row>
    <row r="30252" spans="12:13" x14ac:dyDescent="0.35">
      <c r="L30252" s="535" t="s">
        <v>31315</v>
      </c>
      <c r="M30252" s="529" t="s">
        <v>1060</v>
      </c>
    </row>
    <row r="30253" spans="12:13" x14ac:dyDescent="0.35">
      <c r="L30253" s="535" t="s">
        <v>31316</v>
      </c>
      <c r="M30253" s="529" t="s">
        <v>1060</v>
      </c>
    </row>
    <row r="30254" spans="12:13" x14ac:dyDescent="0.35">
      <c r="L30254" s="535" t="s">
        <v>31317</v>
      </c>
      <c r="M30254" s="529" t="s">
        <v>1060</v>
      </c>
    </row>
    <row r="30255" spans="12:13" x14ac:dyDescent="0.35">
      <c r="L30255" s="535" t="s">
        <v>31318</v>
      </c>
      <c r="M30255" s="529" t="s">
        <v>1060</v>
      </c>
    </row>
    <row r="30256" spans="12:13" x14ac:dyDescent="0.35">
      <c r="L30256" s="535" t="s">
        <v>31319</v>
      </c>
      <c r="M30256" s="529" t="s">
        <v>1060</v>
      </c>
    </row>
    <row r="30257" spans="12:13" x14ac:dyDescent="0.35">
      <c r="L30257" s="535" t="s">
        <v>31320</v>
      </c>
      <c r="M30257" s="529" t="s">
        <v>1060</v>
      </c>
    </row>
    <row r="30258" spans="12:13" x14ac:dyDescent="0.35">
      <c r="L30258" s="535" t="s">
        <v>31321</v>
      </c>
      <c r="M30258" s="529" t="s">
        <v>1060</v>
      </c>
    </row>
    <row r="30259" spans="12:13" x14ac:dyDescent="0.35">
      <c r="L30259" s="535" t="s">
        <v>31322</v>
      </c>
      <c r="M30259" s="529" t="s">
        <v>1060</v>
      </c>
    </row>
    <row r="30260" spans="12:13" x14ac:dyDescent="0.35">
      <c r="L30260" s="535" t="s">
        <v>31323</v>
      </c>
      <c r="M30260" s="529" t="s">
        <v>1060</v>
      </c>
    </row>
    <row r="30261" spans="12:13" x14ac:dyDescent="0.35">
      <c r="L30261" s="535" t="s">
        <v>31324</v>
      </c>
      <c r="M30261" s="529" t="s">
        <v>1060</v>
      </c>
    </row>
    <row r="30262" spans="12:13" x14ac:dyDescent="0.35">
      <c r="L30262" s="535" t="s">
        <v>31325</v>
      </c>
      <c r="M30262" s="529" t="s">
        <v>1060</v>
      </c>
    </row>
    <row r="30263" spans="12:13" x14ac:dyDescent="0.35">
      <c r="L30263" s="535" t="s">
        <v>31326</v>
      </c>
      <c r="M30263" s="529" t="s">
        <v>1060</v>
      </c>
    </row>
    <row r="30264" spans="12:13" x14ac:dyDescent="0.35">
      <c r="L30264" s="535" t="s">
        <v>31327</v>
      </c>
      <c r="M30264" s="529" t="s">
        <v>1060</v>
      </c>
    </row>
    <row r="30265" spans="12:13" x14ac:dyDescent="0.35">
      <c r="L30265" s="535" t="s">
        <v>31328</v>
      </c>
      <c r="M30265" s="529" t="s">
        <v>1060</v>
      </c>
    </row>
    <row r="30266" spans="12:13" x14ac:dyDescent="0.35">
      <c r="L30266" s="535" t="s">
        <v>31329</v>
      </c>
      <c r="M30266" s="529" t="s">
        <v>1068</v>
      </c>
    </row>
    <row r="30267" spans="12:13" x14ac:dyDescent="0.35">
      <c r="L30267" s="535" t="s">
        <v>31330</v>
      </c>
      <c r="M30267" s="529" t="s">
        <v>1068</v>
      </c>
    </row>
    <row r="30268" spans="12:13" x14ac:dyDescent="0.35">
      <c r="L30268" s="535" t="s">
        <v>31331</v>
      </c>
      <c r="M30268" s="529" t="s">
        <v>1068</v>
      </c>
    </row>
    <row r="30269" spans="12:13" x14ac:dyDescent="0.35">
      <c r="L30269" s="535" t="s">
        <v>31332</v>
      </c>
      <c r="M30269" s="529" t="s">
        <v>1068</v>
      </c>
    </row>
    <row r="30270" spans="12:13" x14ac:dyDescent="0.35">
      <c r="L30270" s="535" t="s">
        <v>31333</v>
      </c>
      <c r="M30270" s="529" t="s">
        <v>1068</v>
      </c>
    </row>
    <row r="30271" spans="12:13" x14ac:dyDescent="0.35">
      <c r="L30271" s="535" t="s">
        <v>31334</v>
      </c>
      <c r="M30271" s="529" t="s">
        <v>1068</v>
      </c>
    </row>
    <row r="30272" spans="12:13" x14ac:dyDescent="0.35">
      <c r="L30272" s="535" t="s">
        <v>31335</v>
      </c>
      <c r="M30272" s="529" t="s">
        <v>1068</v>
      </c>
    </row>
    <row r="30273" spans="12:13" x14ac:dyDescent="0.35">
      <c r="L30273" s="535" t="s">
        <v>31336</v>
      </c>
      <c r="M30273" s="529" t="s">
        <v>1068</v>
      </c>
    </row>
    <row r="30274" spans="12:13" x14ac:dyDescent="0.35">
      <c r="L30274" s="535" t="s">
        <v>31337</v>
      </c>
      <c r="M30274" s="529" t="s">
        <v>1068</v>
      </c>
    </row>
    <row r="30275" spans="12:13" x14ac:dyDescent="0.35">
      <c r="L30275" s="535" t="s">
        <v>31338</v>
      </c>
      <c r="M30275" s="529" t="s">
        <v>1068</v>
      </c>
    </row>
    <row r="30276" spans="12:13" x14ac:dyDescent="0.35">
      <c r="L30276" s="535" t="s">
        <v>31339</v>
      </c>
      <c r="M30276" s="529" t="s">
        <v>1068</v>
      </c>
    </row>
    <row r="30277" spans="12:13" x14ac:dyDescent="0.35">
      <c r="L30277" s="535" t="s">
        <v>31340</v>
      </c>
      <c r="M30277" s="529" t="s">
        <v>1068</v>
      </c>
    </row>
    <row r="30278" spans="12:13" x14ac:dyDescent="0.35">
      <c r="L30278" s="535" t="s">
        <v>31341</v>
      </c>
      <c r="M30278" s="529" t="s">
        <v>1068</v>
      </c>
    </row>
    <row r="30279" spans="12:13" x14ac:dyDescent="0.35">
      <c r="L30279" s="535" t="s">
        <v>31342</v>
      </c>
      <c r="M30279" s="529" t="s">
        <v>1068</v>
      </c>
    </row>
    <row r="30280" spans="12:13" x14ac:dyDescent="0.35">
      <c r="L30280" s="535" t="s">
        <v>31343</v>
      </c>
      <c r="M30280" s="529" t="s">
        <v>1068</v>
      </c>
    </row>
    <row r="30281" spans="12:13" x14ac:dyDescent="0.35">
      <c r="L30281" s="535" t="s">
        <v>31344</v>
      </c>
      <c r="M30281" s="529" t="s">
        <v>1068</v>
      </c>
    </row>
    <row r="30282" spans="12:13" x14ac:dyDescent="0.35">
      <c r="L30282" s="535" t="s">
        <v>31345</v>
      </c>
      <c r="M30282" s="529" t="s">
        <v>1068</v>
      </c>
    </row>
    <row r="30283" spans="12:13" x14ac:dyDescent="0.35">
      <c r="L30283" s="535" t="s">
        <v>31346</v>
      </c>
      <c r="M30283" s="529" t="s">
        <v>1068</v>
      </c>
    </row>
    <row r="30284" spans="12:13" x14ac:dyDescent="0.35">
      <c r="L30284" s="535" t="s">
        <v>31347</v>
      </c>
      <c r="M30284" s="529" t="s">
        <v>1068</v>
      </c>
    </row>
    <row r="30285" spans="12:13" x14ac:dyDescent="0.35">
      <c r="L30285" s="535" t="s">
        <v>31348</v>
      </c>
      <c r="M30285" s="529" t="s">
        <v>1068</v>
      </c>
    </row>
    <row r="30286" spans="12:13" x14ac:dyDescent="0.35">
      <c r="L30286" s="535" t="s">
        <v>31349</v>
      </c>
      <c r="M30286" s="529" t="s">
        <v>1068</v>
      </c>
    </row>
    <row r="30287" spans="12:13" x14ac:dyDescent="0.35">
      <c r="L30287" s="535" t="s">
        <v>31350</v>
      </c>
      <c r="M30287" s="529" t="s">
        <v>1068</v>
      </c>
    </row>
    <row r="30288" spans="12:13" x14ac:dyDescent="0.35">
      <c r="L30288" s="535" t="s">
        <v>31351</v>
      </c>
      <c r="M30288" s="529" t="s">
        <v>1068</v>
      </c>
    </row>
    <row r="30289" spans="12:13" x14ac:dyDescent="0.35">
      <c r="L30289" s="535" t="s">
        <v>31352</v>
      </c>
      <c r="M30289" s="529" t="s">
        <v>1068</v>
      </c>
    </row>
    <row r="30290" spans="12:13" x14ac:dyDescent="0.35">
      <c r="L30290" s="535" t="s">
        <v>31353</v>
      </c>
      <c r="M30290" s="529" t="s">
        <v>1068</v>
      </c>
    </row>
    <row r="30291" spans="12:13" x14ac:dyDescent="0.35">
      <c r="L30291" s="535" t="s">
        <v>31354</v>
      </c>
      <c r="M30291" s="529" t="s">
        <v>1068</v>
      </c>
    </row>
    <row r="30292" spans="12:13" x14ac:dyDescent="0.35">
      <c r="L30292" s="535" t="s">
        <v>31355</v>
      </c>
      <c r="M30292" s="529" t="s">
        <v>1068</v>
      </c>
    </row>
    <row r="30293" spans="12:13" x14ac:dyDescent="0.35">
      <c r="L30293" s="535" t="s">
        <v>31356</v>
      </c>
      <c r="M30293" s="529" t="s">
        <v>1068</v>
      </c>
    </row>
    <row r="30294" spans="12:13" x14ac:dyDescent="0.35">
      <c r="L30294" s="535" t="s">
        <v>31357</v>
      </c>
      <c r="M30294" s="529" t="s">
        <v>1068</v>
      </c>
    </row>
    <row r="30295" spans="12:13" x14ac:dyDescent="0.35">
      <c r="L30295" s="535" t="s">
        <v>31358</v>
      </c>
      <c r="M30295" s="529" t="s">
        <v>1068</v>
      </c>
    </row>
    <row r="30296" spans="12:13" x14ac:dyDescent="0.35">
      <c r="L30296" s="535" t="s">
        <v>31359</v>
      </c>
      <c r="M30296" s="529" t="s">
        <v>1068</v>
      </c>
    </row>
    <row r="30297" spans="12:13" x14ac:dyDescent="0.35">
      <c r="L30297" s="535" t="s">
        <v>31360</v>
      </c>
      <c r="M30297" s="529" t="s">
        <v>1068</v>
      </c>
    </row>
    <row r="30298" spans="12:13" x14ac:dyDescent="0.35">
      <c r="L30298" s="535" t="s">
        <v>31361</v>
      </c>
      <c r="M30298" s="529" t="s">
        <v>1060</v>
      </c>
    </row>
    <row r="30299" spans="12:13" x14ac:dyDescent="0.35">
      <c r="L30299" s="535" t="s">
        <v>31362</v>
      </c>
      <c r="M30299" s="529" t="s">
        <v>1068</v>
      </c>
    </row>
    <row r="30300" spans="12:13" x14ac:dyDescent="0.35">
      <c r="L30300" s="535" t="s">
        <v>31363</v>
      </c>
      <c r="M30300" s="529" t="s">
        <v>1068</v>
      </c>
    </row>
    <row r="30301" spans="12:13" x14ac:dyDescent="0.35">
      <c r="L30301" s="535" t="s">
        <v>31364</v>
      </c>
      <c r="M30301" s="529" t="s">
        <v>1068</v>
      </c>
    </row>
    <row r="30302" spans="12:13" x14ac:dyDescent="0.35">
      <c r="L30302" s="535" t="s">
        <v>31365</v>
      </c>
      <c r="M30302" s="529" t="s">
        <v>1068</v>
      </c>
    </row>
    <row r="30303" spans="12:13" x14ac:dyDescent="0.35">
      <c r="L30303" s="535" t="s">
        <v>31366</v>
      </c>
      <c r="M30303" s="529" t="s">
        <v>1068</v>
      </c>
    </row>
    <row r="30304" spans="12:13" x14ac:dyDescent="0.35">
      <c r="L30304" s="535" t="s">
        <v>31367</v>
      </c>
      <c r="M30304" s="529" t="s">
        <v>1068</v>
      </c>
    </row>
    <row r="30305" spans="12:13" x14ac:dyDescent="0.35">
      <c r="L30305" s="535" t="s">
        <v>31368</v>
      </c>
      <c r="M30305" s="529" t="s">
        <v>1068</v>
      </c>
    </row>
    <row r="30306" spans="12:13" x14ac:dyDescent="0.35">
      <c r="L30306" s="535" t="s">
        <v>31369</v>
      </c>
      <c r="M30306" s="529" t="s">
        <v>1068</v>
      </c>
    </row>
    <row r="30307" spans="12:13" x14ac:dyDescent="0.35">
      <c r="L30307" s="535" t="s">
        <v>31370</v>
      </c>
      <c r="M30307" s="529" t="s">
        <v>1068</v>
      </c>
    </row>
    <row r="30308" spans="12:13" x14ac:dyDescent="0.35">
      <c r="L30308" s="535" t="s">
        <v>31371</v>
      </c>
      <c r="M30308" s="529" t="s">
        <v>1068</v>
      </c>
    </row>
    <row r="30309" spans="12:13" x14ac:dyDescent="0.35">
      <c r="L30309" s="535" t="s">
        <v>31372</v>
      </c>
      <c r="M30309" s="529" t="s">
        <v>1068</v>
      </c>
    </row>
    <row r="30310" spans="12:13" x14ac:dyDescent="0.35">
      <c r="L30310" s="535" t="s">
        <v>31373</v>
      </c>
      <c r="M30310" s="529" t="s">
        <v>1068</v>
      </c>
    </row>
    <row r="30311" spans="12:13" x14ac:dyDescent="0.35">
      <c r="L30311" s="535" t="s">
        <v>31374</v>
      </c>
      <c r="M30311" s="529" t="s">
        <v>1068</v>
      </c>
    </row>
    <row r="30312" spans="12:13" x14ac:dyDescent="0.35">
      <c r="L30312" s="535" t="s">
        <v>31375</v>
      </c>
      <c r="M30312" s="529" t="s">
        <v>1068</v>
      </c>
    </row>
    <row r="30313" spans="12:13" x14ac:dyDescent="0.35">
      <c r="L30313" s="535" t="s">
        <v>31376</v>
      </c>
      <c r="M30313" s="529" t="s">
        <v>1068</v>
      </c>
    </row>
    <row r="30314" spans="12:13" x14ac:dyDescent="0.35">
      <c r="L30314" s="535" t="s">
        <v>31377</v>
      </c>
      <c r="M30314" s="529" t="s">
        <v>1068</v>
      </c>
    </row>
    <row r="30315" spans="12:13" x14ac:dyDescent="0.35">
      <c r="L30315" s="535" t="s">
        <v>31378</v>
      </c>
      <c r="M30315" s="529" t="s">
        <v>1068</v>
      </c>
    </row>
    <row r="30316" spans="12:13" x14ac:dyDescent="0.35">
      <c r="L30316" s="535" t="s">
        <v>31379</v>
      </c>
      <c r="M30316" s="529" t="s">
        <v>1068</v>
      </c>
    </row>
    <row r="30317" spans="12:13" x14ac:dyDescent="0.35">
      <c r="L30317" s="535" t="s">
        <v>31380</v>
      </c>
      <c r="M30317" s="529" t="s">
        <v>1068</v>
      </c>
    </row>
    <row r="30318" spans="12:13" x14ac:dyDescent="0.35">
      <c r="L30318" s="535" t="s">
        <v>31381</v>
      </c>
      <c r="M30318" s="529" t="s">
        <v>1068</v>
      </c>
    </row>
    <row r="30319" spans="12:13" x14ac:dyDescent="0.35">
      <c r="L30319" s="535" t="s">
        <v>31382</v>
      </c>
      <c r="M30319" s="529" t="s">
        <v>1068</v>
      </c>
    </row>
    <row r="30320" spans="12:13" x14ac:dyDescent="0.35">
      <c r="L30320" s="535" t="s">
        <v>31383</v>
      </c>
      <c r="M30320" s="529" t="s">
        <v>1068</v>
      </c>
    </row>
    <row r="30321" spans="12:13" x14ac:dyDescent="0.35">
      <c r="L30321" s="535" t="s">
        <v>31384</v>
      </c>
      <c r="M30321" s="529" t="s">
        <v>1068</v>
      </c>
    </row>
    <row r="30322" spans="12:13" x14ac:dyDescent="0.35">
      <c r="L30322" s="535" t="s">
        <v>31385</v>
      </c>
      <c r="M30322" s="529" t="s">
        <v>1068</v>
      </c>
    </row>
    <row r="30323" spans="12:13" x14ac:dyDescent="0.35">
      <c r="L30323" s="535" t="s">
        <v>31386</v>
      </c>
      <c r="M30323" s="529" t="s">
        <v>1068</v>
      </c>
    </row>
    <row r="30324" spans="12:13" x14ac:dyDescent="0.35">
      <c r="L30324" s="535" t="s">
        <v>31387</v>
      </c>
      <c r="M30324" s="529" t="s">
        <v>1068</v>
      </c>
    </row>
    <row r="30325" spans="12:13" x14ac:dyDescent="0.35">
      <c r="L30325" s="535" t="s">
        <v>31388</v>
      </c>
      <c r="M30325" s="529" t="s">
        <v>1068</v>
      </c>
    </row>
    <row r="30326" spans="12:13" x14ac:dyDescent="0.35">
      <c r="L30326" s="535" t="s">
        <v>31389</v>
      </c>
      <c r="M30326" s="529" t="s">
        <v>1068</v>
      </c>
    </row>
    <row r="30327" spans="12:13" x14ac:dyDescent="0.35">
      <c r="L30327" s="535" t="s">
        <v>31390</v>
      </c>
      <c r="M30327" s="529" t="s">
        <v>1068</v>
      </c>
    </row>
    <row r="30328" spans="12:13" x14ac:dyDescent="0.35">
      <c r="L30328" s="535" t="s">
        <v>31391</v>
      </c>
      <c r="M30328" s="529" t="s">
        <v>1068</v>
      </c>
    </row>
    <row r="30329" spans="12:13" x14ac:dyDescent="0.35">
      <c r="L30329" s="535" t="s">
        <v>31392</v>
      </c>
      <c r="M30329" s="529" t="s">
        <v>1068</v>
      </c>
    </row>
    <row r="30330" spans="12:13" x14ac:dyDescent="0.35">
      <c r="L30330" s="535" t="s">
        <v>31393</v>
      </c>
      <c r="M30330" s="529" t="s">
        <v>1068</v>
      </c>
    </row>
    <row r="30331" spans="12:13" x14ac:dyDescent="0.35">
      <c r="L30331" s="535" t="s">
        <v>31394</v>
      </c>
      <c r="M30331" s="529" t="s">
        <v>1068</v>
      </c>
    </row>
    <row r="30332" spans="12:13" x14ac:dyDescent="0.35">
      <c r="L30332" s="535" t="s">
        <v>31395</v>
      </c>
      <c r="M30332" s="529" t="s">
        <v>1068</v>
      </c>
    </row>
    <row r="30333" spans="12:13" x14ac:dyDescent="0.35">
      <c r="L30333" s="535" t="s">
        <v>31396</v>
      </c>
      <c r="M30333" s="529" t="s">
        <v>1068</v>
      </c>
    </row>
    <row r="30334" spans="12:13" x14ac:dyDescent="0.35">
      <c r="L30334" s="535" t="s">
        <v>31397</v>
      </c>
      <c r="M30334" s="529" t="s">
        <v>1060</v>
      </c>
    </row>
    <row r="30335" spans="12:13" x14ac:dyDescent="0.35">
      <c r="L30335" s="535" t="s">
        <v>31398</v>
      </c>
      <c r="M30335" s="529" t="s">
        <v>1060</v>
      </c>
    </row>
    <row r="30336" spans="12:13" x14ac:dyDescent="0.35">
      <c r="L30336" s="535" t="s">
        <v>31399</v>
      </c>
      <c r="M30336" s="529" t="s">
        <v>1060</v>
      </c>
    </row>
    <row r="30337" spans="12:13" x14ac:dyDescent="0.35">
      <c r="L30337" s="535" t="s">
        <v>31400</v>
      </c>
      <c r="M30337" s="529" t="s">
        <v>1060</v>
      </c>
    </row>
    <row r="30338" spans="12:13" x14ac:dyDescent="0.35">
      <c r="L30338" s="535" t="s">
        <v>31401</v>
      </c>
      <c r="M30338" s="529" t="s">
        <v>1060</v>
      </c>
    </row>
    <row r="30339" spans="12:13" x14ac:dyDescent="0.35">
      <c r="L30339" s="535" t="s">
        <v>31402</v>
      </c>
      <c r="M30339" s="529" t="s">
        <v>1060</v>
      </c>
    </row>
    <row r="30340" spans="12:13" x14ac:dyDescent="0.35">
      <c r="L30340" s="535" t="s">
        <v>31403</v>
      </c>
      <c r="M30340" s="529" t="s">
        <v>1060</v>
      </c>
    </row>
    <row r="30341" spans="12:13" x14ac:dyDescent="0.35">
      <c r="L30341" s="535" t="s">
        <v>31404</v>
      </c>
      <c r="M30341" s="529" t="s">
        <v>1060</v>
      </c>
    </row>
    <row r="30342" spans="12:13" x14ac:dyDescent="0.35">
      <c r="L30342" s="535" t="s">
        <v>31405</v>
      </c>
      <c r="M30342" s="529" t="s">
        <v>1060</v>
      </c>
    </row>
    <row r="30343" spans="12:13" x14ac:dyDescent="0.35">
      <c r="L30343" s="535" t="s">
        <v>31406</v>
      </c>
      <c r="M30343" s="529" t="s">
        <v>1060</v>
      </c>
    </row>
    <row r="30344" spans="12:13" x14ac:dyDescent="0.35">
      <c r="L30344" s="535" t="s">
        <v>31407</v>
      </c>
      <c r="M30344" s="529" t="s">
        <v>1060</v>
      </c>
    </row>
    <row r="30345" spans="12:13" x14ac:dyDescent="0.35">
      <c r="L30345" s="535" t="s">
        <v>31408</v>
      </c>
      <c r="M30345" s="529" t="s">
        <v>1060</v>
      </c>
    </row>
    <row r="30346" spans="12:13" x14ac:dyDescent="0.35">
      <c r="L30346" s="535" t="s">
        <v>31409</v>
      </c>
      <c r="M30346" s="529" t="s">
        <v>1060</v>
      </c>
    </row>
    <row r="30347" spans="12:13" x14ac:dyDescent="0.35">
      <c r="L30347" s="535" t="s">
        <v>31410</v>
      </c>
      <c r="M30347" s="529" t="s">
        <v>1060</v>
      </c>
    </row>
    <row r="30348" spans="12:13" x14ac:dyDescent="0.35">
      <c r="L30348" s="535" t="s">
        <v>31411</v>
      </c>
      <c r="M30348" s="529" t="s">
        <v>1060</v>
      </c>
    </row>
    <row r="30349" spans="12:13" x14ac:dyDescent="0.35">
      <c r="L30349" s="535" t="s">
        <v>31412</v>
      </c>
      <c r="M30349" s="529" t="s">
        <v>1060</v>
      </c>
    </row>
    <row r="30350" spans="12:13" x14ac:dyDescent="0.35">
      <c r="L30350" s="535" t="s">
        <v>31413</v>
      </c>
      <c r="M30350" s="529" t="s">
        <v>1060</v>
      </c>
    </row>
    <row r="30351" spans="12:13" x14ac:dyDescent="0.35">
      <c r="L30351" s="535" t="s">
        <v>31414</v>
      </c>
      <c r="M30351" s="529" t="s">
        <v>1060</v>
      </c>
    </row>
    <row r="30352" spans="12:13" x14ac:dyDescent="0.35">
      <c r="L30352" s="535" t="s">
        <v>31415</v>
      </c>
      <c r="M30352" s="529" t="s">
        <v>1060</v>
      </c>
    </row>
    <row r="30353" spans="12:13" x14ac:dyDescent="0.35">
      <c r="L30353" s="535" t="s">
        <v>31416</v>
      </c>
      <c r="M30353" s="529" t="s">
        <v>1060</v>
      </c>
    </row>
    <row r="30354" spans="12:13" x14ac:dyDescent="0.35">
      <c r="L30354" s="535" t="s">
        <v>31417</v>
      </c>
      <c r="M30354" s="529" t="s">
        <v>1060</v>
      </c>
    </row>
    <row r="30355" spans="12:13" x14ac:dyDescent="0.35">
      <c r="L30355" s="535" t="s">
        <v>31418</v>
      </c>
      <c r="M30355" s="529" t="s">
        <v>1060</v>
      </c>
    </row>
    <row r="30356" spans="12:13" x14ac:dyDescent="0.35">
      <c r="L30356" s="535" t="s">
        <v>31419</v>
      </c>
      <c r="M30356" s="529" t="s">
        <v>1060</v>
      </c>
    </row>
    <row r="30357" spans="12:13" x14ac:dyDescent="0.35">
      <c r="L30357" s="535" t="s">
        <v>31420</v>
      </c>
      <c r="M30357" s="529" t="s">
        <v>1060</v>
      </c>
    </row>
    <row r="30358" spans="12:13" x14ac:dyDescent="0.35">
      <c r="L30358" s="535" t="s">
        <v>31421</v>
      </c>
      <c r="M30358" s="529" t="s">
        <v>1060</v>
      </c>
    </row>
    <row r="30359" spans="12:13" x14ac:dyDescent="0.35">
      <c r="L30359" s="535" t="s">
        <v>31422</v>
      </c>
      <c r="M30359" s="529" t="s">
        <v>1060</v>
      </c>
    </row>
    <row r="30360" spans="12:13" x14ac:dyDescent="0.35">
      <c r="L30360" s="535" t="s">
        <v>31423</v>
      </c>
      <c r="M30360" s="529" t="s">
        <v>1060</v>
      </c>
    </row>
    <row r="30361" spans="12:13" x14ac:dyDescent="0.35">
      <c r="L30361" s="535" t="s">
        <v>31424</v>
      </c>
      <c r="M30361" s="529" t="s">
        <v>1060</v>
      </c>
    </row>
    <row r="30362" spans="12:13" x14ac:dyDescent="0.35">
      <c r="L30362" s="535" t="s">
        <v>31425</v>
      </c>
      <c r="M30362" s="529" t="s">
        <v>1060</v>
      </c>
    </row>
    <row r="30363" spans="12:13" x14ac:dyDescent="0.35">
      <c r="L30363" s="535" t="s">
        <v>31426</v>
      </c>
      <c r="M30363" s="529" t="s">
        <v>1060</v>
      </c>
    </row>
    <row r="30364" spans="12:13" x14ac:dyDescent="0.35">
      <c r="L30364" s="535" t="s">
        <v>31427</v>
      </c>
      <c r="M30364" s="529" t="s">
        <v>1060</v>
      </c>
    </row>
    <row r="30365" spans="12:13" x14ac:dyDescent="0.35">
      <c r="L30365" s="535" t="s">
        <v>31428</v>
      </c>
      <c r="M30365" s="529" t="s">
        <v>1060</v>
      </c>
    </row>
    <row r="30366" spans="12:13" x14ac:dyDescent="0.35">
      <c r="L30366" s="535" t="s">
        <v>31429</v>
      </c>
      <c r="M30366" s="529" t="s">
        <v>1060</v>
      </c>
    </row>
    <row r="30367" spans="12:13" x14ac:dyDescent="0.35">
      <c r="L30367" s="535" t="s">
        <v>31430</v>
      </c>
      <c r="M30367" s="529" t="s">
        <v>1060</v>
      </c>
    </row>
    <row r="30368" spans="12:13" x14ac:dyDescent="0.35">
      <c r="L30368" s="535" t="s">
        <v>31431</v>
      </c>
      <c r="M30368" s="529" t="s">
        <v>1068</v>
      </c>
    </row>
    <row r="30369" spans="12:13" x14ac:dyDescent="0.35">
      <c r="L30369" s="535" t="s">
        <v>31432</v>
      </c>
      <c r="M30369" s="529" t="s">
        <v>1068</v>
      </c>
    </row>
    <row r="30370" spans="12:13" x14ac:dyDescent="0.35">
      <c r="L30370" s="535" t="s">
        <v>31433</v>
      </c>
      <c r="M30370" s="529" t="s">
        <v>1068</v>
      </c>
    </row>
    <row r="30371" spans="12:13" x14ac:dyDescent="0.35">
      <c r="L30371" s="535" t="s">
        <v>31434</v>
      </c>
      <c r="M30371" s="529" t="s">
        <v>1075</v>
      </c>
    </row>
    <row r="30372" spans="12:13" x14ac:dyDescent="0.35">
      <c r="L30372" s="535" t="s">
        <v>31435</v>
      </c>
      <c r="M30372" s="529" t="s">
        <v>1068</v>
      </c>
    </row>
    <row r="30373" spans="12:13" x14ac:dyDescent="0.35">
      <c r="L30373" s="535" t="s">
        <v>31436</v>
      </c>
      <c r="M30373" s="529" t="s">
        <v>1068</v>
      </c>
    </row>
    <row r="30374" spans="12:13" x14ac:dyDescent="0.35">
      <c r="L30374" s="535" t="s">
        <v>31437</v>
      </c>
      <c r="M30374" s="529" t="s">
        <v>1068</v>
      </c>
    </row>
    <row r="30375" spans="12:13" x14ac:dyDescent="0.35">
      <c r="L30375" s="535" t="s">
        <v>31438</v>
      </c>
      <c r="M30375" s="529" t="s">
        <v>1075</v>
      </c>
    </row>
    <row r="30376" spans="12:13" x14ac:dyDescent="0.35">
      <c r="L30376" s="535" t="s">
        <v>31439</v>
      </c>
      <c r="M30376" s="529" t="s">
        <v>1068</v>
      </c>
    </row>
    <row r="30377" spans="12:13" x14ac:dyDescent="0.35">
      <c r="L30377" s="535" t="s">
        <v>31440</v>
      </c>
      <c r="M30377" s="529" t="s">
        <v>1068</v>
      </c>
    </row>
    <row r="30378" spans="12:13" x14ac:dyDescent="0.35">
      <c r="L30378" s="535" t="s">
        <v>31441</v>
      </c>
      <c r="M30378" s="529" t="s">
        <v>1068</v>
      </c>
    </row>
    <row r="30379" spans="12:13" x14ac:dyDescent="0.35">
      <c r="L30379" s="535" t="s">
        <v>31442</v>
      </c>
      <c r="M30379" s="529" t="s">
        <v>1068</v>
      </c>
    </row>
    <row r="30380" spans="12:13" x14ac:dyDescent="0.35">
      <c r="L30380" s="535" t="s">
        <v>31443</v>
      </c>
      <c r="M30380" s="529" t="s">
        <v>1068</v>
      </c>
    </row>
    <row r="30381" spans="12:13" x14ac:dyDescent="0.35">
      <c r="L30381" s="535" t="s">
        <v>31444</v>
      </c>
      <c r="M30381" s="529" t="s">
        <v>1075</v>
      </c>
    </row>
    <row r="30382" spans="12:13" x14ac:dyDescent="0.35">
      <c r="L30382" s="535" t="s">
        <v>31445</v>
      </c>
      <c r="M30382" s="529" t="s">
        <v>1068</v>
      </c>
    </row>
    <row r="30383" spans="12:13" x14ac:dyDescent="0.35">
      <c r="L30383" s="535" t="s">
        <v>31446</v>
      </c>
      <c r="M30383" s="529" t="s">
        <v>1068</v>
      </c>
    </row>
    <row r="30384" spans="12:13" x14ac:dyDescent="0.35">
      <c r="L30384" s="535" t="s">
        <v>31447</v>
      </c>
      <c r="M30384" s="529" t="s">
        <v>1068</v>
      </c>
    </row>
    <row r="30385" spans="12:13" x14ac:dyDescent="0.35">
      <c r="L30385" s="535" t="s">
        <v>31448</v>
      </c>
      <c r="M30385" s="529" t="s">
        <v>1068</v>
      </c>
    </row>
    <row r="30386" spans="12:13" x14ac:dyDescent="0.35">
      <c r="L30386" s="535" t="s">
        <v>31449</v>
      </c>
      <c r="M30386" s="529" t="s">
        <v>1068</v>
      </c>
    </row>
    <row r="30387" spans="12:13" x14ac:dyDescent="0.35">
      <c r="L30387" s="535" t="s">
        <v>31450</v>
      </c>
      <c r="M30387" s="529" t="s">
        <v>1068</v>
      </c>
    </row>
    <row r="30388" spans="12:13" x14ac:dyDescent="0.35">
      <c r="L30388" s="535" t="s">
        <v>31451</v>
      </c>
      <c r="M30388" s="529" t="s">
        <v>1068</v>
      </c>
    </row>
    <row r="30389" spans="12:13" x14ac:dyDescent="0.35">
      <c r="L30389" s="535" t="s">
        <v>31452</v>
      </c>
      <c r="M30389" s="529" t="s">
        <v>1068</v>
      </c>
    </row>
    <row r="30390" spans="12:13" x14ac:dyDescent="0.35">
      <c r="L30390" s="535" t="s">
        <v>31453</v>
      </c>
      <c r="M30390" s="529" t="s">
        <v>1075</v>
      </c>
    </row>
    <row r="30391" spans="12:13" x14ac:dyDescent="0.35">
      <c r="L30391" s="535" t="s">
        <v>31454</v>
      </c>
      <c r="M30391" s="529" t="s">
        <v>1068</v>
      </c>
    </row>
    <row r="30392" spans="12:13" x14ac:dyDescent="0.35">
      <c r="L30392" s="535" t="s">
        <v>31455</v>
      </c>
      <c r="M30392" s="529" t="s">
        <v>1068</v>
      </c>
    </row>
    <row r="30393" spans="12:13" x14ac:dyDescent="0.35">
      <c r="L30393" s="535" t="s">
        <v>31456</v>
      </c>
      <c r="M30393" s="529" t="s">
        <v>1068</v>
      </c>
    </row>
    <row r="30394" spans="12:13" x14ac:dyDescent="0.35">
      <c r="L30394" s="535" t="s">
        <v>31457</v>
      </c>
      <c r="M30394" s="529" t="s">
        <v>1068</v>
      </c>
    </row>
    <row r="30395" spans="12:13" x14ac:dyDescent="0.35">
      <c r="L30395" s="535" t="s">
        <v>31458</v>
      </c>
      <c r="M30395" s="529" t="s">
        <v>1068</v>
      </c>
    </row>
    <row r="30396" spans="12:13" x14ac:dyDescent="0.35">
      <c r="L30396" s="535" t="s">
        <v>31459</v>
      </c>
      <c r="M30396" s="529" t="s">
        <v>1068</v>
      </c>
    </row>
    <row r="30397" spans="12:13" x14ac:dyDescent="0.35">
      <c r="L30397" s="535" t="s">
        <v>31460</v>
      </c>
      <c r="M30397" s="529" t="s">
        <v>1068</v>
      </c>
    </row>
    <row r="30398" spans="12:13" x14ac:dyDescent="0.35">
      <c r="L30398" s="535" t="s">
        <v>31461</v>
      </c>
      <c r="M30398" s="529" t="s">
        <v>1068</v>
      </c>
    </row>
    <row r="30399" spans="12:13" x14ac:dyDescent="0.35">
      <c r="L30399" s="535" t="s">
        <v>31462</v>
      </c>
      <c r="M30399" s="529" t="s">
        <v>1068</v>
      </c>
    </row>
    <row r="30400" spans="12:13" x14ac:dyDescent="0.35">
      <c r="L30400" s="535" t="s">
        <v>31463</v>
      </c>
      <c r="M30400" s="529" t="s">
        <v>1068</v>
      </c>
    </row>
    <row r="30401" spans="12:13" x14ac:dyDescent="0.35">
      <c r="L30401" s="535" t="s">
        <v>31464</v>
      </c>
      <c r="M30401" s="529" t="s">
        <v>1068</v>
      </c>
    </row>
    <row r="30402" spans="12:13" x14ac:dyDescent="0.35">
      <c r="L30402" s="535" t="s">
        <v>31465</v>
      </c>
      <c r="M30402" s="529" t="s">
        <v>1068</v>
      </c>
    </row>
    <row r="30403" spans="12:13" x14ac:dyDescent="0.35">
      <c r="L30403" s="535" t="s">
        <v>31466</v>
      </c>
      <c r="M30403" s="529" t="s">
        <v>1068</v>
      </c>
    </row>
    <row r="30404" spans="12:13" x14ac:dyDescent="0.35">
      <c r="L30404" s="535" t="s">
        <v>31467</v>
      </c>
      <c r="M30404" s="529" t="s">
        <v>1068</v>
      </c>
    </row>
    <row r="30405" spans="12:13" x14ac:dyDescent="0.35">
      <c r="L30405" s="535" t="s">
        <v>31468</v>
      </c>
      <c r="M30405" s="529" t="s">
        <v>1068</v>
      </c>
    </row>
    <row r="30406" spans="12:13" x14ac:dyDescent="0.35">
      <c r="L30406" s="535" t="s">
        <v>31469</v>
      </c>
      <c r="M30406" s="529" t="s">
        <v>1068</v>
      </c>
    </row>
    <row r="30407" spans="12:13" x14ac:dyDescent="0.35">
      <c r="L30407" s="535" t="s">
        <v>31470</v>
      </c>
      <c r="M30407" s="529" t="s">
        <v>1068</v>
      </c>
    </row>
    <row r="30408" spans="12:13" x14ac:dyDescent="0.35">
      <c r="L30408" s="535" t="s">
        <v>31471</v>
      </c>
      <c r="M30408" s="529" t="s">
        <v>1068</v>
      </c>
    </row>
    <row r="30409" spans="12:13" x14ac:dyDescent="0.35">
      <c r="L30409" s="535" t="s">
        <v>31472</v>
      </c>
      <c r="M30409" s="529" t="s">
        <v>1068</v>
      </c>
    </row>
    <row r="30410" spans="12:13" x14ac:dyDescent="0.35">
      <c r="L30410" s="535" t="s">
        <v>31473</v>
      </c>
      <c r="M30410" s="529" t="s">
        <v>1068</v>
      </c>
    </row>
    <row r="30411" spans="12:13" x14ac:dyDescent="0.35">
      <c r="L30411" s="535" t="s">
        <v>31474</v>
      </c>
      <c r="M30411" s="529" t="s">
        <v>1068</v>
      </c>
    </row>
    <row r="30412" spans="12:13" x14ac:dyDescent="0.35">
      <c r="L30412" s="535" t="s">
        <v>31475</v>
      </c>
      <c r="M30412" s="529" t="s">
        <v>1068</v>
      </c>
    </row>
    <row r="30413" spans="12:13" x14ac:dyDescent="0.35">
      <c r="L30413" s="535" t="s">
        <v>31476</v>
      </c>
      <c r="M30413" s="529" t="s">
        <v>1068</v>
      </c>
    </row>
    <row r="30414" spans="12:13" x14ac:dyDescent="0.35">
      <c r="L30414" s="535" t="s">
        <v>31477</v>
      </c>
      <c r="M30414" s="529" t="s">
        <v>1068</v>
      </c>
    </row>
    <row r="30415" spans="12:13" x14ac:dyDescent="0.35">
      <c r="L30415" s="535" t="s">
        <v>31478</v>
      </c>
      <c r="M30415" s="529" t="s">
        <v>1068</v>
      </c>
    </row>
    <row r="30416" spans="12:13" x14ac:dyDescent="0.35">
      <c r="L30416" s="535" t="s">
        <v>31479</v>
      </c>
      <c r="M30416" s="529" t="s">
        <v>1068</v>
      </c>
    </row>
    <row r="30417" spans="12:13" x14ac:dyDescent="0.35">
      <c r="L30417" s="535" t="s">
        <v>31480</v>
      </c>
      <c r="M30417" s="529" t="s">
        <v>1068</v>
      </c>
    </row>
    <row r="30418" spans="12:13" x14ac:dyDescent="0.35">
      <c r="L30418" s="535" t="s">
        <v>31481</v>
      </c>
      <c r="M30418" s="529" t="s">
        <v>1068</v>
      </c>
    </row>
    <row r="30419" spans="12:13" x14ac:dyDescent="0.35">
      <c r="L30419" s="535" t="s">
        <v>31482</v>
      </c>
      <c r="M30419" s="529" t="s">
        <v>1068</v>
      </c>
    </row>
    <row r="30420" spans="12:13" x14ac:dyDescent="0.35">
      <c r="L30420" s="535" t="s">
        <v>31483</v>
      </c>
      <c r="M30420" s="529" t="s">
        <v>1068</v>
      </c>
    </row>
    <row r="30421" spans="12:13" x14ac:dyDescent="0.35">
      <c r="L30421" s="535" t="s">
        <v>31484</v>
      </c>
      <c r="M30421" s="529" t="s">
        <v>1068</v>
      </c>
    </row>
    <row r="30422" spans="12:13" x14ac:dyDescent="0.35">
      <c r="L30422" s="535" t="s">
        <v>31485</v>
      </c>
      <c r="M30422" s="529" t="s">
        <v>1068</v>
      </c>
    </row>
    <row r="30423" spans="12:13" x14ac:dyDescent="0.35">
      <c r="L30423" s="535" t="s">
        <v>31486</v>
      </c>
      <c r="M30423" s="529" t="s">
        <v>1068</v>
      </c>
    </row>
    <row r="30424" spans="12:13" x14ac:dyDescent="0.35">
      <c r="L30424" s="535" t="s">
        <v>31487</v>
      </c>
      <c r="M30424" s="529" t="s">
        <v>1068</v>
      </c>
    </row>
    <row r="30425" spans="12:13" x14ac:dyDescent="0.35">
      <c r="L30425" s="535" t="s">
        <v>31488</v>
      </c>
      <c r="M30425" s="529" t="s">
        <v>1068</v>
      </c>
    </row>
    <row r="30426" spans="12:13" x14ac:dyDescent="0.35">
      <c r="L30426" s="535" t="s">
        <v>31489</v>
      </c>
      <c r="M30426" s="529" t="s">
        <v>1068</v>
      </c>
    </row>
    <row r="30427" spans="12:13" x14ac:dyDescent="0.35">
      <c r="L30427" s="535" t="s">
        <v>31490</v>
      </c>
      <c r="M30427" s="529" t="s">
        <v>1068</v>
      </c>
    </row>
    <row r="30428" spans="12:13" x14ac:dyDescent="0.35">
      <c r="L30428" s="535" t="s">
        <v>31491</v>
      </c>
      <c r="M30428" s="529" t="s">
        <v>1068</v>
      </c>
    </row>
    <row r="30429" spans="12:13" x14ac:dyDescent="0.35">
      <c r="L30429" s="535" t="s">
        <v>31492</v>
      </c>
      <c r="M30429" s="529" t="s">
        <v>1068</v>
      </c>
    </row>
    <row r="30430" spans="12:13" x14ac:dyDescent="0.35">
      <c r="L30430" s="535" t="s">
        <v>31493</v>
      </c>
      <c r="M30430" s="529" t="s">
        <v>1068</v>
      </c>
    </row>
    <row r="30431" spans="12:13" x14ac:dyDescent="0.35">
      <c r="L30431" s="535" t="s">
        <v>31494</v>
      </c>
      <c r="M30431" s="529" t="s">
        <v>1068</v>
      </c>
    </row>
    <row r="30432" spans="12:13" x14ac:dyDescent="0.35">
      <c r="L30432" s="535" t="s">
        <v>31495</v>
      </c>
      <c r="M30432" s="529" t="s">
        <v>1068</v>
      </c>
    </row>
    <row r="30433" spans="12:13" x14ac:dyDescent="0.35">
      <c r="L30433" s="535" t="s">
        <v>31496</v>
      </c>
      <c r="M30433" s="529" t="s">
        <v>1068</v>
      </c>
    </row>
    <row r="30434" spans="12:13" x14ac:dyDescent="0.35">
      <c r="L30434" s="535" t="s">
        <v>31497</v>
      </c>
      <c r="M30434" s="529" t="s">
        <v>1068</v>
      </c>
    </row>
    <row r="30435" spans="12:13" x14ac:dyDescent="0.35">
      <c r="L30435" s="535" t="s">
        <v>31498</v>
      </c>
      <c r="M30435" s="529" t="s">
        <v>1068</v>
      </c>
    </row>
    <row r="30436" spans="12:13" x14ac:dyDescent="0.35">
      <c r="L30436" s="535" t="s">
        <v>31499</v>
      </c>
      <c r="M30436" s="529" t="s">
        <v>1068</v>
      </c>
    </row>
    <row r="30437" spans="12:13" x14ac:dyDescent="0.35">
      <c r="L30437" s="535" t="s">
        <v>31500</v>
      </c>
      <c r="M30437" s="529" t="s">
        <v>1068</v>
      </c>
    </row>
    <row r="30438" spans="12:13" x14ac:dyDescent="0.35">
      <c r="L30438" s="535" t="s">
        <v>31501</v>
      </c>
      <c r="M30438" s="529" t="s">
        <v>1068</v>
      </c>
    </row>
    <row r="30439" spans="12:13" x14ac:dyDescent="0.35">
      <c r="L30439" s="535" t="s">
        <v>31502</v>
      </c>
      <c r="M30439" s="529" t="s">
        <v>1068</v>
      </c>
    </row>
    <row r="30440" spans="12:13" x14ac:dyDescent="0.35">
      <c r="L30440" s="535" t="s">
        <v>31503</v>
      </c>
      <c r="M30440" s="529" t="s">
        <v>1068</v>
      </c>
    </row>
    <row r="30441" spans="12:13" x14ac:dyDescent="0.35">
      <c r="L30441" s="535" t="s">
        <v>31504</v>
      </c>
      <c r="M30441" s="529" t="s">
        <v>1068</v>
      </c>
    </row>
    <row r="30442" spans="12:13" x14ac:dyDescent="0.35">
      <c r="L30442" s="535" t="s">
        <v>31505</v>
      </c>
      <c r="M30442" s="529" t="s">
        <v>1068</v>
      </c>
    </row>
    <row r="30443" spans="12:13" x14ac:dyDescent="0.35">
      <c r="L30443" s="535" t="s">
        <v>31506</v>
      </c>
      <c r="M30443" s="529" t="s">
        <v>1068</v>
      </c>
    </row>
    <row r="30444" spans="12:13" x14ac:dyDescent="0.35">
      <c r="L30444" s="535" t="s">
        <v>31507</v>
      </c>
      <c r="M30444" s="529" t="s">
        <v>1068</v>
      </c>
    </row>
    <row r="30445" spans="12:13" x14ac:dyDescent="0.35">
      <c r="L30445" s="535" t="s">
        <v>31508</v>
      </c>
      <c r="M30445" s="529" t="s">
        <v>1068</v>
      </c>
    </row>
    <row r="30446" spans="12:13" x14ac:dyDescent="0.35">
      <c r="L30446" s="535" t="s">
        <v>31509</v>
      </c>
      <c r="M30446" s="529" t="s">
        <v>1068</v>
      </c>
    </row>
    <row r="30447" spans="12:13" x14ac:dyDescent="0.35">
      <c r="L30447" s="535" t="s">
        <v>31510</v>
      </c>
      <c r="M30447" s="529" t="s">
        <v>1068</v>
      </c>
    </row>
    <row r="30448" spans="12:13" x14ac:dyDescent="0.35">
      <c r="L30448" s="535" t="s">
        <v>31511</v>
      </c>
      <c r="M30448" s="529" t="s">
        <v>1068</v>
      </c>
    </row>
    <row r="30449" spans="12:13" x14ac:dyDescent="0.35">
      <c r="L30449" s="535" t="s">
        <v>31512</v>
      </c>
      <c r="M30449" s="529" t="s">
        <v>1068</v>
      </c>
    </row>
    <row r="30450" spans="12:13" x14ac:dyDescent="0.35">
      <c r="L30450" s="535" t="s">
        <v>31513</v>
      </c>
      <c r="M30450" s="529" t="s">
        <v>1068</v>
      </c>
    </row>
    <row r="30451" spans="12:13" x14ac:dyDescent="0.35">
      <c r="L30451" s="535" t="s">
        <v>31514</v>
      </c>
      <c r="M30451" s="529" t="s">
        <v>1068</v>
      </c>
    </row>
    <row r="30452" spans="12:13" x14ac:dyDescent="0.35">
      <c r="L30452" s="535" t="s">
        <v>31515</v>
      </c>
      <c r="M30452" s="529" t="s">
        <v>1068</v>
      </c>
    </row>
    <row r="30453" spans="12:13" x14ac:dyDescent="0.35">
      <c r="L30453" s="535" t="s">
        <v>31516</v>
      </c>
      <c r="M30453" s="529" t="s">
        <v>1068</v>
      </c>
    </row>
    <row r="30454" spans="12:13" x14ac:dyDescent="0.35">
      <c r="L30454" s="535" t="s">
        <v>31517</v>
      </c>
      <c r="M30454" s="529" t="s">
        <v>1068</v>
      </c>
    </row>
    <row r="30455" spans="12:13" x14ac:dyDescent="0.35">
      <c r="L30455" s="535" t="s">
        <v>31518</v>
      </c>
      <c r="M30455" s="529" t="s">
        <v>1068</v>
      </c>
    </row>
    <row r="30456" spans="12:13" x14ac:dyDescent="0.35">
      <c r="L30456" s="535" t="s">
        <v>31519</v>
      </c>
      <c r="M30456" s="529" t="s">
        <v>1068</v>
      </c>
    </row>
    <row r="30457" spans="12:13" x14ac:dyDescent="0.35">
      <c r="L30457" s="535" t="s">
        <v>31520</v>
      </c>
      <c r="M30457" s="529" t="s">
        <v>1068</v>
      </c>
    </row>
    <row r="30458" spans="12:13" x14ac:dyDescent="0.35">
      <c r="L30458" s="535" t="s">
        <v>31521</v>
      </c>
      <c r="M30458" s="529" t="s">
        <v>1068</v>
      </c>
    </row>
    <row r="30459" spans="12:13" x14ac:dyDescent="0.35">
      <c r="L30459" s="535" t="s">
        <v>31522</v>
      </c>
      <c r="M30459" s="529" t="s">
        <v>1068</v>
      </c>
    </row>
    <row r="30460" spans="12:13" x14ac:dyDescent="0.35">
      <c r="L30460" s="535" t="s">
        <v>31523</v>
      </c>
      <c r="M30460" s="529" t="s">
        <v>1068</v>
      </c>
    </row>
    <row r="30461" spans="12:13" x14ac:dyDescent="0.35">
      <c r="L30461" s="535" t="s">
        <v>31524</v>
      </c>
      <c r="M30461" s="529" t="s">
        <v>1068</v>
      </c>
    </row>
    <row r="30462" spans="12:13" x14ac:dyDescent="0.35">
      <c r="L30462" s="535" t="s">
        <v>31525</v>
      </c>
      <c r="M30462" s="529" t="s">
        <v>1068</v>
      </c>
    </row>
    <row r="30463" spans="12:13" x14ac:dyDescent="0.35">
      <c r="L30463" s="535" t="s">
        <v>31526</v>
      </c>
      <c r="M30463" s="529" t="s">
        <v>1068</v>
      </c>
    </row>
    <row r="30464" spans="12:13" x14ac:dyDescent="0.35">
      <c r="L30464" s="535" t="s">
        <v>31527</v>
      </c>
      <c r="M30464" s="529" t="s">
        <v>1068</v>
      </c>
    </row>
    <row r="30465" spans="12:13" x14ac:dyDescent="0.35">
      <c r="L30465" s="535" t="s">
        <v>31528</v>
      </c>
      <c r="M30465" s="529" t="s">
        <v>1068</v>
      </c>
    </row>
    <row r="30466" spans="12:13" x14ac:dyDescent="0.35">
      <c r="L30466" s="535" t="s">
        <v>31529</v>
      </c>
      <c r="M30466" s="529" t="s">
        <v>1068</v>
      </c>
    </row>
    <row r="30467" spans="12:13" x14ac:dyDescent="0.35">
      <c r="L30467" s="535" t="s">
        <v>31530</v>
      </c>
      <c r="M30467" s="529" t="s">
        <v>1068</v>
      </c>
    </row>
    <row r="30468" spans="12:13" x14ac:dyDescent="0.35">
      <c r="L30468" s="535" t="s">
        <v>31531</v>
      </c>
      <c r="M30468" s="529" t="s">
        <v>1068</v>
      </c>
    </row>
    <row r="30469" spans="12:13" x14ac:dyDescent="0.35">
      <c r="L30469" s="535" t="s">
        <v>31532</v>
      </c>
      <c r="M30469" s="529" t="s">
        <v>1068</v>
      </c>
    </row>
    <row r="30470" spans="12:13" x14ac:dyDescent="0.35">
      <c r="L30470" s="535" t="s">
        <v>31533</v>
      </c>
      <c r="M30470" s="529" t="s">
        <v>1068</v>
      </c>
    </row>
    <row r="30471" spans="12:13" x14ac:dyDescent="0.35">
      <c r="L30471" s="535" t="s">
        <v>31534</v>
      </c>
      <c r="M30471" s="529" t="s">
        <v>1068</v>
      </c>
    </row>
    <row r="30472" spans="12:13" x14ac:dyDescent="0.35">
      <c r="L30472" s="535" t="s">
        <v>31535</v>
      </c>
      <c r="M30472" s="529" t="s">
        <v>1068</v>
      </c>
    </row>
    <row r="30473" spans="12:13" x14ac:dyDescent="0.35">
      <c r="L30473" s="535" t="s">
        <v>31536</v>
      </c>
      <c r="M30473" s="529" t="s">
        <v>1068</v>
      </c>
    </row>
    <row r="30474" spans="12:13" x14ac:dyDescent="0.35">
      <c r="L30474" s="535" t="s">
        <v>31537</v>
      </c>
      <c r="M30474" s="529" t="s">
        <v>1068</v>
      </c>
    </row>
    <row r="30475" spans="12:13" x14ac:dyDescent="0.35">
      <c r="L30475" s="535" t="s">
        <v>31538</v>
      </c>
      <c r="M30475" s="529" t="s">
        <v>1068</v>
      </c>
    </row>
    <row r="30476" spans="12:13" x14ac:dyDescent="0.35">
      <c r="L30476" s="535" t="s">
        <v>31539</v>
      </c>
      <c r="M30476" s="529" t="s">
        <v>1068</v>
      </c>
    </row>
    <row r="30477" spans="12:13" x14ac:dyDescent="0.35">
      <c r="L30477" s="535" t="s">
        <v>31540</v>
      </c>
      <c r="M30477" s="529" t="s">
        <v>1068</v>
      </c>
    </row>
    <row r="30478" spans="12:13" x14ac:dyDescent="0.35">
      <c r="L30478" s="535" t="s">
        <v>31541</v>
      </c>
      <c r="M30478" s="529" t="s">
        <v>1068</v>
      </c>
    </row>
    <row r="30479" spans="12:13" x14ac:dyDescent="0.35">
      <c r="L30479" s="535" t="s">
        <v>31542</v>
      </c>
      <c r="M30479" s="529" t="s">
        <v>1068</v>
      </c>
    </row>
    <row r="30480" spans="12:13" x14ac:dyDescent="0.35">
      <c r="L30480" s="535" t="s">
        <v>31543</v>
      </c>
      <c r="M30480" s="529" t="s">
        <v>1068</v>
      </c>
    </row>
    <row r="30481" spans="12:13" x14ac:dyDescent="0.35">
      <c r="L30481" s="535" t="s">
        <v>31544</v>
      </c>
      <c r="M30481" s="529" t="s">
        <v>1068</v>
      </c>
    </row>
    <row r="30482" spans="12:13" x14ac:dyDescent="0.35">
      <c r="L30482" s="535" t="s">
        <v>31545</v>
      </c>
      <c r="M30482" s="529" t="s">
        <v>1060</v>
      </c>
    </row>
    <row r="30483" spans="12:13" x14ac:dyDescent="0.35">
      <c r="L30483" s="535" t="s">
        <v>31546</v>
      </c>
      <c r="M30483" s="529" t="s">
        <v>1060</v>
      </c>
    </row>
    <row r="30484" spans="12:13" x14ac:dyDescent="0.35">
      <c r="L30484" s="535" t="s">
        <v>31547</v>
      </c>
      <c r="M30484" s="529" t="s">
        <v>1060</v>
      </c>
    </row>
    <row r="30485" spans="12:13" x14ac:dyDescent="0.35">
      <c r="L30485" s="535" t="s">
        <v>31548</v>
      </c>
      <c r="M30485" s="529" t="s">
        <v>1060</v>
      </c>
    </row>
    <row r="30486" spans="12:13" x14ac:dyDescent="0.35">
      <c r="L30486" s="535" t="s">
        <v>31549</v>
      </c>
      <c r="M30486" s="529" t="s">
        <v>1060</v>
      </c>
    </row>
    <row r="30487" spans="12:13" x14ac:dyDescent="0.35">
      <c r="L30487" s="535" t="s">
        <v>31550</v>
      </c>
      <c r="M30487" s="529" t="s">
        <v>1060</v>
      </c>
    </row>
    <row r="30488" spans="12:13" x14ac:dyDescent="0.35">
      <c r="L30488" s="535" t="s">
        <v>31551</v>
      </c>
      <c r="M30488" s="529" t="s">
        <v>1060</v>
      </c>
    </row>
    <row r="30489" spans="12:13" x14ac:dyDescent="0.35">
      <c r="L30489" s="535" t="s">
        <v>31552</v>
      </c>
      <c r="M30489" s="529" t="s">
        <v>1060</v>
      </c>
    </row>
    <row r="30490" spans="12:13" x14ac:dyDescent="0.35">
      <c r="L30490" s="535" t="s">
        <v>31553</v>
      </c>
      <c r="M30490" s="529" t="s">
        <v>1060</v>
      </c>
    </row>
    <row r="30491" spans="12:13" x14ac:dyDescent="0.35">
      <c r="L30491" s="535" t="s">
        <v>31554</v>
      </c>
      <c r="M30491" s="529" t="s">
        <v>1060</v>
      </c>
    </row>
    <row r="30492" spans="12:13" x14ac:dyDescent="0.35">
      <c r="L30492" s="535" t="s">
        <v>31555</v>
      </c>
      <c r="M30492" s="529" t="s">
        <v>1060</v>
      </c>
    </row>
    <row r="30493" spans="12:13" x14ac:dyDescent="0.35">
      <c r="L30493" s="535" t="s">
        <v>31556</v>
      </c>
      <c r="M30493" s="529" t="s">
        <v>1060</v>
      </c>
    </row>
    <row r="30494" spans="12:13" x14ac:dyDescent="0.35">
      <c r="L30494" s="535" t="s">
        <v>31557</v>
      </c>
      <c r="M30494" s="529" t="s">
        <v>1060</v>
      </c>
    </row>
    <row r="30495" spans="12:13" x14ac:dyDescent="0.35">
      <c r="L30495" s="535" t="s">
        <v>31558</v>
      </c>
      <c r="M30495" s="529" t="s">
        <v>1060</v>
      </c>
    </row>
    <row r="30496" spans="12:13" x14ac:dyDescent="0.35">
      <c r="L30496" s="535" t="s">
        <v>31559</v>
      </c>
      <c r="M30496" s="529" t="s">
        <v>1060</v>
      </c>
    </row>
    <row r="30497" spans="12:13" x14ac:dyDescent="0.35">
      <c r="L30497" s="535" t="s">
        <v>31560</v>
      </c>
      <c r="M30497" s="529" t="s">
        <v>1060</v>
      </c>
    </row>
    <row r="30498" spans="12:13" x14ac:dyDescent="0.35">
      <c r="L30498" s="535" t="s">
        <v>31561</v>
      </c>
      <c r="M30498" s="529" t="s">
        <v>1060</v>
      </c>
    </row>
    <row r="30499" spans="12:13" x14ac:dyDescent="0.35">
      <c r="L30499" s="535" t="s">
        <v>31562</v>
      </c>
      <c r="M30499" s="529" t="s">
        <v>1060</v>
      </c>
    </row>
    <row r="30500" spans="12:13" x14ac:dyDescent="0.35">
      <c r="L30500" s="535" t="s">
        <v>31563</v>
      </c>
      <c r="M30500" s="529" t="s">
        <v>1060</v>
      </c>
    </row>
    <row r="30501" spans="12:13" x14ac:dyDescent="0.35">
      <c r="L30501" s="535" t="s">
        <v>31564</v>
      </c>
      <c r="M30501" s="529" t="s">
        <v>1060</v>
      </c>
    </row>
    <row r="30502" spans="12:13" x14ac:dyDescent="0.35">
      <c r="L30502" s="535" t="s">
        <v>31565</v>
      </c>
      <c r="M30502" s="529" t="s">
        <v>1060</v>
      </c>
    </row>
    <row r="30503" spans="12:13" x14ac:dyDescent="0.35">
      <c r="L30503" s="535" t="s">
        <v>31566</v>
      </c>
      <c r="M30503" s="529" t="s">
        <v>1060</v>
      </c>
    </row>
    <row r="30504" spans="12:13" x14ac:dyDescent="0.35">
      <c r="L30504" s="535" t="s">
        <v>31567</v>
      </c>
      <c r="M30504" s="529" t="s">
        <v>1060</v>
      </c>
    </row>
    <row r="30505" spans="12:13" x14ac:dyDescent="0.35">
      <c r="L30505" s="535" t="s">
        <v>31568</v>
      </c>
      <c r="M30505" s="529" t="s">
        <v>1060</v>
      </c>
    </row>
    <row r="30506" spans="12:13" x14ac:dyDescent="0.35">
      <c r="L30506" s="535" t="s">
        <v>31569</v>
      </c>
      <c r="M30506" s="529" t="s">
        <v>1060</v>
      </c>
    </row>
    <row r="30507" spans="12:13" x14ac:dyDescent="0.35">
      <c r="L30507" s="535" t="s">
        <v>31570</v>
      </c>
      <c r="M30507" s="529" t="s">
        <v>1060</v>
      </c>
    </row>
    <row r="30508" spans="12:13" x14ac:dyDescent="0.35">
      <c r="L30508" s="535" t="s">
        <v>31571</v>
      </c>
      <c r="M30508" s="529" t="s">
        <v>1060</v>
      </c>
    </row>
    <row r="30509" spans="12:13" x14ac:dyDescent="0.35">
      <c r="L30509" s="535" t="s">
        <v>31572</v>
      </c>
      <c r="M30509" s="529" t="s">
        <v>1060</v>
      </c>
    </row>
    <row r="30510" spans="12:13" x14ac:dyDescent="0.35">
      <c r="L30510" s="535" t="s">
        <v>31573</v>
      </c>
      <c r="M30510" s="529" t="s">
        <v>1060</v>
      </c>
    </row>
    <row r="30511" spans="12:13" x14ac:dyDescent="0.35">
      <c r="L30511" s="535" t="s">
        <v>31574</v>
      </c>
      <c r="M30511" s="529" t="s">
        <v>1060</v>
      </c>
    </row>
    <row r="30512" spans="12:13" x14ac:dyDescent="0.35">
      <c r="L30512" s="535" t="s">
        <v>31575</v>
      </c>
      <c r="M30512" s="529" t="s">
        <v>1060</v>
      </c>
    </row>
    <row r="30513" spans="12:13" x14ac:dyDescent="0.35">
      <c r="L30513" s="535" t="s">
        <v>31576</v>
      </c>
      <c r="M30513" s="529" t="s">
        <v>1060</v>
      </c>
    </row>
    <row r="30514" spans="12:13" x14ac:dyDescent="0.35">
      <c r="L30514" s="535" t="s">
        <v>31577</v>
      </c>
      <c r="M30514" s="529" t="s">
        <v>1060</v>
      </c>
    </row>
    <row r="30515" spans="12:13" x14ac:dyDescent="0.35">
      <c r="L30515" s="535" t="s">
        <v>31578</v>
      </c>
      <c r="M30515" s="529" t="s">
        <v>1060</v>
      </c>
    </row>
    <row r="30516" spans="12:13" x14ac:dyDescent="0.35">
      <c r="L30516" s="535" t="s">
        <v>31579</v>
      </c>
      <c r="M30516" s="529" t="s">
        <v>1060</v>
      </c>
    </row>
    <row r="30517" spans="12:13" x14ac:dyDescent="0.35">
      <c r="L30517" s="535" t="s">
        <v>31580</v>
      </c>
      <c r="M30517" s="529" t="s">
        <v>1060</v>
      </c>
    </row>
    <row r="30518" spans="12:13" x14ac:dyDescent="0.35">
      <c r="L30518" s="535" t="s">
        <v>31581</v>
      </c>
      <c r="M30518" s="529" t="s">
        <v>1060</v>
      </c>
    </row>
    <row r="30519" spans="12:13" x14ac:dyDescent="0.35">
      <c r="L30519" s="535" t="s">
        <v>31582</v>
      </c>
      <c r="M30519" s="529" t="s">
        <v>1060</v>
      </c>
    </row>
    <row r="30520" spans="12:13" x14ac:dyDescent="0.35">
      <c r="L30520" s="535" t="s">
        <v>31583</v>
      </c>
      <c r="M30520" s="529" t="s">
        <v>1060</v>
      </c>
    </row>
    <row r="30521" spans="12:13" x14ac:dyDescent="0.35">
      <c r="L30521" s="535" t="s">
        <v>31584</v>
      </c>
      <c r="M30521" s="529" t="s">
        <v>1060</v>
      </c>
    </row>
    <row r="30522" spans="12:13" x14ac:dyDescent="0.35">
      <c r="L30522" s="535" t="s">
        <v>31585</v>
      </c>
      <c r="M30522" s="529" t="s">
        <v>1060</v>
      </c>
    </row>
    <row r="30523" spans="12:13" x14ac:dyDescent="0.35">
      <c r="L30523" s="535" t="s">
        <v>31586</v>
      </c>
      <c r="M30523" s="529" t="s">
        <v>1060</v>
      </c>
    </row>
    <row r="30524" spans="12:13" x14ac:dyDescent="0.35">
      <c r="L30524" s="535" t="s">
        <v>31587</v>
      </c>
      <c r="M30524" s="529" t="s">
        <v>1060</v>
      </c>
    </row>
    <row r="30525" spans="12:13" x14ac:dyDescent="0.35">
      <c r="L30525" s="535" t="s">
        <v>31588</v>
      </c>
      <c r="M30525" s="529" t="s">
        <v>1060</v>
      </c>
    </row>
    <row r="30526" spans="12:13" x14ac:dyDescent="0.35">
      <c r="L30526" s="535" t="s">
        <v>31589</v>
      </c>
      <c r="M30526" s="529" t="s">
        <v>1060</v>
      </c>
    </row>
    <row r="30527" spans="12:13" x14ac:dyDescent="0.35">
      <c r="L30527" s="535" t="s">
        <v>31590</v>
      </c>
      <c r="M30527" s="529" t="s">
        <v>1060</v>
      </c>
    </row>
    <row r="30528" spans="12:13" x14ac:dyDescent="0.35">
      <c r="L30528" s="535" t="s">
        <v>31591</v>
      </c>
      <c r="M30528" s="529" t="s">
        <v>1060</v>
      </c>
    </row>
    <row r="30529" spans="12:13" x14ac:dyDescent="0.35">
      <c r="L30529" s="535" t="s">
        <v>31592</v>
      </c>
      <c r="M30529" s="529" t="s">
        <v>1060</v>
      </c>
    </row>
    <row r="30530" spans="12:13" x14ac:dyDescent="0.35">
      <c r="L30530" s="535" t="s">
        <v>31593</v>
      </c>
      <c r="M30530" s="529" t="s">
        <v>1060</v>
      </c>
    </row>
    <row r="30531" spans="12:13" x14ac:dyDescent="0.35">
      <c r="L30531" s="535" t="s">
        <v>31594</v>
      </c>
      <c r="M30531" s="529" t="s">
        <v>1060</v>
      </c>
    </row>
    <row r="30532" spans="12:13" x14ac:dyDescent="0.35">
      <c r="L30532" s="535" t="s">
        <v>31595</v>
      </c>
      <c r="M30532" s="529" t="s">
        <v>1060</v>
      </c>
    </row>
    <row r="30533" spans="12:13" x14ac:dyDescent="0.35">
      <c r="L30533" s="535" t="s">
        <v>31596</v>
      </c>
      <c r="M30533" s="529" t="s">
        <v>1060</v>
      </c>
    </row>
    <row r="30534" spans="12:13" x14ac:dyDescent="0.35">
      <c r="L30534" s="535" t="s">
        <v>31597</v>
      </c>
      <c r="M30534" s="529" t="s">
        <v>1060</v>
      </c>
    </row>
    <row r="30535" spans="12:13" x14ac:dyDescent="0.35">
      <c r="L30535" s="535" t="s">
        <v>31598</v>
      </c>
      <c r="M30535" s="529" t="s">
        <v>1060</v>
      </c>
    </row>
    <row r="30536" spans="12:13" x14ac:dyDescent="0.35">
      <c r="L30536" s="535" t="s">
        <v>31599</v>
      </c>
      <c r="M30536" s="529" t="s">
        <v>1060</v>
      </c>
    </row>
    <row r="30537" spans="12:13" x14ac:dyDescent="0.35">
      <c r="L30537" s="535" t="s">
        <v>31600</v>
      </c>
      <c r="M30537" s="529" t="s">
        <v>1060</v>
      </c>
    </row>
    <row r="30538" spans="12:13" x14ac:dyDescent="0.35">
      <c r="L30538" s="535" t="s">
        <v>31601</v>
      </c>
      <c r="M30538" s="529" t="s">
        <v>1060</v>
      </c>
    </row>
    <row r="30539" spans="12:13" x14ac:dyDescent="0.35">
      <c r="L30539" s="535" t="s">
        <v>31602</v>
      </c>
      <c r="M30539" s="529" t="s">
        <v>1060</v>
      </c>
    </row>
    <row r="30540" spans="12:13" x14ac:dyDescent="0.35">
      <c r="L30540" s="535" t="s">
        <v>31603</v>
      </c>
      <c r="M30540" s="529" t="s">
        <v>1060</v>
      </c>
    </row>
    <row r="30541" spans="12:13" x14ac:dyDescent="0.35">
      <c r="L30541" s="535" t="s">
        <v>31604</v>
      </c>
      <c r="M30541" s="529" t="s">
        <v>1060</v>
      </c>
    </row>
    <row r="30542" spans="12:13" x14ac:dyDescent="0.35">
      <c r="L30542" s="535" t="s">
        <v>31605</v>
      </c>
      <c r="M30542" s="529" t="s">
        <v>1060</v>
      </c>
    </row>
    <row r="30543" spans="12:13" x14ac:dyDescent="0.35">
      <c r="L30543" s="535" t="s">
        <v>31606</v>
      </c>
      <c r="M30543" s="529" t="s">
        <v>1060</v>
      </c>
    </row>
    <row r="30544" spans="12:13" x14ac:dyDescent="0.35">
      <c r="L30544" s="535" t="s">
        <v>31607</v>
      </c>
      <c r="M30544" s="529" t="s">
        <v>1060</v>
      </c>
    </row>
    <row r="30545" spans="12:13" x14ac:dyDescent="0.35">
      <c r="L30545" s="535" t="s">
        <v>31608</v>
      </c>
      <c r="M30545" s="529" t="s">
        <v>1060</v>
      </c>
    </row>
    <row r="30546" spans="12:13" x14ac:dyDescent="0.35">
      <c r="L30546" s="535" t="s">
        <v>31609</v>
      </c>
      <c r="M30546" s="529" t="s">
        <v>1060</v>
      </c>
    </row>
    <row r="30547" spans="12:13" x14ac:dyDescent="0.35">
      <c r="L30547" s="535" t="s">
        <v>31610</v>
      </c>
      <c r="M30547" s="529" t="s">
        <v>1060</v>
      </c>
    </row>
    <row r="30548" spans="12:13" x14ac:dyDescent="0.35">
      <c r="L30548" s="535" t="s">
        <v>31611</v>
      </c>
      <c r="M30548" s="529" t="s">
        <v>1060</v>
      </c>
    </row>
    <row r="30549" spans="12:13" x14ac:dyDescent="0.35">
      <c r="L30549" s="535" t="s">
        <v>31612</v>
      </c>
      <c r="M30549" s="529" t="s">
        <v>1060</v>
      </c>
    </row>
    <row r="30550" spans="12:13" x14ac:dyDescent="0.35">
      <c r="L30550" s="535" t="s">
        <v>31613</v>
      </c>
      <c r="M30550" s="529" t="s">
        <v>1060</v>
      </c>
    </row>
    <row r="30551" spans="12:13" x14ac:dyDescent="0.35">
      <c r="L30551" s="535" t="s">
        <v>31614</v>
      </c>
      <c r="M30551" s="529" t="s">
        <v>1060</v>
      </c>
    </row>
    <row r="30552" spans="12:13" x14ac:dyDescent="0.35">
      <c r="L30552" s="535" t="s">
        <v>31615</v>
      </c>
      <c r="M30552" s="529" t="s">
        <v>1060</v>
      </c>
    </row>
    <row r="30553" spans="12:13" x14ac:dyDescent="0.35">
      <c r="L30553" s="535" t="s">
        <v>31616</v>
      </c>
      <c r="M30553" s="529" t="s">
        <v>1060</v>
      </c>
    </row>
    <row r="30554" spans="12:13" x14ac:dyDescent="0.35">
      <c r="L30554" s="535" t="s">
        <v>31617</v>
      </c>
      <c r="M30554" s="529" t="s">
        <v>1060</v>
      </c>
    </row>
    <row r="30555" spans="12:13" x14ac:dyDescent="0.35">
      <c r="L30555" s="535" t="s">
        <v>31618</v>
      </c>
      <c r="M30555" s="529" t="s">
        <v>1060</v>
      </c>
    </row>
    <row r="30556" spans="12:13" x14ac:dyDescent="0.35">
      <c r="L30556" s="535" t="s">
        <v>31619</v>
      </c>
      <c r="M30556" s="529" t="s">
        <v>1060</v>
      </c>
    </row>
    <row r="30557" spans="12:13" x14ac:dyDescent="0.35">
      <c r="L30557" s="535" t="s">
        <v>31620</v>
      </c>
      <c r="M30557" s="529" t="s">
        <v>1060</v>
      </c>
    </row>
    <row r="30558" spans="12:13" x14ac:dyDescent="0.35">
      <c r="L30558" s="535" t="s">
        <v>31621</v>
      </c>
      <c r="M30558" s="529" t="s">
        <v>1060</v>
      </c>
    </row>
    <row r="30559" spans="12:13" x14ac:dyDescent="0.35">
      <c r="L30559" s="535" t="s">
        <v>31622</v>
      </c>
      <c r="M30559" s="529" t="s">
        <v>1060</v>
      </c>
    </row>
    <row r="30560" spans="12:13" x14ac:dyDescent="0.35">
      <c r="L30560" s="535" t="s">
        <v>31623</v>
      </c>
      <c r="M30560" s="529" t="s">
        <v>1060</v>
      </c>
    </row>
    <row r="30561" spans="12:13" x14ac:dyDescent="0.35">
      <c r="L30561" s="535" t="s">
        <v>31624</v>
      </c>
      <c r="M30561" s="529" t="s">
        <v>1060</v>
      </c>
    </row>
    <row r="30562" spans="12:13" x14ac:dyDescent="0.35">
      <c r="L30562" s="535" t="s">
        <v>31625</v>
      </c>
      <c r="M30562" s="529" t="s">
        <v>1060</v>
      </c>
    </row>
    <row r="30563" spans="12:13" x14ac:dyDescent="0.35">
      <c r="L30563" s="535" t="s">
        <v>31626</v>
      </c>
      <c r="M30563" s="529" t="s">
        <v>1060</v>
      </c>
    </row>
    <row r="30564" spans="12:13" x14ac:dyDescent="0.35">
      <c r="L30564" s="535" t="s">
        <v>31627</v>
      </c>
      <c r="M30564" s="529" t="s">
        <v>1060</v>
      </c>
    </row>
    <row r="30565" spans="12:13" x14ac:dyDescent="0.35">
      <c r="L30565" s="535" t="s">
        <v>31628</v>
      </c>
      <c r="M30565" s="529" t="s">
        <v>1060</v>
      </c>
    </row>
    <row r="30566" spans="12:13" x14ac:dyDescent="0.35">
      <c r="L30566" s="535" t="s">
        <v>31629</v>
      </c>
      <c r="M30566" s="529" t="s">
        <v>1060</v>
      </c>
    </row>
    <row r="30567" spans="12:13" x14ac:dyDescent="0.35">
      <c r="L30567" s="535" t="s">
        <v>31630</v>
      </c>
      <c r="M30567" s="529" t="s">
        <v>1060</v>
      </c>
    </row>
    <row r="30568" spans="12:13" x14ac:dyDescent="0.35">
      <c r="L30568" s="535" t="s">
        <v>31631</v>
      </c>
      <c r="M30568" s="529" t="s">
        <v>1060</v>
      </c>
    </row>
    <row r="30569" spans="12:13" x14ac:dyDescent="0.35">
      <c r="L30569" s="535" t="s">
        <v>31632</v>
      </c>
      <c r="M30569" s="529" t="s">
        <v>1060</v>
      </c>
    </row>
    <row r="30570" spans="12:13" x14ac:dyDescent="0.35">
      <c r="L30570" s="535" t="s">
        <v>31633</v>
      </c>
      <c r="M30570" s="529" t="s">
        <v>1060</v>
      </c>
    </row>
    <row r="30571" spans="12:13" x14ac:dyDescent="0.35">
      <c r="L30571" s="535" t="s">
        <v>31634</v>
      </c>
      <c r="M30571" s="529" t="s">
        <v>1060</v>
      </c>
    </row>
    <row r="30572" spans="12:13" x14ac:dyDescent="0.35">
      <c r="L30572" s="535" t="s">
        <v>31635</v>
      </c>
      <c r="M30572" s="529" t="s">
        <v>1060</v>
      </c>
    </row>
    <row r="30573" spans="12:13" x14ac:dyDescent="0.35">
      <c r="L30573" s="535" t="s">
        <v>31636</v>
      </c>
      <c r="M30573" s="529" t="s">
        <v>1060</v>
      </c>
    </row>
    <row r="30574" spans="12:13" x14ac:dyDescent="0.35">
      <c r="L30574" s="535" t="s">
        <v>31637</v>
      </c>
      <c r="M30574" s="529" t="s">
        <v>1060</v>
      </c>
    </row>
    <row r="30575" spans="12:13" x14ac:dyDescent="0.35">
      <c r="L30575" s="535" t="s">
        <v>31638</v>
      </c>
      <c r="M30575" s="529" t="s">
        <v>1060</v>
      </c>
    </row>
    <row r="30576" spans="12:13" x14ac:dyDescent="0.35">
      <c r="L30576" s="535" t="s">
        <v>31639</v>
      </c>
      <c r="M30576" s="529" t="s">
        <v>1060</v>
      </c>
    </row>
    <row r="30577" spans="12:13" x14ac:dyDescent="0.35">
      <c r="L30577" s="535" t="s">
        <v>31640</v>
      </c>
      <c r="M30577" s="529" t="s">
        <v>1060</v>
      </c>
    </row>
    <row r="30578" spans="12:13" x14ac:dyDescent="0.35">
      <c r="L30578" s="535" t="s">
        <v>31641</v>
      </c>
      <c r="M30578" s="529" t="s">
        <v>1060</v>
      </c>
    </row>
    <row r="30579" spans="12:13" x14ac:dyDescent="0.35">
      <c r="L30579" s="535" t="s">
        <v>31642</v>
      </c>
      <c r="M30579" s="529" t="s">
        <v>1060</v>
      </c>
    </row>
    <row r="30580" spans="12:13" x14ac:dyDescent="0.35">
      <c r="L30580" s="535" t="s">
        <v>31643</v>
      </c>
      <c r="M30580" s="529" t="s">
        <v>1060</v>
      </c>
    </row>
    <row r="30581" spans="12:13" x14ac:dyDescent="0.35">
      <c r="L30581" s="535" t="s">
        <v>31644</v>
      </c>
      <c r="M30581" s="529" t="s">
        <v>1060</v>
      </c>
    </row>
    <row r="30582" spans="12:13" x14ac:dyDescent="0.35">
      <c r="L30582" s="535" t="s">
        <v>31645</v>
      </c>
      <c r="M30582" s="529" t="s">
        <v>1060</v>
      </c>
    </row>
    <row r="30583" spans="12:13" x14ac:dyDescent="0.35">
      <c r="L30583" s="535" t="s">
        <v>31646</v>
      </c>
      <c r="M30583" s="529" t="s">
        <v>1060</v>
      </c>
    </row>
    <row r="30584" spans="12:13" x14ac:dyDescent="0.35">
      <c r="L30584" s="535" t="s">
        <v>31647</v>
      </c>
      <c r="M30584" s="529" t="s">
        <v>1060</v>
      </c>
    </row>
    <row r="30585" spans="12:13" x14ac:dyDescent="0.35">
      <c r="L30585" s="535" t="s">
        <v>31648</v>
      </c>
      <c r="M30585" s="529" t="s">
        <v>1060</v>
      </c>
    </row>
    <row r="30586" spans="12:13" x14ac:dyDescent="0.35">
      <c r="L30586" s="535" t="s">
        <v>31649</v>
      </c>
      <c r="M30586" s="529" t="s">
        <v>1060</v>
      </c>
    </row>
    <row r="30587" spans="12:13" x14ac:dyDescent="0.35">
      <c r="L30587" s="535" t="s">
        <v>31650</v>
      </c>
      <c r="M30587" s="529" t="s">
        <v>1068</v>
      </c>
    </row>
    <row r="30588" spans="12:13" x14ac:dyDescent="0.35">
      <c r="L30588" s="535" t="s">
        <v>31651</v>
      </c>
      <c r="M30588" s="529" t="s">
        <v>1060</v>
      </c>
    </row>
    <row r="30589" spans="12:13" x14ac:dyDescent="0.35">
      <c r="L30589" s="535" t="s">
        <v>31652</v>
      </c>
      <c r="M30589" s="529" t="s">
        <v>1060</v>
      </c>
    </row>
    <row r="30590" spans="12:13" x14ac:dyDescent="0.35">
      <c r="L30590" s="535" t="s">
        <v>31653</v>
      </c>
      <c r="M30590" s="529" t="s">
        <v>1060</v>
      </c>
    </row>
    <row r="30591" spans="12:13" x14ac:dyDescent="0.35">
      <c r="L30591" s="535" t="s">
        <v>31654</v>
      </c>
      <c r="M30591" s="529" t="s">
        <v>1060</v>
      </c>
    </row>
    <row r="30592" spans="12:13" x14ac:dyDescent="0.35">
      <c r="L30592" s="535" t="s">
        <v>31655</v>
      </c>
      <c r="M30592" s="529" t="s">
        <v>1060</v>
      </c>
    </row>
    <row r="30593" spans="12:13" x14ac:dyDescent="0.35">
      <c r="L30593" s="535" t="s">
        <v>31656</v>
      </c>
      <c r="M30593" s="529" t="s">
        <v>1060</v>
      </c>
    </row>
    <row r="30594" spans="12:13" x14ac:dyDescent="0.35">
      <c r="L30594" s="535" t="s">
        <v>31657</v>
      </c>
      <c r="M30594" s="529" t="s">
        <v>1060</v>
      </c>
    </row>
    <row r="30595" spans="12:13" x14ac:dyDescent="0.35">
      <c r="L30595" s="535" t="s">
        <v>31658</v>
      </c>
      <c r="M30595" s="529" t="s">
        <v>1060</v>
      </c>
    </row>
    <row r="30596" spans="12:13" x14ac:dyDescent="0.35">
      <c r="L30596" s="535" t="s">
        <v>31659</v>
      </c>
      <c r="M30596" s="529" t="s">
        <v>1060</v>
      </c>
    </row>
    <row r="30597" spans="12:13" x14ac:dyDescent="0.35">
      <c r="L30597" s="535" t="s">
        <v>31660</v>
      </c>
      <c r="M30597" s="529" t="s">
        <v>1060</v>
      </c>
    </row>
    <row r="30598" spans="12:13" x14ac:dyDescent="0.35">
      <c r="L30598" s="535" t="s">
        <v>31661</v>
      </c>
      <c r="M30598" s="529" t="s">
        <v>1060</v>
      </c>
    </row>
    <row r="30599" spans="12:13" x14ac:dyDescent="0.35">
      <c r="L30599" s="535" t="s">
        <v>31662</v>
      </c>
      <c r="M30599" s="529" t="s">
        <v>1060</v>
      </c>
    </row>
    <row r="30600" spans="12:13" x14ac:dyDescent="0.35">
      <c r="L30600" s="535" t="s">
        <v>31663</v>
      </c>
      <c r="M30600" s="529" t="s">
        <v>1060</v>
      </c>
    </row>
    <row r="30601" spans="12:13" x14ac:dyDescent="0.35">
      <c r="L30601" s="535" t="s">
        <v>31664</v>
      </c>
      <c r="M30601" s="529" t="s">
        <v>1068</v>
      </c>
    </row>
    <row r="30602" spans="12:13" x14ac:dyDescent="0.35">
      <c r="L30602" s="535" t="s">
        <v>31665</v>
      </c>
      <c r="M30602" s="529" t="s">
        <v>1068</v>
      </c>
    </row>
    <row r="30603" spans="12:13" x14ac:dyDescent="0.35">
      <c r="L30603" s="535" t="s">
        <v>31666</v>
      </c>
      <c r="M30603" s="529" t="s">
        <v>1068</v>
      </c>
    </row>
    <row r="30604" spans="12:13" x14ac:dyDescent="0.35">
      <c r="L30604" s="535" t="s">
        <v>31667</v>
      </c>
      <c r="M30604" s="529" t="s">
        <v>1060</v>
      </c>
    </row>
    <row r="30605" spans="12:13" x14ac:dyDescent="0.35">
      <c r="L30605" s="535" t="s">
        <v>31668</v>
      </c>
      <c r="M30605" s="529" t="s">
        <v>1068</v>
      </c>
    </row>
    <row r="30606" spans="12:13" x14ac:dyDescent="0.35">
      <c r="L30606" s="535" t="s">
        <v>31669</v>
      </c>
      <c r="M30606" s="529" t="s">
        <v>1068</v>
      </c>
    </row>
    <row r="30607" spans="12:13" x14ac:dyDescent="0.35">
      <c r="L30607" s="535" t="s">
        <v>31670</v>
      </c>
      <c r="M30607" s="529" t="s">
        <v>1068</v>
      </c>
    </row>
    <row r="30608" spans="12:13" x14ac:dyDescent="0.35">
      <c r="L30608" s="535" t="s">
        <v>31671</v>
      </c>
      <c r="M30608" s="529" t="s">
        <v>1068</v>
      </c>
    </row>
    <row r="30609" spans="12:13" x14ac:dyDescent="0.35">
      <c r="L30609" s="535" t="s">
        <v>31672</v>
      </c>
      <c r="M30609" s="529" t="s">
        <v>1068</v>
      </c>
    </row>
    <row r="30610" spans="12:13" x14ac:dyDescent="0.35">
      <c r="L30610" s="535" t="s">
        <v>31673</v>
      </c>
      <c r="M30610" s="529" t="s">
        <v>1060</v>
      </c>
    </row>
    <row r="30611" spans="12:13" x14ac:dyDescent="0.35">
      <c r="L30611" s="535" t="s">
        <v>31674</v>
      </c>
      <c r="M30611" s="529" t="s">
        <v>1068</v>
      </c>
    </row>
    <row r="30612" spans="12:13" x14ac:dyDescent="0.35">
      <c r="L30612" s="535" t="s">
        <v>31675</v>
      </c>
      <c r="M30612" s="529" t="s">
        <v>1068</v>
      </c>
    </row>
    <row r="30613" spans="12:13" x14ac:dyDescent="0.35">
      <c r="L30613" s="535" t="s">
        <v>31676</v>
      </c>
      <c r="M30613" s="529" t="s">
        <v>1068</v>
      </c>
    </row>
    <row r="30614" spans="12:13" x14ac:dyDescent="0.35">
      <c r="L30614" s="535" t="s">
        <v>31677</v>
      </c>
      <c r="M30614" s="529" t="s">
        <v>1068</v>
      </c>
    </row>
    <row r="30615" spans="12:13" x14ac:dyDescent="0.35">
      <c r="L30615" s="535" t="s">
        <v>31678</v>
      </c>
      <c r="M30615" s="529" t="s">
        <v>1068</v>
      </c>
    </row>
    <row r="30616" spans="12:13" x14ac:dyDescent="0.35">
      <c r="L30616" s="535" t="s">
        <v>31679</v>
      </c>
      <c r="M30616" s="529" t="s">
        <v>1068</v>
      </c>
    </row>
    <row r="30617" spans="12:13" x14ac:dyDescent="0.35">
      <c r="L30617" s="535" t="s">
        <v>31680</v>
      </c>
      <c r="M30617" s="529" t="s">
        <v>1068</v>
      </c>
    </row>
    <row r="30618" spans="12:13" x14ac:dyDescent="0.35">
      <c r="L30618" s="535" t="s">
        <v>31681</v>
      </c>
      <c r="M30618" s="529" t="s">
        <v>1068</v>
      </c>
    </row>
    <row r="30619" spans="12:13" x14ac:dyDescent="0.35">
      <c r="L30619" s="535" t="s">
        <v>31682</v>
      </c>
      <c r="M30619" s="529" t="s">
        <v>1068</v>
      </c>
    </row>
    <row r="30620" spans="12:13" x14ac:dyDescent="0.35">
      <c r="L30620" s="535" t="s">
        <v>31683</v>
      </c>
      <c r="M30620" s="529" t="s">
        <v>1068</v>
      </c>
    </row>
    <row r="30621" spans="12:13" x14ac:dyDescent="0.35">
      <c r="L30621" s="535" t="s">
        <v>31684</v>
      </c>
      <c r="M30621" s="529" t="s">
        <v>1068</v>
      </c>
    </row>
    <row r="30622" spans="12:13" x14ac:dyDescent="0.35">
      <c r="L30622" s="535" t="s">
        <v>31685</v>
      </c>
      <c r="M30622" s="529" t="s">
        <v>1068</v>
      </c>
    </row>
    <row r="30623" spans="12:13" x14ac:dyDescent="0.35">
      <c r="L30623" s="535" t="s">
        <v>31686</v>
      </c>
      <c r="M30623" s="529" t="s">
        <v>1068</v>
      </c>
    </row>
    <row r="30624" spans="12:13" x14ac:dyDescent="0.35">
      <c r="L30624" s="535" t="s">
        <v>31687</v>
      </c>
      <c r="M30624" s="529" t="s">
        <v>1068</v>
      </c>
    </row>
    <row r="30625" spans="12:13" x14ac:dyDescent="0.35">
      <c r="L30625" s="535" t="s">
        <v>31688</v>
      </c>
      <c r="M30625" s="529" t="s">
        <v>1060</v>
      </c>
    </row>
    <row r="30626" spans="12:13" x14ac:dyDescent="0.35">
      <c r="L30626" s="535" t="s">
        <v>31689</v>
      </c>
      <c r="M30626" s="529" t="s">
        <v>1060</v>
      </c>
    </row>
    <row r="30627" spans="12:13" x14ac:dyDescent="0.35">
      <c r="L30627" s="535" t="s">
        <v>31690</v>
      </c>
      <c r="M30627" s="529" t="s">
        <v>1060</v>
      </c>
    </row>
    <row r="30628" spans="12:13" x14ac:dyDescent="0.35">
      <c r="L30628" s="535" t="s">
        <v>31691</v>
      </c>
      <c r="M30628" s="529" t="s">
        <v>1060</v>
      </c>
    </row>
    <row r="30629" spans="12:13" x14ac:dyDescent="0.35">
      <c r="L30629" s="535" t="s">
        <v>31692</v>
      </c>
      <c r="M30629" s="529" t="s">
        <v>1060</v>
      </c>
    </row>
    <row r="30630" spans="12:13" x14ac:dyDescent="0.35">
      <c r="L30630" s="535" t="s">
        <v>31693</v>
      </c>
      <c r="M30630" s="529" t="s">
        <v>1060</v>
      </c>
    </row>
    <row r="30631" spans="12:13" x14ac:dyDescent="0.35">
      <c r="L30631" s="535" t="s">
        <v>31694</v>
      </c>
      <c r="M30631" s="529" t="s">
        <v>1060</v>
      </c>
    </row>
    <row r="30632" spans="12:13" x14ac:dyDescent="0.35">
      <c r="L30632" s="535" t="s">
        <v>31695</v>
      </c>
      <c r="M30632" s="529" t="s">
        <v>1060</v>
      </c>
    </row>
    <row r="30633" spans="12:13" x14ac:dyDescent="0.35">
      <c r="L30633" s="535" t="s">
        <v>31696</v>
      </c>
      <c r="M30633" s="529" t="s">
        <v>1068</v>
      </c>
    </row>
    <row r="30634" spans="12:13" x14ac:dyDescent="0.35">
      <c r="L30634" s="535" t="s">
        <v>31697</v>
      </c>
      <c r="M30634" s="529" t="s">
        <v>1068</v>
      </c>
    </row>
    <row r="30635" spans="12:13" x14ac:dyDescent="0.35">
      <c r="L30635" s="535" t="s">
        <v>31698</v>
      </c>
      <c r="M30635" s="529" t="s">
        <v>1060</v>
      </c>
    </row>
    <row r="30636" spans="12:13" x14ac:dyDescent="0.35">
      <c r="L30636" s="535" t="s">
        <v>31699</v>
      </c>
      <c r="M30636" s="529" t="s">
        <v>1060</v>
      </c>
    </row>
    <row r="30637" spans="12:13" x14ac:dyDescent="0.35">
      <c r="L30637" s="535" t="s">
        <v>31700</v>
      </c>
      <c r="M30637" s="529" t="s">
        <v>1060</v>
      </c>
    </row>
    <row r="30638" spans="12:13" x14ac:dyDescent="0.35">
      <c r="L30638" s="535" t="s">
        <v>31701</v>
      </c>
      <c r="M30638" s="529" t="s">
        <v>1068</v>
      </c>
    </row>
    <row r="30639" spans="12:13" x14ac:dyDescent="0.35">
      <c r="L30639" s="535" t="s">
        <v>31702</v>
      </c>
      <c r="M30639" s="529" t="s">
        <v>1060</v>
      </c>
    </row>
    <row r="30640" spans="12:13" x14ac:dyDescent="0.35">
      <c r="L30640" s="535" t="s">
        <v>31703</v>
      </c>
      <c r="M30640" s="529" t="s">
        <v>1068</v>
      </c>
    </row>
    <row r="30641" spans="12:13" x14ac:dyDescent="0.35">
      <c r="L30641" s="535" t="s">
        <v>31704</v>
      </c>
      <c r="M30641" s="529" t="s">
        <v>1060</v>
      </c>
    </row>
    <row r="30642" spans="12:13" x14ac:dyDescent="0.35">
      <c r="L30642" s="535" t="s">
        <v>31705</v>
      </c>
      <c r="M30642" s="529" t="s">
        <v>1060</v>
      </c>
    </row>
    <row r="30643" spans="12:13" x14ac:dyDescent="0.35">
      <c r="L30643" s="535" t="s">
        <v>31706</v>
      </c>
      <c r="M30643" s="529" t="s">
        <v>1060</v>
      </c>
    </row>
    <row r="30644" spans="12:13" x14ac:dyDescent="0.35">
      <c r="L30644" s="535" t="s">
        <v>31707</v>
      </c>
      <c r="M30644" s="529" t="s">
        <v>1068</v>
      </c>
    </row>
    <row r="30645" spans="12:13" x14ac:dyDescent="0.35">
      <c r="L30645" s="535" t="s">
        <v>31708</v>
      </c>
      <c r="M30645" s="529" t="s">
        <v>1068</v>
      </c>
    </row>
    <row r="30646" spans="12:13" x14ac:dyDescent="0.35">
      <c r="L30646" s="535" t="s">
        <v>31709</v>
      </c>
      <c r="M30646" s="529" t="s">
        <v>1068</v>
      </c>
    </row>
    <row r="30647" spans="12:13" x14ac:dyDescent="0.35">
      <c r="L30647" s="535" t="s">
        <v>31710</v>
      </c>
      <c r="M30647" s="529" t="s">
        <v>1068</v>
      </c>
    </row>
    <row r="30648" spans="12:13" x14ac:dyDescent="0.35">
      <c r="L30648" s="535" t="s">
        <v>31711</v>
      </c>
      <c r="M30648" s="529" t="s">
        <v>1060</v>
      </c>
    </row>
    <row r="30649" spans="12:13" x14ac:dyDescent="0.35">
      <c r="L30649" s="535" t="s">
        <v>31712</v>
      </c>
      <c r="M30649" s="529" t="s">
        <v>1060</v>
      </c>
    </row>
    <row r="30650" spans="12:13" x14ac:dyDescent="0.35">
      <c r="L30650" s="535" t="s">
        <v>31713</v>
      </c>
      <c r="M30650" s="529" t="s">
        <v>1060</v>
      </c>
    </row>
    <row r="30651" spans="12:13" x14ac:dyDescent="0.35">
      <c r="L30651" s="535" t="s">
        <v>31714</v>
      </c>
      <c r="M30651" s="529" t="s">
        <v>1068</v>
      </c>
    </row>
    <row r="30652" spans="12:13" x14ac:dyDescent="0.35">
      <c r="L30652" s="535" t="s">
        <v>31715</v>
      </c>
      <c r="M30652" s="529" t="s">
        <v>1068</v>
      </c>
    </row>
    <row r="30653" spans="12:13" x14ac:dyDescent="0.35">
      <c r="L30653" s="535" t="s">
        <v>31716</v>
      </c>
      <c r="M30653" s="529" t="s">
        <v>1060</v>
      </c>
    </row>
    <row r="30654" spans="12:13" x14ac:dyDescent="0.35">
      <c r="L30654" s="535" t="s">
        <v>31717</v>
      </c>
      <c r="M30654" s="529" t="s">
        <v>1060</v>
      </c>
    </row>
    <row r="30655" spans="12:13" x14ac:dyDescent="0.35">
      <c r="L30655" s="535" t="s">
        <v>31718</v>
      </c>
      <c r="M30655" s="529" t="s">
        <v>1060</v>
      </c>
    </row>
    <row r="30656" spans="12:13" x14ac:dyDescent="0.35">
      <c r="L30656" s="535" t="s">
        <v>31719</v>
      </c>
      <c r="M30656" s="529" t="s">
        <v>1060</v>
      </c>
    </row>
    <row r="30657" spans="12:13" x14ac:dyDescent="0.35">
      <c r="L30657" s="535" t="s">
        <v>31720</v>
      </c>
      <c r="M30657" s="529" t="s">
        <v>1060</v>
      </c>
    </row>
    <row r="30658" spans="12:13" x14ac:dyDescent="0.35">
      <c r="L30658" s="535" t="s">
        <v>31721</v>
      </c>
      <c r="M30658" s="529" t="s">
        <v>1060</v>
      </c>
    </row>
    <row r="30659" spans="12:13" x14ac:dyDescent="0.35">
      <c r="L30659" s="535" t="s">
        <v>31722</v>
      </c>
      <c r="M30659" s="529" t="s">
        <v>1068</v>
      </c>
    </row>
    <row r="30660" spans="12:13" x14ac:dyDescent="0.35">
      <c r="L30660" s="535" t="s">
        <v>31723</v>
      </c>
      <c r="M30660" s="529" t="s">
        <v>1068</v>
      </c>
    </row>
    <row r="30661" spans="12:13" x14ac:dyDescent="0.35">
      <c r="L30661" s="535" t="s">
        <v>31724</v>
      </c>
      <c r="M30661" s="529" t="s">
        <v>1068</v>
      </c>
    </row>
    <row r="30662" spans="12:13" x14ac:dyDescent="0.35">
      <c r="L30662" s="535" t="s">
        <v>31725</v>
      </c>
      <c r="M30662" s="529" t="s">
        <v>1060</v>
      </c>
    </row>
    <row r="30663" spans="12:13" x14ac:dyDescent="0.35">
      <c r="L30663" s="535" t="s">
        <v>31726</v>
      </c>
      <c r="M30663" s="529" t="s">
        <v>1060</v>
      </c>
    </row>
    <row r="30664" spans="12:13" x14ac:dyDescent="0.35">
      <c r="L30664" s="535" t="s">
        <v>31727</v>
      </c>
      <c r="M30664" s="529" t="s">
        <v>1060</v>
      </c>
    </row>
    <row r="30665" spans="12:13" x14ac:dyDescent="0.35">
      <c r="L30665" s="535" t="s">
        <v>31728</v>
      </c>
      <c r="M30665" s="529" t="s">
        <v>1068</v>
      </c>
    </row>
    <row r="30666" spans="12:13" x14ac:dyDescent="0.35">
      <c r="L30666" s="535" t="s">
        <v>31729</v>
      </c>
      <c r="M30666" s="529" t="s">
        <v>1068</v>
      </c>
    </row>
    <row r="30667" spans="12:13" x14ac:dyDescent="0.35">
      <c r="L30667" s="535" t="s">
        <v>31730</v>
      </c>
      <c r="M30667" s="529" t="s">
        <v>1068</v>
      </c>
    </row>
    <row r="30668" spans="12:13" x14ac:dyDescent="0.35">
      <c r="L30668" s="535" t="s">
        <v>31731</v>
      </c>
      <c r="M30668" s="529" t="s">
        <v>1068</v>
      </c>
    </row>
    <row r="30669" spans="12:13" x14ac:dyDescent="0.35">
      <c r="L30669" s="535" t="s">
        <v>31732</v>
      </c>
      <c r="M30669" s="529" t="s">
        <v>1068</v>
      </c>
    </row>
    <row r="30670" spans="12:13" x14ac:dyDescent="0.35">
      <c r="L30670" s="535" t="s">
        <v>31733</v>
      </c>
      <c r="M30670" s="529" t="s">
        <v>1068</v>
      </c>
    </row>
    <row r="30671" spans="12:13" x14ac:dyDescent="0.35">
      <c r="L30671" s="535" t="s">
        <v>31734</v>
      </c>
      <c r="M30671" s="529" t="s">
        <v>1068</v>
      </c>
    </row>
    <row r="30672" spans="12:13" x14ac:dyDescent="0.35">
      <c r="L30672" s="535" t="s">
        <v>31735</v>
      </c>
      <c r="M30672" s="529" t="s">
        <v>1068</v>
      </c>
    </row>
    <row r="30673" spans="12:13" x14ac:dyDescent="0.35">
      <c r="L30673" s="535" t="s">
        <v>31736</v>
      </c>
      <c r="M30673" s="529" t="s">
        <v>1060</v>
      </c>
    </row>
    <row r="30674" spans="12:13" x14ac:dyDescent="0.35">
      <c r="L30674" s="535" t="s">
        <v>31737</v>
      </c>
      <c r="M30674" s="529" t="s">
        <v>1060</v>
      </c>
    </row>
    <row r="30675" spans="12:13" x14ac:dyDescent="0.35">
      <c r="L30675" s="535" t="s">
        <v>31738</v>
      </c>
      <c r="M30675" s="529" t="s">
        <v>1060</v>
      </c>
    </row>
    <row r="30676" spans="12:13" x14ac:dyDescent="0.35">
      <c r="L30676" s="535" t="s">
        <v>31739</v>
      </c>
      <c r="M30676" s="529" t="s">
        <v>1060</v>
      </c>
    </row>
    <row r="30677" spans="12:13" x14ac:dyDescent="0.35">
      <c r="L30677" s="535" t="s">
        <v>31740</v>
      </c>
      <c r="M30677" s="529" t="s">
        <v>1060</v>
      </c>
    </row>
    <row r="30678" spans="12:13" x14ac:dyDescent="0.35">
      <c r="L30678" s="535" t="s">
        <v>31741</v>
      </c>
      <c r="M30678" s="529" t="s">
        <v>1060</v>
      </c>
    </row>
    <row r="30679" spans="12:13" x14ac:dyDescent="0.35">
      <c r="L30679" s="535" t="s">
        <v>31742</v>
      </c>
      <c r="M30679" s="529" t="s">
        <v>1060</v>
      </c>
    </row>
    <row r="30680" spans="12:13" x14ac:dyDescent="0.35">
      <c r="L30680" s="535" t="s">
        <v>31743</v>
      </c>
      <c r="M30680" s="529" t="s">
        <v>1060</v>
      </c>
    </row>
    <row r="30681" spans="12:13" x14ac:dyDescent="0.35">
      <c r="L30681" s="535" t="s">
        <v>31744</v>
      </c>
      <c r="M30681" s="529" t="s">
        <v>1060</v>
      </c>
    </row>
    <row r="30682" spans="12:13" x14ac:dyDescent="0.35">
      <c r="L30682" s="535" t="s">
        <v>31745</v>
      </c>
      <c r="M30682" s="529" t="s">
        <v>1060</v>
      </c>
    </row>
    <row r="30683" spans="12:13" x14ac:dyDescent="0.35">
      <c r="L30683" s="535" t="s">
        <v>31746</v>
      </c>
      <c r="M30683" s="529" t="s">
        <v>1060</v>
      </c>
    </row>
    <row r="30684" spans="12:13" x14ac:dyDescent="0.35">
      <c r="L30684" s="535" t="s">
        <v>31747</v>
      </c>
      <c r="M30684" s="529" t="s">
        <v>1060</v>
      </c>
    </row>
    <row r="30685" spans="12:13" x14ac:dyDescent="0.35">
      <c r="L30685" s="535" t="s">
        <v>31748</v>
      </c>
      <c r="M30685" s="529" t="s">
        <v>1060</v>
      </c>
    </row>
    <row r="30686" spans="12:13" x14ac:dyDescent="0.35">
      <c r="L30686" s="535" t="s">
        <v>31749</v>
      </c>
      <c r="M30686" s="529" t="s">
        <v>1060</v>
      </c>
    </row>
    <row r="30687" spans="12:13" x14ac:dyDescent="0.35">
      <c r="L30687" s="535" t="s">
        <v>31750</v>
      </c>
      <c r="M30687" s="529" t="s">
        <v>1060</v>
      </c>
    </row>
    <row r="30688" spans="12:13" x14ac:dyDescent="0.35">
      <c r="L30688" s="535" t="s">
        <v>31751</v>
      </c>
      <c r="M30688" s="529" t="s">
        <v>1060</v>
      </c>
    </row>
    <row r="30689" spans="12:13" x14ac:dyDescent="0.35">
      <c r="L30689" s="535" t="s">
        <v>31752</v>
      </c>
      <c r="M30689" s="529" t="s">
        <v>1060</v>
      </c>
    </row>
    <row r="30690" spans="12:13" x14ac:dyDescent="0.35">
      <c r="L30690" s="535" t="s">
        <v>31753</v>
      </c>
      <c r="M30690" s="529" t="s">
        <v>1060</v>
      </c>
    </row>
    <row r="30691" spans="12:13" x14ac:dyDescent="0.35">
      <c r="L30691" s="535" t="s">
        <v>31754</v>
      </c>
      <c r="M30691" s="529" t="s">
        <v>1060</v>
      </c>
    </row>
    <row r="30692" spans="12:13" x14ac:dyDescent="0.35">
      <c r="L30692" s="535" t="s">
        <v>31755</v>
      </c>
      <c r="M30692" s="529" t="s">
        <v>1060</v>
      </c>
    </row>
    <row r="30693" spans="12:13" x14ac:dyDescent="0.35">
      <c r="L30693" s="535" t="s">
        <v>31756</v>
      </c>
      <c r="M30693" s="529" t="s">
        <v>1060</v>
      </c>
    </row>
    <row r="30694" spans="12:13" x14ac:dyDescent="0.35">
      <c r="L30694" s="535" t="s">
        <v>31757</v>
      </c>
      <c r="M30694" s="529" t="s">
        <v>1060</v>
      </c>
    </row>
    <row r="30695" spans="12:13" x14ac:dyDescent="0.35">
      <c r="L30695" s="535" t="s">
        <v>31758</v>
      </c>
      <c r="M30695" s="529" t="s">
        <v>1060</v>
      </c>
    </row>
    <row r="30696" spans="12:13" x14ac:dyDescent="0.35">
      <c r="L30696" s="535" t="s">
        <v>31759</v>
      </c>
      <c r="M30696" s="529" t="s">
        <v>1060</v>
      </c>
    </row>
    <row r="30697" spans="12:13" x14ac:dyDescent="0.35">
      <c r="L30697" s="535" t="s">
        <v>31760</v>
      </c>
      <c r="M30697" s="529" t="s">
        <v>1060</v>
      </c>
    </row>
    <row r="30698" spans="12:13" x14ac:dyDescent="0.35">
      <c r="L30698" s="535" t="s">
        <v>31761</v>
      </c>
      <c r="M30698" s="529" t="s">
        <v>1060</v>
      </c>
    </row>
    <row r="30699" spans="12:13" x14ac:dyDescent="0.35">
      <c r="L30699" s="535" t="s">
        <v>31762</v>
      </c>
      <c r="M30699" s="529" t="s">
        <v>1060</v>
      </c>
    </row>
    <row r="30700" spans="12:13" x14ac:dyDescent="0.35">
      <c r="L30700" s="535" t="s">
        <v>31763</v>
      </c>
      <c r="M30700" s="529" t="s">
        <v>1060</v>
      </c>
    </row>
    <row r="30701" spans="12:13" x14ac:dyDescent="0.35">
      <c r="L30701" s="535" t="s">
        <v>31764</v>
      </c>
      <c r="M30701" s="529" t="s">
        <v>1060</v>
      </c>
    </row>
    <row r="30702" spans="12:13" x14ac:dyDescent="0.35">
      <c r="L30702" s="535" t="s">
        <v>31765</v>
      </c>
      <c r="M30702" s="529" t="s">
        <v>1060</v>
      </c>
    </row>
    <row r="30703" spans="12:13" x14ac:dyDescent="0.35">
      <c r="L30703" s="535" t="s">
        <v>31766</v>
      </c>
      <c r="M30703" s="529" t="s">
        <v>1060</v>
      </c>
    </row>
    <row r="30704" spans="12:13" x14ac:dyDescent="0.35">
      <c r="L30704" s="535" t="s">
        <v>31767</v>
      </c>
      <c r="M30704" s="529" t="s">
        <v>1060</v>
      </c>
    </row>
    <row r="30705" spans="12:13" x14ac:dyDescent="0.35">
      <c r="L30705" s="535" t="s">
        <v>31768</v>
      </c>
      <c r="M30705" s="529" t="s">
        <v>1060</v>
      </c>
    </row>
    <row r="30706" spans="12:13" x14ac:dyDescent="0.35">
      <c r="L30706" s="535" t="s">
        <v>31769</v>
      </c>
      <c r="M30706" s="529" t="s">
        <v>1068</v>
      </c>
    </row>
    <row r="30707" spans="12:13" x14ac:dyDescent="0.35">
      <c r="L30707" s="535" t="s">
        <v>31770</v>
      </c>
      <c r="M30707" s="529" t="s">
        <v>1068</v>
      </c>
    </row>
    <row r="30708" spans="12:13" x14ac:dyDescent="0.35">
      <c r="L30708" s="535" t="s">
        <v>31771</v>
      </c>
      <c r="M30708" s="529" t="s">
        <v>1068</v>
      </c>
    </row>
    <row r="30709" spans="12:13" x14ac:dyDescent="0.35">
      <c r="L30709" s="535" t="s">
        <v>31772</v>
      </c>
      <c r="M30709" s="529" t="s">
        <v>1068</v>
      </c>
    </row>
    <row r="30710" spans="12:13" x14ac:dyDescent="0.35">
      <c r="L30710" s="535" t="s">
        <v>31773</v>
      </c>
      <c r="M30710" s="529" t="s">
        <v>1068</v>
      </c>
    </row>
    <row r="30711" spans="12:13" x14ac:dyDescent="0.35">
      <c r="L30711" s="535" t="s">
        <v>31774</v>
      </c>
      <c r="M30711" s="529" t="s">
        <v>1068</v>
      </c>
    </row>
    <row r="30712" spans="12:13" x14ac:dyDescent="0.35">
      <c r="L30712" s="535" t="s">
        <v>31775</v>
      </c>
      <c r="M30712" s="529" t="s">
        <v>1060</v>
      </c>
    </row>
    <row r="30713" spans="12:13" x14ac:dyDescent="0.35">
      <c r="L30713" s="535" t="s">
        <v>31776</v>
      </c>
      <c r="M30713" s="529" t="s">
        <v>1060</v>
      </c>
    </row>
    <row r="30714" spans="12:13" x14ac:dyDescent="0.35">
      <c r="L30714" s="535" t="s">
        <v>31777</v>
      </c>
      <c r="M30714" s="529" t="s">
        <v>1060</v>
      </c>
    </row>
    <row r="30715" spans="12:13" x14ac:dyDescent="0.35">
      <c r="L30715" s="535" t="s">
        <v>31778</v>
      </c>
      <c r="M30715" s="529" t="s">
        <v>1060</v>
      </c>
    </row>
    <row r="30716" spans="12:13" x14ac:dyDescent="0.35">
      <c r="L30716" s="535" t="s">
        <v>31779</v>
      </c>
      <c r="M30716" s="529" t="s">
        <v>1060</v>
      </c>
    </row>
    <row r="30717" spans="12:13" x14ac:dyDescent="0.35">
      <c r="L30717" s="535" t="s">
        <v>31780</v>
      </c>
      <c r="M30717" s="529" t="s">
        <v>1060</v>
      </c>
    </row>
    <row r="30718" spans="12:13" x14ac:dyDescent="0.35">
      <c r="L30718" s="535" t="s">
        <v>31781</v>
      </c>
      <c r="M30718" s="529" t="s">
        <v>1060</v>
      </c>
    </row>
    <row r="30719" spans="12:13" x14ac:dyDescent="0.35">
      <c r="L30719" s="535" t="s">
        <v>31782</v>
      </c>
      <c r="M30719" s="529" t="s">
        <v>1060</v>
      </c>
    </row>
    <row r="30720" spans="12:13" x14ac:dyDescent="0.35">
      <c r="L30720" s="535" t="s">
        <v>31783</v>
      </c>
      <c r="M30720" s="529" t="s">
        <v>1060</v>
      </c>
    </row>
    <row r="30721" spans="12:13" x14ac:dyDescent="0.35">
      <c r="L30721" s="535" t="s">
        <v>31784</v>
      </c>
      <c r="M30721" s="529" t="s">
        <v>1060</v>
      </c>
    </row>
    <row r="30722" spans="12:13" x14ac:dyDescent="0.35">
      <c r="L30722" s="535" t="s">
        <v>31785</v>
      </c>
      <c r="M30722" s="529" t="s">
        <v>1060</v>
      </c>
    </row>
    <row r="30723" spans="12:13" x14ac:dyDescent="0.35">
      <c r="L30723" s="535" t="s">
        <v>31786</v>
      </c>
      <c r="M30723" s="529" t="s">
        <v>1060</v>
      </c>
    </row>
    <row r="30724" spans="12:13" x14ac:dyDescent="0.35">
      <c r="L30724" s="535" t="s">
        <v>31787</v>
      </c>
      <c r="M30724" s="529" t="s">
        <v>1060</v>
      </c>
    </row>
    <row r="30725" spans="12:13" x14ac:dyDescent="0.35">
      <c r="L30725" s="535" t="s">
        <v>31788</v>
      </c>
      <c r="M30725" s="529" t="s">
        <v>1060</v>
      </c>
    </row>
    <row r="30726" spans="12:13" x14ac:dyDescent="0.35">
      <c r="L30726" s="535" t="s">
        <v>31789</v>
      </c>
      <c r="M30726" s="529" t="s">
        <v>1060</v>
      </c>
    </row>
    <row r="30727" spans="12:13" x14ac:dyDescent="0.35">
      <c r="L30727" s="535" t="s">
        <v>31790</v>
      </c>
      <c r="M30727" s="529" t="s">
        <v>1060</v>
      </c>
    </row>
    <row r="30728" spans="12:13" x14ac:dyDescent="0.35">
      <c r="L30728" s="535" t="s">
        <v>31791</v>
      </c>
      <c r="M30728" s="529" t="s">
        <v>1060</v>
      </c>
    </row>
    <row r="30729" spans="12:13" x14ac:dyDescent="0.35">
      <c r="L30729" s="535" t="s">
        <v>31792</v>
      </c>
      <c r="M30729" s="529" t="s">
        <v>1060</v>
      </c>
    </row>
    <row r="30730" spans="12:13" x14ac:dyDescent="0.35">
      <c r="L30730" s="535" t="s">
        <v>31793</v>
      </c>
      <c r="M30730" s="529" t="s">
        <v>1060</v>
      </c>
    </row>
    <row r="30731" spans="12:13" x14ac:dyDescent="0.35">
      <c r="L30731" s="535" t="s">
        <v>31794</v>
      </c>
      <c r="M30731" s="529" t="s">
        <v>1060</v>
      </c>
    </row>
    <row r="30732" spans="12:13" x14ac:dyDescent="0.35">
      <c r="L30732" s="535" t="s">
        <v>31795</v>
      </c>
      <c r="M30732" s="529" t="s">
        <v>1060</v>
      </c>
    </row>
    <row r="30733" spans="12:13" x14ac:dyDescent="0.35">
      <c r="L30733" s="535" t="s">
        <v>31796</v>
      </c>
      <c r="M30733" s="529" t="s">
        <v>1060</v>
      </c>
    </row>
    <row r="30734" spans="12:13" x14ac:dyDescent="0.35">
      <c r="L30734" s="535" t="s">
        <v>31797</v>
      </c>
      <c r="M30734" s="529" t="s">
        <v>1060</v>
      </c>
    </row>
    <row r="30735" spans="12:13" x14ac:dyDescent="0.35">
      <c r="L30735" s="535" t="s">
        <v>31798</v>
      </c>
      <c r="M30735" s="529" t="s">
        <v>1060</v>
      </c>
    </row>
    <row r="30736" spans="12:13" x14ac:dyDescent="0.35">
      <c r="L30736" s="535" t="s">
        <v>31799</v>
      </c>
      <c r="M30736" s="529" t="s">
        <v>1060</v>
      </c>
    </row>
    <row r="30737" spans="12:13" x14ac:dyDescent="0.35">
      <c r="L30737" s="535" t="s">
        <v>31800</v>
      </c>
      <c r="M30737" s="529" t="s">
        <v>1060</v>
      </c>
    </row>
    <row r="30738" spans="12:13" x14ac:dyDescent="0.35">
      <c r="L30738" s="535" t="s">
        <v>31801</v>
      </c>
      <c r="M30738" s="529" t="s">
        <v>1060</v>
      </c>
    </row>
    <row r="30739" spans="12:13" x14ac:dyDescent="0.35">
      <c r="L30739" s="535" t="s">
        <v>31802</v>
      </c>
      <c r="M30739" s="529" t="s">
        <v>1060</v>
      </c>
    </row>
    <row r="30740" spans="12:13" x14ac:dyDescent="0.35">
      <c r="L30740" s="535" t="s">
        <v>31803</v>
      </c>
      <c r="M30740" s="529" t="s">
        <v>1060</v>
      </c>
    </row>
    <row r="30741" spans="12:13" x14ac:dyDescent="0.35">
      <c r="L30741" s="535" t="s">
        <v>31804</v>
      </c>
      <c r="M30741" s="529" t="s">
        <v>1060</v>
      </c>
    </row>
    <row r="30742" spans="12:13" x14ac:dyDescent="0.35">
      <c r="L30742" s="535" t="s">
        <v>31805</v>
      </c>
      <c r="M30742" s="529" t="s">
        <v>1060</v>
      </c>
    </row>
    <row r="30743" spans="12:13" x14ac:dyDescent="0.35">
      <c r="L30743" s="535" t="s">
        <v>31806</v>
      </c>
      <c r="M30743" s="529" t="s">
        <v>1060</v>
      </c>
    </row>
    <row r="30744" spans="12:13" x14ac:dyDescent="0.35">
      <c r="L30744" s="535" t="s">
        <v>31807</v>
      </c>
      <c r="M30744" s="529" t="s">
        <v>1060</v>
      </c>
    </row>
    <row r="30745" spans="12:13" x14ac:dyDescent="0.35">
      <c r="L30745" s="535" t="s">
        <v>31808</v>
      </c>
      <c r="M30745" s="529" t="s">
        <v>1060</v>
      </c>
    </row>
    <row r="30746" spans="12:13" x14ac:dyDescent="0.35">
      <c r="L30746" s="535" t="s">
        <v>31809</v>
      </c>
      <c r="M30746" s="529" t="s">
        <v>1060</v>
      </c>
    </row>
    <row r="30747" spans="12:13" x14ac:dyDescent="0.35">
      <c r="L30747" s="535" t="s">
        <v>31810</v>
      </c>
      <c r="M30747" s="529" t="s">
        <v>1060</v>
      </c>
    </row>
    <row r="30748" spans="12:13" x14ac:dyDescent="0.35">
      <c r="L30748" s="535" t="s">
        <v>31811</v>
      </c>
      <c r="M30748" s="529" t="s">
        <v>1060</v>
      </c>
    </row>
    <row r="30749" spans="12:13" x14ac:dyDescent="0.35">
      <c r="L30749" s="535" t="s">
        <v>31812</v>
      </c>
      <c r="M30749" s="529" t="s">
        <v>1060</v>
      </c>
    </row>
    <row r="30750" spans="12:13" x14ac:dyDescent="0.35">
      <c r="L30750" s="535" t="s">
        <v>31813</v>
      </c>
      <c r="M30750" s="529" t="s">
        <v>1060</v>
      </c>
    </row>
    <row r="30751" spans="12:13" x14ac:dyDescent="0.35">
      <c r="L30751" s="535" t="s">
        <v>31814</v>
      </c>
      <c r="M30751" s="529" t="s">
        <v>1060</v>
      </c>
    </row>
    <row r="30752" spans="12:13" x14ac:dyDescent="0.35">
      <c r="L30752" s="535" t="s">
        <v>31815</v>
      </c>
      <c r="M30752" s="529" t="s">
        <v>1060</v>
      </c>
    </row>
    <row r="30753" spans="12:13" x14ac:dyDescent="0.35">
      <c r="L30753" s="535" t="s">
        <v>31816</v>
      </c>
      <c r="M30753" s="529" t="s">
        <v>1060</v>
      </c>
    </row>
    <row r="30754" spans="12:13" x14ac:dyDescent="0.35">
      <c r="L30754" s="535" t="s">
        <v>31817</v>
      </c>
      <c r="M30754" s="529" t="s">
        <v>1060</v>
      </c>
    </row>
    <row r="30755" spans="12:13" x14ac:dyDescent="0.35">
      <c r="L30755" s="535" t="s">
        <v>31818</v>
      </c>
      <c r="M30755" s="529" t="s">
        <v>1060</v>
      </c>
    </row>
    <row r="30756" spans="12:13" x14ac:dyDescent="0.35">
      <c r="L30756" s="535" t="s">
        <v>31819</v>
      </c>
      <c r="M30756" s="529" t="s">
        <v>1060</v>
      </c>
    </row>
    <row r="30757" spans="12:13" x14ac:dyDescent="0.35">
      <c r="L30757" s="535" t="s">
        <v>31820</v>
      </c>
      <c r="M30757" s="529" t="s">
        <v>1060</v>
      </c>
    </row>
    <row r="30758" spans="12:13" x14ac:dyDescent="0.35">
      <c r="L30758" s="535" t="s">
        <v>31821</v>
      </c>
      <c r="M30758" s="529" t="s">
        <v>1060</v>
      </c>
    </row>
    <row r="30759" spans="12:13" x14ac:dyDescent="0.35">
      <c r="L30759" s="535" t="s">
        <v>31822</v>
      </c>
      <c r="M30759" s="529" t="s">
        <v>1060</v>
      </c>
    </row>
    <row r="30760" spans="12:13" x14ac:dyDescent="0.35">
      <c r="L30760" s="535" t="s">
        <v>31823</v>
      </c>
      <c r="M30760" s="529" t="s">
        <v>1060</v>
      </c>
    </row>
    <row r="30761" spans="12:13" x14ac:dyDescent="0.35">
      <c r="L30761" s="535" t="s">
        <v>31824</v>
      </c>
      <c r="M30761" s="529" t="s">
        <v>1060</v>
      </c>
    </row>
    <row r="30762" spans="12:13" x14ac:dyDescent="0.35">
      <c r="L30762" s="535" t="s">
        <v>31825</v>
      </c>
      <c r="M30762" s="529" t="s">
        <v>1060</v>
      </c>
    </row>
    <row r="30763" spans="12:13" x14ac:dyDescent="0.35">
      <c r="L30763" s="535" t="s">
        <v>31826</v>
      </c>
      <c r="M30763" s="529" t="s">
        <v>1060</v>
      </c>
    </row>
    <row r="30764" spans="12:13" x14ac:dyDescent="0.35">
      <c r="L30764" s="535" t="s">
        <v>31827</v>
      </c>
      <c r="M30764" s="529" t="s">
        <v>1060</v>
      </c>
    </row>
    <row r="30765" spans="12:13" x14ac:dyDescent="0.35">
      <c r="L30765" s="535" t="s">
        <v>31828</v>
      </c>
      <c r="M30765" s="529" t="s">
        <v>1060</v>
      </c>
    </row>
    <row r="30766" spans="12:13" x14ac:dyDescent="0.35">
      <c r="L30766" s="535" t="s">
        <v>31829</v>
      </c>
      <c r="M30766" s="529" t="s">
        <v>1060</v>
      </c>
    </row>
    <row r="30767" spans="12:13" x14ac:dyDescent="0.35">
      <c r="L30767" s="535" t="s">
        <v>31830</v>
      </c>
      <c r="M30767" s="529" t="s">
        <v>1060</v>
      </c>
    </row>
    <row r="30768" spans="12:13" x14ac:dyDescent="0.35">
      <c r="L30768" s="535" t="s">
        <v>31831</v>
      </c>
      <c r="M30768" s="529" t="s">
        <v>1060</v>
      </c>
    </row>
    <row r="30769" spans="12:13" x14ac:dyDescent="0.35">
      <c r="L30769" s="535" t="s">
        <v>31832</v>
      </c>
      <c r="M30769" s="529" t="s">
        <v>1060</v>
      </c>
    </row>
    <row r="30770" spans="12:13" x14ac:dyDescent="0.35">
      <c r="L30770" s="535" t="s">
        <v>31833</v>
      </c>
      <c r="M30770" s="529" t="s">
        <v>1060</v>
      </c>
    </row>
    <row r="30771" spans="12:13" x14ac:dyDescent="0.35">
      <c r="L30771" s="535" t="s">
        <v>31834</v>
      </c>
      <c r="M30771" s="529" t="s">
        <v>1060</v>
      </c>
    </row>
    <row r="30772" spans="12:13" x14ac:dyDescent="0.35">
      <c r="L30772" s="535" t="s">
        <v>31835</v>
      </c>
      <c r="M30772" s="529" t="s">
        <v>1060</v>
      </c>
    </row>
    <row r="30773" spans="12:13" x14ac:dyDescent="0.35">
      <c r="L30773" s="535" t="s">
        <v>31836</v>
      </c>
      <c r="M30773" s="529" t="s">
        <v>1060</v>
      </c>
    </row>
    <row r="30774" spans="12:13" x14ac:dyDescent="0.35">
      <c r="L30774" s="535" t="s">
        <v>31837</v>
      </c>
      <c r="M30774" s="529" t="s">
        <v>1060</v>
      </c>
    </row>
    <row r="30775" spans="12:13" x14ac:dyDescent="0.35">
      <c r="L30775" s="535" t="s">
        <v>31838</v>
      </c>
      <c r="M30775" s="529" t="s">
        <v>1060</v>
      </c>
    </row>
    <row r="30776" spans="12:13" x14ac:dyDescent="0.35">
      <c r="L30776" s="535" t="s">
        <v>31839</v>
      </c>
      <c r="M30776" s="529" t="s">
        <v>1060</v>
      </c>
    </row>
    <row r="30777" spans="12:13" x14ac:dyDescent="0.35">
      <c r="L30777" s="535" t="s">
        <v>31840</v>
      </c>
      <c r="M30777" s="529" t="s">
        <v>1060</v>
      </c>
    </row>
    <row r="30778" spans="12:13" x14ac:dyDescent="0.35">
      <c r="L30778" s="535" t="s">
        <v>31841</v>
      </c>
      <c r="M30778" s="529" t="s">
        <v>1060</v>
      </c>
    </row>
    <row r="30779" spans="12:13" x14ac:dyDescent="0.35">
      <c r="L30779" s="535" t="s">
        <v>31842</v>
      </c>
      <c r="M30779" s="529" t="s">
        <v>1060</v>
      </c>
    </row>
    <row r="30780" spans="12:13" x14ac:dyDescent="0.35">
      <c r="L30780" s="535" t="s">
        <v>31843</v>
      </c>
      <c r="M30780" s="529" t="s">
        <v>1060</v>
      </c>
    </row>
    <row r="30781" spans="12:13" x14ac:dyDescent="0.35">
      <c r="L30781" s="535" t="s">
        <v>31844</v>
      </c>
      <c r="M30781" s="529" t="s">
        <v>1060</v>
      </c>
    </row>
    <row r="30782" spans="12:13" x14ac:dyDescent="0.35">
      <c r="L30782" s="535" t="s">
        <v>31845</v>
      </c>
      <c r="M30782" s="529" t="s">
        <v>1060</v>
      </c>
    </row>
    <row r="30783" spans="12:13" x14ac:dyDescent="0.35">
      <c r="L30783" s="535" t="s">
        <v>31846</v>
      </c>
      <c r="M30783" s="529" t="s">
        <v>1060</v>
      </c>
    </row>
    <row r="30784" spans="12:13" x14ac:dyDescent="0.35">
      <c r="L30784" s="535" t="s">
        <v>31847</v>
      </c>
      <c r="M30784" s="529" t="s">
        <v>1060</v>
      </c>
    </row>
    <row r="30785" spans="12:13" x14ac:dyDescent="0.35">
      <c r="L30785" s="535" t="s">
        <v>31848</v>
      </c>
      <c r="M30785" s="529" t="s">
        <v>1060</v>
      </c>
    </row>
    <row r="30786" spans="12:13" x14ac:dyDescent="0.35">
      <c r="L30786" s="535" t="s">
        <v>31849</v>
      </c>
      <c r="M30786" s="529" t="s">
        <v>1060</v>
      </c>
    </row>
    <row r="30787" spans="12:13" x14ac:dyDescent="0.35">
      <c r="L30787" s="535" t="s">
        <v>31850</v>
      </c>
      <c r="M30787" s="529" t="s">
        <v>1060</v>
      </c>
    </row>
    <row r="30788" spans="12:13" x14ac:dyDescent="0.35">
      <c r="L30788" s="535" t="s">
        <v>31851</v>
      </c>
      <c r="M30788" s="529" t="s">
        <v>1060</v>
      </c>
    </row>
    <row r="30789" spans="12:13" x14ac:dyDescent="0.35">
      <c r="L30789" s="535" t="s">
        <v>31852</v>
      </c>
      <c r="M30789" s="529" t="s">
        <v>1060</v>
      </c>
    </row>
    <row r="30790" spans="12:13" x14ac:dyDescent="0.35">
      <c r="L30790" s="535" t="s">
        <v>31853</v>
      </c>
      <c r="M30790" s="529" t="s">
        <v>1060</v>
      </c>
    </row>
    <row r="30791" spans="12:13" x14ac:dyDescent="0.35">
      <c r="L30791" s="535" t="s">
        <v>31854</v>
      </c>
      <c r="M30791" s="529" t="s">
        <v>1060</v>
      </c>
    </row>
    <row r="30792" spans="12:13" x14ac:dyDescent="0.35">
      <c r="L30792" s="535" t="s">
        <v>31855</v>
      </c>
      <c r="M30792" s="529" t="s">
        <v>1060</v>
      </c>
    </row>
    <row r="30793" spans="12:13" x14ac:dyDescent="0.35">
      <c r="L30793" s="535" t="s">
        <v>31856</v>
      </c>
      <c r="M30793" s="529" t="s">
        <v>1060</v>
      </c>
    </row>
    <row r="30794" spans="12:13" x14ac:dyDescent="0.35">
      <c r="L30794" s="535" t="s">
        <v>31857</v>
      </c>
      <c r="M30794" s="529" t="s">
        <v>1060</v>
      </c>
    </row>
    <row r="30795" spans="12:13" x14ac:dyDescent="0.35">
      <c r="L30795" s="535" t="s">
        <v>31858</v>
      </c>
      <c r="M30795" s="529" t="s">
        <v>1060</v>
      </c>
    </row>
    <row r="30796" spans="12:13" x14ac:dyDescent="0.35">
      <c r="L30796" s="535" t="s">
        <v>31859</v>
      </c>
      <c r="M30796" s="529" t="s">
        <v>1060</v>
      </c>
    </row>
    <row r="30797" spans="12:13" x14ac:dyDescent="0.35">
      <c r="L30797" s="535" t="s">
        <v>31860</v>
      </c>
      <c r="M30797" s="529" t="s">
        <v>1060</v>
      </c>
    </row>
    <row r="30798" spans="12:13" x14ac:dyDescent="0.35">
      <c r="L30798" s="535" t="s">
        <v>31861</v>
      </c>
      <c r="M30798" s="529" t="s">
        <v>1060</v>
      </c>
    </row>
    <row r="30799" spans="12:13" x14ac:dyDescent="0.35">
      <c r="L30799" s="535" t="s">
        <v>31862</v>
      </c>
      <c r="M30799" s="529" t="s">
        <v>1060</v>
      </c>
    </row>
    <row r="30800" spans="12:13" x14ac:dyDescent="0.35">
      <c r="L30800" s="535" t="s">
        <v>31863</v>
      </c>
      <c r="M30800" s="529" t="s">
        <v>1060</v>
      </c>
    </row>
    <row r="30801" spans="12:13" x14ac:dyDescent="0.35">
      <c r="L30801" s="535" t="s">
        <v>31864</v>
      </c>
      <c r="M30801" s="529" t="s">
        <v>1060</v>
      </c>
    </row>
    <row r="30802" spans="12:13" x14ac:dyDescent="0.35">
      <c r="L30802" s="535" t="s">
        <v>31865</v>
      </c>
      <c r="M30802" s="529" t="s">
        <v>1060</v>
      </c>
    </row>
    <row r="30803" spans="12:13" x14ac:dyDescent="0.35">
      <c r="L30803" s="535" t="s">
        <v>31866</v>
      </c>
      <c r="M30803" s="529" t="s">
        <v>1060</v>
      </c>
    </row>
    <row r="30804" spans="12:13" x14ac:dyDescent="0.35">
      <c r="L30804" s="535" t="s">
        <v>31867</v>
      </c>
      <c r="M30804" s="529" t="s">
        <v>1060</v>
      </c>
    </row>
    <row r="30805" spans="12:13" x14ac:dyDescent="0.35">
      <c r="L30805" s="535" t="s">
        <v>31868</v>
      </c>
      <c r="M30805" s="529" t="s">
        <v>1060</v>
      </c>
    </row>
    <row r="30806" spans="12:13" x14ac:dyDescent="0.35">
      <c r="L30806" s="535" t="s">
        <v>31869</v>
      </c>
      <c r="M30806" s="529" t="s">
        <v>1060</v>
      </c>
    </row>
    <row r="30807" spans="12:13" x14ac:dyDescent="0.35">
      <c r="L30807" s="535" t="s">
        <v>31870</v>
      </c>
      <c r="M30807" s="529" t="s">
        <v>1060</v>
      </c>
    </row>
    <row r="30808" spans="12:13" x14ac:dyDescent="0.35">
      <c r="L30808" s="535" t="s">
        <v>31871</v>
      </c>
      <c r="M30808" s="529" t="s">
        <v>1060</v>
      </c>
    </row>
    <row r="30809" spans="12:13" x14ac:dyDescent="0.35">
      <c r="L30809" s="535" t="s">
        <v>31872</v>
      </c>
      <c r="M30809" s="529" t="s">
        <v>1060</v>
      </c>
    </row>
    <row r="30810" spans="12:13" x14ac:dyDescent="0.35">
      <c r="L30810" s="535" t="s">
        <v>31873</v>
      </c>
      <c r="M30810" s="529" t="s">
        <v>1060</v>
      </c>
    </row>
    <row r="30811" spans="12:13" x14ac:dyDescent="0.35">
      <c r="L30811" s="535" t="s">
        <v>31874</v>
      </c>
      <c r="M30811" s="529" t="s">
        <v>1060</v>
      </c>
    </row>
    <row r="30812" spans="12:13" x14ac:dyDescent="0.35">
      <c r="L30812" s="535" t="s">
        <v>31875</v>
      </c>
      <c r="M30812" s="529" t="s">
        <v>1060</v>
      </c>
    </row>
    <row r="30813" spans="12:13" x14ac:dyDescent="0.35">
      <c r="L30813" s="535" t="s">
        <v>31876</v>
      </c>
      <c r="M30813" s="529" t="s">
        <v>1060</v>
      </c>
    </row>
    <row r="30814" spans="12:13" x14ac:dyDescent="0.35">
      <c r="L30814" s="535" t="s">
        <v>31877</v>
      </c>
      <c r="M30814" s="529" t="s">
        <v>1060</v>
      </c>
    </row>
    <row r="30815" spans="12:13" x14ac:dyDescent="0.35">
      <c r="L30815" s="535" t="s">
        <v>31878</v>
      </c>
      <c r="M30815" s="529" t="s">
        <v>1068</v>
      </c>
    </row>
    <row r="30816" spans="12:13" x14ac:dyDescent="0.35">
      <c r="L30816" s="535" t="s">
        <v>31879</v>
      </c>
      <c r="M30816" s="529" t="s">
        <v>1068</v>
      </c>
    </row>
    <row r="30817" spans="12:13" x14ac:dyDescent="0.35">
      <c r="L30817" s="535" t="s">
        <v>31880</v>
      </c>
      <c r="M30817" s="529" t="s">
        <v>1068</v>
      </c>
    </row>
    <row r="30818" spans="12:13" x14ac:dyDescent="0.35">
      <c r="L30818" s="535" t="s">
        <v>31881</v>
      </c>
      <c r="M30818" s="529" t="s">
        <v>1068</v>
      </c>
    </row>
    <row r="30819" spans="12:13" x14ac:dyDescent="0.35">
      <c r="L30819" s="535" t="s">
        <v>31882</v>
      </c>
      <c r="M30819" s="529" t="s">
        <v>1068</v>
      </c>
    </row>
    <row r="30820" spans="12:13" x14ac:dyDescent="0.35">
      <c r="L30820" s="535" t="s">
        <v>31883</v>
      </c>
      <c r="M30820" s="529" t="s">
        <v>1068</v>
      </c>
    </row>
    <row r="30821" spans="12:13" x14ac:dyDescent="0.35">
      <c r="L30821" s="535" t="s">
        <v>31884</v>
      </c>
      <c r="M30821" s="529" t="s">
        <v>1068</v>
      </c>
    </row>
    <row r="30822" spans="12:13" x14ac:dyDescent="0.35">
      <c r="L30822" s="535" t="s">
        <v>31885</v>
      </c>
      <c r="M30822" s="529" t="s">
        <v>1068</v>
      </c>
    </row>
    <row r="30823" spans="12:13" x14ac:dyDescent="0.35">
      <c r="L30823" s="535" t="s">
        <v>31886</v>
      </c>
      <c r="M30823" s="529" t="s">
        <v>1068</v>
      </c>
    </row>
    <row r="30824" spans="12:13" x14ac:dyDescent="0.35">
      <c r="L30824" s="535" t="s">
        <v>31887</v>
      </c>
      <c r="M30824" s="529" t="s">
        <v>1068</v>
      </c>
    </row>
    <row r="30825" spans="12:13" x14ac:dyDescent="0.35">
      <c r="L30825" s="535" t="s">
        <v>31888</v>
      </c>
      <c r="M30825" s="529" t="s">
        <v>1068</v>
      </c>
    </row>
    <row r="30826" spans="12:13" x14ac:dyDescent="0.35">
      <c r="L30826" s="535" t="s">
        <v>31889</v>
      </c>
      <c r="M30826" s="529" t="s">
        <v>1068</v>
      </c>
    </row>
    <row r="30827" spans="12:13" x14ac:dyDescent="0.35">
      <c r="L30827" s="535" t="s">
        <v>31890</v>
      </c>
      <c r="M30827" s="529" t="s">
        <v>1068</v>
      </c>
    </row>
    <row r="30828" spans="12:13" x14ac:dyDescent="0.35">
      <c r="L30828" s="535" t="s">
        <v>31891</v>
      </c>
      <c r="M30828" s="529" t="s">
        <v>1068</v>
      </c>
    </row>
    <row r="30829" spans="12:13" x14ac:dyDescent="0.35">
      <c r="L30829" s="535" t="s">
        <v>31892</v>
      </c>
      <c r="M30829" s="529" t="s">
        <v>1068</v>
      </c>
    </row>
    <row r="30830" spans="12:13" x14ac:dyDescent="0.35">
      <c r="L30830" s="535" t="s">
        <v>31893</v>
      </c>
      <c r="M30830" s="529" t="s">
        <v>1068</v>
      </c>
    </row>
    <row r="30831" spans="12:13" x14ac:dyDescent="0.35">
      <c r="L30831" s="535" t="s">
        <v>31894</v>
      </c>
      <c r="M30831" s="529" t="s">
        <v>1068</v>
      </c>
    </row>
    <row r="30832" spans="12:13" x14ac:dyDescent="0.35">
      <c r="L30832" s="535" t="s">
        <v>31895</v>
      </c>
      <c r="M30832" s="529" t="s">
        <v>1068</v>
      </c>
    </row>
    <row r="30833" spans="12:13" x14ac:dyDescent="0.35">
      <c r="L30833" s="535" t="s">
        <v>31896</v>
      </c>
      <c r="M30833" s="529" t="s">
        <v>1068</v>
      </c>
    </row>
    <row r="30834" spans="12:13" x14ac:dyDescent="0.35">
      <c r="L30834" s="535" t="s">
        <v>31897</v>
      </c>
      <c r="M30834" s="529" t="s">
        <v>1068</v>
      </c>
    </row>
    <row r="30835" spans="12:13" x14ac:dyDescent="0.35">
      <c r="L30835" s="535" t="s">
        <v>31898</v>
      </c>
      <c r="M30835" s="529" t="s">
        <v>1068</v>
      </c>
    </row>
    <row r="30836" spans="12:13" x14ac:dyDescent="0.35">
      <c r="L30836" s="535" t="s">
        <v>31899</v>
      </c>
      <c r="M30836" s="529" t="s">
        <v>1068</v>
      </c>
    </row>
    <row r="30837" spans="12:13" x14ac:dyDescent="0.35">
      <c r="L30837" s="535" t="s">
        <v>31900</v>
      </c>
      <c r="M30837" s="529" t="s">
        <v>1068</v>
      </c>
    </row>
    <row r="30838" spans="12:13" x14ac:dyDescent="0.35">
      <c r="L30838" s="535" t="s">
        <v>31901</v>
      </c>
      <c r="M30838" s="529" t="s">
        <v>1068</v>
      </c>
    </row>
    <row r="30839" spans="12:13" x14ac:dyDescent="0.35">
      <c r="L30839" s="535" t="s">
        <v>31902</v>
      </c>
      <c r="M30839" s="529" t="s">
        <v>1068</v>
      </c>
    </row>
    <row r="30840" spans="12:13" x14ac:dyDescent="0.35">
      <c r="L30840" s="535" t="s">
        <v>31903</v>
      </c>
      <c r="M30840" s="529" t="s">
        <v>1068</v>
      </c>
    </row>
    <row r="30841" spans="12:13" x14ac:dyDescent="0.35">
      <c r="L30841" s="535" t="s">
        <v>31904</v>
      </c>
      <c r="M30841" s="529" t="s">
        <v>1068</v>
      </c>
    </row>
    <row r="30842" spans="12:13" x14ac:dyDescent="0.35">
      <c r="L30842" s="535" t="s">
        <v>31905</v>
      </c>
      <c r="M30842" s="529" t="s">
        <v>1068</v>
      </c>
    </row>
    <row r="30843" spans="12:13" x14ac:dyDescent="0.35">
      <c r="L30843" s="535" t="s">
        <v>31906</v>
      </c>
      <c r="M30843" s="529" t="s">
        <v>1068</v>
      </c>
    </row>
    <row r="30844" spans="12:13" x14ac:dyDescent="0.35">
      <c r="L30844" s="535" t="s">
        <v>31907</v>
      </c>
      <c r="M30844" s="529" t="s">
        <v>1068</v>
      </c>
    </row>
    <row r="30845" spans="12:13" x14ac:dyDescent="0.35">
      <c r="L30845" s="535" t="s">
        <v>31908</v>
      </c>
      <c r="M30845" s="529" t="s">
        <v>1068</v>
      </c>
    </row>
    <row r="30846" spans="12:13" x14ac:dyDescent="0.35">
      <c r="L30846" s="535" t="s">
        <v>31909</v>
      </c>
      <c r="M30846" s="529" t="s">
        <v>1068</v>
      </c>
    </row>
    <row r="30847" spans="12:13" x14ac:dyDescent="0.35">
      <c r="L30847" s="535" t="s">
        <v>31910</v>
      </c>
      <c r="M30847" s="529" t="s">
        <v>1068</v>
      </c>
    </row>
    <row r="30848" spans="12:13" x14ac:dyDescent="0.35">
      <c r="L30848" s="535" t="s">
        <v>31911</v>
      </c>
      <c r="M30848" s="529" t="s">
        <v>1068</v>
      </c>
    </row>
    <row r="30849" spans="12:13" x14ac:dyDescent="0.35">
      <c r="L30849" s="535" t="s">
        <v>31912</v>
      </c>
      <c r="M30849" s="529" t="s">
        <v>1068</v>
      </c>
    </row>
    <row r="30850" spans="12:13" x14ac:dyDescent="0.35">
      <c r="L30850" s="535" t="s">
        <v>31913</v>
      </c>
      <c r="M30850" s="529" t="s">
        <v>1068</v>
      </c>
    </row>
    <row r="30851" spans="12:13" x14ac:dyDescent="0.35">
      <c r="L30851" s="535" t="s">
        <v>31914</v>
      </c>
      <c r="M30851" s="529" t="s">
        <v>1068</v>
      </c>
    </row>
    <row r="30852" spans="12:13" x14ac:dyDescent="0.35">
      <c r="L30852" s="535" t="s">
        <v>31915</v>
      </c>
      <c r="M30852" s="529" t="s">
        <v>1068</v>
      </c>
    </row>
    <row r="30853" spans="12:13" x14ac:dyDescent="0.35">
      <c r="L30853" s="535" t="s">
        <v>31916</v>
      </c>
      <c r="M30853" s="529" t="s">
        <v>1068</v>
      </c>
    </row>
    <row r="30854" spans="12:13" x14ac:dyDescent="0.35">
      <c r="L30854" s="535" t="s">
        <v>31917</v>
      </c>
      <c r="M30854" s="529" t="s">
        <v>1068</v>
      </c>
    </row>
    <row r="30855" spans="12:13" x14ac:dyDescent="0.35">
      <c r="L30855" s="535" t="s">
        <v>31918</v>
      </c>
      <c r="M30855" s="529" t="s">
        <v>1068</v>
      </c>
    </row>
    <row r="30856" spans="12:13" x14ac:dyDescent="0.35">
      <c r="L30856" s="535" t="s">
        <v>31919</v>
      </c>
      <c r="M30856" s="529" t="s">
        <v>1068</v>
      </c>
    </row>
    <row r="30857" spans="12:13" x14ac:dyDescent="0.35">
      <c r="L30857" s="535" t="s">
        <v>31920</v>
      </c>
      <c r="M30857" s="529" t="s">
        <v>1068</v>
      </c>
    </row>
    <row r="30858" spans="12:13" x14ac:dyDescent="0.35">
      <c r="L30858" s="535" t="s">
        <v>31921</v>
      </c>
      <c r="M30858" s="529" t="s">
        <v>1068</v>
      </c>
    </row>
    <row r="30859" spans="12:13" x14ac:dyDescent="0.35">
      <c r="L30859" s="535" t="s">
        <v>31922</v>
      </c>
      <c r="M30859" s="529" t="s">
        <v>1068</v>
      </c>
    </row>
    <row r="30860" spans="12:13" x14ac:dyDescent="0.35">
      <c r="L30860" s="535" t="s">
        <v>31923</v>
      </c>
      <c r="M30860" s="529" t="s">
        <v>1068</v>
      </c>
    </row>
    <row r="30861" spans="12:13" x14ac:dyDescent="0.35">
      <c r="L30861" s="535" t="s">
        <v>31924</v>
      </c>
      <c r="M30861" s="529" t="s">
        <v>1068</v>
      </c>
    </row>
    <row r="30862" spans="12:13" x14ac:dyDescent="0.35">
      <c r="L30862" s="535" t="s">
        <v>31925</v>
      </c>
      <c r="M30862" s="529" t="s">
        <v>1068</v>
      </c>
    </row>
    <row r="30863" spans="12:13" x14ac:dyDescent="0.35">
      <c r="L30863" s="535" t="s">
        <v>31926</v>
      </c>
      <c r="M30863" s="529" t="s">
        <v>1068</v>
      </c>
    </row>
    <row r="30864" spans="12:13" x14ac:dyDescent="0.35">
      <c r="L30864" s="535" t="s">
        <v>31927</v>
      </c>
      <c r="M30864" s="529" t="s">
        <v>1068</v>
      </c>
    </row>
    <row r="30865" spans="12:13" x14ac:dyDescent="0.35">
      <c r="L30865" s="535" t="s">
        <v>31928</v>
      </c>
      <c r="M30865" s="529" t="s">
        <v>1068</v>
      </c>
    </row>
    <row r="30866" spans="12:13" x14ac:dyDescent="0.35">
      <c r="L30866" s="535" t="s">
        <v>31929</v>
      </c>
      <c r="M30866" s="529" t="s">
        <v>1068</v>
      </c>
    </row>
    <row r="30867" spans="12:13" x14ac:dyDescent="0.35">
      <c r="L30867" s="535" t="s">
        <v>31930</v>
      </c>
      <c r="M30867" s="529" t="s">
        <v>1068</v>
      </c>
    </row>
    <row r="30868" spans="12:13" x14ac:dyDescent="0.35">
      <c r="L30868" s="535" t="s">
        <v>31931</v>
      </c>
      <c r="M30868" s="529" t="s">
        <v>1068</v>
      </c>
    </row>
    <row r="30869" spans="12:13" x14ac:dyDescent="0.35">
      <c r="L30869" s="535" t="s">
        <v>31932</v>
      </c>
      <c r="M30869" s="529" t="s">
        <v>1068</v>
      </c>
    </row>
    <row r="30870" spans="12:13" x14ac:dyDescent="0.35">
      <c r="L30870" s="535" t="s">
        <v>31933</v>
      </c>
      <c r="M30870" s="529" t="s">
        <v>1068</v>
      </c>
    </row>
    <row r="30871" spans="12:13" x14ac:dyDescent="0.35">
      <c r="L30871" s="535" t="s">
        <v>31934</v>
      </c>
      <c r="M30871" s="529" t="s">
        <v>1068</v>
      </c>
    </row>
    <row r="30872" spans="12:13" x14ac:dyDescent="0.35">
      <c r="L30872" s="535" t="s">
        <v>31935</v>
      </c>
      <c r="M30872" s="529" t="s">
        <v>1068</v>
      </c>
    </row>
    <row r="30873" spans="12:13" x14ac:dyDescent="0.35">
      <c r="L30873" s="535" t="s">
        <v>31936</v>
      </c>
      <c r="M30873" s="529" t="s">
        <v>1068</v>
      </c>
    </row>
    <row r="30874" spans="12:13" x14ac:dyDescent="0.35">
      <c r="L30874" s="535" t="s">
        <v>31937</v>
      </c>
      <c r="M30874" s="529" t="s">
        <v>1068</v>
      </c>
    </row>
    <row r="30875" spans="12:13" x14ac:dyDescent="0.35">
      <c r="L30875" s="535" t="s">
        <v>31938</v>
      </c>
      <c r="M30875" s="529" t="s">
        <v>1068</v>
      </c>
    </row>
    <row r="30876" spans="12:13" x14ac:dyDescent="0.35">
      <c r="L30876" s="535" t="s">
        <v>31939</v>
      </c>
      <c r="M30876" s="529" t="s">
        <v>1068</v>
      </c>
    </row>
    <row r="30877" spans="12:13" x14ac:dyDescent="0.35">
      <c r="L30877" s="535" t="s">
        <v>31940</v>
      </c>
      <c r="M30877" s="529" t="s">
        <v>1068</v>
      </c>
    </row>
    <row r="30878" spans="12:13" x14ac:dyDescent="0.35">
      <c r="L30878" s="535" t="s">
        <v>31941</v>
      </c>
      <c r="M30878" s="529" t="s">
        <v>1068</v>
      </c>
    </row>
    <row r="30879" spans="12:13" x14ac:dyDescent="0.35">
      <c r="L30879" s="535" t="s">
        <v>31942</v>
      </c>
      <c r="M30879" s="529" t="s">
        <v>1068</v>
      </c>
    </row>
    <row r="30880" spans="12:13" x14ac:dyDescent="0.35">
      <c r="L30880" s="535" t="s">
        <v>31943</v>
      </c>
      <c r="M30880" s="529" t="s">
        <v>1068</v>
      </c>
    </row>
    <row r="30881" spans="12:13" x14ac:dyDescent="0.35">
      <c r="L30881" s="535" t="s">
        <v>31944</v>
      </c>
      <c r="M30881" s="529" t="s">
        <v>1068</v>
      </c>
    </row>
    <row r="30882" spans="12:13" x14ac:dyDescent="0.35">
      <c r="L30882" s="535" t="s">
        <v>31945</v>
      </c>
      <c r="M30882" s="529" t="s">
        <v>1068</v>
      </c>
    </row>
    <row r="30883" spans="12:13" x14ac:dyDescent="0.35">
      <c r="L30883" s="535" t="s">
        <v>31946</v>
      </c>
      <c r="M30883" s="529" t="s">
        <v>1068</v>
      </c>
    </row>
    <row r="30884" spans="12:13" x14ac:dyDescent="0.35">
      <c r="L30884" s="535" t="s">
        <v>31947</v>
      </c>
      <c r="M30884" s="529" t="s">
        <v>1068</v>
      </c>
    </row>
    <row r="30885" spans="12:13" x14ac:dyDescent="0.35">
      <c r="L30885" s="535" t="s">
        <v>31948</v>
      </c>
      <c r="M30885" s="529" t="s">
        <v>1068</v>
      </c>
    </row>
    <row r="30886" spans="12:13" x14ac:dyDescent="0.35">
      <c r="L30886" s="535" t="s">
        <v>31949</v>
      </c>
      <c r="M30886" s="529" t="s">
        <v>1068</v>
      </c>
    </row>
    <row r="30887" spans="12:13" x14ac:dyDescent="0.35">
      <c r="L30887" s="535" t="s">
        <v>31950</v>
      </c>
      <c r="M30887" s="529" t="s">
        <v>1068</v>
      </c>
    </row>
    <row r="30888" spans="12:13" x14ac:dyDescent="0.35">
      <c r="L30888" s="535" t="s">
        <v>31951</v>
      </c>
      <c r="M30888" s="529" t="s">
        <v>1068</v>
      </c>
    </row>
    <row r="30889" spans="12:13" x14ac:dyDescent="0.35">
      <c r="L30889" s="535" t="s">
        <v>31952</v>
      </c>
      <c r="M30889" s="529" t="s">
        <v>1068</v>
      </c>
    </row>
    <row r="30890" spans="12:13" x14ac:dyDescent="0.35">
      <c r="L30890" s="535" t="s">
        <v>31953</v>
      </c>
      <c r="M30890" s="529" t="s">
        <v>1068</v>
      </c>
    </row>
    <row r="30891" spans="12:13" x14ac:dyDescent="0.35">
      <c r="L30891" s="535" t="s">
        <v>31954</v>
      </c>
      <c r="M30891" s="529" t="s">
        <v>1068</v>
      </c>
    </row>
    <row r="30892" spans="12:13" x14ac:dyDescent="0.35">
      <c r="L30892" s="535" t="s">
        <v>31955</v>
      </c>
      <c r="M30892" s="529" t="s">
        <v>1068</v>
      </c>
    </row>
    <row r="30893" spans="12:13" x14ac:dyDescent="0.35">
      <c r="L30893" s="535" t="s">
        <v>31956</v>
      </c>
      <c r="M30893" s="529" t="s">
        <v>1068</v>
      </c>
    </row>
    <row r="30894" spans="12:13" x14ac:dyDescent="0.35">
      <c r="L30894" s="535" t="s">
        <v>31957</v>
      </c>
      <c r="M30894" s="529" t="s">
        <v>1068</v>
      </c>
    </row>
    <row r="30895" spans="12:13" x14ac:dyDescent="0.35">
      <c r="L30895" s="535" t="s">
        <v>31958</v>
      </c>
      <c r="M30895" s="529" t="s">
        <v>1068</v>
      </c>
    </row>
    <row r="30896" spans="12:13" x14ac:dyDescent="0.35">
      <c r="L30896" s="535" t="s">
        <v>31959</v>
      </c>
      <c r="M30896" s="529" t="s">
        <v>1068</v>
      </c>
    </row>
    <row r="30897" spans="12:13" x14ac:dyDescent="0.35">
      <c r="L30897" s="535" t="s">
        <v>31960</v>
      </c>
      <c r="M30897" s="529" t="s">
        <v>1068</v>
      </c>
    </row>
    <row r="30898" spans="12:13" x14ac:dyDescent="0.35">
      <c r="L30898" s="535" t="s">
        <v>31961</v>
      </c>
      <c r="M30898" s="529" t="s">
        <v>1068</v>
      </c>
    </row>
    <row r="30899" spans="12:13" x14ac:dyDescent="0.35">
      <c r="L30899" s="535" t="s">
        <v>31962</v>
      </c>
      <c r="M30899" s="529" t="s">
        <v>1068</v>
      </c>
    </row>
    <row r="30900" spans="12:13" x14ac:dyDescent="0.35">
      <c r="L30900" s="535" t="s">
        <v>31963</v>
      </c>
      <c r="M30900" s="529" t="s">
        <v>1068</v>
      </c>
    </row>
    <row r="30901" spans="12:13" x14ac:dyDescent="0.35">
      <c r="L30901" s="535" t="s">
        <v>31964</v>
      </c>
      <c r="M30901" s="529" t="s">
        <v>1068</v>
      </c>
    </row>
    <row r="30902" spans="12:13" x14ac:dyDescent="0.35">
      <c r="L30902" s="535" t="s">
        <v>31965</v>
      </c>
      <c r="M30902" s="529" t="s">
        <v>1068</v>
      </c>
    </row>
    <row r="30903" spans="12:13" x14ac:dyDescent="0.35">
      <c r="L30903" s="535" t="s">
        <v>31966</v>
      </c>
      <c r="M30903" s="529" t="s">
        <v>1068</v>
      </c>
    </row>
    <row r="30904" spans="12:13" x14ac:dyDescent="0.35">
      <c r="L30904" s="535" t="s">
        <v>31967</v>
      </c>
      <c r="M30904" s="529" t="s">
        <v>1068</v>
      </c>
    </row>
    <row r="30905" spans="12:13" x14ac:dyDescent="0.35">
      <c r="L30905" s="535" t="s">
        <v>31968</v>
      </c>
      <c r="M30905" s="529" t="s">
        <v>1068</v>
      </c>
    </row>
    <row r="30906" spans="12:13" x14ac:dyDescent="0.35">
      <c r="L30906" s="535" t="s">
        <v>31969</v>
      </c>
      <c r="M30906" s="529" t="s">
        <v>1068</v>
      </c>
    </row>
    <row r="30907" spans="12:13" x14ac:dyDescent="0.35">
      <c r="L30907" s="535" t="s">
        <v>31970</v>
      </c>
      <c r="M30907" s="529" t="s">
        <v>1068</v>
      </c>
    </row>
    <row r="30908" spans="12:13" x14ac:dyDescent="0.35">
      <c r="L30908" s="535" t="s">
        <v>31971</v>
      </c>
      <c r="M30908" s="529" t="s">
        <v>1068</v>
      </c>
    </row>
    <row r="30909" spans="12:13" x14ac:dyDescent="0.35">
      <c r="L30909" s="535" t="s">
        <v>31972</v>
      </c>
      <c r="M30909" s="529" t="s">
        <v>1068</v>
      </c>
    </row>
    <row r="30910" spans="12:13" x14ac:dyDescent="0.35">
      <c r="L30910" s="535" t="s">
        <v>31973</v>
      </c>
      <c r="M30910" s="529" t="s">
        <v>1068</v>
      </c>
    </row>
    <row r="30911" spans="12:13" x14ac:dyDescent="0.35">
      <c r="L30911" s="535" t="s">
        <v>31974</v>
      </c>
      <c r="M30911" s="529" t="s">
        <v>1068</v>
      </c>
    </row>
    <row r="30912" spans="12:13" x14ac:dyDescent="0.35">
      <c r="L30912" s="535" t="s">
        <v>31975</v>
      </c>
      <c r="M30912" s="529" t="s">
        <v>1068</v>
      </c>
    </row>
    <row r="30913" spans="12:13" x14ac:dyDescent="0.35">
      <c r="L30913" s="535" t="s">
        <v>31976</v>
      </c>
      <c r="M30913" s="529" t="s">
        <v>1068</v>
      </c>
    </row>
    <row r="30914" spans="12:13" x14ac:dyDescent="0.35">
      <c r="L30914" s="535" t="s">
        <v>31977</v>
      </c>
      <c r="M30914" s="529" t="s">
        <v>1068</v>
      </c>
    </row>
    <row r="30915" spans="12:13" x14ac:dyDescent="0.35">
      <c r="L30915" s="535" t="s">
        <v>31978</v>
      </c>
      <c r="M30915" s="529" t="s">
        <v>1068</v>
      </c>
    </row>
    <row r="30916" spans="12:13" x14ac:dyDescent="0.35">
      <c r="L30916" s="535" t="s">
        <v>31979</v>
      </c>
      <c r="M30916" s="529" t="s">
        <v>1060</v>
      </c>
    </row>
    <row r="30917" spans="12:13" x14ac:dyDescent="0.35">
      <c r="L30917" s="535" t="s">
        <v>31980</v>
      </c>
      <c r="M30917" s="529" t="s">
        <v>1060</v>
      </c>
    </row>
    <row r="30918" spans="12:13" x14ac:dyDescent="0.35">
      <c r="L30918" s="535" t="s">
        <v>31981</v>
      </c>
      <c r="M30918" s="529" t="s">
        <v>1060</v>
      </c>
    </row>
    <row r="30919" spans="12:13" x14ac:dyDescent="0.35">
      <c r="L30919" s="535" t="s">
        <v>31982</v>
      </c>
      <c r="M30919" s="529" t="s">
        <v>1060</v>
      </c>
    </row>
    <row r="30920" spans="12:13" x14ac:dyDescent="0.35">
      <c r="L30920" s="535" t="s">
        <v>31983</v>
      </c>
      <c r="M30920" s="529" t="s">
        <v>1060</v>
      </c>
    </row>
    <row r="30921" spans="12:13" x14ac:dyDescent="0.35">
      <c r="L30921" s="535" t="s">
        <v>31984</v>
      </c>
      <c r="M30921" s="529" t="s">
        <v>1060</v>
      </c>
    </row>
    <row r="30922" spans="12:13" x14ac:dyDescent="0.35">
      <c r="L30922" s="535" t="s">
        <v>31985</v>
      </c>
      <c r="M30922" s="529" t="s">
        <v>1060</v>
      </c>
    </row>
    <row r="30923" spans="12:13" x14ac:dyDescent="0.35">
      <c r="L30923" s="535" t="s">
        <v>31986</v>
      </c>
      <c r="M30923" s="529" t="s">
        <v>1060</v>
      </c>
    </row>
    <row r="30924" spans="12:13" x14ac:dyDescent="0.35">
      <c r="L30924" s="535" t="s">
        <v>31987</v>
      </c>
      <c r="M30924" s="529" t="s">
        <v>1060</v>
      </c>
    </row>
    <row r="30925" spans="12:13" x14ac:dyDescent="0.35">
      <c r="L30925" s="535" t="s">
        <v>31988</v>
      </c>
      <c r="M30925" s="529" t="s">
        <v>1060</v>
      </c>
    </row>
    <row r="30926" spans="12:13" x14ac:dyDescent="0.35">
      <c r="L30926" s="535" t="s">
        <v>31989</v>
      </c>
      <c r="M30926" s="529" t="s">
        <v>1060</v>
      </c>
    </row>
    <row r="30927" spans="12:13" x14ac:dyDescent="0.35">
      <c r="L30927" s="535" t="s">
        <v>31990</v>
      </c>
      <c r="M30927" s="529" t="s">
        <v>1060</v>
      </c>
    </row>
    <row r="30928" spans="12:13" x14ac:dyDescent="0.35">
      <c r="L30928" s="535" t="s">
        <v>31991</v>
      </c>
      <c r="M30928" s="529" t="s">
        <v>1068</v>
      </c>
    </row>
    <row r="30929" spans="12:13" x14ac:dyDescent="0.35">
      <c r="L30929" s="535" t="s">
        <v>31992</v>
      </c>
      <c r="M30929" s="529" t="s">
        <v>1068</v>
      </c>
    </row>
    <row r="30930" spans="12:13" x14ac:dyDescent="0.35">
      <c r="L30930" s="535" t="s">
        <v>31993</v>
      </c>
      <c r="M30930" s="529" t="s">
        <v>1060</v>
      </c>
    </row>
    <row r="30931" spans="12:13" x14ac:dyDescent="0.35">
      <c r="L30931" s="535" t="s">
        <v>31994</v>
      </c>
      <c r="M30931" s="529" t="s">
        <v>1060</v>
      </c>
    </row>
    <row r="30932" spans="12:13" x14ac:dyDescent="0.35">
      <c r="L30932" s="535" t="s">
        <v>31995</v>
      </c>
      <c r="M30932" s="529" t="s">
        <v>1060</v>
      </c>
    </row>
    <row r="30933" spans="12:13" x14ac:dyDescent="0.35">
      <c r="L30933" s="535" t="s">
        <v>31996</v>
      </c>
      <c r="M30933" s="529" t="s">
        <v>1060</v>
      </c>
    </row>
    <row r="30934" spans="12:13" x14ac:dyDescent="0.35">
      <c r="L30934" s="535" t="s">
        <v>31997</v>
      </c>
      <c r="M30934" s="529" t="s">
        <v>1060</v>
      </c>
    </row>
    <row r="30935" spans="12:13" x14ac:dyDescent="0.35">
      <c r="L30935" s="535" t="s">
        <v>31998</v>
      </c>
      <c r="M30935" s="529" t="s">
        <v>1060</v>
      </c>
    </row>
    <row r="30936" spans="12:13" x14ac:dyDescent="0.35">
      <c r="L30936" s="535" t="s">
        <v>31999</v>
      </c>
      <c r="M30936" s="529" t="s">
        <v>1060</v>
      </c>
    </row>
    <row r="30937" spans="12:13" x14ac:dyDescent="0.35">
      <c r="L30937" s="535" t="s">
        <v>32000</v>
      </c>
      <c r="M30937" s="529" t="s">
        <v>1060</v>
      </c>
    </row>
    <row r="30938" spans="12:13" x14ac:dyDescent="0.35">
      <c r="L30938" s="535" t="s">
        <v>32001</v>
      </c>
      <c r="M30938" s="529" t="s">
        <v>1060</v>
      </c>
    </row>
    <row r="30939" spans="12:13" x14ac:dyDescent="0.35">
      <c r="L30939" s="535" t="s">
        <v>32002</v>
      </c>
      <c r="M30939" s="529" t="s">
        <v>1060</v>
      </c>
    </row>
    <row r="30940" spans="12:13" x14ac:dyDescent="0.35">
      <c r="L30940" s="535" t="s">
        <v>32003</v>
      </c>
      <c r="M30940" s="529" t="s">
        <v>1068</v>
      </c>
    </row>
    <row r="30941" spans="12:13" x14ac:dyDescent="0.35">
      <c r="L30941" s="535" t="s">
        <v>32004</v>
      </c>
      <c r="M30941" s="529" t="s">
        <v>1060</v>
      </c>
    </row>
    <row r="30942" spans="12:13" x14ac:dyDescent="0.35">
      <c r="L30942" s="535" t="s">
        <v>32005</v>
      </c>
      <c r="M30942" s="529" t="s">
        <v>1060</v>
      </c>
    </row>
    <row r="30943" spans="12:13" x14ac:dyDescent="0.35">
      <c r="L30943" s="535" t="s">
        <v>32006</v>
      </c>
      <c r="M30943" s="529" t="s">
        <v>1060</v>
      </c>
    </row>
    <row r="30944" spans="12:13" x14ac:dyDescent="0.35">
      <c r="L30944" s="535" t="s">
        <v>32007</v>
      </c>
      <c r="M30944" s="529" t="s">
        <v>1060</v>
      </c>
    </row>
    <row r="30945" spans="12:13" x14ac:dyDescent="0.35">
      <c r="L30945" s="535" t="s">
        <v>32008</v>
      </c>
      <c r="M30945" s="529" t="s">
        <v>1060</v>
      </c>
    </row>
    <row r="30946" spans="12:13" x14ac:dyDescent="0.35">
      <c r="L30946" s="535" t="s">
        <v>32009</v>
      </c>
      <c r="M30946" s="529" t="s">
        <v>1060</v>
      </c>
    </row>
    <row r="30947" spans="12:13" x14ac:dyDescent="0.35">
      <c r="L30947" s="535" t="s">
        <v>32010</v>
      </c>
      <c r="M30947" s="529" t="s">
        <v>1068</v>
      </c>
    </row>
    <row r="30948" spans="12:13" x14ac:dyDescent="0.35">
      <c r="L30948" s="535" t="s">
        <v>32011</v>
      </c>
      <c r="M30948" s="529" t="s">
        <v>1060</v>
      </c>
    </row>
    <row r="30949" spans="12:13" x14ac:dyDescent="0.35">
      <c r="L30949" s="535" t="s">
        <v>32012</v>
      </c>
      <c r="M30949" s="529" t="s">
        <v>1068</v>
      </c>
    </row>
    <row r="30950" spans="12:13" x14ac:dyDescent="0.35">
      <c r="L30950" s="535" t="s">
        <v>32013</v>
      </c>
      <c r="M30950" s="529" t="s">
        <v>1060</v>
      </c>
    </row>
    <row r="30951" spans="12:13" x14ac:dyDescent="0.35">
      <c r="L30951" s="535" t="s">
        <v>32014</v>
      </c>
      <c r="M30951" s="529" t="s">
        <v>1060</v>
      </c>
    </row>
    <row r="30952" spans="12:13" x14ac:dyDescent="0.35">
      <c r="L30952" s="535" t="s">
        <v>32015</v>
      </c>
      <c r="M30952" s="529" t="s">
        <v>1068</v>
      </c>
    </row>
    <row r="30953" spans="12:13" x14ac:dyDescent="0.35">
      <c r="L30953" s="535" t="s">
        <v>32016</v>
      </c>
      <c r="M30953" s="529" t="s">
        <v>1068</v>
      </c>
    </row>
    <row r="30954" spans="12:13" x14ac:dyDescent="0.35">
      <c r="L30954" s="535" t="s">
        <v>32017</v>
      </c>
      <c r="M30954" s="529" t="s">
        <v>1060</v>
      </c>
    </row>
    <row r="30955" spans="12:13" x14ac:dyDescent="0.35">
      <c r="L30955" s="535" t="s">
        <v>32018</v>
      </c>
      <c r="M30955" s="529" t="s">
        <v>1060</v>
      </c>
    </row>
    <row r="30956" spans="12:13" x14ac:dyDescent="0.35">
      <c r="L30956" s="535" t="s">
        <v>32019</v>
      </c>
      <c r="M30956" s="529" t="s">
        <v>1068</v>
      </c>
    </row>
    <row r="30957" spans="12:13" x14ac:dyDescent="0.35">
      <c r="L30957" s="535" t="s">
        <v>32020</v>
      </c>
      <c r="M30957" s="529" t="s">
        <v>1060</v>
      </c>
    </row>
    <row r="30958" spans="12:13" x14ac:dyDescent="0.35">
      <c r="L30958" s="535" t="s">
        <v>32021</v>
      </c>
      <c r="M30958" s="529" t="s">
        <v>1060</v>
      </c>
    </row>
    <row r="30959" spans="12:13" x14ac:dyDescent="0.35">
      <c r="L30959" s="535" t="s">
        <v>32022</v>
      </c>
      <c r="M30959" s="529" t="s">
        <v>1068</v>
      </c>
    </row>
    <row r="30960" spans="12:13" x14ac:dyDescent="0.35">
      <c r="L30960" s="535" t="s">
        <v>32023</v>
      </c>
      <c r="M30960" s="529" t="s">
        <v>1060</v>
      </c>
    </row>
    <row r="30961" spans="12:13" x14ac:dyDescent="0.35">
      <c r="L30961" s="535" t="s">
        <v>32024</v>
      </c>
      <c r="M30961" s="529" t="s">
        <v>1060</v>
      </c>
    </row>
    <row r="30962" spans="12:13" x14ac:dyDescent="0.35">
      <c r="L30962" s="535" t="s">
        <v>32025</v>
      </c>
      <c r="M30962" s="529" t="s">
        <v>1068</v>
      </c>
    </row>
    <row r="30963" spans="12:13" x14ac:dyDescent="0.35">
      <c r="L30963" s="535" t="s">
        <v>32026</v>
      </c>
      <c r="M30963" s="529" t="s">
        <v>1060</v>
      </c>
    </row>
    <row r="30964" spans="12:13" x14ac:dyDescent="0.35">
      <c r="L30964" s="535" t="s">
        <v>32027</v>
      </c>
      <c r="M30964" s="529" t="s">
        <v>1068</v>
      </c>
    </row>
    <row r="30965" spans="12:13" x14ac:dyDescent="0.35">
      <c r="L30965" s="535" t="s">
        <v>32028</v>
      </c>
      <c r="M30965" s="529" t="s">
        <v>1060</v>
      </c>
    </row>
    <row r="30966" spans="12:13" x14ac:dyDescent="0.35">
      <c r="L30966" s="535" t="s">
        <v>32029</v>
      </c>
      <c r="M30966" s="529" t="s">
        <v>1060</v>
      </c>
    </row>
    <row r="30967" spans="12:13" x14ac:dyDescent="0.35">
      <c r="L30967" s="535" t="s">
        <v>32030</v>
      </c>
      <c r="M30967" s="529" t="s">
        <v>1060</v>
      </c>
    </row>
    <row r="30968" spans="12:13" x14ac:dyDescent="0.35">
      <c r="L30968" s="535" t="s">
        <v>32031</v>
      </c>
      <c r="M30968" s="529" t="s">
        <v>1060</v>
      </c>
    </row>
    <row r="30969" spans="12:13" x14ac:dyDescent="0.35">
      <c r="L30969" s="535" t="s">
        <v>32032</v>
      </c>
      <c r="M30969" s="529" t="s">
        <v>1060</v>
      </c>
    </row>
    <row r="30970" spans="12:13" x14ac:dyDescent="0.35">
      <c r="L30970" s="535" t="s">
        <v>32033</v>
      </c>
      <c r="M30970" s="529" t="s">
        <v>1068</v>
      </c>
    </row>
    <row r="30971" spans="12:13" x14ac:dyDescent="0.35">
      <c r="L30971" s="535" t="s">
        <v>32034</v>
      </c>
      <c r="M30971" s="529" t="s">
        <v>1060</v>
      </c>
    </row>
    <row r="30972" spans="12:13" x14ac:dyDescent="0.35">
      <c r="L30972" s="535" t="s">
        <v>32035</v>
      </c>
      <c r="M30972" s="529" t="s">
        <v>1060</v>
      </c>
    </row>
    <row r="30973" spans="12:13" x14ac:dyDescent="0.35">
      <c r="L30973" s="535" t="s">
        <v>32036</v>
      </c>
      <c r="M30973" s="529" t="s">
        <v>1060</v>
      </c>
    </row>
    <row r="30974" spans="12:13" x14ac:dyDescent="0.35">
      <c r="L30974" s="535" t="s">
        <v>32037</v>
      </c>
      <c r="M30974" s="529" t="s">
        <v>1068</v>
      </c>
    </row>
    <row r="30975" spans="12:13" x14ac:dyDescent="0.35">
      <c r="L30975" s="535" t="s">
        <v>32038</v>
      </c>
      <c r="M30975" s="529" t="s">
        <v>1060</v>
      </c>
    </row>
    <row r="30976" spans="12:13" x14ac:dyDescent="0.35">
      <c r="L30976" s="535" t="s">
        <v>32039</v>
      </c>
      <c r="M30976" s="529" t="s">
        <v>1060</v>
      </c>
    </row>
    <row r="30977" spans="12:13" x14ac:dyDescent="0.35">
      <c r="L30977" s="535" t="s">
        <v>32040</v>
      </c>
      <c r="M30977" s="529" t="s">
        <v>1060</v>
      </c>
    </row>
    <row r="30978" spans="12:13" x14ac:dyDescent="0.35">
      <c r="L30978" s="535" t="s">
        <v>32041</v>
      </c>
      <c r="M30978" s="529" t="s">
        <v>1060</v>
      </c>
    </row>
    <row r="30979" spans="12:13" x14ac:dyDescent="0.35">
      <c r="L30979" s="535" t="s">
        <v>32042</v>
      </c>
      <c r="M30979" s="529" t="s">
        <v>1060</v>
      </c>
    </row>
    <row r="30980" spans="12:13" x14ac:dyDescent="0.35">
      <c r="L30980" s="535" t="s">
        <v>32043</v>
      </c>
      <c r="M30980" s="529" t="s">
        <v>1060</v>
      </c>
    </row>
    <row r="30981" spans="12:13" x14ac:dyDescent="0.35">
      <c r="L30981" s="535" t="s">
        <v>32044</v>
      </c>
      <c r="M30981" s="529" t="s">
        <v>1060</v>
      </c>
    </row>
    <row r="30982" spans="12:13" x14ac:dyDescent="0.35">
      <c r="L30982" s="535" t="s">
        <v>32045</v>
      </c>
      <c r="M30982" s="529" t="s">
        <v>1060</v>
      </c>
    </row>
    <row r="30983" spans="12:13" x14ac:dyDescent="0.35">
      <c r="L30983" s="535" t="s">
        <v>32046</v>
      </c>
      <c r="M30983" s="529" t="s">
        <v>1060</v>
      </c>
    </row>
    <row r="30984" spans="12:13" x14ac:dyDescent="0.35">
      <c r="L30984" s="535" t="s">
        <v>32047</v>
      </c>
      <c r="M30984" s="529" t="s">
        <v>1060</v>
      </c>
    </row>
    <row r="30985" spans="12:13" x14ac:dyDescent="0.35">
      <c r="L30985" s="535" t="s">
        <v>32048</v>
      </c>
      <c r="M30985" s="529" t="s">
        <v>1068</v>
      </c>
    </row>
    <row r="30986" spans="12:13" x14ac:dyDescent="0.35">
      <c r="L30986" s="535" t="s">
        <v>32049</v>
      </c>
      <c r="M30986" s="529" t="s">
        <v>1060</v>
      </c>
    </row>
    <row r="30987" spans="12:13" x14ac:dyDescent="0.35">
      <c r="L30987" s="535" t="s">
        <v>32050</v>
      </c>
      <c r="M30987" s="529" t="s">
        <v>1060</v>
      </c>
    </row>
    <row r="30988" spans="12:13" x14ac:dyDescent="0.35">
      <c r="L30988" s="535" t="s">
        <v>32051</v>
      </c>
      <c r="M30988" s="529" t="s">
        <v>1060</v>
      </c>
    </row>
    <row r="30989" spans="12:13" x14ac:dyDescent="0.35">
      <c r="L30989" s="535" t="s">
        <v>32052</v>
      </c>
      <c r="M30989" s="529" t="s">
        <v>1060</v>
      </c>
    </row>
    <row r="30990" spans="12:13" x14ac:dyDescent="0.35">
      <c r="L30990" s="535" t="s">
        <v>32053</v>
      </c>
      <c r="M30990" s="529" t="s">
        <v>1060</v>
      </c>
    </row>
    <row r="30991" spans="12:13" x14ac:dyDescent="0.35">
      <c r="L30991" s="535" t="s">
        <v>32054</v>
      </c>
      <c r="M30991" s="529" t="s">
        <v>1060</v>
      </c>
    </row>
    <row r="30992" spans="12:13" x14ac:dyDescent="0.35">
      <c r="L30992" s="535" t="s">
        <v>32055</v>
      </c>
      <c r="M30992" s="529" t="s">
        <v>1060</v>
      </c>
    </row>
    <row r="30993" spans="12:13" x14ac:dyDescent="0.35">
      <c r="L30993" s="535" t="s">
        <v>32056</v>
      </c>
      <c r="M30993" s="529" t="s">
        <v>1060</v>
      </c>
    </row>
    <row r="30994" spans="12:13" x14ac:dyDescent="0.35">
      <c r="L30994" s="535" t="s">
        <v>32057</v>
      </c>
      <c r="M30994" s="529" t="s">
        <v>1060</v>
      </c>
    </row>
    <row r="30995" spans="12:13" x14ac:dyDescent="0.35">
      <c r="L30995" s="535" t="s">
        <v>32058</v>
      </c>
      <c r="M30995" s="529" t="s">
        <v>1060</v>
      </c>
    </row>
    <row r="30996" spans="12:13" x14ac:dyDescent="0.35">
      <c r="L30996" s="535" t="s">
        <v>32059</v>
      </c>
      <c r="M30996" s="529" t="s">
        <v>1060</v>
      </c>
    </row>
    <row r="30997" spans="12:13" x14ac:dyDescent="0.35">
      <c r="L30997" s="535" t="s">
        <v>32060</v>
      </c>
      <c r="M30997" s="529" t="s">
        <v>1060</v>
      </c>
    </row>
    <row r="30998" spans="12:13" x14ac:dyDescent="0.35">
      <c r="L30998" s="535" t="s">
        <v>32061</v>
      </c>
      <c r="M30998" s="529" t="s">
        <v>1060</v>
      </c>
    </row>
    <row r="30999" spans="12:13" x14ac:dyDescent="0.35">
      <c r="L30999" s="535" t="s">
        <v>32062</v>
      </c>
      <c r="M30999" s="529" t="s">
        <v>1068</v>
      </c>
    </row>
    <row r="31000" spans="12:13" x14ac:dyDescent="0.35">
      <c r="L31000" s="535" t="s">
        <v>32063</v>
      </c>
      <c r="M31000" s="529" t="s">
        <v>1060</v>
      </c>
    </row>
    <row r="31001" spans="12:13" x14ac:dyDescent="0.35">
      <c r="L31001" s="535" t="s">
        <v>32064</v>
      </c>
      <c r="M31001" s="529" t="s">
        <v>1060</v>
      </c>
    </row>
    <row r="31002" spans="12:13" x14ac:dyDescent="0.35">
      <c r="L31002" s="535" t="s">
        <v>32065</v>
      </c>
      <c r="M31002" s="529" t="s">
        <v>1060</v>
      </c>
    </row>
    <row r="31003" spans="12:13" x14ac:dyDescent="0.35">
      <c r="L31003" s="535" t="s">
        <v>32066</v>
      </c>
      <c r="M31003" s="529" t="s">
        <v>1060</v>
      </c>
    </row>
    <row r="31004" spans="12:13" x14ac:dyDescent="0.35">
      <c r="L31004" s="535" t="s">
        <v>32067</v>
      </c>
      <c r="M31004" s="529" t="s">
        <v>1060</v>
      </c>
    </row>
    <row r="31005" spans="12:13" x14ac:dyDescent="0.35">
      <c r="L31005" s="535" t="s">
        <v>32068</v>
      </c>
      <c r="M31005" s="529" t="s">
        <v>1060</v>
      </c>
    </row>
    <row r="31006" spans="12:13" x14ac:dyDescent="0.35">
      <c r="L31006" s="535" t="s">
        <v>32069</v>
      </c>
      <c r="M31006" s="529" t="s">
        <v>1060</v>
      </c>
    </row>
    <row r="31007" spans="12:13" x14ac:dyDescent="0.35">
      <c r="L31007" s="535" t="s">
        <v>32070</v>
      </c>
      <c r="M31007" s="529" t="s">
        <v>1060</v>
      </c>
    </row>
    <row r="31008" spans="12:13" x14ac:dyDescent="0.35">
      <c r="L31008" s="535" t="s">
        <v>32071</v>
      </c>
      <c r="M31008" s="529" t="s">
        <v>1075</v>
      </c>
    </row>
    <row r="31009" spans="12:13" x14ac:dyDescent="0.35">
      <c r="L31009" s="535" t="s">
        <v>32072</v>
      </c>
      <c r="M31009" s="529" t="s">
        <v>1060</v>
      </c>
    </row>
    <row r="31010" spans="12:13" x14ac:dyDescent="0.35">
      <c r="L31010" s="535" t="s">
        <v>32073</v>
      </c>
      <c r="M31010" s="529" t="s">
        <v>1060</v>
      </c>
    </row>
    <row r="31011" spans="12:13" x14ac:dyDescent="0.35">
      <c r="L31011" s="535" t="s">
        <v>32074</v>
      </c>
      <c r="M31011" s="529" t="s">
        <v>1060</v>
      </c>
    </row>
    <row r="31012" spans="12:13" x14ac:dyDescent="0.35">
      <c r="L31012" s="535" t="s">
        <v>32075</v>
      </c>
      <c r="M31012" s="529" t="s">
        <v>1060</v>
      </c>
    </row>
    <row r="31013" spans="12:13" x14ac:dyDescent="0.35">
      <c r="L31013" s="535" t="s">
        <v>32076</v>
      </c>
      <c r="M31013" s="529" t="s">
        <v>1060</v>
      </c>
    </row>
    <row r="31014" spans="12:13" x14ac:dyDescent="0.35">
      <c r="L31014" s="535" t="s">
        <v>32077</v>
      </c>
      <c r="M31014" s="529" t="s">
        <v>1060</v>
      </c>
    </row>
    <row r="31015" spans="12:13" x14ac:dyDescent="0.35">
      <c r="L31015" s="535" t="s">
        <v>32078</v>
      </c>
      <c r="M31015" s="529" t="s">
        <v>1068</v>
      </c>
    </row>
    <row r="31016" spans="12:13" x14ac:dyDescent="0.35">
      <c r="L31016" s="535" t="s">
        <v>32079</v>
      </c>
      <c r="M31016" s="529" t="s">
        <v>1068</v>
      </c>
    </row>
    <row r="31017" spans="12:13" x14ac:dyDescent="0.35">
      <c r="L31017" s="535" t="s">
        <v>32080</v>
      </c>
      <c r="M31017" s="529" t="s">
        <v>1068</v>
      </c>
    </row>
    <row r="31018" spans="12:13" x14ac:dyDescent="0.35">
      <c r="L31018" s="535" t="s">
        <v>32081</v>
      </c>
      <c r="M31018" s="529" t="s">
        <v>1068</v>
      </c>
    </row>
    <row r="31019" spans="12:13" x14ac:dyDescent="0.35">
      <c r="L31019" s="535" t="s">
        <v>32082</v>
      </c>
      <c r="M31019" s="529" t="s">
        <v>1068</v>
      </c>
    </row>
    <row r="31020" spans="12:13" x14ac:dyDescent="0.35">
      <c r="L31020" s="535" t="s">
        <v>32083</v>
      </c>
      <c r="M31020" s="529" t="s">
        <v>1068</v>
      </c>
    </row>
    <row r="31021" spans="12:13" x14ac:dyDescent="0.35">
      <c r="L31021" s="535" t="s">
        <v>32084</v>
      </c>
      <c r="M31021" s="529" t="s">
        <v>1068</v>
      </c>
    </row>
    <row r="31022" spans="12:13" x14ac:dyDescent="0.35">
      <c r="L31022" s="535" t="s">
        <v>32085</v>
      </c>
      <c r="M31022" s="529" t="s">
        <v>1068</v>
      </c>
    </row>
    <row r="31023" spans="12:13" x14ac:dyDescent="0.35">
      <c r="L31023" s="535" t="s">
        <v>32086</v>
      </c>
      <c r="M31023" s="529" t="s">
        <v>1068</v>
      </c>
    </row>
    <row r="31024" spans="12:13" x14ac:dyDescent="0.35">
      <c r="L31024" s="535" t="s">
        <v>32087</v>
      </c>
      <c r="M31024" s="529" t="s">
        <v>1068</v>
      </c>
    </row>
    <row r="31025" spans="12:13" x14ac:dyDescent="0.35">
      <c r="L31025" s="535" t="s">
        <v>32088</v>
      </c>
      <c r="M31025" s="529" t="s">
        <v>1068</v>
      </c>
    </row>
    <row r="31026" spans="12:13" x14ac:dyDescent="0.35">
      <c r="L31026" s="535" t="s">
        <v>32089</v>
      </c>
      <c r="M31026" s="529" t="s">
        <v>1068</v>
      </c>
    </row>
    <row r="31027" spans="12:13" x14ac:dyDescent="0.35">
      <c r="L31027" s="535" t="s">
        <v>32090</v>
      </c>
      <c r="M31027" s="529" t="s">
        <v>1068</v>
      </c>
    </row>
    <row r="31028" spans="12:13" x14ac:dyDescent="0.35">
      <c r="L31028" s="535" t="s">
        <v>32091</v>
      </c>
      <c r="M31028" s="529" t="s">
        <v>1068</v>
      </c>
    </row>
    <row r="31029" spans="12:13" x14ac:dyDescent="0.35">
      <c r="L31029" s="535" t="s">
        <v>32092</v>
      </c>
      <c r="M31029" s="529" t="s">
        <v>1068</v>
      </c>
    </row>
    <row r="31030" spans="12:13" x14ac:dyDescent="0.35">
      <c r="L31030" s="535" t="s">
        <v>32093</v>
      </c>
      <c r="M31030" s="529" t="s">
        <v>1068</v>
      </c>
    </row>
    <row r="31031" spans="12:13" x14ac:dyDescent="0.35">
      <c r="L31031" s="535" t="s">
        <v>32094</v>
      </c>
      <c r="M31031" s="529" t="s">
        <v>1068</v>
      </c>
    </row>
    <row r="31032" spans="12:13" x14ac:dyDescent="0.35">
      <c r="L31032" s="535" t="s">
        <v>32095</v>
      </c>
      <c r="M31032" s="529" t="s">
        <v>1068</v>
      </c>
    </row>
    <row r="31033" spans="12:13" x14ac:dyDescent="0.35">
      <c r="L31033" s="535" t="s">
        <v>32096</v>
      </c>
      <c r="M31033" s="529" t="s">
        <v>1068</v>
      </c>
    </row>
    <row r="31034" spans="12:13" x14ac:dyDescent="0.35">
      <c r="L31034" s="535" t="s">
        <v>32097</v>
      </c>
      <c r="M31034" s="529" t="s">
        <v>1068</v>
      </c>
    </row>
    <row r="31035" spans="12:13" x14ac:dyDescent="0.35">
      <c r="L31035" s="535" t="s">
        <v>32098</v>
      </c>
      <c r="M31035" s="529" t="s">
        <v>1068</v>
      </c>
    </row>
    <row r="31036" spans="12:13" x14ac:dyDescent="0.35">
      <c r="L31036" s="535" t="s">
        <v>32099</v>
      </c>
      <c r="M31036" s="529" t="s">
        <v>1068</v>
      </c>
    </row>
    <row r="31037" spans="12:13" x14ac:dyDescent="0.35">
      <c r="L31037" s="535" t="s">
        <v>32100</v>
      </c>
      <c r="M31037" s="529" t="s">
        <v>1068</v>
      </c>
    </row>
    <row r="31038" spans="12:13" x14ac:dyDescent="0.35">
      <c r="L31038" s="535" t="s">
        <v>32101</v>
      </c>
      <c r="M31038" s="529" t="s">
        <v>1068</v>
      </c>
    </row>
    <row r="31039" spans="12:13" x14ac:dyDescent="0.35">
      <c r="L31039" s="535" t="s">
        <v>32102</v>
      </c>
      <c r="M31039" s="529" t="s">
        <v>1068</v>
      </c>
    </row>
    <row r="31040" spans="12:13" x14ac:dyDescent="0.35">
      <c r="L31040" s="535" t="s">
        <v>32103</v>
      </c>
      <c r="M31040" s="529" t="s">
        <v>1068</v>
      </c>
    </row>
    <row r="31041" spans="12:13" x14ac:dyDescent="0.35">
      <c r="L31041" s="535" t="s">
        <v>32104</v>
      </c>
      <c r="M31041" s="529" t="s">
        <v>1068</v>
      </c>
    </row>
    <row r="31042" spans="12:13" x14ac:dyDescent="0.35">
      <c r="L31042" s="535" t="s">
        <v>32105</v>
      </c>
      <c r="M31042" s="529" t="s">
        <v>1068</v>
      </c>
    </row>
    <row r="31043" spans="12:13" x14ac:dyDescent="0.35">
      <c r="L31043" s="535" t="s">
        <v>32106</v>
      </c>
      <c r="M31043" s="529" t="s">
        <v>1068</v>
      </c>
    </row>
    <row r="31044" spans="12:13" x14ac:dyDescent="0.35">
      <c r="L31044" s="535" t="s">
        <v>32107</v>
      </c>
      <c r="M31044" s="529" t="s">
        <v>1068</v>
      </c>
    </row>
    <row r="31045" spans="12:13" x14ac:dyDescent="0.35">
      <c r="L31045" s="535" t="s">
        <v>32108</v>
      </c>
      <c r="M31045" s="529" t="s">
        <v>1068</v>
      </c>
    </row>
    <row r="31046" spans="12:13" x14ac:dyDescent="0.35">
      <c r="L31046" s="535" t="s">
        <v>32109</v>
      </c>
      <c r="M31046" s="529" t="s">
        <v>1068</v>
      </c>
    </row>
    <row r="31047" spans="12:13" x14ac:dyDescent="0.35">
      <c r="L31047" s="535" t="s">
        <v>32110</v>
      </c>
      <c r="M31047" s="529" t="s">
        <v>1068</v>
      </c>
    </row>
    <row r="31048" spans="12:13" x14ac:dyDescent="0.35">
      <c r="L31048" s="535" t="s">
        <v>32111</v>
      </c>
      <c r="M31048" s="529" t="s">
        <v>1068</v>
      </c>
    </row>
    <row r="31049" spans="12:13" x14ac:dyDescent="0.35">
      <c r="L31049" s="535" t="s">
        <v>32112</v>
      </c>
      <c r="M31049" s="529" t="s">
        <v>1068</v>
      </c>
    </row>
    <row r="31050" spans="12:13" x14ac:dyDescent="0.35">
      <c r="L31050" s="535" t="s">
        <v>32113</v>
      </c>
      <c r="M31050" s="529" t="s">
        <v>1068</v>
      </c>
    </row>
    <row r="31051" spans="12:13" x14ac:dyDescent="0.35">
      <c r="L31051" s="535" t="s">
        <v>32114</v>
      </c>
      <c r="M31051" s="529" t="s">
        <v>1068</v>
      </c>
    </row>
    <row r="31052" spans="12:13" x14ac:dyDescent="0.35">
      <c r="L31052" s="535" t="s">
        <v>32115</v>
      </c>
      <c r="M31052" s="529" t="s">
        <v>1068</v>
      </c>
    </row>
    <row r="31053" spans="12:13" x14ac:dyDescent="0.35">
      <c r="L31053" s="535" t="s">
        <v>32116</v>
      </c>
      <c r="M31053" s="529" t="s">
        <v>1068</v>
      </c>
    </row>
    <row r="31054" spans="12:13" x14ac:dyDescent="0.35">
      <c r="L31054" s="535" t="s">
        <v>32117</v>
      </c>
      <c r="M31054" s="529" t="s">
        <v>1068</v>
      </c>
    </row>
    <row r="31055" spans="12:13" x14ac:dyDescent="0.35">
      <c r="L31055" s="535" t="s">
        <v>32118</v>
      </c>
      <c r="M31055" s="529" t="s">
        <v>1068</v>
      </c>
    </row>
    <row r="31056" spans="12:13" x14ac:dyDescent="0.35">
      <c r="L31056" s="535" t="s">
        <v>32119</v>
      </c>
      <c r="M31056" s="529" t="s">
        <v>1068</v>
      </c>
    </row>
    <row r="31057" spans="12:13" x14ac:dyDescent="0.35">
      <c r="L31057" s="535" t="s">
        <v>32120</v>
      </c>
      <c r="M31057" s="529" t="s">
        <v>1068</v>
      </c>
    </row>
    <row r="31058" spans="12:13" x14ac:dyDescent="0.35">
      <c r="L31058" s="535" t="s">
        <v>32121</v>
      </c>
      <c r="M31058" s="529" t="s">
        <v>1068</v>
      </c>
    </row>
    <row r="31059" spans="12:13" x14ac:dyDescent="0.35">
      <c r="L31059" s="535" t="s">
        <v>32122</v>
      </c>
      <c r="M31059" s="529" t="s">
        <v>1068</v>
      </c>
    </row>
    <row r="31060" spans="12:13" x14ac:dyDescent="0.35">
      <c r="L31060" s="535" t="s">
        <v>32123</v>
      </c>
      <c r="M31060" s="529" t="s">
        <v>1068</v>
      </c>
    </row>
    <row r="31061" spans="12:13" x14ac:dyDescent="0.35">
      <c r="L31061" s="535" t="s">
        <v>32124</v>
      </c>
      <c r="M31061" s="529" t="s">
        <v>1068</v>
      </c>
    </row>
    <row r="31062" spans="12:13" x14ac:dyDescent="0.35">
      <c r="L31062" s="535" t="s">
        <v>32125</v>
      </c>
      <c r="M31062" s="529" t="s">
        <v>1068</v>
      </c>
    </row>
    <row r="31063" spans="12:13" x14ac:dyDescent="0.35">
      <c r="L31063" s="535" t="s">
        <v>32126</v>
      </c>
      <c r="M31063" s="529" t="s">
        <v>1068</v>
      </c>
    </row>
    <row r="31064" spans="12:13" x14ac:dyDescent="0.35">
      <c r="L31064" s="535" t="s">
        <v>32127</v>
      </c>
      <c r="M31064" s="529" t="s">
        <v>1068</v>
      </c>
    </row>
    <row r="31065" spans="12:13" x14ac:dyDescent="0.35">
      <c r="L31065" s="535" t="s">
        <v>32128</v>
      </c>
      <c r="M31065" s="529" t="s">
        <v>1068</v>
      </c>
    </row>
    <row r="31066" spans="12:13" x14ac:dyDescent="0.35">
      <c r="L31066" s="535" t="s">
        <v>32129</v>
      </c>
      <c r="M31066" s="529" t="s">
        <v>1068</v>
      </c>
    </row>
    <row r="31067" spans="12:13" x14ac:dyDescent="0.35">
      <c r="L31067" s="535" t="s">
        <v>32130</v>
      </c>
      <c r="M31067" s="529" t="s">
        <v>1068</v>
      </c>
    </row>
    <row r="31068" spans="12:13" x14ac:dyDescent="0.35">
      <c r="L31068" s="535" t="s">
        <v>32131</v>
      </c>
      <c r="M31068" s="529" t="s">
        <v>1068</v>
      </c>
    </row>
    <row r="31069" spans="12:13" x14ac:dyDescent="0.35">
      <c r="L31069" s="535" t="s">
        <v>32132</v>
      </c>
      <c r="M31069" s="529" t="s">
        <v>1068</v>
      </c>
    </row>
    <row r="31070" spans="12:13" x14ac:dyDescent="0.35">
      <c r="L31070" s="535" t="s">
        <v>32133</v>
      </c>
      <c r="M31070" s="529" t="s">
        <v>1068</v>
      </c>
    </row>
    <row r="31071" spans="12:13" x14ac:dyDescent="0.35">
      <c r="L31071" s="535" t="s">
        <v>32134</v>
      </c>
      <c r="M31071" s="529" t="s">
        <v>1068</v>
      </c>
    </row>
    <row r="31072" spans="12:13" x14ac:dyDescent="0.35">
      <c r="L31072" s="535" t="s">
        <v>32135</v>
      </c>
      <c r="M31072" s="529" t="s">
        <v>1068</v>
      </c>
    </row>
    <row r="31073" spans="12:13" x14ac:dyDescent="0.35">
      <c r="L31073" s="535" t="s">
        <v>32136</v>
      </c>
      <c r="M31073" s="529" t="s">
        <v>1068</v>
      </c>
    </row>
    <row r="31074" spans="12:13" x14ac:dyDescent="0.35">
      <c r="L31074" s="535" t="s">
        <v>32137</v>
      </c>
      <c r="M31074" s="529" t="s">
        <v>1068</v>
      </c>
    </row>
    <row r="31075" spans="12:13" x14ac:dyDescent="0.35">
      <c r="L31075" s="535" t="s">
        <v>32138</v>
      </c>
      <c r="M31075" s="529" t="s">
        <v>1068</v>
      </c>
    </row>
    <row r="31076" spans="12:13" x14ac:dyDescent="0.35">
      <c r="L31076" s="535" t="s">
        <v>32139</v>
      </c>
      <c r="M31076" s="529" t="s">
        <v>1068</v>
      </c>
    </row>
    <row r="31077" spans="12:13" x14ac:dyDescent="0.35">
      <c r="L31077" s="535" t="s">
        <v>32140</v>
      </c>
      <c r="M31077" s="529" t="s">
        <v>1068</v>
      </c>
    </row>
    <row r="31078" spans="12:13" x14ac:dyDescent="0.35">
      <c r="L31078" s="535" t="s">
        <v>32141</v>
      </c>
      <c r="M31078" s="529" t="s">
        <v>1068</v>
      </c>
    </row>
    <row r="31079" spans="12:13" x14ac:dyDescent="0.35">
      <c r="L31079" s="535" t="s">
        <v>32142</v>
      </c>
      <c r="M31079" s="529" t="s">
        <v>1068</v>
      </c>
    </row>
    <row r="31080" spans="12:13" x14ac:dyDescent="0.35">
      <c r="L31080" s="535" t="s">
        <v>32143</v>
      </c>
      <c r="M31080" s="529" t="s">
        <v>1068</v>
      </c>
    </row>
    <row r="31081" spans="12:13" x14ac:dyDescent="0.35">
      <c r="L31081" s="535" t="s">
        <v>32144</v>
      </c>
      <c r="M31081" s="529" t="s">
        <v>1068</v>
      </c>
    </row>
    <row r="31082" spans="12:13" x14ac:dyDescent="0.35">
      <c r="L31082" s="535" t="s">
        <v>32145</v>
      </c>
      <c r="M31082" s="529" t="s">
        <v>1068</v>
      </c>
    </row>
    <row r="31083" spans="12:13" x14ac:dyDescent="0.35">
      <c r="L31083" s="535" t="s">
        <v>32146</v>
      </c>
      <c r="M31083" s="529" t="s">
        <v>1068</v>
      </c>
    </row>
    <row r="31084" spans="12:13" x14ac:dyDescent="0.35">
      <c r="L31084" s="535" t="s">
        <v>32147</v>
      </c>
      <c r="M31084" s="529" t="s">
        <v>1068</v>
      </c>
    </row>
    <row r="31085" spans="12:13" x14ac:dyDescent="0.35">
      <c r="L31085" s="535" t="s">
        <v>32148</v>
      </c>
      <c r="M31085" s="529" t="s">
        <v>1068</v>
      </c>
    </row>
    <row r="31086" spans="12:13" x14ac:dyDescent="0.35">
      <c r="L31086" s="535" t="s">
        <v>32149</v>
      </c>
      <c r="M31086" s="529" t="s">
        <v>1068</v>
      </c>
    </row>
    <row r="31087" spans="12:13" x14ac:dyDescent="0.35">
      <c r="L31087" s="535" t="s">
        <v>32150</v>
      </c>
      <c r="M31087" s="529" t="s">
        <v>1068</v>
      </c>
    </row>
    <row r="31088" spans="12:13" x14ac:dyDescent="0.35">
      <c r="L31088" s="535" t="s">
        <v>32151</v>
      </c>
      <c r="M31088" s="529" t="s">
        <v>1068</v>
      </c>
    </row>
    <row r="31089" spans="12:13" x14ac:dyDescent="0.35">
      <c r="L31089" s="535" t="s">
        <v>32152</v>
      </c>
      <c r="M31089" s="529" t="s">
        <v>1068</v>
      </c>
    </row>
    <row r="31090" spans="12:13" x14ac:dyDescent="0.35">
      <c r="L31090" s="535" t="s">
        <v>32153</v>
      </c>
      <c r="M31090" s="529" t="s">
        <v>1068</v>
      </c>
    </row>
    <row r="31091" spans="12:13" x14ac:dyDescent="0.35">
      <c r="L31091" s="535" t="s">
        <v>32154</v>
      </c>
      <c r="M31091" s="529" t="s">
        <v>1068</v>
      </c>
    </row>
    <row r="31092" spans="12:13" x14ac:dyDescent="0.35">
      <c r="L31092" s="535" t="s">
        <v>32155</v>
      </c>
      <c r="M31092" s="529" t="s">
        <v>1068</v>
      </c>
    </row>
    <row r="31093" spans="12:13" x14ac:dyDescent="0.35">
      <c r="L31093" s="535" t="s">
        <v>32156</v>
      </c>
      <c r="M31093" s="529" t="s">
        <v>1068</v>
      </c>
    </row>
    <row r="31094" spans="12:13" x14ac:dyDescent="0.35">
      <c r="L31094" s="535" t="s">
        <v>32157</v>
      </c>
      <c r="M31094" s="529" t="s">
        <v>1068</v>
      </c>
    </row>
    <row r="31095" spans="12:13" x14ac:dyDescent="0.35">
      <c r="L31095" s="535" t="s">
        <v>32158</v>
      </c>
      <c r="M31095" s="529" t="s">
        <v>1068</v>
      </c>
    </row>
    <row r="31096" spans="12:13" x14ac:dyDescent="0.35">
      <c r="L31096" s="535" t="s">
        <v>32159</v>
      </c>
      <c r="M31096" s="529" t="s">
        <v>1068</v>
      </c>
    </row>
    <row r="31097" spans="12:13" x14ac:dyDescent="0.35">
      <c r="L31097" s="535" t="s">
        <v>32160</v>
      </c>
      <c r="M31097" s="529" t="s">
        <v>1068</v>
      </c>
    </row>
    <row r="31098" spans="12:13" x14ac:dyDescent="0.35">
      <c r="L31098" s="535" t="s">
        <v>32161</v>
      </c>
      <c r="M31098" s="529" t="s">
        <v>1068</v>
      </c>
    </row>
    <row r="31099" spans="12:13" x14ac:dyDescent="0.35">
      <c r="L31099" s="535" t="s">
        <v>32162</v>
      </c>
      <c r="M31099" s="529" t="s">
        <v>1068</v>
      </c>
    </row>
    <row r="31100" spans="12:13" x14ac:dyDescent="0.35">
      <c r="L31100" s="535" t="s">
        <v>32163</v>
      </c>
      <c r="M31100" s="529" t="s">
        <v>1068</v>
      </c>
    </row>
    <row r="31101" spans="12:13" x14ac:dyDescent="0.35">
      <c r="L31101" s="535" t="s">
        <v>32164</v>
      </c>
      <c r="M31101" s="529" t="s">
        <v>1068</v>
      </c>
    </row>
    <row r="31102" spans="12:13" x14ac:dyDescent="0.35">
      <c r="L31102" s="535" t="s">
        <v>32165</v>
      </c>
      <c r="M31102" s="529" t="s">
        <v>1068</v>
      </c>
    </row>
    <row r="31103" spans="12:13" x14ac:dyDescent="0.35">
      <c r="L31103" s="535" t="s">
        <v>32166</v>
      </c>
      <c r="M31103" s="529" t="s">
        <v>1068</v>
      </c>
    </row>
    <row r="31104" spans="12:13" x14ac:dyDescent="0.35">
      <c r="L31104" s="535" t="s">
        <v>32167</v>
      </c>
      <c r="M31104" s="529" t="s">
        <v>1068</v>
      </c>
    </row>
    <row r="31105" spans="12:13" x14ac:dyDescent="0.35">
      <c r="L31105" s="535" t="s">
        <v>32168</v>
      </c>
      <c r="M31105" s="529" t="s">
        <v>1068</v>
      </c>
    </row>
    <row r="31106" spans="12:13" x14ac:dyDescent="0.35">
      <c r="L31106" s="535" t="s">
        <v>32169</v>
      </c>
      <c r="M31106" s="529" t="s">
        <v>1068</v>
      </c>
    </row>
    <row r="31107" spans="12:13" x14ac:dyDescent="0.35">
      <c r="L31107" s="535" t="s">
        <v>32170</v>
      </c>
      <c r="M31107" s="529" t="s">
        <v>1068</v>
      </c>
    </row>
    <row r="31108" spans="12:13" x14ac:dyDescent="0.35">
      <c r="L31108" s="535" t="s">
        <v>32171</v>
      </c>
      <c r="M31108" s="529" t="s">
        <v>1068</v>
      </c>
    </row>
    <row r="31109" spans="12:13" x14ac:dyDescent="0.35">
      <c r="L31109" s="535" t="s">
        <v>32172</v>
      </c>
      <c r="M31109" s="529" t="s">
        <v>1068</v>
      </c>
    </row>
    <row r="31110" spans="12:13" x14ac:dyDescent="0.35">
      <c r="L31110" s="535" t="s">
        <v>32173</v>
      </c>
      <c r="M31110" s="529" t="s">
        <v>1068</v>
      </c>
    </row>
    <row r="31111" spans="12:13" x14ac:dyDescent="0.35">
      <c r="L31111" s="535" t="s">
        <v>32174</v>
      </c>
      <c r="M31111" s="529" t="s">
        <v>1068</v>
      </c>
    </row>
    <row r="31112" spans="12:13" x14ac:dyDescent="0.35">
      <c r="L31112" s="535" t="s">
        <v>32175</v>
      </c>
      <c r="M31112" s="529" t="s">
        <v>1068</v>
      </c>
    </row>
    <row r="31113" spans="12:13" x14ac:dyDescent="0.35">
      <c r="L31113" s="535" t="s">
        <v>32176</v>
      </c>
      <c r="M31113" s="529" t="s">
        <v>1068</v>
      </c>
    </row>
    <row r="31114" spans="12:13" x14ac:dyDescent="0.35">
      <c r="L31114" s="535" t="s">
        <v>32177</v>
      </c>
      <c r="M31114" s="529" t="s">
        <v>1068</v>
      </c>
    </row>
    <row r="31115" spans="12:13" x14ac:dyDescent="0.35">
      <c r="L31115" s="535" t="s">
        <v>32178</v>
      </c>
      <c r="M31115" s="529" t="s">
        <v>1068</v>
      </c>
    </row>
    <row r="31116" spans="12:13" x14ac:dyDescent="0.35">
      <c r="L31116" s="535" t="s">
        <v>32179</v>
      </c>
      <c r="M31116" s="529" t="s">
        <v>1068</v>
      </c>
    </row>
    <row r="31117" spans="12:13" x14ac:dyDescent="0.35">
      <c r="L31117" s="535" t="s">
        <v>32180</v>
      </c>
      <c r="M31117" s="529" t="s">
        <v>1068</v>
      </c>
    </row>
    <row r="31118" spans="12:13" x14ac:dyDescent="0.35">
      <c r="L31118" s="535" t="s">
        <v>32181</v>
      </c>
      <c r="M31118" s="529" t="s">
        <v>1068</v>
      </c>
    </row>
    <row r="31119" spans="12:13" x14ac:dyDescent="0.35">
      <c r="L31119" s="535" t="s">
        <v>32182</v>
      </c>
      <c r="M31119" s="529" t="s">
        <v>1068</v>
      </c>
    </row>
    <row r="31120" spans="12:13" x14ac:dyDescent="0.35">
      <c r="L31120" s="535" t="s">
        <v>32183</v>
      </c>
      <c r="M31120" s="529" t="s">
        <v>1068</v>
      </c>
    </row>
    <row r="31121" spans="12:13" x14ac:dyDescent="0.35">
      <c r="L31121" s="535" t="s">
        <v>32184</v>
      </c>
      <c r="M31121" s="529" t="s">
        <v>1068</v>
      </c>
    </row>
    <row r="31122" spans="12:13" x14ac:dyDescent="0.35">
      <c r="L31122" s="535" t="s">
        <v>32185</v>
      </c>
      <c r="M31122" s="529" t="s">
        <v>1068</v>
      </c>
    </row>
    <row r="31123" spans="12:13" x14ac:dyDescent="0.35">
      <c r="L31123" s="535" t="s">
        <v>32186</v>
      </c>
      <c r="M31123" s="529" t="s">
        <v>1068</v>
      </c>
    </row>
    <row r="31124" spans="12:13" x14ac:dyDescent="0.35">
      <c r="L31124" s="535" t="s">
        <v>32187</v>
      </c>
      <c r="M31124" s="529" t="s">
        <v>1068</v>
      </c>
    </row>
    <row r="31125" spans="12:13" x14ac:dyDescent="0.35">
      <c r="L31125" s="535" t="s">
        <v>32188</v>
      </c>
      <c r="M31125" s="529" t="s">
        <v>1068</v>
      </c>
    </row>
    <row r="31126" spans="12:13" x14ac:dyDescent="0.35">
      <c r="L31126" s="535" t="s">
        <v>32189</v>
      </c>
      <c r="M31126" s="529" t="s">
        <v>1068</v>
      </c>
    </row>
    <row r="31127" spans="12:13" x14ac:dyDescent="0.35">
      <c r="L31127" s="535" t="s">
        <v>32190</v>
      </c>
      <c r="M31127" s="529" t="s">
        <v>1068</v>
      </c>
    </row>
    <row r="31128" spans="12:13" x14ac:dyDescent="0.35">
      <c r="L31128" s="535" t="s">
        <v>32191</v>
      </c>
      <c r="M31128" s="529" t="s">
        <v>1068</v>
      </c>
    </row>
    <row r="31129" spans="12:13" x14ac:dyDescent="0.35">
      <c r="L31129" s="535" t="s">
        <v>32192</v>
      </c>
      <c r="M31129" s="529" t="s">
        <v>1068</v>
      </c>
    </row>
    <row r="31130" spans="12:13" x14ac:dyDescent="0.35">
      <c r="L31130" s="535" t="s">
        <v>32193</v>
      </c>
      <c r="M31130" s="529" t="s">
        <v>1068</v>
      </c>
    </row>
    <row r="31131" spans="12:13" x14ac:dyDescent="0.35">
      <c r="L31131" s="535" t="s">
        <v>32194</v>
      </c>
      <c r="M31131" s="529" t="s">
        <v>1068</v>
      </c>
    </row>
    <row r="31132" spans="12:13" x14ac:dyDescent="0.35">
      <c r="L31132" s="535" t="s">
        <v>32195</v>
      </c>
      <c r="M31132" s="529" t="s">
        <v>1068</v>
      </c>
    </row>
    <row r="31133" spans="12:13" x14ac:dyDescent="0.35">
      <c r="L31133" s="535" t="s">
        <v>32196</v>
      </c>
      <c r="M31133" s="529" t="s">
        <v>1068</v>
      </c>
    </row>
    <row r="31134" spans="12:13" x14ac:dyDescent="0.35">
      <c r="L31134" s="535" t="s">
        <v>32197</v>
      </c>
      <c r="M31134" s="529" t="s">
        <v>1068</v>
      </c>
    </row>
    <row r="31135" spans="12:13" x14ac:dyDescent="0.35">
      <c r="L31135" s="535" t="s">
        <v>32198</v>
      </c>
      <c r="M31135" s="529" t="s">
        <v>1068</v>
      </c>
    </row>
    <row r="31136" spans="12:13" x14ac:dyDescent="0.35">
      <c r="L31136" s="535" t="s">
        <v>32199</v>
      </c>
      <c r="M31136" s="529" t="s">
        <v>1068</v>
      </c>
    </row>
    <row r="31137" spans="12:13" x14ac:dyDescent="0.35">
      <c r="L31137" s="535" t="s">
        <v>32200</v>
      </c>
      <c r="M31137" s="529" t="s">
        <v>1068</v>
      </c>
    </row>
    <row r="31138" spans="12:13" x14ac:dyDescent="0.35">
      <c r="L31138" s="535" t="s">
        <v>32201</v>
      </c>
      <c r="M31138" s="529" t="s">
        <v>1068</v>
      </c>
    </row>
    <row r="31139" spans="12:13" x14ac:dyDescent="0.35">
      <c r="L31139" s="535" t="s">
        <v>32202</v>
      </c>
      <c r="M31139" s="529" t="s">
        <v>1075</v>
      </c>
    </row>
    <row r="31140" spans="12:13" x14ac:dyDescent="0.35">
      <c r="L31140" s="535" t="s">
        <v>32203</v>
      </c>
      <c r="M31140" s="529" t="s">
        <v>1068</v>
      </c>
    </row>
    <row r="31141" spans="12:13" x14ac:dyDescent="0.35">
      <c r="L31141" s="535" t="s">
        <v>32204</v>
      </c>
      <c r="M31141" s="529" t="s">
        <v>1068</v>
      </c>
    </row>
    <row r="31142" spans="12:13" x14ac:dyDescent="0.35">
      <c r="L31142" s="535" t="s">
        <v>32205</v>
      </c>
      <c r="M31142" s="529" t="s">
        <v>1068</v>
      </c>
    </row>
    <row r="31143" spans="12:13" x14ac:dyDescent="0.35">
      <c r="L31143" s="535" t="s">
        <v>32206</v>
      </c>
      <c r="M31143" s="529" t="s">
        <v>1068</v>
      </c>
    </row>
    <row r="31144" spans="12:13" x14ac:dyDescent="0.35">
      <c r="L31144" s="535" t="s">
        <v>32207</v>
      </c>
      <c r="M31144" s="529" t="s">
        <v>1068</v>
      </c>
    </row>
    <row r="31145" spans="12:13" x14ac:dyDescent="0.35">
      <c r="L31145" s="535" t="s">
        <v>32208</v>
      </c>
      <c r="M31145" s="529" t="s">
        <v>1068</v>
      </c>
    </row>
    <row r="31146" spans="12:13" x14ac:dyDescent="0.35">
      <c r="L31146" s="535" t="s">
        <v>32209</v>
      </c>
      <c r="M31146" s="529" t="s">
        <v>1068</v>
      </c>
    </row>
    <row r="31147" spans="12:13" x14ac:dyDescent="0.35">
      <c r="L31147" s="535" t="s">
        <v>32210</v>
      </c>
      <c r="M31147" s="529" t="s">
        <v>1075</v>
      </c>
    </row>
    <row r="31148" spans="12:13" x14ac:dyDescent="0.35">
      <c r="L31148" s="535" t="s">
        <v>32211</v>
      </c>
      <c r="M31148" s="529" t="s">
        <v>1075</v>
      </c>
    </row>
    <row r="31149" spans="12:13" x14ac:dyDescent="0.35">
      <c r="L31149" s="535" t="s">
        <v>32212</v>
      </c>
      <c r="M31149" s="529" t="s">
        <v>1068</v>
      </c>
    </row>
    <row r="31150" spans="12:13" x14ac:dyDescent="0.35">
      <c r="L31150" s="535" t="s">
        <v>32213</v>
      </c>
      <c r="M31150" s="529" t="s">
        <v>1068</v>
      </c>
    </row>
    <row r="31151" spans="12:13" x14ac:dyDescent="0.35">
      <c r="L31151" s="535" t="s">
        <v>32214</v>
      </c>
      <c r="M31151" s="529" t="s">
        <v>1068</v>
      </c>
    </row>
    <row r="31152" spans="12:13" x14ac:dyDescent="0.35">
      <c r="L31152" s="535" t="s">
        <v>32215</v>
      </c>
      <c r="M31152" s="529" t="s">
        <v>1068</v>
      </c>
    </row>
    <row r="31153" spans="12:13" x14ac:dyDescent="0.35">
      <c r="L31153" s="535" t="s">
        <v>32216</v>
      </c>
      <c r="M31153" s="529" t="s">
        <v>1068</v>
      </c>
    </row>
    <row r="31154" spans="12:13" x14ac:dyDescent="0.35">
      <c r="L31154" s="535" t="s">
        <v>32217</v>
      </c>
      <c r="M31154" s="529" t="s">
        <v>1068</v>
      </c>
    </row>
    <row r="31155" spans="12:13" x14ac:dyDescent="0.35">
      <c r="L31155" s="535" t="s">
        <v>32218</v>
      </c>
      <c r="M31155" s="529" t="s">
        <v>1075</v>
      </c>
    </row>
    <row r="31156" spans="12:13" x14ac:dyDescent="0.35">
      <c r="L31156" s="535" t="s">
        <v>32219</v>
      </c>
      <c r="M31156" s="529" t="s">
        <v>1068</v>
      </c>
    </row>
    <row r="31157" spans="12:13" x14ac:dyDescent="0.35">
      <c r="L31157" s="535" t="s">
        <v>32220</v>
      </c>
      <c r="M31157" s="529" t="s">
        <v>1068</v>
      </c>
    </row>
    <row r="31158" spans="12:13" x14ac:dyDescent="0.35">
      <c r="L31158" s="535" t="s">
        <v>32221</v>
      </c>
      <c r="M31158" s="529" t="s">
        <v>1068</v>
      </c>
    </row>
    <row r="31159" spans="12:13" x14ac:dyDescent="0.35">
      <c r="L31159" s="535" t="s">
        <v>32222</v>
      </c>
      <c r="M31159" s="529" t="s">
        <v>1068</v>
      </c>
    </row>
    <row r="31160" spans="12:13" x14ac:dyDescent="0.35">
      <c r="L31160" s="535" t="s">
        <v>32223</v>
      </c>
      <c r="M31160" s="529" t="s">
        <v>1068</v>
      </c>
    </row>
    <row r="31161" spans="12:13" x14ac:dyDescent="0.35">
      <c r="L31161" s="535" t="s">
        <v>32224</v>
      </c>
      <c r="M31161" s="529" t="s">
        <v>1068</v>
      </c>
    </row>
    <row r="31162" spans="12:13" x14ac:dyDescent="0.35">
      <c r="L31162" s="535" t="s">
        <v>32225</v>
      </c>
      <c r="M31162" s="529" t="s">
        <v>1075</v>
      </c>
    </row>
    <row r="31163" spans="12:13" x14ac:dyDescent="0.35">
      <c r="L31163" s="535" t="s">
        <v>32226</v>
      </c>
      <c r="M31163" s="529" t="s">
        <v>1075</v>
      </c>
    </row>
    <row r="31164" spans="12:13" x14ac:dyDescent="0.35">
      <c r="L31164" s="535" t="s">
        <v>32227</v>
      </c>
      <c r="M31164" s="529" t="s">
        <v>1075</v>
      </c>
    </row>
    <row r="31165" spans="12:13" x14ac:dyDescent="0.35">
      <c r="L31165" s="535" t="s">
        <v>32228</v>
      </c>
      <c r="M31165" s="529" t="s">
        <v>1068</v>
      </c>
    </row>
    <row r="31166" spans="12:13" x14ac:dyDescent="0.35">
      <c r="L31166" s="535" t="s">
        <v>32229</v>
      </c>
      <c r="M31166" s="529" t="s">
        <v>1075</v>
      </c>
    </row>
    <row r="31167" spans="12:13" x14ac:dyDescent="0.35">
      <c r="L31167" s="535" t="s">
        <v>32230</v>
      </c>
      <c r="M31167" s="529" t="s">
        <v>1068</v>
      </c>
    </row>
    <row r="31168" spans="12:13" x14ac:dyDescent="0.35">
      <c r="L31168" s="535" t="s">
        <v>32231</v>
      </c>
      <c r="M31168" s="529" t="s">
        <v>1068</v>
      </c>
    </row>
    <row r="31169" spans="12:13" x14ac:dyDescent="0.35">
      <c r="L31169" s="535" t="s">
        <v>32232</v>
      </c>
      <c r="M31169" s="529" t="s">
        <v>1068</v>
      </c>
    </row>
    <row r="31170" spans="12:13" x14ac:dyDescent="0.35">
      <c r="L31170" s="535" t="s">
        <v>32233</v>
      </c>
      <c r="M31170" s="529" t="s">
        <v>1075</v>
      </c>
    </row>
    <row r="31171" spans="12:13" x14ac:dyDescent="0.35">
      <c r="L31171" s="535" t="s">
        <v>32234</v>
      </c>
      <c r="M31171" s="529" t="s">
        <v>1075</v>
      </c>
    </row>
    <row r="31172" spans="12:13" x14ac:dyDescent="0.35">
      <c r="L31172" s="535" t="s">
        <v>32235</v>
      </c>
      <c r="M31172" s="529" t="s">
        <v>1068</v>
      </c>
    </row>
    <row r="31173" spans="12:13" x14ac:dyDescent="0.35">
      <c r="L31173" s="535" t="s">
        <v>32236</v>
      </c>
      <c r="M31173" s="529" t="s">
        <v>1068</v>
      </c>
    </row>
    <row r="31174" spans="12:13" x14ac:dyDescent="0.35">
      <c r="L31174" s="535" t="s">
        <v>32237</v>
      </c>
      <c r="M31174" s="529" t="s">
        <v>1068</v>
      </c>
    </row>
    <row r="31175" spans="12:13" x14ac:dyDescent="0.35">
      <c r="L31175" s="535" t="s">
        <v>32238</v>
      </c>
      <c r="M31175" s="529" t="s">
        <v>1068</v>
      </c>
    </row>
    <row r="31176" spans="12:13" x14ac:dyDescent="0.35">
      <c r="L31176" s="535" t="s">
        <v>32239</v>
      </c>
      <c r="M31176" s="529" t="s">
        <v>1068</v>
      </c>
    </row>
    <row r="31177" spans="12:13" x14ac:dyDescent="0.35">
      <c r="L31177" s="535" t="s">
        <v>32240</v>
      </c>
      <c r="M31177" s="529" t="s">
        <v>1068</v>
      </c>
    </row>
    <row r="31178" spans="12:13" x14ac:dyDescent="0.35">
      <c r="L31178" s="535" t="s">
        <v>32241</v>
      </c>
      <c r="M31178" s="529" t="s">
        <v>1068</v>
      </c>
    </row>
    <row r="31179" spans="12:13" x14ac:dyDescent="0.35">
      <c r="L31179" s="535" t="s">
        <v>32242</v>
      </c>
      <c r="M31179" s="529" t="s">
        <v>1068</v>
      </c>
    </row>
    <row r="31180" spans="12:13" x14ac:dyDescent="0.35">
      <c r="L31180" s="535" t="s">
        <v>32243</v>
      </c>
      <c r="M31180" s="529" t="s">
        <v>1075</v>
      </c>
    </row>
    <row r="31181" spans="12:13" x14ac:dyDescent="0.35">
      <c r="L31181" s="535" t="s">
        <v>32244</v>
      </c>
      <c r="M31181" s="529" t="s">
        <v>1068</v>
      </c>
    </row>
    <row r="31182" spans="12:13" x14ac:dyDescent="0.35">
      <c r="L31182" s="535" t="s">
        <v>32245</v>
      </c>
      <c r="M31182" s="529" t="s">
        <v>1068</v>
      </c>
    </row>
    <row r="31183" spans="12:13" x14ac:dyDescent="0.35">
      <c r="L31183" s="535" t="s">
        <v>32246</v>
      </c>
      <c r="M31183" s="529" t="s">
        <v>1075</v>
      </c>
    </row>
    <row r="31184" spans="12:13" x14ac:dyDescent="0.35">
      <c r="L31184" s="535" t="s">
        <v>32247</v>
      </c>
      <c r="M31184" s="529" t="s">
        <v>1068</v>
      </c>
    </row>
    <row r="31185" spans="12:13" x14ac:dyDescent="0.35">
      <c r="L31185" s="535" t="s">
        <v>32248</v>
      </c>
      <c r="M31185" s="529" t="s">
        <v>1068</v>
      </c>
    </row>
    <row r="31186" spans="12:13" x14ac:dyDescent="0.35">
      <c r="L31186" s="535" t="s">
        <v>32249</v>
      </c>
      <c r="M31186" s="529" t="s">
        <v>1068</v>
      </c>
    </row>
    <row r="31187" spans="12:13" x14ac:dyDescent="0.35">
      <c r="L31187" s="535" t="s">
        <v>32250</v>
      </c>
      <c r="M31187" s="529" t="s">
        <v>1075</v>
      </c>
    </row>
    <row r="31188" spans="12:13" x14ac:dyDescent="0.35">
      <c r="L31188" s="535" t="s">
        <v>32251</v>
      </c>
      <c r="M31188" s="529" t="s">
        <v>1068</v>
      </c>
    </row>
    <row r="31189" spans="12:13" x14ac:dyDescent="0.35">
      <c r="L31189" s="535" t="s">
        <v>32252</v>
      </c>
      <c r="M31189" s="529" t="s">
        <v>1075</v>
      </c>
    </row>
    <row r="31190" spans="12:13" x14ac:dyDescent="0.35">
      <c r="L31190" s="535" t="s">
        <v>32253</v>
      </c>
      <c r="M31190" s="529" t="s">
        <v>1068</v>
      </c>
    </row>
    <row r="31191" spans="12:13" x14ac:dyDescent="0.35">
      <c r="L31191" s="535" t="s">
        <v>32254</v>
      </c>
      <c r="M31191" s="529" t="s">
        <v>1068</v>
      </c>
    </row>
    <row r="31192" spans="12:13" x14ac:dyDescent="0.35">
      <c r="L31192" s="535" t="s">
        <v>32255</v>
      </c>
      <c r="M31192" s="529" t="s">
        <v>1068</v>
      </c>
    </row>
    <row r="31193" spans="12:13" x14ac:dyDescent="0.35">
      <c r="L31193" s="535" t="s">
        <v>32256</v>
      </c>
      <c r="M31193" s="529" t="s">
        <v>1068</v>
      </c>
    </row>
    <row r="31194" spans="12:13" x14ac:dyDescent="0.35">
      <c r="L31194" s="535" t="s">
        <v>32257</v>
      </c>
      <c r="M31194" s="529" t="s">
        <v>1068</v>
      </c>
    </row>
    <row r="31195" spans="12:13" x14ac:dyDescent="0.35">
      <c r="L31195" s="535" t="s">
        <v>32258</v>
      </c>
      <c r="M31195" s="529" t="s">
        <v>1068</v>
      </c>
    </row>
    <row r="31196" spans="12:13" x14ac:dyDescent="0.35">
      <c r="L31196" s="535" t="s">
        <v>32259</v>
      </c>
      <c r="M31196" s="529" t="s">
        <v>1068</v>
      </c>
    </row>
    <row r="31197" spans="12:13" x14ac:dyDescent="0.35">
      <c r="L31197" s="535" t="s">
        <v>32260</v>
      </c>
      <c r="M31197" s="529" t="s">
        <v>1075</v>
      </c>
    </row>
    <row r="31198" spans="12:13" x14ac:dyDescent="0.35">
      <c r="L31198" s="535" t="s">
        <v>32261</v>
      </c>
      <c r="M31198" s="529" t="s">
        <v>1068</v>
      </c>
    </row>
    <row r="31199" spans="12:13" x14ac:dyDescent="0.35">
      <c r="L31199" s="535" t="s">
        <v>32262</v>
      </c>
      <c r="M31199" s="529" t="s">
        <v>1068</v>
      </c>
    </row>
    <row r="31200" spans="12:13" x14ac:dyDescent="0.35">
      <c r="L31200" s="535" t="s">
        <v>32263</v>
      </c>
      <c r="M31200" s="529" t="s">
        <v>1068</v>
      </c>
    </row>
    <row r="31201" spans="12:13" x14ac:dyDescent="0.35">
      <c r="L31201" s="535" t="s">
        <v>32264</v>
      </c>
      <c r="M31201" s="529" t="s">
        <v>1068</v>
      </c>
    </row>
    <row r="31202" spans="12:13" x14ac:dyDescent="0.35">
      <c r="L31202" s="535" t="s">
        <v>32265</v>
      </c>
      <c r="M31202" s="529" t="s">
        <v>1075</v>
      </c>
    </row>
    <row r="31203" spans="12:13" x14ac:dyDescent="0.35">
      <c r="L31203" s="535" t="s">
        <v>32266</v>
      </c>
      <c r="M31203" s="529" t="s">
        <v>1075</v>
      </c>
    </row>
    <row r="31204" spans="12:13" x14ac:dyDescent="0.35">
      <c r="L31204" s="535" t="s">
        <v>32267</v>
      </c>
      <c r="M31204" s="529" t="s">
        <v>1068</v>
      </c>
    </row>
    <row r="31205" spans="12:13" x14ac:dyDescent="0.35">
      <c r="L31205" s="535" t="s">
        <v>32268</v>
      </c>
      <c r="M31205" s="529" t="s">
        <v>1068</v>
      </c>
    </row>
    <row r="31206" spans="12:13" x14ac:dyDescent="0.35">
      <c r="L31206" s="535" t="s">
        <v>32269</v>
      </c>
      <c r="M31206" s="529" t="s">
        <v>1068</v>
      </c>
    </row>
    <row r="31207" spans="12:13" x14ac:dyDescent="0.35">
      <c r="L31207" s="535" t="s">
        <v>32270</v>
      </c>
      <c r="M31207" s="529" t="s">
        <v>1075</v>
      </c>
    </row>
    <row r="31208" spans="12:13" x14ac:dyDescent="0.35">
      <c r="L31208" s="535" t="s">
        <v>32271</v>
      </c>
      <c r="M31208" s="529" t="s">
        <v>1068</v>
      </c>
    </row>
    <row r="31209" spans="12:13" x14ac:dyDescent="0.35">
      <c r="L31209" s="535" t="s">
        <v>32272</v>
      </c>
      <c r="M31209" s="529" t="s">
        <v>1068</v>
      </c>
    </row>
    <row r="31210" spans="12:13" x14ac:dyDescent="0.35">
      <c r="L31210" s="535" t="s">
        <v>32273</v>
      </c>
      <c r="M31210" s="529" t="s">
        <v>1075</v>
      </c>
    </row>
    <row r="31211" spans="12:13" x14ac:dyDescent="0.35">
      <c r="L31211" s="535" t="s">
        <v>32274</v>
      </c>
      <c r="M31211" s="529" t="s">
        <v>1068</v>
      </c>
    </row>
    <row r="31212" spans="12:13" x14ac:dyDescent="0.35">
      <c r="L31212" s="535" t="s">
        <v>32275</v>
      </c>
      <c r="M31212" s="529" t="s">
        <v>1075</v>
      </c>
    </row>
    <row r="31213" spans="12:13" x14ac:dyDescent="0.35">
      <c r="L31213" s="535" t="s">
        <v>32276</v>
      </c>
      <c r="M31213" s="529" t="s">
        <v>1075</v>
      </c>
    </row>
    <row r="31214" spans="12:13" x14ac:dyDescent="0.35">
      <c r="L31214" s="535" t="s">
        <v>32277</v>
      </c>
      <c r="M31214" s="529" t="s">
        <v>1068</v>
      </c>
    </row>
    <row r="31215" spans="12:13" x14ac:dyDescent="0.35">
      <c r="L31215" s="535" t="s">
        <v>32278</v>
      </c>
      <c r="M31215" s="529" t="s">
        <v>1068</v>
      </c>
    </row>
    <row r="31216" spans="12:13" x14ac:dyDescent="0.35">
      <c r="L31216" s="535" t="s">
        <v>32279</v>
      </c>
      <c r="M31216" s="529" t="s">
        <v>1075</v>
      </c>
    </row>
    <row r="31217" spans="12:13" x14ac:dyDescent="0.35">
      <c r="L31217" s="535" t="s">
        <v>32280</v>
      </c>
      <c r="M31217" s="529" t="s">
        <v>1075</v>
      </c>
    </row>
    <row r="31218" spans="12:13" x14ac:dyDescent="0.35">
      <c r="L31218" s="535" t="s">
        <v>32281</v>
      </c>
      <c r="M31218" s="529" t="s">
        <v>1068</v>
      </c>
    </row>
    <row r="31219" spans="12:13" x14ac:dyDescent="0.35">
      <c r="L31219" s="535" t="s">
        <v>32282</v>
      </c>
      <c r="M31219" s="529" t="s">
        <v>1075</v>
      </c>
    </row>
    <row r="31220" spans="12:13" x14ac:dyDescent="0.35">
      <c r="L31220" s="535" t="s">
        <v>32283</v>
      </c>
      <c r="M31220" s="529" t="s">
        <v>1068</v>
      </c>
    </row>
    <row r="31221" spans="12:13" x14ac:dyDescent="0.35">
      <c r="L31221" s="535" t="s">
        <v>32284</v>
      </c>
      <c r="M31221" s="529" t="s">
        <v>1075</v>
      </c>
    </row>
    <row r="31222" spans="12:13" x14ac:dyDescent="0.35">
      <c r="L31222" s="535" t="s">
        <v>32285</v>
      </c>
      <c r="M31222" s="529" t="s">
        <v>1075</v>
      </c>
    </row>
    <row r="31223" spans="12:13" x14ac:dyDescent="0.35">
      <c r="L31223" s="535" t="s">
        <v>32286</v>
      </c>
      <c r="M31223" s="529" t="s">
        <v>1068</v>
      </c>
    </row>
    <row r="31224" spans="12:13" x14ac:dyDescent="0.35">
      <c r="L31224" s="535" t="s">
        <v>32287</v>
      </c>
      <c r="M31224" s="529" t="s">
        <v>1068</v>
      </c>
    </row>
    <row r="31225" spans="12:13" x14ac:dyDescent="0.35">
      <c r="L31225" s="535" t="s">
        <v>32288</v>
      </c>
      <c r="M31225" s="529" t="s">
        <v>1075</v>
      </c>
    </row>
    <row r="31226" spans="12:13" x14ac:dyDescent="0.35">
      <c r="L31226" s="535" t="s">
        <v>32289</v>
      </c>
      <c r="M31226" s="529" t="s">
        <v>1068</v>
      </c>
    </row>
    <row r="31227" spans="12:13" x14ac:dyDescent="0.35">
      <c r="L31227" s="535" t="s">
        <v>32290</v>
      </c>
      <c r="M31227" s="529" t="s">
        <v>1068</v>
      </c>
    </row>
    <row r="31228" spans="12:13" x14ac:dyDescent="0.35">
      <c r="L31228" s="535" t="s">
        <v>32291</v>
      </c>
      <c r="M31228" s="529" t="s">
        <v>1075</v>
      </c>
    </row>
    <row r="31229" spans="12:13" x14ac:dyDescent="0.35">
      <c r="L31229" s="535" t="s">
        <v>32292</v>
      </c>
      <c r="M31229" s="529" t="s">
        <v>1068</v>
      </c>
    </row>
    <row r="31230" spans="12:13" x14ac:dyDescent="0.35">
      <c r="L31230" s="535" t="s">
        <v>32293</v>
      </c>
      <c r="M31230" s="529" t="s">
        <v>1068</v>
      </c>
    </row>
    <row r="31231" spans="12:13" x14ac:dyDescent="0.35">
      <c r="L31231" s="535" t="s">
        <v>32294</v>
      </c>
      <c r="M31231" s="529" t="s">
        <v>1068</v>
      </c>
    </row>
    <row r="31232" spans="12:13" x14ac:dyDescent="0.35">
      <c r="L31232" s="535" t="s">
        <v>32295</v>
      </c>
      <c r="M31232" s="529" t="s">
        <v>1075</v>
      </c>
    </row>
    <row r="31233" spans="12:13" x14ac:dyDescent="0.35">
      <c r="L31233" s="535" t="s">
        <v>32296</v>
      </c>
      <c r="M31233" s="529" t="s">
        <v>1075</v>
      </c>
    </row>
    <row r="31234" spans="12:13" x14ac:dyDescent="0.35">
      <c r="L31234" s="535" t="s">
        <v>32297</v>
      </c>
      <c r="M31234" s="529" t="s">
        <v>1075</v>
      </c>
    </row>
    <row r="31235" spans="12:13" x14ac:dyDescent="0.35">
      <c r="L31235" s="535" t="s">
        <v>32298</v>
      </c>
      <c r="M31235" s="529" t="s">
        <v>1068</v>
      </c>
    </row>
    <row r="31236" spans="12:13" x14ac:dyDescent="0.35">
      <c r="L31236" s="535" t="s">
        <v>32299</v>
      </c>
      <c r="M31236" s="529" t="s">
        <v>1068</v>
      </c>
    </row>
    <row r="31237" spans="12:13" x14ac:dyDescent="0.35">
      <c r="L31237" s="535" t="s">
        <v>32300</v>
      </c>
      <c r="M31237" s="529" t="s">
        <v>1068</v>
      </c>
    </row>
    <row r="31238" spans="12:13" x14ac:dyDescent="0.35">
      <c r="L31238" s="535" t="s">
        <v>32301</v>
      </c>
      <c r="M31238" s="529" t="s">
        <v>1075</v>
      </c>
    </row>
    <row r="31239" spans="12:13" x14ac:dyDescent="0.35">
      <c r="L31239" s="535" t="s">
        <v>32302</v>
      </c>
      <c r="M31239" s="529" t="s">
        <v>1068</v>
      </c>
    </row>
    <row r="31240" spans="12:13" x14ac:dyDescent="0.35">
      <c r="L31240" s="535" t="s">
        <v>32303</v>
      </c>
      <c r="M31240" s="529" t="s">
        <v>1075</v>
      </c>
    </row>
    <row r="31241" spans="12:13" x14ac:dyDescent="0.35">
      <c r="L31241" s="535" t="s">
        <v>32304</v>
      </c>
      <c r="M31241" s="529" t="s">
        <v>1068</v>
      </c>
    </row>
    <row r="31242" spans="12:13" x14ac:dyDescent="0.35">
      <c r="L31242" s="535" t="s">
        <v>32305</v>
      </c>
      <c r="M31242" s="529" t="s">
        <v>1068</v>
      </c>
    </row>
    <row r="31243" spans="12:13" x14ac:dyDescent="0.35">
      <c r="L31243" s="535" t="s">
        <v>32306</v>
      </c>
      <c r="M31243" s="529" t="s">
        <v>1068</v>
      </c>
    </row>
    <row r="31244" spans="12:13" x14ac:dyDescent="0.35">
      <c r="L31244" s="535" t="s">
        <v>32307</v>
      </c>
      <c r="M31244" s="529" t="s">
        <v>1068</v>
      </c>
    </row>
    <row r="31245" spans="12:13" x14ac:dyDescent="0.35">
      <c r="L31245" s="535" t="s">
        <v>32308</v>
      </c>
      <c r="M31245" s="529" t="s">
        <v>1068</v>
      </c>
    </row>
    <row r="31246" spans="12:13" x14ac:dyDescent="0.35">
      <c r="L31246" s="535" t="s">
        <v>32309</v>
      </c>
      <c r="M31246" s="529" t="s">
        <v>1068</v>
      </c>
    </row>
    <row r="31247" spans="12:13" x14ac:dyDescent="0.35">
      <c r="L31247" s="535" t="s">
        <v>32310</v>
      </c>
      <c r="M31247" s="529" t="s">
        <v>1075</v>
      </c>
    </row>
    <row r="31248" spans="12:13" x14ac:dyDescent="0.35">
      <c r="L31248" s="535" t="s">
        <v>32311</v>
      </c>
      <c r="M31248" s="529" t="s">
        <v>1075</v>
      </c>
    </row>
    <row r="31249" spans="12:13" x14ac:dyDescent="0.35">
      <c r="L31249" s="535" t="s">
        <v>32312</v>
      </c>
      <c r="M31249" s="529" t="s">
        <v>1068</v>
      </c>
    </row>
    <row r="31250" spans="12:13" x14ac:dyDescent="0.35">
      <c r="L31250" s="535" t="s">
        <v>32313</v>
      </c>
      <c r="M31250" s="529" t="s">
        <v>1068</v>
      </c>
    </row>
    <row r="31251" spans="12:13" x14ac:dyDescent="0.35">
      <c r="L31251" s="535" t="s">
        <v>32314</v>
      </c>
      <c r="M31251" s="529" t="s">
        <v>1075</v>
      </c>
    </row>
    <row r="31252" spans="12:13" x14ac:dyDescent="0.35">
      <c r="L31252" s="535" t="s">
        <v>32315</v>
      </c>
      <c r="M31252" s="529" t="s">
        <v>1068</v>
      </c>
    </row>
    <row r="31253" spans="12:13" x14ac:dyDescent="0.35">
      <c r="L31253" s="535" t="s">
        <v>32316</v>
      </c>
      <c r="M31253" s="529" t="s">
        <v>1075</v>
      </c>
    </row>
    <row r="31254" spans="12:13" x14ac:dyDescent="0.35">
      <c r="L31254" s="535" t="s">
        <v>32317</v>
      </c>
      <c r="M31254" s="529" t="s">
        <v>1075</v>
      </c>
    </row>
    <row r="31255" spans="12:13" x14ac:dyDescent="0.35">
      <c r="L31255" s="535" t="s">
        <v>32318</v>
      </c>
      <c r="M31255" s="529" t="s">
        <v>1075</v>
      </c>
    </row>
    <row r="31256" spans="12:13" x14ac:dyDescent="0.35">
      <c r="L31256" s="535" t="s">
        <v>32319</v>
      </c>
      <c r="M31256" s="529" t="s">
        <v>1075</v>
      </c>
    </row>
    <row r="31257" spans="12:13" x14ac:dyDescent="0.35">
      <c r="L31257" s="535" t="s">
        <v>32320</v>
      </c>
      <c r="M31257" s="529" t="s">
        <v>1075</v>
      </c>
    </row>
    <row r="31258" spans="12:13" x14ac:dyDescent="0.35">
      <c r="L31258" s="535" t="s">
        <v>32321</v>
      </c>
      <c r="M31258" s="529" t="s">
        <v>1075</v>
      </c>
    </row>
    <row r="31259" spans="12:13" x14ac:dyDescent="0.35">
      <c r="L31259" s="535" t="s">
        <v>32322</v>
      </c>
      <c r="M31259" s="529" t="s">
        <v>1075</v>
      </c>
    </row>
    <row r="31260" spans="12:13" x14ac:dyDescent="0.35">
      <c r="L31260" s="535" t="s">
        <v>32323</v>
      </c>
      <c r="M31260" s="529" t="s">
        <v>1075</v>
      </c>
    </row>
    <row r="31261" spans="12:13" x14ac:dyDescent="0.35">
      <c r="L31261" s="535" t="s">
        <v>32324</v>
      </c>
      <c r="M31261" s="529" t="s">
        <v>1075</v>
      </c>
    </row>
    <row r="31262" spans="12:13" x14ac:dyDescent="0.35">
      <c r="L31262" s="535" t="s">
        <v>32325</v>
      </c>
      <c r="M31262" s="529" t="s">
        <v>1075</v>
      </c>
    </row>
    <row r="31263" spans="12:13" x14ac:dyDescent="0.35">
      <c r="L31263" s="535" t="s">
        <v>32326</v>
      </c>
      <c r="M31263" s="529" t="s">
        <v>1075</v>
      </c>
    </row>
    <row r="31264" spans="12:13" x14ac:dyDescent="0.35">
      <c r="L31264" s="535" t="s">
        <v>32327</v>
      </c>
      <c r="M31264" s="529" t="s">
        <v>1075</v>
      </c>
    </row>
    <row r="31265" spans="12:13" x14ac:dyDescent="0.35">
      <c r="L31265" s="535" t="s">
        <v>32328</v>
      </c>
      <c r="M31265" s="529" t="s">
        <v>1075</v>
      </c>
    </row>
    <row r="31266" spans="12:13" x14ac:dyDescent="0.35">
      <c r="L31266" s="535" t="s">
        <v>32329</v>
      </c>
      <c r="M31266" s="529" t="s">
        <v>1075</v>
      </c>
    </row>
    <row r="31267" spans="12:13" x14ac:dyDescent="0.35">
      <c r="L31267" s="535" t="s">
        <v>32330</v>
      </c>
      <c r="M31267" s="529" t="s">
        <v>1075</v>
      </c>
    </row>
    <row r="31268" spans="12:13" x14ac:dyDescent="0.35">
      <c r="L31268" s="535" t="s">
        <v>32331</v>
      </c>
      <c r="M31268" s="529" t="s">
        <v>1075</v>
      </c>
    </row>
    <row r="31269" spans="12:13" x14ac:dyDescent="0.35">
      <c r="L31269" s="535" t="s">
        <v>32332</v>
      </c>
      <c r="M31269" s="529" t="s">
        <v>1075</v>
      </c>
    </row>
    <row r="31270" spans="12:13" x14ac:dyDescent="0.35">
      <c r="L31270" s="535" t="s">
        <v>32333</v>
      </c>
      <c r="M31270" s="529" t="s">
        <v>1075</v>
      </c>
    </row>
    <row r="31271" spans="12:13" x14ac:dyDescent="0.35">
      <c r="L31271" s="535" t="s">
        <v>32334</v>
      </c>
      <c r="M31271" s="529" t="s">
        <v>1075</v>
      </c>
    </row>
    <row r="31272" spans="12:13" x14ac:dyDescent="0.35">
      <c r="L31272" s="535" t="s">
        <v>32335</v>
      </c>
      <c r="M31272" s="529" t="s">
        <v>1075</v>
      </c>
    </row>
    <row r="31273" spans="12:13" x14ac:dyDescent="0.35">
      <c r="L31273" s="535" t="s">
        <v>32336</v>
      </c>
      <c r="M31273" s="529" t="s">
        <v>1075</v>
      </c>
    </row>
    <row r="31274" spans="12:13" x14ac:dyDescent="0.35">
      <c r="L31274" s="535" t="s">
        <v>32337</v>
      </c>
      <c r="M31274" s="529" t="s">
        <v>1075</v>
      </c>
    </row>
    <row r="31275" spans="12:13" x14ac:dyDescent="0.35">
      <c r="L31275" s="535" t="s">
        <v>32338</v>
      </c>
      <c r="M31275" s="529" t="s">
        <v>1075</v>
      </c>
    </row>
    <row r="31276" spans="12:13" x14ac:dyDescent="0.35">
      <c r="L31276" s="535" t="s">
        <v>32339</v>
      </c>
      <c r="M31276" s="529" t="s">
        <v>1075</v>
      </c>
    </row>
    <row r="31277" spans="12:13" x14ac:dyDescent="0.35">
      <c r="L31277" s="535" t="s">
        <v>32340</v>
      </c>
      <c r="M31277" s="529" t="s">
        <v>1075</v>
      </c>
    </row>
    <row r="31278" spans="12:13" x14ac:dyDescent="0.35">
      <c r="L31278" s="535" t="s">
        <v>32341</v>
      </c>
      <c r="M31278" s="529" t="s">
        <v>1075</v>
      </c>
    </row>
    <row r="31279" spans="12:13" x14ac:dyDescent="0.35">
      <c r="L31279" s="535" t="s">
        <v>32342</v>
      </c>
      <c r="M31279" s="529" t="s">
        <v>1075</v>
      </c>
    </row>
    <row r="31280" spans="12:13" x14ac:dyDescent="0.35">
      <c r="L31280" s="535" t="s">
        <v>32343</v>
      </c>
      <c r="M31280" s="529" t="s">
        <v>1075</v>
      </c>
    </row>
    <row r="31281" spans="12:13" x14ac:dyDescent="0.35">
      <c r="L31281" s="535" t="s">
        <v>32344</v>
      </c>
      <c r="M31281" s="529" t="s">
        <v>1068</v>
      </c>
    </row>
    <row r="31282" spans="12:13" x14ac:dyDescent="0.35">
      <c r="L31282" s="535" t="s">
        <v>32345</v>
      </c>
      <c r="M31282" s="529" t="s">
        <v>1068</v>
      </c>
    </row>
    <row r="31283" spans="12:13" x14ac:dyDescent="0.35">
      <c r="L31283" s="535" t="s">
        <v>32346</v>
      </c>
      <c r="M31283" s="529" t="s">
        <v>1075</v>
      </c>
    </row>
    <row r="31284" spans="12:13" x14ac:dyDescent="0.35">
      <c r="L31284" s="535" t="s">
        <v>32347</v>
      </c>
      <c r="M31284" s="529" t="s">
        <v>1049</v>
      </c>
    </row>
    <row r="31285" spans="12:13" x14ac:dyDescent="0.35">
      <c r="L31285" s="535" t="s">
        <v>32348</v>
      </c>
      <c r="M31285" s="529" t="s">
        <v>1049</v>
      </c>
    </row>
    <row r="31286" spans="12:13" x14ac:dyDescent="0.35">
      <c r="L31286" s="535" t="s">
        <v>32349</v>
      </c>
      <c r="M31286" s="529" t="s">
        <v>1049</v>
      </c>
    </row>
    <row r="31287" spans="12:13" x14ac:dyDescent="0.35">
      <c r="L31287" s="535" t="s">
        <v>32350</v>
      </c>
      <c r="M31287" s="529" t="s">
        <v>1049</v>
      </c>
    </row>
    <row r="31288" spans="12:13" x14ac:dyDescent="0.35">
      <c r="L31288" s="535" t="s">
        <v>32351</v>
      </c>
      <c r="M31288" s="529" t="s">
        <v>1049</v>
      </c>
    </row>
    <row r="31289" spans="12:13" x14ac:dyDescent="0.35">
      <c r="L31289" s="535" t="s">
        <v>32352</v>
      </c>
      <c r="M31289" s="529" t="s">
        <v>1049</v>
      </c>
    </row>
    <row r="31290" spans="12:13" x14ac:dyDescent="0.35">
      <c r="L31290" s="535" t="s">
        <v>32353</v>
      </c>
      <c r="M31290" s="529" t="s">
        <v>1049</v>
      </c>
    </row>
    <row r="31291" spans="12:13" x14ac:dyDescent="0.35">
      <c r="L31291" s="535" t="s">
        <v>32354</v>
      </c>
      <c r="M31291" s="529" t="s">
        <v>1049</v>
      </c>
    </row>
    <row r="31292" spans="12:13" x14ac:dyDescent="0.35">
      <c r="L31292" s="535" t="s">
        <v>32355</v>
      </c>
      <c r="M31292" s="529" t="s">
        <v>1049</v>
      </c>
    </row>
    <row r="31293" spans="12:13" x14ac:dyDescent="0.35">
      <c r="L31293" s="535" t="s">
        <v>32356</v>
      </c>
      <c r="M31293" s="529" t="s">
        <v>1049</v>
      </c>
    </row>
    <row r="31294" spans="12:13" x14ac:dyDescent="0.35">
      <c r="L31294" s="535" t="s">
        <v>32357</v>
      </c>
      <c r="M31294" s="529" t="s">
        <v>1049</v>
      </c>
    </row>
    <row r="31295" spans="12:13" x14ac:dyDescent="0.35">
      <c r="L31295" s="535" t="s">
        <v>32358</v>
      </c>
      <c r="M31295" s="529" t="s">
        <v>1049</v>
      </c>
    </row>
    <row r="31296" spans="12:13" x14ac:dyDescent="0.35">
      <c r="L31296" s="535" t="s">
        <v>32359</v>
      </c>
      <c r="M31296" s="529" t="s">
        <v>1049</v>
      </c>
    </row>
    <row r="31297" spans="12:13" x14ac:dyDescent="0.35">
      <c r="L31297" s="535" t="s">
        <v>32360</v>
      </c>
      <c r="M31297" s="529" t="s">
        <v>1049</v>
      </c>
    </row>
    <row r="31298" spans="12:13" x14ac:dyDescent="0.35">
      <c r="L31298" s="535" t="s">
        <v>32361</v>
      </c>
      <c r="M31298" s="529" t="s">
        <v>1049</v>
      </c>
    </row>
    <row r="31299" spans="12:13" x14ac:dyDescent="0.35">
      <c r="L31299" s="535" t="s">
        <v>32362</v>
      </c>
      <c r="M31299" s="529" t="s">
        <v>1049</v>
      </c>
    </row>
    <row r="31300" spans="12:13" x14ac:dyDescent="0.35">
      <c r="L31300" s="535" t="s">
        <v>32363</v>
      </c>
      <c r="M31300" s="529" t="s">
        <v>1049</v>
      </c>
    </row>
    <row r="31301" spans="12:13" x14ac:dyDescent="0.35">
      <c r="L31301" s="535" t="s">
        <v>32364</v>
      </c>
      <c r="M31301" s="529" t="s">
        <v>1049</v>
      </c>
    </row>
    <row r="31302" spans="12:13" x14ac:dyDescent="0.35">
      <c r="L31302" s="535" t="s">
        <v>32365</v>
      </c>
      <c r="M31302" s="529" t="s">
        <v>1049</v>
      </c>
    </row>
    <row r="31303" spans="12:13" x14ac:dyDescent="0.35">
      <c r="L31303" s="535" t="s">
        <v>32366</v>
      </c>
      <c r="M31303" s="529" t="s">
        <v>1049</v>
      </c>
    </row>
    <row r="31304" spans="12:13" x14ac:dyDescent="0.35">
      <c r="L31304" s="535" t="s">
        <v>32367</v>
      </c>
      <c r="M31304" s="529" t="s">
        <v>1049</v>
      </c>
    </row>
    <row r="31305" spans="12:13" x14ac:dyDescent="0.35">
      <c r="L31305" s="535" t="s">
        <v>32368</v>
      </c>
      <c r="M31305" s="529" t="s">
        <v>1049</v>
      </c>
    </row>
    <row r="31306" spans="12:13" x14ac:dyDescent="0.35">
      <c r="L31306" s="535" t="s">
        <v>32369</v>
      </c>
      <c r="M31306" s="529" t="s">
        <v>1049</v>
      </c>
    </row>
    <row r="31307" spans="12:13" x14ac:dyDescent="0.35">
      <c r="L31307" s="535" t="s">
        <v>32370</v>
      </c>
      <c r="M31307" s="529" t="s">
        <v>1049</v>
      </c>
    </row>
    <row r="31308" spans="12:13" x14ac:dyDescent="0.35">
      <c r="L31308" s="535" t="s">
        <v>32371</v>
      </c>
      <c r="M31308" s="529" t="s">
        <v>1049</v>
      </c>
    </row>
    <row r="31309" spans="12:13" x14ac:dyDescent="0.35">
      <c r="L31309" s="535" t="s">
        <v>32372</v>
      </c>
      <c r="M31309" s="529" t="s">
        <v>1049</v>
      </c>
    </row>
    <row r="31310" spans="12:13" x14ac:dyDescent="0.35">
      <c r="L31310" s="535" t="s">
        <v>32373</v>
      </c>
      <c r="M31310" s="529" t="s">
        <v>1049</v>
      </c>
    </row>
    <row r="31311" spans="12:13" x14ac:dyDescent="0.35">
      <c r="L31311" s="535" t="s">
        <v>32374</v>
      </c>
      <c r="M31311" s="529" t="s">
        <v>1049</v>
      </c>
    </row>
    <row r="31312" spans="12:13" x14ac:dyDescent="0.35">
      <c r="L31312" s="535" t="s">
        <v>32375</v>
      </c>
      <c r="M31312" s="529" t="s">
        <v>1049</v>
      </c>
    </row>
    <row r="31313" spans="12:13" x14ac:dyDescent="0.35">
      <c r="L31313" s="535" t="s">
        <v>32376</v>
      </c>
      <c r="M31313" s="529" t="s">
        <v>1049</v>
      </c>
    </row>
    <row r="31314" spans="12:13" x14ac:dyDescent="0.35">
      <c r="L31314" s="535" t="s">
        <v>32377</v>
      </c>
      <c r="M31314" s="529" t="s">
        <v>1049</v>
      </c>
    </row>
    <row r="31315" spans="12:13" x14ac:dyDescent="0.35">
      <c r="L31315" s="535" t="s">
        <v>32378</v>
      </c>
      <c r="M31315" s="529" t="s">
        <v>1049</v>
      </c>
    </row>
    <row r="31316" spans="12:13" x14ac:dyDescent="0.35">
      <c r="L31316" s="535" t="s">
        <v>32379</v>
      </c>
      <c r="M31316" s="529" t="s">
        <v>1049</v>
      </c>
    </row>
    <row r="31317" spans="12:13" x14ac:dyDescent="0.35">
      <c r="L31317" s="535" t="s">
        <v>32380</v>
      </c>
      <c r="M31317" s="529" t="s">
        <v>1049</v>
      </c>
    </row>
    <row r="31318" spans="12:13" x14ac:dyDescent="0.35">
      <c r="L31318" s="535" t="s">
        <v>32381</v>
      </c>
      <c r="M31318" s="529" t="s">
        <v>1049</v>
      </c>
    </row>
    <row r="31319" spans="12:13" x14ac:dyDescent="0.35">
      <c r="L31319" s="535" t="s">
        <v>32382</v>
      </c>
      <c r="M31319" s="529" t="s">
        <v>1049</v>
      </c>
    </row>
    <row r="31320" spans="12:13" x14ac:dyDescent="0.35">
      <c r="L31320" s="535" t="s">
        <v>32383</v>
      </c>
      <c r="M31320" s="529" t="s">
        <v>1049</v>
      </c>
    </row>
    <row r="31321" spans="12:13" x14ac:dyDescent="0.35">
      <c r="L31321" s="535" t="s">
        <v>32384</v>
      </c>
      <c r="M31321" s="529" t="s">
        <v>1049</v>
      </c>
    </row>
    <row r="31322" spans="12:13" x14ac:dyDescent="0.35">
      <c r="L31322" s="535" t="s">
        <v>32385</v>
      </c>
      <c r="M31322" s="529" t="s">
        <v>1049</v>
      </c>
    </row>
    <row r="31323" spans="12:13" x14ac:dyDescent="0.35">
      <c r="L31323" s="535" t="s">
        <v>32386</v>
      </c>
      <c r="M31323" s="529" t="s">
        <v>1049</v>
      </c>
    </row>
    <row r="31324" spans="12:13" x14ac:dyDescent="0.35">
      <c r="L31324" s="535" t="s">
        <v>32387</v>
      </c>
      <c r="M31324" s="529" t="s">
        <v>1049</v>
      </c>
    </row>
    <row r="31325" spans="12:13" x14ac:dyDescent="0.35">
      <c r="L31325" s="535" t="s">
        <v>32388</v>
      </c>
      <c r="M31325" s="529" t="s">
        <v>1049</v>
      </c>
    </row>
    <row r="31326" spans="12:13" x14ac:dyDescent="0.35">
      <c r="L31326" s="535" t="s">
        <v>32389</v>
      </c>
      <c r="M31326" s="529" t="s">
        <v>1049</v>
      </c>
    </row>
    <row r="31327" spans="12:13" x14ac:dyDescent="0.35">
      <c r="L31327" s="535" t="s">
        <v>32390</v>
      </c>
      <c r="M31327" s="529" t="s">
        <v>1049</v>
      </c>
    </row>
    <row r="31328" spans="12:13" x14ac:dyDescent="0.35">
      <c r="L31328" s="535" t="s">
        <v>32391</v>
      </c>
      <c r="M31328" s="529" t="s">
        <v>1049</v>
      </c>
    </row>
    <row r="31329" spans="12:13" x14ac:dyDescent="0.35">
      <c r="L31329" s="535" t="s">
        <v>32392</v>
      </c>
      <c r="M31329" s="529" t="s">
        <v>1049</v>
      </c>
    </row>
    <row r="31330" spans="12:13" x14ac:dyDescent="0.35">
      <c r="L31330" s="535" t="s">
        <v>32393</v>
      </c>
      <c r="M31330" s="529" t="s">
        <v>1049</v>
      </c>
    </row>
    <row r="31331" spans="12:13" x14ac:dyDescent="0.35">
      <c r="L31331" s="535" t="s">
        <v>32394</v>
      </c>
      <c r="M31331" s="529" t="s">
        <v>1049</v>
      </c>
    </row>
    <row r="31332" spans="12:13" x14ac:dyDescent="0.35">
      <c r="L31332" s="535" t="s">
        <v>32395</v>
      </c>
      <c r="M31332" s="529" t="s">
        <v>1049</v>
      </c>
    </row>
    <row r="31333" spans="12:13" x14ac:dyDescent="0.35">
      <c r="L31333" s="535" t="s">
        <v>32396</v>
      </c>
      <c r="M31333" s="529" t="s">
        <v>1049</v>
      </c>
    </row>
    <row r="31334" spans="12:13" x14ac:dyDescent="0.35">
      <c r="L31334" s="535" t="s">
        <v>32397</v>
      </c>
      <c r="M31334" s="529" t="s">
        <v>1049</v>
      </c>
    </row>
    <row r="31335" spans="12:13" x14ac:dyDescent="0.35">
      <c r="L31335" s="535" t="s">
        <v>32398</v>
      </c>
      <c r="M31335" s="529" t="s">
        <v>1049</v>
      </c>
    </row>
    <row r="31336" spans="12:13" x14ac:dyDescent="0.35">
      <c r="L31336" s="535" t="s">
        <v>32399</v>
      </c>
      <c r="M31336" s="529" t="s">
        <v>1049</v>
      </c>
    </row>
    <row r="31337" spans="12:13" x14ac:dyDescent="0.35">
      <c r="L31337" s="535" t="s">
        <v>32400</v>
      </c>
      <c r="M31337" s="529" t="s">
        <v>1049</v>
      </c>
    </row>
    <row r="31338" spans="12:13" x14ac:dyDescent="0.35">
      <c r="L31338" s="535" t="s">
        <v>32401</v>
      </c>
      <c r="M31338" s="529" t="s">
        <v>1049</v>
      </c>
    </row>
    <row r="31339" spans="12:13" x14ac:dyDescent="0.35">
      <c r="L31339" s="535" t="s">
        <v>32402</v>
      </c>
      <c r="M31339" s="529" t="s">
        <v>1049</v>
      </c>
    </row>
    <row r="31340" spans="12:13" x14ac:dyDescent="0.35">
      <c r="L31340" s="535" t="s">
        <v>32403</v>
      </c>
      <c r="M31340" s="529" t="s">
        <v>1049</v>
      </c>
    </row>
    <row r="31341" spans="12:13" x14ac:dyDescent="0.35">
      <c r="L31341" s="535" t="s">
        <v>32404</v>
      </c>
      <c r="M31341" s="529" t="s">
        <v>1049</v>
      </c>
    </row>
    <row r="31342" spans="12:13" x14ac:dyDescent="0.35">
      <c r="L31342" s="535" t="s">
        <v>32405</v>
      </c>
      <c r="M31342" s="529" t="s">
        <v>1049</v>
      </c>
    </row>
    <row r="31343" spans="12:13" x14ac:dyDescent="0.35">
      <c r="L31343" s="535" t="s">
        <v>32406</v>
      </c>
      <c r="M31343" s="529" t="s">
        <v>1049</v>
      </c>
    </row>
    <row r="31344" spans="12:13" x14ac:dyDescent="0.35">
      <c r="L31344" s="535" t="s">
        <v>32407</v>
      </c>
      <c r="M31344" s="529" t="s">
        <v>1049</v>
      </c>
    </row>
    <row r="31345" spans="12:13" x14ac:dyDescent="0.35">
      <c r="L31345" s="535" t="s">
        <v>32408</v>
      </c>
      <c r="M31345" s="529" t="s">
        <v>1049</v>
      </c>
    </row>
    <row r="31346" spans="12:13" x14ac:dyDescent="0.35">
      <c r="L31346" s="535" t="s">
        <v>32409</v>
      </c>
      <c r="M31346" s="529" t="s">
        <v>1049</v>
      </c>
    </row>
    <row r="31347" spans="12:13" x14ac:dyDescent="0.35">
      <c r="L31347" s="535" t="s">
        <v>32410</v>
      </c>
      <c r="M31347" s="529" t="s">
        <v>1049</v>
      </c>
    </row>
    <row r="31348" spans="12:13" x14ac:dyDescent="0.35">
      <c r="L31348" s="535" t="s">
        <v>32411</v>
      </c>
      <c r="M31348" s="529" t="s">
        <v>1049</v>
      </c>
    </row>
    <row r="31349" spans="12:13" x14ac:dyDescent="0.35">
      <c r="L31349" s="535" t="s">
        <v>32412</v>
      </c>
      <c r="M31349" s="529" t="s">
        <v>1049</v>
      </c>
    </row>
    <row r="31350" spans="12:13" x14ac:dyDescent="0.35">
      <c r="L31350" s="535" t="s">
        <v>32413</v>
      </c>
      <c r="M31350" s="529" t="s">
        <v>1049</v>
      </c>
    </row>
    <row r="31351" spans="12:13" x14ac:dyDescent="0.35">
      <c r="L31351" s="535" t="s">
        <v>32414</v>
      </c>
      <c r="M31351" s="529" t="s">
        <v>1049</v>
      </c>
    </row>
    <row r="31352" spans="12:13" x14ac:dyDescent="0.35">
      <c r="L31352" s="535" t="s">
        <v>32415</v>
      </c>
      <c r="M31352" s="529" t="s">
        <v>1049</v>
      </c>
    </row>
    <row r="31353" spans="12:13" x14ac:dyDescent="0.35">
      <c r="L31353" s="535" t="s">
        <v>32416</v>
      </c>
      <c r="M31353" s="529" t="s">
        <v>1049</v>
      </c>
    </row>
    <row r="31354" spans="12:13" x14ac:dyDescent="0.35">
      <c r="L31354" s="535" t="s">
        <v>32417</v>
      </c>
      <c r="M31354" s="529" t="s">
        <v>1049</v>
      </c>
    </row>
    <row r="31355" spans="12:13" x14ac:dyDescent="0.35">
      <c r="L31355" s="535" t="s">
        <v>32418</v>
      </c>
      <c r="M31355" s="529" t="s">
        <v>1049</v>
      </c>
    </row>
    <row r="31356" spans="12:13" x14ac:dyDescent="0.35">
      <c r="L31356" s="535" t="s">
        <v>32419</v>
      </c>
      <c r="M31356" s="529" t="s">
        <v>1049</v>
      </c>
    </row>
    <row r="31357" spans="12:13" x14ac:dyDescent="0.35">
      <c r="L31357" s="535" t="s">
        <v>32420</v>
      </c>
      <c r="M31357" s="529" t="s">
        <v>1049</v>
      </c>
    </row>
    <row r="31358" spans="12:13" x14ac:dyDescent="0.35">
      <c r="L31358" s="535" t="s">
        <v>32421</v>
      </c>
      <c r="M31358" s="529" t="s">
        <v>1049</v>
      </c>
    </row>
    <row r="31359" spans="12:13" x14ac:dyDescent="0.35">
      <c r="L31359" s="535" t="s">
        <v>32422</v>
      </c>
      <c r="M31359" s="529" t="s">
        <v>1049</v>
      </c>
    </row>
    <row r="31360" spans="12:13" x14ac:dyDescent="0.35">
      <c r="L31360" s="535" t="s">
        <v>32423</v>
      </c>
      <c r="M31360" s="529" t="s">
        <v>1049</v>
      </c>
    </row>
    <row r="31361" spans="12:13" x14ac:dyDescent="0.35">
      <c r="L31361" s="535" t="s">
        <v>32424</v>
      </c>
      <c r="M31361" s="529" t="s">
        <v>1049</v>
      </c>
    </row>
    <row r="31362" spans="12:13" x14ac:dyDescent="0.35">
      <c r="L31362" s="535" t="s">
        <v>32425</v>
      </c>
      <c r="M31362" s="529" t="s">
        <v>1049</v>
      </c>
    </row>
    <row r="31363" spans="12:13" x14ac:dyDescent="0.35">
      <c r="L31363" s="535" t="s">
        <v>32426</v>
      </c>
      <c r="M31363" s="529" t="s">
        <v>1049</v>
      </c>
    </row>
    <row r="31364" spans="12:13" x14ac:dyDescent="0.35">
      <c r="L31364" s="535" t="s">
        <v>32427</v>
      </c>
      <c r="M31364" s="529" t="s">
        <v>1049</v>
      </c>
    </row>
    <row r="31365" spans="12:13" x14ac:dyDescent="0.35">
      <c r="L31365" s="535" t="s">
        <v>32428</v>
      </c>
      <c r="M31365" s="529" t="s">
        <v>1049</v>
      </c>
    </row>
    <row r="31366" spans="12:13" x14ac:dyDescent="0.35">
      <c r="L31366" s="535" t="s">
        <v>32429</v>
      </c>
      <c r="M31366" s="529" t="s">
        <v>1049</v>
      </c>
    </row>
    <row r="31367" spans="12:13" x14ac:dyDescent="0.35">
      <c r="L31367" s="535" t="s">
        <v>32430</v>
      </c>
      <c r="M31367" s="529" t="s">
        <v>1049</v>
      </c>
    </row>
    <row r="31368" spans="12:13" x14ac:dyDescent="0.35">
      <c r="L31368" s="535" t="s">
        <v>32431</v>
      </c>
      <c r="M31368" s="529" t="s">
        <v>1075</v>
      </c>
    </row>
    <row r="31369" spans="12:13" x14ac:dyDescent="0.35">
      <c r="L31369" s="535" t="s">
        <v>32432</v>
      </c>
      <c r="M31369" s="529" t="s">
        <v>1060</v>
      </c>
    </row>
    <row r="31370" spans="12:13" x14ac:dyDescent="0.35">
      <c r="L31370" s="535" t="s">
        <v>32433</v>
      </c>
      <c r="M31370" s="529" t="s">
        <v>1060</v>
      </c>
    </row>
    <row r="31371" spans="12:13" x14ac:dyDescent="0.35">
      <c r="L31371" s="535" t="s">
        <v>32434</v>
      </c>
      <c r="M31371" s="529" t="s">
        <v>1060</v>
      </c>
    </row>
    <row r="31372" spans="12:13" x14ac:dyDescent="0.35">
      <c r="L31372" s="535" t="s">
        <v>32435</v>
      </c>
      <c r="M31372" s="529" t="s">
        <v>1060</v>
      </c>
    </row>
    <row r="31373" spans="12:13" x14ac:dyDescent="0.35">
      <c r="L31373" s="535" t="s">
        <v>32436</v>
      </c>
      <c r="M31373" s="529" t="s">
        <v>1060</v>
      </c>
    </row>
    <row r="31374" spans="12:13" x14ac:dyDescent="0.35">
      <c r="L31374" s="535" t="s">
        <v>32437</v>
      </c>
      <c r="M31374" s="529" t="s">
        <v>1060</v>
      </c>
    </row>
    <row r="31375" spans="12:13" x14ac:dyDescent="0.35">
      <c r="L31375" s="535" t="s">
        <v>32438</v>
      </c>
      <c r="M31375" s="529" t="s">
        <v>1060</v>
      </c>
    </row>
    <row r="31376" spans="12:13" x14ac:dyDescent="0.35">
      <c r="L31376" s="535" t="s">
        <v>32439</v>
      </c>
      <c r="M31376" s="529" t="s">
        <v>1060</v>
      </c>
    </row>
    <row r="31377" spans="12:13" x14ac:dyDescent="0.35">
      <c r="L31377" s="535" t="s">
        <v>32440</v>
      </c>
      <c r="M31377" s="529" t="s">
        <v>1060</v>
      </c>
    </row>
    <row r="31378" spans="12:13" x14ac:dyDescent="0.35">
      <c r="L31378" s="535" t="s">
        <v>32441</v>
      </c>
      <c r="M31378" s="529" t="s">
        <v>1075</v>
      </c>
    </row>
    <row r="31379" spans="12:13" x14ac:dyDescent="0.35">
      <c r="L31379" s="535" t="s">
        <v>32442</v>
      </c>
      <c r="M31379" s="529" t="s">
        <v>1060</v>
      </c>
    </row>
    <row r="31380" spans="12:13" x14ac:dyDescent="0.35">
      <c r="L31380" s="535" t="s">
        <v>32443</v>
      </c>
      <c r="M31380" s="529" t="s">
        <v>1060</v>
      </c>
    </row>
    <row r="31381" spans="12:13" x14ac:dyDescent="0.35">
      <c r="L31381" s="535" t="s">
        <v>32444</v>
      </c>
      <c r="M31381" s="529" t="s">
        <v>1060</v>
      </c>
    </row>
    <row r="31382" spans="12:13" x14ac:dyDescent="0.35">
      <c r="L31382" s="535" t="s">
        <v>32445</v>
      </c>
      <c r="M31382" s="529" t="s">
        <v>1060</v>
      </c>
    </row>
    <row r="31383" spans="12:13" x14ac:dyDescent="0.35">
      <c r="L31383" s="535" t="s">
        <v>32446</v>
      </c>
      <c r="M31383" s="529" t="s">
        <v>1060</v>
      </c>
    </row>
    <row r="31384" spans="12:13" x14ac:dyDescent="0.35">
      <c r="L31384" s="535" t="s">
        <v>32447</v>
      </c>
      <c r="M31384" s="529" t="s">
        <v>1060</v>
      </c>
    </row>
    <row r="31385" spans="12:13" x14ac:dyDescent="0.35">
      <c r="L31385" s="535" t="s">
        <v>32448</v>
      </c>
      <c r="M31385" s="529" t="s">
        <v>1075</v>
      </c>
    </row>
    <row r="31386" spans="12:13" x14ac:dyDescent="0.35">
      <c r="L31386" s="535" t="s">
        <v>32449</v>
      </c>
      <c r="M31386" s="529" t="s">
        <v>1060</v>
      </c>
    </row>
    <row r="31387" spans="12:13" x14ac:dyDescent="0.35">
      <c r="L31387" s="535" t="s">
        <v>32450</v>
      </c>
      <c r="M31387" s="529" t="s">
        <v>1060</v>
      </c>
    </row>
    <row r="31388" spans="12:13" x14ac:dyDescent="0.35">
      <c r="L31388" s="535" t="s">
        <v>32451</v>
      </c>
      <c r="M31388" s="529" t="s">
        <v>1060</v>
      </c>
    </row>
    <row r="31389" spans="12:13" x14ac:dyDescent="0.35">
      <c r="L31389" s="535" t="s">
        <v>32452</v>
      </c>
      <c r="M31389" s="529" t="s">
        <v>1060</v>
      </c>
    </row>
    <row r="31390" spans="12:13" x14ac:dyDescent="0.35">
      <c r="L31390" s="535" t="s">
        <v>32453</v>
      </c>
      <c r="M31390" s="529" t="s">
        <v>1060</v>
      </c>
    </row>
    <row r="31391" spans="12:13" x14ac:dyDescent="0.35">
      <c r="L31391" s="535" t="s">
        <v>32454</v>
      </c>
      <c r="M31391" s="529" t="s">
        <v>1060</v>
      </c>
    </row>
    <row r="31392" spans="12:13" x14ac:dyDescent="0.35">
      <c r="L31392" s="535" t="s">
        <v>32455</v>
      </c>
      <c r="M31392" s="529" t="s">
        <v>1075</v>
      </c>
    </row>
    <row r="31393" spans="12:13" x14ac:dyDescent="0.35">
      <c r="L31393" s="535" t="s">
        <v>32456</v>
      </c>
      <c r="M31393" s="529" t="s">
        <v>1060</v>
      </c>
    </row>
    <row r="31394" spans="12:13" x14ac:dyDescent="0.35">
      <c r="L31394" s="535" t="s">
        <v>32457</v>
      </c>
      <c r="M31394" s="529" t="s">
        <v>1075</v>
      </c>
    </row>
    <row r="31395" spans="12:13" x14ac:dyDescent="0.35">
      <c r="L31395" s="535" t="s">
        <v>32458</v>
      </c>
      <c r="M31395" s="529" t="s">
        <v>1060</v>
      </c>
    </row>
    <row r="31396" spans="12:13" x14ac:dyDescent="0.35">
      <c r="L31396" s="535" t="s">
        <v>32459</v>
      </c>
      <c r="M31396" s="529" t="s">
        <v>1060</v>
      </c>
    </row>
    <row r="31397" spans="12:13" x14ac:dyDescent="0.35">
      <c r="L31397" s="535" t="s">
        <v>32460</v>
      </c>
      <c r="M31397" s="529" t="s">
        <v>1060</v>
      </c>
    </row>
    <row r="31398" spans="12:13" x14ac:dyDescent="0.35">
      <c r="L31398" s="535" t="s">
        <v>32461</v>
      </c>
      <c r="M31398" s="529" t="s">
        <v>1075</v>
      </c>
    </row>
    <row r="31399" spans="12:13" x14ac:dyDescent="0.35">
      <c r="L31399" s="535" t="s">
        <v>32462</v>
      </c>
      <c r="M31399" s="529" t="s">
        <v>1060</v>
      </c>
    </row>
    <row r="31400" spans="12:13" x14ac:dyDescent="0.35">
      <c r="L31400" s="535" t="s">
        <v>32463</v>
      </c>
      <c r="M31400" s="529" t="s">
        <v>1075</v>
      </c>
    </row>
    <row r="31401" spans="12:13" x14ac:dyDescent="0.35">
      <c r="L31401" s="535" t="s">
        <v>32464</v>
      </c>
      <c r="M31401" s="529" t="s">
        <v>1075</v>
      </c>
    </row>
    <row r="31402" spans="12:13" x14ac:dyDescent="0.35">
      <c r="L31402" s="535" t="s">
        <v>32465</v>
      </c>
      <c r="M31402" s="529" t="s">
        <v>1075</v>
      </c>
    </row>
    <row r="31403" spans="12:13" x14ac:dyDescent="0.35">
      <c r="L31403" s="535" t="s">
        <v>32466</v>
      </c>
      <c r="M31403" s="529" t="s">
        <v>1060</v>
      </c>
    </row>
    <row r="31404" spans="12:13" x14ac:dyDescent="0.35">
      <c r="L31404" s="535" t="s">
        <v>32467</v>
      </c>
      <c r="M31404" s="529" t="s">
        <v>1060</v>
      </c>
    </row>
    <row r="31405" spans="12:13" x14ac:dyDescent="0.35">
      <c r="L31405" s="535" t="s">
        <v>32468</v>
      </c>
      <c r="M31405" s="529" t="s">
        <v>1060</v>
      </c>
    </row>
    <row r="31406" spans="12:13" x14ac:dyDescent="0.35">
      <c r="L31406" s="535" t="s">
        <v>32469</v>
      </c>
      <c r="M31406" s="529" t="s">
        <v>1060</v>
      </c>
    </row>
    <row r="31407" spans="12:13" x14ac:dyDescent="0.35">
      <c r="L31407" s="535" t="s">
        <v>32470</v>
      </c>
      <c r="M31407" s="529" t="s">
        <v>1060</v>
      </c>
    </row>
    <row r="31408" spans="12:13" x14ac:dyDescent="0.35">
      <c r="L31408" s="535" t="s">
        <v>32471</v>
      </c>
      <c r="M31408" s="529" t="s">
        <v>1060</v>
      </c>
    </row>
    <row r="31409" spans="12:13" x14ac:dyDescent="0.35">
      <c r="L31409" s="535" t="s">
        <v>32472</v>
      </c>
      <c r="M31409" s="529" t="s">
        <v>1060</v>
      </c>
    </row>
    <row r="31410" spans="12:13" x14ac:dyDescent="0.35">
      <c r="L31410" s="535" t="s">
        <v>32473</v>
      </c>
      <c r="M31410" s="529" t="s">
        <v>1060</v>
      </c>
    </row>
    <row r="31411" spans="12:13" x14ac:dyDescent="0.35">
      <c r="L31411" s="535" t="s">
        <v>32474</v>
      </c>
      <c r="M31411" s="529" t="s">
        <v>1060</v>
      </c>
    </row>
    <row r="31412" spans="12:13" x14ac:dyDescent="0.35">
      <c r="L31412" s="535" t="s">
        <v>32475</v>
      </c>
      <c r="M31412" s="529" t="s">
        <v>1075</v>
      </c>
    </row>
    <row r="31413" spans="12:13" x14ac:dyDescent="0.35">
      <c r="L31413" s="535" t="s">
        <v>32476</v>
      </c>
      <c r="M31413" s="529" t="s">
        <v>1060</v>
      </c>
    </row>
    <row r="31414" spans="12:13" x14ac:dyDescent="0.35">
      <c r="L31414" s="535" t="s">
        <v>32477</v>
      </c>
      <c r="M31414" s="529" t="s">
        <v>1060</v>
      </c>
    </row>
    <row r="31415" spans="12:13" x14ac:dyDescent="0.35">
      <c r="L31415" s="535" t="s">
        <v>32478</v>
      </c>
      <c r="M31415" s="529" t="s">
        <v>1075</v>
      </c>
    </row>
    <row r="31416" spans="12:13" x14ac:dyDescent="0.35">
      <c r="L31416" s="535" t="s">
        <v>32479</v>
      </c>
      <c r="M31416" s="529" t="s">
        <v>1060</v>
      </c>
    </row>
    <row r="31417" spans="12:13" x14ac:dyDescent="0.35">
      <c r="L31417" s="535" t="s">
        <v>32480</v>
      </c>
      <c r="M31417" s="529" t="s">
        <v>1075</v>
      </c>
    </row>
    <row r="31418" spans="12:13" x14ac:dyDescent="0.35">
      <c r="L31418" s="535" t="s">
        <v>32481</v>
      </c>
      <c r="M31418" s="529" t="s">
        <v>1060</v>
      </c>
    </row>
    <row r="31419" spans="12:13" x14ac:dyDescent="0.35">
      <c r="L31419" s="535" t="s">
        <v>32482</v>
      </c>
      <c r="M31419" s="529" t="s">
        <v>1060</v>
      </c>
    </row>
    <row r="31420" spans="12:13" x14ac:dyDescent="0.35">
      <c r="L31420" s="535" t="s">
        <v>32483</v>
      </c>
      <c r="M31420" s="529" t="s">
        <v>1060</v>
      </c>
    </row>
    <row r="31421" spans="12:13" x14ac:dyDescent="0.35">
      <c r="L31421" s="535" t="s">
        <v>32484</v>
      </c>
      <c r="M31421" s="529" t="s">
        <v>1060</v>
      </c>
    </row>
    <row r="31422" spans="12:13" x14ac:dyDescent="0.35">
      <c r="L31422" s="535" t="s">
        <v>32485</v>
      </c>
      <c r="M31422" s="529" t="s">
        <v>1060</v>
      </c>
    </row>
    <row r="31423" spans="12:13" x14ac:dyDescent="0.35">
      <c r="L31423" s="535" t="s">
        <v>32486</v>
      </c>
      <c r="M31423" s="529" t="s">
        <v>1060</v>
      </c>
    </row>
    <row r="31424" spans="12:13" x14ac:dyDescent="0.35">
      <c r="L31424" s="535" t="s">
        <v>32487</v>
      </c>
      <c r="M31424" s="529" t="s">
        <v>1060</v>
      </c>
    </row>
    <row r="31425" spans="12:13" x14ac:dyDescent="0.35">
      <c r="L31425" s="535" t="s">
        <v>32488</v>
      </c>
      <c r="M31425" s="529" t="s">
        <v>1060</v>
      </c>
    </row>
    <row r="31426" spans="12:13" x14ac:dyDescent="0.35">
      <c r="L31426" s="535" t="s">
        <v>32489</v>
      </c>
      <c r="M31426" s="529" t="s">
        <v>1060</v>
      </c>
    </row>
    <row r="31427" spans="12:13" x14ac:dyDescent="0.35">
      <c r="L31427" s="535" t="s">
        <v>32490</v>
      </c>
      <c r="M31427" s="529" t="s">
        <v>1060</v>
      </c>
    </row>
    <row r="31428" spans="12:13" x14ac:dyDescent="0.35">
      <c r="L31428" s="535" t="s">
        <v>32491</v>
      </c>
      <c r="M31428" s="529" t="s">
        <v>1060</v>
      </c>
    </row>
    <row r="31429" spans="12:13" x14ac:dyDescent="0.35">
      <c r="L31429" s="535" t="s">
        <v>32492</v>
      </c>
      <c r="M31429" s="529" t="s">
        <v>1060</v>
      </c>
    </row>
    <row r="31430" spans="12:13" x14ac:dyDescent="0.35">
      <c r="L31430" s="535" t="s">
        <v>32493</v>
      </c>
      <c r="M31430" s="529" t="s">
        <v>1060</v>
      </c>
    </row>
    <row r="31431" spans="12:13" x14ac:dyDescent="0.35">
      <c r="L31431" s="535" t="s">
        <v>32494</v>
      </c>
      <c r="M31431" s="529" t="s">
        <v>1060</v>
      </c>
    </row>
    <row r="31432" spans="12:13" x14ac:dyDescent="0.35">
      <c r="L31432" s="535" t="s">
        <v>32495</v>
      </c>
      <c r="M31432" s="529" t="s">
        <v>1060</v>
      </c>
    </row>
    <row r="31433" spans="12:13" x14ac:dyDescent="0.35">
      <c r="L31433" s="535" t="s">
        <v>32496</v>
      </c>
      <c r="M31433" s="529" t="s">
        <v>1060</v>
      </c>
    </row>
    <row r="31434" spans="12:13" x14ac:dyDescent="0.35">
      <c r="L31434" s="535" t="s">
        <v>32497</v>
      </c>
      <c r="M31434" s="529" t="s">
        <v>1060</v>
      </c>
    </row>
    <row r="31435" spans="12:13" x14ac:dyDescent="0.35">
      <c r="L31435" s="535" t="s">
        <v>32498</v>
      </c>
      <c r="M31435" s="529" t="s">
        <v>1060</v>
      </c>
    </row>
    <row r="31436" spans="12:13" x14ac:dyDescent="0.35">
      <c r="L31436" s="535" t="s">
        <v>32499</v>
      </c>
      <c r="M31436" s="529" t="s">
        <v>1060</v>
      </c>
    </row>
    <row r="31437" spans="12:13" x14ac:dyDescent="0.35">
      <c r="L31437" s="535" t="s">
        <v>32500</v>
      </c>
      <c r="M31437" s="529" t="s">
        <v>1060</v>
      </c>
    </row>
    <row r="31438" spans="12:13" x14ac:dyDescent="0.35">
      <c r="L31438" s="535" t="s">
        <v>32501</v>
      </c>
      <c r="M31438" s="529" t="s">
        <v>1060</v>
      </c>
    </row>
    <row r="31439" spans="12:13" x14ac:dyDescent="0.35">
      <c r="L31439" s="535" t="s">
        <v>32502</v>
      </c>
      <c r="M31439" s="529" t="s">
        <v>1060</v>
      </c>
    </row>
    <row r="31440" spans="12:13" x14ac:dyDescent="0.35">
      <c r="L31440" s="535" t="s">
        <v>32503</v>
      </c>
      <c r="M31440" s="529" t="s">
        <v>1060</v>
      </c>
    </row>
    <row r="31441" spans="12:13" x14ac:dyDescent="0.35">
      <c r="L31441" s="535" t="s">
        <v>32504</v>
      </c>
      <c r="M31441" s="529" t="s">
        <v>1060</v>
      </c>
    </row>
    <row r="31442" spans="12:13" x14ac:dyDescent="0.35">
      <c r="L31442" s="535" t="s">
        <v>32505</v>
      </c>
      <c r="M31442" s="529" t="s">
        <v>1060</v>
      </c>
    </row>
    <row r="31443" spans="12:13" x14ac:dyDescent="0.35">
      <c r="L31443" s="535" t="s">
        <v>32506</v>
      </c>
      <c r="M31443" s="529" t="s">
        <v>1060</v>
      </c>
    </row>
    <row r="31444" spans="12:13" x14ac:dyDescent="0.35">
      <c r="L31444" s="535" t="s">
        <v>32507</v>
      </c>
      <c r="M31444" s="529" t="s">
        <v>1060</v>
      </c>
    </row>
    <row r="31445" spans="12:13" x14ac:dyDescent="0.35">
      <c r="L31445" s="535" t="s">
        <v>32508</v>
      </c>
      <c r="M31445" s="529" t="s">
        <v>1060</v>
      </c>
    </row>
    <row r="31446" spans="12:13" x14ac:dyDescent="0.35">
      <c r="L31446" s="535" t="s">
        <v>32509</v>
      </c>
      <c r="M31446" s="529" t="s">
        <v>1060</v>
      </c>
    </row>
    <row r="31447" spans="12:13" x14ac:dyDescent="0.35">
      <c r="L31447" s="535" t="s">
        <v>32510</v>
      </c>
      <c r="M31447" s="529" t="s">
        <v>1060</v>
      </c>
    </row>
    <row r="31448" spans="12:13" x14ac:dyDescent="0.35">
      <c r="L31448" s="535" t="s">
        <v>32511</v>
      </c>
      <c r="M31448" s="529" t="s">
        <v>1060</v>
      </c>
    </row>
    <row r="31449" spans="12:13" x14ac:dyDescent="0.35">
      <c r="L31449" s="535" t="s">
        <v>32512</v>
      </c>
      <c r="M31449" s="529" t="s">
        <v>1060</v>
      </c>
    </row>
    <row r="31450" spans="12:13" x14ac:dyDescent="0.35">
      <c r="L31450" s="535" t="s">
        <v>32513</v>
      </c>
      <c r="M31450" s="529" t="s">
        <v>1060</v>
      </c>
    </row>
    <row r="31451" spans="12:13" x14ac:dyDescent="0.35">
      <c r="L31451" s="535" t="s">
        <v>32514</v>
      </c>
      <c r="M31451" s="529" t="s">
        <v>1060</v>
      </c>
    </row>
    <row r="31452" spans="12:13" x14ac:dyDescent="0.35">
      <c r="L31452" s="535" t="s">
        <v>32515</v>
      </c>
      <c r="M31452" s="529" t="s">
        <v>1060</v>
      </c>
    </row>
    <row r="31453" spans="12:13" x14ac:dyDescent="0.35">
      <c r="L31453" s="535" t="s">
        <v>32516</v>
      </c>
      <c r="M31453" s="529" t="s">
        <v>1060</v>
      </c>
    </row>
    <row r="31454" spans="12:13" x14ac:dyDescent="0.35">
      <c r="L31454" s="535" t="s">
        <v>32517</v>
      </c>
      <c r="M31454" s="529" t="s">
        <v>1060</v>
      </c>
    </row>
    <row r="31455" spans="12:13" x14ac:dyDescent="0.35">
      <c r="L31455" s="535" t="s">
        <v>32518</v>
      </c>
      <c r="M31455" s="529" t="s">
        <v>1060</v>
      </c>
    </row>
    <row r="31456" spans="12:13" x14ac:dyDescent="0.35">
      <c r="L31456" s="535" t="s">
        <v>32519</v>
      </c>
      <c r="M31456" s="529" t="s">
        <v>1060</v>
      </c>
    </row>
    <row r="31457" spans="12:13" x14ac:dyDescent="0.35">
      <c r="L31457" s="535" t="s">
        <v>32520</v>
      </c>
      <c r="M31457" s="529" t="s">
        <v>1060</v>
      </c>
    </row>
    <row r="31458" spans="12:13" x14ac:dyDescent="0.35">
      <c r="L31458" s="535" t="s">
        <v>32521</v>
      </c>
      <c r="M31458" s="529" t="s">
        <v>1060</v>
      </c>
    </row>
    <row r="31459" spans="12:13" x14ac:dyDescent="0.35">
      <c r="L31459" s="535" t="s">
        <v>32522</v>
      </c>
      <c r="M31459" s="529" t="s">
        <v>1060</v>
      </c>
    </row>
    <row r="31460" spans="12:13" x14ac:dyDescent="0.35">
      <c r="L31460" s="535" t="s">
        <v>32523</v>
      </c>
      <c r="M31460" s="529" t="s">
        <v>1060</v>
      </c>
    </row>
    <row r="31461" spans="12:13" x14ac:dyDescent="0.35">
      <c r="L31461" s="535" t="s">
        <v>32524</v>
      </c>
      <c r="M31461" s="529" t="s">
        <v>1060</v>
      </c>
    </row>
    <row r="31462" spans="12:13" x14ac:dyDescent="0.35">
      <c r="L31462" s="535" t="s">
        <v>32525</v>
      </c>
      <c r="M31462" s="529" t="s">
        <v>1060</v>
      </c>
    </row>
    <row r="31463" spans="12:13" x14ac:dyDescent="0.35">
      <c r="L31463" s="535" t="s">
        <v>32526</v>
      </c>
      <c r="M31463" s="529" t="s">
        <v>1060</v>
      </c>
    </row>
    <row r="31464" spans="12:13" x14ac:dyDescent="0.35">
      <c r="L31464" s="535" t="s">
        <v>32527</v>
      </c>
      <c r="M31464" s="529" t="s">
        <v>1060</v>
      </c>
    </row>
    <row r="31465" spans="12:13" x14ac:dyDescent="0.35">
      <c r="L31465" s="535" t="s">
        <v>32528</v>
      </c>
      <c r="M31465" s="529" t="s">
        <v>1060</v>
      </c>
    </row>
    <row r="31466" spans="12:13" x14ac:dyDescent="0.35">
      <c r="L31466" s="535" t="s">
        <v>32529</v>
      </c>
      <c r="M31466" s="529" t="s">
        <v>1060</v>
      </c>
    </row>
    <row r="31467" spans="12:13" x14ac:dyDescent="0.35">
      <c r="L31467" s="535" t="s">
        <v>32530</v>
      </c>
      <c r="M31467" s="529" t="s">
        <v>1060</v>
      </c>
    </row>
    <row r="31468" spans="12:13" x14ac:dyDescent="0.35">
      <c r="L31468" s="535" t="s">
        <v>32531</v>
      </c>
      <c r="M31468" s="529" t="s">
        <v>1060</v>
      </c>
    </row>
    <row r="31469" spans="12:13" x14ac:dyDescent="0.35">
      <c r="L31469" s="535" t="s">
        <v>32532</v>
      </c>
      <c r="M31469" s="529" t="s">
        <v>1060</v>
      </c>
    </row>
    <row r="31470" spans="12:13" x14ac:dyDescent="0.35">
      <c r="L31470" s="535" t="s">
        <v>32533</v>
      </c>
      <c r="M31470" s="529" t="s">
        <v>1060</v>
      </c>
    </row>
    <row r="31471" spans="12:13" x14ac:dyDescent="0.35">
      <c r="L31471" s="535" t="s">
        <v>32534</v>
      </c>
      <c r="M31471" s="529" t="s">
        <v>1060</v>
      </c>
    </row>
    <row r="31472" spans="12:13" x14ac:dyDescent="0.35">
      <c r="L31472" s="535" t="s">
        <v>32535</v>
      </c>
      <c r="M31472" s="529" t="s">
        <v>1060</v>
      </c>
    </row>
    <row r="31473" spans="12:13" x14ac:dyDescent="0.35">
      <c r="L31473" s="535" t="s">
        <v>32536</v>
      </c>
      <c r="M31473" s="529" t="s">
        <v>1060</v>
      </c>
    </row>
    <row r="31474" spans="12:13" x14ac:dyDescent="0.35">
      <c r="L31474" s="535" t="s">
        <v>32537</v>
      </c>
      <c r="M31474" s="529" t="s">
        <v>1060</v>
      </c>
    </row>
    <row r="31475" spans="12:13" x14ac:dyDescent="0.35">
      <c r="L31475" s="535" t="s">
        <v>32538</v>
      </c>
      <c r="M31475" s="529" t="s">
        <v>1060</v>
      </c>
    </row>
    <row r="31476" spans="12:13" x14ac:dyDescent="0.35">
      <c r="L31476" s="535" t="s">
        <v>32539</v>
      </c>
      <c r="M31476" s="529" t="s">
        <v>1060</v>
      </c>
    </row>
    <row r="31477" spans="12:13" x14ac:dyDescent="0.35">
      <c r="L31477" s="535" t="s">
        <v>32540</v>
      </c>
      <c r="M31477" s="529" t="s">
        <v>1060</v>
      </c>
    </row>
    <row r="31478" spans="12:13" x14ac:dyDescent="0.35">
      <c r="L31478" s="535" t="s">
        <v>32541</v>
      </c>
      <c r="M31478" s="529" t="s">
        <v>1060</v>
      </c>
    </row>
    <row r="31479" spans="12:13" x14ac:dyDescent="0.35">
      <c r="L31479" s="535" t="s">
        <v>32542</v>
      </c>
      <c r="M31479" s="529" t="s">
        <v>1060</v>
      </c>
    </row>
    <row r="31480" spans="12:13" x14ac:dyDescent="0.35">
      <c r="L31480" s="535" t="s">
        <v>32543</v>
      </c>
      <c r="M31480" s="529" t="s">
        <v>1060</v>
      </c>
    </row>
    <row r="31481" spans="12:13" x14ac:dyDescent="0.35">
      <c r="L31481" s="535" t="s">
        <v>32544</v>
      </c>
      <c r="M31481" s="529" t="s">
        <v>1060</v>
      </c>
    </row>
    <row r="31482" spans="12:13" x14ac:dyDescent="0.35">
      <c r="L31482" s="535" t="s">
        <v>32545</v>
      </c>
      <c r="M31482" s="529" t="s">
        <v>1060</v>
      </c>
    </row>
    <row r="31483" spans="12:13" x14ac:dyDescent="0.35">
      <c r="L31483" s="535" t="s">
        <v>32546</v>
      </c>
      <c r="M31483" s="529" t="s">
        <v>1060</v>
      </c>
    </row>
    <row r="31484" spans="12:13" x14ac:dyDescent="0.35">
      <c r="L31484" s="535" t="s">
        <v>32547</v>
      </c>
      <c r="M31484" s="529" t="s">
        <v>1060</v>
      </c>
    </row>
    <row r="31485" spans="12:13" x14ac:dyDescent="0.35">
      <c r="L31485" s="535" t="s">
        <v>32548</v>
      </c>
      <c r="M31485" s="529" t="s">
        <v>1060</v>
      </c>
    </row>
    <row r="31486" spans="12:13" x14ac:dyDescent="0.35">
      <c r="L31486" s="535" t="s">
        <v>32549</v>
      </c>
      <c r="M31486" s="529" t="s">
        <v>1060</v>
      </c>
    </row>
    <row r="31487" spans="12:13" x14ac:dyDescent="0.35">
      <c r="L31487" s="535" t="s">
        <v>32550</v>
      </c>
      <c r="M31487" s="529" t="s">
        <v>1060</v>
      </c>
    </row>
    <row r="31488" spans="12:13" x14ac:dyDescent="0.35">
      <c r="L31488" s="535" t="s">
        <v>32551</v>
      </c>
      <c r="M31488" s="529" t="s">
        <v>1060</v>
      </c>
    </row>
    <row r="31489" spans="12:13" x14ac:dyDescent="0.35">
      <c r="L31489" s="535" t="s">
        <v>32552</v>
      </c>
      <c r="M31489" s="529" t="s">
        <v>1060</v>
      </c>
    </row>
    <row r="31490" spans="12:13" x14ac:dyDescent="0.35">
      <c r="L31490" s="535" t="s">
        <v>32553</v>
      </c>
      <c r="M31490" s="529" t="s">
        <v>1060</v>
      </c>
    </row>
    <row r="31491" spans="12:13" x14ac:dyDescent="0.35">
      <c r="L31491" s="535" t="s">
        <v>32554</v>
      </c>
      <c r="M31491" s="529" t="s">
        <v>1060</v>
      </c>
    </row>
    <row r="31492" spans="12:13" x14ac:dyDescent="0.35">
      <c r="L31492" s="535" t="s">
        <v>32555</v>
      </c>
      <c r="M31492" s="529" t="s">
        <v>1060</v>
      </c>
    </row>
    <row r="31493" spans="12:13" x14ac:dyDescent="0.35">
      <c r="L31493" s="535" t="s">
        <v>32556</v>
      </c>
      <c r="M31493" s="529" t="s">
        <v>1060</v>
      </c>
    </row>
    <row r="31494" spans="12:13" x14ac:dyDescent="0.35">
      <c r="L31494" s="535" t="s">
        <v>32557</v>
      </c>
      <c r="M31494" s="529" t="s">
        <v>1060</v>
      </c>
    </row>
    <row r="31495" spans="12:13" x14ac:dyDescent="0.35">
      <c r="L31495" s="535" t="s">
        <v>32558</v>
      </c>
      <c r="M31495" s="529" t="s">
        <v>1060</v>
      </c>
    </row>
    <row r="31496" spans="12:13" x14ac:dyDescent="0.35">
      <c r="L31496" s="535" t="s">
        <v>32559</v>
      </c>
      <c r="M31496" s="529" t="s">
        <v>1060</v>
      </c>
    </row>
    <row r="31497" spans="12:13" x14ac:dyDescent="0.35">
      <c r="L31497" s="535" t="s">
        <v>32560</v>
      </c>
      <c r="M31497" s="529" t="s">
        <v>1060</v>
      </c>
    </row>
    <row r="31498" spans="12:13" x14ac:dyDescent="0.35">
      <c r="L31498" s="535" t="s">
        <v>32561</v>
      </c>
      <c r="M31498" s="529" t="s">
        <v>1060</v>
      </c>
    </row>
    <row r="31499" spans="12:13" x14ac:dyDescent="0.35">
      <c r="L31499" s="535" t="s">
        <v>32562</v>
      </c>
      <c r="M31499" s="529" t="s">
        <v>1060</v>
      </c>
    </row>
    <row r="31500" spans="12:13" x14ac:dyDescent="0.35">
      <c r="L31500" s="535" t="s">
        <v>32563</v>
      </c>
      <c r="M31500" s="529" t="s">
        <v>1060</v>
      </c>
    </row>
    <row r="31501" spans="12:13" x14ac:dyDescent="0.35">
      <c r="L31501" s="535" t="s">
        <v>32564</v>
      </c>
      <c r="M31501" s="529" t="s">
        <v>1060</v>
      </c>
    </row>
    <row r="31502" spans="12:13" x14ac:dyDescent="0.35">
      <c r="L31502" s="535" t="s">
        <v>32565</v>
      </c>
      <c r="M31502" s="529" t="s">
        <v>1060</v>
      </c>
    </row>
    <row r="31503" spans="12:13" x14ac:dyDescent="0.35">
      <c r="L31503" s="535" t="s">
        <v>32566</v>
      </c>
      <c r="M31503" s="529" t="s">
        <v>1060</v>
      </c>
    </row>
    <row r="31504" spans="12:13" x14ac:dyDescent="0.35">
      <c r="L31504" s="535" t="s">
        <v>32567</v>
      </c>
      <c r="M31504" s="529" t="s">
        <v>1060</v>
      </c>
    </row>
    <row r="31505" spans="12:13" x14ac:dyDescent="0.35">
      <c r="L31505" s="535" t="s">
        <v>32568</v>
      </c>
      <c r="M31505" s="529" t="s">
        <v>1060</v>
      </c>
    </row>
    <row r="31506" spans="12:13" x14ac:dyDescent="0.35">
      <c r="L31506" s="535" t="s">
        <v>32569</v>
      </c>
      <c r="M31506" s="529" t="s">
        <v>1060</v>
      </c>
    </row>
    <row r="31507" spans="12:13" x14ac:dyDescent="0.35">
      <c r="L31507" s="535" t="s">
        <v>32570</v>
      </c>
      <c r="M31507" s="529" t="s">
        <v>1060</v>
      </c>
    </row>
    <row r="31508" spans="12:13" x14ac:dyDescent="0.35">
      <c r="L31508" s="535" t="s">
        <v>32571</v>
      </c>
      <c r="M31508" s="529" t="s">
        <v>1060</v>
      </c>
    </row>
    <row r="31509" spans="12:13" x14ac:dyDescent="0.35">
      <c r="L31509" s="535" t="s">
        <v>32572</v>
      </c>
      <c r="M31509" s="529" t="s">
        <v>1060</v>
      </c>
    </row>
    <row r="31510" spans="12:13" x14ac:dyDescent="0.35">
      <c r="L31510" s="535" t="s">
        <v>32573</v>
      </c>
      <c r="M31510" s="529" t="s">
        <v>1060</v>
      </c>
    </row>
    <row r="31511" spans="12:13" x14ac:dyDescent="0.35">
      <c r="L31511" s="535" t="s">
        <v>32574</v>
      </c>
      <c r="M31511" s="529" t="s">
        <v>1060</v>
      </c>
    </row>
    <row r="31512" spans="12:13" x14ac:dyDescent="0.35">
      <c r="L31512" s="535" t="s">
        <v>32575</v>
      </c>
      <c r="M31512" s="529" t="s">
        <v>1060</v>
      </c>
    </row>
    <row r="31513" spans="12:13" x14ac:dyDescent="0.35">
      <c r="L31513" s="535" t="s">
        <v>32576</v>
      </c>
      <c r="M31513" s="529" t="s">
        <v>1060</v>
      </c>
    </row>
    <row r="31514" spans="12:13" x14ac:dyDescent="0.35">
      <c r="L31514" s="535" t="s">
        <v>32577</v>
      </c>
      <c r="M31514" s="529" t="s">
        <v>1060</v>
      </c>
    </row>
    <row r="31515" spans="12:13" x14ac:dyDescent="0.35">
      <c r="L31515" s="535" t="s">
        <v>32578</v>
      </c>
      <c r="M31515" s="529" t="s">
        <v>1060</v>
      </c>
    </row>
    <row r="31516" spans="12:13" x14ac:dyDescent="0.35">
      <c r="L31516" s="535" t="s">
        <v>32579</v>
      </c>
      <c r="M31516" s="529" t="s">
        <v>1060</v>
      </c>
    </row>
    <row r="31517" spans="12:13" x14ac:dyDescent="0.35">
      <c r="L31517" s="535" t="s">
        <v>32580</v>
      </c>
      <c r="M31517" s="529" t="s">
        <v>1060</v>
      </c>
    </row>
    <row r="31518" spans="12:13" x14ac:dyDescent="0.35">
      <c r="L31518" s="535" t="s">
        <v>32581</v>
      </c>
      <c r="M31518" s="529" t="s">
        <v>1060</v>
      </c>
    </row>
    <row r="31519" spans="12:13" x14ac:dyDescent="0.35">
      <c r="L31519" s="535" t="s">
        <v>32582</v>
      </c>
      <c r="M31519" s="529" t="s">
        <v>1060</v>
      </c>
    </row>
    <row r="31520" spans="12:13" x14ac:dyDescent="0.35">
      <c r="L31520" s="535" t="s">
        <v>32583</v>
      </c>
      <c r="M31520" s="529" t="s">
        <v>1060</v>
      </c>
    </row>
    <row r="31521" spans="12:13" x14ac:dyDescent="0.35">
      <c r="L31521" s="535" t="s">
        <v>32584</v>
      </c>
      <c r="M31521" s="529" t="s">
        <v>1060</v>
      </c>
    </row>
    <row r="31522" spans="12:13" x14ac:dyDescent="0.35">
      <c r="L31522" s="535" t="s">
        <v>32585</v>
      </c>
      <c r="M31522" s="529" t="s">
        <v>1060</v>
      </c>
    </row>
    <row r="31523" spans="12:13" x14ac:dyDescent="0.35">
      <c r="L31523" s="535" t="s">
        <v>32586</v>
      </c>
      <c r="M31523" s="529" t="s">
        <v>1060</v>
      </c>
    </row>
    <row r="31524" spans="12:13" x14ac:dyDescent="0.35">
      <c r="L31524" s="535" t="s">
        <v>32587</v>
      </c>
      <c r="M31524" s="529" t="s">
        <v>1060</v>
      </c>
    </row>
    <row r="31525" spans="12:13" x14ac:dyDescent="0.35">
      <c r="L31525" s="535" t="s">
        <v>32588</v>
      </c>
      <c r="M31525" s="529" t="s">
        <v>1060</v>
      </c>
    </row>
    <row r="31526" spans="12:13" x14ac:dyDescent="0.35">
      <c r="L31526" s="535" t="s">
        <v>32589</v>
      </c>
      <c r="M31526" s="529" t="s">
        <v>1060</v>
      </c>
    </row>
    <row r="31527" spans="12:13" x14ac:dyDescent="0.35">
      <c r="L31527" s="535" t="s">
        <v>32590</v>
      </c>
      <c r="M31527" s="529" t="s">
        <v>1060</v>
      </c>
    </row>
    <row r="31528" spans="12:13" x14ac:dyDescent="0.35">
      <c r="L31528" s="535" t="s">
        <v>32591</v>
      </c>
      <c r="M31528" s="529" t="s">
        <v>1060</v>
      </c>
    </row>
    <row r="31529" spans="12:13" x14ac:dyDescent="0.35">
      <c r="L31529" s="535" t="s">
        <v>32592</v>
      </c>
      <c r="M31529" s="529" t="s">
        <v>1060</v>
      </c>
    </row>
    <row r="31530" spans="12:13" x14ac:dyDescent="0.35">
      <c r="L31530" s="535" t="s">
        <v>32593</v>
      </c>
      <c r="M31530" s="529" t="s">
        <v>1060</v>
      </c>
    </row>
    <row r="31531" spans="12:13" x14ac:dyDescent="0.35">
      <c r="L31531" s="535" t="s">
        <v>32594</v>
      </c>
      <c r="M31531" s="529" t="s">
        <v>1060</v>
      </c>
    </row>
    <row r="31532" spans="12:13" x14ac:dyDescent="0.35">
      <c r="L31532" s="535" t="s">
        <v>32595</v>
      </c>
      <c r="M31532" s="529" t="s">
        <v>1060</v>
      </c>
    </row>
    <row r="31533" spans="12:13" x14ac:dyDescent="0.35">
      <c r="L31533" s="535" t="s">
        <v>32596</v>
      </c>
      <c r="M31533" s="529" t="s">
        <v>1060</v>
      </c>
    </row>
    <row r="31534" spans="12:13" x14ac:dyDescent="0.35">
      <c r="L31534" s="535" t="s">
        <v>32597</v>
      </c>
      <c r="M31534" s="529" t="s">
        <v>1060</v>
      </c>
    </row>
    <row r="31535" spans="12:13" x14ac:dyDescent="0.35">
      <c r="L31535" s="535" t="s">
        <v>32598</v>
      </c>
      <c r="M31535" s="529" t="s">
        <v>1060</v>
      </c>
    </row>
    <row r="31536" spans="12:13" x14ac:dyDescent="0.35">
      <c r="L31536" s="535" t="s">
        <v>32599</v>
      </c>
      <c r="M31536" s="529" t="s">
        <v>1060</v>
      </c>
    </row>
    <row r="31537" spans="12:13" x14ac:dyDescent="0.35">
      <c r="L31537" s="535" t="s">
        <v>32600</v>
      </c>
      <c r="M31537" s="529" t="s">
        <v>1060</v>
      </c>
    </row>
    <row r="31538" spans="12:13" x14ac:dyDescent="0.35">
      <c r="L31538" s="535" t="s">
        <v>32601</v>
      </c>
      <c r="M31538" s="529" t="s">
        <v>1060</v>
      </c>
    </row>
    <row r="31539" spans="12:13" x14ac:dyDescent="0.35">
      <c r="L31539" s="535" t="s">
        <v>32602</v>
      </c>
      <c r="M31539" s="529" t="s">
        <v>1060</v>
      </c>
    </row>
    <row r="31540" spans="12:13" x14ac:dyDescent="0.35">
      <c r="L31540" s="535" t="s">
        <v>32603</v>
      </c>
      <c r="M31540" s="529" t="s">
        <v>1060</v>
      </c>
    </row>
    <row r="31541" spans="12:13" x14ac:dyDescent="0.35">
      <c r="L31541" s="535" t="s">
        <v>32604</v>
      </c>
      <c r="M31541" s="529" t="s">
        <v>1060</v>
      </c>
    </row>
    <row r="31542" spans="12:13" x14ac:dyDescent="0.35">
      <c r="L31542" s="535" t="s">
        <v>32605</v>
      </c>
      <c r="M31542" s="529" t="s">
        <v>1060</v>
      </c>
    </row>
    <row r="31543" spans="12:13" x14ac:dyDescent="0.35">
      <c r="L31543" s="535" t="s">
        <v>32606</v>
      </c>
      <c r="M31543" s="529" t="s">
        <v>1060</v>
      </c>
    </row>
    <row r="31544" spans="12:13" x14ac:dyDescent="0.35">
      <c r="L31544" s="535" t="s">
        <v>32607</v>
      </c>
      <c r="M31544" s="529" t="s">
        <v>1060</v>
      </c>
    </row>
    <row r="31545" spans="12:13" x14ac:dyDescent="0.35">
      <c r="L31545" s="535" t="s">
        <v>32608</v>
      </c>
      <c r="M31545" s="529" t="s">
        <v>1060</v>
      </c>
    </row>
    <row r="31546" spans="12:13" x14ac:dyDescent="0.35">
      <c r="L31546" s="535" t="s">
        <v>32609</v>
      </c>
      <c r="M31546" s="529" t="s">
        <v>1060</v>
      </c>
    </row>
    <row r="31547" spans="12:13" x14ac:dyDescent="0.35">
      <c r="L31547" s="535" t="s">
        <v>32610</v>
      </c>
      <c r="M31547" s="529" t="s">
        <v>1060</v>
      </c>
    </row>
    <row r="31548" spans="12:13" x14ac:dyDescent="0.35">
      <c r="L31548" s="535" t="s">
        <v>32611</v>
      </c>
      <c r="M31548" s="529" t="s">
        <v>1060</v>
      </c>
    </row>
    <row r="31549" spans="12:13" x14ac:dyDescent="0.35">
      <c r="L31549" s="535" t="s">
        <v>32612</v>
      </c>
      <c r="M31549" s="529" t="s">
        <v>1060</v>
      </c>
    </row>
    <row r="31550" spans="12:13" x14ac:dyDescent="0.35">
      <c r="L31550" s="535" t="s">
        <v>32613</v>
      </c>
      <c r="M31550" s="529" t="s">
        <v>1060</v>
      </c>
    </row>
    <row r="31551" spans="12:13" x14ac:dyDescent="0.35">
      <c r="L31551" s="535" t="s">
        <v>32614</v>
      </c>
      <c r="M31551" s="529" t="s">
        <v>1060</v>
      </c>
    </row>
    <row r="31552" spans="12:13" x14ac:dyDescent="0.35">
      <c r="L31552" s="535" t="s">
        <v>32615</v>
      </c>
      <c r="M31552" s="529" t="s">
        <v>1060</v>
      </c>
    </row>
    <row r="31553" spans="12:13" x14ac:dyDescent="0.35">
      <c r="L31553" s="535" t="s">
        <v>32616</v>
      </c>
      <c r="M31553" s="529" t="s">
        <v>1060</v>
      </c>
    </row>
    <row r="31554" spans="12:13" x14ac:dyDescent="0.35">
      <c r="L31554" s="535" t="s">
        <v>32617</v>
      </c>
      <c r="M31554" s="529" t="s">
        <v>1060</v>
      </c>
    </row>
    <row r="31555" spans="12:13" x14ac:dyDescent="0.35">
      <c r="L31555" s="535" t="s">
        <v>32618</v>
      </c>
      <c r="M31555" s="529" t="s">
        <v>1060</v>
      </c>
    </row>
    <row r="31556" spans="12:13" x14ac:dyDescent="0.35">
      <c r="L31556" s="535" t="s">
        <v>32619</v>
      </c>
      <c r="M31556" s="529" t="s">
        <v>1060</v>
      </c>
    </row>
    <row r="31557" spans="12:13" x14ac:dyDescent="0.35">
      <c r="L31557" s="535" t="s">
        <v>32620</v>
      </c>
      <c r="M31557" s="529" t="s">
        <v>1060</v>
      </c>
    </row>
    <row r="31558" spans="12:13" x14ac:dyDescent="0.35">
      <c r="L31558" s="535" t="s">
        <v>32621</v>
      </c>
      <c r="M31558" s="529" t="s">
        <v>1060</v>
      </c>
    </row>
    <row r="31559" spans="12:13" x14ac:dyDescent="0.35">
      <c r="L31559" s="535" t="s">
        <v>32622</v>
      </c>
      <c r="M31559" s="529" t="s">
        <v>1060</v>
      </c>
    </row>
    <row r="31560" spans="12:13" x14ac:dyDescent="0.35">
      <c r="L31560" s="535" t="s">
        <v>32623</v>
      </c>
      <c r="M31560" s="529" t="s">
        <v>1060</v>
      </c>
    </row>
    <row r="31561" spans="12:13" x14ac:dyDescent="0.35">
      <c r="L31561" s="535" t="s">
        <v>32624</v>
      </c>
      <c r="M31561" s="529" t="s">
        <v>1060</v>
      </c>
    </row>
    <row r="31562" spans="12:13" x14ac:dyDescent="0.35">
      <c r="L31562" s="535" t="s">
        <v>32625</v>
      </c>
      <c r="M31562" s="529" t="s">
        <v>1060</v>
      </c>
    </row>
    <row r="31563" spans="12:13" x14ac:dyDescent="0.35">
      <c r="L31563" s="535" t="s">
        <v>32626</v>
      </c>
      <c r="M31563" s="529" t="s">
        <v>1060</v>
      </c>
    </row>
    <row r="31564" spans="12:13" x14ac:dyDescent="0.35">
      <c r="L31564" s="535" t="s">
        <v>32627</v>
      </c>
      <c r="M31564" s="529" t="s">
        <v>1060</v>
      </c>
    </row>
    <row r="31565" spans="12:13" x14ac:dyDescent="0.35">
      <c r="L31565" s="535" t="s">
        <v>32628</v>
      </c>
      <c r="M31565" s="529" t="s">
        <v>1060</v>
      </c>
    </row>
    <row r="31566" spans="12:13" x14ac:dyDescent="0.35">
      <c r="L31566" s="535" t="s">
        <v>32629</v>
      </c>
      <c r="M31566" s="529" t="s">
        <v>1060</v>
      </c>
    </row>
    <row r="31567" spans="12:13" x14ac:dyDescent="0.35">
      <c r="L31567" s="535" t="s">
        <v>32630</v>
      </c>
      <c r="M31567" s="529" t="s">
        <v>1060</v>
      </c>
    </row>
    <row r="31568" spans="12:13" x14ac:dyDescent="0.35">
      <c r="L31568" s="535" t="s">
        <v>32631</v>
      </c>
      <c r="M31568" s="529" t="s">
        <v>1060</v>
      </c>
    </row>
    <row r="31569" spans="12:13" x14ac:dyDescent="0.35">
      <c r="L31569" s="535" t="s">
        <v>32632</v>
      </c>
      <c r="M31569" s="529" t="s">
        <v>1060</v>
      </c>
    </row>
    <row r="31570" spans="12:13" x14ac:dyDescent="0.35">
      <c r="L31570" s="535" t="s">
        <v>32633</v>
      </c>
      <c r="M31570" s="529" t="s">
        <v>1060</v>
      </c>
    </row>
    <row r="31571" spans="12:13" x14ac:dyDescent="0.35">
      <c r="L31571" s="535" t="s">
        <v>32634</v>
      </c>
      <c r="M31571" s="529" t="s">
        <v>1060</v>
      </c>
    </row>
    <row r="31572" spans="12:13" x14ac:dyDescent="0.35">
      <c r="L31572" s="535" t="s">
        <v>32635</v>
      </c>
      <c r="M31572" s="529" t="s">
        <v>1060</v>
      </c>
    </row>
    <row r="31573" spans="12:13" x14ac:dyDescent="0.35">
      <c r="L31573" s="535" t="s">
        <v>32636</v>
      </c>
      <c r="M31573" s="529" t="s">
        <v>1060</v>
      </c>
    </row>
    <row r="31574" spans="12:13" x14ac:dyDescent="0.35">
      <c r="L31574" s="535" t="s">
        <v>32637</v>
      </c>
      <c r="M31574" s="529" t="s">
        <v>1060</v>
      </c>
    </row>
    <row r="31575" spans="12:13" x14ac:dyDescent="0.35">
      <c r="L31575" s="535" t="s">
        <v>32638</v>
      </c>
      <c r="M31575" s="529" t="s">
        <v>1060</v>
      </c>
    </row>
    <row r="31576" spans="12:13" x14ac:dyDescent="0.35">
      <c r="L31576" s="535" t="s">
        <v>32639</v>
      </c>
      <c r="M31576" s="529" t="s">
        <v>1060</v>
      </c>
    </row>
    <row r="31577" spans="12:13" x14ac:dyDescent="0.35">
      <c r="L31577" s="535" t="s">
        <v>32640</v>
      </c>
      <c r="M31577" s="529" t="s">
        <v>1060</v>
      </c>
    </row>
    <row r="31578" spans="12:13" x14ac:dyDescent="0.35">
      <c r="L31578" s="535" t="s">
        <v>32641</v>
      </c>
      <c r="M31578" s="529" t="s">
        <v>1060</v>
      </c>
    </row>
    <row r="31579" spans="12:13" x14ac:dyDescent="0.35">
      <c r="L31579" s="535" t="s">
        <v>32642</v>
      </c>
      <c r="M31579" s="529" t="s">
        <v>1060</v>
      </c>
    </row>
    <row r="31580" spans="12:13" x14ac:dyDescent="0.35">
      <c r="L31580" s="535" t="s">
        <v>32643</v>
      </c>
      <c r="M31580" s="529" t="s">
        <v>1060</v>
      </c>
    </row>
    <row r="31581" spans="12:13" x14ac:dyDescent="0.35">
      <c r="L31581" s="535" t="s">
        <v>32644</v>
      </c>
      <c r="M31581" s="529" t="s">
        <v>1060</v>
      </c>
    </row>
    <row r="31582" spans="12:13" x14ac:dyDescent="0.35">
      <c r="L31582" s="535" t="s">
        <v>32645</v>
      </c>
      <c r="M31582" s="529" t="s">
        <v>1060</v>
      </c>
    </row>
    <row r="31583" spans="12:13" x14ac:dyDescent="0.35">
      <c r="L31583" s="535" t="s">
        <v>32646</v>
      </c>
      <c r="M31583" s="529" t="s">
        <v>1060</v>
      </c>
    </row>
    <row r="31584" spans="12:13" x14ac:dyDescent="0.35">
      <c r="L31584" s="535" t="s">
        <v>32647</v>
      </c>
      <c r="M31584" s="529" t="s">
        <v>1060</v>
      </c>
    </row>
    <row r="31585" spans="12:13" x14ac:dyDescent="0.35">
      <c r="L31585" s="535" t="s">
        <v>32648</v>
      </c>
      <c r="M31585" s="529" t="s">
        <v>1060</v>
      </c>
    </row>
    <row r="31586" spans="12:13" x14ac:dyDescent="0.35">
      <c r="L31586" s="535" t="s">
        <v>32649</v>
      </c>
      <c r="M31586" s="529" t="s">
        <v>1060</v>
      </c>
    </row>
    <row r="31587" spans="12:13" x14ac:dyDescent="0.35">
      <c r="L31587" s="535" t="s">
        <v>32650</v>
      </c>
      <c r="M31587" s="529" t="s">
        <v>1060</v>
      </c>
    </row>
    <row r="31588" spans="12:13" x14ac:dyDescent="0.35">
      <c r="L31588" s="535" t="s">
        <v>32651</v>
      </c>
      <c r="M31588" s="529" t="s">
        <v>1060</v>
      </c>
    </row>
    <row r="31589" spans="12:13" x14ac:dyDescent="0.35">
      <c r="L31589" s="535" t="s">
        <v>32652</v>
      </c>
      <c r="M31589" s="529" t="s">
        <v>1060</v>
      </c>
    </row>
    <row r="31590" spans="12:13" x14ac:dyDescent="0.35">
      <c r="L31590" s="535" t="s">
        <v>32653</v>
      </c>
      <c r="M31590" s="529" t="s">
        <v>1060</v>
      </c>
    </row>
    <row r="31591" spans="12:13" x14ac:dyDescent="0.35">
      <c r="L31591" s="535" t="s">
        <v>32654</v>
      </c>
      <c r="M31591" s="529" t="s">
        <v>1060</v>
      </c>
    </row>
    <row r="31592" spans="12:13" x14ac:dyDescent="0.35">
      <c r="L31592" s="535" t="s">
        <v>32655</v>
      </c>
      <c r="M31592" s="529" t="s">
        <v>1060</v>
      </c>
    </row>
    <row r="31593" spans="12:13" x14ac:dyDescent="0.35">
      <c r="L31593" s="535" t="s">
        <v>32656</v>
      </c>
      <c r="M31593" s="529" t="s">
        <v>1060</v>
      </c>
    </row>
    <row r="31594" spans="12:13" x14ac:dyDescent="0.35">
      <c r="L31594" s="535" t="s">
        <v>32657</v>
      </c>
      <c r="M31594" s="529" t="s">
        <v>1060</v>
      </c>
    </row>
    <row r="31595" spans="12:13" x14ac:dyDescent="0.35">
      <c r="L31595" s="535" t="s">
        <v>32658</v>
      </c>
      <c r="M31595" s="529" t="s">
        <v>1060</v>
      </c>
    </row>
    <row r="31596" spans="12:13" x14ac:dyDescent="0.35">
      <c r="L31596" s="535" t="s">
        <v>32659</v>
      </c>
      <c r="M31596" s="529" t="s">
        <v>1060</v>
      </c>
    </row>
    <row r="31597" spans="12:13" x14ac:dyDescent="0.35">
      <c r="L31597" s="535" t="s">
        <v>32660</v>
      </c>
      <c r="M31597" s="529" t="s">
        <v>1060</v>
      </c>
    </row>
    <row r="31598" spans="12:13" x14ac:dyDescent="0.35">
      <c r="L31598" s="535" t="s">
        <v>32661</v>
      </c>
      <c r="M31598" s="529" t="s">
        <v>1060</v>
      </c>
    </row>
    <row r="31599" spans="12:13" x14ac:dyDescent="0.35">
      <c r="L31599" s="535" t="s">
        <v>32662</v>
      </c>
      <c r="M31599" s="529" t="s">
        <v>1060</v>
      </c>
    </row>
    <row r="31600" spans="12:13" x14ac:dyDescent="0.35">
      <c r="L31600" s="535" t="s">
        <v>32663</v>
      </c>
      <c r="M31600" s="529" t="s">
        <v>1060</v>
      </c>
    </row>
    <row r="31601" spans="12:13" x14ac:dyDescent="0.35">
      <c r="L31601" s="535" t="s">
        <v>32664</v>
      </c>
      <c r="M31601" s="529" t="s">
        <v>1060</v>
      </c>
    </row>
    <row r="31602" spans="12:13" x14ac:dyDescent="0.35">
      <c r="L31602" s="535" t="s">
        <v>32665</v>
      </c>
      <c r="M31602" s="529" t="s">
        <v>1060</v>
      </c>
    </row>
    <row r="31603" spans="12:13" x14ac:dyDescent="0.35">
      <c r="L31603" s="535" t="s">
        <v>32666</v>
      </c>
      <c r="M31603" s="529" t="s">
        <v>1060</v>
      </c>
    </row>
    <row r="31604" spans="12:13" x14ac:dyDescent="0.35">
      <c r="L31604" s="535" t="s">
        <v>32667</v>
      </c>
      <c r="M31604" s="529" t="s">
        <v>1060</v>
      </c>
    </row>
    <row r="31605" spans="12:13" x14ac:dyDescent="0.35">
      <c r="L31605" s="535" t="s">
        <v>32668</v>
      </c>
      <c r="M31605" s="529" t="s">
        <v>1060</v>
      </c>
    </row>
    <row r="31606" spans="12:13" x14ac:dyDescent="0.35">
      <c r="L31606" s="535" t="s">
        <v>32669</v>
      </c>
      <c r="M31606" s="529" t="s">
        <v>1060</v>
      </c>
    </row>
    <row r="31607" spans="12:13" x14ac:dyDescent="0.35">
      <c r="L31607" s="535" t="s">
        <v>32670</v>
      </c>
      <c r="M31607" s="529" t="s">
        <v>1060</v>
      </c>
    </row>
    <row r="31608" spans="12:13" x14ac:dyDescent="0.35">
      <c r="L31608" s="535" t="s">
        <v>32671</v>
      </c>
      <c r="M31608" s="529" t="s">
        <v>1060</v>
      </c>
    </row>
    <row r="31609" spans="12:13" x14ac:dyDescent="0.35">
      <c r="L31609" s="535" t="s">
        <v>32672</v>
      </c>
      <c r="M31609" s="529" t="s">
        <v>1060</v>
      </c>
    </row>
    <row r="31610" spans="12:13" x14ac:dyDescent="0.35">
      <c r="L31610" s="535" t="s">
        <v>32673</v>
      </c>
      <c r="M31610" s="529" t="s">
        <v>1060</v>
      </c>
    </row>
    <row r="31611" spans="12:13" x14ac:dyDescent="0.35">
      <c r="L31611" s="535" t="s">
        <v>32674</v>
      </c>
      <c r="M31611" s="529" t="s">
        <v>1060</v>
      </c>
    </row>
    <row r="31612" spans="12:13" x14ac:dyDescent="0.35">
      <c r="L31612" s="535" t="s">
        <v>32675</v>
      </c>
      <c r="M31612" s="529" t="s">
        <v>1060</v>
      </c>
    </row>
    <row r="31613" spans="12:13" x14ac:dyDescent="0.35">
      <c r="L31613" s="535" t="s">
        <v>32676</v>
      </c>
      <c r="M31613" s="529" t="s">
        <v>1060</v>
      </c>
    </row>
    <row r="31614" spans="12:13" x14ac:dyDescent="0.35">
      <c r="L31614" s="535" t="s">
        <v>32677</v>
      </c>
      <c r="M31614" s="529" t="s">
        <v>1060</v>
      </c>
    </row>
    <row r="31615" spans="12:13" x14ac:dyDescent="0.35">
      <c r="L31615" s="535" t="s">
        <v>32678</v>
      </c>
      <c r="M31615" s="529" t="s">
        <v>1060</v>
      </c>
    </row>
    <row r="31616" spans="12:13" x14ac:dyDescent="0.35">
      <c r="L31616" s="535" t="s">
        <v>32679</v>
      </c>
      <c r="M31616" s="529" t="s">
        <v>1060</v>
      </c>
    </row>
    <row r="31617" spans="12:13" x14ac:dyDescent="0.35">
      <c r="L31617" s="535" t="s">
        <v>32680</v>
      </c>
      <c r="M31617" s="529" t="s">
        <v>1060</v>
      </c>
    </row>
    <row r="31618" spans="12:13" x14ac:dyDescent="0.35">
      <c r="L31618" s="535" t="s">
        <v>32681</v>
      </c>
      <c r="M31618" s="529" t="s">
        <v>1060</v>
      </c>
    </row>
    <row r="31619" spans="12:13" x14ac:dyDescent="0.35">
      <c r="L31619" s="535" t="s">
        <v>32682</v>
      </c>
      <c r="M31619" s="529" t="s">
        <v>1060</v>
      </c>
    </row>
    <row r="31620" spans="12:13" x14ac:dyDescent="0.35">
      <c r="L31620" s="535" t="s">
        <v>32683</v>
      </c>
      <c r="M31620" s="529" t="s">
        <v>1060</v>
      </c>
    </row>
    <row r="31621" spans="12:13" x14ac:dyDescent="0.35">
      <c r="L31621" s="535" t="s">
        <v>32684</v>
      </c>
      <c r="M31621" s="529" t="s">
        <v>1060</v>
      </c>
    </row>
    <row r="31622" spans="12:13" x14ac:dyDescent="0.35">
      <c r="L31622" s="535" t="s">
        <v>32685</v>
      </c>
      <c r="M31622" s="529" t="s">
        <v>1060</v>
      </c>
    </row>
    <row r="31623" spans="12:13" x14ac:dyDescent="0.35">
      <c r="L31623" s="535" t="s">
        <v>32686</v>
      </c>
      <c r="M31623" s="529" t="s">
        <v>1060</v>
      </c>
    </row>
    <row r="31624" spans="12:13" x14ac:dyDescent="0.35">
      <c r="L31624" s="535" t="s">
        <v>32687</v>
      </c>
      <c r="M31624" s="529" t="s">
        <v>1060</v>
      </c>
    </row>
    <row r="31625" spans="12:13" x14ac:dyDescent="0.35">
      <c r="L31625" s="535" t="s">
        <v>32688</v>
      </c>
      <c r="M31625" s="529" t="s">
        <v>1060</v>
      </c>
    </row>
    <row r="31626" spans="12:13" x14ac:dyDescent="0.35">
      <c r="L31626" s="535" t="s">
        <v>32689</v>
      </c>
      <c r="M31626" s="529" t="s">
        <v>1060</v>
      </c>
    </row>
    <row r="31627" spans="12:13" x14ac:dyDescent="0.35">
      <c r="L31627" s="535" t="s">
        <v>32690</v>
      </c>
      <c r="M31627" s="529" t="s">
        <v>1060</v>
      </c>
    </row>
    <row r="31628" spans="12:13" x14ac:dyDescent="0.35">
      <c r="L31628" s="535" t="s">
        <v>32691</v>
      </c>
      <c r="M31628" s="529" t="s">
        <v>1060</v>
      </c>
    </row>
    <row r="31629" spans="12:13" x14ac:dyDescent="0.35">
      <c r="L31629" s="535" t="s">
        <v>32692</v>
      </c>
      <c r="M31629" s="529" t="s">
        <v>1060</v>
      </c>
    </row>
    <row r="31630" spans="12:13" x14ac:dyDescent="0.35">
      <c r="L31630" s="535" t="s">
        <v>32693</v>
      </c>
      <c r="M31630" s="529" t="s">
        <v>1060</v>
      </c>
    </row>
    <row r="31631" spans="12:13" x14ac:dyDescent="0.35">
      <c r="L31631" s="535" t="s">
        <v>32694</v>
      </c>
      <c r="M31631" s="529" t="s">
        <v>1060</v>
      </c>
    </row>
    <row r="31632" spans="12:13" x14ac:dyDescent="0.35">
      <c r="L31632" s="535" t="s">
        <v>32695</v>
      </c>
      <c r="M31632" s="529" t="s">
        <v>1060</v>
      </c>
    </row>
    <row r="31633" spans="12:13" x14ac:dyDescent="0.35">
      <c r="L31633" s="535" t="s">
        <v>32696</v>
      </c>
      <c r="M31633" s="529" t="s">
        <v>1060</v>
      </c>
    </row>
    <row r="31634" spans="12:13" x14ac:dyDescent="0.35">
      <c r="L31634" s="535" t="s">
        <v>32697</v>
      </c>
      <c r="M31634" s="529" t="s">
        <v>1060</v>
      </c>
    </row>
    <row r="31635" spans="12:13" x14ac:dyDescent="0.35">
      <c r="L31635" s="535" t="s">
        <v>32698</v>
      </c>
      <c r="M31635" s="529" t="s">
        <v>1060</v>
      </c>
    </row>
    <row r="31636" spans="12:13" x14ac:dyDescent="0.35">
      <c r="L31636" s="535" t="s">
        <v>32699</v>
      </c>
      <c r="M31636" s="529" t="s">
        <v>1060</v>
      </c>
    </row>
    <row r="31637" spans="12:13" x14ac:dyDescent="0.35">
      <c r="L31637" s="535" t="s">
        <v>32700</v>
      </c>
      <c r="M31637" s="529" t="s">
        <v>1060</v>
      </c>
    </row>
    <row r="31638" spans="12:13" x14ac:dyDescent="0.35">
      <c r="L31638" s="535" t="s">
        <v>32701</v>
      </c>
      <c r="M31638" s="529" t="s">
        <v>1060</v>
      </c>
    </row>
    <row r="31639" spans="12:13" x14ac:dyDescent="0.35">
      <c r="L31639" s="535" t="s">
        <v>32702</v>
      </c>
      <c r="M31639" s="529" t="s">
        <v>1060</v>
      </c>
    </row>
    <row r="31640" spans="12:13" x14ac:dyDescent="0.35">
      <c r="L31640" s="535" t="s">
        <v>32703</v>
      </c>
      <c r="M31640" s="529" t="s">
        <v>1060</v>
      </c>
    </row>
    <row r="31641" spans="12:13" x14ac:dyDescent="0.35">
      <c r="L31641" s="535" t="s">
        <v>32704</v>
      </c>
      <c r="M31641" s="529" t="s">
        <v>1060</v>
      </c>
    </row>
    <row r="31642" spans="12:13" x14ac:dyDescent="0.35">
      <c r="L31642" s="535" t="s">
        <v>32705</v>
      </c>
      <c r="M31642" s="529" t="s">
        <v>1060</v>
      </c>
    </row>
    <row r="31643" spans="12:13" x14ac:dyDescent="0.35">
      <c r="L31643" s="535" t="s">
        <v>32706</v>
      </c>
      <c r="M31643" s="529" t="s">
        <v>1060</v>
      </c>
    </row>
    <row r="31644" spans="12:13" x14ac:dyDescent="0.35">
      <c r="L31644" s="535" t="s">
        <v>32707</v>
      </c>
      <c r="M31644" s="529" t="s">
        <v>1060</v>
      </c>
    </row>
    <row r="31645" spans="12:13" x14ac:dyDescent="0.35">
      <c r="L31645" s="535" t="s">
        <v>32708</v>
      </c>
      <c r="M31645" s="529" t="s">
        <v>1060</v>
      </c>
    </row>
    <row r="31646" spans="12:13" x14ac:dyDescent="0.35">
      <c r="L31646" s="535" t="s">
        <v>32709</v>
      </c>
      <c r="M31646" s="529" t="s">
        <v>1060</v>
      </c>
    </row>
    <row r="31647" spans="12:13" x14ac:dyDescent="0.35">
      <c r="L31647" s="535" t="s">
        <v>32710</v>
      </c>
      <c r="M31647" s="529" t="s">
        <v>1060</v>
      </c>
    </row>
    <row r="31648" spans="12:13" x14ac:dyDescent="0.35">
      <c r="L31648" s="535" t="s">
        <v>32711</v>
      </c>
      <c r="M31648" s="529" t="s">
        <v>1060</v>
      </c>
    </row>
    <row r="31649" spans="12:13" x14ac:dyDescent="0.35">
      <c r="L31649" s="535" t="s">
        <v>32712</v>
      </c>
      <c r="M31649" s="529" t="s">
        <v>1060</v>
      </c>
    </row>
    <row r="31650" spans="12:13" x14ac:dyDescent="0.35">
      <c r="L31650" s="535" t="s">
        <v>32713</v>
      </c>
      <c r="M31650" s="529" t="s">
        <v>1060</v>
      </c>
    </row>
    <row r="31651" spans="12:13" x14ac:dyDescent="0.35">
      <c r="L31651" s="535" t="s">
        <v>32714</v>
      </c>
      <c r="M31651" s="529" t="s">
        <v>1060</v>
      </c>
    </row>
    <row r="31652" spans="12:13" x14ac:dyDescent="0.35">
      <c r="L31652" s="535" t="s">
        <v>32715</v>
      </c>
      <c r="M31652" s="529" t="s">
        <v>1060</v>
      </c>
    </row>
    <row r="31653" spans="12:13" x14ac:dyDescent="0.35">
      <c r="L31653" s="535" t="s">
        <v>32716</v>
      </c>
      <c r="M31653" s="529" t="s">
        <v>1060</v>
      </c>
    </row>
    <row r="31654" spans="12:13" x14ac:dyDescent="0.35">
      <c r="L31654" s="535" t="s">
        <v>32717</v>
      </c>
      <c r="M31654" s="529" t="s">
        <v>1060</v>
      </c>
    </row>
    <row r="31655" spans="12:13" x14ac:dyDescent="0.35">
      <c r="L31655" s="535" t="s">
        <v>32718</v>
      </c>
      <c r="M31655" s="529" t="s">
        <v>1060</v>
      </c>
    </row>
    <row r="31656" spans="12:13" x14ac:dyDescent="0.35">
      <c r="L31656" s="535" t="s">
        <v>32719</v>
      </c>
      <c r="M31656" s="529" t="s">
        <v>1060</v>
      </c>
    </row>
    <row r="31657" spans="12:13" x14ac:dyDescent="0.35">
      <c r="L31657" s="535" t="s">
        <v>32720</v>
      </c>
      <c r="M31657" s="529" t="s">
        <v>1060</v>
      </c>
    </row>
    <row r="31658" spans="12:13" x14ac:dyDescent="0.35">
      <c r="L31658" s="535" t="s">
        <v>32721</v>
      </c>
      <c r="M31658" s="529" t="s">
        <v>1060</v>
      </c>
    </row>
    <row r="31659" spans="12:13" x14ac:dyDescent="0.35">
      <c r="L31659" s="535" t="s">
        <v>32722</v>
      </c>
      <c r="M31659" s="529" t="s">
        <v>1060</v>
      </c>
    </row>
    <row r="31660" spans="12:13" x14ac:dyDescent="0.35">
      <c r="L31660" s="535" t="s">
        <v>32723</v>
      </c>
      <c r="M31660" s="529" t="s">
        <v>1060</v>
      </c>
    </row>
    <row r="31661" spans="12:13" x14ac:dyDescent="0.35">
      <c r="L31661" s="535" t="s">
        <v>32724</v>
      </c>
      <c r="M31661" s="529" t="s">
        <v>1060</v>
      </c>
    </row>
    <row r="31662" spans="12:13" x14ac:dyDescent="0.35">
      <c r="L31662" s="535" t="s">
        <v>32725</v>
      </c>
      <c r="M31662" s="529" t="s">
        <v>1060</v>
      </c>
    </row>
    <row r="31663" spans="12:13" x14ac:dyDescent="0.35">
      <c r="L31663" s="535" t="s">
        <v>32726</v>
      </c>
      <c r="M31663" s="529" t="s">
        <v>1060</v>
      </c>
    </row>
    <row r="31664" spans="12:13" x14ac:dyDescent="0.35">
      <c r="L31664" s="535" t="s">
        <v>32727</v>
      </c>
      <c r="M31664" s="529" t="s">
        <v>1060</v>
      </c>
    </row>
    <row r="31665" spans="12:13" x14ac:dyDescent="0.35">
      <c r="L31665" s="535" t="s">
        <v>32728</v>
      </c>
      <c r="M31665" s="529" t="s">
        <v>1060</v>
      </c>
    </row>
    <row r="31666" spans="12:13" x14ac:dyDescent="0.35">
      <c r="L31666" s="535" t="s">
        <v>32729</v>
      </c>
      <c r="M31666" s="529" t="s">
        <v>1060</v>
      </c>
    </row>
    <row r="31667" spans="12:13" x14ac:dyDescent="0.35">
      <c r="L31667" s="535" t="s">
        <v>32730</v>
      </c>
      <c r="M31667" s="529" t="s">
        <v>1060</v>
      </c>
    </row>
    <row r="31668" spans="12:13" x14ac:dyDescent="0.35">
      <c r="L31668" s="535" t="s">
        <v>32731</v>
      </c>
      <c r="M31668" s="529" t="s">
        <v>1060</v>
      </c>
    </row>
    <row r="31669" spans="12:13" x14ac:dyDescent="0.35">
      <c r="L31669" s="535" t="s">
        <v>32732</v>
      </c>
      <c r="M31669" s="529" t="s">
        <v>1060</v>
      </c>
    </row>
    <row r="31670" spans="12:13" x14ac:dyDescent="0.35">
      <c r="L31670" s="535" t="s">
        <v>32733</v>
      </c>
      <c r="M31670" s="529" t="s">
        <v>1060</v>
      </c>
    </row>
    <row r="31671" spans="12:13" x14ac:dyDescent="0.35">
      <c r="L31671" s="535" t="s">
        <v>32734</v>
      </c>
      <c r="M31671" s="529" t="s">
        <v>1060</v>
      </c>
    </row>
    <row r="31672" spans="12:13" x14ac:dyDescent="0.35">
      <c r="L31672" s="535" t="s">
        <v>32735</v>
      </c>
      <c r="M31672" s="529" t="s">
        <v>1075</v>
      </c>
    </row>
    <row r="31673" spans="12:13" x14ac:dyDescent="0.35">
      <c r="L31673" s="535" t="s">
        <v>32736</v>
      </c>
      <c r="M31673" s="529" t="s">
        <v>1075</v>
      </c>
    </row>
    <row r="31674" spans="12:13" x14ac:dyDescent="0.35">
      <c r="L31674" s="535" t="s">
        <v>32737</v>
      </c>
      <c r="M31674" s="529" t="s">
        <v>1075</v>
      </c>
    </row>
    <row r="31675" spans="12:13" x14ac:dyDescent="0.35">
      <c r="L31675" s="535" t="s">
        <v>32738</v>
      </c>
      <c r="M31675" s="529" t="s">
        <v>1075</v>
      </c>
    </row>
    <row r="31676" spans="12:13" x14ac:dyDescent="0.35">
      <c r="L31676" s="535" t="s">
        <v>32739</v>
      </c>
      <c r="M31676" s="529" t="s">
        <v>1075</v>
      </c>
    </row>
    <row r="31677" spans="12:13" x14ac:dyDescent="0.35">
      <c r="L31677" s="535" t="s">
        <v>32740</v>
      </c>
      <c r="M31677" s="529" t="s">
        <v>1075</v>
      </c>
    </row>
    <row r="31678" spans="12:13" x14ac:dyDescent="0.35">
      <c r="L31678" s="535" t="s">
        <v>32741</v>
      </c>
      <c r="M31678" s="529" t="s">
        <v>1075</v>
      </c>
    </row>
    <row r="31679" spans="12:13" x14ac:dyDescent="0.35">
      <c r="L31679" s="535" t="s">
        <v>32742</v>
      </c>
      <c r="M31679" s="529" t="s">
        <v>1075</v>
      </c>
    </row>
    <row r="31680" spans="12:13" x14ac:dyDescent="0.35">
      <c r="L31680" s="535" t="s">
        <v>32743</v>
      </c>
      <c r="M31680" s="529" t="s">
        <v>1075</v>
      </c>
    </row>
    <row r="31681" spans="12:13" x14ac:dyDescent="0.35">
      <c r="L31681" s="535" t="s">
        <v>32744</v>
      </c>
      <c r="M31681" s="529" t="s">
        <v>1075</v>
      </c>
    </row>
    <row r="31682" spans="12:13" x14ac:dyDescent="0.35">
      <c r="L31682" s="535" t="s">
        <v>32745</v>
      </c>
      <c r="M31682" s="529" t="s">
        <v>1075</v>
      </c>
    </row>
    <row r="31683" spans="12:13" x14ac:dyDescent="0.35">
      <c r="L31683" s="535" t="s">
        <v>32746</v>
      </c>
      <c r="M31683" s="529" t="s">
        <v>1075</v>
      </c>
    </row>
    <row r="31684" spans="12:13" x14ac:dyDescent="0.35">
      <c r="L31684" s="535" t="s">
        <v>32747</v>
      </c>
      <c r="M31684" s="529" t="s">
        <v>1075</v>
      </c>
    </row>
    <row r="31685" spans="12:13" x14ac:dyDescent="0.35">
      <c r="L31685" s="535" t="s">
        <v>32748</v>
      </c>
      <c r="M31685" s="529" t="s">
        <v>1075</v>
      </c>
    </row>
    <row r="31686" spans="12:13" x14ac:dyDescent="0.35">
      <c r="L31686" s="535" t="s">
        <v>32749</v>
      </c>
      <c r="M31686" s="529" t="s">
        <v>1075</v>
      </c>
    </row>
    <row r="31687" spans="12:13" x14ac:dyDescent="0.35">
      <c r="L31687" s="535" t="s">
        <v>32750</v>
      </c>
      <c r="M31687" s="529" t="s">
        <v>1075</v>
      </c>
    </row>
    <row r="31688" spans="12:13" x14ac:dyDescent="0.35">
      <c r="L31688" s="535" t="s">
        <v>32751</v>
      </c>
      <c r="M31688" s="529" t="s">
        <v>1075</v>
      </c>
    </row>
    <row r="31689" spans="12:13" x14ac:dyDescent="0.35">
      <c r="L31689" s="535" t="s">
        <v>32752</v>
      </c>
      <c r="M31689" s="529" t="s">
        <v>1075</v>
      </c>
    </row>
    <row r="31690" spans="12:13" x14ac:dyDescent="0.35">
      <c r="L31690" s="535" t="s">
        <v>32753</v>
      </c>
      <c r="M31690" s="529" t="s">
        <v>1075</v>
      </c>
    </row>
    <row r="31691" spans="12:13" x14ac:dyDescent="0.35">
      <c r="L31691" s="535" t="s">
        <v>32754</v>
      </c>
      <c r="M31691" s="529" t="s">
        <v>1075</v>
      </c>
    </row>
    <row r="31692" spans="12:13" x14ac:dyDescent="0.35">
      <c r="L31692" s="535" t="s">
        <v>32755</v>
      </c>
      <c r="M31692" s="529" t="s">
        <v>1075</v>
      </c>
    </row>
    <row r="31693" spans="12:13" x14ac:dyDescent="0.35">
      <c r="L31693" s="535" t="s">
        <v>32756</v>
      </c>
      <c r="M31693" s="529" t="s">
        <v>1075</v>
      </c>
    </row>
    <row r="31694" spans="12:13" x14ac:dyDescent="0.35">
      <c r="L31694" s="535" t="s">
        <v>32757</v>
      </c>
      <c r="M31694" s="529" t="s">
        <v>1075</v>
      </c>
    </row>
    <row r="31695" spans="12:13" x14ac:dyDescent="0.35">
      <c r="L31695" s="535" t="s">
        <v>32758</v>
      </c>
      <c r="M31695" s="529" t="s">
        <v>1075</v>
      </c>
    </row>
    <row r="31696" spans="12:13" x14ac:dyDescent="0.35">
      <c r="L31696" s="535" t="s">
        <v>32759</v>
      </c>
      <c r="M31696" s="529" t="s">
        <v>1075</v>
      </c>
    </row>
    <row r="31697" spans="12:13" x14ac:dyDescent="0.35">
      <c r="L31697" s="535" t="s">
        <v>32760</v>
      </c>
      <c r="M31697" s="529" t="s">
        <v>1075</v>
      </c>
    </row>
    <row r="31698" spans="12:13" x14ac:dyDescent="0.35">
      <c r="L31698" s="535" t="s">
        <v>32761</v>
      </c>
      <c r="M31698" s="529" t="s">
        <v>1075</v>
      </c>
    </row>
    <row r="31699" spans="12:13" x14ac:dyDescent="0.35">
      <c r="L31699" s="535" t="s">
        <v>32762</v>
      </c>
      <c r="M31699" s="529" t="s">
        <v>1075</v>
      </c>
    </row>
    <row r="31700" spans="12:13" x14ac:dyDescent="0.35">
      <c r="L31700" s="535" t="s">
        <v>32763</v>
      </c>
      <c r="M31700" s="529" t="s">
        <v>1075</v>
      </c>
    </row>
    <row r="31701" spans="12:13" x14ac:dyDescent="0.35">
      <c r="L31701" s="535" t="s">
        <v>32764</v>
      </c>
      <c r="M31701" s="529" t="s">
        <v>1075</v>
      </c>
    </row>
    <row r="31702" spans="12:13" x14ac:dyDescent="0.35">
      <c r="L31702" s="535" t="s">
        <v>32765</v>
      </c>
      <c r="M31702" s="529" t="s">
        <v>1075</v>
      </c>
    </row>
    <row r="31703" spans="12:13" x14ac:dyDescent="0.35">
      <c r="L31703" s="535" t="s">
        <v>32766</v>
      </c>
      <c r="M31703" s="529" t="s">
        <v>1075</v>
      </c>
    </row>
    <row r="31704" spans="12:13" x14ac:dyDescent="0.35">
      <c r="L31704" s="535" t="s">
        <v>32767</v>
      </c>
      <c r="M31704" s="529" t="s">
        <v>1075</v>
      </c>
    </row>
    <row r="31705" spans="12:13" x14ac:dyDescent="0.35">
      <c r="L31705" s="535" t="s">
        <v>32768</v>
      </c>
      <c r="M31705" s="529" t="s">
        <v>1075</v>
      </c>
    </row>
    <row r="31706" spans="12:13" x14ac:dyDescent="0.35">
      <c r="L31706" s="535" t="s">
        <v>32769</v>
      </c>
      <c r="M31706" s="529" t="s">
        <v>1075</v>
      </c>
    </row>
    <row r="31707" spans="12:13" x14ac:dyDescent="0.35">
      <c r="L31707" s="535" t="s">
        <v>32770</v>
      </c>
      <c r="M31707" s="529" t="s">
        <v>1075</v>
      </c>
    </row>
    <row r="31708" spans="12:13" x14ac:dyDescent="0.35">
      <c r="L31708" s="535" t="s">
        <v>32771</v>
      </c>
      <c r="M31708" s="529" t="s">
        <v>1075</v>
      </c>
    </row>
    <row r="31709" spans="12:13" x14ac:dyDescent="0.35">
      <c r="L31709" s="535" t="s">
        <v>32772</v>
      </c>
      <c r="M31709" s="529" t="s">
        <v>1075</v>
      </c>
    </row>
    <row r="31710" spans="12:13" x14ac:dyDescent="0.35">
      <c r="L31710" s="535" t="s">
        <v>32773</v>
      </c>
      <c r="M31710" s="529" t="s">
        <v>1075</v>
      </c>
    </row>
    <row r="31711" spans="12:13" x14ac:dyDescent="0.35">
      <c r="L31711" s="535" t="s">
        <v>32774</v>
      </c>
      <c r="M31711" s="529" t="s">
        <v>1075</v>
      </c>
    </row>
    <row r="31712" spans="12:13" x14ac:dyDescent="0.35">
      <c r="L31712" s="535" t="s">
        <v>32775</v>
      </c>
      <c r="M31712" s="529" t="s">
        <v>1075</v>
      </c>
    </row>
    <row r="31713" spans="12:13" x14ac:dyDescent="0.35">
      <c r="L31713" s="535" t="s">
        <v>32776</v>
      </c>
      <c r="M31713" s="529" t="s">
        <v>1075</v>
      </c>
    </row>
    <row r="31714" spans="12:13" x14ac:dyDescent="0.35">
      <c r="L31714" s="535" t="s">
        <v>32777</v>
      </c>
      <c r="M31714" s="529" t="s">
        <v>1075</v>
      </c>
    </row>
    <row r="31715" spans="12:13" x14ac:dyDescent="0.35">
      <c r="L31715" s="535" t="s">
        <v>32778</v>
      </c>
      <c r="M31715" s="529" t="s">
        <v>1075</v>
      </c>
    </row>
    <row r="31716" spans="12:13" x14ac:dyDescent="0.35">
      <c r="L31716" s="535" t="s">
        <v>32779</v>
      </c>
      <c r="M31716" s="529" t="s">
        <v>1075</v>
      </c>
    </row>
    <row r="31717" spans="12:13" x14ac:dyDescent="0.35">
      <c r="L31717" s="535" t="s">
        <v>32780</v>
      </c>
      <c r="M31717" s="529" t="s">
        <v>1075</v>
      </c>
    </row>
    <row r="31718" spans="12:13" x14ac:dyDescent="0.35">
      <c r="L31718" s="535" t="s">
        <v>32781</v>
      </c>
      <c r="M31718" s="529" t="s">
        <v>1075</v>
      </c>
    </row>
    <row r="31719" spans="12:13" x14ac:dyDescent="0.35">
      <c r="L31719" s="535" t="s">
        <v>32782</v>
      </c>
      <c r="M31719" s="529" t="s">
        <v>1075</v>
      </c>
    </row>
    <row r="31720" spans="12:13" x14ac:dyDescent="0.35">
      <c r="L31720" s="535" t="s">
        <v>32783</v>
      </c>
      <c r="M31720" s="529" t="s">
        <v>1075</v>
      </c>
    </row>
    <row r="31721" spans="12:13" x14ac:dyDescent="0.35">
      <c r="L31721" s="535" t="s">
        <v>32784</v>
      </c>
      <c r="M31721" s="529" t="s">
        <v>1075</v>
      </c>
    </row>
    <row r="31722" spans="12:13" x14ac:dyDescent="0.35">
      <c r="L31722" s="535" t="s">
        <v>32785</v>
      </c>
      <c r="M31722" s="529" t="s">
        <v>1075</v>
      </c>
    </row>
    <row r="31723" spans="12:13" x14ac:dyDescent="0.35">
      <c r="L31723" s="535" t="s">
        <v>32786</v>
      </c>
      <c r="M31723" s="529" t="s">
        <v>1075</v>
      </c>
    </row>
    <row r="31724" spans="12:13" x14ac:dyDescent="0.35">
      <c r="L31724" s="535" t="s">
        <v>32787</v>
      </c>
      <c r="M31724" s="529" t="s">
        <v>1075</v>
      </c>
    </row>
    <row r="31725" spans="12:13" x14ac:dyDescent="0.35">
      <c r="L31725" s="535" t="s">
        <v>32788</v>
      </c>
      <c r="M31725" s="529" t="s">
        <v>1075</v>
      </c>
    </row>
    <row r="31726" spans="12:13" x14ac:dyDescent="0.35">
      <c r="L31726" s="535" t="s">
        <v>32789</v>
      </c>
      <c r="M31726" s="529" t="s">
        <v>1075</v>
      </c>
    </row>
    <row r="31727" spans="12:13" x14ac:dyDescent="0.35">
      <c r="L31727" s="535" t="s">
        <v>32790</v>
      </c>
      <c r="M31727" s="529" t="s">
        <v>1075</v>
      </c>
    </row>
    <row r="31728" spans="12:13" x14ac:dyDescent="0.35">
      <c r="L31728" s="535" t="s">
        <v>32791</v>
      </c>
      <c r="M31728" s="529" t="s">
        <v>1075</v>
      </c>
    </row>
    <row r="31729" spans="12:13" x14ac:dyDescent="0.35">
      <c r="L31729" s="535" t="s">
        <v>32792</v>
      </c>
      <c r="M31729" s="529" t="s">
        <v>1075</v>
      </c>
    </row>
    <row r="31730" spans="12:13" x14ac:dyDescent="0.35">
      <c r="L31730" s="535" t="s">
        <v>32793</v>
      </c>
      <c r="M31730" s="529" t="s">
        <v>1075</v>
      </c>
    </row>
    <row r="31731" spans="12:13" x14ac:dyDescent="0.35">
      <c r="L31731" s="535" t="s">
        <v>32794</v>
      </c>
      <c r="M31731" s="529" t="s">
        <v>1075</v>
      </c>
    </row>
    <row r="31732" spans="12:13" x14ac:dyDescent="0.35">
      <c r="L31732" s="535" t="s">
        <v>32795</v>
      </c>
      <c r="M31732" s="529" t="s">
        <v>1075</v>
      </c>
    </row>
    <row r="31733" spans="12:13" x14ac:dyDescent="0.35">
      <c r="L31733" s="535" t="s">
        <v>32796</v>
      </c>
      <c r="M31733" s="529" t="s">
        <v>1075</v>
      </c>
    </row>
    <row r="31734" spans="12:13" x14ac:dyDescent="0.35">
      <c r="L31734" s="535" t="s">
        <v>32797</v>
      </c>
      <c r="M31734" s="529" t="s">
        <v>1075</v>
      </c>
    </row>
    <row r="31735" spans="12:13" x14ac:dyDescent="0.35">
      <c r="L31735" s="535" t="s">
        <v>32798</v>
      </c>
      <c r="M31735" s="529" t="s">
        <v>1075</v>
      </c>
    </row>
    <row r="31736" spans="12:13" x14ac:dyDescent="0.35">
      <c r="L31736" s="535" t="s">
        <v>32799</v>
      </c>
      <c r="M31736" s="529" t="s">
        <v>1075</v>
      </c>
    </row>
    <row r="31737" spans="12:13" x14ac:dyDescent="0.35">
      <c r="L31737" s="535" t="s">
        <v>32800</v>
      </c>
      <c r="M31737" s="529" t="s">
        <v>1075</v>
      </c>
    </row>
    <row r="31738" spans="12:13" x14ac:dyDescent="0.35">
      <c r="L31738" s="535" t="s">
        <v>32801</v>
      </c>
      <c r="M31738" s="529" t="s">
        <v>1075</v>
      </c>
    </row>
    <row r="31739" spans="12:13" x14ac:dyDescent="0.35">
      <c r="L31739" s="535" t="s">
        <v>32802</v>
      </c>
      <c r="M31739" s="529" t="s">
        <v>1075</v>
      </c>
    </row>
    <row r="31740" spans="12:13" x14ac:dyDescent="0.35">
      <c r="L31740" s="535" t="s">
        <v>32803</v>
      </c>
      <c r="M31740" s="529" t="s">
        <v>1075</v>
      </c>
    </row>
    <row r="31741" spans="12:13" x14ac:dyDescent="0.35">
      <c r="L31741" s="535" t="s">
        <v>32804</v>
      </c>
      <c r="M31741" s="529" t="s">
        <v>1075</v>
      </c>
    </row>
    <row r="31742" spans="12:13" x14ac:dyDescent="0.35">
      <c r="L31742" s="535" t="s">
        <v>32805</v>
      </c>
      <c r="M31742" s="529" t="s">
        <v>1075</v>
      </c>
    </row>
    <row r="31743" spans="12:13" x14ac:dyDescent="0.35">
      <c r="L31743" s="535" t="s">
        <v>32806</v>
      </c>
      <c r="M31743" s="529" t="s">
        <v>1075</v>
      </c>
    </row>
    <row r="31744" spans="12:13" x14ac:dyDescent="0.35">
      <c r="L31744" s="535" t="s">
        <v>32807</v>
      </c>
      <c r="M31744" s="529" t="s">
        <v>1075</v>
      </c>
    </row>
    <row r="31745" spans="12:13" x14ac:dyDescent="0.35">
      <c r="L31745" s="535" t="s">
        <v>32808</v>
      </c>
      <c r="M31745" s="529" t="s">
        <v>1075</v>
      </c>
    </row>
    <row r="31746" spans="12:13" x14ac:dyDescent="0.35">
      <c r="L31746" s="535" t="s">
        <v>32809</v>
      </c>
      <c r="M31746" s="529" t="s">
        <v>1075</v>
      </c>
    </row>
    <row r="31747" spans="12:13" x14ac:dyDescent="0.35">
      <c r="L31747" s="535" t="s">
        <v>32810</v>
      </c>
      <c r="M31747" s="529" t="s">
        <v>1075</v>
      </c>
    </row>
    <row r="31748" spans="12:13" x14ac:dyDescent="0.35">
      <c r="L31748" s="535" t="s">
        <v>32811</v>
      </c>
      <c r="M31748" s="529" t="s">
        <v>1075</v>
      </c>
    </row>
    <row r="31749" spans="12:13" x14ac:dyDescent="0.35">
      <c r="L31749" s="535" t="s">
        <v>32812</v>
      </c>
      <c r="M31749" s="529" t="s">
        <v>1075</v>
      </c>
    </row>
    <row r="31750" spans="12:13" x14ac:dyDescent="0.35">
      <c r="L31750" s="535" t="s">
        <v>32813</v>
      </c>
      <c r="M31750" s="529" t="s">
        <v>1075</v>
      </c>
    </row>
    <row r="31751" spans="12:13" x14ac:dyDescent="0.35">
      <c r="L31751" s="535" t="s">
        <v>32814</v>
      </c>
      <c r="M31751" s="529" t="s">
        <v>1075</v>
      </c>
    </row>
    <row r="31752" spans="12:13" x14ac:dyDescent="0.35">
      <c r="L31752" s="535" t="s">
        <v>32815</v>
      </c>
      <c r="M31752" s="529" t="s">
        <v>1075</v>
      </c>
    </row>
    <row r="31753" spans="12:13" x14ac:dyDescent="0.35">
      <c r="L31753" s="535" t="s">
        <v>32816</v>
      </c>
      <c r="M31753" s="529" t="s">
        <v>1075</v>
      </c>
    </row>
    <row r="31754" spans="12:13" x14ac:dyDescent="0.35">
      <c r="L31754" s="535" t="s">
        <v>32817</v>
      </c>
      <c r="M31754" s="529" t="s">
        <v>1075</v>
      </c>
    </row>
    <row r="31755" spans="12:13" x14ac:dyDescent="0.35">
      <c r="L31755" s="535" t="s">
        <v>32818</v>
      </c>
      <c r="M31755" s="529" t="s">
        <v>1075</v>
      </c>
    </row>
    <row r="31756" spans="12:13" x14ac:dyDescent="0.35">
      <c r="L31756" s="535" t="s">
        <v>32819</v>
      </c>
      <c r="M31756" s="529" t="s">
        <v>1075</v>
      </c>
    </row>
    <row r="31757" spans="12:13" x14ac:dyDescent="0.35">
      <c r="L31757" s="535" t="s">
        <v>32820</v>
      </c>
      <c r="M31757" s="529" t="s">
        <v>1075</v>
      </c>
    </row>
    <row r="31758" spans="12:13" x14ac:dyDescent="0.35">
      <c r="L31758" s="535" t="s">
        <v>32821</v>
      </c>
      <c r="M31758" s="529" t="s">
        <v>1075</v>
      </c>
    </row>
    <row r="31759" spans="12:13" x14ac:dyDescent="0.35">
      <c r="L31759" s="535" t="s">
        <v>32822</v>
      </c>
      <c r="M31759" s="529" t="s">
        <v>1075</v>
      </c>
    </row>
    <row r="31760" spans="12:13" x14ac:dyDescent="0.35">
      <c r="L31760" s="535" t="s">
        <v>32823</v>
      </c>
      <c r="M31760" s="529" t="s">
        <v>1075</v>
      </c>
    </row>
    <row r="31761" spans="12:13" x14ac:dyDescent="0.35">
      <c r="L31761" s="535" t="s">
        <v>32824</v>
      </c>
      <c r="M31761" s="529" t="s">
        <v>1075</v>
      </c>
    </row>
    <row r="31762" spans="12:13" x14ac:dyDescent="0.35">
      <c r="L31762" s="535" t="s">
        <v>32825</v>
      </c>
      <c r="M31762" s="529" t="s">
        <v>1075</v>
      </c>
    </row>
    <row r="31763" spans="12:13" x14ac:dyDescent="0.35">
      <c r="L31763" s="535" t="s">
        <v>32826</v>
      </c>
      <c r="M31763" s="529" t="s">
        <v>1075</v>
      </c>
    </row>
    <row r="31764" spans="12:13" x14ac:dyDescent="0.35">
      <c r="L31764" s="535" t="s">
        <v>32827</v>
      </c>
      <c r="M31764" s="529" t="s">
        <v>1075</v>
      </c>
    </row>
    <row r="31765" spans="12:13" x14ac:dyDescent="0.35">
      <c r="L31765" s="535" t="s">
        <v>32828</v>
      </c>
      <c r="M31765" s="529" t="s">
        <v>1075</v>
      </c>
    </row>
    <row r="31766" spans="12:13" x14ac:dyDescent="0.35">
      <c r="L31766" s="535" t="s">
        <v>32829</v>
      </c>
      <c r="M31766" s="529" t="s">
        <v>1075</v>
      </c>
    </row>
    <row r="31767" spans="12:13" x14ac:dyDescent="0.35">
      <c r="L31767" s="535" t="s">
        <v>32830</v>
      </c>
      <c r="M31767" s="529" t="s">
        <v>1075</v>
      </c>
    </row>
    <row r="31768" spans="12:13" x14ac:dyDescent="0.35">
      <c r="L31768" s="535" t="s">
        <v>32831</v>
      </c>
      <c r="M31768" s="529" t="s">
        <v>1075</v>
      </c>
    </row>
    <row r="31769" spans="12:13" x14ac:dyDescent="0.35">
      <c r="L31769" s="535" t="s">
        <v>32832</v>
      </c>
      <c r="M31769" s="529" t="s">
        <v>1075</v>
      </c>
    </row>
    <row r="31770" spans="12:13" x14ac:dyDescent="0.35">
      <c r="L31770" s="535" t="s">
        <v>32833</v>
      </c>
      <c r="M31770" s="529" t="s">
        <v>1075</v>
      </c>
    </row>
    <row r="31771" spans="12:13" x14ac:dyDescent="0.35">
      <c r="L31771" s="535" t="s">
        <v>32834</v>
      </c>
      <c r="M31771" s="529" t="s">
        <v>1075</v>
      </c>
    </row>
    <row r="31772" spans="12:13" x14ac:dyDescent="0.35">
      <c r="L31772" s="535" t="s">
        <v>32835</v>
      </c>
      <c r="M31772" s="529" t="s">
        <v>1075</v>
      </c>
    </row>
    <row r="31773" spans="12:13" x14ac:dyDescent="0.35">
      <c r="L31773" s="535" t="s">
        <v>32836</v>
      </c>
      <c r="M31773" s="529" t="s">
        <v>1075</v>
      </c>
    </row>
    <row r="31774" spans="12:13" x14ac:dyDescent="0.35">
      <c r="L31774" s="535" t="s">
        <v>32837</v>
      </c>
      <c r="M31774" s="529" t="s">
        <v>1075</v>
      </c>
    </row>
    <row r="31775" spans="12:13" x14ac:dyDescent="0.35">
      <c r="L31775" s="535" t="s">
        <v>32838</v>
      </c>
      <c r="M31775" s="529" t="s">
        <v>1075</v>
      </c>
    </row>
    <row r="31776" spans="12:13" x14ac:dyDescent="0.35">
      <c r="L31776" s="535" t="s">
        <v>32839</v>
      </c>
      <c r="M31776" s="529" t="s">
        <v>1075</v>
      </c>
    </row>
    <row r="31777" spans="12:13" x14ac:dyDescent="0.35">
      <c r="L31777" s="535" t="s">
        <v>32840</v>
      </c>
      <c r="M31777" s="529" t="s">
        <v>1075</v>
      </c>
    </row>
    <row r="31778" spans="12:13" x14ac:dyDescent="0.35">
      <c r="L31778" s="535" t="s">
        <v>32841</v>
      </c>
      <c r="M31778" s="529" t="s">
        <v>1075</v>
      </c>
    </row>
    <row r="31779" spans="12:13" x14ac:dyDescent="0.35">
      <c r="L31779" s="535" t="s">
        <v>32842</v>
      </c>
      <c r="M31779" s="529" t="s">
        <v>1075</v>
      </c>
    </row>
    <row r="31780" spans="12:13" x14ac:dyDescent="0.35">
      <c r="L31780" s="535" t="s">
        <v>32843</v>
      </c>
      <c r="M31780" s="529" t="s">
        <v>1060</v>
      </c>
    </row>
    <row r="31781" spans="12:13" x14ac:dyDescent="0.35">
      <c r="L31781" s="535" t="s">
        <v>32844</v>
      </c>
      <c r="M31781" s="529" t="s">
        <v>1060</v>
      </c>
    </row>
    <row r="31782" spans="12:13" x14ac:dyDescent="0.35">
      <c r="L31782" s="535" t="s">
        <v>32845</v>
      </c>
      <c r="M31782" s="529" t="s">
        <v>1060</v>
      </c>
    </row>
    <row r="31783" spans="12:13" x14ac:dyDescent="0.35">
      <c r="L31783" s="535" t="s">
        <v>32846</v>
      </c>
      <c r="M31783" s="529" t="s">
        <v>1060</v>
      </c>
    </row>
    <row r="31784" spans="12:13" x14ac:dyDescent="0.35">
      <c r="L31784" s="535" t="s">
        <v>32847</v>
      </c>
      <c r="M31784" s="529" t="s">
        <v>1060</v>
      </c>
    </row>
    <row r="31785" spans="12:13" x14ac:dyDescent="0.35">
      <c r="L31785" s="535" t="s">
        <v>32848</v>
      </c>
      <c r="M31785" s="529" t="s">
        <v>1060</v>
      </c>
    </row>
    <row r="31786" spans="12:13" x14ac:dyDescent="0.35">
      <c r="L31786" s="535" t="s">
        <v>32849</v>
      </c>
      <c r="M31786" s="529" t="s">
        <v>1060</v>
      </c>
    </row>
    <row r="31787" spans="12:13" x14ac:dyDescent="0.35">
      <c r="L31787" s="535" t="s">
        <v>32850</v>
      </c>
      <c r="M31787" s="529" t="s">
        <v>1060</v>
      </c>
    </row>
    <row r="31788" spans="12:13" x14ac:dyDescent="0.35">
      <c r="L31788" s="535" t="s">
        <v>32851</v>
      </c>
      <c r="M31788" s="529" t="s">
        <v>1060</v>
      </c>
    </row>
    <row r="31789" spans="12:13" x14ac:dyDescent="0.35">
      <c r="L31789" s="535" t="s">
        <v>32852</v>
      </c>
      <c r="M31789" s="529" t="s">
        <v>1060</v>
      </c>
    </row>
    <row r="31790" spans="12:13" x14ac:dyDescent="0.35">
      <c r="L31790" s="535" t="s">
        <v>32853</v>
      </c>
      <c r="M31790" s="529" t="s">
        <v>1060</v>
      </c>
    </row>
    <row r="31791" spans="12:13" x14ac:dyDescent="0.35">
      <c r="L31791" s="535" t="s">
        <v>32854</v>
      </c>
      <c r="M31791" s="529" t="s">
        <v>1060</v>
      </c>
    </row>
    <row r="31792" spans="12:13" x14ac:dyDescent="0.35">
      <c r="L31792" s="535" t="s">
        <v>32855</v>
      </c>
      <c r="M31792" s="529" t="s">
        <v>1060</v>
      </c>
    </row>
    <row r="31793" spans="12:13" x14ac:dyDescent="0.35">
      <c r="L31793" s="535" t="s">
        <v>32856</v>
      </c>
      <c r="M31793" s="529" t="s">
        <v>1060</v>
      </c>
    </row>
    <row r="31794" spans="12:13" x14ac:dyDescent="0.35">
      <c r="L31794" s="535" t="s">
        <v>32857</v>
      </c>
      <c r="M31794" s="529" t="s">
        <v>1060</v>
      </c>
    </row>
    <row r="31795" spans="12:13" x14ac:dyDescent="0.35">
      <c r="L31795" s="535" t="s">
        <v>32858</v>
      </c>
      <c r="M31795" s="529" t="s">
        <v>1060</v>
      </c>
    </row>
    <row r="31796" spans="12:13" x14ac:dyDescent="0.35">
      <c r="L31796" s="535" t="s">
        <v>32859</v>
      </c>
      <c r="M31796" s="529" t="s">
        <v>1060</v>
      </c>
    </row>
    <row r="31797" spans="12:13" x14ac:dyDescent="0.35">
      <c r="L31797" s="535" t="s">
        <v>32860</v>
      </c>
      <c r="M31797" s="529" t="s">
        <v>1060</v>
      </c>
    </row>
    <row r="31798" spans="12:13" x14ac:dyDescent="0.35">
      <c r="L31798" s="535" t="s">
        <v>32861</v>
      </c>
      <c r="M31798" s="529" t="s">
        <v>1060</v>
      </c>
    </row>
    <row r="31799" spans="12:13" x14ac:dyDescent="0.35">
      <c r="L31799" s="535" t="s">
        <v>32862</v>
      </c>
      <c r="M31799" s="529" t="s">
        <v>1060</v>
      </c>
    </row>
    <row r="31800" spans="12:13" x14ac:dyDescent="0.35">
      <c r="L31800" s="535" t="s">
        <v>32863</v>
      </c>
      <c r="M31800" s="529" t="s">
        <v>1060</v>
      </c>
    </row>
    <row r="31801" spans="12:13" x14ac:dyDescent="0.35">
      <c r="L31801" s="535" t="s">
        <v>32864</v>
      </c>
      <c r="M31801" s="529" t="s">
        <v>1060</v>
      </c>
    </row>
    <row r="31802" spans="12:13" x14ac:dyDescent="0.35">
      <c r="L31802" s="535" t="s">
        <v>32865</v>
      </c>
      <c r="M31802" s="529" t="s">
        <v>1060</v>
      </c>
    </row>
    <row r="31803" spans="12:13" x14ac:dyDescent="0.35">
      <c r="L31803" s="535" t="s">
        <v>32866</v>
      </c>
      <c r="M31803" s="529" t="s">
        <v>1060</v>
      </c>
    </row>
    <row r="31804" spans="12:13" x14ac:dyDescent="0.35">
      <c r="L31804" s="535" t="s">
        <v>32867</v>
      </c>
      <c r="M31804" s="529" t="s">
        <v>1060</v>
      </c>
    </row>
    <row r="31805" spans="12:13" x14ac:dyDescent="0.35">
      <c r="L31805" s="535" t="s">
        <v>32868</v>
      </c>
      <c r="M31805" s="529" t="s">
        <v>1060</v>
      </c>
    </row>
    <row r="31806" spans="12:13" x14ac:dyDescent="0.35">
      <c r="L31806" s="535" t="s">
        <v>32869</v>
      </c>
      <c r="M31806" s="529" t="s">
        <v>1060</v>
      </c>
    </row>
    <row r="31807" spans="12:13" x14ac:dyDescent="0.35">
      <c r="L31807" s="535" t="s">
        <v>32870</v>
      </c>
      <c r="M31807" s="529" t="s">
        <v>1060</v>
      </c>
    </row>
    <row r="31808" spans="12:13" x14ac:dyDescent="0.35">
      <c r="L31808" s="535" t="s">
        <v>32871</v>
      </c>
      <c r="M31808" s="529" t="s">
        <v>1060</v>
      </c>
    </row>
    <row r="31809" spans="12:13" x14ac:dyDescent="0.35">
      <c r="L31809" s="535" t="s">
        <v>32872</v>
      </c>
      <c r="M31809" s="529" t="s">
        <v>1060</v>
      </c>
    </row>
    <row r="31810" spans="12:13" x14ac:dyDescent="0.35">
      <c r="L31810" s="535" t="s">
        <v>32873</v>
      </c>
      <c r="M31810" s="529" t="s">
        <v>1060</v>
      </c>
    </row>
    <row r="31811" spans="12:13" x14ac:dyDescent="0.35">
      <c r="L31811" s="535" t="s">
        <v>32874</v>
      </c>
      <c r="M31811" s="529" t="s">
        <v>1060</v>
      </c>
    </row>
    <row r="31812" spans="12:13" x14ac:dyDescent="0.35">
      <c r="L31812" s="535" t="s">
        <v>32875</v>
      </c>
      <c r="M31812" s="529" t="s">
        <v>1060</v>
      </c>
    </row>
    <row r="31813" spans="12:13" x14ac:dyDescent="0.35">
      <c r="L31813" s="535" t="s">
        <v>32876</v>
      </c>
      <c r="M31813" s="529" t="s">
        <v>1060</v>
      </c>
    </row>
    <row r="31814" spans="12:13" x14ac:dyDescent="0.35">
      <c r="L31814" s="535" t="s">
        <v>32877</v>
      </c>
      <c r="M31814" s="529" t="s">
        <v>1060</v>
      </c>
    </row>
    <row r="31815" spans="12:13" x14ac:dyDescent="0.35">
      <c r="L31815" s="535" t="s">
        <v>32878</v>
      </c>
      <c r="M31815" s="529" t="s">
        <v>1060</v>
      </c>
    </row>
    <row r="31816" spans="12:13" x14ac:dyDescent="0.35">
      <c r="L31816" s="535" t="s">
        <v>32879</v>
      </c>
      <c r="M31816" s="529" t="s">
        <v>1060</v>
      </c>
    </row>
    <row r="31817" spans="12:13" x14ac:dyDescent="0.35">
      <c r="L31817" s="535" t="s">
        <v>32880</v>
      </c>
      <c r="M31817" s="529" t="s">
        <v>1060</v>
      </c>
    </row>
    <row r="31818" spans="12:13" x14ac:dyDescent="0.35">
      <c r="L31818" s="535" t="s">
        <v>32881</v>
      </c>
      <c r="M31818" s="529" t="s">
        <v>1060</v>
      </c>
    </row>
    <row r="31819" spans="12:13" x14ac:dyDescent="0.35">
      <c r="L31819" s="535" t="s">
        <v>32882</v>
      </c>
      <c r="M31819" s="529" t="s">
        <v>1060</v>
      </c>
    </row>
    <row r="31820" spans="12:13" x14ac:dyDescent="0.35">
      <c r="L31820" s="535" t="s">
        <v>32883</v>
      </c>
      <c r="M31820" s="529" t="s">
        <v>1060</v>
      </c>
    </row>
    <row r="31821" spans="12:13" x14ac:dyDescent="0.35">
      <c r="L31821" s="535" t="s">
        <v>32884</v>
      </c>
      <c r="M31821" s="529" t="s">
        <v>1060</v>
      </c>
    </row>
    <row r="31822" spans="12:13" x14ac:dyDescent="0.35">
      <c r="L31822" s="535" t="s">
        <v>32885</v>
      </c>
      <c r="M31822" s="529" t="s">
        <v>1060</v>
      </c>
    </row>
    <row r="31823" spans="12:13" x14ac:dyDescent="0.35">
      <c r="L31823" s="535" t="s">
        <v>32886</v>
      </c>
      <c r="M31823" s="529" t="s">
        <v>1060</v>
      </c>
    </row>
    <row r="31824" spans="12:13" x14ac:dyDescent="0.35">
      <c r="L31824" s="535" t="s">
        <v>32887</v>
      </c>
      <c r="M31824" s="529" t="s">
        <v>1060</v>
      </c>
    </row>
    <row r="31825" spans="12:13" x14ac:dyDescent="0.35">
      <c r="L31825" s="535" t="s">
        <v>32888</v>
      </c>
      <c r="M31825" s="529" t="s">
        <v>1060</v>
      </c>
    </row>
    <row r="31826" spans="12:13" x14ac:dyDescent="0.35">
      <c r="L31826" s="535" t="s">
        <v>32889</v>
      </c>
      <c r="M31826" s="529" t="s">
        <v>1060</v>
      </c>
    </row>
    <row r="31827" spans="12:13" x14ac:dyDescent="0.35">
      <c r="L31827" s="535" t="s">
        <v>32890</v>
      </c>
      <c r="M31827" s="529" t="s">
        <v>1060</v>
      </c>
    </row>
    <row r="31828" spans="12:13" x14ac:dyDescent="0.35">
      <c r="L31828" s="535" t="s">
        <v>32891</v>
      </c>
      <c r="M31828" s="529" t="s">
        <v>1060</v>
      </c>
    </row>
    <row r="31829" spans="12:13" x14ac:dyDescent="0.35">
      <c r="L31829" s="535" t="s">
        <v>32892</v>
      </c>
      <c r="M31829" s="529" t="s">
        <v>1060</v>
      </c>
    </row>
    <row r="31830" spans="12:13" x14ac:dyDescent="0.35">
      <c r="L31830" s="535" t="s">
        <v>32893</v>
      </c>
      <c r="M31830" s="529" t="s">
        <v>1060</v>
      </c>
    </row>
    <row r="31831" spans="12:13" x14ac:dyDescent="0.35">
      <c r="L31831" s="535" t="s">
        <v>32894</v>
      </c>
      <c r="M31831" s="529" t="s">
        <v>1060</v>
      </c>
    </row>
    <row r="31832" spans="12:13" x14ac:dyDescent="0.35">
      <c r="L31832" s="535" t="s">
        <v>32895</v>
      </c>
      <c r="M31832" s="529" t="s">
        <v>1060</v>
      </c>
    </row>
    <row r="31833" spans="12:13" x14ac:dyDescent="0.35">
      <c r="L31833" s="535" t="s">
        <v>32896</v>
      </c>
      <c r="M31833" s="529" t="s">
        <v>1060</v>
      </c>
    </row>
    <row r="31834" spans="12:13" x14ac:dyDescent="0.35">
      <c r="L31834" s="535" t="s">
        <v>32897</v>
      </c>
      <c r="M31834" s="529" t="s">
        <v>1060</v>
      </c>
    </row>
    <row r="31835" spans="12:13" x14ac:dyDescent="0.35">
      <c r="L31835" s="535" t="s">
        <v>32898</v>
      </c>
      <c r="M31835" s="529" t="s">
        <v>1060</v>
      </c>
    </row>
    <row r="31836" spans="12:13" x14ac:dyDescent="0.35">
      <c r="L31836" s="535" t="s">
        <v>32899</v>
      </c>
      <c r="M31836" s="529" t="s">
        <v>1060</v>
      </c>
    </row>
    <row r="31837" spans="12:13" x14ac:dyDescent="0.35">
      <c r="L31837" s="535" t="s">
        <v>32900</v>
      </c>
      <c r="M31837" s="529" t="s">
        <v>1060</v>
      </c>
    </row>
    <row r="31838" spans="12:13" x14ac:dyDescent="0.35">
      <c r="L31838" s="535" t="s">
        <v>32901</v>
      </c>
      <c r="M31838" s="529" t="s">
        <v>1060</v>
      </c>
    </row>
    <row r="31839" spans="12:13" x14ac:dyDescent="0.35">
      <c r="L31839" s="535" t="s">
        <v>32902</v>
      </c>
      <c r="M31839" s="529" t="s">
        <v>1060</v>
      </c>
    </row>
    <row r="31840" spans="12:13" x14ac:dyDescent="0.35">
      <c r="L31840" s="535" t="s">
        <v>32903</v>
      </c>
      <c r="M31840" s="529" t="s">
        <v>1060</v>
      </c>
    </row>
    <row r="31841" spans="12:13" x14ac:dyDescent="0.35">
      <c r="L31841" s="535" t="s">
        <v>32904</v>
      </c>
      <c r="M31841" s="529" t="s">
        <v>1060</v>
      </c>
    </row>
    <row r="31842" spans="12:13" x14ac:dyDescent="0.35">
      <c r="L31842" s="535" t="s">
        <v>32905</v>
      </c>
      <c r="M31842" s="529" t="s">
        <v>1060</v>
      </c>
    </row>
    <row r="31843" spans="12:13" x14ac:dyDescent="0.35">
      <c r="L31843" s="535" t="s">
        <v>32906</v>
      </c>
      <c r="M31843" s="529" t="s">
        <v>1060</v>
      </c>
    </row>
    <row r="31844" spans="12:13" x14ac:dyDescent="0.35">
      <c r="L31844" s="535" t="s">
        <v>32907</v>
      </c>
      <c r="M31844" s="529" t="s">
        <v>1060</v>
      </c>
    </row>
    <row r="31845" spans="12:13" x14ac:dyDescent="0.35">
      <c r="L31845" s="535" t="s">
        <v>32908</v>
      </c>
      <c r="M31845" s="529" t="s">
        <v>1060</v>
      </c>
    </row>
    <row r="31846" spans="12:13" x14ac:dyDescent="0.35">
      <c r="L31846" s="535" t="s">
        <v>32909</v>
      </c>
      <c r="M31846" s="529" t="s">
        <v>1060</v>
      </c>
    </row>
    <row r="31847" spans="12:13" x14ac:dyDescent="0.35">
      <c r="L31847" s="535" t="s">
        <v>32910</v>
      </c>
      <c r="M31847" s="529" t="s">
        <v>1060</v>
      </c>
    </row>
    <row r="31848" spans="12:13" x14ac:dyDescent="0.35">
      <c r="L31848" s="535" t="s">
        <v>32911</v>
      </c>
      <c r="M31848" s="529" t="s">
        <v>1060</v>
      </c>
    </row>
    <row r="31849" spans="12:13" x14ac:dyDescent="0.35">
      <c r="L31849" s="535" t="s">
        <v>32912</v>
      </c>
      <c r="M31849" s="529" t="s">
        <v>1060</v>
      </c>
    </row>
    <row r="31850" spans="12:13" x14ac:dyDescent="0.35">
      <c r="L31850" s="535" t="s">
        <v>32913</v>
      </c>
      <c r="M31850" s="529" t="s">
        <v>1060</v>
      </c>
    </row>
    <row r="31851" spans="12:13" x14ac:dyDescent="0.35">
      <c r="L31851" s="535" t="s">
        <v>32914</v>
      </c>
      <c r="M31851" s="529" t="s">
        <v>1060</v>
      </c>
    </row>
    <row r="31852" spans="12:13" x14ac:dyDescent="0.35">
      <c r="L31852" s="535" t="s">
        <v>32915</v>
      </c>
      <c r="M31852" s="529" t="s">
        <v>1060</v>
      </c>
    </row>
    <row r="31853" spans="12:13" x14ac:dyDescent="0.35">
      <c r="L31853" s="535" t="s">
        <v>32916</v>
      </c>
      <c r="M31853" s="529" t="s">
        <v>1060</v>
      </c>
    </row>
    <row r="31854" spans="12:13" x14ac:dyDescent="0.35">
      <c r="L31854" s="535" t="s">
        <v>32917</v>
      </c>
      <c r="M31854" s="529" t="s">
        <v>1060</v>
      </c>
    </row>
    <row r="31855" spans="12:13" x14ac:dyDescent="0.35">
      <c r="L31855" s="535" t="s">
        <v>32918</v>
      </c>
      <c r="M31855" s="529" t="s">
        <v>1060</v>
      </c>
    </row>
    <row r="31856" spans="12:13" x14ac:dyDescent="0.35">
      <c r="L31856" s="535" t="s">
        <v>32919</v>
      </c>
      <c r="M31856" s="529" t="s">
        <v>1060</v>
      </c>
    </row>
    <row r="31857" spans="12:13" x14ac:dyDescent="0.35">
      <c r="L31857" s="535" t="s">
        <v>32920</v>
      </c>
      <c r="M31857" s="529" t="s">
        <v>1060</v>
      </c>
    </row>
    <row r="31858" spans="12:13" x14ac:dyDescent="0.35">
      <c r="L31858" s="535" t="s">
        <v>32921</v>
      </c>
      <c r="M31858" s="529" t="s">
        <v>1060</v>
      </c>
    </row>
    <row r="31859" spans="12:13" x14ac:dyDescent="0.35">
      <c r="L31859" s="535" t="s">
        <v>32922</v>
      </c>
      <c r="M31859" s="529" t="s">
        <v>1060</v>
      </c>
    </row>
    <row r="31860" spans="12:13" x14ac:dyDescent="0.35">
      <c r="L31860" s="535" t="s">
        <v>32923</v>
      </c>
      <c r="M31860" s="529" t="s">
        <v>1060</v>
      </c>
    </row>
    <row r="31861" spans="12:13" x14ac:dyDescent="0.35">
      <c r="L31861" s="535" t="s">
        <v>32924</v>
      </c>
      <c r="M31861" s="529" t="s">
        <v>1060</v>
      </c>
    </row>
    <row r="31862" spans="12:13" x14ac:dyDescent="0.35">
      <c r="L31862" s="535" t="s">
        <v>32925</v>
      </c>
      <c r="M31862" s="529" t="s">
        <v>1060</v>
      </c>
    </row>
    <row r="31863" spans="12:13" x14ac:dyDescent="0.35">
      <c r="L31863" s="535" t="s">
        <v>32926</v>
      </c>
      <c r="M31863" s="529" t="s">
        <v>1060</v>
      </c>
    </row>
    <row r="31864" spans="12:13" x14ac:dyDescent="0.35">
      <c r="L31864" s="535" t="s">
        <v>32927</v>
      </c>
      <c r="M31864" s="529" t="s">
        <v>1060</v>
      </c>
    </row>
    <row r="31865" spans="12:13" x14ac:dyDescent="0.35">
      <c r="L31865" s="535" t="s">
        <v>32928</v>
      </c>
      <c r="M31865" s="529" t="s">
        <v>1060</v>
      </c>
    </row>
    <row r="31866" spans="12:13" x14ac:dyDescent="0.35">
      <c r="L31866" s="535" t="s">
        <v>32929</v>
      </c>
      <c r="M31866" s="529" t="s">
        <v>1060</v>
      </c>
    </row>
    <row r="31867" spans="12:13" x14ac:dyDescent="0.35">
      <c r="L31867" s="535" t="s">
        <v>32930</v>
      </c>
      <c r="M31867" s="529" t="s">
        <v>1060</v>
      </c>
    </row>
    <row r="31868" spans="12:13" x14ac:dyDescent="0.35">
      <c r="L31868" s="535" t="s">
        <v>32931</v>
      </c>
      <c r="M31868" s="529" t="s">
        <v>1060</v>
      </c>
    </row>
    <row r="31869" spans="12:13" x14ac:dyDescent="0.35">
      <c r="L31869" s="535" t="s">
        <v>32932</v>
      </c>
      <c r="M31869" s="529" t="s">
        <v>1060</v>
      </c>
    </row>
    <row r="31870" spans="12:13" x14ac:dyDescent="0.35">
      <c r="L31870" s="535" t="s">
        <v>32933</v>
      </c>
      <c r="M31870" s="529" t="s">
        <v>1060</v>
      </c>
    </row>
    <row r="31871" spans="12:13" x14ac:dyDescent="0.35">
      <c r="L31871" s="535" t="s">
        <v>32934</v>
      </c>
      <c r="M31871" s="529" t="s">
        <v>1060</v>
      </c>
    </row>
    <row r="31872" spans="12:13" x14ac:dyDescent="0.35">
      <c r="L31872" s="535" t="s">
        <v>32935</v>
      </c>
      <c r="M31872" s="529" t="s">
        <v>1060</v>
      </c>
    </row>
    <row r="31873" spans="12:13" x14ac:dyDescent="0.35">
      <c r="L31873" s="535" t="s">
        <v>32936</v>
      </c>
      <c r="M31873" s="529" t="s">
        <v>1060</v>
      </c>
    </row>
    <row r="31874" spans="12:13" x14ac:dyDescent="0.35">
      <c r="L31874" s="535" t="s">
        <v>32937</v>
      </c>
      <c r="M31874" s="529" t="s">
        <v>1060</v>
      </c>
    </row>
    <row r="31875" spans="12:13" x14ac:dyDescent="0.35">
      <c r="L31875" s="535" t="s">
        <v>32938</v>
      </c>
      <c r="M31875" s="529" t="s">
        <v>1060</v>
      </c>
    </row>
    <row r="31876" spans="12:13" x14ac:dyDescent="0.35">
      <c r="L31876" s="535" t="s">
        <v>32939</v>
      </c>
      <c r="M31876" s="529" t="s">
        <v>1060</v>
      </c>
    </row>
    <row r="31877" spans="12:13" x14ac:dyDescent="0.35">
      <c r="L31877" s="535" t="s">
        <v>32940</v>
      </c>
      <c r="M31877" s="529" t="s">
        <v>1060</v>
      </c>
    </row>
    <row r="31878" spans="12:13" x14ac:dyDescent="0.35">
      <c r="L31878" s="535" t="s">
        <v>32941</v>
      </c>
      <c r="M31878" s="529" t="s">
        <v>1060</v>
      </c>
    </row>
    <row r="31879" spans="12:13" x14ac:dyDescent="0.35">
      <c r="L31879" s="535" t="s">
        <v>32942</v>
      </c>
      <c r="M31879" s="529" t="s">
        <v>1060</v>
      </c>
    </row>
    <row r="31880" spans="12:13" x14ac:dyDescent="0.35">
      <c r="L31880" s="535" t="s">
        <v>32943</v>
      </c>
      <c r="M31880" s="529" t="s">
        <v>1060</v>
      </c>
    </row>
    <row r="31881" spans="12:13" x14ac:dyDescent="0.35">
      <c r="L31881" s="535" t="s">
        <v>32944</v>
      </c>
      <c r="M31881" s="529" t="s">
        <v>1060</v>
      </c>
    </row>
    <row r="31882" spans="12:13" x14ac:dyDescent="0.35">
      <c r="L31882" s="535" t="s">
        <v>32945</v>
      </c>
      <c r="M31882" s="529" t="s">
        <v>1060</v>
      </c>
    </row>
    <row r="31883" spans="12:13" x14ac:dyDescent="0.35">
      <c r="L31883" s="535" t="s">
        <v>32946</v>
      </c>
      <c r="M31883" s="529" t="s">
        <v>1060</v>
      </c>
    </row>
    <row r="31884" spans="12:13" x14ac:dyDescent="0.35">
      <c r="L31884" s="535" t="s">
        <v>32947</v>
      </c>
      <c r="M31884" s="529" t="s">
        <v>1060</v>
      </c>
    </row>
    <row r="31885" spans="12:13" x14ac:dyDescent="0.35">
      <c r="L31885" s="535" t="s">
        <v>32948</v>
      </c>
      <c r="M31885" s="529" t="s">
        <v>1060</v>
      </c>
    </row>
    <row r="31886" spans="12:13" x14ac:dyDescent="0.35">
      <c r="L31886" s="535" t="s">
        <v>32949</v>
      </c>
      <c r="M31886" s="529" t="s">
        <v>1060</v>
      </c>
    </row>
    <row r="31887" spans="12:13" x14ac:dyDescent="0.35">
      <c r="L31887" s="535" t="s">
        <v>32950</v>
      </c>
      <c r="M31887" s="529" t="s">
        <v>1060</v>
      </c>
    </row>
    <row r="31888" spans="12:13" x14ac:dyDescent="0.35">
      <c r="L31888" s="535" t="s">
        <v>32951</v>
      </c>
      <c r="M31888" s="529" t="s">
        <v>1060</v>
      </c>
    </row>
    <row r="31889" spans="12:13" x14ac:dyDescent="0.35">
      <c r="L31889" s="535" t="s">
        <v>32952</v>
      </c>
      <c r="M31889" s="529" t="s">
        <v>1060</v>
      </c>
    </row>
    <row r="31890" spans="12:13" x14ac:dyDescent="0.35">
      <c r="L31890" s="535" t="s">
        <v>32953</v>
      </c>
      <c r="M31890" s="529" t="s">
        <v>1060</v>
      </c>
    </row>
    <row r="31891" spans="12:13" x14ac:dyDescent="0.35">
      <c r="L31891" s="535" t="s">
        <v>32954</v>
      </c>
      <c r="M31891" s="529" t="s">
        <v>1060</v>
      </c>
    </row>
    <row r="31892" spans="12:13" x14ac:dyDescent="0.35">
      <c r="L31892" s="535" t="s">
        <v>32955</v>
      </c>
      <c r="M31892" s="529" t="s">
        <v>1060</v>
      </c>
    </row>
    <row r="31893" spans="12:13" x14ac:dyDescent="0.35">
      <c r="L31893" s="535" t="s">
        <v>32956</v>
      </c>
      <c r="M31893" s="529" t="s">
        <v>1075</v>
      </c>
    </row>
    <row r="31894" spans="12:13" x14ac:dyDescent="0.35">
      <c r="L31894" s="535" t="s">
        <v>32957</v>
      </c>
      <c r="M31894" s="529" t="s">
        <v>1060</v>
      </c>
    </row>
    <row r="31895" spans="12:13" x14ac:dyDescent="0.35">
      <c r="L31895" s="535" t="s">
        <v>32958</v>
      </c>
      <c r="M31895" s="529" t="s">
        <v>1060</v>
      </c>
    </row>
    <row r="31896" spans="12:13" x14ac:dyDescent="0.35">
      <c r="L31896" s="535" t="s">
        <v>32959</v>
      </c>
      <c r="M31896" s="529" t="s">
        <v>1060</v>
      </c>
    </row>
    <row r="31897" spans="12:13" x14ac:dyDescent="0.35">
      <c r="L31897" s="535" t="s">
        <v>32960</v>
      </c>
      <c r="M31897" s="529" t="s">
        <v>1060</v>
      </c>
    </row>
    <row r="31898" spans="12:13" x14ac:dyDescent="0.35">
      <c r="L31898" s="535" t="s">
        <v>32961</v>
      </c>
      <c r="M31898" s="529" t="s">
        <v>1060</v>
      </c>
    </row>
    <row r="31899" spans="12:13" x14ac:dyDescent="0.35">
      <c r="L31899" s="535" t="s">
        <v>32962</v>
      </c>
      <c r="M31899" s="529" t="s">
        <v>1060</v>
      </c>
    </row>
    <row r="31900" spans="12:13" x14ac:dyDescent="0.35">
      <c r="L31900" s="535" t="s">
        <v>32963</v>
      </c>
      <c r="M31900" s="529" t="s">
        <v>1060</v>
      </c>
    </row>
    <row r="31901" spans="12:13" x14ac:dyDescent="0.35">
      <c r="L31901" s="535" t="s">
        <v>32964</v>
      </c>
      <c r="M31901" s="529" t="s">
        <v>1075</v>
      </c>
    </row>
    <row r="31902" spans="12:13" x14ac:dyDescent="0.35">
      <c r="L31902" s="535" t="s">
        <v>32965</v>
      </c>
      <c r="M31902" s="529" t="s">
        <v>1060</v>
      </c>
    </row>
    <row r="31903" spans="12:13" x14ac:dyDescent="0.35">
      <c r="L31903" s="535" t="s">
        <v>32966</v>
      </c>
      <c r="M31903" s="529" t="s">
        <v>1075</v>
      </c>
    </row>
    <row r="31904" spans="12:13" x14ac:dyDescent="0.35">
      <c r="L31904" s="535" t="s">
        <v>32967</v>
      </c>
      <c r="M31904" s="529" t="s">
        <v>1060</v>
      </c>
    </row>
    <row r="31905" spans="12:13" x14ac:dyDescent="0.35">
      <c r="L31905" s="535" t="s">
        <v>32968</v>
      </c>
      <c r="M31905" s="529" t="s">
        <v>1060</v>
      </c>
    </row>
    <row r="31906" spans="12:13" x14ac:dyDescent="0.35">
      <c r="L31906" s="535" t="s">
        <v>32969</v>
      </c>
      <c r="M31906" s="529" t="s">
        <v>1060</v>
      </c>
    </row>
    <row r="31907" spans="12:13" x14ac:dyDescent="0.35">
      <c r="L31907" s="535" t="s">
        <v>32970</v>
      </c>
      <c r="M31907" s="529" t="s">
        <v>1075</v>
      </c>
    </row>
    <row r="31908" spans="12:13" x14ac:dyDescent="0.35">
      <c r="L31908" s="535" t="s">
        <v>32971</v>
      </c>
      <c r="M31908" s="529" t="s">
        <v>1060</v>
      </c>
    </row>
    <row r="31909" spans="12:13" x14ac:dyDescent="0.35">
      <c r="L31909" s="535" t="s">
        <v>32972</v>
      </c>
      <c r="M31909" s="529" t="s">
        <v>1060</v>
      </c>
    </row>
    <row r="31910" spans="12:13" x14ac:dyDescent="0.35">
      <c r="L31910" s="535" t="s">
        <v>32973</v>
      </c>
      <c r="M31910" s="529" t="s">
        <v>1075</v>
      </c>
    </row>
    <row r="31911" spans="12:13" x14ac:dyDescent="0.35">
      <c r="L31911" s="535" t="s">
        <v>32974</v>
      </c>
      <c r="M31911" s="529" t="s">
        <v>1075</v>
      </c>
    </row>
    <row r="31912" spans="12:13" x14ac:dyDescent="0.35">
      <c r="L31912" s="535" t="s">
        <v>32975</v>
      </c>
      <c r="M31912" s="529" t="s">
        <v>1060</v>
      </c>
    </row>
    <row r="31913" spans="12:13" x14ac:dyDescent="0.35">
      <c r="L31913" s="535" t="s">
        <v>32976</v>
      </c>
      <c r="M31913" s="529" t="s">
        <v>1060</v>
      </c>
    </row>
    <row r="31914" spans="12:13" x14ac:dyDescent="0.35">
      <c r="L31914" s="535" t="s">
        <v>32977</v>
      </c>
      <c r="M31914" s="529" t="s">
        <v>1075</v>
      </c>
    </row>
    <row r="31915" spans="12:13" x14ac:dyDescent="0.35">
      <c r="L31915" s="535" t="s">
        <v>32978</v>
      </c>
      <c r="M31915" s="529" t="s">
        <v>1060</v>
      </c>
    </row>
    <row r="31916" spans="12:13" x14ac:dyDescent="0.35">
      <c r="L31916" s="535" t="s">
        <v>32979</v>
      </c>
      <c r="M31916" s="529" t="s">
        <v>1060</v>
      </c>
    </row>
    <row r="31917" spans="12:13" x14ac:dyDescent="0.35">
      <c r="L31917" s="535" t="s">
        <v>32980</v>
      </c>
      <c r="M31917" s="529" t="s">
        <v>1075</v>
      </c>
    </row>
    <row r="31918" spans="12:13" x14ac:dyDescent="0.35">
      <c r="L31918" s="535" t="s">
        <v>32981</v>
      </c>
      <c r="M31918" s="529" t="s">
        <v>1075</v>
      </c>
    </row>
    <row r="31919" spans="12:13" x14ac:dyDescent="0.35">
      <c r="L31919" s="535" t="s">
        <v>32982</v>
      </c>
      <c r="M31919" s="529" t="s">
        <v>1060</v>
      </c>
    </row>
    <row r="31920" spans="12:13" x14ac:dyDescent="0.35">
      <c r="L31920" s="535" t="s">
        <v>32983</v>
      </c>
      <c r="M31920" s="529" t="s">
        <v>1060</v>
      </c>
    </row>
    <row r="31921" spans="12:13" x14ac:dyDescent="0.35">
      <c r="L31921" s="535" t="s">
        <v>32984</v>
      </c>
      <c r="M31921" s="529" t="s">
        <v>1060</v>
      </c>
    </row>
    <row r="31922" spans="12:13" x14ac:dyDescent="0.35">
      <c r="L31922" s="535" t="s">
        <v>32985</v>
      </c>
      <c r="M31922" s="529" t="s">
        <v>1060</v>
      </c>
    </row>
    <row r="31923" spans="12:13" x14ac:dyDescent="0.35">
      <c r="L31923" s="535" t="s">
        <v>32986</v>
      </c>
      <c r="M31923" s="529" t="s">
        <v>1060</v>
      </c>
    </row>
    <row r="31924" spans="12:13" x14ac:dyDescent="0.35">
      <c r="L31924" s="535" t="s">
        <v>32987</v>
      </c>
      <c r="M31924" s="529" t="s">
        <v>1060</v>
      </c>
    </row>
    <row r="31925" spans="12:13" x14ac:dyDescent="0.35">
      <c r="L31925" s="535" t="s">
        <v>32988</v>
      </c>
      <c r="M31925" s="529" t="s">
        <v>1060</v>
      </c>
    </row>
    <row r="31926" spans="12:13" x14ac:dyDescent="0.35">
      <c r="L31926" s="535" t="s">
        <v>32989</v>
      </c>
      <c r="M31926" s="529" t="s">
        <v>1060</v>
      </c>
    </row>
    <row r="31927" spans="12:13" x14ac:dyDescent="0.35">
      <c r="L31927" s="535" t="s">
        <v>32990</v>
      </c>
      <c r="M31927" s="529" t="s">
        <v>1060</v>
      </c>
    </row>
    <row r="31928" spans="12:13" x14ac:dyDescent="0.35">
      <c r="L31928" s="535" t="s">
        <v>32991</v>
      </c>
      <c r="M31928" s="529" t="s">
        <v>1060</v>
      </c>
    </row>
    <row r="31929" spans="12:13" x14ac:dyDescent="0.35">
      <c r="L31929" s="535" t="s">
        <v>32992</v>
      </c>
      <c r="M31929" s="529" t="s">
        <v>1075</v>
      </c>
    </row>
    <row r="31930" spans="12:13" x14ac:dyDescent="0.35">
      <c r="L31930" s="535" t="s">
        <v>32993</v>
      </c>
      <c r="M31930" s="529" t="s">
        <v>1075</v>
      </c>
    </row>
    <row r="31931" spans="12:13" x14ac:dyDescent="0.35">
      <c r="L31931" s="535" t="s">
        <v>32994</v>
      </c>
      <c r="M31931" s="529" t="s">
        <v>1075</v>
      </c>
    </row>
    <row r="31932" spans="12:13" x14ac:dyDescent="0.35">
      <c r="L31932" s="535" t="s">
        <v>32995</v>
      </c>
      <c r="M31932" s="529" t="s">
        <v>1060</v>
      </c>
    </row>
    <row r="31933" spans="12:13" x14ac:dyDescent="0.35">
      <c r="L31933" s="535" t="s">
        <v>32996</v>
      </c>
      <c r="M31933" s="529" t="s">
        <v>1075</v>
      </c>
    </row>
    <row r="31934" spans="12:13" x14ac:dyDescent="0.35">
      <c r="L31934" s="535" t="s">
        <v>32997</v>
      </c>
      <c r="M31934" s="529" t="s">
        <v>1060</v>
      </c>
    </row>
    <row r="31935" spans="12:13" x14ac:dyDescent="0.35">
      <c r="L31935" s="535" t="s">
        <v>32998</v>
      </c>
      <c r="M31935" s="529" t="s">
        <v>1060</v>
      </c>
    </row>
    <row r="31936" spans="12:13" x14ac:dyDescent="0.35">
      <c r="L31936" s="535" t="s">
        <v>32999</v>
      </c>
      <c r="M31936" s="529" t="s">
        <v>1060</v>
      </c>
    </row>
    <row r="31937" spans="12:13" x14ac:dyDescent="0.35">
      <c r="L31937" s="535" t="s">
        <v>33000</v>
      </c>
      <c r="M31937" s="529" t="s">
        <v>1060</v>
      </c>
    </row>
    <row r="31938" spans="12:13" x14ac:dyDescent="0.35">
      <c r="L31938" s="535" t="s">
        <v>33001</v>
      </c>
      <c r="M31938" s="529" t="s">
        <v>1060</v>
      </c>
    </row>
    <row r="31939" spans="12:13" x14ac:dyDescent="0.35">
      <c r="L31939" s="535" t="s">
        <v>33002</v>
      </c>
      <c r="M31939" s="529" t="s">
        <v>1060</v>
      </c>
    </row>
    <row r="31940" spans="12:13" x14ac:dyDescent="0.35">
      <c r="L31940" s="535" t="s">
        <v>33003</v>
      </c>
      <c r="M31940" s="529" t="s">
        <v>1060</v>
      </c>
    </row>
    <row r="31941" spans="12:13" x14ac:dyDescent="0.35">
      <c r="L31941" s="535" t="s">
        <v>33004</v>
      </c>
      <c r="M31941" s="529" t="s">
        <v>1060</v>
      </c>
    </row>
    <row r="31942" spans="12:13" x14ac:dyDescent="0.35">
      <c r="L31942" s="535" t="s">
        <v>33005</v>
      </c>
      <c r="M31942" s="529" t="s">
        <v>1060</v>
      </c>
    </row>
    <row r="31943" spans="12:13" x14ac:dyDescent="0.35">
      <c r="L31943" s="535" t="s">
        <v>33006</v>
      </c>
      <c r="M31943" s="529" t="s">
        <v>1060</v>
      </c>
    </row>
    <row r="31944" spans="12:13" x14ac:dyDescent="0.35">
      <c r="L31944" s="535" t="s">
        <v>33007</v>
      </c>
      <c r="M31944" s="529" t="s">
        <v>1060</v>
      </c>
    </row>
    <row r="31945" spans="12:13" x14ac:dyDescent="0.35">
      <c r="L31945" s="535" t="s">
        <v>33008</v>
      </c>
      <c r="M31945" s="529" t="s">
        <v>1060</v>
      </c>
    </row>
    <row r="31946" spans="12:13" x14ac:dyDescent="0.35">
      <c r="L31946" s="535" t="s">
        <v>33009</v>
      </c>
      <c r="M31946" s="529" t="s">
        <v>1060</v>
      </c>
    </row>
    <row r="31947" spans="12:13" x14ac:dyDescent="0.35">
      <c r="L31947" s="535" t="s">
        <v>33010</v>
      </c>
      <c r="M31947" s="529" t="s">
        <v>1060</v>
      </c>
    </row>
    <row r="31948" spans="12:13" x14ac:dyDescent="0.35">
      <c r="L31948" s="535" t="s">
        <v>33011</v>
      </c>
      <c r="M31948" s="529" t="s">
        <v>1060</v>
      </c>
    </row>
    <row r="31949" spans="12:13" x14ac:dyDescent="0.35">
      <c r="L31949" s="535" t="s">
        <v>33012</v>
      </c>
      <c r="M31949" s="529" t="s">
        <v>1060</v>
      </c>
    </row>
    <row r="31950" spans="12:13" x14ac:dyDescent="0.35">
      <c r="L31950" s="535" t="s">
        <v>33013</v>
      </c>
      <c r="M31950" s="529" t="s">
        <v>1060</v>
      </c>
    </row>
    <row r="31951" spans="12:13" x14ac:dyDescent="0.35">
      <c r="L31951" s="535" t="s">
        <v>33014</v>
      </c>
      <c r="M31951" s="529" t="s">
        <v>1060</v>
      </c>
    </row>
    <row r="31952" spans="12:13" x14ac:dyDescent="0.35">
      <c r="L31952" s="535" t="s">
        <v>33015</v>
      </c>
      <c r="M31952" s="529" t="s">
        <v>1060</v>
      </c>
    </row>
    <row r="31953" spans="12:13" x14ac:dyDescent="0.35">
      <c r="L31953" s="535" t="s">
        <v>33016</v>
      </c>
      <c r="M31953" s="529" t="s">
        <v>1060</v>
      </c>
    </row>
    <row r="31954" spans="12:13" x14ac:dyDescent="0.35">
      <c r="L31954" s="535" t="s">
        <v>33017</v>
      </c>
      <c r="M31954" s="529" t="s">
        <v>1060</v>
      </c>
    </row>
    <row r="31955" spans="12:13" x14ac:dyDescent="0.35">
      <c r="L31955" s="535" t="s">
        <v>33018</v>
      </c>
      <c r="M31955" s="529" t="s">
        <v>1060</v>
      </c>
    </row>
    <row r="31956" spans="12:13" x14ac:dyDescent="0.35">
      <c r="L31956" s="535" t="s">
        <v>33019</v>
      </c>
      <c r="M31956" s="529" t="s">
        <v>1060</v>
      </c>
    </row>
    <row r="31957" spans="12:13" x14ac:dyDescent="0.35">
      <c r="L31957" s="535" t="s">
        <v>33020</v>
      </c>
      <c r="M31957" s="529" t="s">
        <v>1060</v>
      </c>
    </row>
    <row r="31958" spans="12:13" x14ac:dyDescent="0.35">
      <c r="L31958" s="535" t="s">
        <v>33021</v>
      </c>
      <c r="M31958" s="529" t="s">
        <v>1060</v>
      </c>
    </row>
    <row r="31959" spans="12:13" x14ac:dyDescent="0.35">
      <c r="L31959" s="535" t="s">
        <v>33022</v>
      </c>
      <c r="M31959" s="529" t="s">
        <v>1060</v>
      </c>
    </row>
    <row r="31960" spans="12:13" x14ac:dyDescent="0.35">
      <c r="L31960" s="535" t="s">
        <v>33023</v>
      </c>
      <c r="M31960" s="529" t="s">
        <v>1060</v>
      </c>
    </row>
    <row r="31961" spans="12:13" x14ac:dyDescent="0.35">
      <c r="L31961" s="535" t="s">
        <v>33024</v>
      </c>
      <c r="M31961" s="529" t="s">
        <v>1060</v>
      </c>
    </row>
    <row r="31962" spans="12:13" x14ac:dyDescent="0.35">
      <c r="L31962" s="535" t="s">
        <v>33025</v>
      </c>
      <c r="M31962" s="529" t="s">
        <v>1060</v>
      </c>
    </row>
    <row r="31963" spans="12:13" x14ac:dyDescent="0.35">
      <c r="L31963" s="535" t="s">
        <v>33026</v>
      </c>
      <c r="M31963" s="529" t="s">
        <v>1060</v>
      </c>
    </row>
    <row r="31964" spans="12:13" x14ac:dyDescent="0.35">
      <c r="L31964" s="535" t="s">
        <v>33027</v>
      </c>
      <c r="M31964" s="529" t="s">
        <v>1060</v>
      </c>
    </row>
    <row r="31965" spans="12:13" x14ac:dyDescent="0.35">
      <c r="L31965" s="535" t="s">
        <v>33028</v>
      </c>
      <c r="M31965" s="529" t="s">
        <v>1060</v>
      </c>
    </row>
    <row r="31966" spans="12:13" x14ac:dyDescent="0.35">
      <c r="L31966" s="535" t="s">
        <v>33029</v>
      </c>
      <c r="M31966" s="529" t="s">
        <v>1060</v>
      </c>
    </row>
    <row r="31967" spans="12:13" x14ac:dyDescent="0.35">
      <c r="L31967" s="535" t="s">
        <v>33030</v>
      </c>
      <c r="M31967" s="529" t="s">
        <v>1060</v>
      </c>
    </row>
    <row r="31968" spans="12:13" x14ac:dyDescent="0.35">
      <c r="L31968" s="535" t="s">
        <v>33031</v>
      </c>
      <c r="M31968" s="529" t="s">
        <v>1060</v>
      </c>
    </row>
    <row r="31969" spans="12:13" x14ac:dyDescent="0.35">
      <c r="L31969" s="535" t="s">
        <v>33032</v>
      </c>
      <c r="M31969" s="529" t="s">
        <v>1060</v>
      </c>
    </row>
    <row r="31970" spans="12:13" x14ac:dyDescent="0.35">
      <c r="L31970" s="535" t="s">
        <v>33033</v>
      </c>
      <c r="M31970" s="529" t="s">
        <v>1060</v>
      </c>
    </row>
    <row r="31971" spans="12:13" x14ac:dyDescent="0.35">
      <c r="L31971" s="535" t="s">
        <v>33034</v>
      </c>
      <c r="M31971" s="529" t="s">
        <v>1060</v>
      </c>
    </row>
    <row r="31972" spans="12:13" x14ac:dyDescent="0.35">
      <c r="L31972" s="535" t="s">
        <v>33035</v>
      </c>
      <c r="M31972" s="529" t="s">
        <v>1060</v>
      </c>
    </row>
    <row r="31973" spans="12:13" x14ac:dyDescent="0.35">
      <c r="L31973" s="535" t="s">
        <v>33036</v>
      </c>
      <c r="M31973" s="529" t="s">
        <v>1060</v>
      </c>
    </row>
    <row r="31974" spans="12:13" x14ac:dyDescent="0.35">
      <c r="L31974" s="535" t="s">
        <v>33037</v>
      </c>
      <c r="M31974" s="529" t="s">
        <v>1060</v>
      </c>
    </row>
    <row r="31975" spans="12:13" x14ac:dyDescent="0.35">
      <c r="L31975" s="535" t="s">
        <v>33038</v>
      </c>
      <c r="M31975" s="529" t="s">
        <v>1060</v>
      </c>
    </row>
    <row r="31976" spans="12:13" x14ac:dyDescent="0.35">
      <c r="L31976" s="535" t="s">
        <v>33039</v>
      </c>
      <c r="M31976" s="529" t="s">
        <v>1060</v>
      </c>
    </row>
    <row r="31977" spans="12:13" x14ac:dyDescent="0.35">
      <c r="L31977" s="535" t="s">
        <v>33040</v>
      </c>
      <c r="M31977" s="529" t="s">
        <v>1060</v>
      </c>
    </row>
    <row r="31978" spans="12:13" x14ac:dyDescent="0.35">
      <c r="L31978" s="535" t="s">
        <v>33041</v>
      </c>
      <c r="M31978" s="529" t="s">
        <v>1060</v>
      </c>
    </row>
    <row r="31979" spans="12:13" x14ac:dyDescent="0.35">
      <c r="L31979" s="535" t="s">
        <v>33042</v>
      </c>
      <c r="M31979" s="529" t="s">
        <v>1060</v>
      </c>
    </row>
    <row r="31980" spans="12:13" x14ac:dyDescent="0.35">
      <c r="L31980" s="535" t="s">
        <v>33043</v>
      </c>
      <c r="M31980" s="529" t="s">
        <v>1060</v>
      </c>
    </row>
    <row r="31981" spans="12:13" x14ac:dyDescent="0.35">
      <c r="L31981" s="535" t="s">
        <v>33044</v>
      </c>
      <c r="M31981" s="529" t="s">
        <v>1060</v>
      </c>
    </row>
    <row r="31982" spans="12:13" x14ac:dyDescent="0.35">
      <c r="L31982" s="535" t="s">
        <v>33045</v>
      </c>
      <c r="M31982" s="529" t="s">
        <v>1060</v>
      </c>
    </row>
    <row r="31983" spans="12:13" x14ac:dyDescent="0.35">
      <c r="L31983" s="535" t="s">
        <v>33046</v>
      </c>
      <c r="M31983" s="529" t="s">
        <v>1060</v>
      </c>
    </row>
    <row r="31984" spans="12:13" x14ac:dyDescent="0.35">
      <c r="L31984" s="535" t="s">
        <v>33047</v>
      </c>
      <c r="M31984" s="529" t="s">
        <v>1060</v>
      </c>
    </row>
    <row r="31985" spans="12:13" x14ac:dyDescent="0.35">
      <c r="L31985" s="535" t="s">
        <v>33048</v>
      </c>
      <c r="M31985" s="529" t="s">
        <v>1060</v>
      </c>
    </row>
    <row r="31986" spans="12:13" x14ac:dyDescent="0.35">
      <c r="L31986" s="535" t="s">
        <v>33049</v>
      </c>
      <c r="M31986" s="529" t="s">
        <v>1060</v>
      </c>
    </row>
    <row r="31987" spans="12:13" x14ac:dyDescent="0.35">
      <c r="L31987" s="535" t="s">
        <v>33050</v>
      </c>
      <c r="M31987" s="529" t="s">
        <v>1060</v>
      </c>
    </row>
    <row r="31988" spans="12:13" x14ac:dyDescent="0.35">
      <c r="L31988" s="535" t="s">
        <v>33051</v>
      </c>
      <c r="M31988" s="529" t="s">
        <v>1060</v>
      </c>
    </row>
    <row r="31989" spans="12:13" x14ac:dyDescent="0.35">
      <c r="L31989" s="535" t="s">
        <v>33052</v>
      </c>
      <c r="M31989" s="529" t="s">
        <v>1060</v>
      </c>
    </row>
    <row r="31990" spans="12:13" x14ac:dyDescent="0.35">
      <c r="L31990" s="535" t="s">
        <v>33053</v>
      </c>
      <c r="M31990" s="529" t="s">
        <v>1060</v>
      </c>
    </row>
    <row r="31991" spans="12:13" x14ac:dyDescent="0.35">
      <c r="L31991" s="535" t="s">
        <v>33054</v>
      </c>
      <c r="M31991" s="529" t="s">
        <v>1060</v>
      </c>
    </row>
    <row r="31992" spans="12:13" x14ac:dyDescent="0.35">
      <c r="L31992" s="535" t="s">
        <v>33055</v>
      </c>
      <c r="M31992" s="529" t="s">
        <v>1060</v>
      </c>
    </row>
    <row r="31993" spans="12:13" x14ac:dyDescent="0.35">
      <c r="L31993" s="535" t="s">
        <v>33056</v>
      </c>
      <c r="M31993" s="529" t="s">
        <v>1060</v>
      </c>
    </row>
    <row r="31994" spans="12:13" x14ac:dyDescent="0.35">
      <c r="L31994" s="535" t="s">
        <v>33057</v>
      </c>
      <c r="M31994" s="529" t="s">
        <v>1060</v>
      </c>
    </row>
    <row r="31995" spans="12:13" x14ac:dyDescent="0.35">
      <c r="L31995" s="535" t="s">
        <v>33058</v>
      </c>
      <c r="M31995" s="529" t="s">
        <v>1060</v>
      </c>
    </row>
    <row r="31996" spans="12:13" x14ac:dyDescent="0.35">
      <c r="L31996" s="535" t="s">
        <v>33059</v>
      </c>
      <c r="M31996" s="529" t="s">
        <v>1060</v>
      </c>
    </row>
    <row r="31997" spans="12:13" x14ac:dyDescent="0.35">
      <c r="L31997" s="535" t="s">
        <v>33060</v>
      </c>
      <c r="M31997" s="529" t="s">
        <v>1060</v>
      </c>
    </row>
    <row r="31998" spans="12:13" x14ac:dyDescent="0.35">
      <c r="L31998" s="535" t="s">
        <v>33061</v>
      </c>
      <c r="M31998" s="529" t="s">
        <v>1060</v>
      </c>
    </row>
    <row r="31999" spans="12:13" x14ac:dyDescent="0.35">
      <c r="L31999" s="535" t="s">
        <v>33062</v>
      </c>
      <c r="M31999" s="529" t="s">
        <v>1060</v>
      </c>
    </row>
    <row r="32000" spans="12:13" x14ac:dyDescent="0.35">
      <c r="L32000" s="535" t="s">
        <v>33063</v>
      </c>
      <c r="M32000" s="529" t="s">
        <v>1060</v>
      </c>
    </row>
    <row r="32001" spans="12:13" x14ac:dyDescent="0.35">
      <c r="L32001" s="535" t="s">
        <v>33064</v>
      </c>
      <c r="M32001" s="529" t="s">
        <v>1060</v>
      </c>
    </row>
    <row r="32002" spans="12:13" x14ac:dyDescent="0.35">
      <c r="L32002" s="535" t="s">
        <v>33065</v>
      </c>
      <c r="M32002" s="529" t="s">
        <v>1060</v>
      </c>
    </row>
    <row r="32003" spans="12:13" x14ac:dyDescent="0.35">
      <c r="L32003" s="535" t="s">
        <v>33066</v>
      </c>
      <c r="M32003" s="529" t="s">
        <v>1060</v>
      </c>
    </row>
    <row r="32004" spans="12:13" x14ac:dyDescent="0.35">
      <c r="L32004" s="535" t="s">
        <v>33067</v>
      </c>
      <c r="M32004" s="529" t="s">
        <v>1060</v>
      </c>
    </row>
    <row r="32005" spans="12:13" x14ac:dyDescent="0.35">
      <c r="L32005" s="535" t="s">
        <v>33068</v>
      </c>
      <c r="M32005" s="529" t="s">
        <v>1060</v>
      </c>
    </row>
    <row r="32006" spans="12:13" x14ac:dyDescent="0.35">
      <c r="L32006" s="535" t="s">
        <v>33069</v>
      </c>
      <c r="M32006" s="529" t="s">
        <v>1060</v>
      </c>
    </row>
    <row r="32007" spans="12:13" x14ac:dyDescent="0.35">
      <c r="L32007" s="535" t="s">
        <v>33070</v>
      </c>
      <c r="M32007" s="529" t="s">
        <v>1060</v>
      </c>
    </row>
    <row r="32008" spans="12:13" x14ac:dyDescent="0.35">
      <c r="L32008" s="535" t="s">
        <v>33071</v>
      </c>
      <c r="M32008" s="529" t="s">
        <v>1060</v>
      </c>
    </row>
    <row r="32009" spans="12:13" x14ac:dyDescent="0.35">
      <c r="L32009" s="535" t="s">
        <v>33072</v>
      </c>
      <c r="M32009" s="529" t="s">
        <v>1060</v>
      </c>
    </row>
    <row r="32010" spans="12:13" x14ac:dyDescent="0.35">
      <c r="L32010" s="535" t="s">
        <v>33073</v>
      </c>
      <c r="M32010" s="529" t="s">
        <v>1060</v>
      </c>
    </row>
    <row r="32011" spans="12:13" x14ac:dyDescent="0.35">
      <c r="L32011" s="535" t="s">
        <v>33074</v>
      </c>
      <c r="M32011" s="529" t="s">
        <v>1060</v>
      </c>
    </row>
    <row r="32012" spans="12:13" x14ac:dyDescent="0.35">
      <c r="L32012" s="535" t="s">
        <v>33075</v>
      </c>
      <c r="M32012" s="529" t="s">
        <v>1060</v>
      </c>
    </row>
    <row r="32013" spans="12:13" x14ac:dyDescent="0.35">
      <c r="L32013" s="535" t="s">
        <v>33076</v>
      </c>
      <c r="M32013" s="529" t="s">
        <v>1060</v>
      </c>
    </row>
    <row r="32014" spans="12:13" x14ac:dyDescent="0.35">
      <c r="L32014" s="535" t="s">
        <v>33077</v>
      </c>
      <c r="M32014" s="529" t="s">
        <v>1060</v>
      </c>
    </row>
    <row r="32015" spans="12:13" x14ac:dyDescent="0.35">
      <c r="L32015" s="535" t="s">
        <v>33078</v>
      </c>
      <c r="M32015" s="529" t="s">
        <v>1060</v>
      </c>
    </row>
    <row r="32016" spans="12:13" x14ac:dyDescent="0.35">
      <c r="L32016" s="535" t="s">
        <v>33079</v>
      </c>
      <c r="M32016" s="529" t="s">
        <v>1060</v>
      </c>
    </row>
    <row r="32017" spans="12:13" x14ac:dyDescent="0.35">
      <c r="L32017" s="535" t="s">
        <v>33080</v>
      </c>
      <c r="M32017" s="529" t="s">
        <v>1060</v>
      </c>
    </row>
    <row r="32018" spans="12:13" x14ac:dyDescent="0.35">
      <c r="L32018" s="535" t="s">
        <v>33081</v>
      </c>
      <c r="M32018" s="529" t="s">
        <v>1060</v>
      </c>
    </row>
    <row r="32019" spans="12:13" x14ac:dyDescent="0.35">
      <c r="L32019" s="535" t="s">
        <v>33082</v>
      </c>
      <c r="M32019" s="529" t="s">
        <v>1060</v>
      </c>
    </row>
    <row r="32020" spans="12:13" x14ac:dyDescent="0.35">
      <c r="L32020" s="535" t="s">
        <v>33083</v>
      </c>
      <c r="M32020" s="529" t="s">
        <v>1060</v>
      </c>
    </row>
    <row r="32021" spans="12:13" x14ac:dyDescent="0.35">
      <c r="L32021" s="535" t="s">
        <v>33084</v>
      </c>
      <c r="M32021" s="529" t="s">
        <v>1060</v>
      </c>
    </row>
    <row r="32022" spans="12:13" x14ac:dyDescent="0.35">
      <c r="L32022" s="535" t="s">
        <v>33085</v>
      </c>
      <c r="M32022" s="529" t="s">
        <v>1060</v>
      </c>
    </row>
    <row r="32023" spans="12:13" x14ac:dyDescent="0.35">
      <c r="L32023" s="535" t="s">
        <v>33086</v>
      </c>
      <c r="M32023" s="529" t="s">
        <v>1060</v>
      </c>
    </row>
    <row r="32024" spans="12:13" x14ac:dyDescent="0.35">
      <c r="L32024" s="535" t="s">
        <v>33087</v>
      </c>
      <c r="M32024" s="529" t="s">
        <v>1060</v>
      </c>
    </row>
    <row r="32025" spans="12:13" x14ac:dyDescent="0.35">
      <c r="L32025" s="535" t="s">
        <v>33088</v>
      </c>
      <c r="M32025" s="529" t="s">
        <v>1060</v>
      </c>
    </row>
    <row r="32026" spans="12:13" x14ac:dyDescent="0.35">
      <c r="L32026" s="535" t="s">
        <v>33089</v>
      </c>
      <c r="M32026" s="529" t="s">
        <v>1060</v>
      </c>
    </row>
    <row r="32027" spans="12:13" x14ac:dyDescent="0.35">
      <c r="L32027" s="535" t="s">
        <v>33090</v>
      </c>
      <c r="M32027" s="529" t="s">
        <v>1060</v>
      </c>
    </row>
    <row r="32028" spans="12:13" x14ac:dyDescent="0.35">
      <c r="L32028" s="535" t="s">
        <v>33091</v>
      </c>
      <c r="M32028" s="529" t="s">
        <v>1060</v>
      </c>
    </row>
    <row r="32029" spans="12:13" x14ac:dyDescent="0.35">
      <c r="L32029" s="535" t="s">
        <v>33092</v>
      </c>
      <c r="M32029" s="529" t="s">
        <v>1060</v>
      </c>
    </row>
    <row r="32030" spans="12:13" x14ac:dyDescent="0.35">
      <c r="L32030" s="535" t="s">
        <v>33093</v>
      </c>
      <c r="M32030" s="529" t="s">
        <v>1060</v>
      </c>
    </row>
    <row r="32031" spans="12:13" x14ac:dyDescent="0.35">
      <c r="L32031" s="535" t="s">
        <v>33094</v>
      </c>
      <c r="M32031" s="529" t="s">
        <v>1060</v>
      </c>
    </row>
    <row r="32032" spans="12:13" x14ac:dyDescent="0.35">
      <c r="L32032" s="535" t="s">
        <v>33095</v>
      </c>
      <c r="M32032" s="529" t="s">
        <v>1060</v>
      </c>
    </row>
    <row r="32033" spans="12:13" x14ac:dyDescent="0.35">
      <c r="L32033" s="535" t="s">
        <v>33096</v>
      </c>
      <c r="M32033" s="529" t="s">
        <v>1060</v>
      </c>
    </row>
    <row r="32034" spans="12:13" x14ac:dyDescent="0.35">
      <c r="L32034" s="535" t="s">
        <v>33097</v>
      </c>
      <c r="M32034" s="529" t="s">
        <v>1060</v>
      </c>
    </row>
    <row r="32035" spans="12:13" x14ac:dyDescent="0.35">
      <c r="L32035" s="535" t="s">
        <v>33098</v>
      </c>
      <c r="M32035" s="529" t="s">
        <v>1060</v>
      </c>
    </row>
    <row r="32036" spans="12:13" x14ac:dyDescent="0.35">
      <c r="L32036" s="535" t="s">
        <v>33099</v>
      </c>
      <c r="M32036" s="529" t="s">
        <v>1060</v>
      </c>
    </row>
    <row r="32037" spans="12:13" x14ac:dyDescent="0.35">
      <c r="L32037" s="535" t="s">
        <v>33100</v>
      </c>
      <c r="M32037" s="529" t="s">
        <v>1060</v>
      </c>
    </row>
    <row r="32038" spans="12:13" x14ac:dyDescent="0.35">
      <c r="L32038" s="535" t="s">
        <v>33101</v>
      </c>
      <c r="M32038" s="529" t="s">
        <v>1060</v>
      </c>
    </row>
    <row r="32039" spans="12:13" x14ac:dyDescent="0.35">
      <c r="L32039" s="535" t="s">
        <v>33102</v>
      </c>
      <c r="M32039" s="529" t="s">
        <v>1060</v>
      </c>
    </row>
    <row r="32040" spans="12:13" x14ac:dyDescent="0.35">
      <c r="L32040" s="535" t="s">
        <v>33103</v>
      </c>
      <c r="M32040" s="529" t="s">
        <v>1060</v>
      </c>
    </row>
    <row r="32041" spans="12:13" x14ac:dyDescent="0.35">
      <c r="L32041" s="535" t="s">
        <v>33104</v>
      </c>
      <c r="M32041" s="529" t="s">
        <v>1060</v>
      </c>
    </row>
    <row r="32042" spans="12:13" x14ac:dyDescent="0.35">
      <c r="L32042" s="535" t="s">
        <v>33105</v>
      </c>
      <c r="M32042" s="529" t="s">
        <v>1060</v>
      </c>
    </row>
    <row r="32043" spans="12:13" x14ac:dyDescent="0.35">
      <c r="L32043" s="535" t="s">
        <v>33106</v>
      </c>
      <c r="M32043" s="529" t="s">
        <v>1060</v>
      </c>
    </row>
    <row r="32044" spans="12:13" x14ac:dyDescent="0.35">
      <c r="L32044" s="535" t="s">
        <v>33107</v>
      </c>
      <c r="M32044" s="529" t="s">
        <v>1060</v>
      </c>
    </row>
    <row r="32045" spans="12:13" x14ac:dyDescent="0.35">
      <c r="L32045" s="535" t="s">
        <v>33108</v>
      </c>
      <c r="M32045" s="529" t="s">
        <v>1060</v>
      </c>
    </row>
    <row r="32046" spans="12:13" x14ac:dyDescent="0.35">
      <c r="L32046" s="535" t="s">
        <v>33109</v>
      </c>
      <c r="M32046" s="529" t="s">
        <v>1060</v>
      </c>
    </row>
    <row r="32047" spans="12:13" x14ac:dyDescent="0.35">
      <c r="L32047" s="535" t="s">
        <v>33110</v>
      </c>
      <c r="M32047" s="529" t="s">
        <v>1060</v>
      </c>
    </row>
    <row r="32048" spans="12:13" x14ac:dyDescent="0.35">
      <c r="L32048" s="535" t="s">
        <v>33111</v>
      </c>
      <c r="M32048" s="529" t="s">
        <v>1060</v>
      </c>
    </row>
    <row r="32049" spans="12:13" x14ac:dyDescent="0.35">
      <c r="L32049" s="535" t="s">
        <v>33112</v>
      </c>
      <c r="M32049" s="529" t="s">
        <v>1060</v>
      </c>
    </row>
    <row r="32050" spans="12:13" x14ac:dyDescent="0.35">
      <c r="L32050" s="535" t="s">
        <v>33113</v>
      </c>
      <c r="M32050" s="529" t="s">
        <v>1060</v>
      </c>
    </row>
    <row r="32051" spans="12:13" x14ac:dyDescent="0.35">
      <c r="L32051" s="535" t="s">
        <v>33114</v>
      </c>
      <c r="M32051" s="529" t="s">
        <v>1060</v>
      </c>
    </row>
    <row r="32052" spans="12:13" x14ac:dyDescent="0.35">
      <c r="L32052" s="535" t="s">
        <v>33115</v>
      </c>
      <c r="M32052" s="529" t="s">
        <v>1060</v>
      </c>
    </row>
    <row r="32053" spans="12:13" x14ac:dyDescent="0.35">
      <c r="L32053" s="535" t="s">
        <v>33116</v>
      </c>
      <c r="M32053" s="529" t="s">
        <v>1060</v>
      </c>
    </row>
    <row r="32054" spans="12:13" x14ac:dyDescent="0.35">
      <c r="L32054" s="535" t="s">
        <v>33117</v>
      </c>
      <c r="M32054" s="529" t="s">
        <v>1060</v>
      </c>
    </row>
    <row r="32055" spans="12:13" x14ac:dyDescent="0.35">
      <c r="L32055" s="535" t="s">
        <v>33118</v>
      </c>
      <c r="M32055" s="529" t="s">
        <v>1060</v>
      </c>
    </row>
    <row r="32056" spans="12:13" x14ac:dyDescent="0.35">
      <c r="L32056" s="535" t="s">
        <v>33119</v>
      </c>
      <c r="M32056" s="529" t="s">
        <v>1060</v>
      </c>
    </row>
    <row r="32057" spans="12:13" x14ac:dyDescent="0.35">
      <c r="L32057" s="535" t="s">
        <v>33120</v>
      </c>
      <c r="M32057" s="529" t="s">
        <v>1060</v>
      </c>
    </row>
    <row r="32058" spans="12:13" x14ac:dyDescent="0.35">
      <c r="L32058" s="535" t="s">
        <v>33121</v>
      </c>
      <c r="M32058" s="529" t="s">
        <v>1060</v>
      </c>
    </row>
    <row r="32059" spans="12:13" x14ac:dyDescent="0.35">
      <c r="L32059" s="535" t="s">
        <v>33122</v>
      </c>
      <c r="M32059" s="529" t="s">
        <v>1060</v>
      </c>
    </row>
    <row r="32060" spans="12:13" x14ac:dyDescent="0.35">
      <c r="L32060" s="535" t="s">
        <v>33123</v>
      </c>
      <c r="M32060" s="529" t="s">
        <v>1060</v>
      </c>
    </row>
    <row r="32061" spans="12:13" x14ac:dyDescent="0.35">
      <c r="L32061" s="535" t="s">
        <v>33124</v>
      </c>
      <c r="M32061" s="529" t="s">
        <v>1060</v>
      </c>
    </row>
    <row r="32062" spans="12:13" x14ac:dyDescent="0.35">
      <c r="L32062" s="535" t="s">
        <v>33125</v>
      </c>
      <c r="M32062" s="529" t="s">
        <v>1060</v>
      </c>
    </row>
    <row r="32063" spans="12:13" x14ac:dyDescent="0.35">
      <c r="L32063" s="535" t="s">
        <v>33126</v>
      </c>
      <c r="M32063" s="529" t="s">
        <v>1060</v>
      </c>
    </row>
    <row r="32064" spans="12:13" x14ac:dyDescent="0.35">
      <c r="L32064" s="535" t="s">
        <v>33127</v>
      </c>
      <c r="M32064" s="529" t="s">
        <v>1060</v>
      </c>
    </row>
    <row r="32065" spans="12:13" x14ac:dyDescent="0.35">
      <c r="L32065" s="535" t="s">
        <v>33128</v>
      </c>
      <c r="M32065" s="529" t="s">
        <v>1060</v>
      </c>
    </row>
    <row r="32066" spans="12:13" x14ac:dyDescent="0.35">
      <c r="L32066" s="535" t="s">
        <v>33129</v>
      </c>
      <c r="M32066" s="529" t="s">
        <v>1060</v>
      </c>
    </row>
    <row r="32067" spans="12:13" x14ac:dyDescent="0.35">
      <c r="L32067" s="535" t="s">
        <v>33130</v>
      </c>
      <c r="M32067" s="529" t="s">
        <v>1060</v>
      </c>
    </row>
    <row r="32068" spans="12:13" x14ac:dyDescent="0.35">
      <c r="L32068" s="535" t="s">
        <v>33131</v>
      </c>
      <c r="M32068" s="529" t="s">
        <v>1060</v>
      </c>
    </row>
    <row r="32069" spans="12:13" x14ac:dyDescent="0.35">
      <c r="L32069" s="535" t="s">
        <v>33132</v>
      </c>
      <c r="M32069" s="529" t="s">
        <v>1060</v>
      </c>
    </row>
    <row r="32070" spans="12:13" x14ac:dyDescent="0.35">
      <c r="L32070" s="535" t="s">
        <v>33133</v>
      </c>
      <c r="M32070" s="529" t="s">
        <v>1060</v>
      </c>
    </row>
    <row r="32071" spans="12:13" x14ac:dyDescent="0.35">
      <c r="L32071" s="535" t="s">
        <v>33134</v>
      </c>
      <c r="M32071" s="529" t="s">
        <v>1060</v>
      </c>
    </row>
    <row r="32072" spans="12:13" x14ac:dyDescent="0.35">
      <c r="L32072" s="535" t="s">
        <v>33135</v>
      </c>
      <c r="M32072" s="529" t="s">
        <v>1060</v>
      </c>
    </row>
    <row r="32073" spans="12:13" x14ac:dyDescent="0.35">
      <c r="L32073" s="535" t="s">
        <v>33136</v>
      </c>
      <c r="M32073" s="529" t="s">
        <v>1060</v>
      </c>
    </row>
    <row r="32074" spans="12:13" x14ac:dyDescent="0.35">
      <c r="L32074" s="535" t="s">
        <v>33137</v>
      </c>
      <c r="M32074" s="529" t="s">
        <v>1060</v>
      </c>
    </row>
    <row r="32075" spans="12:13" x14ac:dyDescent="0.35">
      <c r="L32075" s="535" t="s">
        <v>33138</v>
      </c>
      <c r="M32075" s="529" t="s">
        <v>1060</v>
      </c>
    </row>
    <row r="32076" spans="12:13" x14ac:dyDescent="0.35">
      <c r="L32076" s="535" t="s">
        <v>33139</v>
      </c>
      <c r="M32076" s="529" t="s">
        <v>1060</v>
      </c>
    </row>
    <row r="32077" spans="12:13" x14ac:dyDescent="0.35">
      <c r="L32077" s="535" t="s">
        <v>33140</v>
      </c>
      <c r="M32077" s="529" t="s">
        <v>1060</v>
      </c>
    </row>
    <row r="32078" spans="12:13" x14ac:dyDescent="0.35">
      <c r="L32078" s="535" t="s">
        <v>33141</v>
      </c>
      <c r="M32078" s="529" t="s">
        <v>1060</v>
      </c>
    </row>
    <row r="32079" spans="12:13" x14ac:dyDescent="0.35">
      <c r="L32079" s="535" t="s">
        <v>33142</v>
      </c>
      <c r="M32079" s="529" t="s">
        <v>1060</v>
      </c>
    </row>
    <row r="32080" spans="12:13" x14ac:dyDescent="0.35">
      <c r="L32080" s="535" t="s">
        <v>33143</v>
      </c>
      <c r="M32080" s="529" t="s">
        <v>1060</v>
      </c>
    </row>
    <row r="32081" spans="12:13" x14ac:dyDescent="0.35">
      <c r="L32081" s="535" t="s">
        <v>33144</v>
      </c>
      <c r="M32081" s="529" t="s">
        <v>1060</v>
      </c>
    </row>
    <row r="32082" spans="12:13" x14ac:dyDescent="0.35">
      <c r="L32082" s="535" t="s">
        <v>33145</v>
      </c>
      <c r="M32082" s="529" t="s">
        <v>1060</v>
      </c>
    </row>
    <row r="32083" spans="12:13" x14ac:dyDescent="0.35">
      <c r="L32083" s="535" t="s">
        <v>33146</v>
      </c>
      <c r="M32083" s="529" t="s">
        <v>1060</v>
      </c>
    </row>
    <row r="32084" spans="12:13" x14ac:dyDescent="0.35">
      <c r="L32084" s="535" t="s">
        <v>33147</v>
      </c>
      <c r="M32084" s="529" t="s">
        <v>1060</v>
      </c>
    </row>
    <row r="32085" spans="12:13" x14ac:dyDescent="0.35">
      <c r="L32085" s="535" t="s">
        <v>33148</v>
      </c>
      <c r="M32085" s="529" t="s">
        <v>1060</v>
      </c>
    </row>
    <row r="32086" spans="12:13" x14ac:dyDescent="0.35">
      <c r="L32086" s="535" t="s">
        <v>33149</v>
      </c>
      <c r="M32086" s="529" t="s">
        <v>1060</v>
      </c>
    </row>
    <row r="32087" spans="12:13" x14ac:dyDescent="0.35">
      <c r="L32087" s="535" t="s">
        <v>33150</v>
      </c>
      <c r="M32087" s="529" t="s">
        <v>1060</v>
      </c>
    </row>
    <row r="32088" spans="12:13" x14ac:dyDescent="0.35">
      <c r="L32088" s="535" t="s">
        <v>33151</v>
      </c>
      <c r="M32088" s="529" t="s">
        <v>1060</v>
      </c>
    </row>
    <row r="32089" spans="12:13" x14ac:dyDescent="0.35">
      <c r="L32089" s="535" t="s">
        <v>33152</v>
      </c>
      <c r="M32089" s="529" t="s">
        <v>1060</v>
      </c>
    </row>
    <row r="32090" spans="12:13" x14ac:dyDescent="0.35">
      <c r="L32090" s="535" t="s">
        <v>33153</v>
      </c>
      <c r="M32090" s="529" t="s">
        <v>1060</v>
      </c>
    </row>
    <row r="32091" spans="12:13" x14ac:dyDescent="0.35">
      <c r="L32091" s="535" t="s">
        <v>33154</v>
      </c>
      <c r="M32091" s="529" t="s">
        <v>1060</v>
      </c>
    </row>
    <row r="32092" spans="12:13" x14ac:dyDescent="0.35">
      <c r="L32092" s="535" t="s">
        <v>33155</v>
      </c>
      <c r="M32092" s="529" t="s">
        <v>1060</v>
      </c>
    </row>
    <row r="32093" spans="12:13" x14ac:dyDescent="0.35">
      <c r="L32093" s="535" t="s">
        <v>33156</v>
      </c>
      <c r="M32093" s="529" t="s">
        <v>1060</v>
      </c>
    </row>
    <row r="32094" spans="12:13" x14ac:dyDescent="0.35">
      <c r="L32094" s="535" t="s">
        <v>33157</v>
      </c>
      <c r="M32094" s="529" t="s">
        <v>1060</v>
      </c>
    </row>
    <row r="32095" spans="12:13" x14ac:dyDescent="0.35">
      <c r="L32095" s="535" t="s">
        <v>33158</v>
      </c>
      <c r="M32095" s="529" t="s">
        <v>1060</v>
      </c>
    </row>
    <row r="32096" spans="12:13" x14ac:dyDescent="0.35">
      <c r="L32096" s="535" t="s">
        <v>33159</v>
      </c>
      <c r="M32096" s="529" t="s">
        <v>1060</v>
      </c>
    </row>
    <row r="32097" spans="12:13" x14ac:dyDescent="0.35">
      <c r="L32097" s="535" t="s">
        <v>33160</v>
      </c>
      <c r="M32097" s="529" t="s">
        <v>1075</v>
      </c>
    </row>
    <row r="32098" spans="12:13" x14ac:dyDescent="0.35">
      <c r="L32098" s="535" t="s">
        <v>33161</v>
      </c>
      <c r="M32098" s="529" t="s">
        <v>1060</v>
      </c>
    </row>
    <row r="32099" spans="12:13" x14ac:dyDescent="0.35">
      <c r="L32099" s="535" t="s">
        <v>33162</v>
      </c>
      <c r="M32099" s="529" t="s">
        <v>1060</v>
      </c>
    </row>
    <row r="32100" spans="12:13" x14ac:dyDescent="0.35">
      <c r="L32100" s="535" t="s">
        <v>33163</v>
      </c>
      <c r="M32100" s="529" t="s">
        <v>1075</v>
      </c>
    </row>
    <row r="32101" spans="12:13" x14ac:dyDescent="0.35">
      <c r="L32101" s="535" t="s">
        <v>33164</v>
      </c>
      <c r="M32101" s="529" t="s">
        <v>1060</v>
      </c>
    </row>
    <row r="32102" spans="12:13" x14ac:dyDescent="0.35">
      <c r="L32102" s="535" t="s">
        <v>33165</v>
      </c>
      <c r="M32102" s="529" t="s">
        <v>1060</v>
      </c>
    </row>
    <row r="32103" spans="12:13" x14ac:dyDescent="0.35">
      <c r="L32103" s="535" t="s">
        <v>33166</v>
      </c>
      <c r="M32103" s="529" t="s">
        <v>1060</v>
      </c>
    </row>
    <row r="32104" spans="12:13" x14ac:dyDescent="0.35">
      <c r="L32104" s="535" t="s">
        <v>33167</v>
      </c>
      <c r="M32104" s="529" t="s">
        <v>1075</v>
      </c>
    </row>
    <row r="32105" spans="12:13" x14ac:dyDescent="0.35">
      <c r="L32105" s="535" t="s">
        <v>33168</v>
      </c>
      <c r="M32105" s="529" t="s">
        <v>1060</v>
      </c>
    </row>
    <row r="32106" spans="12:13" x14ac:dyDescent="0.35">
      <c r="L32106" s="535" t="s">
        <v>33169</v>
      </c>
      <c r="M32106" s="529" t="s">
        <v>1060</v>
      </c>
    </row>
    <row r="32107" spans="12:13" x14ac:dyDescent="0.35">
      <c r="L32107" s="535" t="s">
        <v>33170</v>
      </c>
      <c r="M32107" s="529" t="s">
        <v>1075</v>
      </c>
    </row>
    <row r="32108" spans="12:13" x14ac:dyDescent="0.35">
      <c r="L32108" s="535" t="s">
        <v>33171</v>
      </c>
      <c r="M32108" s="529" t="s">
        <v>1060</v>
      </c>
    </row>
    <row r="32109" spans="12:13" x14ac:dyDescent="0.35">
      <c r="L32109" s="535" t="s">
        <v>33172</v>
      </c>
      <c r="M32109" s="529" t="s">
        <v>1075</v>
      </c>
    </row>
    <row r="32110" spans="12:13" x14ac:dyDescent="0.35">
      <c r="L32110" s="535" t="s">
        <v>33173</v>
      </c>
      <c r="M32110" s="529" t="s">
        <v>1075</v>
      </c>
    </row>
    <row r="32111" spans="12:13" x14ac:dyDescent="0.35">
      <c r="L32111" s="535" t="s">
        <v>33174</v>
      </c>
      <c r="M32111" s="529" t="s">
        <v>1060</v>
      </c>
    </row>
    <row r="32112" spans="12:13" x14ac:dyDescent="0.35">
      <c r="L32112" s="535" t="s">
        <v>33175</v>
      </c>
      <c r="M32112" s="529" t="s">
        <v>1060</v>
      </c>
    </row>
    <row r="32113" spans="12:13" x14ac:dyDescent="0.35">
      <c r="L32113" s="535" t="s">
        <v>33176</v>
      </c>
      <c r="M32113" s="529" t="s">
        <v>1060</v>
      </c>
    </row>
    <row r="32114" spans="12:13" x14ac:dyDescent="0.35">
      <c r="L32114" s="535" t="s">
        <v>33177</v>
      </c>
      <c r="M32114" s="529" t="s">
        <v>1060</v>
      </c>
    </row>
    <row r="32115" spans="12:13" x14ac:dyDescent="0.35">
      <c r="L32115" s="535" t="s">
        <v>33178</v>
      </c>
      <c r="M32115" s="529" t="s">
        <v>1075</v>
      </c>
    </row>
    <row r="32116" spans="12:13" x14ac:dyDescent="0.35">
      <c r="L32116" s="535" t="s">
        <v>33179</v>
      </c>
      <c r="M32116" s="529" t="s">
        <v>1060</v>
      </c>
    </row>
    <row r="32117" spans="12:13" x14ac:dyDescent="0.35">
      <c r="L32117" s="535" t="s">
        <v>33180</v>
      </c>
      <c r="M32117" s="529" t="s">
        <v>1060</v>
      </c>
    </row>
    <row r="32118" spans="12:13" x14ac:dyDescent="0.35">
      <c r="L32118" s="535" t="s">
        <v>33181</v>
      </c>
      <c r="M32118" s="529" t="s">
        <v>1060</v>
      </c>
    </row>
    <row r="32119" spans="12:13" x14ac:dyDescent="0.35">
      <c r="L32119" s="535" t="s">
        <v>33182</v>
      </c>
      <c r="M32119" s="529" t="s">
        <v>1075</v>
      </c>
    </row>
    <row r="32120" spans="12:13" x14ac:dyDescent="0.35">
      <c r="L32120" s="535" t="s">
        <v>33183</v>
      </c>
      <c r="M32120" s="529" t="s">
        <v>1060</v>
      </c>
    </row>
    <row r="32121" spans="12:13" x14ac:dyDescent="0.35">
      <c r="L32121" s="535" t="s">
        <v>33184</v>
      </c>
      <c r="M32121" s="529" t="s">
        <v>1060</v>
      </c>
    </row>
    <row r="32122" spans="12:13" x14ac:dyDescent="0.35">
      <c r="L32122" s="535" t="s">
        <v>33185</v>
      </c>
      <c r="M32122" s="529" t="s">
        <v>1060</v>
      </c>
    </row>
    <row r="32123" spans="12:13" x14ac:dyDescent="0.35">
      <c r="L32123" s="535" t="s">
        <v>33186</v>
      </c>
      <c r="M32123" s="529" t="s">
        <v>1060</v>
      </c>
    </row>
    <row r="32124" spans="12:13" x14ac:dyDescent="0.35">
      <c r="L32124" s="535" t="s">
        <v>33187</v>
      </c>
      <c r="M32124" s="529" t="s">
        <v>1060</v>
      </c>
    </row>
    <row r="32125" spans="12:13" x14ac:dyDescent="0.35">
      <c r="L32125" s="535" t="s">
        <v>33188</v>
      </c>
      <c r="M32125" s="529" t="s">
        <v>1060</v>
      </c>
    </row>
    <row r="32126" spans="12:13" x14ac:dyDescent="0.35">
      <c r="L32126" s="535" t="s">
        <v>33189</v>
      </c>
      <c r="M32126" s="529" t="s">
        <v>1075</v>
      </c>
    </row>
    <row r="32127" spans="12:13" x14ac:dyDescent="0.35">
      <c r="L32127" s="535" t="s">
        <v>33190</v>
      </c>
      <c r="M32127" s="529" t="s">
        <v>1060</v>
      </c>
    </row>
    <row r="32128" spans="12:13" x14ac:dyDescent="0.35">
      <c r="L32128" s="535" t="s">
        <v>33191</v>
      </c>
      <c r="M32128" s="529" t="s">
        <v>1075</v>
      </c>
    </row>
    <row r="32129" spans="12:13" x14ac:dyDescent="0.35">
      <c r="L32129" s="535" t="s">
        <v>33192</v>
      </c>
      <c r="M32129" s="529" t="s">
        <v>1075</v>
      </c>
    </row>
    <row r="32130" spans="12:13" x14ac:dyDescent="0.35">
      <c r="L32130" s="535" t="s">
        <v>33193</v>
      </c>
      <c r="M32130" s="529" t="s">
        <v>1060</v>
      </c>
    </row>
    <row r="32131" spans="12:13" x14ac:dyDescent="0.35">
      <c r="L32131" s="535" t="s">
        <v>33194</v>
      </c>
      <c r="M32131" s="529" t="s">
        <v>1060</v>
      </c>
    </row>
    <row r="32132" spans="12:13" x14ac:dyDescent="0.35">
      <c r="L32132" s="535" t="s">
        <v>33195</v>
      </c>
      <c r="M32132" s="529" t="s">
        <v>1060</v>
      </c>
    </row>
    <row r="32133" spans="12:13" x14ac:dyDescent="0.35">
      <c r="L32133" s="535" t="s">
        <v>33196</v>
      </c>
      <c r="M32133" s="529" t="s">
        <v>1060</v>
      </c>
    </row>
    <row r="32134" spans="12:13" x14ac:dyDescent="0.35">
      <c r="L32134" s="535" t="s">
        <v>33197</v>
      </c>
      <c r="M32134" s="529" t="s">
        <v>1060</v>
      </c>
    </row>
    <row r="32135" spans="12:13" x14ac:dyDescent="0.35">
      <c r="L32135" s="535" t="s">
        <v>33198</v>
      </c>
      <c r="M32135" s="529" t="s">
        <v>1060</v>
      </c>
    </row>
    <row r="32136" spans="12:13" x14ac:dyDescent="0.35">
      <c r="L32136" s="535" t="s">
        <v>33199</v>
      </c>
      <c r="M32136" s="529" t="s">
        <v>1060</v>
      </c>
    </row>
    <row r="32137" spans="12:13" x14ac:dyDescent="0.35">
      <c r="L32137" s="535" t="s">
        <v>33200</v>
      </c>
      <c r="M32137" s="529" t="s">
        <v>1075</v>
      </c>
    </row>
    <row r="32138" spans="12:13" x14ac:dyDescent="0.35">
      <c r="L32138" s="535" t="s">
        <v>33201</v>
      </c>
      <c r="M32138" s="529" t="s">
        <v>1060</v>
      </c>
    </row>
    <row r="32139" spans="12:13" x14ac:dyDescent="0.35">
      <c r="L32139" s="535" t="s">
        <v>33202</v>
      </c>
      <c r="M32139" s="529" t="s">
        <v>1075</v>
      </c>
    </row>
    <row r="32140" spans="12:13" x14ac:dyDescent="0.35">
      <c r="L32140" s="535" t="s">
        <v>33203</v>
      </c>
      <c r="M32140" s="529" t="s">
        <v>1060</v>
      </c>
    </row>
    <row r="32141" spans="12:13" x14ac:dyDescent="0.35">
      <c r="L32141" s="535" t="s">
        <v>33204</v>
      </c>
      <c r="M32141" s="529" t="s">
        <v>1060</v>
      </c>
    </row>
    <row r="32142" spans="12:13" x14ac:dyDescent="0.35">
      <c r="L32142" s="535" t="s">
        <v>33205</v>
      </c>
      <c r="M32142" s="529" t="s">
        <v>1060</v>
      </c>
    </row>
    <row r="32143" spans="12:13" x14ac:dyDescent="0.35">
      <c r="L32143" s="535" t="s">
        <v>33206</v>
      </c>
      <c r="M32143" s="529" t="s">
        <v>1060</v>
      </c>
    </row>
    <row r="32144" spans="12:13" x14ac:dyDescent="0.35">
      <c r="L32144" s="535" t="s">
        <v>33207</v>
      </c>
      <c r="M32144" s="529" t="s">
        <v>1060</v>
      </c>
    </row>
    <row r="32145" spans="12:13" x14ac:dyDescent="0.35">
      <c r="L32145" s="535" t="s">
        <v>33208</v>
      </c>
      <c r="M32145" s="529" t="s">
        <v>1060</v>
      </c>
    </row>
    <row r="32146" spans="12:13" x14ac:dyDescent="0.35">
      <c r="L32146" s="535" t="s">
        <v>33209</v>
      </c>
      <c r="M32146" s="529" t="s">
        <v>1060</v>
      </c>
    </row>
    <row r="32147" spans="12:13" x14ac:dyDescent="0.35">
      <c r="L32147" s="535" t="s">
        <v>33210</v>
      </c>
      <c r="M32147" s="529" t="s">
        <v>1075</v>
      </c>
    </row>
    <row r="32148" spans="12:13" x14ac:dyDescent="0.35">
      <c r="L32148" s="535" t="s">
        <v>33211</v>
      </c>
      <c r="M32148" s="529" t="s">
        <v>1075</v>
      </c>
    </row>
    <row r="32149" spans="12:13" x14ac:dyDescent="0.35">
      <c r="L32149" s="535" t="s">
        <v>33212</v>
      </c>
      <c r="M32149" s="529" t="s">
        <v>1075</v>
      </c>
    </row>
    <row r="32150" spans="12:13" x14ac:dyDescent="0.35">
      <c r="L32150" s="535" t="s">
        <v>33213</v>
      </c>
      <c r="M32150" s="529" t="s">
        <v>1075</v>
      </c>
    </row>
    <row r="32151" spans="12:13" x14ac:dyDescent="0.35">
      <c r="L32151" s="535" t="s">
        <v>33214</v>
      </c>
      <c r="M32151" s="529" t="s">
        <v>1075</v>
      </c>
    </row>
    <row r="32152" spans="12:13" x14ac:dyDescent="0.35">
      <c r="L32152" s="535" t="s">
        <v>33215</v>
      </c>
      <c r="M32152" s="529" t="s">
        <v>1075</v>
      </c>
    </row>
    <row r="32153" spans="12:13" x14ac:dyDescent="0.35">
      <c r="L32153" s="535" t="s">
        <v>33216</v>
      </c>
      <c r="M32153" s="529" t="s">
        <v>1075</v>
      </c>
    </row>
    <row r="32154" spans="12:13" x14ac:dyDescent="0.35">
      <c r="L32154" s="535" t="s">
        <v>33217</v>
      </c>
      <c r="M32154" s="529" t="s">
        <v>1075</v>
      </c>
    </row>
    <row r="32155" spans="12:13" x14ac:dyDescent="0.35">
      <c r="L32155" s="535" t="s">
        <v>33218</v>
      </c>
      <c r="M32155" s="529" t="s">
        <v>1075</v>
      </c>
    </row>
    <row r="32156" spans="12:13" x14ac:dyDescent="0.35">
      <c r="L32156" s="535" t="s">
        <v>33219</v>
      </c>
      <c r="M32156" s="529" t="s">
        <v>1075</v>
      </c>
    </row>
    <row r="32157" spans="12:13" x14ac:dyDescent="0.35">
      <c r="L32157" s="535" t="s">
        <v>33220</v>
      </c>
      <c r="M32157" s="529" t="s">
        <v>1075</v>
      </c>
    </row>
    <row r="32158" spans="12:13" x14ac:dyDescent="0.35">
      <c r="L32158" s="535" t="s">
        <v>33221</v>
      </c>
      <c r="M32158" s="529" t="s">
        <v>1075</v>
      </c>
    </row>
    <row r="32159" spans="12:13" x14ac:dyDescent="0.35">
      <c r="L32159" s="535" t="s">
        <v>33222</v>
      </c>
      <c r="M32159" s="529" t="s">
        <v>1075</v>
      </c>
    </row>
    <row r="32160" spans="12:13" x14ac:dyDescent="0.35">
      <c r="L32160" s="535" t="s">
        <v>33223</v>
      </c>
      <c r="M32160" s="529" t="s">
        <v>1075</v>
      </c>
    </row>
    <row r="32161" spans="12:13" x14ac:dyDescent="0.35">
      <c r="L32161" s="535" t="s">
        <v>33224</v>
      </c>
      <c r="M32161" s="529" t="s">
        <v>1075</v>
      </c>
    </row>
    <row r="32162" spans="12:13" x14ac:dyDescent="0.35">
      <c r="L32162" s="535" t="s">
        <v>33225</v>
      </c>
      <c r="M32162" s="529" t="s">
        <v>1075</v>
      </c>
    </row>
    <row r="32163" spans="12:13" x14ac:dyDescent="0.35">
      <c r="L32163" s="535" t="s">
        <v>33226</v>
      </c>
      <c r="M32163" s="529" t="s">
        <v>1075</v>
      </c>
    </row>
    <row r="32164" spans="12:13" x14ac:dyDescent="0.35">
      <c r="L32164" s="535" t="s">
        <v>33227</v>
      </c>
      <c r="M32164" s="529" t="s">
        <v>1075</v>
      </c>
    </row>
    <row r="32165" spans="12:13" x14ac:dyDescent="0.35">
      <c r="L32165" s="535" t="s">
        <v>33228</v>
      </c>
      <c r="M32165" s="529" t="s">
        <v>1075</v>
      </c>
    </row>
    <row r="32166" spans="12:13" x14ac:dyDescent="0.35">
      <c r="L32166" s="535" t="s">
        <v>33229</v>
      </c>
      <c r="M32166" s="529" t="s">
        <v>1075</v>
      </c>
    </row>
    <row r="32167" spans="12:13" x14ac:dyDescent="0.35">
      <c r="L32167" s="535" t="s">
        <v>33230</v>
      </c>
      <c r="M32167" s="529" t="s">
        <v>1075</v>
      </c>
    </row>
    <row r="32168" spans="12:13" x14ac:dyDescent="0.35">
      <c r="L32168" s="535" t="s">
        <v>33231</v>
      </c>
      <c r="M32168" s="529" t="s">
        <v>1075</v>
      </c>
    </row>
    <row r="32169" spans="12:13" x14ac:dyDescent="0.35">
      <c r="L32169" s="535" t="s">
        <v>33232</v>
      </c>
      <c r="M32169" s="529" t="s">
        <v>1075</v>
      </c>
    </row>
    <row r="32170" spans="12:13" x14ac:dyDescent="0.35">
      <c r="L32170" s="535" t="s">
        <v>33233</v>
      </c>
      <c r="M32170" s="529" t="s">
        <v>1075</v>
      </c>
    </row>
    <row r="32171" spans="12:13" x14ac:dyDescent="0.35">
      <c r="L32171" s="535" t="s">
        <v>33234</v>
      </c>
      <c r="M32171" s="529" t="s">
        <v>1075</v>
      </c>
    </row>
    <row r="32172" spans="12:13" x14ac:dyDescent="0.35">
      <c r="L32172" s="535" t="s">
        <v>33235</v>
      </c>
      <c r="M32172" s="529" t="s">
        <v>1075</v>
      </c>
    </row>
    <row r="32173" spans="12:13" x14ac:dyDescent="0.35">
      <c r="L32173" s="535" t="s">
        <v>33236</v>
      </c>
      <c r="M32173" s="529" t="s">
        <v>1075</v>
      </c>
    </row>
    <row r="32174" spans="12:13" x14ac:dyDescent="0.35">
      <c r="L32174" s="535" t="s">
        <v>33237</v>
      </c>
      <c r="M32174" s="529" t="s">
        <v>1075</v>
      </c>
    </row>
    <row r="32175" spans="12:13" x14ac:dyDescent="0.35">
      <c r="L32175" s="535" t="s">
        <v>33238</v>
      </c>
      <c r="M32175" s="529" t="s">
        <v>1075</v>
      </c>
    </row>
    <row r="32176" spans="12:13" x14ac:dyDescent="0.35">
      <c r="L32176" s="535" t="s">
        <v>33239</v>
      </c>
      <c r="M32176" s="529" t="s">
        <v>1075</v>
      </c>
    </row>
    <row r="32177" spans="12:13" x14ac:dyDescent="0.35">
      <c r="L32177" s="535" t="s">
        <v>33240</v>
      </c>
      <c r="M32177" s="529" t="s">
        <v>1075</v>
      </c>
    </row>
    <row r="32178" spans="12:13" x14ac:dyDescent="0.35">
      <c r="L32178" s="535" t="s">
        <v>33241</v>
      </c>
      <c r="M32178" s="529" t="s">
        <v>1075</v>
      </c>
    </row>
    <row r="32179" spans="12:13" x14ac:dyDescent="0.35">
      <c r="L32179" s="535" t="s">
        <v>33242</v>
      </c>
      <c r="M32179" s="529" t="s">
        <v>1075</v>
      </c>
    </row>
    <row r="32180" spans="12:13" x14ac:dyDescent="0.35">
      <c r="L32180" s="535" t="s">
        <v>33243</v>
      </c>
      <c r="M32180" s="529" t="s">
        <v>1075</v>
      </c>
    </row>
    <row r="32181" spans="12:13" x14ac:dyDescent="0.35">
      <c r="L32181" s="535" t="s">
        <v>33244</v>
      </c>
      <c r="M32181" s="529" t="s">
        <v>1075</v>
      </c>
    </row>
    <row r="32182" spans="12:13" x14ac:dyDescent="0.35">
      <c r="L32182" s="535" t="s">
        <v>33245</v>
      </c>
      <c r="M32182" s="529" t="s">
        <v>1075</v>
      </c>
    </row>
    <row r="32183" spans="12:13" x14ac:dyDescent="0.35">
      <c r="L32183" s="535" t="s">
        <v>33246</v>
      </c>
      <c r="M32183" s="529" t="s">
        <v>1075</v>
      </c>
    </row>
    <row r="32184" spans="12:13" x14ac:dyDescent="0.35">
      <c r="L32184" s="535" t="s">
        <v>33247</v>
      </c>
      <c r="M32184" s="529" t="s">
        <v>1075</v>
      </c>
    </row>
    <row r="32185" spans="12:13" x14ac:dyDescent="0.35">
      <c r="L32185" s="535" t="s">
        <v>33248</v>
      </c>
      <c r="M32185" s="529" t="s">
        <v>1075</v>
      </c>
    </row>
    <row r="32186" spans="12:13" x14ac:dyDescent="0.35">
      <c r="L32186" s="535" t="s">
        <v>33249</v>
      </c>
      <c r="M32186" s="529" t="s">
        <v>1075</v>
      </c>
    </row>
    <row r="32187" spans="12:13" x14ac:dyDescent="0.35">
      <c r="L32187" s="535" t="s">
        <v>33250</v>
      </c>
      <c r="M32187" s="529" t="s">
        <v>1075</v>
      </c>
    </row>
    <row r="32188" spans="12:13" x14ac:dyDescent="0.35">
      <c r="L32188" s="535" t="s">
        <v>33251</v>
      </c>
      <c r="M32188" s="529" t="s">
        <v>1075</v>
      </c>
    </row>
    <row r="32189" spans="12:13" x14ac:dyDescent="0.35">
      <c r="L32189" s="535" t="s">
        <v>33252</v>
      </c>
      <c r="M32189" s="529" t="s">
        <v>1075</v>
      </c>
    </row>
    <row r="32190" spans="12:13" x14ac:dyDescent="0.35">
      <c r="L32190" s="535" t="s">
        <v>33253</v>
      </c>
      <c r="M32190" s="529" t="s">
        <v>1075</v>
      </c>
    </row>
    <row r="32191" spans="12:13" x14ac:dyDescent="0.35">
      <c r="L32191" s="535" t="s">
        <v>33254</v>
      </c>
      <c r="M32191" s="529" t="s">
        <v>1075</v>
      </c>
    </row>
    <row r="32192" spans="12:13" x14ac:dyDescent="0.35">
      <c r="L32192" s="535" t="s">
        <v>33255</v>
      </c>
      <c r="M32192" s="529" t="s">
        <v>1075</v>
      </c>
    </row>
    <row r="32193" spans="12:13" x14ac:dyDescent="0.35">
      <c r="L32193" s="535" t="s">
        <v>33256</v>
      </c>
      <c r="M32193" s="529" t="s">
        <v>1075</v>
      </c>
    </row>
    <row r="32194" spans="12:13" x14ac:dyDescent="0.35">
      <c r="L32194" s="535" t="s">
        <v>33257</v>
      </c>
      <c r="M32194" s="529" t="s">
        <v>1075</v>
      </c>
    </row>
    <row r="32195" spans="12:13" x14ac:dyDescent="0.35">
      <c r="L32195" s="535" t="s">
        <v>33258</v>
      </c>
      <c r="M32195" s="529" t="s">
        <v>1075</v>
      </c>
    </row>
    <row r="32196" spans="12:13" x14ac:dyDescent="0.35">
      <c r="L32196" s="535" t="s">
        <v>33259</v>
      </c>
      <c r="M32196" s="529" t="s">
        <v>1075</v>
      </c>
    </row>
    <row r="32197" spans="12:13" x14ac:dyDescent="0.35">
      <c r="L32197" s="535" t="s">
        <v>33260</v>
      </c>
      <c r="M32197" s="529" t="s">
        <v>1075</v>
      </c>
    </row>
    <row r="32198" spans="12:13" x14ac:dyDescent="0.35">
      <c r="L32198" s="535" t="s">
        <v>33261</v>
      </c>
      <c r="M32198" s="529" t="s">
        <v>1075</v>
      </c>
    </row>
    <row r="32199" spans="12:13" x14ac:dyDescent="0.35">
      <c r="L32199" s="535" t="s">
        <v>33262</v>
      </c>
      <c r="M32199" s="529" t="s">
        <v>1075</v>
      </c>
    </row>
    <row r="32200" spans="12:13" x14ac:dyDescent="0.35">
      <c r="L32200" s="535" t="s">
        <v>33263</v>
      </c>
      <c r="M32200" s="529" t="s">
        <v>1075</v>
      </c>
    </row>
    <row r="32201" spans="12:13" x14ac:dyDescent="0.35">
      <c r="L32201" s="535" t="s">
        <v>33264</v>
      </c>
      <c r="M32201" s="529" t="s">
        <v>1075</v>
      </c>
    </row>
    <row r="32202" spans="12:13" x14ac:dyDescent="0.35">
      <c r="L32202" s="535" t="s">
        <v>33265</v>
      </c>
      <c r="M32202" s="529" t="s">
        <v>1075</v>
      </c>
    </row>
    <row r="32203" spans="12:13" x14ac:dyDescent="0.35">
      <c r="L32203" s="535" t="s">
        <v>33266</v>
      </c>
      <c r="M32203" s="529" t="s">
        <v>1075</v>
      </c>
    </row>
    <row r="32204" spans="12:13" x14ac:dyDescent="0.35">
      <c r="L32204" s="535" t="s">
        <v>33267</v>
      </c>
      <c r="M32204" s="529" t="s">
        <v>1075</v>
      </c>
    </row>
    <row r="32205" spans="12:13" x14ac:dyDescent="0.35">
      <c r="L32205" s="535" t="s">
        <v>33268</v>
      </c>
      <c r="M32205" s="529" t="s">
        <v>1075</v>
      </c>
    </row>
    <row r="32206" spans="12:13" x14ac:dyDescent="0.35">
      <c r="L32206" s="535" t="s">
        <v>33269</v>
      </c>
      <c r="M32206" s="529" t="s">
        <v>1075</v>
      </c>
    </row>
    <row r="32207" spans="12:13" x14ac:dyDescent="0.35">
      <c r="L32207" s="535" t="s">
        <v>33270</v>
      </c>
      <c r="M32207" s="529" t="s">
        <v>1075</v>
      </c>
    </row>
    <row r="32208" spans="12:13" x14ac:dyDescent="0.35">
      <c r="L32208" s="535" t="s">
        <v>33271</v>
      </c>
      <c r="M32208" s="529" t="s">
        <v>1075</v>
      </c>
    </row>
    <row r="32209" spans="12:13" x14ac:dyDescent="0.35">
      <c r="L32209" s="535" t="s">
        <v>33272</v>
      </c>
      <c r="M32209" s="529" t="s">
        <v>1075</v>
      </c>
    </row>
    <row r="32210" spans="12:13" x14ac:dyDescent="0.35">
      <c r="L32210" s="535" t="s">
        <v>33273</v>
      </c>
      <c r="M32210" s="529" t="s">
        <v>1075</v>
      </c>
    </row>
    <row r="32211" spans="12:13" x14ac:dyDescent="0.35">
      <c r="L32211" s="535" t="s">
        <v>33274</v>
      </c>
      <c r="M32211" s="529" t="s">
        <v>1075</v>
      </c>
    </row>
    <row r="32212" spans="12:13" x14ac:dyDescent="0.35">
      <c r="L32212" s="535" t="s">
        <v>33275</v>
      </c>
      <c r="M32212" s="529" t="s">
        <v>1075</v>
      </c>
    </row>
    <row r="32213" spans="12:13" x14ac:dyDescent="0.35">
      <c r="L32213" s="535" t="s">
        <v>33276</v>
      </c>
      <c r="M32213" s="529" t="s">
        <v>1075</v>
      </c>
    </row>
    <row r="32214" spans="12:13" x14ac:dyDescent="0.35">
      <c r="L32214" s="535" t="s">
        <v>33277</v>
      </c>
      <c r="M32214" s="529" t="s">
        <v>1075</v>
      </c>
    </row>
    <row r="32215" spans="12:13" x14ac:dyDescent="0.35">
      <c r="L32215" s="535" t="s">
        <v>33278</v>
      </c>
      <c r="M32215" s="529" t="s">
        <v>1075</v>
      </c>
    </row>
    <row r="32216" spans="12:13" x14ac:dyDescent="0.35">
      <c r="L32216" s="535" t="s">
        <v>33279</v>
      </c>
      <c r="M32216" s="529" t="s">
        <v>1075</v>
      </c>
    </row>
    <row r="32217" spans="12:13" x14ac:dyDescent="0.35">
      <c r="L32217" s="535" t="s">
        <v>33280</v>
      </c>
      <c r="M32217" s="529" t="s">
        <v>1075</v>
      </c>
    </row>
    <row r="32218" spans="12:13" x14ac:dyDescent="0.35">
      <c r="L32218" s="535" t="s">
        <v>33281</v>
      </c>
      <c r="M32218" s="529" t="s">
        <v>1075</v>
      </c>
    </row>
    <row r="32219" spans="12:13" x14ac:dyDescent="0.35">
      <c r="L32219" s="535" t="s">
        <v>33282</v>
      </c>
      <c r="M32219" s="529" t="s">
        <v>1075</v>
      </c>
    </row>
    <row r="32220" spans="12:13" x14ac:dyDescent="0.35">
      <c r="L32220" s="535" t="s">
        <v>33283</v>
      </c>
      <c r="M32220" s="529" t="s">
        <v>1075</v>
      </c>
    </row>
    <row r="32221" spans="12:13" x14ac:dyDescent="0.35">
      <c r="L32221" s="535" t="s">
        <v>33284</v>
      </c>
      <c r="M32221" s="529" t="s">
        <v>1075</v>
      </c>
    </row>
    <row r="32222" spans="12:13" x14ac:dyDescent="0.35">
      <c r="L32222" s="535" t="s">
        <v>33285</v>
      </c>
      <c r="M32222" s="529" t="s">
        <v>1075</v>
      </c>
    </row>
    <row r="32223" spans="12:13" x14ac:dyDescent="0.35">
      <c r="L32223" s="535" t="s">
        <v>33286</v>
      </c>
      <c r="M32223" s="529" t="s">
        <v>1075</v>
      </c>
    </row>
    <row r="32224" spans="12:13" x14ac:dyDescent="0.35">
      <c r="L32224" s="535" t="s">
        <v>33287</v>
      </c>
      <c r="M32224" s="529" t="s">
        <v>1075</v>
      </c>
    </row>
    <row r="32225" spans="12:13" x14ac:dyDescent="0.35">
      <c r="L32225" s="535" t="s">
        <v>33288</v>
      </c>
      <c r="M32225" s="529" t="s">
        <v>1075</v>
      </c>
    </row>
    <row r="32226" spans="12:13" x14ac:dyDescent="0.35">
      <c r="L32226" s="535" t="s">
        <v>33289</v>
      </c>
      <c r="M32226" s="529" t="s">
        <v>1075</v>
      </c>
    </row>
    <row r="32227" spans="12:13" x14ac:dyDescent="0.35">
      <c r="L32227" s="535" t="s">
        <v>33290</v>
      </c>
      <c r="M32227" s="529" t="s">
        <v>1075</v>
      </c>
    </row>
    <row r="32228" spans="12:13" x14ac:dyDescent="0.35">
      <c r="L32228" s="535" t="s">
        <v>33291</v>
      </c>
      <c r="M32228" s="529" t="s">
        <v>1075</v>
      </c>
    </row>
    <row r="32229" spans="12:13" x14ac:dyDescent="0.35">
      <c r="L32229" s="535" t="s">
        <v>33292</v>
      </c>
      <c r="M32229" s="529" t="s">
        <v>1075</v>
      </c>
    </row>
    <row r="32230" spans="12:13" x14ac:dyDescent="0.35">
      <c r="L32230" s="535" t="s">
        <v>33293</v>
      </c>
      <c r="M32230" s="529" t="s">
        <v>1075</v>
      </c>
    </row>
    <row r="32231" spans="12:13" x14ac:dyDescent="0.35">
      <c r="L32231" s="535" t="s">
        <v>33294</v>
      </c>
      <c r="M32231" s="529" t="s">
        <v>1075</v>
      </c>
    </row>
    <row r="32232" spans="12:13" x14ac:dyDescent="0.35">
      <c r="L32232" s="535" t="s">
        <v>33295</v>
      </c>
      <c r="M32232" s="529" t="s">
        <v>1075</v>
      </c>
    </row>
    <row r="32233" spans="12:13" x14ac:dyDescent="0.35">
      <c r="L32233" s="535" t="s">
        <v>33296</v>
      </c>
      <c r="M32233" s="529" t="s">
        <v>1075</v>
      </c>
    </row>
    <row r="32234" spans="12:13" x14ac:dyDescent="0.35">
      <c r="L32234" s="535" t="s">
        <v>33297</v>
      </c>
      <c r="M32234" s="529" t="s">
        <v>1075</v>
      </c>
    </row>
    <row r="32235" spans="12:13" x14ac:dyDescent="0.35">
      <c r="L32235" s="535" t="s">
        <v>33298</v>
      </c>
      <c r="M32235" s="529" t="s">
        <v>1075</v>
      </c>
    </row>
    <row r="32236" spans="12:13" x14ac:dyDescent="0.35">
      <c r="L32236" s="535" t="s">
        <v>33299</v>
      </c>
      <c r="M32236" s="529" t="s">
        <v>1075</v>
      </c>
    </row>
    <row r="32237" spans="12:13" x14ac:dyDescent="0.35">
      <c r="L32237" s="535" t="s">
        <v>33300</v>
      </c>
      <c r="M32237" s="529" t="s">
        <v>1075</v>
      </c>
    </row>
    <row r="32238" spans="12:13" x14ac:dyDescent="0.35">
      <c r="L32238" s="535" t="s">
        <v>33301</v>
      </c>
      <c r="M32238" s="529" t="s">
        <v>1075</v>
      </c>
    </row>
    <row r="32239" spans="12:13" x14ac:dyDescent="0.35">
      <c r="L32239" s="535" t="s">
        <v>33302</v>
      </c>
      <c r="M32239" s="529" t="s">
        <v>1075</v>
      </c>
    </row>
    <row r="32240" spans="12:13" x14ac:dyDescent="0.35">
      <c r="L32240" s="535" t="s">
        <v>33303</v>
      </c>
      <c r="M32240" s="529" t="s">
        <v>1075</v>
      </c>
    </row>
    <row r="32241" spans="12:13" x14ac:dyDescent="0.35">
      <c r="L32241" s="535" t="s">
        <v>33304</v>
      </c>
      <c r="M32241" s="529" t="s">
        <v>1075</v>
      </c>
    </row>
    <row r="32242" spans="12:13" x14ac:dyDescent="0.35">
      <c r="L32242" s="535" t="s">
        <v>33305</v>
      </c>
      <c r="M32242" s="529" t="s">
        <v>1075</v>
      </c>
    </row>
    <row r="32243" spans="12:13" x14ac:dyDescent="0.35">
      <c r="L32243" s="535" t="s">
        <v>33306</v>
      </c>
      <c r="M32243" s="529" t="s">
        <v>1075</v>
      </c>
    </row>
    <row r="32244" spans="12:13" x14ac:dyDescent="0.35">
      <c r="L32244" s="535" t="s">
        <v>33307</v>
      </c>
      <c r="M32244" s="529" t="s">
        <v>1075</v>
      </c>
    </row>
    <row r="32245" spans="12:13" x14ac:dyDescent="0.35">
      <c r="L32245" s="535" t="s">
        <v>33308</v>
      </c>
      <c r="M32245" s="529" t="s">
        <v>1075</v>
      </c>
    </row>
    <row r="32246" spans="12:13" x14ac:dyDescent="0.35">
      <c r="L32246" s="535" t="s">
        <v>33309</v>
      </c>
      <c r="M32246" s="529" t="s">
        <v>1075</v>
      </c>
    </row>
    <row r="32247" spans="12:13" x14ac:dyDescent="0.35">
      <c r="L32247" s="535" t="s">
        <v>33310</v>
      </c>
      <c r="M32247" s="529" t="s">
        <v>1075</v>
      </c>
    </row>
    <row r="32248" spans="12:13" x14ac:dyDescent="0.35">
      <c r="L32248" s="535" t="s">
        <v>33311</v>
      </c>
      <c r="M32248" s="529" t="s">
        <v>1075</v>
      </c>
    </row>
    <row r="32249" spans="12:13" x14ac:dyDescent="0.35">
      <c r="L32249" s="535" t="s">
        <v>33312</v>
      </c>
      <c r="M32249" s="529" t="s">
        <v>1075</v>
      </c>
    </row>
    <row r="32250" spans="12:13" x14ac:dyDescent="0.35">
      <c r="L32250" s="535" t="s">
        <v>33313</v>
      </c>
      <c r="M32250" s="529" t="s">
        <v>1075</v>
      </c>
    </row>
    <row r="32251" spans="12:13" x14ac:dyDescent="0.35">
      <c r="L32251" s="535" t="s">
        <v>33314</v>
      </c>
      <c r="M32251" s="529" t="s">
        <v>1075</v>
      </c>
    </row>
    <row r="32252" spans="12:13" x14ac:dyDescent="0.35">
      <c r="L32252" s="535" t="s">
        <v>33315</v>
      </c>
      <c r="M32252" s="529" t="s">
        <v>1075</v>
      </c>
    </row>
    <row r="32253" spans="12:13" x14ac:dyDescent="0.35">
      <c r="L32253" s="535" t="s">
        <v>33316</v>
      </c>
      <c r="M32253" s="529" t="s">
        <v>1075</v>
      </c>
    </row>
    <row r="32254" spans="12:13" x14ac:dyDescent="0.35">
      <c r="L32254" s="535" t="s">
        <v>33317</v>
      </c>
      <c r="M32254" s="529" t="s">
        <v>1075</v>
      </c>
    </row>
    <row r="32255" spans="12:13" x14ac:dyDescent="0.35">
      <c r="L32255" s="535" t="s">
        <v>33318</v>
      </c>
      <c r="M32255" s="529" t="s">
        <v>1075</v>
      </c>
    </row>
    <row r="32256" spans="12:13" x14ac:dyDescent="0.35">
      <c r="L32256" s="535" t="s">
        <v>33319</v>
      </c>
      <c r="M32256" s="529" t="s">
        <v>1075</v>
      </c>
    </row>
    <row r="32257" spans="12:13" x14ac:dyDescent="0.35">
      <c r="L32257" s="535" t="s">
        <v>33320</v>
      </c>
      <c r="M32257" s="529" t="s">
        <v>1075</v>
      </c>
    </row>
    <row r="32258" spans="12:13" x14ac:dyDescent="0.35">
      <c r="L32258" s="535" t="s">
        <v>33321</v>
      </c>
      <c r="M32258" s="529" t="s">
        <v>1075</v>
      </c>
    </row>
    <row r="32259" spans="12:13" x14ac:dyDescent="0.35">
      <c r="L32259" s="535" t="s">
        <v>33322</v>
      </c>
      <c r="M32259" s="529" t="s">
        <v>1075</v>
      </c>
    </row>
    <row r="32260" spans="12:13" x14ac:dyDescent="0.35">
      <c r="L32260" s="535" t="s">
        <v>33323</v>
      </c>
      <c r="M32260" s="529" t="s">
        <v>1075</v>
      </c>
    </row>
    <row r="32261" spans="12:13" x14ac:dyDescent="0.35">
      <c r="L32261" s="535" t="s">
        <v>33324</v>
      </c>
      <c r="M32261" s="529" t="s">
        <v>1075</v>
      </c>
    </row>
    <row r="32262" spans="12:13" x14ac:dyDescent="0.35">
      <c r="L32262" s="535" t="s">
        <v>33325</v>
      </c>
      <c r="M32262" s="529" t="s">
        <v>1075</v>
      </c>
    </row>
    <row r="32263" spans="12:13" x14ac:dyDescent="0.35">
      <c r="L32263" s="535" t="s">
        <v>33326</v>
      </c>
      <c r="M32263" s="529" t="s">
        <v>1075</v>
      </c>
    </row>
    <row r="32264" spans="12:13" x14ac:dyDescent="0.35">
      <c r="L32264" s="535" t="s">
        <v>33327</v>
      </c>
      <c r="M32264" s="529" t="s">
        <v>1075</v>
      </c>
    </row>
    <row r="32265" spans="12:13" x14ac:dyDescent="0.35">
      <c r="L32265" s="535" t="s">
        <v>33328</v>
      </c>
      <c r="M32265" s="529" t="s">
        <v>1075</v>
      </c>
    </row>
    <row r="32266" spans="12:13" x14ac:dyDescent="0.35">
      <c r="L32266" s="535" t="s">
        <v>33329</v>
      </c>
      <c r="M32266" s="529" t="s">
        <v>1075</v>
      </c>
    </row>
    <row r="32267" spans="12:13" x14ac:dyDescent="0.35">
      <c r="L32267" s="535" t="s">
        <v>33330</v>
      </c>
      <c r="M32267" s="529" t="s">
        <v>1075</v>
      </c>
    </row>
    <row r="32268" spans="12:13" x14ac:dyDescent="0.35">
      <c r="L32268" s="535" t="s">
        <v>33331</v>
      </c>
      <c r="M32268" s="529" t="s">
        <v>1075</v>
      </c>
    </row>
    <row r="32269" spans="12:13" x14ac:dyDescent="0.35">
      <c r="L32269" s="535" t="s">
        <v>33332</v>
      </c>
      <c r="M32269" s="529" t="s">
        <v>1075</v>
      </c>
    </row>
    <row r="32270" spans="12:13" x14ac:dyDescent="0.35">
      <c r="L32270" s="535" t="s">
        <v>33333</v>
      </c>
      <c r="M32270" s="529" t="s">
        <v>1075</v>
      </c>
    </row>
    <row r="32271" spans="12:13" x14ac:dyDescent="0.35">
      <c r="L32271" s="535" t="s">
        <v>33334</v>
      </c>
      <c r="M32271" s="529" t="s">
        <v>1075</v>
      </c>
    </row>
    <row r="32272" spans="12:13" x14ac:dyDescent="0.35">
      <c r="L32272" s="535" t="s">
        <v>33335</v>
      </c>
      <c r="M32272" s="529" t="s">
        <v>1075</v>
      </c>
    </row>
    <row r="32273" spans="12:13" x14ac:dyDescent="0.35">
      <c r="L32273" s="535" t="s">
        <v>33336</v>
      </c>
      <c r="M32273" s="529" t="s">
        <v>1075</v>
      </c>
    </row>
    <row r="32274" spans="12:13" x14ac:dyDescent="0.35">
      <c r="L32274" s="535" t="s">
        <v>33337</v>
      </c>
      <c r="M32274" s="529" t="s">
        <v>1075</v>
      </c>
    </row>
    <row r="32275" spans="12:13" x14ac:dyDescent="0.35">
      <c r="L32275" s="535" t="s">
        <v>33338</v>
      </c>
      <c r="M32275" s="529" t="s">
        <v>1075</v>
      </c>
    </row>
    <row r="32276" spans="12:13" x14ac:dyDescent="0.35">
      <c r="L32276" s="535" t="s">
        <v>33339</v>
      </c>
      <c r="M32276" s="529" t="s">
        <v>1075</v>
      </c>
    </row>
    <row r="32277" spans="12:13" x14ac:dyDescent="0.35">
      <c r="L32277" s="535" t="s">
        <v>33340</v>
      </c>
      <c r="M32277" s="529" t="s">
        <v>1075</v>
      </c>
    </row>
    <row r="32278" spans="12:13" x14ac:dyDescent="0.35">
      <c r="L32278" s="535" t="s">
        <v>33341</v>
      </c>
      <c r="M32278" s="529" t="s">
        <v>1075</v>
      </c>
    </row>
    <row r="32279" spans="12:13" x14ac:dyDescent="0.35">
      <c r="L32279" s="535" t="s">
        <v>33342</v>
      </c>
      <c r="M32279" s="529" t="s">
        <v>1075</v>
      </c>
    </row>
    <row r="32280" spans="12:13" x14ac:dyDescent="0.35">
      <c r="L32280" s="535" t="s">
        <v>33343</v>
      </c>
      <c r="M32280" s="529" t="s">
        <v>1075</v>
      </c>
    </row>
    <row r="32281" spans="12:13" x14ac:dyDescent="0.35">
      <c r="L32281" s="535" t="s">
        <v>33344</v>
      </c>
      <c r="M32281" s="529" t="s">
        <v>1075</v>
      </c>
    </row>
    <row r="32282" spans="12:13" x14ac:dyDescent="0.35">
      <c r="L32282" s="535" t="s">
        <v>33345</v>
      </c>
      <c r="M32282" s="529" t="s">
        <v>1075</v>
      </c>
    </row>
    <row r="32283" spans="12:13" x14ac:dyDescent="0.35">
      <c r="L32283" s="535" t="s">
        <v>33346</v>
      </c>
      <c r="M32283" s="529" t="s">
        <v>1075</v>
      </c>
    </row>
    <row r="32284" spans="12:13" x14ac:dyDescent="0.35">
      <c r="L32284" s="535" t="s">
        <v>33347</v>
      </c>
      <c r="M32284" s="529" t="s">
        <v>1075</v>
      </c>
    </row>
    <row r="32285" spans="12:13" x14ac:dyDescent="0.35">
      <c r="L32285" s="535" t="s">
        <v>33348</v>
      </c>
      <c r="M32285" s="529" t="s">
        <v>1075</v>
      </c>
    </row>
    <row r="32286" spans="12:13" x14ac:dyDescent="0.35">
      <c r="L32286" s="535" t="s">
        <v>33349</v>
      </c>
      <c r="M32286" s="529" t="s">
        <v>1075</v>
      </c>
    </row>
    <row r="32287" spans="12:13" x14ac:dyDescent="0.35">
      <c r="L32287" s="535" t="s">
        <v>33350</v>
      </c>
      <c r="M32287" s="529" t="s">
        <v>1075</v>
      </c>
    </row>
    <row r="32288" spans="12:13" x14ac:dyDescent="0.35">
      <c r="L32288" s="535" t="s">
        <v>33351</v>
      </c>
      <c r="M32288" s="529" t="s">
        <v>1075</v>
      </c>
    </row>
    <row r="32289" spans="12:13" x14ac:dyDescent="0.35">
      <c r="L32289" s="535" t="s">
        <v>33352</v>
      </c>
      <c r="M32289" s="529" t="s">
        <v>1075</v>
      </c>
    </row>
    <row r="32290" spans="12:13" x14ac:dyDescent="0.35">
      <c r="L32290" s="535" t="s">
        <v>33353</v>
      </c>
      <c r="M32290" s="529" t="s">
        <v>1075</v>
      </c>
    </row>
    <row r="32291" spans="12:13" x14ac:dyDescent="0.35">
      <c r="L32291" s="535" t="s">
        <v>33354</v>
      </c>
      <c r="M32291" s="529" t="s">
        <v>1075</v>
      </c>
    </row>
    <row r="32292" spans="12:13" x14ac:dyDescent="0.35">
      <c r="L32292" s="535" t="s">
        <v>33355</v>
      </c>
      <c r="M32292" s="529" t="s">
        <v>1075</v>
      </c>
    </row>
    <row r="32293" spans="12:13" x14ac:dyDescent="0.35">
      <c r="L32293" s="535" t="s">
        <v>33356</v>
      </c>
      <c r="M32293" s="529" t="s">
        <v>1075</v>
      </c>
    </row>
    <row r="32294" spans="12:13" x14ac:dyDescent="0.35">
      <c r="L32294" s="535" t="s">
        <v>33357</v>
      </c>
      <c r="M32294" s="529" t="s">
        <v>1075</v>
      </c>
    </row>
    <row r="32295" spans="12:13" x14ac:dyDescent="0.35">
      <c r="L32295" s="535" t="s">
        <v>33358</v>
      </c>
      <c r="M32295" s="529" t="s">
        <v>1075</v>
      </c>
    </row>
    <row r="32296" spans="12:13" x14ac:dyDescent="0.35">
      <c r="L32296" s="535" t="s">
        <v>33359</v>
      </c>
      <c r="M32296" s="529" t="s">
        <v>1075</v>
      </c>
    </row>
    <row r="32297" spans="12:13" x14ac:dyDescent="0.35">
      <c r="L32297" s="535" t="s">
        <v>33360</v>
      </c>
      <c r="M32297" s="529" t="s">
        <v>1075</v>
      </c>
    </row>
    <row r="32298" spans="12:13" x14ac:dyDescent="0.35">
      <c r="L32298" s="535" t="s">
        <v>33361</v>
      </c>
      <c r="M32298" s="529" t="s">
        <v>1075</v>
      </c>
    </row>
    <row r="32299" spans="12:13" x14ac:dyDescent="0.35">
      <c r="L32299" s="535" t="s">
        <v>33362</v>
      </c>
      <c r="M32299" s="529" t="s">
        <v>1075</v>
      </c>
    </row>
    <row r="32300" spans="12:13" x14ac:dyDescent="0.35">
      <c r="L32300" s="535" t="s">
        <v>33363</v>
      </c>
      <c r="M32300" s="529" t="s">
        <v>1075</v>
      </c>
    </row>
    <row r="32301" spans="12:13" x14ac:dyDescent="0.35">
      <c r="L32301" s="535" t="s">
        <v>33364</v>
      </c>
      <c r="M32301" s="529" t="s">
        <v>1075</v>
      </c>
    </row>
    <row r="32302" spans="12:13" x14ac:dyDescent="0.35">
      <c r="L32302" s="535" t="s">
        <v>33365</v>
      </c>
      <c r="M32302" s="529" t="s">
        <v>1075</v>
      </c>
    </row>
    <row r="32303" spans="12:13" x14ac:dyDescent="0.35">
      <c r="L32303" s="535" t="s">
        <v>33366</v>
      </c>
      <c r="M32303" s="529" t="s">
        <v>1075</v>
      </c>
    </row>
    <row r="32304" spans="12:13" x14ac:dyDescent="0.35">
      <c r="L32304" s="535" t="s">
        <v>33367</v>
      </c>
      <c r="M32304" s="529" t="s">
        <v>1075</v>
      </c>
    </row>
    <row r="32305" spans="12:13" x14ac:dyDescent="0.35">
      <c r="L32305" s="535" t="s">
        <v>33368</v>
      </c>
      <c r="M32305" s="529" t="s">
        <v>1075</v>
      </c>
    </row>
    <row r="32306" spans="12:13" x14ac:dyDescent="0.35">
      <c r="L32306" s="535" t="s">
        <v>33369</v>
      </c>
      <c r="M32306" s="529" t="s">
        <v>1075</v>
      </c>
    </row>
    <row r="32307" spans="12:13" x14ac:dyDescent="0.35">
      <c r="L32307" s="535" t="s">
        <v>33370</v>
      </c>
      <c r="M32307" s="529" t="s">
        <v>1075</v>
      </c>
    </row>
    <row r="32308" spans="12:13" x14ac:dyDescent="0.35">
      <c r="L32308" s="535" t="s">
        <v>33371</v>
      </c>
      <c r="M32308" s="529" t="s">
        <v>1075</v>
      </c>
    </row>
    <row r="32309" spans="12:13" x14ac:dyDescent="0.35">
      <c r="L32309" s="535" t="s">
        <v>33372</v>
      </c>
      <c r="M32309" s="529" t="s">
        <v>1075</v>
      </c>
    </row>
    <row r="32310" spans="12:13" x14ac:dyDescent="0.35">
      <c r="L32310" s="535" t="s">
        <v>33373</v>
      </c>
      <c r="M32310" s="529" t="s">
        <v>1075</v>
      </c>
    </row>
    <row r="32311" spans="12:13" x14ac:dyDescent="0.35">
      <c r="L32311" s="535" t="s">
        <v>33374</v>
      </c>
      <c r="M32311" s="529" t="s">
        <v>1075</v>
      </c>
    </row>
    <row r="32312" spans="12:13" x14ac:dyDescent="0.35">
      <c r="L32312" s="535" t="s">
        <v>33375</v>
      </c>
      <c r="M32312" s="529" t="s">
        <v>1075</v>
      </c>
    </row>
    <row r="32313" spans="12:13" x14ac:dyDescent="0.35">
      <c r="L32313" s="535" t="s">
        <v>33376</v>
      </c>
      <c r="M32313" s="529" t="s">
        <v>1075</v>
      </c>
    </row>
    <row r="32314" spans="12:13" x14ac:dyDescent="0.35">
      <c r="L32314" s="535" t="s">
        <v>33377</v>
      </c>
      <c r="M32314" s="529" t="s">
        <v>1075</v>
      </c>
    </row>
    <row r="32315" spans="12:13" x14ac:dyDescent="0.35">
      <c r="L32315" s="535" t="s">
        <v>33378</v>
      </c>
      <c r="M32315" s="529" t="s">
        <v>1075</v>
      </c>
    </row>
    <row r="32316" spans="12:13" x14ac:dyDescent="0.35">
      <c r="L32316" s="535" t="s">
        <v>33379</v>
      </c>
      <c r="M32316" s="529" t="s">
        <v>1075</v>
      </c>
    </row>
    <row r="32317" spans="12:13" x14ac:dyDescent="0.35">
      <c r="L32317" s="535" t="s">
        <v>33380</v>
      </c>
      <c r="M32317" s="529" t="s">
        <v>1075</v>
      </c>
    </row>
    <row r="32318" spans="12:13" x14ac:dyDescent="0.35">
      <c r="L32318" s="535" t="s">
        <v>33381</v>
      </c>
      <c r="M32318" s="529" t="s">
        <v>1075</v>
      </c>
    </row>
    <row r="32319" spans="12:13" x14ac:dyDescent="0.35">
      <c r="L32319" s="535" t="s">
        <v>33382</v>
      </c>
      <c r="M32319" s="529" t="s">
        <v>1075</v>
      </c>
    </row>
    <row r="32320" spans="12:13" x14ac:dyDescent="0.35">
      <c r="L32320" s="535" t="s">
        <v>33383</v>
      </c>
      <c r="M32320" s="529" t="s">
        <v>1075</v>
      </c>
    </row>
    <row r="32321" spans="12:13" x14ac:dyDescent="0.35">
      <c r="L32321" s="535" t="s">
        <v>33384</v>
      </c>
      <c r="M32321" s="529" t="s">
        <v>1075</v>
      </c>
    </row>
    <row r="32322" spans="12:13" x14ac:dyDescent="0.35">
      <c r="L32322" s="535" t="s">
        <v>33385</v>
      </c>
      <c r="M32322" s="529" t="s">
        <v>1075</v>
      </c>
    </row>
    <row r="32323" spans="12:13" x14ac:dyDescent="0.35">
      <c r="L32323" s="535" t="s">
        <v>33386</v>
      </c>
      <c r="M32323" s="529" t="s">
        <v>1075</v>
      </c>
    </row>
    <row r="32324" spans="12:13" x14ac:dyDescent="0.35">
      <c r="L32324" s="535" t="s">
        <v>33387</v>
      </c>
      <c r="M32324" s="529" t="s">
        <v>1075</v>
      </c>
    </row>
    <row r="32325" spans="12:13" x14ac:dyDescent="0.35">
      <c r="L32325" s="535" t="s">
        <v>33388</v>
      </c>
      <c r="M32325" s="529" t="s">
        <v>1075</v>
      </c>
    </row>
    <row r="32326" spans="12:13" x14ac:dyDescent="0.35">
      <c r="L32326" s="535" t="s">
        <v>33389</v>
      </c>
      <c r="M32326" s="529" t="s">
        <v>1075</v>
      </c>
    </row>
    <row r="32327" spans="12:13" x14ac:dyDescent="0.35">
      <c r="L32327" s="535" t="s">
        <v>33390</v>
      </c>
      <c r="M32327" s="529" t="s">
        <v>1075</v>
      </c>
    </row>
    <row r="32328" spans="12:13" x14ac:dyDescent="0.35">
      <c r="L32328" s="535" t="s">
        <v>33391</v>
      </c>
      <c r="M32328" s="529" t="s">
        <v>1075</v>
      </c>
    </row>
    <row r="32329" spans="12:13" x14ac:dyDescent="0.35">
      <c r="L32329" s="535" t="s">
        <v>33392</v>
      </c>
      <c r="M32329" s="529" t="s">
        <v>1075</v>
      </c>
    </row>
    <row r="32330" spans="12:13" x14ac:dyDescent="0.35">
      <c r="L32330" s="535" t="s">
        <v>33393</v>
      </c>
      <c r="M32330" s="529" t="s">
        <v>1075</v>
      </c>
    </row>
    <row r="32331" spans="12:13" x14ac:dyDescent="0.35">
      <c r="L32331" s="535" t="s">
        <v>33394</v>
      </c>
      <c r="M32331" s="529" t="s">
        <v>1075</v>
      </c>
    </row>
    <row r="32332" spans="12:13" x14ac:dyDescent="0.35">
      <c r="L32332" s="535" t="s">
        <v>33395</v>
      </c>
      <c r="M32332" s="529" t="s">
        <v>1075</v>
      </c>
    </row>
    <row r="32333" spans="12:13" x14ac:dyDescent="0.35">
      <c r="L32333" s="535" t="s">
        <v>33396</v>
      </c>
      <c r="M32333" s="529" t="s">
        <v>1075</v>
      </c>
    </row>
    <row r="32334" spans="12:13" x14ac:dyDescent="0.35">
      <c r="L32334" s="535" t="s">
        <v>33397</v>
      </c>
      <c r="M32334" s="529" t="s">
        <v>1075</v>
      </c>
    </row>
    <row r="32335" spans="12:13" x14ac:dyDescent="0.35">
      <c r="L32335" s="535" t="s">
        <v>33398</v>
      </c>
      <c r="M32335" s="529" t="s">
        <v>1075</v>
      </c>
    </row>
    <row r="32336" spans="12:13" x14ac:dyDescent="0.35">
      <c r="L32336" s="535" t="s">
        <v>33399</v>
      </c>
      <c r="M32336" s="529" t="s">
        <v>1075</v>
      </c>
    </row>
    <row r="32337" spans="12:13" x14ac:dyDescent="0.35">
      <c r="L32337" s="535" t="s">
        <v>33400</v>
      </c>
      <c r="M32337" s="529" t="s">
        <v>1075</v>
      </c>
    </row>
    <row r="32338" spans="12:13" x14ac:dyDescent="0.35">
      <c r="L32338" s="535" t="s">
        <v>33401</v>
      </c>
      <c r="M32338" s="529" t="s">
        <v>1075</v>
      </c>
    </row>
    <row r="32339" spans="12:13" x14ac:dyDescent="0.35">
      <c r="L32339" s="535" t="s">
        <v>33402</v>
      </c>
      <c r="M32339" s="529" t="s">
        <v>1075</v>
      </c>
    </row>
    <row r="32340" spans="12:13" x14ac:dyDescent="0.35">
      <c r="L32340" s="535" t="s">
        <v>33403</v>
      </c>
      <c r="M32340" s="529" t="s">
        <v>1075</v>
      </c>
    </row>
    <row r="32341" spans="12:13" x14ac:dyDescent="0.35">
      <c r="L32341" s="535" t="s">
        <v>33404</v>
      </c>
      <c r="M32341" s="529" t="s">
        <v>1075</v>
      </c>
    </row>
    <row r="32342" spans="12:13" x14ac:dyDescent="0.35">
      <c r="L32342" s="535" t="s">
        <v>33405</v>
      </c>
      <c r="M32342" s="529" t="s">
        <v>1075</v>
      </c>
    </row>
    <row r="32343" spans="12:13" x14ac:dyDescent="0.35">
      <c r="L32343" s="535" t="s">
        <v>33406</v>
      </c>
      <c r="M32343" s="529" t="s">
        <v>1075</v>
      </c>
    </row>
    <row r="32344" spans="12:13" x14ac:dyDescent="0.35">
      <c r="L32344" s="535" t="s">
        <v>33407</v>
      </c>
      <c r="M32344" s="529" t="s">
        <v>1075</v>
      </c>
    </row>
    <row r="32345" spans="12:13" x14ac:dyDescent="0.35">
      <c r="L32345" s="535" t="s">
        <v>33408</v>
      </c>
      <c r="M32345" s="529" t="s">
        <v>1075</v>
      </c>
    </row>
    <row r="32346" spans="12:13" x14ac:dyDescent="0.35">
      <c r="L32346" s="535" t="s">
        <v>33409</v>
      </c>
      <c r="M32346" s="529" t="s">
        <v>1075</v>
      </c>
    </row>
    <row r="32347" spans="12:13" x14ac:dyDescent="0.35">
      <c r="L32347" s="535" t="s">
        <v>33410</v>
      </c>
      <c r="M32347" s="529" t="s">
        <v>1075</v>
      </c>
    </row>
    <row r="32348" spans="12:13" x14ac:dyDescent="0.35">
      <c r="L32348" s="535" t="s">
        <v>33411</v>
      </c>
      <c r="M32348" s="529" t="s">
        <v>1075</v>
      </c>
    </row>
    <row r="32349" spans="12:13" x14ac:dyDescent="0.35">
      <c r="L32349" s="535" t="s">
        <v>33412</v>
      </c>
      <c r="M32349" s="529" t="s">
        <v>1075</v>
      </c>
    </row>
    <row r="32350" spans="12:13" x14ac:dyDescent="0.35">
      <c r="L32350" s="535" t="s">
        <v>33413</v>
      </c>
      <c r="M32350" s="529" t="s">
        <v>1075</v>
      </c>
    </row>
    <row r="32351" spans="12:13" x14ac:dyDescent="0.35">
      <c r="L32351" s="535" t="s">
        <v>33414</v>
      </c>
      <c r="M32351" s="529" t="s">
        <v>1075</v>
      </c>
    </row>
    <row r="32352" spans="12:13" x14ac:dyDescent="0.35">
      <c r="L32352" s="535" t="s">
        <v>33415</v>
      </c>
      <c r="M32352" s="529" t="s">
        <v>1075</v>
      </c>
    </row>
    <row r="32353" spans="12:13" x14ac:dyDescent="0.35">
      <c r="L32353" s="535" t="s">
        <v>33416</v>
      </c>
      <c r="M32353" s="529" t="s">
        <v>1075</v>
      </c>
    </row>
    <row r="32354" spans="12:13" x14ac:dyDescent="0.35">
      <c r="L32354" s="535" t="s">
        <v>33417</v>
      </c>
      <c r="M32354" s="529" t="s">
        <v>1075</v>
      </c>
    </row>
    <row r="32355" spans="12:13" x14ac:dyDescent="0.35">
      <c r="L32355" s="535" t="s">
        <v>33418</v>
      </c>
      <c r="M32355" s="529" t="s">
        <v>1075</v>
      </c>
    </row>
    <row r="32356" spans="12:13" x14ac:dyDescent="0.35">
      <c r="L32356" s="535" t="s">
        <v>33419</v>
      </c>
      <c r="M32356" s="529" t="s">
        <v>1075</v>
      </c>
    </row>
    <row r="32357" spans="12:13" x14ac:dyDescent="0.35">
      <c r="L32357" s="535" t="s">
        <v>33420</v>
      </c>
      <c r="M32357" s="529" t="s">
        <v>1075</v>
      </c>
    </row>
    <row r="32358" spans="12:13" x14ac:dyDescent="0.35">
      <c r="L32358" s="535" t="s">
        <v>33421</v>
      </c>
      <c r="M32358" s="529" t="s">
        <v>1075</v>
      </c>
    </row>
    <row r="32359" spans="12:13" x14ac:dyDescent="0.35">
      <c r="L32359" s="535" t="s">
        <v>33422</v>
      </c>
      <c r="M32359" s="529" t="s">
        <v>1075</v>
      </c>
    </row>
    <row r="32360" spans="12:13" x14ac:dyDescent="0.35">
      <c r="L32360" s="535" t="s">
        <v>33423</v>
      </c>
      <c r="M32360" s="529" t="s">
        <v>1075</v>
      </c>
    </row>
    <row r="32361" spans="12:13" x14ac:dyDescent="0.35">
      <c r="L32361" s="535" t="s">
        <v>33424</v>
      </c>
      <c r="M32361" s="529" t="s">
        <v>1075</v>
      </c>
    </row>
    <row r="32362" spans="12:13" x14ac:dyDescent="0.35">
      <c r="L32362" s="535" t="s">
        <v>33425</v>
      </c>
      <c r="M32362" s="529" t="s">
        <v>1075</v>
      </c>
    </row>
    <row r="32363" spans="12:13" x14ac:dyDescent="0.35">
      <c r="L32363" s="535" t="s">
        <v>33426</v>
      </c>
      <c r="M32363" s="529" t="s">
        <v>1075</v>
      </c>
    </row>
    <row r="32364" spans="12:13" x14ac:dyDescent="0.35">
      <c r="L32364" s="535" t="s">
        <v>33427</v>
      </c>
      <c r="M32364" s="529" t="s">
        <v>1075</v>
      </c>
    </row>
    <row r="32365" spans="12:13" x14ac:dyDescent="0.35">
      <c r="L32365" s="535" t="s">
        <v>33428</v>
      </c>
      <c r="M32365" s="529" t="s">
        <v>1075</v>
      </c>
    </row>
    <row r="32366" spans="12:13" x14ac:dyDescent="0.35">
      <c r="L32366" s="535" t="s">
        <v>33429</v>
      </c>
      <c r="M32366" s="529" t="s">
        <v>1075</v>
      </c>
    </row>
    <row r="32367" spans="12:13" x14ac:dyDescent="0.35">
      <c r="L32367" s="535" t="s">
        <v>33430</v>
      </c>
      <c r="M32367" s="529" t="s">
        <v>1075</v>
      </c>
    </row>
    <row r="32368" spans="12:13" x14ac:dyDescent="0.35">
      <c r="L32368" s="535" t="s">
        <v>33431</v>
      </c>
      <c r="M32368" s="529" t="s">
        <v>1075</v>
      </c>
    </row>
    <row r="32369" spans="12:13" x14ac:dyDescent="0.35">
      <c r="L32369" s="535" t="s">
        <v>33432</v>
      </c>
      <c r="M32369" s="529" t="s">
        <v>1075</v>
      </c>
    </row>
    <row r="32370" spans="12:13" x14ac:dyDescent="0.35">
      <c r="L32370" s="535" t="s">
        <v>33433</v>
      </c>
      <c r="M32370" s="529" t="s">
        <v>1075</v>
      </c>
    </row>
    <row r="32371" spans="12:13" x14ac:dyDescent="0.35">
      <c r="L32371" s="535" t="s">
        <v>33434</v>
      </c>
      <c r="M32371" s="529" t="s">
        <v>1075</v>
      </c>
    </row>
    <row r="32372" spans="12:13" x14ac:dyDescent="0.35">
      <c r="L32372" s="535" t="s">
        <v>33435</v>
      </c>
      <c r="M32372" s="529" t="s">
        <v>1075</v>
      </c>
    </row>
    <row r="32373" spans="12:13" x14ac:dyDescent="0.35">
      <c r="L32373" s="535" t="s">
        <v>33436</v>
      </c>
      <c r="M32373" s="529" t="s">
        <v>1075</v>
      </c>
    </row>
    <row r="32374" spans="12:13" x14ac:dyDescent="0.35">
      <c r="L32374" s="535" t="s">
        <v>33437</v>
      </c>
      <c r="M32374" s="529" t="s">
        <v>1075</v>
      </c>
    </row>
    <row r="32375" spans="12:13" x14ac:dyDescent="0.35">
      <c r="L32375" s="535" t="s">
        <v>33438</v>
      </c>
      <c r="M32375" s="529" t="s">
        <v>1075</v>
      </c>
    </row>
    <row r="32376" spans="12:13" x14ac:dyDescent="0.35">
      <c r="L32376" s="535" t="s">
        <v>33439</v>
      </c>
      <c r="M32376" s="529" t="s">
        <v>1075</v>
      </c>
    </row>
    <row r="32377" spans="12:13" x14ac:dyDescent="0.35">
      <c r="L32377" s="535" t="s">
        <v>33440</v>
      </c>
      <c r="M32377" s="529" t="s">
        <v>1075</v>
      </c>
    </row>
    <row r="32378" spans="12:13" x14ac:dyDescent="0.35">
      <c r="L32378" s="535" t="s">
        <v>33441</v>
      </c>
      <c r="M32378" s="529" t="s">
        <v>1075</v>
      </c>
    </row>
    <row r="32379" spans="12:13" x14ac:dyDescent="0.35">
      <c r="L32379" s="535" t="s">
        <v>33442</v>
      </c>
      <c r="M32379" s="529" t="s">
        <v>1075</v>
      </c>
    </row>
    <row r="32380" spans="12:13" x14ac:dyDescent="0.35">
      <c r="L32380" s="535" t="s">
        <v>33443</v>
      </c>
      <c r="M32380" s="529" t="s">
        <v>1075</v>
      </c>
    </row>
    <row r="32381" spans="12:13" x14ac:dyDescent="0.35">
      <c r="L32381" s="535" t="s">
        <v>33444</v>
      </c>
      <c r="M32381" s="529" t="s">
        <v>1075</v>
      </c>
    </row>
    <row r="32382" spans="12:13" x14ac:dyDescent="0.35">
      <c r="L32382" s="535" t="s">
        <v>33445</v>
      </c>
      <c r="M32382" s="529" t="s">
        <v>1075</v>
      </c>
    </row>
    <row r="32383" spans="12:13" x14ac:dyDescent="0.35">
      <c r="L32383" s="535" t="s">
        <v>33446</v>
      </c>
      <c r="M32383" s="529" t="s">
        <v>1075</v>
      </c>
    </row>
    <row r="32384" spans="12:13" x14ac:dyDescent="0.35">
      <c r="L32384" s="535" t="s">
        <v>33447</v>
      </c>
      <c r="M32384" s="529" t="s">
        <v>1075</v>
      </c>
    </row>
    <row r="32385" spans="12:13" x14ac:dyDescent="0.35">
      <c r="L32385" s="535" t="s">
        <v>33448</v>
      </c>
      <c r="M32385" s="529" t="s">
        <v>1075</v>
      </c>
    </row>
    <row r="32386" spans="12:13" x14ac:dyDescent="0.35">
      <c r="L32386" s="535" t="s">
        <v>33449</v>
      </c>
      <c r="M32386" s="529" t="s">
        <v>1075</v>
      </c>
    </row>
    <row r="32387" spans="12:13" x14ac:dyDescent="0.35">
      <c r="L32387" s="535" t="s">
        <v>33450</v>
      </c>
      <c r="M32387" s="529" t="s">
        <v>1075</v>
      </c>
    </row>
    <row r="32388" spans="12:13" x14ac:dyDescent="0.35">
      <c r="L32388" s="535" t="s">
        <v>33451</v>
      </c>
      <c r="M32388" s="529" t="s">
        <v>1075</v>
      </c>
    </row>
    <row r="32389" spans="12:13" x14ac:dyDescent="0.35">
      <c r="L32389" s="535" t="s">
        <v>33452</v>
      </c>
      <c r="M32389" s="529" t="s">
        <v>1075</v>
      </c>
    </row>
    <row r="32390" spans="12:13" x14ac:dyDescent="0.35">
      <c r="L32390" s="535" t="s">
        <v>33453</v>
      </c>
      <c r="M32390" s="529" t="s">
        <v>1075</v>
      </c>
    </row>
    <row r="32391" spans="12:13" x14ac:dyDescent="0.35">
      <c r="L32391" s="535" t="s">
        <v>33454</v>
      </c>
      <c r="M32391" s="529" t="s">
        <v>1075</v>
      </c>
    </row>
    <row r="32392" spans="12:13" x14ac:dyDescent="0.35">
      <c r="L32392" s="535" t="s">
        <v>33455</v>
      </c>
      <c r="M32392" s="529" t="s">
        <v>1075</v>
      </c>
    </row>
    <row r="32393" spans="12:13" x14ac:dyDescent="0.35">
      <c r="L32393" s="535" t="s">
        <v>33456</v>
      </c>
      <c r="M32393" s="529" t="s">
        <v>1075</v>
      </c>
    </row>
    <row r="32394" spans="12:13" x14ac:dyDescent="0.35">
      <c r="L32394" s="535" t="s">
        <v>33457</v>
      </c>
      <c r="M32394" s="529" t="s">
        <v>1075</v>
      </c>
    </row>
  </sheetData>
  <sheetProtection algorithmName="SHA-512" hashValue="HFcKl6aao2W01TYygpHoJfNcyMXfRnuX6eMFvSFgi1Sm6K0BeIABQFjZ3FffKy/vvO58L3ilBcbze/1/f8td+g==" saltValue="lzvQfqvI49fFLku3/3NQkg==" spinCount="100000" sheet="1" objects="1" scenarios="1"/>
  <mergeCells count="3">
    <mergeCell ref="A1:F1"/>
    <mergeCell ref="L1:M1"/>
    <mergeCell ref="O1:W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4"/>
  <sheetViews>
    <sheetView zoomScaleNormal="100" workbookViewId="0">
      <selection activeCell="A2" sqref="A2"/>
    </sheetView>
  </sheetViews>
  <sheetFormatPr defaultColWidth="11" defaultRowHeight="15.5" x14ac:dyDescent="0.35"/>
  <cols>
    <col min="1" max="1" width="13.83203125" customWidth="1"/>
    <col min="3" max="3" width="13.5" bestFit="1" customWidth="1"/>
    <col min="4" max="4" width="13.5" customWidth="1"/>
    <col min="5" max="6" width="15" customWidth="1"/>
    <col min="7" max="7" width="14.83203125" customWidth="1"/>
    <col min="8" max="8" width="18.83203125" customWidth="1"/>
    <col min="9" max="14" width="12.33203125" customWidth="1"/>
    <col min="15" max="15" width="16" customWidth="1"/>
    <col min="16" max="16" width="2.83203125" customWidth="1"/>
    <col min="17" max="17" width="22.83203125" customWidth="1"/>
  </cols>
  <sheetData>
    <row r="1" spans="1:17" ht="72" customHeight="1" x14ac:dyDescent="0.35">
      <c r="A1" s="430" t="s">
        <v>33458</v>
      </c>
      <c r="B1" s="430" t="s">
        <v>33459</v>
      </c>
      <c r="C1" s="430" t="s">
        <v>33460</v>
      </c>
      <c r="D1" s="430" t="s">
        <v>33461</v>
      </c>
      <c r="E1" s="430" t="s">
        <v>33462</v>
      </c>
      <c r="F1" s="430" t="s">
        <v>33463</v>
      </c>
      <c r="G1" s="430" t="s">
        <v>33464</v>
      </c>
      <c r="H1" s="430" t="s">
        <v>33465</v>
      </c>
      <c r="I1" s="430" t="s">
        <v>33466</v>
      </c>
      <c r="J1" s="430" t="s">
        <v>33467</v>
      </c>
      <c r="K1" s="430" t="s">
        <v>33468</v>
      </c>
      <c r="L1" s="430" t="s">
        <v>33469</v>
      </c>
      <c r="M1" s="430" t="s">
        <v>33470</v>
      </c>
      <c r="N1" s="430" t="s">
        <v>33471</v>
      </c>
      <c r="O1" s="430" t="s">
        <v>317</v>
      </c>
      <c r="Q1" s="650"/>
    </row>
    <row r="2" spans="1:17" ht="18.5" x14ac:dyDescent="0.45">
      <c r="A2" s="431" t="str">
        <f>IF(iREMS="","",iREMS)</f>
        <v/>
      </c>
      <c r="B2" s="431" t="str">
        <f>IF(building_number="","",building_number)</f>
        <v/>
      </c>
      <c r="C2" s="431" t="str">
        <f>IF(building_vintage="","",building_vintage)</f>
        <v/>
      </c>
      <c r="D2" s="431" t="str">
        <f>IF(building_address="","",building_address)</f>
        <v/>
      </c>
      <c r="E2" s="651" t="str">
        <f>IF(zip_code="","",zip_code)</f>
        <v/>
      </c>
      <c r="F2" s="431" t="e">
        <f>IF(climate_zone="","",climate_zone)</f>
        <v>#N/A</v>
      </c>
      <c r="G2" s="431" t="str">
        <f>IF(buiilding_type="","",buiilding_type)</f>
        <v/>
      </c>
      <c r="H2" s="431" t="str">
        <f>IF(floor_area="","",floor_area)</f>
        <v/>
      </c>
      <c r="I2" s="431" t="str">
        <f>IF(num_units="","",num_units)</f>
        <v/>
      </c>
      <c r="J2" s="652" t="e">
        <f>'1'!B3</f>
        <v>#N/A</v>
      </c>
      <c r="K2" s="652">
        <f>'1'!C3</f>
        <v>0</v>
      </c>
      <c r="L2" s="652" t="e">
        <f>'1'!D3</f>
        <v>#N/A</v>
      </c>
      <c r="M2" s="652" t="e">
        <f>'1'!E3</f>
        <v>#N/A</v>
      </c>
      <c r="N2" s="652">
        <f>'1'!F3</f>
        <v>0</v>
      </c>
      <c r="O2" s="652" t="e">
        <f>'1'!B6</f>
        <v>#N/A</v>
      </c>
      <c r="Q2" s="1658"/>
    </row>
    <row r="3" spans="1:17" x14ac:dyDescent="0.35">
      <c r="Q3" s="1658"/>
    </row>
    <row r="4" spans="1:17" x14ac:dyDescent="0.35">
      <c r="D4" s="1658"/>
      <c r="F4" t="str">
        <f>IFERROR(VALUE(LEFT(E4,FIND(" ",E4)-1)),"")</f>
        <v/>
      </c>
      <c r="Q4" s="1500"/>
    </row>
  </sheetData>
  <sheetProtection algorithmName="SHA-512" hashValue="KBWAvcAgcyvd9wRXJJ2TAKBByZTr/PZMqHOlkgeDmb0Vsq1OKhom3Dp0RwqfFHv5uxNc7iPNVqf+Fk0PNiKyRg==" saltValue="jeDtZjqYsMuyenVbFjcOIQ==" spinCount="100000" sheet="1" objects="1" scenarios="1"/>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902"/>
  <sheetViews>
    <sheetView zoomScale="70" zoomScaleNormal="70" workbookViewId="0">
      <selection activeCell="J17" sqref="J17"/>
    </sheetView>
  </sheetViews>
  <sheetFormatPr defaultColWidth="11" defaultRowHeight="15" customHeight="1" x14ac:dyDescent="0.35"/>
  <cols>
    <col min="1" max="1" width="8.33203125" style="4" customWidth="1"/>
    <col min="2" max="2" width="3.5" style="4" customWidth="1"/>
    <col min="3" max="3" width="1.5" style="4" customWidth="1"/>
    <col min="4" max="4" width="3.33203125" style="4" customWidth="1"/>
    <col min="5" max="5" width="51.5" style="4" customWidth="1"/>
    <col min="6" max="6" width="5" style="4" customWidth="1"/>
    <col min="7" max="7" width="39.5" style="4" customWidth="1"/>
    <col min="8" max="8" width="6.83203125" style="4" customWidth="1"/>
    <col min="9" max="9" width="4.5" style="4" customWidth="1"/>
    <col min="10" max="10" width="77.33203125" style="4" customWidth="1"/>
    <col min="11" max="11" width="4.5" style="4" hidden="1" customWidth="1"/>
    <col min="12" max="12" width="21" style="4" hidden="1" customWidth="1"/>
    <col min="13" max="13" width="3" style="4" hidden="1" customWidth="1"/>
    <col min="14" max="14" width="16.83203125" style="4" hidden="1" customWidth="1"/>
    <col min="15" max="15" width="4.5" style="4" hidden="1" customWidth="1"/>
    <col min="16" max="16" width="19" style="4" hidden="1" customWidth="1"/>
    <col min="17" max="17" width="5.33203125" style="4" hidden="1" customWidth="1"/>
    <col min="18" max="18" width="21.5" style="4" hidden="1" customWidth="1"/>
    <col min="19" max="19" width="6.33203125" style="4" hidden="1" customWidth="1"/>
    <col min="20" max="20" width="2.5" style="4" hidden="1" customWidth="1"/>
    <col min="21" max="21" width="3.5" style="4" hidden="1" customWidth="1"/>
    <col min="22" max="22" width="23" style="4" hidden="1" customWidth="1"/>
    <col min="23" max="23" width="3" style="4" hidden="1" customWidth="1"/>
    <col min="24" max="30" width="6.83203125" style="4" hidden="1" customWidth="1"/>
    <col min="31" max="32" width="6.83203125" style="4" customWidth="1"/>
    <col min="33" max="36" width="10.83203125" style="4" customWidth="1"/>
    <col min="37" max="16384" width="11" style="4"/>
  </cols>
  <sheetData>
    <row r="1" spans="1:36" ht="46" customHeight="1" x14ac:dyDescent="0.35">
      <c r="A1" s="11"/>
      <c r="B1" s="11"/>
      <c r="C1" s="11"/>
      <c r="D1" s="11"/>
      <c r="E1" s="11"/>
      <c r="F1" s="11"/>
      <c r="G1" s="11"/>
      <c r="H1" s="11"/>
      <c r="I1" s="11"/>
      <c r="J1" s="29"/>
      <c r="K1" s="29"/>
    </row>
    <row r="2" spans="1:36" s="659" customFormat="1" ht="48" customHeight="1" x14ac:dyDescent="0.35">
      <c r="A2" s="66"/>
      <c r="B2" s="1096" t="s">
        <v>25</v>
      </c>
      <c r="C2" s="67"/>
      <c r="D2" s="67"/>
      <c r="E2" s="67"/>
      <c r="F2" s="67"/>
      <c r="G2" s="1625" t="s">
        <v>26</v>
      </c>
      <c r="H2" s="653"/>
      <c r="I2" s="653"/>
      <c r="J2" s="1124"/>
      <c r="K2" s="68"/>
      <c r="L2" s="68"/>
      <c r="M2" s="68"/>
      <c r="N2" s="68"/>
      <c r="O2" s="69"/>
      <c r="P2" s="69"/>
      <c r="Q2" s="69"/>
      <c r="R2" s="69"/>
      <c r="S2" s="69"/>
      <c r="T2" s="69"/>
      <c r="U2" s="69"/>
      <c r="V2" s="69"/>
      <c r="W2" s="69"/>
      <c r="X2" s="69"/>
      <c r="Y2" s="69"/>
      <c r="Z2" s="69"/>
      <c r="AA2" s="69"/>
      <c r="AB2" s="69"/>
      <c r="AC2" s="69"/>
      <c r="AD2" s="69"/>
      <c r="AE2" s="69"/>
      <c r="AF2" s="69"/>
      <c r="AG2" s="69"/>
      <c r="AH2" s="69"/>
      <c r="AI2" s="69"/>
      <c r="AJ2" s="69"/>
    </row>
    <row r="3" spans="1:36" s="29" customFormat="1" ht="37" customHeight="1" x14ac:dyDescent="0.4">
      <c r="A3" s="49"/>
      <c r="B3" s="1695" t="s">
        <v>27</v>
      </c>
      <c r="C3" s="1695"/>
      <c r="D3" s="1695"/>
      <c r="E3" s="1695"/>
      <c r="F3" s="59"/>
      <c r="G3" s="1624" t="str">
        <f>IF(SUM(S13:S49)=10,"Complete","Incomplete")</f>
        <v>Incomplete</v>
      </c>
      <c r="H3" s="59"/>
      <c r="I3" s="59"/>
      <c r="J3" s="1659"/>
      <c r="K3" s="70"/>
      <c r="L3" s="70"/>
      <c r="M3" s="70"/>
      <c r="N3" s="70"/>
      <c r="O3" s="51"/>
      <c r="P3" s="51"/>
      <c r="Q3" s="51"/>
      <c r="R3" s="51"/>
      <c r="S3" s="51"/>
      <c r="T3" s="51"/>
      <c r="U3" s="51"/>
      <c r="V3" s="51"/>
      <c r="W3" s="51"/>
      <c r="X3" s="51"/>
      <c r="Y3" s="51"/>
      <c r="Z3" s="51"/>
      <c r="AA3" s="51"/>
      <c r="AB3" s="51"/>
      <c r="AC3" s="51"/>
      <c r="AD3" s="51"/>
      <c r="AE3" s="51"/>
      <c r="AF3" s="51"/>
      <c r="AG3" s="51"/>
      <c r="AH3" s="51"/>
      <c r="AI3" s="51"/>
      <c r="AJ3" s="51"/>
    </row>
    <row r="4" spans="1:36" s="659" customFormat="1" ht="48" customHeight="1" x14ac:dyDescent="0.35">
      <c r="A4" s="655"/>
      <c r="B4" s="1695"/>
      <c r="C4" s="1695"/>
      <c r="D4" s="1695"/>
      <c r="E4" s="1695"/>
      <c r="F4" s="1091"/>
      <c r="G4" s="1693" t="s">
        <v>28</v>
      </c>
      <c r="H4" s="656"/>
      <c r="I4" s="656"/>
      <c r="J4" s="1125"/>
      <c r="K4" s="657"/>
      <c r="L4" s="657"/>
      <c r="M4" s="657"/>
      <c r="N4" s="657"/>
      <c r="O4" s="658"/>
      <c r="P4" s="658"/>
      <c r="Q4" s="658"/>
      <c r="R4" s="658"/>
      <c r="S4" s="658"/>
      <c r="T4" s="658"/>
      <c r="U4" s="658"/>
      <c r="V4" s="658"/>
      <c r="W4" s="658"/>
      <c r="X4" s="658"/>
      <c r="Y4" s="658"/>
      <c r="Z4" s="658"/>
      <c r="AA4" s="658"/>
      <c r="AB4" s="658"/>
      <c r="AC4" s="658"/>
      <c r="AD4" s="658"/>
      <c r="AE4" s="658"/>
      <c r="AF4" s="658"/>
      <c r="AG4" s="658"/>
      <c r="AH4" s="658"/>
      <c r="AI4" s="658"/>
      <c r="AJ4" s="658"/>
    </row>
    <row r="5" spans="1:36" s="1095" customFormat="1" ht="28" customHeight="1" x14ac:dyDescent="0.35">
      <c r="A5" s="50"/>
      <c r="B5" s="1093" t="s">
        <v>29</v>
      </c>
      <c r="C5" s="1093"/>
      <c r="D5" s="50"/>
      <c r="E5" s="50"/>
      <c r="F5" s="50"/>
      <c r="G5" s="1693"/>
      <c r="H5" s="50"/>
      <c r="I5" s="50"/>
      <c r="J5" s="1094"/>
      <c r="K5" s="71"/>
      <c r="L5" s="71"/>
      <c r="M5" s="71"/>
      <c r="N5" s="71"/>
      <c r="O5" s="1094"/>
      <c r="P5" s="1094"/>
      <c r="Q5" s="1094"/>
      <c r="R5" s="1094"/>
      <c r="S5" s="1094"/>
      <c r="T5" s="1094"/>
      <c r="U5" s="1094"/>
      <c r="V5" s="1094"/>
      <c r="W5" s="1094"/>
      <c r="X5" s="1094"/>
      <c r="Y5" s="1094"/>
      <c r="Z5" s="1094"/>
      <c r="AA5" s="1094"/>
      <c r="AB5" s="1094"/>
      <c r="AC5" s="1094"/>
      <c r="AD5" s="1094"/>
      <c r="AE5" s="1094"/>
      <c r="AF5" s="1094"/>
      <c r="AG5" s="1094"/>
      <c r="AH5" s="1094"/>
      <c r="AI5" s="1094"/>
      <c r="AJ5" s="1094"/>
    </row>
    <row r="6" spans="1:36" s="29" customFormat="1" ht="79" customHeight="1" x14ac:dyDescent="0.4">
      <c r="A6" s="49"/>
      <c r="B6" s="1097" t="s">
        <v>30</v>
      </c>
      <c r="C6" s="1695" t="s">
        <v>31</v>
      </c>
      <c r="D6" s="1695"/>
      <c r="E6" s="1695"/>
      <c r="F6" s="1092"/>
      <c r="G6" s="1092"/>
      <c r="H6" s="50"/>
      <c r="I6" s="50"/>
      <c r="J6" s="1094"/>
      <c r="K6" s="71"/>
      <c r="L6" s="566"/>
      <c r="M6" s="71"/>
      <c r="N6" s="71"/>
      <c r="O6" s="71"/>
      <c r="P6" s="51"/>
      <c r="Q6" s="51"/>
      <c r="R6" s="51"/>
      <c r="S6" s="51"/>
      <c r="T6" s="51"/>
      <c r="U6" s="51"/>
      <c r="V6" s="51"/>
      <c r="W6" s="51"/>
      <c r="X6" s="51"/>
      <c r="Y6" s="51"/>
      <c r="Z6" s="51"/>
      <c r="AA6" s="51"/>
      <c r="AB6" s="51"/>
      <c r="AC6" s="51"/>
      <c r="AD6" s="51"/>
      <c r="AE6" s="51"/>
      <c r="AF6" s="51"/>
      <c r="AG6" s="51"/>
      <c r="AH6" s="51"/>
      <c r="AI6" s="51"/>
      <c r="AJ6" s="51"/>
    </row>
    <row r="7" spans="1:36" s="29" customFormat="1" ht="41.25" customHeight="1" x14ac:dyDescent="0.4">
      <c r="A7" s="49"/>
      <c r="B7" s="1097" t="s">
        <v>32</v>
      </c>
      <c r="C7" s="1695" t="s">
        <v>33</v>
      </c>
      <c r="D7" s="1695"/>
      <c r="E7" s="1695"/>
      <c r="F7" s="1092"/>
      <c r="G7" s="1092"/>
      <c r="H7" s="59"/>
      <c r="I7" s="59"/>
      <c r="J7" s="1114"/>
      <c r="K7" s="71"/>
      <c r="U7" s="51"/>
      <c r="V7" s="51"/>
      <c r="W7" s="51"/>
      <c r="X7" s="51"/>
      <c r="Y7" s="51"/>
      <c r="Z7" s="51"/>
      <c r="AA7" s="51"/>
      <c r="AB7" s="51"/>
      <c r="AC7" s="51"/>
      <c r="AD7" s="51"/>
      <c r="AE7" s="51"/>
      <c r="AF7" s="51"/>
      <c r="AG7" s="51"/>
      <c r="AH7" s="51"/>
      <c r="AI7" s="51"/>
      <c r="AJ7" s="51"/>
    </row>
    <row r="8" spans="1:36" s="29" customFormat="1" ht="62.25" customHeight="1" x14ac:dyDescent="0.4">
      <c r="A8" s="49"/>
      <c r="B8" s="1097" t="s">
        <v>9</v>
      </c>
      <c r="C8" s="1695" t="s">
        <v>34</v>
      </c>
      <c r="D8" s="1695"/>
      <c r="E8" s="1695"/>
      <c r="F8" s="1092"/>
      <c r="G8" s="1092"/>
      <c r="H8" s="59"/>
      <c r="I8" s="59"/>
      <c r="J8" s="1114"/>
      <c r="K8" s="52"/>
      <c r="L8" s="567"/>
      <c r="O8" s="71"/>
      <c r="P8" s="51"/>
      <c r="Q8" s="51"/>
      <c r="R8" s="51"/>
      <c r="S8" s="51"/>
      <c r="T8" s="51"/>
      <c r="U8" s="51"/>
      <c r="V8" s="51"/>
      <c r="W8" s="51"/>
      <c r="X8" s="51"/>
      <c r="Y8" s="51"/>
      <c r="Z8" s="51"/>
      <c r="AA8" s="51"/>
      <c r="AB8" s="51"/>
      <c r="AC8" s="51"/>
      <c r="AD8" s="51"/>
      <c r="AE8" s="51"/>
      <c r="AF8" s="51"/>
      <c r="AG8" s="51"/>
      <c r="AH8" s="51"/>
      <c r="AI8" s="51"/>
      <c r="AJ8" s="51"/>
    </row>
    <row r="9" spans="1:36" s="29" customFormat="1" ht="31" customHeight="1" x14ac:dyDescent="0.4">
      <c r="A9" s="49"/>
      <c r="B9" s="50"/>
      <c r="C9" s="50"/>
      <c r="D9" s="59"/>
      <c r="E9" s="59"/>
      <c r="F9" s="59"/>
      <c r="G9" s="59"/>
      <c r="H9" s="59"/>
      <c r="I9" s="59"/>
      <c r="J9" s="1114"/>
      <c r="K9" s="52"/>
      <c r="L9" s="1676"/>
      <c r="M9" s="1677"/>
      <c r="N9" s="1677"/>
      <c r="O9" s="52"/>
      <c r="P9" s="51"/>
      <c r="Q9" s="51"/>
      <c r="R9" s="51"/>
      <c r="S9" s="51"/>
      <c r="T9" s="51"/>
      <c r="U9" s="51"/>
      <c r="V9" s="51"/>
      <c r="W9" s="51"/>
      <c r="X9" s="51"/>
      <c r="Y9" s="51"/>
      <c r="Z9" s="51"/>
      <c r="AA9" s="51"/>
      <c r="AB9" s="51"/>
      <c r="AC9" s="51"/>
      <c r="AD9" s="51"/>
      <c r="AE9" s="51"/>
      <c r="AF9" s="51"/>
      <c r="AG9" s="51"/>
      <c r="AH9" s="51"/>
      <c r="AI9" s="51"/>
      <c r="AJ9" s="51"/>
    </row>
    <row r="10" spans="1:36" ht="29.25" customHeight="1" x14ac:dyDescent="0.4">
      <c r="A10" s="1696"/>
      <c r="B10" s="1696"/>
      <c r="C10" s="1696"/>
      <c r="D10" s="1696"/>
      <c r="F10" s="2"/>
      <c r="G10" s="2"/>
      <c r="H10" s="2"/>
      <c r="I10" s="2"/>
      <c r="J10" s="2"/>
      <c r="K10" s="3"/>
      <c r="L10" s="3"/>
      <c r="M10" s="3"/>
      <c r="N10" s="3"/>
      <c r="O10" s="3"/>
      <c r="P10" s="1"/>
      <c r="Q10" s="1"/>
      <c r="R10" s="1"/>
      <c r="S10" s="1"/>
      <c r="T10" s="1"/>
      <c r="U10" s="1"/>
      <c r="V10" s="1"/>
      <c r="W10" s="1"/>
      <c r="X10" s="1"/>
      <c r="Y10" s="1"/>
      <c r="Z10" s="1"/>
      <c r="AA10" s="1"/>
      <c r="AB10" s="1"/>
      <c r="AC10" s="1"/>
      <c r="AD10" s="1"/>
      <c r="AE10" s="1"/>
      <c r="AF10" s="1"/>
      <c r="AG10" s="1"/>
      <c r="AH10" s="1"/>
      <c r="AI10" s="1"/>
      <c r="AJ10" s="1"/>
    </row>
    <row r="11" spans="1:36" ht="42.75" customHeight="1" x14ac:dyDescent="0.35">
      <c r="A11" s="6"/>
      <c r="B11" s="1126"/>
      <c r="C11" s="777" t="s">
        <v>35</v>
      </c>
      <c r="D11" s="1127"/>
      <c r="E11" s="777"/>
      <c r="F11" s="777"/>
      <c r="G11" s="777"/>
      <c r="H11" s="778"/>
      <c r="I11" s="1111"/>
      <c r="J11" s="1111"/>
      <c r="K11" s="6"/>
      <c r="L11" s="6"/>
      <c r="M11" s="6"/>
      <c r="N11" s="6"/>
      <c r="O11" s="6"/>
      <c r="P11" s="6"/>
      <c r="Q11" s="6"/>
      <c r="R11" s="6"/>
      <c r="S11" s="23"/>
      <c r="T11" s="23"/>
      <c r="U11" s="23"/>
      <c r="V11" s="6"/>
      <c r="W11" s="6"/>
      <c r="X11" s="6"/>
      <c r="Y11" s="6"/>
      <c r="Z11" s="6"/>
      <c r="AA11" s="6"/>
      <c r="AB11" s="6"/>
      <c r="AC11" s="6"/>
      <c r="AD11" s="6"/>
      <c r="AE11" s="6"/>
      <c r="AF11" s="6"/>
      <c r="AG11" s="6"/>
      <c r="AH11" s="6"/>
      <c r="AI11" s="6"/>
      <c r="AJ11" s="6"/>
    </row>
    <row r="12" spans="1:36" ht="15.75" customHeight="1" thickBot="1" x14ac:dyDescent="0.4">
      <c r="A12" s="6"/>
      <c r="B12" s="25"/>
      <c r="C12" s="6"/>
      <c r="D12" s="6"/>
      <c r="E12" s="6"/>
      <c r="F12" s="6"/>
      <c r="G12" s="6"/>
      <c r="H12" s="26"/>
      <c r="I12" s="1112"/>
      <c r="J12" s="1112"/>
      <c r="K12" s="6"/>
      <c r="L12" s="6"/>
      <c r="M12" s="6"/>
      <c r="N12" s="6"/>
      <c r="O12" s="6"/>
      <c r="P12" s="6"/>
      <c r="Q12" s="6"/>
      <c r="R12" s="6"/>
      <c r="S12" s="23"/>
      <c r="T12" s="23"/>
      <c r="U12" s="23"/>
      <c r="V12" s="6"/>
      <c r="W12" s="6"/>
      <c r="X12" s="6"/>
      <c r="Y12" s="6"/>
      <c r="Z12" s="6"/>
      <c r="AA12" s="6"/>
      <c r="AB12" s="6"/>
      <c r="AC12" s="6"/>
      <c r="AD12" s="6"/>
      <c r="AE12" s="6"/>
      <c r="AF12" s="6"/>
      <c r="AG12" s="6"/>
      <c r="AH12" s="6"/>
      <c r="AI12" s="6"/>
      <c r="AJ12" s="6"/>
    </row>
    <row r="13" spans="1:36" ht="25" customHeight="1" x14ac:dyDescent="0.4">
      <c r="A13" s="6"/>
      <c r="B13" s="25"/>
      <c r="C13" s="6"/>
      <c r="D13" s="1670" t="s">
        <v>36</v>
      </c>
      <c r="E13" s="1670"/>
      <c r="F13" s="6"/>
      <c r="G13" s="1487"/>
      <c r="H13" s="1128"/>
      <c r="I13" s="1113"/>
      <c r="J13" s="1113"/>
      <c r="K13" s="568"/>
      <c r="L13" s="6"/>
      <c r="M13" s="6"/>
      <c r="N13" s="6"/>
      <c r="O13" s="6"/>
      <c r="P13" s="6"/>
      <c r="Q13" s="6"/>
      <c r="R13" s="6"/>
      <c r="S13" s="643">
        <f>IF(G13="",0,1)</f>
        <v>0</v>
      </c>
      <c r="T13" s="23"/>
      <c r="U13" s="23"/>
      <c r="V13" s="6"/>
      <c r="W13" s="6"/>
      <c r="X13" s="6"/>
      <c r="Y13" s="6"/>
      <c r="Z13" s="6"/>
      <c r="AA13" s="6"/>
      <c r="AB13" s="6"/>
      <c r="AC13" s="6"/>
      <c r="AD13" s="6"/>
      <c r="AE13" s="6"/>
      <c r="AF13" s="6"/>
      <c r="AG13" s="6"/>
      <c r="AH13" s="6"/>
      <c r="AI13" s="6"/>
      <c r="AJ13" s="6"/>
    </row>
    <row r="14" spans="1:36" ht="22" customHeight="1" thickBot="1" x14ac:dyDescent="0.4">
      <c r="A14" s="6"/>
      <c r="B14" s="25"/>
      <c r="C14" s="6"/>
      <c r="D14" s="46"/>
      <c r="E14" s="32"/>
      <c r="F14" s="32"/>
      <c r="G14" s="32"/>
      <c r="H14" s="42"/>
      <c r="I14" s="1114"/>
      <c r="J14" s="1114"/>
      <c r="K14" s="569"/>
      <c r="L14" s="6"/>
      <c r="M14" s="6"/>
      <c r="N14" s="6"/>
      <c r="O14" s="6"/>
      <c r="P14" s="6"/>
      <c r="Q14" s="6"/>
      <c r="R14" s="6"/>
      <c r="S14" s="644"/>
      <c r="T14" s="23"/>
      <c r="U14" s="23"/>
      <c r="V14" s="6"/>
      <c r="W14" s="6"/>
      <c r="X14" s="6"/>
      <c r="Y14" s="6"/>
      <c r="Z14" s="6"/>
      <c r="AA14" s="6"/>
      <c r="AB14" s="6"/>
      <c r="AC14" s="6"/>
      <c r="AD14" s="6"/>
      <c r="AE14" s="6"/>
      <c r="AF14" s="6"/>
      <c r="AG14" s="6"/>
      <c r="AH14" s="6"/>
      <c r="AI14" s="6"/>
      <c r="AJ14" s="6"/>
    </row>
    <row r="15" spans="1:36" ht="30" customHeight="1" x14ac:dyDescent="0.4">
      <c r="A15" s="6"/>
      <c r="B15" s="25"/>
      <c r="C15" s="6"/>
      <c r="D15" s="1670" t="s">
        <v>37</v>
      </c>
      <c r="E15" s="1670"/>
      <c r="F15" s="6"/>
      <c r="G15" s="1487"/>
      <c r="H15" s="1128"/>
      <c r="I15" s="1113"/>
      <c r="J15" s="1113"/>
      <c r="K15" s="6"/>
      <c r="L15" s="6"/>
      <c r="M15" s="6"/>
      <c r="N15" s="6"/>
      <c r="O15" s="6"/>
      <c r="P15" s="6"/>
      <c r="Q15" s="6"/>
      <c r="R15" s="6"/>
      <c r="S15" s="644">
        <f>IF(G15="",0,1)</f>
        <v>0</v>
      </c>
      <c r="T15" s="23"/>
      <c r="U15" s="23"/>
      <c r="V15" s="6"/>
      <c r="W15" s="6"/>
      <c r="X15" s="6"/>
      <c r="Y15" s="6"/>
      <c r="Z15" s="6"/>
      <c r="AA15" s="6"/>
      <c r="AB15" s="6"/>
      <c r="AC15" s="6"/>
      <c r="AD15" s="6"/>
      <c r="AE15" s="6"/>
      <c r="AF15" s="6"/>
      <c r="AG15" s="6"/>
      <c r="AH15" s="6"/>
      <c r="AI15" s="6"/>
      <c r="AJ15" s="6"/>
    </row>
    <row r="16" spans="1:36" ht="27" customHeight="1" x14ac:dyDescent="0.35">
      <c r="A16" s="6"/>
      <c r="B16" s="39"/>
      <c r="C16" s="40"/>
      <c r="D16" s="40"/>
      <c r="E16" s="40"/>
      <c r="F16" s="40"/>
      <c r="G16" s="40"/>
      <c r="H16" s="1129"/>
      <c r="I16" s="1112"/>
      <c r="J16" s="1112"/>
      <c r="K16" s="6"/>
      <c r="L16" s="6"/>
      <c r="M16" s="6"/>
      <c r="N16" s="6"/>
      <c r="O16" s="6"/>
      <c r="P16" s="6"/>
      <c r="Q16" s="6"/>
      <c r="R16" s="6"/>
      <c r="S16" s="644"/>
      <c r="T16" s="23"/>
      <c r="U16" s="23"/>
      <c r="V16" s="6"/>
      <c r="W16" s="6"/>
      <c r="X16" s="6"/>
      <c r="Y16" s="6"/>
      <c r="Z16" s="6"/>
      <c r="AA16" s="6"/>
      <c r="AB16" s="6"/>
      <c r="AC16" s="6"/>
      <c r="AD16" s="6"/>
      <c r="AE16" s="6"/>
      <c r="AF16" s="6"/>
      <c r="AG16" s="6"/>
      <c r="AH16" s="6"/>
      <c r="AI16" s="6"/>
      <c r="AJ16" s="6"/>
    </row>
    <row r="17" spans="1:36" ht="15.75" customHeight="1" x14ac:dyDescent="0.35">
      <c r="A17" s="6"/>
      <c r="B17" s="6"/>
      <c r="C17" s="6"/>
      <c r="D17" s="6"/>
      <c r="E17" s="6"/>
      <c r="F17" s="6"/>
      <c r="G17" s="6"/>
      <c r="H17" s="6"/>
      <c r="I17" s="1112"/>
      <c r="J17" s="1112"/>
      <c r="K17" s="6"/>
      <c r="L17" s="6"/>
      <c r="M17" s="6"/>
      <c r="N17" s="6"/>
      <c r="O17" s="6"/>
      <c r="P17" s="6"/>
      <c r="Q17" s="6"/>
      <c r="R17" s="6"/>
      <c r="S17" s="644"/>
      <c r="T17" s="23"/>
      <c r="U17" s="23"/>
      <c r="V17" s="6"/>
      <c r="W17" s="6"/>
      <c r="X17" s="6"/>
      <c r="Y17" s="6"/>
      <c r="Z17" s="6"/>
      <c r="AA17" s="6"/>
      <c r="AB17" s="6"/>
      <c r="AC17" s="6"/>
      <c r="AD17" s="6"/>
      <c r="AE17" s="6"/>
      <c r="AF17" s="6"/>
      <c r="AG17" s="6"/>
      <c r="AH17" s="6"/>
      <c r="AI17" s="6"/>
      <c r="AJ17" s="6"/>
    </row>
    <row r="18" spans="1:36" ht="36.75" customHeight="1" x14ac:dyDescent="0.35">
      <c r="A18" s="6"/>
      <c r="B18" s="1126"/>
      <c r="C18" s="777" t="s">
        <v>38</v>
      </c>
      <c r="D18" s="1127"/>
      <c r="E18" s="777"/>
      <c r="F18" s="777"/>
      <c r="G18" s="777"/>
      <c r="H18" s="778"/>
      <c r="I18" s="1111"/>
      <c r="J18" s="1111"/>
      <c r="K18" s="23"/>
      <c r="L18" s="23"/>
      <c r="M18" s="23"/>
      <c r="N18" s="23"/>
      <c r="O18" s="23"/>
      <c r="P18" s="6"/>
      <c r="Q18" s="6"/>
      <c r="R18" s="6"/>
      <c r="S18" s="644"/>
      <c r="T18" s="23"/>
      <c r="U18" s="23"/>
      <c r="V18" s="6"/>
      <c r="W18" s="6"/>
      <c r="X18" s="6"/>
      <c r="Y18" s="6"/>
      <c r="Z18" s="6"/>
      <c r="AA18" s="6"/>
      <c r="AB18" s="6"/>
      <c r="AC18" s="6"/>
      <c r="AD18" s="6"/>
      <c r="AE18" s="6"/>
      <c r="AF18" s="6"/>
      <c r="AG18" s="6"/>
      <c r="AH18" s="6"/>
      <c r="AI18" s="6"/>
      <c r="AJ18" s="6"/>
    </row>
    <row r="19" spans="1:36" ht="10" customHeight="1" thickBot="1" x14ac:dyDescent="0.4">
      <c r="A19" s="72"/>
      <c r="B19" s="1130"/>
      <c r="C19" s="30"/>
      <c r="D19" s="5"/>
      <c r="E19" s="30"/>
      <c r="F19" s="30"/>
      <c r="G19" s="30"/>
      <c r="H19" s="1131"/>
      <c r="I19" s="30"/>
      <c r="J19" s="30"/>
      <c r="K19" s="23"/>
      <c r="L19" s="23"/>
      <c r="M19" s="23"/>
      <c r="N19" s="23"/>
      <c r="O19" s="23"/>
      <c r="P19" s="23"/>
      <c r="Q19" s="23"/>
      <c r="R19" s="23"/>
      <c r="S19" s="644"/>
      <c r="T19" s="23"/>
      <c r="U19" s="23"/>
      <c r="V19" s="23"/>
      <c r="W19" s="72"/>
      <c r="X19" s="72"/>
      <c r="Y19" s="72"/>
      <c r="Z19" s="23"/>
      <c r="AA19" s="23"/>
      <c r="AB19" s="23"/>
      <c r="AC19" s="23"/>
      <c r="AD19" s="23"/>
      <c r="AE19" s="23"/>
      <c r="AF19" s="23"/>
      <c r="AG19" s="23"/>
      <c r="AH19" s="23"/>
      <c r="AI19" s="23"/>
      <c r="AJ19" s="23"/>
    </row>
    <row r="20" spans="1:36" ht="33.75" customHeight="1" thickBot="1" x14ac:dyDescent="0.45">
      <c r="A20" s="6"/>
      <c r="B20" s="25"/>
      <c r="C20" s="31"/>
      <c r="D20" s="1674" t="s">
        <v>39</v>
      </c>
      <c r="E20" s="1674"/>
      <c r="F20" s="32"/>
      <c r="G20" s="1488"/>
      <c r="H20" s="42"/>
      <c r="I20" s="32"/>
      <c r="J20" s="32"/>
      <c r="K20" s="1680"/>
      <c r="L20" s="1680"/>
      <c r="M20" s="1680"/>
      <c r="N20" s="1680"/>
      <c r="O20" s="1680"/>
      <c r="P20" s="1680"/>
      <c r="Q20" s="1680"/>
      <c r="R20" s="1680"/>
      <c r="S20" s="1115">
        <f>IF(G20="",0,1)</f>
        <v>0</v>
      </c>
      <c r="T20" s="23"/>
      <c r="U20" s="23"/>
      <c r="V20" s="23"/>
      <c r="W20" s="6"/>
      <c r="X20" s="6"/>
      <c r="Y20" s="6"/>
      <c r="Z20" s="23"/>
      <c r="AA20" s="23"/>
      <c r="AB20" s="23"/>
      <c r="AC20" s="23"/>
      <c r="AD20" s="23"/>
      <c r="AE20" s="23"/>
      <c r="AF20" s="23"/>
      <c r="AG20" s="23"/>
      <c r="AH20" s="23"/>
      <c r="AI20" s="23"/>
      <c r="AJ20" s="23"/>
    </row>
    <row r="21" spans="1:36" ht="67" customHeight="1" thickBot="1" x14ac:dyDescent="0.4">
      <c r="A21" s="6"/>
      <c r="B21" s="25"/>
      <c r="C21" s="31"/>
      <c r="D21" s="1671" t="s">
        <v>33479</v>
      </c>
      <c r="E21" s="1671"/>
      <c r="F21" s="33"/>
      <c r="G21" s="33"/>
      <c r="H21" s="1132"/>
      <c r="I21" s="33"/>
      <c r="J21" s="33"/>
      <c r="K21" s="1680"/>
      <c r="L21" s="1680"/>
      <c r="M21" s="1680"/>
      <c r="N21" s="1680"/>
      <c r="O21" s="1680"/>
      <c r="P21" s="1680"/>
      <c r="Q21" s="1680"/>
      <c r="R21" s="1680"/>
      <c r="S21" s="1115"/>
      <c r="T21" s="23"/>
      <c r="U21" s="23"/>
      <c r="V21" s="23"/>
      <c r="W21" s="6"/>
      <c r="X21" s="6"/>
      <c r="Y21" s="6"/>
      <c r="Z21" s="23"/>
      <c r="AA21" s="23"/>
      <c r="AB21" s="23"/>
      <c r="AC21" s="23"/>
      <c r="AD21" s="23"/>
      <c r="AE21" s="23"/>
      <c r="AF21" s="23"/>
      <c r="AG21" s="23"/>
      <c r="AH21" s="23"/>
      <c r="AI21" s="23"/>
      <c r="AJ21" s="23"/>
    </row>
    <row r="22" spans="1:36" ht="33.75" customHeight="1" thickBot="1" x14ac:dyDescent="0.45">
      <c r="A22" s="6"/>
      <c r="B22" s="25"/>
      <c r="C22" s="31"/>
      <c r="D22" s="1674" t="s">
        <v>40</v>
      </c>
      <c r="E22" s="1674"/>
      <c r="F22" s="32"/>
      <c r="G22" s="1489"/>
      <c r="H22" s="42"/>
      <c r="I22" s="32"/>
      <c r="J22" s="32"/>
      <c r="K22" s="1684"/>
      <c r="L22" s="1684"/>
      <c r="M22" s="1684"/>
      <c r="N22" s="1684"/>
      <c r="O22" s="1684"/>
      <c r="P22" s="1684"/>
      <c r="Q22" s="1684"/>
      <c r="R22" s="1684"/>
      <c r="S22" s="1115">
        <f>IF(G22="",0,1)</f>
        <v>0</v>
      </c>
      <c r="T22" s="23"/>
      <c r="U22" s="23"/>
      <c r="V22" s="23"/>
      <c r="W22" s="6"/>
      <c r="X22" s="6"/>
      <c r="Y22" s="6"/>
      <c r="Z22" s="23"/>
      <c r="AA22" s="23"/>
      <c r="AB22" s="23"/>
      <c r="AC22" s="23"/>
      <c r="AD22" s="23"/>
      <c r="AE22" s="23"/>
      <c r="AF22" s="23"/>
      <c r="AG22" s="23"/>
      <c r="AH22" s="23"/>
      <c r="AI22" s="23"/>
      <c r="AJ22" s="23"/>
    </row>
    <row r="23" spans="1:36" ht="57" customHeight="1" x14ac:dyDescent="0.35">
      <c r="A23" s="6"/>
      <c r="B23" s="25"/>
      <c r="C23" s="31"/>
      <c r="D23" s="1673" t="s">
        <v>41</v>
      </c>
      <c r="E23" s="1673"/>
      <c r="F23" s="33"/>
      <c r="G23" s="33"/>
      <c r="H23" s="1132"/>
      <c r="I23" s="33"/>
      <c r="J23" s="1501"/>
      <c r="K23" s="1684"/>
      <c r="L23" s="1684"/>
      <c r="M23" s="1684"/>
      <c r="N23" s="1684"/>
      <c r="O23" s="1684"/>
      <c r="P23" s="1684"/>
      <c r="Q23" s="1684"/>
      <c r="R23" s="1684"/>
      <c r="S23" s="1115"/>
      <c r="T23" s="23"/>
      <c r="U23" s="23"/>
      <c r="V23" s="23"/>
      <c r="W23" s="6"/>
      <c r="X23" s="6"/>
      <c r="Y23" s="6"/>
      <c r="Z23" s="23"/>
      <c r="AA23" s="23"/>
      <c r="AB23" s="23"/>
      <c r="AC23" s="23"/>
      <c r="AD23" s="23"/>
      <c r="AE23" s="23"/>
      <c r="AF23" s="23"/>
      <c r="AG23" s="23"/>
      <c r="AH23" s="23"/>
      <c r="AI23" s="23"/>
      <c r="AJ23" s="23"/>
    </row>
    <row r="24" spans="1:36" ht="15.75" customHeight="1" thickBot="1" x14ac:dyDescent="0.4">
      <c r="A24" s="6"/>
      <c r="B24" s="25"/>
      <c r="C24" s="31"/>
      <c r="D24" s="1673"/>
      <c r="E24" s="1673"/>
      <c r="F24" s="1673"/>
      <c r="G24" s="1673"/>
      <c r="H24" s="1133"/>
      <c r="I24" s="31"/>
      <c r="J24" s="31"/>
      <c r="K24" s="5"/>
      <c r="L24" s="649"/>
      <c r="M24" s="649"/>
      <c r="N24" s="649"/>
      <c r="O24" s="649"/>
      <c r="P24" s="649"/>
      <c r="Q24" s="23"/>
      <c r="R24" s="23"/>
      <c r="S24" s="1115"/>
      <c r="T24" s="23"/>
      <c r="U24" s="23"/>
      <c r="V24" s="23"/>
      <c r="W24" s="6"/>
      <c r="X24" s="6"/>
      <c r="Y24" s="6"/>
      <c r="Z24" s="23"/>
      <c r="AA24" s="23"/>
      <c r="AB24" s="23"/>
      <c r="AC24" s="23"/>
      <c r="AD24" s="23"/>
      <c r="AE24" s="23"/>
      <c r="AF24" s="23"/>
      <c r="AG24" s="23"/>
      <c r="AH24" s="23"/>
      <c r="AI24" s="23"/>
      <c r="AJ24" s="23"/>
    </row>
    <row r="25" spans="1:36" ht="23.25" customHeight="1" x14ac:dyDescent="0.4">
      <c r="A25" s="6"/>
      <c r="B25" s="25"/>
      <c r="C25" s="31"/>
      <c r="D25" s="1674" t="s">
        <v>42</v>
      </c>
      <c r="E25" s="1674"/>
      <c r="F25" s="1614"/>
      <c r="G25" s="1687"/>
      <c r="H25" s="1133"/>
      <c r="I25" s="31"/>
      <c r="J25" s="31"/>
      <c r="K25" s="1689"/>
      <c r="L25" s="1689"/>
      <c r="M25" s="1689"/>
      <c r="N25" s="1689"/>
      <c r="O25" s="1689"/>
      <c r="P25" s="1689"/>
      <c r="Q25" s="1689"/>
      <c r="R25" s="1689"/>
      <c r="S25" s="1115">
        <f>IF(G25="",0,1)</f>
        <v>0</v>
      </c>
      <c r="T25" s="23"/>
      <c r="U25" s="23"/>
      <c r="V25" s="23"/>
      <c r="W25" s="6"/>
      <c r="X25" s="6"/>
      <c r="Y25" s="6"/>
      <c r="Z25" s="23"/>
      <c r="AA25" s="23"/>
      <c r="AB25" s="23"/>
      <c r="AC25" s="23"/>
      <c r="AD25" s="23"/>
      <c r="AE25" s="23"/>
      <c r="AF25" s="23"/>
      <c r="AG25" s="23"/>
      <c r="AH25" s="23"/>
      <c r="AI25" s="23"/>
      <c r="AJ25" s="23"/>
    </row>
    <row r="26" spans="1:36" ht="58" customHeight="1" thickBot="1" x14ac:dyDescent="0.4">
      <c r="A26" s="6"/>
      <c r="B26" s="25"/>
      <c r="C26" s="31"/>
      <c r="D26" s="1673" t="s">
        <v>43</v>
      </c>
      <c r="E26" s="1673"/>
      <c r="F26" s="31"/>
      <c r="G26" s="1688"/>
      <c r="H26" s="1133"/>
      <c r="I26" s="31"/>
      <c r="J26" s="31"/>
      <c r="K26" s="1689"/>
      <c r="L26" s="1689"/>
      <c r="M26" s="1689"/>
      <c r="N26" s="1689"/>
      <c r="O26" s="1689"/>
      <c r="P26" s="1689"/>
      <c r="Q26" s="1689"/>
      <c r="R26" s="1689"/>
      <c r="S26" s="1115"/>
      <c r="T26" s="23"/>
      <c r="U26" s="23"/>
      <c r="V26" s="23"/>
      <c r="W26" s="6"/>
      <c r="X26" s="6"/>
      <c r="Y26" s="6"/>
      <c r="Z26" s="23"/>
      <c r="AA26" s="23"/>
      <c r="AB26" s="23"/>
      <c r="AC26" s="23"/>
      <c r="AD26" s="23"/>
      <c r="AE26" s="23"/>
      <c r="AF26" s="23"/>
      <c r="AG26" s="23"/>
      <c r="AH26" s="23"/>
      <c r="AI26" s="23"/>
      <c r="AJ26" s="23"/>
    </row>
    <row r="27" spans="1:36" ht="15" customHeight="1" thickBot="1" x14ac:dyDescent="0.4">
      <c r="A27" s="6"/>
      <c r="B27" s="25"/>
      <c r="C27" s="31"/>
      <c r="D27" s="1614"/>
      <c r="E27" s="1614"/>
      <c r="F27" s="31"/>
      <c r="G27" s="31"/>
      <c r="H27" s="1133"/>
      <c r="I27" s="31"/>
      <c r="J27" s="31"/>
      <c r="K27" s="649"/>
      <c r="L27" s="649"/>
      <c r="M27" s="649"/>
      <c r="N27" s="649"/>
      <c r="O27" s="649"/>
      <c r="P27" s="649"/>
      <c r="Q27" s="23"/>
      <c r="R27" s="23"/>
      <c r="S27" s="1115"/>
      <c r="T27" s="23"/>
      <c r="U27" s="23"/>
      <c r="V27" s="23"/>
      <c r="W27" s="6"/>
      <c r="X27" s="6"/>
      <c r="Y27" s="6"/>
      <c r="Z27" s="23"/>
      <c r="AA27" s="23"/>
      <c r="AB27" s="23"/>
      <c r="AC27" s="23"/>
      <c r="AD27" s="23"/>
      <c r="AE27" s="23"/>
      <c r="AF27" s="23"/>
      <c r="AG27" s="23"/>
      <c r="AH27" s="23"/>
      <c r="AI27" s="23"/>
      <c r="AJ27" s="23"/>
    </row>
    <row r="28" spans="1:36" ht="34" customHeight="1" thickBot="1" x14ac:dyDescent="0.45">
      <c r="A28" s="6"/>
      <c r="B28" s="25"/>
      <c r="C28" s="31"/>
      <c r="D28" s="1672" t="s">
        <v>44</v>
      </c>
      <c r="E28" s="1672"/>
      <c r="F28" s="36"/>
      <c r="G28" s="1490"/>
      <c r="H28" s="1134"/>
      <c r="I28" s="35"/>
      <c r="J28" s="1585"/>
      <c r="K28" s="649"/>
      <c r="L28" s="649"/>
      <c r="M28" s="649"/>
      <c r="N28" s="649"/>
      <c r="O28" s="649"/>
      <c r="P28" s="649"/>
      <c r="Q28" s="23"/>
      <c r="R28" s="23"/>
      <c r="S28" s="1115">
        <f>IF(G28="",0,1)</f>
        <v>0</v>
      </c>
      <c r="T28" s="23"/>
      <c r="U28" s="23"/>
      <c r="V28" s="23"/>
      <c r="W28" s="6"/>
      <c r="X28" s="6"/>
      <c r="Y28" s="6"/>
      <c r="Z28" s="23"/>
      <c r="AA28" s="23"/>
      <c r="AB28" s="23"/>
      <c r="AC28" s="23"/>
      <c r="AD28" s="23"/>
      <c r="AE28" s="23"/>
      <c r="AF28" s="23"/>
      <c r="AG28" s="23"/>
      <c r="AH28" s="23"/>
      <c r="AI28" s="23"/>
      <c r="AJ28" s="23"/>
    </row>
    <row r="29" spans="1:36" ht="15.75" customHeight="1" thickBot="1" x14ac:dyDescent="0.45">
      <c r="A29" s="6"/>
      <c r="B29" s="25"/>
      <c r="C29" s="31"/>
      <c r="D29" s="34"/>
      <c r="E29" s="35"/>
      <c r="F29" s="36"/>
      <c r="G29" s="31"/>
      <c r="H29" s="1134"/>
      <c r="I29" s="35"/>
      <c r="J29" s="35"/>
      <c r="K29" s="649"/>
      <c r="L29" s="649"/>
      <c r="M29" s="649"/>
      <c r="N29" s="649"/>
      <c r="O29" s="649"/>
      <c r="P29" s="649"/>
      <c r="Q29" s="23"/>
      <c r="R29" s="23"/>
      <c r="S29" s="1115"/>
      <c r="T29" s="23"/>
      <c r="U29" s="23"/>
      <c r="V29" s="23"/>
      <c r="W29" s="6"/>
      <c r="X29" s="6"/>
      <c r="Y29" s="6"/>
      <c r="Z29" s="23"/>
      <c r="AA29" s="23"/>
      <c r="AB29" s="23"/>
      <c r="AC29" s="23"/>
      <c r="AD29" s="23"/>
      <c r="AE29" s="23"/>
      <c r="AF29" s="23"/>
      <c r="AG29" s="23"/>
      <c r="AH29" s="23"/>
      <c r="AI29" s="23"/>
      <c r="AJ29" s="23"/>
    </row>
    <row r="30" spans="1:36" ht="36" customHeight="1" thickBot="1" x14ac:dyDescent="0.45">
      <c r="A30" s="6"/>
      <c r="B30" s="25"/>
      <c r="C30" s="31"/>
      <c r="D30" s="1675" t="s">
        <v>45</v>
      </c>
      <c r="E30" s="1675"/>
      <c r="F30" s="31"/>
      <c r="G30" s="1491"/>
      <c r="H30" s="1133"/>
      <c r="I30" s="31"/>
      <c r="J30" s="31"/>
      <c r="K30" s="1684"/>
      <c r="L30" s="1684"/>
      <c r="M30" s="1684"/>
      <c r="N30" s="1684"/>
      <c r="O30" s="1684"/>
      <c r="P30" s="1684"/>
      <c r="Q30" s="1684"/>
      <c r="R30" s="1684"/>
      <c r="S30" s="1115">
        <f>IF(G30="",0,1)</f>
        <v>0</v>
      </c>
      <c r="T30" s="23"/>
      <c r="U30" s="23"/>
      <c r="V30" s="23"/>
      <c r="W30" s="6"/>
      <c r="X30" s="6"/>
      <c r="Y30" s="6"/>
      <c r="Z30" s="23"/>
      <c r="AA30" s="23"/>
      <c r="AB30" s="23"/>
      <c r="AC30" s="23"/>
      <c r="AD30" s="23"/>
      <c r="AE30" s="23"/>
      <c r="AF30" s="23"/>
      <c r="AG30" s="23"/>
      <c r="AH30" s="23"/>
      <c r="AI30" s="23"/>
      <c r="AJ30" s="23"/>
    </row>
    <row r="31" spans="1:36" ht="35.25" customHeight="1" x14ac:dyDescent="0.35">
      <c r="A31" s="6"/>
      <c r="B31" s="25"/>
      <c r="C31" s="5"/>
      <c r="D31" s="5"/>
      <c r="E31" s="5"/>
      <c r="F31" s="5"/>
      <c r="G31" s="5"/>
      <c r="H31" s="1133"/>
      <c r="I31" s="31"/>
      <c r="J31" s="31"/>
      <c r="K31" s="1684"/>
      <c r="L31" s="1684"/>
      <c r="M31" s="1684"/>
      <c r="N31" s="1684"/>
      <c r="O31" s="1684"/>
      <c r="P31" s="1684"/>
      <c r="Q31" s="1684"/>
      <c r="R31" s="1684"/>
      <c r="S31" s="5"/>
      <c r="U31" s="23"/>
      <c r="V31" s="23"/>
      <c r="W31" s="6"/>
      <c r="X31" s="6"/>
      <c r="Y31" s="6"/>
      <c r="Z31" s="23"/>
      <c r="AA31" s="23"/>
      <c r="AB31" s="23"/>
      <c r="AC31" s="23"/>
      <c r="AD31" s="23"/>
      <c r="AE31" s="23"/>
      <c r="AF31" s="23"/>
      <c r="AG31" s="23"/>
      <c r="AH31" s="23"/>
      <c r="AI31" s="23"/>
      <c r="AJ31" s="23"/>
    </row>
    <row r="32" spans="1:36" ht="38.25" hidden="1" customHeight="1" thickBot="1" x14ac:dyDescent="0.45">
      <c r="A32" s="6"/>
      <c r="B32" s="25"/>
      <c r="C32" s="31"/>
      <c r="D32" s="34"/>
      <c r="E32" s="47" t="s">
        <v>46</v>
      </c>
      <c r="F32" s="47"/>
      <c r="G32" s="1109" t="e">
        <f>climate_zone</f>
        <v>#N/A</v>
      </c>
      <c r="H32" s="1133"/>
      <c r="I32" s="31"/>
      <c r="J32" s="31"/>
      <c r="K32" s="23"/>
      <c r="L32" s="23"/>
      <c r="M32" s="23"/>
      <c r="N32" s="23"/>
      <c r="O32" s="23"/>
      <c r="P32" s="23"/>
      <c r="Q32" s="23"/>
      <c r="R32" s="23"/>
      <c r="S32" s="1115"/>
      <c r="T32" s="23"/>
      <c r="U32" s="23"/>
      <c r="V32" s="23"/>
      <c r="W32" s="6"/>
      <c r="X32" s="6"/>
      <c r="Y32" s="6"/>
      <c r="Z32" s="23"/>
      <c r="AA32" s="23"/>
      <c r="AB32" s="23"/>
      <c r="AC32" s="23"/>
      <c r="AD32" s="23"/>
      <c r="AE32" s="23"/>
      <c r="AF32" s="23"/>
      <c r="AG32" s="23"/>
      <c r="AH32" s="23"/>
      <c r="AI32" s="23"/>
      <c r="AJ32" s="23"/>
    </row>
    <row r="33" spans="1:36" ht="35.25" hidden="1" customHeight="1" x14ac:dyDescent="0.35">
      <c r="A33" s="6"/>
      <c r="B33" s="25"/>
      <c r="C33" s="31"/>
      <c r="D33" s="37"/>
      <c r="E33" s="37"/>
      <c r="F33" s="37"/>
      <c r="G33" s="1110" t="s">
        <v>47</v>
      </c>
      <c r="H33" s="1135"/>
      <c r="I33" s="37"/>
      <c r="J33" s="37"/>
      <c r="K33" s="23"/>
      <c r="L33" s="23"/>
      <c r="M33" s="23"/>
      <c r="N33" s="5"/>
      <c r="O33" s="23"/>
      <c r="P33" s="23"/>
      <c r="Q33" s="23"/>
      <c r="R33" s="23"/>
      <c r="S33" s="1115"/>
      <c r="T33" s="23"/>
      <c r="U33" s="23"/>
      <c r="V33" s="23"/>
      <c r="W33" s="6"/>
      <c r="X33" s="6"/>
      <c r="Y33" s="6"/>
      <c r="Z33" s="23"/>
      <c r="AA33" s="23"/>
      <c r="AB33" s="23"/>
      <c r="AC33" s="23"/>
      <c r="AD33" s="23"/>
      <c r="AE33" s="23"/>
      <c r="AF33" s="23"/>
      <c r="AG33" s="23"/>
      <c r="AH33" s="23"/>
      <c r="AI33" s="23"/>
      <c r="AJ33" s="23"/>
    </row>
    <row r="34" spans="1:36" ht="17.25" customHeight="1" x14ac:dyDescent="0.35">
      <c r="A34" s="7"/>
      <c r="B34" s="1136"/>
      <c r="C34" s="1137"/>
      <c r="D34" s="1137"/>
      <c r="E34" s="1137"/>
      <c r="F34" s="1137"/>
      <c r="G34" s="1137"/>
      <c r="H34" s="1138"/>
      <c r="I34" s="8"/>
      <c r="J34" s="8"/>
      <c r="K34" s="1678"/>
      <c r="L34" s="1679"/>
      <c r="M34" s="1679"/>
      <c r="N34" s="1679"/>
      <c r="O34" s="23"/>
      <c r="P34" s="23"/>
      <c r="Q34" s="23"/>
      <c r="R34" s="23"/>
      <c r="S34" s="1116"/>
      <c r="T34" s="7"/>
      <c r="U34" s="7"/>
      <c r="V34" s="7"/>
      <c r="W34" s="7"/>
      <c r="X34" s="7"/>
      <c r="Y34" s="7"/>
      <c r="Z34" s="7"/>
      <c r="AA34" s="7"/>
      <c r="AB34" s="7"/>
      <c r="AC34" s="7"/>
      <c r="AD34" s="7"/>
      <c r="AE34" s="7"/>
      <c r="AF34" s="7"/>
      <c r="AG34" s="7"/>
      <c r="AH34" s="7"/>
      <c r="AI34" s="7"/>
      <c r="AJ34" s="7"/>
    </row>
    <row r="35" spans="1:36" s="5" customFormat="1" ht="17.25" customHeight="1" x14ac:dyDescent="0.35">
      <c r="A35" s="7"/>
      <c r="B35" s="9"/>
      <c r="C35" s="8"/>
      <c r="D35" s="8"/>
      <c r="E35" s="8"/>
      <c r="F35" s="8"/>
      <c r="G35" s="8"/>
      <c r="H35" s="8"/>
      <c r="I35" s="8"/>
      <c r="J35" s="8"/>
      <c r="K35" s="1678"/>
      <c r="L35" s="1679"/>
      <c r="M35" s="1679"/>
      <c r="N35" s="1679"/>
      <c r="O35" s="23"/>
      <c r="P35" s="23"/>
      <c r="Q35" s="23"/>
      <c r="R35" s="23"/>
      <c r="S35" s="1116"/>
      <c r="T35" s="7"/>
      <c r="U35" s="7"/>
      <c r="V35" s="7"/>
      <c r="W35" s="7"/>
      <c r="X35" s="7"/>
      <c r="Y35" s="7"/>
      <c r="Z35" s="7"/>
      <c r="AA35" s="7"/>
      <c r="AB35" s="7"/>
      <c r="AC35" s="7"/>
      <c r="AD35" s="7"/>
      <c r="AE35" s="7"/>
      <c r="AF35" s="7"/>
      <c r="AG35" s="7"/>
      <c r="AH35" s="7"/>
      <c r="AI35" s="7"/>
      <c r="AJ35" s="7"/>
    </row>
    <row r="36" spans="1:36" ht="40" customHeight="1" x14ac:dyDescent="0.5">
      <c r="A36" s="7"/>
      <c r="B36" s="1098"/>
      <c r="C36" s="1099"/>
      <c r="D36" s="1685" t="s">
        <v>48</v>
      </c>
      <c r="E36" s="1685"/>
      <c r="F36" s="1685"/>
      <c r="G36" s="1685"/>
      <c r="H36" s="1686"/>
      <c r="I36" s="1122"/>
      <c r="J36" s="1122"/>
      <c r="K36" s="24"/>
      <c r="L36" s="1120"/>
      <c r="M36" s="1120"/>
      <c r="N36" s="1120"/>
      <c r="O36" s="5"/>
      <c r="P36" s="5"/>
      <c r="Q36" s="5"/>
      <c r="R36" s="5"/>
      <c r="S36" s="1117"/>
      <c r="AD36" s="7"/>
      <c r="AE36" s="7"/>
      <c r="AF36" s="7"/>
      <c r="AG36" s="7"/>
      <c r="AH36" s="7"/>
      <c r="AI36" s="7"/>
      <c r="AJ36" s="7"/>
    </row>
    <row r="37" spans="1:36" s="1105" customFormat="1" ht="84" customHeight="1" x14ac:dyDescent="0.35">
      <c r="A37" s="1100"/>
      <c r="B37" s="1101"/>
      <c r="C37" s="1102"/>
      <c r="D37" s="1694" t="s">
        <v>49</v>
      </c>
      <c r="E37" s="1694"/>
      <c r="F37" s="1694"/>
      <c r="G37" s="1694"/>
      <c r="H37" s="1103"/>
      <c r="I37" s="1123"/>
      <c r="J37" s="1123"/>
      <c r="K37" s="24"/>
      <c r="L37" s="1104"/>
      <c r="M37" s="1104"/>
      <c r="N37" s="1104"/>
      <c r="O37" s="1121"/>
      <c r="P37" s="1121"/>
      <c r="Q37" s="1121"/>
      <c r="R37" s="1121"/>
      <c r="S37" s="1118"/>
      <c r="AD37" s="1100"/>
      <c r="AE37" s="1100"/>
      <c r="AF37" s="1100"/>
      <c r="AG37" s="1100"/>
      <c r="AH37" s="1100"/>
      <c r="AI37" s="1100"/>
      <c r="AJ37" s="1100"/>
    </row>
    <row r="38" spans="1:36" ht="20.25" customHeight="1" thickBot="1" x14ac:dyDescent="0.4">
      <c r="B38" s="14"/>
      <c r="C38" s="5"/>
      <c r="D38" s="5"/>
      <c r="E38" s="5"/>
      <c r="F38" s="5"/>
      <c r="G38" s="5"/>
      <c r="H38" s="16"/>
      <c r="I38" s="5"/>
      <c r="J38" s="5"/>
      <c r="K38" s="1678"/>
      <c r="L38" s="1679"/>
      <c r="M38" s="1679"/>
      <c r="N38" s="1679"/>
      <c r="O38" s="5"/>
      <c r="P38" s="5"/>
      <c r="Q38" s="5"/>
      <c r="R38" s="5"/>
      <c r="S38" s="1117"/>
    </row>
    <row r="39" spans="1:36" s="17" customFormat="1" ht="32.25" customHeight="1" thickBot="1" x14ac:dyDescent="0.4">
      <c r="B39" s="27"/>
      <c r="C39" s="10"/>
      <c r="D39" s="1690" t="s">
        <v>50</v>
      </c>
      <c r="E39" s="1690"/>
      <c r="F39" s="28"/>
      <c r="G39" s="1491"/>
      <c r="H39" s="43"/>
      <c r="I39" s="28"/>
      <c r="J39" s="28"/>
      <c r="K39" s="1682"/>
      <c r="L39" s="1682"/>
      <c r="M39" s="1682"/>
      <c r="N39" s="1682"/>
      <c r="O39" s="1682"/>
      <c r="P39" s="1682"/>
      <c r="Q39" s="1682"/>
      <c r="R39" s="1682"/>
      <c r="S39" s="1115">
        <f>IF(G39="",0,1)</f>
        <v>0</v>
      </c>
    </row>
    <row r="40" spans="1:36" ht="73" customHeight="1" x14ac:dyDescent="0.35">
      <c r="B40" s="14"/>
      <c r="C40" s="5"/>
      <c r="D40" s="1669" t="s">
        <v>51</v>
      </c>
      <c r="E40" s="1669"/>
      <c r="F40" s="1106"/>
      <c r="G40" s="1106"/>
      <c r="H40" s="53"/>
      <c r="I40" s="1107"/>
      <c r="J40" s="1107"/>
      <c r="K40" s="1682"/>
      <c r="L40" s="1682"/>
      <c r="M40" s="1682"/>
      <c r="N40" s="1682"/>
      <c r="O40" s="1682"/>
      <c r="P40" s="1682"/>
      <c r="Q40" s="1682"/>
      <c r="R40" s="1682"/>
      <c r="S40" s="1117"/>
    </row>
    <row r="41" spans="1:36" ht="43" customHeight="1" x14ac:dyDescent="0.35">
      <c r="B41" s="14"/>
      <c r="C41" s="5"/>
      <c r="D41" s="1669" t="s">
        <v>52</v>
      </c>
      <c r="E41" s="1669"/>
      <c r="F41" s="779"/>
      <c r="G41" s="779"/>
      <c r="H41" s="53"/>
      <c r="I41" s="1107"/>
      <c r="J41" s="1107"/>
      <c r="K41" s="1615"/>
      <c r="L41" s="1615"/>
      <c r="M41" s="1615"/>
      <c r="N41" s="1615"/>
      <c r="O41" s="1615"/>
      <c r="P41" s="1615"/>
      <c r="Q41" s="1615"/>
      <c r="R41" s="1615"/>
      <c r="S41" s="1117"/>
    </row>
    <row r="42" spans="1:36" ht="41.25" customHeight="1" x14ac:dyDescent="0.35">
      <c r="B42" s="14"/>
      <c r="C42" s="5"/>
      <c r="D42" s="1669" t="s">
        <v>53</v>
      </c>
      <c r="E42" s="1669"/>
      <c r="F42" s="779"/>
      <c r="G42" s="779"/>
      <c r="H42" s="53"/>
      <c r="I42" s="1107"/>
      <c r="J42" s="1107"/>
      <c r="K42" s="1615"/>
      <c r="L42" s="1615"/>
      <c r="M42" s="1615"/>
      <c r="N42" s="1615"/>
      <c r="O42" s="1615"/>
      <c r="P42" s="1615"/>
      <c r="Q42" s="1615"/>
      <c r="R42" s="1615"/>
      <c r="S42" s="1117"/>
    </row>
    <row r="43" spans="1:36" ht="56.25" customHeight="1" x14ac:dyDescent="0.35">
      <c r="B43" s="14"/>
      <c r="C43" s="5"/>
      <c r="D43" s="1669" t="s">
        <v>54</v>
      </c>
      <c r="E43" s="1669"/>
      <c r="F43" s="779"/>
      <c r="G43" s="779"/>
      <c r="H43" s="53"/>
      <c r="I43" s="1107"/>
      <c r="J43" s="1107"/>
      <c r="K43" s="1615"/>
      <c r="L43" s="1615"/>
      <c r="M43" s="1615"/>
      <c r="N43" s="1615"/>
      <c r="O43" s="1615"/>
      <c r="P43" s="1615"/>
      <c r="Q43" s="1615"/>
      <c r="R43" s="1615"/>
      <c r="S43" s="1117"/>
    </row>
    <row r="44" spans="1:36" ht="72" customHeight="1" x14ac:dyDescent="0.35">
      <c r="B44" s="14"/>
      <c r="C44" s="5"/>
      <c r="D44" s="1669" t="s">
        <v>55</v>
      </c>
      <c r="E44" s="1669"/>
      <c r="F44" s="779"/>
      <c r="G44" s="779"/>
      <c r="H44" s="53"/>
      <c r="I44" s="1107"/>
      <c r="J44" s="1107"/>
      <c r="K44" s="1615"/>
      <c r="L44" s="1615"/>
      <c r="M44" s="1615"/>
      <c r="N44" s="1615"/>
      <c r="O44" s="1615"/>
      <c r="P44" s="1615"/>
      <c r="Q44" s="1615"/>
      <c r="R44" s="1615"/>
      <c r="S44" s="1117"/>
    </row>
    <row r="45" spans="1:36" ht="22" customHeight="1" thickBot="1" x14ac:dyDescent="0.45">
      <c r="A45" s="6"/>
      <c r="B45" s="25"/>
      <c r="C45" s="31"/>
      <c r="D45" s="34"/>
      <c r="E45" s="33"/>
      <c r="F45" s="32"/>
      <c r="G45" s="32"/>
      <c r="H45" s="42"/>
      <c r="I45" s="32"/>
      <c r="J45" s="32"/>
      <c r="K45" s="5"/>
      <c r="L45" s="5"/>
      <c r="M45" s="5"/>
      <c r="N45" s="5"/>
      <c r="O45" s="5"/>
      <c r="P45" s="5"/>
      <c r="Q45" s="5"/>
      <c r="R45" s="5"/>
      <c r="S45" s="1115"/>
      <c r="T45" s="6"/>
      <c r="U45" s="23"/>
      <c r="V45" s="6"/>
      <c r="W45" s="6"/>
      <c r="X45" s="6"/>
      <c r="Y45" s="6"/>
      <c r="Z45" s="6"/>
      <c r="AA45" s="6"/>
      <c r="AB45" s="6"/>
      <c r="AC45" s="6"/>
      <c r="AD45" s="6"/>
      <c r="AE45" s="6"/>
      <c r="AF45" s="6"/>
      <c r="AG45" s="6"/>
      <c r="AH45" s="6"/>
      <c r="AI45" s="6"/>
      <c r="AJ45" s="6"/>
    </row>
    <row r="46" spans="1:36" ht="38.25" customHeight="1" thickBot="1" x14ac:dyDescent="0.4">
      <c r="A46" s="6"/>
      <c r="B46" s="25"/>
      <c r="C46" s="31"/>
      <c r="D46" s="1692" t="s">
        <v>56</v>
      </c>
      <c r="E46" s="1692"/>
      <c r="F46" s="665"/>
      <c r="G46" s="1492"/>
      <c r="H46" s="42"/>
      <c r="I46" s="32"/>
      <c r="J46" s="32"/>
      <c r="K46" s="1681"/>
      <c r="L46" s="1681"/>
      <c r="M46" s="1681"/>
      <c r="N46" s="1681"/>
      <c r="O46" s="1681"/>
      <c r="P46" s="1681"/>
      <c r="Q46" s="1681"/>
      <c r="R46" s="1681"/>
      <c r="S46" s="1115">
        <f>IF(G46="",0,1)</f>
        <v>0</v>
      </c>
      <c r="T46" s="6"/>
      <c r="U46" s="23"/>
      <c r="V46" s="6"/>
      <c r="W46" s="6"/>
      <c r="X46" s="6"/>
      <c r="Y46" s="6"/>
      <c r="Z46" s="6"/>
      <c r="AA46" s="6"/>
      <c r="AB46" s="6"/>
      <c r="AC46" s="6"/>
      <c r="AD46" s="6"/>
      <c r="AE46" s="6"/>
      <c r="AF46" s="6"/>
      <c r="AG46" s="6"/>
      <c r="AH46" s="6"/>
      <c r="AI46" s="6"/>
      <c r="AJ46" s="6"/>
    </row>
    <row r="47" spans="1:36" ht="81" customHeight="1" x14ac:dyDescent="0.35">
      <c r="A47" s="6"/>
      <c r="B47" s="25"/>
      <c r="C47" s="31"/>
      <c r="D47" s="1691" t="s">
        <v>57</v>
      </c>
      <c r="E47" s="1691"/>
      <c r="F47" s="38"/>
      <c r="G47" s="38"/>
      <c r="H47" s="44"/>
      <c r="I47" s="38"/>
      <c r="J47" s="38"/>
      <c r="K47" s="1681"/>
      <c r="L47" s="1681"/>
      <c r="M47" s="1681"/>
      <c r="N47" s="1681"/>
      <c r="O47" s="1681"/>
      <c r="P47" s="1681"/>
      <c r="Q47" s="1681"/>
      <c r="R47" s="1681"/>
      <c r="S47" s="1115"/>
      <c r="T47" s="6"/>
      <c r="U47" s="23"/>
      <c r="V47" s="6"/>
      <c r="W47" s="6"/>
      <c r="X47" s="6"/>
      <c r="Y47" s="6"/>
      <c r="Z47" s="6"/>
      <c r="AA47" s="6"/>
      <c r="AB47" s="6"/>
      <c r="AC47" s="6"/>
      <c r="AD47" s="6"/>
      <c r="AE47" s="6"/>
      <c r="AF47" s="6"/>
      <c r="AG47" s="6"/>
      <c r="AH47" s="6"/>
      <c r="AI47" s="6"/>
      <c r="AJ47" s="6"/>
    </row>
    <row r="48" spans="1:36" ht="17.25" customHeight="1" thickBot="1" x14ac:dyDescent="0.4">
      <c r="A48" s="6"/>
      <c r="B48" s="25"/>
      <c r="C48" s="31"/>
      <c r="D48" s="58"/>
      <c r="E48" s="58"/>
      <c r="F48" s="38"/>
      <c r="G48" s="38"/>
      <c r="H48" s="44"/>
      <c r="I48" s="38"/>
      <c r="J48" s="38"/>
      <c r="K48" s="5"/>
      <c r="L48" s="5"/>
      <c r="M48" s="5"/>
      <c r="N48" s="5"/>
      <c r="O48" s="5"/>
      <c r="P48" s="5"/>
      <c r="Q48" s="5"/>
      <c r="R48" s="5"/>
      <c r="S48" s="1115"/>
      <c r="T48" s="6"/>
      <c r="U48" s="23"/>
      <c r="V48" s="6"/>
      <c r="W48" s="6"/>
      <c r="X48" s="6"/>
      <c r="Y48" s="6"/>
      <c r="Z48" s="6"/>
      <c r="AA48" s="6"/>
      <c r="AB48" s="6"/>
      <c r="AC48" s="6"/>
      <c r="AD48" s="6"/>
      <c r="AE48" s="6"/>
      <c r="AF48" s="6"/>
      <c r="AG48" s="6"/>
      <c r="AH48" s="6"/>
      <c r="AI48" s="6"/>
      <c r="AJ48" s="6"/>
    </row>
    <row r="49" spans="1:36" ht="29.25" customHeight="1" thickBot="1" x14ac:dyDescent="0.45">
      <c r="A49" s="6"/>
      <c r="B49" s="25"/>
      <c r="C49" s="6"/>
      <c r="D49" s="1108" t="s">
        <v>58</v>
      </c>
      <c r="E49" s="1647" t="s">
        <v>59</v>
      </c>
      <c r="F49" s="6"/>
      <c r="G49" s="1489"/>
      <c r="H49" s="26"/>
      <c r="I49" s="6"/>
      <c r="J49" s="6"/>
      <c r="K49" s="1683"/>
      <c r="L49" s="1683"/>
      <c r="M49" s="1683"/>
      <c r="N49" s="1683"/>
      <c r="O49" s="1683"/>
      <c r="P49" s="1683"/>
      <c r="Q49" s="1683"/>
      <c r="R49" s="1683"/>
      <c r="S49" s="1119">
        <f>IF(G49="",0,1)</f>
        <v>0</v>
      </c>
      <c r="T49" s="6"/>
      <c r="U49" s="6"/>
      <c r="V49" s="23"/>
      <c r="W49" s="23"/>
      <c r="X49" s="23"/>
      <c r="Y49" s="6"/>
      <c r="Z49" s="6"/>
      <c r="AA49" s="6"/>
      <c r="AB49" s="6"/>
      <c r="AC49" s="6"/>
      <c r="AD49" s="6"/>
      <c r="AE49" s="6"/>
      <c r="AF49" s="6"/>
      <c r="AG49" s="6"/>
      <c r="AH49" s="6"/>
      <c r="AI49" s="6"/>
      <c r="AJ49" s="6"/>
    </row>
    <row r="50" spans="1:36" ht="33" customHeight="1" x14ac:dyDescent="0.35">
      <c r="A50" s="6"/>
      <c r="B50" s="25"/>
      <c r="C50" s="6"/>
      <c r="D50" s="1107"/>
      <c r="E50" s="1647"/>
      <c r="F50" s="32"/>
      <c r="G50" s="158" t="s">
        <v>60</v>
      </c>
      <c r="H50" s="42"/>
      <c r="I50" s="32"/>
      <c r="J50" s="32"/>
      <c r="K50" s="1683"/>
      <c r="L50" s="1683"/>
      <c r="M50" s="1683"/>
      <c r="N50" s="1683"/>
      <c r="O50" s="1683"/>
      <c r="P50" s="1683"/>
      <c r="Q50" s="1683"/>
      <c r="R50" s="1683"/>
      <c r="S50" s="6"/>
      <c r="T50" s="6"/>
      <c r="U50" s="6"/>
      <c r="V50" s="23"/>
      <c r="W50" s="23"/>
      <c r="X50" s="23"/>
      <c r="Y50" s="6"/>
      <c r="Z50" s="6"/>
      <c r="AA50" s="6"/>
      <c r="AB50" s="6"/>
      <c r="AC50" s="6"/>
      <c r="AD50" s="6"/>
      <c r="AE50" s="6"/>
      <c r="AF50" s="6"/>
      <c r="AG50" s="6"/>
      <c r="AH50" s="6"/>
      <c r="AI50" s="6"/>
      <c r="AJ50" s="6"/>
    </row>
    <row r="51" spans="1:36" ht="33" customHeight="1" x14ac:dyDescent="0.35">
      <c r="A51" s="6"/>
      <c r="B51" s="39"/>
      <c r="C51" s="40"/>
      <c r="D51" s="73"/>
      <c r="E51" s="41"/>
      <c r="F51" s="41"/>
      <c r="G51" s="41"/>
      <c r="H51" s="45"/>
      <c r="I51" s="32"/>
      <c r="J51" s="32"/>
      <c r="K51" s="1683"/>
      <c r="L51" s="1683"/>
      <c r="M51" s="1683"/>
      <c r="N51" s="1683"/>
      <c r="O51" s="1683"/>
      <c r="P51" s="1683"/>
      <c r="Q51" s="1683"/>
      <c r="R51" s="1683"/>
      <c r="S51" s="6"/>
      <c r="T51" s="6"/>
      <c r="U51" s="6"/>
      <c r="V51" s="23"/>
      <c r="W51" s="23"/>
      <c r="X51" s="23"/>
      <c r="Y51" s="6"/>
      <c r="Z51" s="6"/>
      <c r="AA51" s="6"/>
      <c r="AB51" s="6"/>
      <c r="AC51" s="6"/>
      <c r="AD51" s="6"/>
      <c r="AE51" s="6"/>
      <c r="AF51" s="6"/>
      <c r="AG51" s="6"/>
      <c r="AH51" s="6"/>
      <c r="AI51" s="6"/>
      <c r="AJ51" s="6"/>
    </row>
    <row r="52" spans="1:36" ht="119.25" customHeight="1" x14ac:dyDescent="0.35">
      <c r="A52" s="6"/>
      <c r="B52" s="6"/>
      <c r="C52" s="6"/>
      <c r="D52" s="6"/>
      <c r="E52" s="6"/>
      <c r="F52" s="6"/>
      <c r="G52" s="6"/>
      <c r="H52" s="6"/>
      <c r="I52" s="6"/>
      <c r="J52" s="6"/>
      <c r="K52" s="23"/>
      <c r="L52" s="23"/>
      <c r="M52" s="23"/>
      <c r="N52" s="23"/>
      <c r="O52" s="23"/>
      <c r="P52" s="23"/>
      <c r="Q52" s="23"/>
      <c r="R52" s="23"/>
      <c r="S52" s="6"/>
      <c r="T52" s="6"/>
      <c r="U52" s="6"/>
      <c r="V52" s="23"/>
      <c r="W52" s="23"/>
      <c r="X52" s="23"/>
      <c r="Y52" s="6"/>
      <c r="Z52" s="6"/>
      <c r="AA52" s="6"/>
      <c r="AB52" s="6"/>
      <c r="AC52" s="6"/>
      <c r="AD52" s="6"/>
      <c r="AE52" s="6"/>
      <c r="AF52" s="6"/>
      <c r="AG52" s="6"/>
      <c r="AH52" s="6"/>
      <c r="AI52" s="6"/>
      <c r="AJ52" s="6"/>
    </row>
    <row r="53" spans="1:36" ht="15.75" customHeight="1" x14ac:dyDescent="0.35">
      <c r="A53" s="6"/>
      <c r="B53" s="6"/>
      <c r="C53" s="6"/>
      <c r="D53" s="6"/>
      <c r="E53" s="6"/>
      <c r="F53" s="6"/>
      <c r="G53" s="6"/>
      <c r="H53" s="6"/>
      <c r="I53" s="6"/>
      <c r="J53" s="6"/>
      <c r="S53" s="6"/>
      <c r="T53" s="6"/>
      <c r="U53" s="6"/>
      <c r="V53" s="6"/>
      <c r="W53" s="6"/>
      <c r="X53" s="6"/>
      <c r="Y53" s="6"/>
      <c r="Z53" s="6"/>
      <c r="AA53" s="6"/>
      <c r="AB53" s="6"/>
      <c r="AC53" s="6"/>
      <c r="AD53" s="6"/>
      <c r="AE53" s="6"/>
      <c r="AF53" s="6"/>
      <c r="AG53" s="6"/>
      <c r="AH53" s="6"/>
      <c r="AI53" s="6"/>
      <c r="AJ53" s="6"/>
    </row>
    <row r="54" spans="1:36" ht="15.75" customHeight="1" x14ac:dyDescent="0.35">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row>
    <row r="55" spans="1:36" ht="15.75" customHeight="1" x14ac:dyDescent="0.35">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row>
    <row r="56" spans="1:36" ht="15.75" customHeight="1" x14ac:dyDescent="0.35">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row>
    <row r="57" spans="1:36" ht="15.75" customHeight="1" x14ac:dyDescent="0.35">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row>
    <row r="58" spans="1:36" ht="15.75" hidden="1" customHeight="1" x14ac:dyDescent="0.35">
      <c r="A58" s="6"/>
      <c r="B58" s="6"/>
      <c r="C58" s="6"/>
      <c r="D58" s="6"/>
      <c r="E58" s="464" t="s">
        <v>61</v>
      </c>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row>
    <row r="59" spans="1:36" ht="15.75" hidden="1" customHeight="1" x14ac:dyDescent="0.35">
      <c r="A59" s="6"/>
      <c r="B59" s="6"/>
      <c r="C59" s="6"/>
      <c r="D59" s="6"/>
      <c r="E59" s="6" t="s">
        <v>62</v>
      </c>
      <c r="F59" s="6"/>
      <c r="G59" s="6"/>
      <c r="H59" s="6"/>
      <c r="I59" s="6"/>
      <c r="J59" s="6"/>
      <c r="K59" s="6"/>
      <c r="L59" s="6"/>
      <c r="M59" s="6"/>
      <c r="N59" s="6"/>
      <c r="O59" s="6"/>
      <c r="P59" s="6"/>
      <c r="Q59" s="6"/>
      <c r="R59" s="6"/>
      <c r="S59" s="23"/>
      <c r="T59" s="23"/>
      <c r="U59" s="23"/>
      <c r="V59" s="6"/>
      <c r="W59" s="6"/>
      <c r="X59" s="6"/>
      <c r="Y59" s="6"/>
      <c r="Z59" s="6"/>
      <c r="AA59" s="6"/>
      <c r="AB59" s="6"/>
      <c r="AC59" s="6"/>
      <c r="AD59" s="6"/>
      <c r="AE59" s="6"/>
      <c r="AF59" s="6"/>
      <c r="AG59" s="6"/>
      <c r="AH59" s="6"/>
      <c r="AI59" s="6"/>
      <c r="AJ59" s="6"/>
    </row>
    <row r="60" spans="1:36" ht="15.75" hidden="1" customHeight="1" x14ac:dyDescent="0.35">
      <c r="A60" s="6"/>
      <c r="B60" s="6"/>
      <c r="C60" s="6"/>
      <c r="D60" s="6"/>
      <c r="E60" s="6" t="s">
        <v>63</v>
      </c>
      <c r="F60" s="6"/>
      <c r="G60" s="6"/>
      <c r="H60" s="6"/>
      <c r="I60" s="6"/>
      <c r="J60" s="6"/>
      <c r="K60" s="6"/>
      <c r="L60" s="6"/>
      <c r="M60" s="6"/>
      <c r="N60" s="6"/>
      <c r="O60" s="6"/>
      <c r="P60" s="6"/>
      <c r="Q60" s="6"/>
      <c r="R60" s="6"/>
      <c r="S60" s="23"/>
      <c r="T60" s="23"/>
      <c r="U60" s="23"/>
      <c r="V60" s="6"/>
      <c r="W60" s="6"/>
      <c r="X60" s="6"/>
      <c r="Y60" s="6"/>
      <c r="Z60" s="6"/>
      <c r="AA60" s="6"/>
      <c r="AB60" s="6"/>
      <c r="AC60" s="6"/>
      <c r="AD60" s="6"/>
      <c r="AE60" s="6"/>
      <c r="AF60" s="6"/>
      <c r="AG60" s="6"/>
      <c r="AH60" s="6"/>
      <c r="AI60" s="6"/>
      <c r="AJ60" s="6"/>
    </row>
    <row r="61" spans="1:36" ht="15.75" hidden="1" customHeight="1" x14ac:dyDescent="0.35">
      <c r="A61" s="6"/>
      <c r="B61" s="6"/>
      <c r="C61" s="6"/>
      <c r="D61" s="6"/>
      <c r="E61" s="6" t="s">
        <v>64</v>
      </c>
      <c r="F61" s="6"/>
      <c r="G61" s="6"/>
      <c r="H61" s="6"/>
      <c r="I61" s="6"/>
      <c r="J61" s="6"/>
      <c r="K61" s="6"/>
      <c r="L61" s="6"/>
      <c r="M61" s="6"/>
      <c r="N61" s="6"/>
      <c r="O61" s="6"/>
      <c r="P61" s="6"/>
      <c r="Q61" s="6"/>
      <c r="R61" s="6"/>
      <c r="S61" s="23"/>
      <c r="T61" s="23"/>
      <c r="U61" s="23"/>
      <c r="V61" s="6"/>
      <c r="W61" s="6"/>
      <c r="X61" s="6"/>
      <c r="Y61" s="6"/>
      <c r="Z61" s="6"/>
      <c r="AA61" s="6"/>
      <c r="AB61" s="6"/>
      <c r="AC61" s="6"/>
      <c r="AD61" s="6"/>
      <c r="AE61" s="6"/>
      <c r="AF61" s="6"/>
      <c r="AG61" s="6"/>
      <c r="AH61" s="6"/>
      <c r="AI61" s="6"/>
      <c r="AJ61" s="6"/>
    </row>
    <row r="62" spans="1:36" ht="15.75" hidden="1" customHeight="1" x14ac:dyDescent="0.35">
      <c r="A62" s="6"/>
      <c r="B62" s="6"/>
      <c r="C62" s="6"/>
      <c r="D62" s="6"/>
      <c r="E62" s="6" t="s">
        <v>65</v>
      </c>
      <c r="F62" s="6"/>
      <c r="G62" s="6"/>
      <c r="H62" s="6"/>
      <c r="I62" s="6"/>
      <c r="J62" s="6"/>
      <c r="K62" s="6"/>
      <c r="L62" s="6"/>
      <c r="M62" s="6"/>
      <c r="N62" s="6"/>
      <c r="O62" s="6"/>
      <c r="P62" s="6"/>
      <c r="Q62" s="6"/>
      <c r="R62" s="6"/>
      <c r="S62" s="23"/>
      <c r="T62" s="23"/>
      <c r="U62" s="23"/>
      <c r="V62" s="6"/>
      <c r="W62" s="6"/>
      <c r="X62" s="6"/>
      <c r="Y62" s="6"/>
      <c r="Z62" s="6"/>
      <c r="AA62" s="6"/>
      <c r="AB62" s="6"/>
      <c r="AC62" s="6"/>
      <c r="AD62" s="6"/>
      <c r="AE62" s="6"/>
      <c r="AF62" s="6"/>
      <c r="AG62" s="6"/>
      <c r="AH62" s="6"/>
      <c r="AI62" s="6"/>
      <c r="AJ62" s="6"/>
    </row>
    <row r="63" spans="1:36" ht="15.75" hidden="1" customHeight="1" x14ac:dyDescent="0.35">
      <c r="A63" s="6"/>
      <c r="B63" s="6"/>
      <c r="C63" s="6"/>
      <c r="D63" s="6"/>
      <c r="E63" s="6" t="s">
        <v>66</v>
      </c>
      <c r="F63" s="6"/>
      <c r="G63" s="6"/>
      <c r="H63" s="6"/>
      <c r="I63" s="6"/>
      <c r="J63" s="6"/>
      <c r="K63" s="6"/>
      <c r="L63" s="6"/>
      <c r="M63" s="6"/>
      <c r="N63" s="6"/>
      <c r="O63" s="6"/>
      <c r="P63" s="6"/>
      <c r="Q63" s="6"/>
      <c r="R63" s="6"/>
      <c r="S63" s="23"/>
      <c r="T63" s="23"/>
      <c r="U63" s="23"/>
      <c r="V63" s="6"/>
      <c r="W63" s="6"/>
      <c r="X63" s="6"/>
      <c r="Y63" s="6"/>
      <c r="Z63" s="6"/>
      <c r="AA63" s="6"/>
      <c r="AB63" s="6"/>
      <c r="AC63" s="6"/>
      <c r="AD63" s="6"/>
      <c r="AE63" s="6"/>
      <c r="AF63" s="6"/>
      <c r="AG63" s="6"/>
      <c r="AH63" s="6"/>
      <c r="AI63" s="6"/>
      <c r="AJ63" s="6"/>
    </row>
    <row r="64" spans="1:36" ht="15.75" hidden="1" customHeight="1" x14ac:dyDescent="0.35">
      <c r="A64" s="6"/>
      <c r="B64" s="6"/>
      <c r="C64" s="6"/>
      <c r="D64" s="6"/>
      <c r="E64" s="6" t="s">
        <v>67</v>
      </c>
      <c r="F64" s="6"/>
      <c r="G64" s="6"/>
      <c r="H64" s="6"/>
      <c r="I64" s="6"/>
      <c r="J64" s="6"/>
      <c r="K64" s="6"/>
      <c r="L64" s="6"/>
      <c r="M64" s="6"/>
      <c r="N64" s="6"/>
      <c r="O64" s="6"/>
      <c r="P64" s="6"/>
      <c r="Q64" s="6"/>
      <c r="R64" s="6"/>
      <c r="S64" s="23"/>
      <c r="T64" s="23"/>
      <c r="U64" s="23"/>
      <c r="V64" s="6"/>
      <c r="W64" s="6"/>
      <c r="X64" s="6"/>
      <c r="Y64" s="6"/>
      <c r="Z64" s="6"/>
      <c r="AA64" s="6"/>
      <c r="AB64" s="6"/>
      <c r="AC64" s="6"/>
      <c r="AD64" s="6"/>
      <c r="AE64" s="6"/>
      <c r="AF64" s="6"/>
      <c r="AG64" s="6"/>
      <c r="AH64" s="6"/>
      <c r="AI64" s="6"/>
      <c r="AJ64" s="6"/>
    </row>
    <row r="65" spans="1:36" ht="15.75" hidden="1" customHeight="1" x14ac:dyDescent="0.35">
      <c r="A65" s="6"/>
      <c r="B65" s="6"/>
      <c r="C65" s="6"/>
      <c r="D65" s="6"/>
      <c r="E65" s="6" t="s">
        <v>68</v>
      </c>
      <c r="F65" s="6"/>
      <c r="G65" s="6"/>
      <c r="H65" s="6"/>
      <c r="I65" s="6"/>
      <c r="J65" s="6"/>
      <c r="K65" s="6"/>
      <c r="L65" s="6"/>
      <c r="M65" s="6"/>
      <c r="N65" s="6"/>
      <c r="O65" s="6"/>
      <c r="P65" s="6"/>
      <c r="Q65" s="6"/>
      <c r="R65" s="6"/>
      <c r="S65" s="23"/>
      <c r="T65" s="23"/>
      <c r="U65" s="23"/>
      <c r="V65" s="6"/>
      <c r="W65" s="6"/>
      <c r="X65" s="6"/>
      <c r="Y65" s="6"/>
      <c r="Z65" s="6"/>
      <c r="AA65" s="6"/>
      <c r="AB65" s="6"/>
      <c r="AC65" s="6"/>
      <c r="AD65" s="6"/>
      <c r="AE65" s="6"/>
      <c r="AF65" s="6"/>
      <c r="AG65" s="6"/>
      <c r="AH65" s="6"/>
      <c r="AI65" s="6"/>
      <c r="AJ65" s="6"/>
    </row>
    <row r="66" spans="1:36" ht="15.75" hidden="1" customHeight="1" x14ac:dyDescent="0.35">
      <c r="A66" s="6"/>
      <c r="B66" s="6"/>
      <c r="C66" s="6"/>
      <c r="D66" s="6"/>
      <c r="E66" s="6" t="s">
        <v>69</v>
      </c>
      <c r="F66" s="6"/>
      <c r="G66" s="6"/>
      <c r="H66" s="6"/>
      <c r="I66" s="6"/>
      <c r="J66" s="6"/>
      <c r="K66" s="6"/>
      <c r="L66" s="6"/>
      <c r="M66" s="6"/>
      <c r="N66" s="6"/>
      <c r="O66" s="6"/>
      <c r="P66" s="6"/>
      <c r="Q66" s="6"/>
      <c r="R66" s="6"/>
      <c r="S66" s="23"/>
      <c r="T66" s="23"/>
      <c r="U66" s="23"/>
      <c r="V66" s="6"/>
      <c r="W66" s="6"/>
      <c r="X66" s="6"/>
      <c r="Y66" s="6"/>
      <c r="Z66" s="6"/>
      <c r="AA66" s="6"/>
      <c r="AB66" s="6"/>
      <c r="AC66" s="6"/>
      <c r="AD66" s="6"/>
      <c r="AE66" s="6"/>
      <c r="AF66" s="6"/>
      <c r="AG66" s="6"/>
      <c r="AH66" s="6"/>
      <c r="AI66" s="6"/>
      <c r="AJ66" s="6"/>
    </row>
    <row r="67" spans="1:36" ht="15.75" hidden="1" customHeight="1" x14ac:dyDescent="0.35">
      <c r="A67" s="6"/>
      <c r="B67" s="6"/>
      <c r="C67" s="6"/>
      <c r="D67" s="6"/>
      <c r="E67" s="6" t="s">
        <v>70</v>
      </c>
      <c r="F67" s="6"/>
      <c r="G67" s="6"/>
      <c r="H67" s="6"/>
      <c r="I67" s="6"/>
      <c r="J67" s="6"/>
      <c r="K67" s="6"/>
      <c r="L67" s="6"/>
      <c r="M67" s="6"/>
      <c r="N67" s="6"/>
      <c r="O67" s="6"/>
      <c r="P67" s="6"/>
      <c r="Q67" s="6"/>
      <c r="R67" s="6"/>
      <c r="S67" s="23"/>
      <c r="T67" s="23"/>
      <c r="U67" s="23"/>
      <c r="V67" s="6"/>
      <c r="W67" s="6"/>
      <c r="X67" s="6"/>
      <c r="Y67" s="6"/>
      <c r="Z67" s="6"/>
      <c r="AA67" s="6"/>
      <c r="AB67" s="6"/>
      <c r="AC67" s="6"/>
      <c r="AD67" s="6"/>
      <c r="AE67" s="6"/>
      <c r="AF67" s="6"/>
      <c r="AG67" s="6"/>
      <c r="AH67" s="6"/>
      <c r="AI67" s="6"/>
      <c r="AJ67" s="6"/>
    </row>
    <row r="68" spans="1:36" ht="15.75" hidden="1" customHeight="1" x14ac:dyDescent="0.35">
      <c r="A68" s="6"/>
      <c r="B68" s="6"/>
      <c r="C68" s="6"/>
      <c r="D68" s="6"/>
      <c r="E68" s="6" t="s">
        <v>71</v>
      </c>
      <c r="F68" s="6"/>
      <c r="G68" s="6"/>
      <c r="H68" s="6"/>
      <c r="I68" s="6"/>
      <c r="J68" s="6"/>
      <c r="K68" s="6"/>
      <c r="L68" s="6"/>
      <c r="M68" s="6"/>
      <c r="N68" s="6"/>
      <c r="O68" s="6"/>
      <c r="P68" s="6"/>
      <c r="Q68" s="6"/>
      <c r="R68" s="6"/>
      <c r="S68" s="23"/>
      <c r="T68" s="23"/>
      <c r="U68" s="23"/>
      <c r="V68" s="6"/>
      <c r="W68" s="6"/>
      <c r="X68" s="6"/>
      <c r="Y68" s="6"/>
      <c r="Z68" s="6"/>
      <c r="AA68" s="6"/>
      <c r="AB68" s="6"/>
      <c r="AC68" s="6"/>
      <c r="AD68" s="6"/>
      <c r="AE68" s="6"/>
      <c r="AF68" s="6"/>
      <c r="AG68" s="6"/>
      <c r="AH68" s="6"/>
      <c r="AI68" s="6"/>
      <c r="AJ68" s="6"/>
    </row>
    <row r="69" spans="1:36" ht="15.75" customHeight="1" x14ac:dyDescent="0.35">
      <c r="A69" s="6"/>
      <c r="B69" s="6"/>
      <c r="C69" s="6"/>
      <c r="D69" s="6"/>
      <c r="E69" s="6"/>
      <c r="F69" s="6"/>
      <c r="G69" s="6"/>
      <c r="H69" s="6"/>
      <c r="I69" s="6"/>
      <c r="J69" s="6"/>
      <c r="K69" s="6"/>
      <c r="L69" s="6"/>
      <c r="M69" s="6"/>
      <c r="N69" s="6"/>
      <c r="O69" s="6"/>
      <c r="P69" s="6"/>
      <c r="Q69" s="6"/>
      <c r="R69" s="6"/>
      <c r="S69" s="23"/>
      <c r="T69" s="23"/>
      <c r="U69" s="23"/>
      <c r="V69" s="6"/>
      <c r="W69" s="6"/>
      <c r="X69" s="6"/>
      <c r="Y69" s="6"/>
      <c r="Z69" s="6"/>
      <c r="AA69" s="6"/>
      <c r="AB69" s="6"/>
      <c r="AC69" s="6"/>
      <c r="AD69" s="6"/>
      <c r="AE69" s="6"/>
      <c r="AF69" s="6"/>
      <c r="AG69" s="6"/>
      <c r="AH69" s="6"/>
      <c r="AI69" s="6"/>
      <c r="AJ69" s="6"/>
    </row>
    <row r="70" spans="1:36" ht="15.75" customHeight="1" x14ac:dyDescent="0.35">
      <c r="A70" s="6"/>
      <c r="B70" s="6"/>
      <c r="C70" s="6"/>
      <c r="D70" s="6"/>
      <c r="E70" s="6"/>
      <c r="F70" s="6"/>
      <c r="G70" s="6"/>
      <c r="H70" s="6"/>
      <c r="I70" s="6"/>
      <c r="J70" s="6"/>
      <c r="K70" s="6"/>
      <c r="L70" s="6"/>
      <c r="M70" s="6"/>
      <c r="N70" s="6"/>
      <c r="O70" s="6"/>
      <c r="P70" s="6"/>
      <c r="Q70" s="6"/>
      <c r="R70" s="6"/>
      <c r="S70" s="23"/>
      <c r="T70" s="23"/>
      <c r="U70" s="23"/>
      <c r="V70" s="6"/>
      <c r="W70" s="6"/>
      <c r="X70" s="6"/>
      <c r="Y70" s="6"/>
      <c r="Z70" s="6"/>
      <c r="AA70" s="6"/>
      <c r="AB70" s="6"/>
      <c r="AC70" s="6"/>
      <c r="AD70" s="6"/>
      <c r="AE70" s="6"/>
      <c r="AF70" s="6"/>
      <c r="AG70" s="6"/>
      <c r="AH70" s="6"/>
      <c r="AI70" s="6"/>
      <c r="AJ70" s="6"/>
    </row>
    <row r="71" spans="1:36" ht="15.75" customHeight="1" x14ac:dyDescent="0.35">
      <c r="A71" s="6"/>
      <c r="B71" s="6"/>
      <c r="C71" s="6"/>
      <c r="D71" s="6"/>
      <c r="E71" s="6"/>
      <c r="F71" s="6"/>
      <c r="G71" s="6"/>
      <c r="H71" s="6"/>
      <c r="I71" s="6"/>
      <c r="J71" s="6"/>
      <c r="K71" s="6"/>
      <c r="L71" s="6"/>
      <c r="M71" s="6"/>
      <c r="N71" s="6"/>
      <c r="O71" s="6"/>
      <c r="P71" s="6"/>
      <c r="Q71" s="6"/>
      <c r="R71" s="6"/>
      <c r="S71" s="23"/>
      <c r="T71" s="23"/>
      <c r="U71" s="23"/>
      <c r="V71" s="6"/>
      <c r="W71" s="6"/>
      <c r="X71" s="6"/>
      <c r="Y71" s="6"/>
      <c r="Z71" s="6"/>
      <c r="AA71" s="6"/>
      <c r="AB71" s="6"/>
      <c r="AC71" s="6"/>
      <c r="AD71" s="6"/>
      <c r="AE71" s="6"/>
      <c r="AF71" s="6"/>
      <c r="AG71" s="6"/>
      <c r="AH71" s="6"/>
      <c r="AI71" s="6"/>
      <c r="AJ71" s="6"/>
    </row>
    <row r="72" spans="1:36" ht="15.75" customHeight="1" x14ac:dyDescent="0.35">
      <c r="A72" s="6"/>
      <c r="B72" s="6"/>
      <c r="C72" s="6"/>
      <c r="D72" s="6"/>
      <c r="E72" s="6"/>
      <c r="F72" s="6"/>
      <c r="G72" s="6"/>
      <c r="H72" s="6"/>
      <c r="I72" s="6"/>
      <c r="J72" s="6"/>
      <c r="K72" s="6"/>
      <c r="L72" s="6"/>
      <c r="M72" s="6"/>
      <c r="N72" s="6"/>
      <c r="O72" s="6"/>
      <c r="P72" s="6"/>
      <c r="Q72" s="6"/>
      <c r="R72" s="6"/>
      <c r="S72" s="23"/>
      <c r="T72" s="23"/>
      <c r="U72" s="23"/>
      <c r="V72" s="6"/>
      <c r="W72" s="6"/>
      <c r="X72" s="6"/>
      <c r="Y72" s="6"/>
      <c r="Z72" s="6"/>
      <c r="AA72" s="6"/>
      <c r="AB72" s="6"/>
      <c r="AC72" s="6"/>
      <c r="AD72" s="6"/>
      <c r="AE72" s="6"/>
      <c r="AF72" s="6"/>
      <c r="AG72" s="6"/>
      <c r="AH72" s="6"/>
      <c r="AI72" s="6"/>
      <c r="AJ72" s="6"/>
    </row>
    <row r="73" spans="1:36" ht="15.75" customHeight="1" x14ac:dyDescent="0.35">
      <c r="A73" s="6"/>
      <c r="B73" s="6"/>
      <c r="C73" s="6"/>
      <c r="D73" s="6"/>
      <c r="E73" s="6"/>
      <c r="F73" s="6"/>
      <c r="G73" s="6"/>
      <c r="H73" s="6"/>
      <c r="I73" s="6"/>
      <c r="J73" s="6"/>
      <c r="K73" s="6"/>
      <c r="L73" s="6"/>
      <c r="M73" s="6"/>
      <c r="N73" s="6"/>
      <c r="O73" s="6"/>
      <c r="P73" s="6"/>
      <c r="Q73" s="6"/>
      <c r="R73" s="6"/>
      <c r="S73" s="23"/>
      <c r="T73" s="23"/>
      <c r="U73" s="23"/>
      <c r="V73" s="6"/>
      <c r="W73" s="6"/>
      <c r="X73" s="6"/>
      <c r="Y73" s="6"/>
      <c r="Z73" s="6"/>
      <c r="AA73" s="6"/>
      <c r="AB73" s="6"/>
      <c r="AC73" s="6"/>
      <c r="AD73" s="6"/>
      <c r="AE73" s="6"/>
      <c r="AF73" s="6"/>
      <c r="AG73" s="6"/>
      <c r="AH73" s="6"/>
      <c r="AI73" s="6"/>
      <c r="AJ73" s="6"/>
    </row>
    <row r="74" spans="1:36" ht="15.75" customHeight="1" x14ac:dyDescent="0.35">
      <c r="A74" s="6"/>
      <c r="B74" s="6"/>
      <c r="C74" s="6"/>
      <c r="D74" s="6"/>
      <c r="E74" s="6"/>
      <c r="F74" s="6"/>
      <c r="G74" s="6"/>
      <c r="H74" s="6"/>
      <c r="I74" s="6"/>
      <c r="J74" s="6"/>
      <c r="K74" s="6"/>
      <c r="L74" s="6"/>
      <c r="M74" s="6"/>
      <c r="N74" s="6"/>
      <c r="O74" s="6"/>
      <c r="P74" s="6"/>
      <c r="Q74" s="6"/>
      <c r="R74" s="6"/>
      <c r="S74" s="23"/>
      <c r="T74" s="23"/>
      <c r="U74" s="23"/>
      <c r="V74" s="6"/>
      <c r="W74" s="6"/>
      <c r="X74" s="6"/>
      <c r="Y74" s="6"/>
      <c r="Z74" s="6"/>
      <c r="AA74" s="6"/>
      <c r="AB74" s="6"/>
      <c r="AC74" s="6"/>
      <c r="AD74" s="6"/>
      <c r="AE74" s="6"/>
      <c r="AF74" s="6"/>
      <c r="AG74" s="6"/>
      <c r="AH74" s="6"/>
      <c r="AI74" s="6"/>
      <c r="AJ74" s="6"/>
    </row>
    <row r="75" spans="1:36" ht="15.75" customHeight="1" x14ac:dyDescent="0.35">
      <c r="A75" s="6"/>
      <c r="B75" s="6"/>
      <c r="C75" s="6"/>
      <c r="D75" s="6"/>
      <c r="E75" s="6"/>
      <c r="F75" s="6"/>
      <c r="G75" s="6"/>
      <c r="H75" s="6"/>
      <c r="I75" s="6"/>
      <c r="J75" s="6"/>
      <c r="K75" s="6"/>
      <c r="L75" s="6"/>
      <c r="M75" s="6"/>
      <c r="N75" s="6"/>
      <c r="O75" s="6"/>
      <c r="P75" s="6"/>
      <c r="Q75" s="6"/>
      <c r="R75" s="6"/>
      <c r="S75" s="23"/>
      <c r="T75" s="23"/>
      <c r="U75" s="23"/>
      <c r="V75" s="6"/>
      <c r="W75" s="6"/>
      <c r="X75" s="6"/>
      <c r="Y75" s="6"/>
      <c r="Z75" s="6"/>
      <c r="AA75" s="6"/>
      <c r="AB75" s="6"/>
      <c r="AC75" s="6"/>
      <c r="AD75" s="6"/>
      <c r="AE75" s="6"/>
      <c r="AF75" s="6"/>
      <c r="AG75" s="6"/>
      <c r="AH75" s="6"/>
      <c r="AI75" s="6"/>
      <c r="AJ75" s="6"/>
    </row>
    <row r="76" spans="1:36" ht="15.75" customHeight="1" x14ac:dyDescent="0.35">
      <c r="A76" s="6"/>
      <c r="B76" s="6"/>
      <c r="C76" s="6"/>
      <c r="D76" s="6"/>
      <c r="E76" s="6"/>
      <c r="F76" s="6"/>
      <c r="G76" s="6"/>
      <c r="H76" s="6"/>
      <c r="I76" s="6"/>
      <c r="J76" s="6"/>
      <c r="K76" s="6"/>
      <c r="L76" s="6"/>
      <c r="M76" s="6"/>
      <c r="N76" s="6"/>
      <c r="O76" s="6"/>
      <c r="P76" s="6"/>
      <c r="Q76" s="6"/>
      <c r="R76" s="6"/>
      <c r="S76" s="23"/>
      <c r="T76" s="23"/>
      <c r="U76" s="23"/>
      <c r="V76" s="6"/>
      <c r="W76" s="6"/>
      <c r="X76" s="6"/>
      <c r="Y76" s="6"/>
      <c r="Z76" s="6"/>
      <c r="AA76" s="6"/>
      <c r="AB76" s="6"/>
      <c r="AC76" s="6"/>
      <c r="AD76" s="6"/>
      <c r="AE76" s="6"/>
      <c r="AF76" s="6"/>
      <c r="AG76" s="6"/>
      <c r="AH76" s="6"/>
      <c r="AI76" s="6"/>
      <c r="AJ76" s="6"/>
    </row>
    <row r="77" spans="1:36" ht="15.75" customHeight="1" x14ac:dyDescent="0.35">
      <c r="A77" s="6"/>
      <c r="B77" s="6"/>
      <c r="C77" s="6"/>
      <c r="D77" s="6"/>
      <c r="E77" s="6"/>
      <c r="F77" s="6"/>
      <c r="G77" s="6"/>
      <c r="H77" s="6"/>
      <c r="I77" s="6"/>
      <c r="J77" s="6"/>
      <c r="K77" s="6"/>
      <c r="L77" s="6"/>
      <c r="M77" s="6"/>
      <c r="N77" s="6"/>
      <c r="O77" s="6"/>
      <c r="P77" s="6"/>
      <c r="Q77" s="6"/>
      <c r="R77" s="6"/>
      <c r="S77" s="23"/>
      <c r="T77" s="23"/>
      <c r="U77" s="23"/>
      <c r="V77" s="6"/>
      <c r="W77" s="6"/>
      <c r="X77" s="6"/>
      <c r="Y77" s="6"/>
      <c r="Z77" s="6"/>
      <c r="AA77" s="6"/>
      <c r="AB77" s="6"/>
      <c r="AC77" s="6"/>
      <c r="AD77" s="6"/>
      <c r="AE77" s="6"/>
      <c r="AF77" s="6"/>
      <c r="AG77" s="6"/>
      <c r="AH77" s="6"/>
      <c r="AI77" s="6"/>
      <c r="AJ77" s="6"/>
    </row>
    <row r="78" spans="1:36" ht="15.75" customHeight="1" x14ac:dyDescent="0.35">
      <c r="A78" s="6"/>
      <c r="B78" s="6"/>
      <c r="C78" s="6"/>
      <c r="D78" s="6"/>
      <c r="E78" s="6"/>
      <c r="F78" s="6"/>
      <c r="G78" s="6"/>
      <c r="H78" s="6"/>
      <c r="I78" s="6"/>
      <c r="J78" s="6"/>
      <c r="K78" s="6"/>
      <c r="L78" s="6"/>
      <c r="M78" s="6"/>
      <c r="N78" s="6"/>
      <c r="O78" s="6"/>
      <c r="P78" s="6"/>
      <c r="Q78" s="6"/>
      <c r="R78" s="6"/>
      <c r="S78" s="23"/>
      <c r="T78" s="23"/>
      <c r="U78" s="23"/>
      <c r="V78" s="6"/>
      <c r="W78" s="6"/>
      <c r="X78" s="6"/>
      <c r="Y78" s="6"/>
      <c r="Z78" s="6"/>
      <c r="AA78" s="6"/>
      <c r="AB78" s="6"/>
      <c r="AC78" s="6"/>
      <c r="AD78" s="6"/>
      <c r="AE78" s="6"/>
      <c r="AF78" s="6"/>
      <c r="AG78" s="6"/>
      <c r="AH78" s="6"/>
      <c r="AI78" s="6"/>
      <c r="AJ78" s="6"/>
    </row>
    <row r="79" spans="1:36" ht="15.75" customHeight="1" x14ac:dyDescent="0.35">
      <c r="A79" s="6"/>
      <c r="B79" s="6"/>
      <c r="C79" s="6"/>
      <c r="D79" s="6"/>
      <c r="E79" s="6"/>
      <c r="F79" s="6"/>
      <c r="G79" s="6"/>
      <c r="H79" s="6"/>
      <c r="I79" s="6"/>
      <c r="J79" s="6"/>
      <c r="K79" s="6"/>
      <c r="L79" s="6"/>
      <c r="M79" s="6"/>
      <c r="N79" s="6"/>
      <c r="O79" s="6"/>
      <c r="P79" s="6"/>
      <c r="Q79" s="6"/>
      <c r="R79" s="6"/>
      <c r="S79" s="23"/>
      <c r="T79" s="23"/>
      <c r="U79" s="23"/>
      <c r="V79" s="6"/>
      <c r="W79" s="6"/>
      <c r="X79" s="6"/>
      <c r="Y79" s="6"/>
      <c r="Z79" s="6"/>
      <c r="AA79" s="6"/>
      <c r="AB79" s="6"/>
      <c r="AC79" s="6"/>
      <c r="AD79" s="6"/>
      <c r="AE79" s="6"/>
      <c r="AF79" s="6"/>
      <c r="AG79" s="6"/>
      <c r="AH79" s="6"/>
      <c r="AI79" s="6"/>
      <c r="AJ79" s="6"/>
    </row>
    <row r="80" spans="1:36" ht="15.75" customHeight="1" x14ac:dyDescent="0.35">
      <c r="A80" s="6"/>
      <c r="B80" s="6"/>
      <c r="C80" s="6"/>
      <c r="D80" s="6"/>
      <c r="E80" s="6"/>
      <c r="F80" s="6"/>
      <c r="G80" s="6"/>
      <c r="H80" s="6"/>
      <c r="I80" s="6"/>
      <c r="J80" s="6"/>
      <c r="K80" s="6"/>
      <c r="L80" s="6"/>
      <c r="M80" s="6"/>
      <c r="N80" s="6"/>
      <c r="O80" s="6"/>
      <c r="P80" s="6"/>
      <c r="Q80" s="6"/>
      <c r="R80" s="6"/>
      <c r="S80" s="23"/>
      <c r="T80" s="23"/>
      <c r="U80" s="23"/>
      <c r="V80" s="6"/>
      <c r="W80" s="6"/>
      <c r="X80" s="6"/>
      <c r="Y80" s="6"/>
      <c r="Z80" s="6"/>
      <c r="AA80" s="6"/>
      <c r="AB80" s="6"/>
      <c r="AC80" s="6"/>
      <c r="AD80" s="6"/>
      <c r="AE80" s="6"/>
      <c r="AF80" s="6"/>
      <c r="AG80" s="6"/>
      <c r="AH80" s="6"/>
      <c r="AI80" s="6"/>
      <c r="AJ80" s="6"/>
    </row>
    <row r="81" spans="1:36" ht="15.75" customHeight="1" x14ac:dyDescent="0.35">
      <c r="A81" s="6"/>
      <c r="B81" s="6"/>
      <c r="C81" s="6"/>
      <c r="D81" s="6"/>
      <c r="E81" s="6"/>
      <c r="F81" s="6"/>
      <c r="G81" s="6"/>
      <c r="H81" s="6"/>
      <c r="I81" s="6"/>
      <c r="J81" s="6"/>
      <c r="K81" s="6"/>
      <c r="L81" s="6"/>
      <c r="M81" s="6"/>
      <c r="N81" s="6"/>
      <c r="O81" s="6"/>
      <c r="P81" s="6"/>
      <c r="Q81" s="6"/>
      <c r="R81" s="6"/>
      <c r="S81" s="23"/>
      <c r="T81" s="23"/>
      <c r="U81" s="23"/>
      <c r="V81" s="6"/>
      <c r="W81" s="6"/>
      <c r="X81" s="6"/>
      <c r="Y81" s="6"/>
      <c r="Z81" s="6"/>
      <c r="AA81" s="6"/>
      <c r="AB81" s="6"/>
      <c r="AC81" s="6"/>
      <c r="AD81" s="6"/>
      <c r="AE81" s="6"/>
      <c r="AF81" s="6"/>
      <c r="AG81" s="6"/>
      <c r="AH81" s="6"/>
      <c r="AI81" s="6"/>
      <c r="AJ81" s="6"/>
    </row>
    <row r="82" spans="1:36" ht="15.75" customHeight="1" x14ac:dyDescent="0.35">
      <c r="A82" s="6"/>
      <c r="B82" s="6"/>
      <c r="C82" s="6"/>
      <c r="D82" s="6"/>
      <c r="E82" s="6"/>
      <c r="F82" s="6"/>
      <c r="G82" s="6"/>
      <c r="H82" s="6"/>
      <c r="I82" s="6"/>
      <c r="J82" s="6"/>
      <c r="K82" s="6"/>
      <c r="L82" s="6"/>
      <c r="M82" s="6"/>
      <c r="N82" s="6"/>
      <c r="O82" s="6"/>
      <c r="P82" s="6"/>
      <c r="Q82" s="6"/>
      <c r="R82" s="6"/>
      <c r="S82" s="23"/>
      <c r="T82" s="23"/>
      <c r="U82" s="23"/>
      <c r="V82" s="6"/>
      <c r="W82" s="6"/>
      <c r="X82" s="6"/>
      <c r="Y82" s="6"/>
      <c r="Z82" s="6"/>
      <c r="AA82" s="6"/>
      <c r="AB82" s="6"/>
      <c r="AC82" s="6"/>
      <c r="AD82" s="6"/>
      <c r="AE82" s="6"/>
      <c r="AF82" s="6"/>
      <c r="AG82" s="6"/>
      <c r="AH82" s="6"/>
      <c r="AI82" s="6"/>
      <c r="AJ82" s="6"/>
    </row>
    <row r="83" spans="1:36" ht="15.75" customHeight="1" x14ac:dyDescent="0.35">
      <c r="A83" s="6"/>
      <c r="B83" s="6"/>
      <c r="C83" s="6"/>
      <c r="D83" s="6"/>
      <c r="E83" s="6"/>
      <c r="F83" s="6"/>
      <c r="G83" s="6"/>
      <c r="H83" s="6"/>
      <c r="I83" s="6"/>
      <c r="J83" s="6"/>
      <c r="K83" s="6"/>
      <c r="L83" s="6"/>
      <c r="M83" s="6"/>
      <c r="N83" s="6"/>
      <c r="O83" s="6"/>
      <c r="P83" s="6"/>
      <c r="Q83" s="6"/>
      <c r="R83" s="6"/>
      <c r="S83" s="23"/>
      <c r="T83" s="23"/>
      <c r="U83" s="23"/>
      <c r="V83" s="6"/>
      <c r="W83" s="6"/>
      <c r="X83" s="6"/>
      <c r="Y83" s="6"/>
      <c r="Z83" s="6"/>
      <c r="AA83" s="6"/>
      <c r="AB83" s="6"/>
      <c r="AC83" s="6"/>
      <c r="AD83" s="6"/>
      <c r="AE83" s="6"/>
      <c r="AF83" s="6"/>
      <c r="AG83" s="6"/>
      <c r="AH83" s="6"/>
      <c r="AI83" s="6"/>
      <c r="AJ83" s="6"/>
    </row>
    <row r="84" spans="1:36" ht="15.75" customHeight="1" x14ac:dyDescent="0.35">
      <c r="A84" s="6"/>
      <c r="B84" s="6"/>
      <c r="C84" s="6"/>
      <c r="D84" s="6"/>
      <c r="E84" s="6"/>
      <c r="F84" s="6"/>
      <c r="G84" s="6"/>
      <c r="H84" s="6"/>
      <c r="I84" s="6"/>
      <c r="J84" s="6"/>
      <c r="K84" s="6"/>
      <c r="L84" s="6"/>
      <c r="M84" s="6"/>
      <c r="N84" s="6"/>
      <c r="O84" s="6"/>
      <c r="P84" s="6"/>
      <c r="Q84" s="6"/>
      <c r="R84" s="6"/>
      <c r="S84" s="23"/>
      <c r="T84" s="23"/>
      <c r="U84" s="23"/>
      <c r="V84" s="6"/>
      <c r="W84" s="6"/>
      <c r="X84" s="6"/>
      <c r="Y84" s="6"/>
      <c r="Z84" s="6"/>
      <c r="AA84" s="6"/>
      <c r="AB84" s="6"/>
      <c r="AC84" s="6"/>
      <c r="AD84" s="6"/>
      <c r="AE84" s="6"/>
      <c r="AF84" s="6"/>
      <c r="AG84" s="6"/>
      <c r="AH84" s="6"/>
      <c r="AI84" s="6"/>
      <c r="AJ84" s="6"/>
    </row>
    <row r="85" spans="1:36" ht="15.75" customHeight="1" x14ac:dyDescent="0.35">
      <c r="A85" s="6"/>
      <c r="B85" s="6"/>
      <c r="C85" s="6"/>
      <c r="D85" s="6"/>
      <c r="E85" s="6"/>
      <c r="F85" s="6"/>
      <c r="G85" s="6"/>
      <c r="H85" s="6"/>
      <c r="I85" s="6"/>
      <c r="J85" s="6"/>
      <c r="K85" s="6"/>
      <c r="L85" s="6"/>
      <c r="M85" s="6"/>
      <c r="N85" s="6"/>
      <c r="O85" s="6"/>
      <c r="P85" s="6"/>
      <c r="Q85" s="6"/>
      <c r="R85" s="6"/>
      <c r="S85" s="23"/>
      <c r="T85" s="23"/>
      <c r="U85" s="23"/>
      <c r="V85" s="6"/>
      <c r="W85" s="6"/>
      <c r="X85" s="6"/>
      <c r="Y85" s="6"/>
      <c r="Z85" s="6"/>
      <c r="AA85" s="6"/>
      <c r="AB85" s="6"/>
      <c r="AC85" s="6"/>
      <c r="AD85" s="6"/>
      <c r="AE85" s="6"/>
      <c r="AF85" s="6"/>
      <c r="AG85" s="6"/>
      <c r="AH85" s="6"/>
      <c r="AI85" s="6"/>
      <c r="AJ85" s="6"/>
    </row>
    <row r="86" spans="1:36" ht="15.75" customHeight="1" x14ac:dyDescent="0.35">
      <c r="A86" s="6"/>
      <c r="B86" s="6"/>
      <c r="C86" s="6"/>
      <c r="D86" s="6"/>
      <c r="E86" s="6"/>
      <c r="F86" s="6"/>
      <c r="G86" s="6"/>
      <c r="H86" s="6"/>
      <c r="I86" s="6"/>
      <c r="J86" s="6"/>
      <c r="K86" s="6"/>
      <c r="L86" s="6"/>
      <c r="M86" s="6"/>
      <c r="N86" s="6"/>
      <c r="O86" s="6"/>
      <c r="P86" s="6"/>
      <c r="Q86" s="6"/>
      <c r="R86" s="6"/>
      <c r="S86" s="23"/>
      <c r="T86" s="23"/>
      <c r="U86" s="23"/>
      <c r="V86" s="6"/>
      <c r="W86" s="6"/>
      <c r="X86" s="6"/>
      <c r="Y86" s="6"/>
      <c r="Z86" s="6"/>
      <c r="AA86" s="6"/>
      <c r="AB86" s="6"/>
      <c r="AC86" s="6"/>
      <c r="AD86" s="6"/>
      <c r="AE86" s="6"/>
      <c r="AF86" s="6"/>
      <c r="AG86" s="6"/>
      <c r="AH86" s="6"/>
      <c r="AI86" s="6"/>
      <c r="AJ86" s="6"/>
    </row>
    <row r="87" spans="1:36" ht="15.75" customHeight="1" x14ac:dyDescent="0.35">
      <c r="A87" s="6"/>
      <c r="B87" s="6"/>
      <c r="C87" s="6"/>
      <c r="D87" s="6"/>
      <c r="E87" s="6"/>
      <c r="F87" s="6"/>
      <c r="G87" s="6"/>
      <c r="H87" s="6"/>
      <c r="I87" s="6"/>
      <c r="J87" s="6"/>
      <c r="K87" s="6"/>
      <c r="L87" s="6"/>
      <c r="M87" s="6"/>
      <c r="N87" s="6"/>
      <c r="O87" s="6"/>
      <c r="P87" s="6"/>
      <c r="Q87" s="6"/>
      <c r="R87" s="6"/>
      <c r="S87" s="23"/>
      <c r="T87" s="23"/>
      <c r="U87" s="23"/>
      <c r="V87" s="6"/>
      <c r="W87" s="6"/>
      <c r="X87" s="6"/>
      <c r="Y87" s="6"/>
      <c r="Z87" s="6"/>
      <c r="AA87" s="6"/>
      <c r="AB87" s="6"/>
      <c r="AC87" s="6"/>
      <c r="AD87" s="6"/>
      <c r="AE87" s="6"/>
      <c r="AF87" s="6"/>
      <c r="AG87" s="6"/>
      <c r="AH87" s="6"/>
      <c r="AI87" s="6"/>
      <c r="AJ87" s="6"/>
    </row>
    <row r="88" spans="1:36" ht="15.75" customHeight="1" x14ac:dyDescent="0.35">
      <c r="A88" s="6"/>
      <c r="B88" s="6"/>
      <c r="C88" s="6"/>
      <c r="D88" s="6"/>
      <c r="E88" s="6"/>
      <c r="F88" s="6"/>
      <c r="G88" s="6"/>
      <c r="H88" s="6"/>
      <c r="I88" s="6"/>
      <c r="J88" s="6"/>
      <c r="K88" s="6"/>
      <c r="L88" s="6"/>
      <c r="M88" s="6"/>
      <c r="N88" s="6"/>
      <c r="O88" s="6"/>
      <c r="P88" s="6"/>
      <c r="Q88" s="6"/>
      <c r="R88" s="6"/>
      <c r="S88" s="23"/>
      <c r="T88" s="23"/>
      <c r="U88" s="23"/>
      <c r="V88" s="6"/>
      <c r="W88" s="6"/>
      <c r="X88" s="6"/>
      <c r="Y88" s="6"/>
      <c r="Z88" s="6"/>
      <c r="AA88" s="6"/>
      <c r="AB88" s="6"/>
      <c r="AC88" s="6"/>
      <c r="AD88" s="6"/>
      <c r="AE88" s="6"/>
      <c r="AF88" s="6"/>
      <c r="AG88" s="6"/>
      <c r="AH88" s="6"/>
      <c r="AI88" s="6"/>
      <c r="AJ88" s="6"/>
    </row>
    <row r="89" spans="1:36" ht="15.75" customHeight="1" x14ac:dyDescent="0.35">
      <c r="A89" s="6"/>
      <c r="B89" s="6"/>
      <c r="C89" s="6"/>
      <c r="D89" s="6"/>
      <c r="E89" s="6"/>
      <c r="F89" s="6"/>
      <c r="G89" s="6"/>
      <c r="H89" s="6"/>
      <c r="I89" s="6"/>
      <c r="J89" s="6"/>
      <c r="K89" s="6"/>
      <c r="L89" s="6"/>
      <c r="M89" s="6"/>
      <c r="N89" s="6"/>
      <c r="O89" s="6"/>
      <c r="P89" s="6"/>
      <c r="Q89" s="6"/>
      <c r="R89" s="6"/>
      <c r="S89" s="23"/>
      <c r="T89" s="23"/>
      <c r="U89" s="23"/>
      <c r="V89" s="6"/>
      <c r="W89" s="6"/>
      <c r="X89" s="6"/>
      <c r="Y89" s="6"/>
      <c r="Z89" s="6"/>
      <c r="AA89" s="6"/>
      <c r="AB89" s="6"/>
      <c r="AC89" s="6"/>
      <c r="AD89" s="6"/>
      <c r="AE89" s="6"/>
      <c r="AF89" s="6"/>
      <c r="AG89" s="6"/>
      <c r="AH89" s="6"/>
      <c r="AI89" s="6"/>
      <c r="AJ89" s="6"/>
    </row>
    <row r="90" spans="1:36" ht="15.75" customHeight="1" x14ac:dyDescent="0.35">
      <c r="A90" s="6"/>
      <c r="B90" s="6"/>
      <c r="C90" s="6"/>
      <c r="D90" s="6"/>
      <c r="E90" s="6"/>
      <c r="F90" s="6"/>
      <c r="G90" s="6"/>
      <c r="H90" s="6"/>
      <c r="I90" s="6"/>
      <c r="J90" s="6"/>
      <c r="K90" s="6"/>
      <c r="L90" s="6"/>
      <c r="M90" s="6"/>
      <c r="N90" s="6"/>
      <c r="O90" s="6"/>
      <c r="P90" s="6"/>
      <c r="Q90" s="6"/>
      <c r="R90" s="6"/>
      <c r="S90" s="23"/>
      <c r="T90" s="23"/>
      <c r="U90" s="23"/>
      <c r="V90" s="6"/>
      <c r="W90" s="6"/>
      <c r="X90" s="6"/>
      <c r="Y90" s="6"/>
      <c r="Z90" s="6"/>
      <c r="AA90" s="6"/>
      <c r="AB90" s="6"/>
      <c r="AC90" s="6"/>
      <c r="AD90" s="6"/>
      <c r="AE90" s="6"/>
      <c r="AF90" s="6"/>
      <c r="AG90" s="6"/>
      <c r="AH90" s="6"/>
      <c r="AI90" s="6"/>
      <c r="AJ90" s="6"/>
    </row>
    <row r="91" spans="1:36" ht="15.75" customHeight="1" x14ac:dyDescent="0.35">
      <c r="A91" s="6"/>
      <c r="B91" s="6"/>
      <c r="C91" s="6"/>
      <c r="D91" s="6"/>
      <c r="E91" s="6"/>
      <c r="F91" s="6"/>
      <c r="G91" s="6"/>
      <c r="H91" s="6"/>
      <c r="I91" s="6"/>
      <c r="J91" s="6"/>
      <c r="K91" s="6"/>
      <c r="L91" s="6"/>
      <c r="M91" s="6"/>
      <c r="N91" s="6"/>
      <c r="O91" s="6"/>
      <c r="P91" s="6"/>
      <c r="Q91" s="6"/>
      <c r="R91" s="6"/>
      <c r="S91" s="23"/>
      <c r="T91" s="23"/>
      <c r="U91" s="23"/>
      <c r="V91" s="6"/>
      <c r="W91" s="6"/>
      <c r="X91" s="6"/>
      <c r="Y91" s="6"/>
      <c r="Z91" s="6"/>
      <c r="AA91" s="6"/>
      <c r="AB91" s="6"/>
      <c r="AC91" s="6"/>
      <c r="AD91" s="6"/>
      <c r="AE91" s="6"/>
      <c r="AF91" s="6"/>
      <c r="AG91" s="6"/>
      <c r="AH91" s="6"/>
      <c r="AI91" s="6"/>
      <c r="AJ91" s="6"/>
    </row>
    <row r="92" spans="1:36" ht="15.75" customHeight="1" x14ac:dyDescent="0.35">
      <c r="A92" s="6"/>
      <c r="B92" s="6"/>
      <c r="C92" s="6"/>
      <c r="D92" s="6"/>
      <c r="E92" s="6"/>
      <c r="F92" s="6"/>
      <c r="G92" s="6"/>
      <c r="H92" s="6"/>
      <c r="I92" s="6"/>
      <c r="J92" s="6"/>
      <c r="K92" s="6"/>
      <c r="L92" s="6"/>
      <c r="M92" s="6"/>
      <c r="N92" s="6"/>
      <c r="O92" s="6"/>
      <c r="P92" s="6"/>
      <c r="Q92" s="6"/>
      <c r="R92" s="6"/>
      <c r="S92" s="23"/>
      <c r="T92" s="23"/>
      <c r="U92" s="23"/>
      <c r="V92" s="6"/>
      <c r="W92" s="6"/>
      <c r="X92" s="6"/>
      <c r="Y92" s="6"/>
      <c r="Z92" s="6"/>
      <c r="AA92" s="6"/>
      <c r="AB92" s="6"/>
      <c r="AC92" s="6"/>
      <c r="AD92" s="6"/>
      <c r="AE92" s="6"/>
      <c r="AF92" s="6"/>
      <c r="AG92" s="6"/>
      <c r="AH92" s="6"/>
      <c r="AI92" s="6"/>
      <c r="AJ92" s="6"/>
    </row>
    <row r="93" spans="1:36" ht="15.75" customHeight="1" x14ac:dyDescent="0.35">
      <c r="A93" s="6"/>
      <c r="B93" s="6"/>
      <c r="C93" s="6"/>
      <c r="D93" s="6"/>
      <c r="E93" s="6"/>
      <c r="F93" s="6"/>
      <c r="G93" s="6"/>
      <c r="H93" s="6"/>
      <c r="I93" s="6"/>
      <c r="J93" s="6"/>
      <c r="K93" s="6"/>
      <c r="L93" s="6"/>
      <c r="M93" s="6"/>
      <c r="N93" s="6"/>
      <c r="O93" s="6"/>
      <c r="P93" s="6"/>
      <c r="Q93" s="6"/>
      <c r="R93" s="6"/>
      <c r="S93" s="23"/>
      <c r="T93" s="23"/>
      <c r="U93" s="23"/>
      <c r="V93" s="6"/>
      <c r="W93" s="6"/>
      <c r="X93" s="6"/>
      <c r="Y93" s="6"/>
      <c r="Z93" s="6"/>
      <c r="AA93" s="6"/>
      <c r="AB93" s="6"/>
      <c r="AC93" s="6"/>
      <c r="AD93" s="6"/>
      <c r="AE93" s="6"/>
      <c r="AF93" s="6"/>
      <c r="AG93" s="6"/>
      <c r="AH93" s="6"/>
      <c r="AI93" s="6"/>
      <c r="AJ93" s="6"/>
    </row>
    <row r="94" spans="1:36" ht="15.75" customHeight="1" x14ac:dyDescent="0.35">
      <c r="A94" s="6"/>
      <c r="B94" s="6"/>
      <c r="C94" s="6"/>
      <c r="D94" s="6"/>
      <c r="E94" s="6"/>
      <c r="F94" s="6"/>
      <c r="G94" s="6"/>
      <c r="H94" s="6"/>
      <c r="I94" s="6"/>
      <c r="J94" s="6"/>
      <c r="K94" s="6"/>
      <c r="L94" s="6"/>
      <c r="M94" s="6"/>
      <c r="N94" s="6"/>
      <c r="O94" s="6"/>
      <c r="P94" s="6"/>
      <c r="Q94" s="6"/>
      <c r="R94" s="6"/>
      <c r="S94" s="23"/>
      <c r="T94" s="23"/>
      <c r="U94" s="23"/>
      <c r="V94" s="6"/>
      <c r="W94" s="6"/>
      <c r="X94" s="6"/>
      <c r="Y94" s="6"/>
      <c r="Z94" s="6"/>
      <c r="AA94" s="6"/>
      <c r="AB94" s="6"/>
      <c r="AC94" s="6"/>
      <c r="AD94" s="6"/>
      <c r="AE94" s="6"/>
      <c r="AF94" s="6"/>
      <c r="AG94" s="6"/>
      <c r="AH94" s="6"/>
      <c r="AI94" s="6"/>
      <c r="AJ94" s="6"/>
    </row>
    <row r="95" spans="1:36" ht="15.75" customHeight="1" x14ac:dyDescent="0.35">
      <c r="A95" s="6"/>
      <c r="B95" s="6"/>
      <c r="C95" s="6"/>
      <c r="D95" s="6"/>
      <c r="E95" s="6"/>
      <c r="F95" s="6"/>
      <c r="G95" s="6"/>
      <c r="H95" s="6"/>
      <c r="I95" s="6"/>
      <c r="J95" s="6"/>
      <c r="K95" s="6"/>
      <c r="L95" s="6"/>
      <c r="M95" s="6"/>
      <c r="N95" s="6"/>
      <c r="O95" s="6"/>
      <c r="P95" s="6"/>
      <c r="Q95" s="6"/>
      <c r="R95" s="6"/>
      <c r="S95" s="23"/>
      <c r="T95" s="23"/>
      <c r="U95" s="23"/>
      <c r="V95" s="6"/>
      <c r="W95" s="6"/>
      <c r="X95" s="6"/>
      <c r="Y95" s="6"/>
      <c r="Z95" s="6"/>
      <c r="AA95" s="6"/>
      <c r="AB95" s="6"/>
      <c r="AC95" s="6"/>
      <c r="AD95" s="6"/>
      <c r="AE95" s="6"/>
      <c r="AF95" s="6"/>
      <c r="AG95" s="6"/>
      <c r="AH95" s="6"/>
      <c r="AI95" s="6"/>
      <c r="AJ95" s="6"/>
    </row>
    <row r="96" spans="1:36" ht="15.75" customHeight="1" x14ac:dyDescent="0.35">
      <c r="A96" s="6"/>
      <c r="B96" s="6"/>
      <c r="C96" s="6"/>
      <c r="D96" s="6"/>
      <c r="E96" s="6"/>
      <c r="F96" s="6"/>
      <c r="G96" s="6"/>
      <c r="H96" s="6"/>
      <c r="I96" s="6"/>
      <c r="J96" s="6"/>
      <c r="K96" s="6"/>
      <c r="L96" s="6"/>
      <c r="M96" s="6"/>
      <c r="N96" s="6"/>
      <c r="O96" s="6"/>
      <c r="P96" s="6"/>
      <c r="Q96" s="6"/>
      <c r="R96" s="6"/>
      <c r="S96" s="23"/>
      <c r="T96" s="23"/>
      <c r="U96" s="23"/>
      <c r="V96" s="6"/>
      <c r="W96" s="6"/>
      <c r="X96" s="6"/>
      <c r="Y96" s="6"/>
      <c r="Z96" s="6"/>
      <c r="AA96" s="6"/>
      <c r="AB96" s="6"/>
      <c r="AC96" s="6"/>
      <c r="AD96" s="6"/>
      <c r="AE96" s="6"/>
      <c r="AF96" s="6"/>
      <c r="AG96" s="6"/>
      <c r="AH96" s="6"/>
      <c r="AI96" s="6"/>
      <c r="AJ96" s="6"/>
    </row>
    <row r="97" spans="1:36" ht="15.75" customHeight="1" x14ac:dyDescent="0.35">
      <c r="A97" s="6"/>
      <c r="B97" s="6"/>
      <c r="C97" s="6"/>
      <c r="D97" s="6"/>
      <c r="E97" s="6"/>
      <c r="F97" s="6"/>
      <c r="G97" s="6"/>
      <c r="H97" s="6"/>
      <c r="I97" s="6"/>
      <c r="J97" s="6"/>
      <c r="K97" s="6"/>
      <c r="L97" s="6"/>
      <c r="M97" s="6"/>
      <c r="N97" s="6"/>
      <c r="O97" s="6"/>
      <c r="P97" s="6"/>
      <c r="Q97" s="6"/>
      <c r="R97" s="6"/>
      <c r="S97" s="23"/>
      <c r="T97" s="23"/>
      <c r="U97" s="23"/>
      <c r="V97" s="6"/>
      <c r="W97" s="6"/>
      <c r="X97" s="6"/>
      <c r="Y97" s="6"/>
      <c r="Z97" s="6"/>
      <c r="AA97" s="6"/>
      <c r="AB97" s="6"/>
      <c r="AC97" s="6"/>
      <c r="AD97" s="6"/>
      <c r="AE97" s="6"/>
      <c r="AF97" s="6"/>
      <c r="AG97" s="6"/>
      <c r="AH97" s="6"/>
      <c r="AI97" s="6"/>
      <c r="AJ97" s="6"/>
    </row>
    <row r="98" spans="1:36" ht="15.75" customHeight="1" x14ac:dyDescent="0.35">
      <c r="A98" s="6"/>
      <c r="B98" s="6"/>
      <c r="C98" s="6"/>
      <c r="D98" s="6"/>
      <c r="E98" s="6"/>
      <c r="F98" s="6"/>
      <c r="G98" s="6"/>
      <c r="H98" s="6"/>
      <c r="I98" s="6"/>
      <c r="J98" s="6"/>
      <c r="K98" s="6"/>
      <c r="L98" s="6"/>
      <c r="M98" s="6"/>
      <c r="N98" s="6"/>
      <c r="O98" s="6"/>
      <c r="P98" s="6"/>
      <c r="Q98" s="6"/>
      <c r="R98" s="6"/>
      <c r="S98" s="23"/>
      <c r="T98" s="23"/>
      <c r="U98" s="23"/>
      <c r="V98" s="6"/>
      <c r="W98" s="6"/>
      <c r="X98" s="6"/>
      <c r="Y98" s="6"/>
      <c r="Z98" s="6"/>
      <c r="AA98" s="6"/>
      <c r="AB98" s="6"/>
      <c r="AC98" s="6"/>
      <c r="AD98" s="6"/>
      <c r="AE98" s="6"/>
      <c r="AF98" s="6"/>
      <c r="AG98" s="6"/>
      <c r="AH98" s="6"/>
      <c r="AI98" s="6"/>
      <c r="AJ98" s="6"/>
    </row>
    <row r="99" spans="1:36" ht="15.75" customHeight="1" x14ac:dyDescent="0.35">
      <c r="A99" s="6"/>
      <c r="B99" s="6"/>
      <c r="C99" s="6"/>
      <c r="D99" s="6"/>
      <c r="E99" s="6"/>
      <c r="F99" s="6"/>
      <c r="G99" s="6"/>
      <c r="H99" s="6"/>
      <c r="I99" s="6"/>
      <c r="J99" s="6"/>
      <c r="K99" s="6"/>
      <c r="L99" s="6"/>
      <c r="M99" s="6"/>
      <c r="N99" s="6"/>
      <c r="O99" s="6"/>
      <c r="P99" s="6"/>
      <c r="Q99" s="6"/>
      <c r="R99" s="6"/>
      <c r="S99" s="23"/>
      <c r="T99" s="23"/>
      <c r="U99" s="23"/>
      <c r="V99" s="6"/>
      <c r="W99" s="6"/>
      <c r="X99" s="6"/>
      <c r="Y99" s="6"/>
      <c r="Z99" s="6"/>
      <c r="AA99" s="6"/>
      <c r="AB99" s="6"/>
      <c r="AC99" s="6"/>
      <c r="AD99" s="6"/>
      <c r="AE99" s="6"/>
      <c r="AF99" s="6"/>
      <c r="AG99" s="6"/>
      <c r="AH99" s="6"/>
      <c r="AI99" s="6"/>
      <c r="AJ99" s="6"/>
    </row>
    <row r="100" spans="1:36" ht="15.75" customHeight="1" x14ac:dyDescent="0.35">
      <c r="A100" s="6"/>
      <c r="B100" s="6"/>
      <c r="C100" s="6"/>
      <c r="D100" s="6"/>
      <c r="E100" s="6"/>
      <c r="F100" s="6"/>
      <c r="G100" s="6"/>
      <c r="H100" s="6"/>
      <c r="I100" s="6"/>
      <c r="J100" s="6"/>
      <c r="K100" s="6"/>
      <c r="L100" s="6"/>
      <c r="M100" s="6"/>
      <c r="N100" s="6"/>
      <c r="O100" s="6"/>
      <c r="P100" s="6"/>
      <c r="Q100" s="6"/>
      <c r="R100" s="6"/>
      <c r="S100" s="23"/>
      <c r="T100" s="23"/>
      <c r="U100" s="23"/>
      <c r="V100" s="6"/>
      <c r="W100" s="6"/>
      <c r="X100" s="6"/>
      <c r="Y100" s="6"/>
      <c r="Z100" s="6"/>
      <c r="AA100" s="6"/>
      <c r="AB100" s="6"/>
      <c r="AC100" s="6"/>
      <c r="AD100" s="6"/>
      <c r="AE100" s="6"/>
      <c r="AF100" s="6"/>
      <c r="AG100" s="6"/>
      <c r="AH100" s="6"/>
      <c r="AI100" s="6"/>
      <c r="AJ100" s="6"/>
    </row>
    <row r="101" spans="1:36" ht="15.75" customHeight="1" x14ac:dyDescent="0.35">
      <c r="A101" s="6"/>
      <c r="B101" s="6"/>
      <c r="C101" s="6"/>
      <c r="D101" s="6"/>
      <c r="E101" s="6"/>
      <c r="F101" s="6"/>
      <c r="G101" s="6"/>
      <c r="H101" s="6"/>
      <c r="I101" s="6"/>
      <c r="J101" s="6"/>
      <c r="K101" s="6"/>
      <c r="L101" s="6"/>
      <c r="M101" s="6"/>
      <c r="N101" s="6"/>
      <c r="O101" s="6"/>
      <c r="P101" s="6"/>
      <c r="Q101" s="6"/>
      <c r="R101" s="6"/>
      <c r="S101" s="23"/>
      <c r="T101" s="23"/>
      <c r="U101" s="23"/>
      <c r="V101" s="6"/>
      <c r="W101" s="6"/>
      <c r="X101" s="6"/>
      <c r="Y101" s="6"/>
      <c r="Z101" s="6"/>
      <c r="AA101" s="6"/>
      <c r="AB101" s="6"/>
      <c r="AC101" s="6"/>
      <c r="AD101" s="6"/>
      <c r="AE101" s="6"/>
      <c r="AF101" s="6"/>
      <c r="AG101" s="6"/>
      <c r="AH101" s="6"/>
      <c r="AI101" s="6"/>
      <c r="AJ101" s="6"/>
    </row>
    <row r="102" spans="1:36" ht="15.75" customHeight="1" x14ac:dyDescent="0.35">
      <c r="A102" s="6"/>
      <c r="B102" s="6"/>
      <c r="C102" s="6"/>
      <c r="D102" s="6"/>
      <c r="E102" s="6"/>
      <c r="F102" s="6"/>
      <c r="G102" s="6"/>
      <c r="H102" s="6"/>
      <c r="I102" s="6"/>
      <c r="J102" s="6"/>
      <c r="K102" s="6"/>
      <c r="L102" s="6"/>
      <c r="M102" s="6"/>
      <c r="N102" s="6"/>
      <c r="O102" s="6"/>
      <c r="P102" s="6"/>
      <c r="Q102" s="6"/>
      <c r="R102" s="6"/>
      <c r="S102" s="23"/>
      <c r="T102" s="23"/>
      <c r="U102" s="23"/>
      <c r="V102" s="6"/>
      <c r="W102" s="6"/>
      <c r="X102" s="6"/>
      <c r="Y102" s="6"/>
      <c r="Z102" s="6"/>
      <c r="AA102" s="6"/>
      <c r="AB102" s="6"/>
      <c r="AC102" s="6"/>
      <c r="AD102" s="6"/>
      <c r="AE102" s="6"/>
      <c r="AF102" s="6"/>
      <c r="AG102" s="6"/>
      <c r="AH102" s="6"/>
      <c r="AI102" s="6"/>
      <c r="AJ102" s="6"/>
    </row>
    <row r="103" spans="1:36" ht="15.75" customHeight="1" x14ac:dyDescent="0.35">
      <c r="A103" s="6"/>
      <c r="B103" s="6"/>
      <c r="C103" s="6"/>
      <c r="D103" s="6"/>
      <c r="E103" s="6"/>
      <c r="F103" s="6"/>
      <c r="G103" s="6"/>
      <c r="H103" s="6"/>
      <c r="I103" s="6"/>
      <c r="J103" s="6"/>
      <c r="K103" s="6"/>
      <c r="L103" s="6"/>
      <c r="M103" s="6"/>
      <c r="N103" s="6"/>
      <c r="O103" s="6"/>
      <c r="P103" s="6"/>
      <c r="Q103" s="6"/>
      <c r="R103" s="6"/>
      <c r="S103" s="23"/>
      <c r="T103" s="23"/>
      <c r="U103" s="23"/>
      <c r="V103" s="6"/>
      <c r="W103" s="6"/>
      <c r="X103" s="6"/>
      <c r="Y103" s="6"/>
      <c r="Z103" s="6"/>
      <c r="AA103" s="6"/>
      <c r="AB103" s="6"/>
      <c r="AC103" s="6"/>
      <c r="AD103" s="6"/>
      <c r="AE103" s="6"/>
      <c r="AF103" s="6"/>
      <c r="AG103" s="6"/>
      <c r="AH103" s="6"/>
      <c r="AI103" s="6"/>
      <c r="AJ103" s="6"/>
    </row>
    <row r="104" spans="1:36" ht="15.75" customHeight="1" x14ac:dyDescent="0.35">
      <c r="A104" s="6"/>
      <c r="B104" s="6"/>
      <c r="C104" s="6"/>
      <c r="D104" s="6"/>
      <c r="E104" s="6"/>
      <c r="F104" s="6"/>
      <c r="G104" s="6"/>
      <c r="H104" s="6"/>
      <c r="I104" s="6"/>
      <c r="J104" s="6"/>
      <c r="K104" s="6"/>
      <c r="L104" s="6"/>
      <c r="M104" s="6"/>
      <c r="N104" s="6"/>
      <c r="O104" s="6"/>
      <c r="P104" s="6"/>
      <c r="Q104" s="6"/>
      <c r="R104" s="6"/>
      <c r="S104" s="23"/>
      <c r="T104" s="23"/>
      <c r="U104" s="23"/>
      <c r="V104" s="6"/>
      <c r="W104" s="6"/>
      <c r="X104" s="6"/>
      <c r="Y104" s="6"/>
      <c r="Z104" s="6"/>
      <c r="AA104" s="6"/>
      <c r="AB104" s="6"/>
      <c r="AC104" s="6"/>
      <c r="AD104" s="6"/>
      <c r="AE104" s="6"/>
      <c r="AF104" s="6"/>
      <c r="AG104" s="6"/>
      <c r="AH104" s="6"/>
      <c r="AI104" s="6"/>
      <c r="AJ104" s="6"/>
    </row>
    <row r="105" spans="1:36" ht="15.75" customHeight="1" x14ac:dyDescent="0.35">
      <c r="A105" s="6"/>
      <c r="B105" s="6"/>
      <c r="C105" s="6"/>
      <c r="D105" s="6"/>
      <c r="E105" s="6"/>
      <c r="F105" s="6"/>
      <c r="G105" s="6"/>
      <c r="H105" s="6"/>
      <c r="I105" s="6"/>
      <c r="J105" s="6"/>
      <c r="K105" s="6"/>
      <c r="L105" s="6"/>
      <c r="M105" s="6"/>
      <c r="N105" s="6"/>
      <c r="O105" s="6"/>
      <c r="P105" s="6"/>
      <c r="Q105" s="6"/>
      <c r="R105" s="6"/>
      <c r="S105" s="23"/>
      <c r="T105" s="23"/>
      <c r="U105" s="23"/>
      <c r="V105" s="6"/>
      <c r="W105" s="6"/>
      <c r="X105" s="6"/>
      <c r="Y105" s="6"/>
      <c r="Z105" s="6"/>
      <c r="AA105" s="6"/>
      <c r="AB105" s="6"/>
      <c r="AC105" s="6"/>
      <c r="AD105" s="6"/>
      <c r="AE105" s="6"/>
      <c r="AF105" s="6"/>
      <c r="AG105" s="6"/>
      <c r="AH105" s="6"/>
      <c r="AI105" s="6"/>
      <c r="AJ105" s="6"/>
    </row>
    <row r="106" spans="1:36" ht="15.75" customHeight="1" x14ac:dyDescent="0.35">
      <c r="A106" s="6"/>
      <c r="B106" s="6"/>
      <c r="C106" s="6"/>
      <c r="D106" s="6"/>
      <c r="E106" s="6"/>
      <c r="F106" s="6"/>
      <c r="G106" s="6"/>
      <c r="H106" s="6"/>
      <c r="I106" s="6"/>
      <c r="J106" s="6"/>
      <c r="K106" s="6"/>
      <c r="L106" s="6"/>
      <c r="M106" s="6"/>
      <c r="N106" s="6"/>
      <c r="O106" s="6"/>
      <c r="P106" s="6"/>
      <c r="Q106" s="6"/>
      <c r="R106" s="6"/>
      <c r="S106" s="23"/>
      <c r="T106" s="23"/>
      <c r="U106" s="23"/>
      <c r="V106" s="6"/>
      <c r="W106" s="6"/>
      <c r="X106" s="6"/>
      <c r="Y106" s="6"/>
      <c r="Z106" s="6"/>
      <c r="AA106" s="6"/>
      <c r="AB106" s="6"/>
      <c r="AC106" s="6"/>
      <c r="AD106" s="6"/>
      <c r="AE106" s="6"/>
      <c r="AF106" s="6"/>
      <c r="AG106" s="6"/>
      <c r="AH106" s="6"/>
      <c r="AI106" s="6"/>
      <c r="AJ106" s="6"/>
    </row>
    <row r="107" spans="1:36" ht="15.75" customHeight="1" x14ac:dyDescent="0.35">
      <c r="A107" s="6"/>
      <c r="B107" s="6"/>
      <c r="C107" s="6"/>
      <c r="D107" s="6"/>
      <c r="E107" s="6"/>
      <c r="F107" s="6"/>
      <c r="G107" s="6"/>
      <c r="H107" s="6"/>
      <c r="I107" s="6"/>
      <c r="J107" s="6"/>
      <c r="K107" s="6"/>
      <c r="L107" s="6"/>
      <c r="M107" s="6"/>
      <c r="N107" s="6"/>
      <c r="O107" s="6"/>
      <c r="P107" s="6"/>
      <c r="Q107" s="6"/>
      <c r="R107" s="6"/>
      <c r="S107" s="23"/>
      <c r="T107" s="23"/>
      <c r="U107" s="23"/>
      <c r="V107" s="6"/>
      <c r="W107" s="6"/>
      <c r="X107" s="6"/>
      <c r="Y107" s="6"/>
      <c r="Z107" s="6"/>
      <c r="AA107" s="6"/>
      <c r="AB107" s="6"/>
      <c r="AC107" s="6"/>
      <c r="AD107" s="6"/>
      <c r="AE107" s="6"/>
      <c r="AF107" s="6"/>
      <c r="AG107" s="6"/>
      <c r="AH107" s="6"/>
      <c r="AI107" s="6"/>
      <c r="AJ107" s="6"/>
    </row>
    <row r="108" spans="1:36" ht="15.75" customHeight="1" x14ac:dyDescent="0.35">
      <c r="A108" s="6"/>
      <c r="B108" s="6"/>
      <c r="C108" s="6"/>
      <c r="D108" s="6"/>
      <c r="E108" s="6"/>
      <c r="F108" s="6"/>
      <c r="G108" s="6"/>
      <c r="H108" s="6"/>
      <c r="I108" s="6"/>
      <c r="J108" s="6"/>
      <c r="K108" s="6"/>
      <c r="L108" s="6"/>
      <c r="M108" s="6"/>
      <c r="N108" s="6"/>
      <c r="O108" s="6"/>
      <c r="P108" s="6"/>
      <c r="Q108" s="6"/>
      <c r="R108" s="6"/>
      <c r="S108" s="23"/>
      <c r="T108" s="23"/>
      <c r="U108" s="23"/>
      <c r="V108" s="6"/>
      <c r="W108" s="6"/>
      <c r="X108" s="6"/>
      <c r="Y108" s="6"/>
      <c r="Z108" s="6"/>
      <c r="AA108" s="6"/>
      <c r="AB108" s="6"/>
      <c r="AC108" s="6"/>
      <c r="AD108" s="6"/>
      <c r="AE108" s="6"/>
      <c r="AF108" s="6"/>
      <c r="AG108" s="6"/>
      <c r="AH108" s="6"/>
      <c r="AI108" s="6"/>
      <c r="AJ108" s="6"/>
    </row>
    <row r="109" spans="1:36" ht="15.75" customHeight="1" x14ac:dyDescent="0.35">
      <c r="A109" s="6"/>
      <c r="B109" s="6"/>
      <c r="C109" s="6"/>
      <c r="D109" s="6"/>
      <c r="E109" s="6"/>
      <c r="F109" s="6"/>
      <c r="G109" s="6"/>
      <c r="H109" s="6"/>
      <c r="I109" s="6"/>
      <c r="J109" s="6"/>
      <c r="K109" s="6"/>
      <c r="L109" s="6"/>
      <c r="M109" s="6"/>
      <c r="N109" s="6"/>
      <c r="O109" s="6"/>
      <c r="P109" s="6"/>
      <c r="Q109" s="6"/>
      <c r="R109" s="6"/>
      <c r="S109" s="23"/>
      <c r="T109" s="23"/>
      <c r="U109" s="23"/>
      <c r="V109" s="6"/>
      <c r="W109" s="6"/>
      <c r="X109" s="6"/>
      <c r="Y109" s="6"/>
      <c r="Z109" s="6"/>
      <c r="AA109" s="6"/>
      <c r="AB109" s="6"/>
      <c r="AC109" s="6"/>
      <c r="AD109" s="6"/>
      <c r="AE109" s="6"/>
      <c r="AF109" s="6"/>
      <c r="AG109" s="6"/>
      <c r="AH109" s="6"/>
      <c r="AI109" s="6"/>
      <c r="AJ109" s="6"/>
    </row>
    <row r="110" spans="1:36" ht="15.75" customHeight="1" x14ac:dyDescent="0.35">
      <c r="A110" s="6"/>
      <c r="B110" s="6"/>
      <c r="C110" s="6"/>
      <c r="D110" s="6"/>
      <c r="E110" s="6"/>
      <c r="F110" s="6"/>
      <c r="G110" s="6"/>
      <c r="H110" s="6"/>
      <c r="I110" s="6"/>
      <c r="J110" s="6"/>
      <c r="K110" s="6"/>
      <c r="L110" s="6"/>
      <c r="M110" s="6"/>
      <c r="N110" s="6"/>
      <c r="O110" s="6"/>
      <c r="P110" s="6"/>
      <c r="Q110" s="6"/>
      <c r="R110" s="6"/>
      <c r="S110" s="23"/>
      <c r="T110" s="23"/>
      <c r="U110" s="23"/>
      <c r="V110" s="6"/>
      <c r="W110" s="6"/>
      <c r="X110" s="6"/>
      <c r="Y110" s="6"/>
      <c r="Z110" s="6"/>
      <c r="AA110" s="6"/>
      <c r="AB110" s="6"/>
      <c r="AC110" s="6"/>
      <c r="AD110" s="6"/>
      <c r="AE110" s="6"/>
      <c r="AF110" s="6"/>
      <c r="AG110" s="6"/>
      <c r="AH110" s="6"/>
      <c r="AI110" s="6"/>
      <c r="AJ110" s="6"/>
    </row>
    <row r="111" spans="1:36" ht="15.75" customHeight="1" x14ac:dyDescent="0.35">
      <c r="A111" s="6"/>
      <c r="B111" s="6"/>
      <c r="C111" s="6"/>
      <c r="D111" s="6"/>
      <c r="E111" s="6"/>
      <c r="F111" s="6"/>
      <c r="G111" s="6"/>
      <c r="H111" s="6"/>
      <c r="I111" s="6"/>
      <c r="J111" s="6"/>
      <c r="K111" s="6"/>
      <c r="L111" s="6"/>
      <c r="M111" s="6"/>
      <c r="N111" s="6"/>
      <c r="O111" s="6"/>
      <c r="P111" s="6"/>
      <c r="Q111" s="6"/>
      <c r="R111" s="6"/>
      <c r="S111" s="23"/>
      <c r="T111" s="23"/>
      <c r="U111" s="23"/>
      <c r="V111" s="6"/>
      <c r="W111" s="6"/>
      <c r="X111" s="6"/>
      <c r="Y111" s="6"/>
      <c r="Z111" s="6"/>
      <c r="AA111" s="6"/>
      <c r="AB111" s="6"/>
      <c r="AC111" s="6"/>
      <c r="AD111" s="6"/>
      <c r="AE111" s="6"/>
      <c r="AF111" s="6"/>
      <c r="AG111" s="6"/>
      <c r="AH111" s="6"/>
      <c r="AI111" s="6"/>
      <c r="AJ111" s="6"/>
    </row>
    <row r="112" spans="1:36" ht="15.75" customHeight="1" x14ac:dyDescent="0.35">
      <c r="A112" s="6"/>
      <c r="B112" s="6"/>
      <c r="C112" s="6"/>
      <c r="D112" s="6"/>
      <c r="E112" s="6"/>
      <c r="F112" s="6"/>
      <c r="G112" s="6"/>
      <c r="H112" s="6"/>
      <c r="I112" s="6"/>
      <c r="J112" s="6"/>
      <c r="K112" s="6"/>
      <c r="L112" s="6"/>
      <c r="M112" s="6"/>
      <c r="N112" s="6"/>
      <c r="O112" s="6"/>
      <c r="P112" s="6"/>
      <c r="Q112" s="6"/>
      <c r="R112" s="6"/>
      <c r="S112" s="23"/>
      <c r="T112" s="23"/>
      <c r="U112" s="23"/>
      <c r="V112" s="6"/>
      <c r="W112" s="6"/>
      <c r="X112" s="6"/>
      <c r="Y112" s="6"/>
      <c r="Z112" s="6"/>
      <c r="AA112" s="6"/>
      <c r="AB112" s="6"/>
      <c r="AC112" s="6"/>
      <c r="AD112" s="6"/>
      <c r="AE112" s="6"/>
      <c r="AF112" s="6"/>
      <c r="AG112" s="6"/>
      <c r="AH112" s="6"/>
      <c r="AI112" s="6"/>
      <c r="AJ112" s="6"/>
    </row>
    <row r="113" spans="1:36" ht="15.75" customHeight="1" x14ac:dyDescent="0.35">
      <c r="A113" s="6"/>
      <c r="B113" s="6"/>
      <c r="C113" s="6"/>
      <c r="D113" s="6"/>
      <c r="E113" s="6"/>
      <c r="F113" s="6"/>
      <c r="G113" s="6"/>
      <c r="H113" s="6"/>
      <c r="I113" s="6"/>
      <c r="J113" s="6"/>
      <c r="K113" s="6"/>
      <c r="L113" s="6"/>
      <c r="M113" s="6"/>
      <c r="N113" s="6"/>
      <c r="O113" s="6"/>
      <c r="P113" s="6"/>
      <c r="Q113" s="6"/>
      <c r="R113" s="6"/>
      <c r="S113" s="23"/>
      <c r="T113" s="23"/>
      <c r="U113" s="23"/>
      <c r="V113" s="6"/>
      <c r="W113" s="6"/>
      <c r="X113" s="6"/>
      <c r="Y113" s="6"/>
      <c r="Z113" s="6"/>
      <c r="AA113" s="6"/>
      <c r="AB113" s="6"/>
      <c r="AC113" s="6"/>
      <c r="AD113" s="6"/>
      <c r="AE113" s="6"/>
      <c r="AF113" s="6"/>
      <c r="AG113" s="6"/>
      <c r="AH113" s="6"/>
      <c r="AI113" s="6"/>
      <c r="AJ113" s="6"/>
    </row>
    <row r="114" spans="1:36" ht="15.75" customHeight="1" x14ac:dyDescent="0.35">
      <c r="A114" s="6"/>
      <c r="B114" s="6"/>
      <c r="C114" s="6"/>
      <c r="D114" s="6"/>
      <c r="E114" s="6"/>
      <c r="F114" s="6"/>
      <c r="G114" s="6"/>
      <c r="H114" s="6"/>
      <c r="I114" s="6"/>
      <c r="J114" s="6"/>
      <c r="K114" s="6"/>
      <c r="L114" s="6"/>
      <c r="M114" s="6"/>
      <c r="N114" s="6"/>
      <c r="O114" s="6"/>
      <c r="P114" s="6"/>
      <c r="Q114" s="6"/>
      <c r="R114" s="6"/>
      <c r="S114" s="23"/>
      <c r="T114" s="23"/>
      <c r="U114" s="23"/>
      <c r="V114" s="6"/>
      <c r="W114" s="6"/>
      <c r="X114" s="6"/>
      <c r="Y114" s="6"/>
      <c r="Z114" s="6"/>
      <c r="AA114" s="6"/>
      <c r="AB114" s="6"/>
      <c r="AC114" s="6"/>
      <c r="AD114" s="6"/>
      <c r="AE114" s="6"/>
      <c r="AF114" s="6"/>
      <c r="AG114" s="6"/>
      <c r="AH114" s="6"/>
      <c r="AI114" s="6"/>
      <c r="AJ114" s="6"/>
    </row>
    <row r="115" spans="1:36" ht="15.75" customHeight="1" x14ac:dyDescent="0.35">
      <c r="A115" s="6"/>
      <c r="B115" s="6"/>
      <c r="C115" s="6"/>
      <c r="D115" s="6"/>
      <c r="E115" s="6"/>
      <c r="F115" s="6"/>
      <c r="G115" s="6"/>
      <c r="H115" s="6"/>
      <c r="I115" s="6"/>
      <c r="J115" s="6"/>
      <c r="K115" s="6"/>
      <c r="L115" s="6"/>
      <c r="M115" s="6"/>
      <c r="N115" s="6"/>
      <c r="O115" s="6"/>
      <c r="P115" s="6"/>
      <c r="Q115" s="6"/>
      <c r="R115" s="6"/>
      <c r="S115" s="23"/>
      <c r="T115" s="23"/>
      <c r="U115" s="23"/>
      <c r="V115" s="6"/>
      <c r="W115" s="6"/>
      <c r="X115" s="6"/>
      <c r="Y115" s="6"/>
      <c r="Z115" s="6"/>
      <c r="AA115" s="6"/>
      <c r="AB115" s="6"/>
      <c r="AC115" s="6"/>
      <c r="AD115" s="6"/>
      <c r="AE115" s="6"/>
      <c r="AF115" s="6"/>
      <c r="AG115" s="6"/>
      <c r="AH115" s="6"/>
      <c r="AI115" s="6"/>
      <c r="AJ115" s="6"/>
    </row>
    <row r="116" spans="1:36" ht="15.75" customHeight="1" x14ac:dyDescent="0.35">
      <c r="A116" s="6"/>
      <c r="B116" s="6"/>
      <c r="C116" s="6"/>
      <c r="D116" s="6"/>
      <c r="E116" s="6"/>
      <c r="F116" s="6"/>
      <c r="G116" s="6"/>
      <c r="H116" s="6"/>
      <c r="I116" s="6"/>
      <c r="J116" s="6"/>
      <c r="K116" s="6"/>
      <c r="L116" s="6"/>
      <c r="M116" s="6"/>
      <c r="N116" s="6"/>
      <c r="O116" s="6"/>
      <c r="P116" s="6"/>
      <c r="Q116" s="6"/>
      <c r="R116" s="6"/>
      <c r="S116" s="23"/>
      <c r="T116" s="23"/>
      <c r="U116" s="23"/>
      <c r="V116" s="6"/>
      <c r="W116" s="6"/>
      <c r="X116" s="6"/>
      <c r="Y116" s="6"/>
      <c r="Z116" s="6"/>
      <c r="AA116" s="6"/>
      <c r="AB116" s="6"/>
      <c r="AC116" s="6"/>
      <c r="AD116" s="6"/>
      <c r="AE116" s="6"/>
      <c r="AF116" s="6"/>
      <c r="AG116" s="6"/>
      <c r="AH116" s="6"/>
      <c r="AI116" s="6"/>
      <c r="AJ116" s="6"/>
    </row>
    <row r="117" spans="1:36" ht="15.75" customHeight="1" x14ac:dyDescent="0.35">
      <c r="A117" s="6"/>
      <c r="B117" s="6"/>
      <c r="C117" s="6"/>
      <c r="D117" s="6"/>
      <c r="E117" s="6"/>
      <c r="F117" s="6"/>
      <c r="G117" s="6"/>
      <c r="H117" s="6"/>
      <c r="I117" s="6"/>
      <c r="J117" s="6"/>
      <c r="K117" s="6"/>
      <c r="L117" s="6"/>
      <c r="M117" s="6"/>
      <c r="N117" s="6"/>
      <c r="O117" s="6"/>
      <c r="P117" s="6"/>
      <c r="Q117" s="6"/>
      <c r="R117" s="6"/>
      <c r="S117" s="23"/>
      <c r="T117" s="23"/>
      <c r="U117" s="23"/>
      <c r="V117" s="6"/>
      <c r="W117" s="6"/>
      <c r="X117" s="6"/>
      <c r="Y117" s="6"/>
      <c r="Z117" s="6"/>
      <c r="AA117" s="6"/>
      <c r="AB117" s="6"/>
      <c r="AC117" s="6"/>
      <c r="AD117" s="6"/>
      <c r="AE117" s="6"/>
      <c r="AF117" s="6"/>
      <c r="AG117" s="6"/>
      <c r="AH117" s="6"/>
      <c r="AI117" s="6"/>
      <c r="AJ117" s="6"/>
    </row>
    <row r="118" spans="1:36" ht="15.75" customHeight="1" x14ac:dyDescent="0.35">
      <c r="A118" s="6"/>
      <c r="B118" s="6"/>
      <c r="C118" s="6"/>
      <c r="D118" s="6"/>
      <c r="E118" s="6"/>
      <c r="F118" s="6"/>
      <c r="G118" s="6"/>
      <c r="H118" s="6"/>
      <c r="I118" s="6"/>
      <c r="J118" s="6"/>
      <c r="K118" s="6"/>
      <c r="L118" s="6"/>
      <c r="M118" s="6"/>
      <c r="N118" s="6"/>
      <c r="O118" s="6"/>
      <c r="P118" s="6"/>
      <c r="Q118" s="6"/>
      <c r="R118" s="6"/>
      <c r="S118" s="23"/>
      <c r="T118" s="23"/>
      <c r="U118" s="23"/>
      <c r="V118" s="6"/>
      <c r="W118" s="6"/>
      <c r="X118" s="6"/>
      <c r="Y118" s="6"/>
      <c r="Z118" s="6"/>
      <c r="AA118" s="6"/>
      <c r="AB118" s="6"/>
      <c r="AC118" s="6"/>
      <c r="AD118" s="6"/>
      <c r="AE118" s="6"/>
      <c r="AF118" s="6"/>
      <c r="AG118" s="6"/>
      <c r="AH118" s="6"/>
      <c r="AI118" s="6"/>
      <c r="AJ118" s="6"/>
    </row>
    <row r="119" spans="1:36" ht="15.75" customHeight="1" x14ac:dyDescent="0.35">
      <c r="A119" s="6"/>
      <c r="B119" s="6"/>
      <c r="C119" s="6"/>
      <c r="D119" s="6"/>
      <c r="E119" s="6"/>
      <c r="F119" s="6"/>
      <c r="G119" s="6"/>
      <c r="H119" s="6"/>
      <c r="I119" s="6"/>
      <c r="J119" s="6"/>
      <c r="K119" s="6"/>
      <c r="L119" s="6"/>
      <c r="M119" s="6"/>
      <c r="N119" s="6"/>
      <c r="O119" s="6"/>
      <c r="P119" s="6"/>
      <c r="Q119" s="6"/>
      <c r="R119" s="6"/>
      <c r="S119" s="23"/>
      <c r="T119" s="23"/>
      <c r="U119" s="23"/>
      <c r="V119" s="6"/>
      <c r="W119" s="6"/>
      <c r="X119" s="6"/>
      <c r="Y119" s="6"/>
      <c r="Z119" s="6"/>
      <c r="AA119" s="6"/>
      <c r="AB119" s="6"/>
      <c r="AC119" s="6"/>
      <c r="AD119" s="6"/>
      <c r="AE119" s="6"/>
      <c r="AF119" s="6"/>
      <c r="AG119" s="6"/>
      <c r="AH119" s="6"/>
      <c r="AI119" s="6"/>
      <c r="AJ119" s="6"/>
    </row>
    <row r="120" spans="1:36" ht="15.75" customHeight="1" x14ac:dyDescent="0.35">
      <c r="A120" s="6"/>
      <c r="B120" s="6"/>
      <c r="C120" s="6"/>
      <c r="D120" s="6"/>
      <c r="E120" s="6"/>
      <c r="F120" s="6"/>
      <c r="G120" s="6"/>
      <c r="H120" s="6"/>
      <c r="I120" s="6"/>
      <c r="J120" s="6"/>
      <c r="K120" s="6"/>
      <c r="L120" s="6"/>
      <c r="M120" s="6"/>
      <c r="N120" s="6"/>
      <c r="O120" s="6"/>
      <c r="P120" s="6"/>
      <c r="Q120" s="6"/>
      <c r="R120" s="6"/>
      <c r="S120" s="23"/>
      <c r="T120" s="23"/>
      <c r="U120" s="23"/>
      <c r="V120" s="6"/>
      <c r="W120" s="6"/>
      <c r="X120" s="6"/>
      <c r="Y120" s="6"/>
      <c r="Z120" s="6"/>
      <c r="AA120" s="6"/>
      <c r="AB120" s="6"/>
      <c r="AC120" s="6"/>
      <c r="AD120" s="6"/>
      <c r="AE120" s="6"/>
      <c r="AF120" s="6"/>
      <c r="AG120" s="6"/>
      <c r="AH120" s="6"/>
      <c r="AI120" s="6"/>
      <c r="AJ120" s="6"/>
    </row>
    <row r="121" spans="1:36" ht="15.75" customHeight="1" x14ac:dyDescent="0.35">
      <c r="A121" s="6"/>
      <c r="B121" s="6"/>
      <c r="C121" s="6"/>
      <c r="D121" s="6"/>
      <c r="E121" s="6"/>
      <c r="F121" s="6"/>
      <c r="G121" s="6"/>
      <c r="H121" s="6"/>
      <c r="I121" s="6"/>
      <c r="J121" s="6"/>
      <c r="K121" s="6"/>
      <c r="L121" s="6"/>
      <c r="M121" s="6"/>
      <c r="N121" s="6"/>
      <c r="O121" s="6"/>
      <c r="P121" s="6"/>
      <c r="Q121" s="6"/>
      <c r="R121" s="6"/>
      <c r="S121" s="23"/>
      <c r="T121" s="23"/>
      <c r="U121" s="23"/>
      <c r="V121" s="6"/>
      <c r="W121" s="6"/>
      <c r="X121" s="6"/>
      <c r="Y121" s="6"/>
      <c r="Z121" s="6"/>
      <c r="AA121" s="6"/>
      <c r="AB121" s="6"/>
      <c r="AC121" s="6"/>
      <c r="AD121" s="6"/>
      <c r="AE121" s="6"/>
      <c r="AF121" s="6"/>
      <c r="AG121" s="6"/>
      <c r="AH121" s="6"/>
      <c r="AI121" s="6"/>
      <c r="AJ121" s="6"/>
    </row>
    <row r="122" spans="1:36" ht="15.75" customHeight="1" x14ac:dyDescent="0.35">
      <c r="A122" s="6"/>
      <c r="B122" s="6"/>
      <c r="C122" s="6"/>
      <c r="D122" s="6"/>
      <c r="E122" s="6"/>
      <c r="F122" s="6"/>
      <c r="G122" s="6"/>
      <c r="H122" s="6"/>
      <c r="I122" s="6"/>
      <c r="J122" s="6"/>
      <c r="K122" s="6"/>
      <c r="L122" s="6"/>
      <c r="M122" s="6"/>
      <c r="N122" s="6"/>
      <c r="O122" s="6"/>
      <c r="P122" s="6"/>
      <c r="Q122" s="6"/>
      <c r="R122" s="6"/>
      <c r="S122" s="23"/>
      <c r="T122" s="23"/>
      <c r="U122" s="23"/>
      <c r="V122" s="6"/>
      <c r="W122" s="6"/>
      <c r="X122" s="6"/>
      <c r="Y122" s="6"/>
      <c r="Z122" s="6"/>
      <c r="AA122" s="6"/>
      <c r="AB122" s="6"/>
      <c r="AC122" s="6"/>
      <c r="AD122" s="6"/>
      <c r="AE122" s="6"/>
      <c r="AF122" s="6"/>
      <c r="AG122" s="6"/>
      <c r="AH122" s="6"/>
      <c r="AI122" s="6"/>
      <c r="AJ122" s="6"/>
    </row>
    <row r="123" spans="1:36" ht="15.75" customHeight="1" x14ac:dyDescent="0.35">
      <c r="A123" s="6"/>
      <c r="B123" s="6"/>
      <c r="C123" s="6"/>
      <c r="D123" s="6"/>
      <c r="E123" s="6"/>
      <c r="F123" s="6"/>
      <c r="G123" s="6"/>
      <c r="H123" s="6"/>
      <c r="I123" s="6"/>
      <c r="J123" s="6"/>
      <c r="K123" s="6"/>
      <c r="L123" s="6"/>
      <c r="M123" s="6"/>
      <c r="N123" s="6"/>
      <c r="O123" s="6"/>
      <c r="P123" s="6"/>
      <c r="Q123" s="6"/>
      <c r="R123" s="6"/>
      <c r="S123" s="23"/>
      <c r="T123" s="23"/>
      <c r="U123" s="23"/>
      <c r="V123" s="6"/>
      <c r="W123" s="6"/>
      <c r="X123" s="6"/>
      <c r="Y123" s="6"/>
      <c r="Z123" s="6"/>
      <c r="AA123" s="6"/>
      <c r="AB123" s="6"/>
      <c r="AC123" s="6"/>
      <c r="AD123" s="6"/>
      <c r="AE123" s="6"/>
      <c r="AF123" s="6"/>
      <c r="AG123" s="6"/>
      <c r="AH123" s="6"/>
      <c r="AI123" s="6"/>
      <c r="AJ123" s="6"/>
    </row>
    <row r="124" spans="1:36" ht="15.75" customHeight="1" x14ac:dyDescent="0.35">
      <c r="A124" s="6"/>
      <c r="B124" s="6"/>
      <c r="C124" s="6"/>
      <c r="D124" s="6"/>
      <c r="E124" s="6"/>
      <c r="F124" s="6"/>
      <c r="G124" s="6"/>
      <c r="H124" s="6"/>
      <c r="I124" s="6"/>
      <c r="J124" s="6"/>
      <c r="K124" s="6"/>
      <c r="L124" s="6"/>
      <c r="M124" s="6"/>
      <c r="N124" s="6"/>
      <c r="O124" s="6"/>
      <c r="P124" s="6"/>
      <c r="Q124" s="6"/>
      <c r="R124" s="6"/>
      <c r="S124" s="23"/>
      <c r="T124" s="23"/>
      <c r="U124" s="23"/>
      <c r="V124" s="6"/>
      <c r="W124" s="6"/>
      <c r="X124" s="6"/>
      <c r="Y124" s="6"/>
      <c r="Z124" s="6"/>
      <c r="AA124" s="6"/>
      <c r="AB124" s="6"/>
      <c r="AC124" s="6"/>
      <c r="AD124" s="6"/>
      <c r="AE124" s="6"/>
      <c r="AF124" s="6"/>
      <c r="AG124" s="6"/>
      <c r="AH124" s="6"/>
      <c r="AI124" s="6"/>
      <c r="AJ124" s="6"/>
    </row>
    <row r="125" spans="1:36" ht="15.75" customHeight="1" x14ac:dyDescent="0.35">
      <c r="A125" s="6"/>
      <c r="B125" s="6"/>
      <c r="C125" s="6"/>
      <c r="D125" s="6"/>
      <c r="E125" s="6"/>
      <c r="F125" s="6"/>
      <c r="G125" s="6"/>
      <c r="H125" s="6"/>
      <c r="I125" s="6"/>
      <c r="J125" s="6"/>
      <c r="K125" s="6"/>
      <c r="L125" s="6"/>
      <c r="M125" s="6"/>
      <c r="N125" s="6"/>
      <c r="O125" s="6"/>
      <c r="P125" s="6"/>
      <c r="Q125" s="6"/>
      <c r="R125" s="6"/>
      <c r="S125" s="23"/>
      <c r="T125" s="23"/>
      <c r="U125" s="23"/>
      <c r="V125" s="6"/>
      <c r="W125" s="6"/>
      <c r="X125" s="6"/>
      <c r="Y125" s="6"/>
      <c r="Z125" s="6"/>
      <c r="AA125" s="6"/>
      <c r="AB125" s="6"/>
      <c r="AC125" s="6"/>
      <c r="AD125" s="6"/>
      <c r="AE125" s="6"/>
      <c r="AF125" s="6"/>
      <c r="AG125" s="6"/>
      <c r="AH125" s="6"/>
      <c r="AI125" s="6"/>
      <c r="AJ125" s="6"/>
    </row>
    <row r="126" spans="1:36" ht="15.75" customHeight="1" x14ac:dyDescent="0.35">
      <c r="A126" s="6"/>
      <c r="B126" s="6"/>
      <c r="C126" s="6"/>
      <c r="D126" s="6"/>
      <c r="E126" s="6"/>
      <c r="F126" s="6"/>
      <c r="G126" s="6"/>
      <c r="H126" s="6"/>
      <c r="I126" s="6"/>
      <c r="J126" s="6"/>
      <c r="K126" s="6"/>
      <c r="L126" s="6"/>
      <c r="M126" s="6"/>
      <c r="N126" s="6"/>
      <c r="O126" s="6"/>
      <c r="P126" s="6"/>
      <c r="Q126" s="6"/>
      <c r="R126" s="6"/>
      <c r="S126" s="23"/>
      <c r="T126" s="23"/>
      <c r="U126" s="23"/>
      <c r="V126" s="6"/>
      <c r="W126" s="6"/>
      <c r="X126" s="6"/>
      <c r="Y126" s="6"/>
      <c r="Z126" s="6"/>
      <c r="AA126" s="6"/>
      <c r="AB126" s="6"/>
      <c r="AC126" s="6"/>
      <c r="AD126" s="6"/>
      <c r="AE126" s="6"/>
      <c r="AF126" s="6"/>
      <c r="AG126" s="6"/>
      <c r="AH126" s="6"/>
      <c r="AI126" s="6"/>
      <c r="AJ126" s="6"/>
    </row>
    <row r="127" spans="1:36" ht="15.75" customHeight="1" x14ac:dyDescent="0.35">
      <c r="A127" s="6"/>
      <c r="B127" s="6"/>
      <c r="C127" s="6"/>
      <c r="D127" s="6"/>
      <c r="E127" s="6"/>
      <c r="F127" s="6"/>
      <c r="G127" s="6"/>
      <c r="H127" s="6"/>
      <c r="I127" s="6"/>
      <c r="J127" s="6"/>
      <c r="K127" s="6"/>
      <c r="L127" s="6"/>
      <c r="M127" s="6"/>
      <c r="N127" s="6"/>
      <c r="O127" s="6"/>
      <c r="P127" s="6"/>
      <c r="Q127" s="6"/>
      <c r="R127" s="6"/>
      <c r="S127" s="23"/>
      <c r="T127" s="23"/>
      <c r="U127" s="23"/>
      <c r="V127" s="6"/>
      <c r="W127" s="6"/>
      <c r="X127" s="6"/>
      <c r="Y127" s="6"/>
      <c r="Z127" s="6"/>
      <c r="AA127" s="6"/>
      <c r="AB127" s="6"/>
      <c r="AC127" s="6"/>
      <c r="AD127" s="6"/>
      <c r="AE127" s="6"/>
      <c r="AF127" s="6"/>
      <c r="AG127" s="6"/>
      <c r="AH127" s="6"/>
      <c r="AI127" s="6"/>
      <c r="AJ127" s="6"/>
    </row>
    <row r="128" spans="1:36" ht="15.75" customHeight="1" x14ac:dyDescent="0.35">
      <c r="A128" s="6"/>
      <c r="B128" s="6"/>
      <c r="C128" s="6"/>
      <c r="D128" s="6"/>
      <c r="E128" s="6"/>
      <c r="F128" s="6"/>
      <c r="G128" s="6"/>
      <c r="H128" s="6"/>
      <c r="I128" s="6"/>
      <c r="J128" s="6"/>
      <c r="K128" s="6"/>
      <c r="L128" s="6"/>
      <c r="M128" s="6"/>
      <c r="N128" s="6"/>
      <c r="O128" s="6"/>
      <c r="P128" s="6"/>
      <c r="Q128" s="6"/>
      <c r="R128" s="6"/>
      <c r="S128" s="23"/>
      <c r="T128" s="23"/>
      <c r="U128" s="23"/>
      <c r="V128" s="6"/>
      <c r="W128" s="6"/>
      <c r="X128" s="6"/>
      <c r="Y128" s="6"/>
      <c r="Z128" s="6"/>
      <c r="AA128" s="6"/>
      <c r="AB128" s="6"/>
      <c r="AC128" s="6"/>
      <c r="AD128" s="6"/>
      <c r="AE128" s="6"/>
      <c r="AF128" s="6"/>
      <c r="AG128" s="6"/>
      <c r="AH128" s="6"/>
      <c r="AI128" s="6"/>
      <c r="AJ128" s="6"/>
    </row>
    <row r="129" spans="1:36" ht="15.75" customHeight="1" x14ac:dyDescent="0.35">
      <c r="A129" s="6"/>
      <c r="B129" s="6"/>
      <c r="C129" s="6"/>
      <c r="D129" s="6"/>
      <c r="E129" s="6"/>
      <c r="F129" s="6"/>
      <c r="G129" s="6"/>
      <c r="H129" s="6"/>
      <c r="I129" s="6"/>
      <c r="J129" s="6"/>
      <c r="K129" s="6"/>
      <c r="L129" s="6"/>
      <c r="M129" s="6"/>
      <c r="N129" s="6"/>
      <c r="O129" s="6"/>
      <c r="P129" s="6"/>
      <c r="Q129" s="6"/>
      <c r="R129" s="6"/>
      <c r="S129" s="23"/>
      <c r="T129" s="23"/>
      <c r="U129" s="23"/>
      <c r="V129" s="6"/>
      <c r="W129" s="6"/>
      <c r="X129" s="6"/>
      <c r="Y129" s="6"/>
      <c r="Z129" s="6"/>
      <c r="AA129" s="6"/>
      <c r="AB129" s="6"/>
      <c r="AC129" s="6"/>
      <c r="AD129" s="6"/>
      <c r="AE129" s="6"/>
      <c r="AF129" s="6"/>
      <c r="AG129" s="6"/>
      <c r="AH129" s="6"/>
      <c r="AI129" s="6"/>
      <c r="AJ129" s="6"/>
    </row>
    <row r="130" spans="1:36" ht="15.75" customHeight="1" x14ac:dyDescent="0.35">
      <c r="A130" s="6"/>
      <c r="B130" s="6"/>
      <c r="C130" s="6"/>
      <c r="D130" s="6"/>
      <c r="E130" s="6"/>
      <c r="F130" s="6"/>
      <c r="G130" s="6"/>
      <c r="H130" s="6"/>
      <c r="I130" s="6"/>
      <c r="J130" s="6"/>
      <c r="K130" s="6"/>
      <c r="L130" s="6"/>
      <c r="M130" s="6"/>
      <c r="N130" s="6"/>
      <c r="O130" s="6"/>
      <c r="P130" s="6"/>
      <c r="Q130" s="6"/>
      <c r="R130" s="6"/>
      <c r="S130" s="23"/>
      <c r="T130" s="23"/>
      <c r="U130" s="23"/>
      <c r="V130" s="6"/>
      <c r="W130" s="6"/>
      <c r="X130" s="6"/>
      <c r="Y130" s="6"/>
      <c r="Z130" s="6"/>
      <c r="AA130" s="6"/>
      <c r="AB130" s="6"/>
      <c r="AC130" s="6"/>
      <c r="AD130" s="6"/>
      <c r="AE130" s="6"/>
      <c r="AF130" s="6"/>
      <c r="AG130" s="6"/>
      <c r="AH130" s="6"/>
      <c r="AI130" s="6"/>
      <c r="AJ130" s="6"/>
    </row>
    <row r="131" spans="1:36" ht="15.75" customHeight="1" x14ac:dyDescent="0.35">
      <c r="A131" s="6"/>
      <c r="B131" s="6"/>
      <c r="C131" s="6"/>
      <c r="D131" s="6"/>
      <c r="E131" s="6"/>
      <c r="F131" s="6"/>
      <c r="G131" s="6"/>
      <c r="H131" s="6"/>
      <c r="I131" s="6"/>
      <c r="J131" s="6"/>
      <c r="K131" s="6"/>
      <c r="L131" s="6"/>
      <c r="M131" s="6"/>
      <c r="N131" s="6"/>
      <c r="O131" s="6"/>
      <c r="P131" s="6"/>
      <c r="Q131" s="6"/>
      <c r="R131" s="6"/>
      <c r="S131" s="23"/>
      <c r="T131" s="23"/>
      <c r="U131" s="23"/>
      <c r="V131" s="6"/>
      <c r="W131" s="6"/>
      <c r="X131" s="6"/>
      <c r="Y131" s="6"/>
      <c r="Z131" s="6"/>
      <c r="AA131" s="6"/>
      <c r="AB131" s="6"/>
      <c r="AC131" s="6"/>
      <c r="AD131" s="6"/>
      <c r="AE131" s="6"/>
      <c r="AF131" s="6"/>
      <c r="AG131" s="6"/>
      <c r="AH131" s="6"/>
      <c r="AI131" s="6"/>
      <c r="AJ131" s="6"/>
    </row>
    <row r="132" spans="1:36" ht="15.75" customHeight="1" x14ac:dyDescent="0.35">
      <c r="A132" s="6"/>
      <c r="B132" s="6"/>
      <c r="C132" s="6"/>
      <c r="D132" s="6"/>
      <c r="E132" s="6"/>
      <c r="F132" s="6"/>
      <c r="G132" s="6"/>
      <c r="H132" s="6"/>
      <c r="I132" s="6"/>
      <c r="J132" s="6"/>
      <c r="K132" s="6"/>
      <c r="L132" s="6"/>
      <c r="M132" s="6"/>
      <c r="N132" s="6"/>
      <c r="O132" s="6"/>
      <c r="P132" s="6"/>
      <c r="Q132" s="6"/>
      <c r="R132" s="6"/>
      <c r="S132" s="23"/>
      <c r="T132" s="23"/>
      <c r="U132" s="23"/>
      <c r="V132" s="6"/>
      <c r="W132" s="6"/>
      <c r="X132" s="6"/>
      <c r="Y132" s="6"/>
      <c r="Z132" s="6"/>
      <c r="AA132" s="6"/>
      <c r="AB132" s="6"/>
      <c r="AC132" s="6"/>
      <c r="AD132" s="6"/>
      <c r="AE132" s="6"/>
      <c r="AF132" s="6"/>
      <c r="AG132" s="6"/>
      <c r="AH132" s="6"/>
      <c r="AI132" s="6"/>
      <c r="AJ132" s="6"/>
    </row>
    <row r="133" spans="1:36" ht="15.75" customHeight="1" x14ac:dyDescent="0.35">
      <c r="A133" s="6"/>
      <c r="B133" s="6"/>
      <c r="C133" s="6"/>
      <c r="D133" s="6"/>
      <c r="E133" s="6"/>
      <c r="F133" s="6"/>
      <c r="G133" s="6"/>
      <c r="H133" s="6"/>
      <c r="I133" s="6"/>
      <c r="J133" s="6"/>
      <c r="K133" s="6"/>
      <c r="L133" s="6"/>
      <c r="M133" s="6"/>
      <c r="N133" s="6"/>
      <c r="O133" s="6"/>
      <c r="P133" s="6"/>
      <c r="Q133" s="6"/>
      <c r="R133" s="6"/>
      <c r="S133" s="23"/>
      <c r="T133" s="23"/>
      <c r="U133" s="23"/>
      <c r="V133" s="6"/>
      <c r="W133" s="6"/>
      <c r="X133" s="6"/>
      <c r="Y133" s="6"/>
      <c r="Z133" s="6"/>
      <c r="AA133" s="6"/>
      <c r="AB133" s="6"/>
      <c r="AC133" s="6"/>
      <c r="AD133" s="6"/>
      <c r="AE133" s="6"/>
      <c r="AF133" s="6"/>
      <c r="AG133" s="6"/>
      <c r="AH133" s="6"/>
      <c r="AI133" s="6"/>
      <c r="AJ133" s="6"/>
    </row>
    <row r="134" spans="1:36" ht="15.75" customHeight="1" x14ac:dyDescent="0.35">
      <c r="A134" s="6"/>
      <c r="B134" s="6"/>
      <c r="C134" s="6"/>
      <c r="D134" s="6"/>
      <c r="E134" s="6"/>
      <c r="F134" s="6"/>
      <c r="G134" s="6"/>
      <c r="H134" s="6"/>
      <c r="I134" s="6"/>
      <c r="J134" s="6"/>
      <c r="K134" s="6"/>
      <c r="L134" s="6"/>
      <c r="M134" s="6"/>
      <c r="N134" s="6"/>
      <c r="O134" s="6"/>
      <c r="P134" s="6"/>
      <c r="Q134" s="6"/>
      <c r="R134" s="6"/>
      <c r="S134" s="23"/>
      <c r="T134" s="23"/>
      <c r="U134" s="23"/>
      <c r="V134" s="6"/>
      <c r="W134" s="6"/>
      <c r="X134" s="6"/>
      <c r="Y134" s="6"/>
      <c r="Z134" s="6"/>
      <c r="AA134" s="6"/>
      <c r="AB134" s="6"/>
      <c r="AC134" s="6"/>
      <c r="AD134" s="6"/>
      <c r="AE134" s="6"/>
      <c r="AF134" s="6"/>
      <c r="AG134" s="6"/>
      <c r="AH134" s="6"/>
      <c r="AI134" s="6"/>
      <c r="AJ134" s="6"/>
    </row>
    <row r="135" spans="1:36" ht="15.75" customHeight="1" x14ac:dyDescent="0.35">
      <c r="A135" s="6"/>
      <c r="B135" s="6"/>
      <c r="C135" s="6"/>
      <c r="D135" s="6"/>
      <c r="E135" s="6"/>
      <c r="F135" s="6"/>
      <c r="G135" s="6"/>
      <c r="H135" s="6"/>
      <c r="I135" s="6"/>
      <c r="J135" s="6"/>
      <c r="K135" s="6"/>
      <c r="L135" s="6"/>
      <c r="M135" s="6"/>
      <c r="N135" s="6"/>
      <c r="O135" s="6"/>
      <c r="P135" s="6"/>
      <c r="Q135" s="6"/>
      <c r="R135" s="6"/>
      <c r="S135" s="23"/>
      <c r="T135" s="23"/>
      <c r="U135" s="23"/>
      <c r="V135" s="6"/>
      <c r="W135" s="6"/>
      <c r="X135" s="6"/>
      <c r="Y135" s="6"/>
      <c r="Z135" s="6"/>
      <c r="AA135" s="6"/>
      <c r="AB135" s="6"/>
      <c r="AC135" s="6"/>
      <c r="AD135" s="6"/>
      <c r="AE135" s="6"/>
      <c r="AF135" s="6"/>
      <c r="AG135" s="6"/>
      <c r="AH135" s="6"/>
      <c r="AI135" s="6"/>
      <c r="AJ135" s="6"/>
    </row>
    <row r="136" spans="1:36" ht="15.75" customHeight="1" x14ac:dyDescent="0.35">
      <c r="A136" s="6"/>
      <c r="B136" s="6"/>
      <c r="C136" s="6"/>
      <c r="D136" s="6"/>
      <c r="E136" s="6"/>
      <c r="F136" s="6"/>
      <c r="G136" s="6"/>
      <c r="H136" s="6"/>
      <c r="I136" s="6"/>
      <c r="J136" s="6"/>
      <c r="K136" s="6"/>
      <c r="L136" s="6"/>
      <c r="M136" s="6"/>
      <c r="N136" s="6"/>
      <c r="O136" s="6"/>
      <c r="P136" s="6"/>
      <c r="Q136" s="6"/>
      <c r="R136" s="6"/>
      <c r="S136" s="23"/>
      <c r="T136" s="23"/>
      <c r="U136" s="23"/>
      <c r="V136" s="6"/>
      <c r="W136" s="6"/>
      <c r="X136" s="6"/>
      <c r="Y136" s="6"/>
      <c r="Z136" s="6"/>
      <c r="AA136" s="6"/>
      <c r="AB136" s="6"/>
      <c r="AC136" s="6"/>
      <c r="AD136" s="6"/>
      <c r="AE136" s="6"/>
      <c r="AF136" s="6"/>
      <c r="AG136" s="6"/>
      <c r="AH136" s="6"/>
      <c r="AI136" s="6"/>
      <c r="AJ136" s="6"/>
    </row>
    <row r="137" spans="1:36" ht="15.75" customHeight="1" x14ac:dyDescent="0.35">
      <c r="A137" s="6"/>
      <c r="B137" s="6"/>
      <c r="C137" s="6"/>
      <c r="D137" s="6"/>
      <c r="E137" s="6"/>
      <c r="F137" s="6"/>
      <c r="G137" s="6"/>
      <c r="H137" s="6"/>
      <c r="I137" s="6"/>
      <c r="J137" s="6"/>
      <c r="K137" s="6"/>
      <c r="L137" s="6"/>
      <c r="M137" s="6"/>
      <c r="N137" s="6"/>
      <c r="O137" s="6"/>
      <c r="P137" s="6"/>
      <c r="Q137" s="6"/>
      <c r="R137" s="6"/>
      <c r="S137" s="23"/>
      <c r="T137" s="23"/>
      <c r="U137" s="23"/>
      <c r="V137" s="6"/>
      <c r="W137" s="6"/>
      <c r="X137" s="6"/>
      <c r="Y137" s="6"/>
      <c r="Z137" s="6"/>
      <c r="AA137" s="6"/>
      <c r="AB137" s="6"/>
      <c r="AC137" s="6"/>
      <c r="AD137" s="6"/>
      <c r="AE137" s="6"/>
      <c r="AF137" s="6"/>
      <c r="AG137" s="6"/>
      <c r="AH137" s="6"/>
      <c r="AI137" s="6"/>
      <c r="AJ137" s="6"/>
    </row>
    <row r="138" spans="1:36" ht="15.75" customHeight="1" x14ac:dyDescent="0.35">
      <c r="A138" s="6"/>
      <c r="B138" s="6"/>
      <c r="C138" s="6"/>
      <c r="D138" s="6"/>
      <c r="E138" s="6"/>
      <c r="F138" s="6"/>
      <c r="G138" s="6"/>
      <c r="H138" s="6"/>
      <c r="I138" s="6"/>
      <c r="J138" s="6"/>
      <c r="K138" s="6"/>
      <c r="L138" s="6"/>
      <c r="M138" s="6"/>
      <c r="N138" s="6"/>
      <c r="O138" s="6"/>
      <c r="P138" s="6"/>
      <c r="Q138" s="6"/>
      <c r="R138" s="6"/>
      <c r="S138" s="23"/>
      <c r="T138" s="23"/>
      <c r="U138" s="23"/>
      <c r="V138" s="6"/>
      <c r="W138" s="6"/>
      <c r="X138" s="6"/>
      <c r="Y138" s="6"/>
      <c r="Z138" s="6"/>
      <c r="AA138" s="6"/>
      <c r="AB138" s="6"/>
      <c r="AC138" s="6"/>
      <c r="AD138" s="6"/>
      <c r="AE138" s="6"/>
      <c r="AF138" s="6"/>
      <c r="AG138" s="6"/>
      <c r="AH138" s="6"/>
      <c r="AI138" s="6"/>
      <c r="AJ138" s="6"/>
    </row>
    <row r="139" spans="1:36" ht="15.75" customHeight="1" x14ac:dyDescent="0.35">
      <c r="A139" s="6"/>
      <c r="B139" s="6"/>
      <c r="C139" s="6"/>
      <c r="D139" s="6"/>
      <c r="E139" s="6"/>
      <c r="F139" s="6"/>
      <c r="G139" s="6"/>
      <c r="H139" s="6"/>
      <c r="I139" s="6"/>
      <c r="J139" s="6"/>
      <c r="K139" s="6"/>
      <c r="L139" s="6"/>
      <c r="M139" s="6"/>
      <c r="N139" s="6"/>
      <c r="O139" s="6"/>
      <c r="P139" s="6"/>
      <c r="Q139" s="6"/>
      <c r="R139" s="6"/>
      <c r="S139" s="23"/>
      <c r="T139" s="23"/>
      <c r="U139" s="23"/>
      <c r="V139" s="6"/>
      <c r="W139" s="6"/>
      <c r="X139" s="6"/>
      <c r="Y139" s="6"/>
      <c r="Z139" s="6"/>
      <c r="AA139" s="6"/>
      <c r="AB139" s="6"/>
      <c r="AC139" s="6"/>
      <c r="AD139" s="6"/>
      <c r="AE139" s="6"/>
      <c r="AF139" s="6"/>
      <c r="AG139" s="6"/>
      <c r="AH139" s="6"/>
      <c r="AI139" s="6"/>
      <c r="AJ139" s="6"/>
    </row>
    <row r="140" spans="1:36" ht="15.75" customHeight="1" x14ac:dyDescent="0.35">
      <c r="A140" s="6"/>
      <c r="B140" s="6"/>
      <c r="C140" s="6"/>
      <c r="D140" s="6"/>
      <c r="E140" s="6"/>
      <c r="F140" s="6"/>
      <c r="G140" s="6"/>
      <c r="H140" s="6"/>
      <c r="I140" s="6"/>
      <c r="J140" s="6"/>
      <c r="K140" s="6"/>
      <c r="L140" s="6"/>
      <c r="M140" s="6"/>
      <c r="N140" s="6"/>
      <c r="O140" s="6"/>
      <c r="P140" s="6"/>
      <c r="Q140" s="6"/>
      <c r="R140" s="6"/>
      <c r="S140" s="23"/>
      <c r="T140" s="23"/>
      <c r="U140" s="23"/>
      <c r="V140" s="6"/>
      <c r="W140" s="6"/>
      <c r="X140" s="6"/>
      <c r="Y140" s="6"/>
      <c r="Z140" s="6"/>
      <c r="AA140" s="6"/>
      <c r="AB140" s="6"/>
      <c r="AC140" s="6"/>
      <c r="AD140" s="6"/>
      <c r="AE140" s="6"/>
      <c r="AF140" s="6"/>
      <c r="AG140" s="6"/>
      <c r="AH140" s="6"/>
      <c r="AI140" s="6"/>
      <c r="AJ140" s="6"/>
    </row>
    <row r="141" spans="1:36" ht="15.75" customHeight="1" x14ac:dyDescent="0.35">
      <c r="A141" s="6"/>
      <c r="B141" s="6"/>
      <c r="C141" s="6"/>
      <c r="D141" s="6"/>
      <c r="E141" s="6"/>
      <c r="F141" s="6"/>
      <c r="G141" s="6"/>
      <c r="H141" s="6"/>
      <c r="I141" s="6"/>
      <c r="J141" s="6"/>
      <c r="K141" s="6"/>
      <c r="L141" s="6"/>
      <c r="M141" s="6"/>
      <c r="N141" s="6"/>
      <c r="O141" s="6"/>
      <c r="P141" s="6"/>
      <c r="Q141" s="6"/>
      <c r="R141" s="6"/>
      <c r="S141" s="23"/>
      <c r="T141" s="23"/>
      <c r="U141" s="23"/>
      <c r="V141" s="6"/>
      <c r="W141" s="6"/>
      <c r="X141" s="6"/>
      <c r="Y141" s="6"/>
      <c r="Z141" s="6"/>
      <c r="AA141" s="6"/>
      <c r="AB141" s="6"/>
      <c r="AC141" s="6"/>
      <c r="AD141" s="6"/>
      <c r="AE141" s="6"/>
      <c r="AF141" s="6"/>
      <c r="AG141" s="6"/>
      <c r="AH141" s="6"/>
      <c r="AI141" s="6"/>
      <c r="AJ141" s="6"/>
    </row>
    <row r="142" spans="1:36" ht="15.75" customHeight="1" x14ac:dyDescent="0.35">
      <c r="A142" s="6"/>
      <c r="B142" s="6"/>
      <c r="C142" s="6"/>
      <c r="D142" s="6"/>
      <c r="E142" s="6"/>
      <c r="F142" s="6"/>
      <c r="G142" s="6"/>
      <c r="H142" s="6"/>
      <c r="I142" s="6"/>
      <c r="J142" s="6"/>
      <c r="K142" s="6"/>
      <c r="L142" s="6"/>
      <c r="M142" s="6"/>
      <c r="N142" s="6"/>
      <c r="O142" s="6"/>
      <c r="P142" s="6"/>
      <c r="Q142" s="6"/>
      <c r="R142" s="6"/>
      <c r="S142" s="23"/>
      <c r="T142" s="23"/>
      <c r="U142" s="23"/>
      <c r="V142" s="6"/>
      <c r="W142" s="6"/>
      <c r="X142" s="6"/>
      <c r="Y142" s="6"/>
      <c r="Z142" s="6"/>
      <c r="AA142" s="6"/>
      <c r="AB142" s="6"/>
      <c r="AC142" s="6"/>
      <c r="AD142" s="6"/>
      <c r="AE142" s="6"/>
      <c r="AF142" s="6"/>
      <c r="AG142" s="6"/>
      <c r="AH142" s="6"/>
      <c r="AI142" s="6"/>
      <c r="AJ142" s="6"/>
    </row>
    <row r="143" spans="1:36" ht="15.75" customHeight="1" x14ac:dyDescent="0.35">
      <c r="A143" s="6"/>
      <c r="B143" s="6"/>
      <c r="C143" s="6"/>
      <c r="D143" s="6"/>
      <c r="E143" s="6"/>
      <c r="F143" s="6"/>
      <c r="G143" s="6"/>
      <c r="H143" s="6"/>
      <c r="I143" s="6"/>
      <c r="J143" s="6"/>
      <c r="K143" s="6"/>
      <c r="L143" s="6"/>
      <c r="M143" s="6"/>
      <c r="N143" s="6"/>
      <c r="O143" s="6"/>
      <c r="P143" s="6"/>
      <c r="Q143" s="6"/>
      <c r="R143" s="6"/>
      <c r="S143" s="23"/>
      <c r="T143" s="23"/>
      <c r="U143" s="23"/>
      <c r="V143" s="6"/>
      <c r="W143" s="6"/>
      <c r="X143" s="6"/>
      <c r="Y143" s="6"/>
      <c r="Z143" s="6"/>
      <c r="AA143" s="6"/>
      <c r="AB143" s="6"/>
      <c r="AC143" s="6"/>
      <c r="AD143" s="6"/>
      <c r="AE143" s="6"/>
      <c r="AF143" s="6"/>
      <c r="AG143" s="6"/>
      <c r="AH143" s="6"/>
      <c r="AI143" s="6"/>
      <c r="AJ143" s="6"/>
    </row>
    <row r="144" spans="1:36" ht="15.75" customHeight="1" x14ac:dyDescent="0.35">
      <c r="A144" s="6"/>
      <c r="B144" s="6"/>
      <c r="C144" s="6"/>
      <c r="D144" s="6"/>
      <c r="E144" s="6"/>
      <c r="F144" s="6"/>
      <c r="G144" s="6"/>
      <c r="H144" s="6"/>
      <c r="I144" s="6"/>
      <c r="J144" s="6"/>
      <c r="K144" s="6"/>
      <c r="L144" s="6"/>
      <c r="M144" s="6"/>
      <c r="N144" s="6"/>
      <c r="O144" s="6"/>
      <c r="P144" s="6"/>
      <c r="Q144" s="6"/>
      <c r="R144" s="6"/>
      <c r="S144" s="23"/>
      <c r="T144" s="23"/>
      <c r="U144" s="23"/>
      <c r="V144" s="6"/>
      <c r="W144" s="6"/>
      <c r="X144" s="6"/>
      <c r="Y144" s="6"/>
      <c r="Z144" s="6"/>
      <c r="AA144" s="6"/>
      <c r="AB144" s="6"/>
      <c r="AC144" s="6"/>
      <c r="AD144" s="6"/>
      <c r="AE144" s="6"/>
      <c r="AF144" s="6"/>
      <c r="AG144" s="6"/>
      <c r="AH144" s="6"/>
      <c r="AI144" s="6"/>
      <c r="AJ144" s="6"/>
    </row>
    <row r="145" spans="1:36" ht="15.75" customHeight="1" x14ac:dyDescent="0.35">
      <c r="A145" s="6"/>
      <c r="B145" s="6"/>
      <c r="C145" s="6"/>
      <c r="D145" s="6"/>
      <c r="E145" s="6"/>
      <c r="F145" s="6"/>
      <c r="G145" s="6"/>
      <c r="H145" s="6"/>
      <c r="I145" s="6"/>
      <c r="J145" s="6"/>
      <c r="K145" s="6"/>
      <c r="L145" s="6"/>
      <c r="M145" s="6"/>
      <c r="N145" s="6"/>
      <c r="O145" s="6"/>
      <c r="P145" s="6"/>
      <c r="Q145" s="6"/>
      <c r="R145" s="6"/>
      <c r="S145" s="23"/>
      <c r="T145" s="23"/>
      <c r="U145" s="23"/>
      <c r="V145" s="6"/>
      <c r="W145" s="6"/>
      <c r="X145" s="6"/>
      <c r="Y145" s="6"/>
      <c r="Z145" s="6"/>
      <c r="AA145" s="6"/>
      <c r="AB145" s="6"/>
      <c r="AC145" s="6"/>
      <c r="AD145" s="6"/>
      <c r="AE145" s="6"/>
      <c r="AF145" s="6"/>
      <c r="AG145" s="6"/>
      <c r="AH145" s="6"/>
      <c r="AI145" s="6"/>
      <c r="AJ145" s="6"/>
    </row>
    <row r="146" spans="1:36" ht="15.75" customHeight="1" x14ac:dyDescent="0.35">
      <c r="A146" s="6"/>
      <c r="B146" s="6"/>
      <c r="C146" s="6"/>
      <c r="D146" s="6"/>
      <c r="E146" s="6"/>
      <c r="F146" s="6"/>
      <c r="G146" s="6"/>
      <c r="H146" s="6"/>
      <c r="I146" s="6"/>
      <c r="J146" s="6"/>
      <c r="K146" s="6"/>
      <c r="L146" s="6"/>
      <c r="M146" s="6"/>
      <c r="N146" s="6"/>
      <c r="O146" s="6"/>
      <c r="P146" s="6"/>
      <c r="Q146" s="6"/>
      <c r="R146" s="6"/>
      <c r="S146" s="23"/>
      <c r="T146" s="23"/>
      <c r="U146" s="23"/>
      <c r="V146" s="6"/>
      <c r="W146" s="6"/>
      <c r="X146" s="6"/>
      <c r="Y146" s="6"/>
      <c r="Z146" s="6"/>
      <c r="AA146" s="6"/>
      <c r="AB146" s="6"/>
      <c r="AC146" s="6"/>
      <c r="AD146" s="6"/>
      <c r="AE146" s="6"/>
      <c r="AF146" s="6"/>
      <c r="AG146" s="6"/>
      <c r="AH146" s="6"/>
      <c r="AI146" s="6"/>
      <c r="AJ146" s="6"/>
    </row>
    <row r="147" spans="1:36" ht="15.75" customHeight="1" x14ac:dyDescent="0.35">
      <c r="A147" s="6"/>
      <c r="B147" s="6"/>
      <c r="C147" s="6"/>
      <c r="D147" s="6"/>
      <c r="E147" s="6"/>
      <c r="F147" s="6"/>
      <c r="G147" s="6"/>
      <c r="H147" s="6"/>
      <c r="I147" s="6"/>
      <c r="J147" s="6"/>
      <c r="K147" s="6"/>
      <c r="L147" s="6"/>
      <c r="M147" s="6"/>
      <c r="N147" s="6"/>
      <c r="O147" s="6"/>
      <c r="P147" s="6"/>
      <c r="Q147" s="6"/>
      <c r="R147" s="6"/>
      <c r="S147" s="23"/>
      <c r="T147" s="23"/>
      <c r="U147" s="23"/>
      <c r="V147" s="6"/>
      <c r="W147" s="6"/>
      <c r="X147" s="6"/>
      <c r="Y147" s="6"/>
      <c r="Z147" s="6"/>
      <c r="AA147" s="6"/>
      <c r="AB147" s="6"/>
      <c r="AC147" s="6"/>
      <c r="AD147" s="6"/>
      <c r="AE147" s="6"/>
      <c r="AF147" s="6"/>
      <c r="AG147" s="6"/>
      <c r="AH147" s="6"/>
      <c r="AI147" s="6"/>
      <c r="AJ147" s="6"/>
    </row>
    <row r="148" spans="1:36" ht="15.75" customHeight="1" x14ac:dyDescent="0.35">
      <c r="A148" s="6"/>
      <c r="B148" s="6"/>
      <c r="C148" s="6"/>
      <c r="D148" s="6"/>
      <c r="E148" s="6"/>
      <c r="F148" s="6"/>
      <c r="G148" s="6"/>
      <c r="H148" s="6"/>
      <c r="I148" s="6"/>
      <c r="J148" s="6"/>
      <c r="K148" s="6"/>
      <c r="L148" s="6"/>
      <c r="M148" s="6"/>
      <c r="N148" s="6"/>
      <c r="O148" s="6"/>
      <c r="P148" s="6"/>
      <c r="Q148" s="6"/>
      <c r="R148" s="6"/>
      <c r="S148" s="23"/>
      <c r="T148" s="23"/>
      <c r="U148" s="23"/>
      <c r="V148" s="6"/>
      <c r="W148" s="6"/>
      <c r="X148" s="6"/>
      <c r="Y148" s="6"/>
      <c r="Z148" s="6"/>
      <c r="AA148" s="6"/>
      <c r="AB148" s="6"/>
      <c r="AC148" s="6"/>
      <c r="AD148" s="6"/>
      <c r="AE148" s="6"/>
      <c r="AF148" s="6"/>
      <c r="AG148" s="6"/>
      <c r="AH148" s="6"/>
      <c r="AI148" s="6"/>
      <c r="AJ148" s="6"/>
    </row>
    <row r="149" spans="1:36" ht="15.75" customHeight="1" x14ac:dyDescent="0.35">
      <c r="A149" s="6"/>
      <c r="B149" s="6"/>
      <c r="C149" s="6"/>
      <c r="D149" s="6"/>
      <c r="E149" s="6"/>
      <c r="F149" s="6"/>
      <c r="G149" s="6"/>
      <c r="H149" s="6"/>
      <c r="I149" s="6"/>
      <c r="J149" s="6"/>
      <c r="K149" s="6"/>
      <c r="L149" s="6"/>
      <c r="M149" s="6"/>
      <c r="N149" s="6"/>
      <c r="O149" s="6"/>
      <c r="P149" s="6"/>
      <c r="Q149" s="6"/>
      <c r="R149" s="6"/>
      <c r="S149" s="23"/>
      <c r="T149" s="23"/>
      <c r="U149" s="23"/>
      <c r="V149" s="6"/>
      <c r="W149" s="6"/>
      <c r="X149" s="6"/>
      <c r="Y149" s="6"/>
      <c r="Z149" s="6"/>
      <c r="AA149" s="6"/>
      <c r="AB149" s="6"/>
      <c r="AC149" s="6"/>
      <c r="AD149" s="6"/>
      <c r="AE149" s="6"/>
      <c r="AF149" s="6"/>
      <c r="AG149" s="6"/>
      <c r="AH149" s="6"/>
      <c r="AI149" s="6"/>
      <c r="AJ149" s="6"/>
    </row>
    <row r="150" spans="1:36" ht="15.75" customHeight="1" x14ac:dyDescent="0.35">
      <c r="A150" s="6"/>
      <c r="B150" s="6"/>
      <c r="C150" s="6"/>
      <c r="D150" s="6"/>
      <c r="E150" s="6"/>
      <c r="F150" s="6"/>
      <c r="G150" s="6"/>
      <c r="H150" s="6"/>
      <c r="I150" s="6"/>
      <c r="J150" s="6"/>
      <c r="K150" s="6"/>
      <c r="L150" s="6"/>
      <c r="M150" s="6"/>
      <c r="N150" s="6"/>
      <c r="O150" s="6"/>
      <c r="P150" s="6"/>
      <c r="Q150" s="6"/>
      <c r="R150" s="6"/>
      <c r="S150" s="23"/>
      <c r="T150" s="23"/>
      <c r="U150" s="23"/>
      <c r="V150" s="6"/>
      <c r="W150" s="6"/>
      <c r="X150" s="6"/>
      <c r="Y150" s="6"/>
      <c r="Z150" s="6"/>
      <c r="AA150" s="6"/>
      <c r="AB150" s="6"/>
      <c r="AC150" s="6"/>
      <c r="AD150" s="6"/>
      <c r="AE150" s="6"/>
      <c r="AF150" s="6"/>
      <c r="AG150" s="6"/>
      <c r="AH150" s="6"/>
      <c r="AI150" s="6"/>
      <c r="AJ150" s="6"/>
    </row>
    <row r="151" spans="1:36" ht="15.75" customHeight="1" x14ac:dyDescent="0.35">
      <c r="A151" s="6"/>
      <c r="B151" s="6"/>
      <c r="C151" s="6"/>
      <c r="D151" s="6"/>
      <c r="E151" s="6"/>
      <c r="F151" s="6"/>
      <c r="G151" s="6"/>
      <c r="H151" s="6"/>
      <c r="I151" s="6"/>
      <c r="J151" s="6"/>
      <c r="K151" s="6"/>
      <c r="L151" s="6"/>
      <c r="M151" s="6"/>
      <c r="N151" s="6"/>
      <c r="O151" s="6"/>
      <c r="P151" s="6"/>
      <c r="Q151" s="6"/>
      <c r="R151" s="6"/>
      <c r="S151" s="23"/>
      <c r="T151" s="23"/>
      <c r="U151" s="23"/>
      <c r="V151" s="6"/>
      <c r="W151" s="6"/>
      <c r="X151" s="6"/>
      <c r="Y151" s="6"/>
      <c r="Z151" s="6"/>
      <c r="AA151" s="6"/>
      <c r="AB151" s="6"/>
      <c r="AC151" s="6"/>
      <c r="AD151" s="6"/>
      <c r="AE151" s="6"/>
      <c r="AF151" s="6"/>
      <c r="AG151" s="6"/>
      <c r="AH151" s="6"/>
      <c r="AI151" s="6"/>
      <c r="AJ151" s="6"/>
    </row>
    <row r="152" spans="1:36" ht="15.75" customHeight="1" x14ac:dyDescent="0.35">
      <c r="A152" s="6"/>
      <c r="B152" s="6"/>
      <c r="C152" s="6"/>
      <c r="D152" s="6"/>
      <c r="E152" s="6"/>
      <c r="F152" s="6"/>
      <c r="G152" s="6"/>
      <c r="H152" s="6"/>
      <c r="I152" s="6"/>
      <c r="J152" s="6"/>
      <c r="K152" s="6"/>
      <c r="L152" s="6"/>
      <c r="M152" s="6"/>
      <c r="N152" s="6"/>
      <c r="O152" s="6"/>
      <c r="P152" s="6"/>
      <c r="Q152" s="6"/>
      <c r="R152" s="6"/>
      <c r="S152" s="23"/>
      <c r="T152" s="23"/>
      <c r="U152" s="23"/>
      <c r="V152" s="6"/>
      <c r="W152" s="6"/>
      <c r="X152" s="6"/>
      <c r="Y152" s="6"/>
      <c r="Z152" s="6"/>
      <c r="AA152" s="6"/>
      <c r="AB152" s="6"/>
      <c r="AC152" s="6"/>
      <c r="AD152" s="6"/>
      <c r="AE152" s="6"/>
      <c r="AF152" s="6"/>
      <c r="AG152" s="6"/>
      <c r="AH152" s="6"/>
      <c r="AI152" s="6"/>
      <c r="AJ152" s="6"/>
    </row>
    <row r="153" spans="1:36" ht="15.75" customHeight="1" x14ac:dyDescent="0.35">
      <c r="A153" s="6"/>
      <c r="B153" s="6"/>
      <c r="C153" s="6"/>
      <c r="D153" s="6"/>
      <c r="E153" s="6"/>
      <c r="F153" s="6"/>
      <c r="G153" s="6"/>
      <c r="H153" s="6"/>
      <c r="I153" s="6"/>
      <c r="J153" s="6"/>
      <c r="K153" s="6"/>
      <c r="L153" s="6"/>
      <c r="M153" s="6"/>
      <c r="N153" s="6"/>
      <c r="O153" s="6"/>
      <c r="P153" s="6"/>
      <c r="Q153" s="6"/>
      <c r="R153" s="6"/>
      <c r="S153" s="23"/>
      <c r="T153" s="23"/>
      <c r="U153" s="23"/>
      <c r="V153" s="6"/>
      <c r="W153" s="6"/>
      <c r="X153" s="6"/>
      <c r="Y153" s="6"/>
      <c r="Z153" s="6"/>
      <c r="AA153" s="6"/>
      <c r="AB153" s="6"/>
      <c r="AC153" s="6"/>
      <c r="AD153" s="6"/>
      <c r="AE153" s="6"/>
      <c r="AF153" s="6"/>
      <c r="AG153" s="6"/>
      <c r="AH153" s="6"/>
      <c r="AI153" s="6"/>
      <c r="AJ153" s="6"/>
    </row>
    <row r="154" spans="1:36" ht="15.75" customHeight="1" x14ac:dyDescent="0.35">
      <c r="A154" s="6"/>
      <c r="B154" s="6"/>
      <c r="C154" s="6"/>
      <c r="D154" s="6"/>
      <c r="E154" s="6"/>
      <c r="F154" s="6"/>
      <c r="G154" s="6"/>
      <c r="H154" s="6"/>
      <c r="I154" s="6"/>
      <c r="J154" s="6"/>
      <c r="K154" s="6"/>
      <c r="L154" s="6"/>
      <c r="M154" s="6"/>
      <c r="N154" s="6"/>
      <c r="O154" s="6"/>
      <c r="P154" s="6"/>
      <c r="Q154" s="6"/>
      <c r="R154" s="6"/>
      <c r="S154" s="23"/>
      <c r="T154" s="23"/>
      <c r="U154" s="23"/>
      <c r="V154" s="6"/>
      <c r="W154" s="6"/>
      <c r="X154" s="6"/>
      <c r="Y154" s="6"/>
      <c r="Z154" s="6"/>
      <c r="AA154" s="6"/>
      <c r="AB154" s="6"/>
      <c r="AC154" s="6"/>
      <c r="AD154" s="6"/>
      <c r="AE154" s="6"/>
      <c r="AF154" s="6"/>
      <c r="AG154" s="6"/>
      <c r="AH154" s="6"/>
      <c r="AI154" s="6"/>
      <c r="AJ154" s="6"/>
    </row>
    <row r="155" spans="1:36" ht="15.75" customHeight="1" x14ac:dyDescent="0.35">
      <c r="A155" s="6"/>
      <c r="B155" s="6"/>
      <c r="C155" s="6"/>
      <c r="D155" s="6"/>
      <c r="E155" s="6"/>
      <c r="F155" s="6"/>
      <c r="G155" s="6"/>
      <c r="H155" s="6"/>
      <c r="I155" s="6"/>
      <c r="J155" s="6"/>
      <c r="K155" s="6"/>
      <c r="L155" s="6"/>
      <c r="M155" s="6"/>
      <c r="N155" s="6"/>
      <c r="O155" s="6"/>
      <c r="P155" s="6"/>
      <c r="Q155" s="6"/>
      <c r="R155" s="6"/>
      <c r="S155" s="23"/>
      <c r="T155" s="23"/>
      <c r="U155" s="23"/>
      <c r="V155" s="6"/>
      <c r="W155" s="6"/>
      <c r="X155" s="6"/>
      <c r="Y155" s="6"/>
      <c r="Z155" s="6"/>
      <c r="AA155" s="6"/>
      <c r="AB155" s="6"/>
      <c r="AC155" s="6"/>
      <c r="AD155" s="6"/>
      <c r="AE155" s="6"/>
      <c r="AF155" s="6"/>
      <c r="AG155" s="6"/>
      <c r="AH155" s="6"/>
      <c r="AI155" s="6"/>
      <c r="AJ155" s="6"/>
    </row>
    <row r="156" spans="1:36" ht="15.75" customHeight="1" x14ac:dyDescent="0.35">
      <c r="A156" s="6"/>
      <c r="B156" s="6"/>
      <c r="C156" s="6"/>
      <c r="D156" s="6"/>
      <c r="E156" s="6"/>
      <c r="F156" s="6"/>
      <c r="G156" s="6"/>
      <c r="H156" s="6"/>
      <c r="I156" s="6"/>
      <c r="J156" s="6"/>
      <c r="K156" s="6"/>
      <c r="L156" s="6"/>
      <c r="M156" s="6"/>
      <c r="N156" s="6"/>
      <c r="O156" s="6"/>
      <c r="P156" s="6"/>
      <c r="Q156" s="6"/>
      <c r="R156" s="6"/>
      <c r="S156" s="23"/>
      <c r="T156" s="23"/>
      <c r="U156" s="23"/>
      <c r="V156" s="6"/>
      <c r="W156" s="6"/>
      <c r="X156" s="6"/>
      <c r="Y156" s="6"/>
      <c r="Z156" s="6"/>
      <c r="AA156" s="6"/>
      <c r="AB156" s="6"/>
      <c r="AC156" s="6"/>
      <c r="AD156" s="6"/>
      <c r="AE156" s="6"/>
      <c r="AF156" s="6"/>
      <c r="AG156" s="6"/>
      <c r="AH156" s="6"/>
      <c r="AI156" s="6"/>
      <c r="AJ156" s="6"/>
    </row>
    <row r="157" spans="1:36" ht="15.75" customHeight="1" x14ac:dyDescent="0.35">
      <c r="A157" s="6"/>
      <c r="B157" s="6"/>
      <c r="C157" s="6"/>
      <c r="D157" s="6"/>
      <c r="E157" s="6"/>
      <c r="F157" s="6"/>
      <c r="G157" s="6"/>
      <c r="H157" s="6"/>
      <c r="I157" s="6"/>
      <c r="J157" s="6"/>
      <c r="K157" s="6"/>
      <c r="L157" s="6"/>
      <c r="M157" s="6"/>
      <c r="N157" s="6"/>
      <c r="O157" s="6"/>
      <c r="P157" s="6"/>
      <c r="Q157" s="6"/>
      <c r="R157" s="6"/>
      <c r="S157" s="23"/>
      <c r="T157" s="23"/>
      <c r="U157" s="23"/>
      <c r="V157" s="6"/>
      <c r="W157" s="6"/>
      <c r="X157" s="6"/>
      <c r="Y157" s="6"/>
      <c r="Z157" s="6"/>
      <c r="AA157" s="6"/>
      <c r="AB157" s="6"/>
      <c r="AC157" s="6"/>
      <c r="AD157" s="6"/>
      <c r="AE157" s="6"/>
      <c r="AF157" s="6"/>
      <c r="AG157" s="6"/>
      <c r="AH157" s="6"/>
      <c r="AI157" s="6"/>
      <c r="AJ157" s="6"/>
    </row>
    <row r="158" spans="1:36" ht="15.75" customHeight="1" x14ac:dyDescent="0.35">
      <c r="A158" s="6"/>
      <c r="B158" s="6"/>
      <c r="C158" s="6"/>
      <c r="D158" s="6"/>
      <c r="E158" s="6"/>
      <c r="F158" s="6"/>
      <c r="G158" s="6"/>
      <c r="H158" s="6"/>
      <c r="I158" s="6"/>
      <c r="J158" s="6"/>
      <c r="K158" s="6"/>
      <c r="L158" s="6"/>
      <c r="M158" s="6"/>
      <c r="N158" s="6"/>
      <c r="O158" s="6"/>
      <c r="P158" s="6"/>
      <c r="Q158" s="6"/>
      <c r="R158" s="6"/>
      <c r="S158" s="23"/>
      <c r="T158" s="23"/>
      <c r="U158" s="23"/>
      <c r="V158" s="6"/>
      <c r="W158" s="6"/>
      <c r="X158" s="6"/>
      <c r="Y158" s="6"/>
      <c r="Z158" s="6"/>
      <c r="AA158" s="6"/>
      <c r="AB158" s="6"/>
      <c r="AC158" s="6"/>
      <c r="AD158" s="6"/>
      <c r="AE158" s="6"/>
      <c r="AF158" s="6"/>
      <c r="AG158" s="6"/>
      <c r="AH158" s="6"/>
      <c r="AI158" s="6"/>
      <c r="AJ158" s="6"/>
    </row>
    <row r="159" spans="1:36" ht="15.75" customHeight="1" x14ac:dyDescent="0.35">
      <c r="A159" s="6"/>
      <c r="B159" s="6"/>
      <c r="C159" s="6"/>
      <c r="D159" s="6"/>
      <c r="E159" s="6"/>
      <c r="F159" s="6"/>
      <c r="G159" s="6"/>
      <c r="H159" s="6"/>
      <c r="I159" s="6"/>
      <c r="J159" s="6"/>
      <c r="K159" s="6"/>
      <c r="L159" s="6"/>
      <c r="M159" s="6"/>
      <c r="N159" s="6"/>
      <c r="O159" s="6"/>
      <c r="P159" s="6"/>
      <c r="Q159" s="6"/>
      <c r="R159" s="6"/>
      <c r="S159" s="23"/>
      <c r="T159" s="23"/>
      <c r="U159" s="23"/>
      <c r="V159" s="6"/>
      <c r="W159" s="6"/>
      <c r="X159" s="6"/>
      <c r="Y159" s="6"/>
      <c r="Z159" s="6"/>
      <c r="AA159" s="6"/>
      <c r="AB159" s="6"/>
      <c r="AC159" s="6"/>
      <c r="AD159" s="6"/>
      <c r="AE159" s="6"/>
      <c r="AF159" s="6"/>
      <c r="AG159" s="6"/>
      <c r="AH159" s="6"/>
      <c r="AI159" s="6"/>
      <c r="AJ159" s="6"/>
    </row>
    <row r="160" spans="1:36" ht="15.75" customHeight="1" x14ac:dyDescent="0.35">
      <c r="A160" s="6"/>
      <c r="B160" s="6"/>
      <c r="C160" s="6"/>
      <c r="D160" s="6"/>
      <c r="E160" s="6"/>
      <c r="F160" s="6"/>
      <c r="G160" s="6"/>
      <c r="H160" s="6"/>
      <c r="I160" s="6"/>
      <c r="J160" s="6"/>
      <c r="K160" s="6"/>
      <c r="L160" s="6"/>
      <c r="M160" s="6"/>
      <c r="N160" s="6"/>
      <c r="O160" s="6"/>
      <c r="P160" s="6"/>
      <c r="Q160" s="6"/>
      <c r="R160" s="6"/>
      <c r="S160" s="23"/>
      <c r="T160" s="23"/>
      <c r="U160" s="23"/>
      <c r="V160" s="6"/>
      <c r="W160" s="6"/>
      <c r="X160" s="6"/>
      <c r="Y160" s="6"/>
      <c r="Z160" s="6"/>
      <c r="AA160" s="6"/>
      <c r="AB160" s="6"/>
      <c r="AC160" s="6"/>
      <c r="AD160" s="6"/>
      <c r="AE160" s="6"/>
      <c r="AF160" s="6"/>
      <c r="AG160" s="6"/>
      <c r="AH160" s="6"/>
      <c r="AI160" s="6"/>
      <c r="AJ160" s="6"/>
    </row>
    <row r="161" spans="1:36" ht="15.75" customHeight="1" x14ac:dyDescent="0.35">
      <c r="A161" s="6"/>
      <c r="B161" s="6"/>
      <c r="C161" s="6"/>
      <c r="D161" s="6"/>
      <c r="E161" s="6"/>
      <c r="F161" s="6"/>
      <c r="G161" s="6"/>
      <c r="H161" s="6"/>
      <c r="I161" s="6"/>
      <c r="J161" s="6"/>
      <c r="K161" s="6"/>
      <c r="L161" s="6"/>
      <c r="M161" s="6"/>
      <c r="N161" s="6"/>
      <c r="O161" s="6"/>
      <c r="P161" s="6"/>
      <c r="Q161" s="6"/>
      <c r="R161" s="6"/>
      <c r="S161" s="23"/>
      <c r="T161" s="23"/>
      <c r="U161" s="23"/>
      <c r="V161" s="6"/>
      <c r="W161" s="6"/>
      <c r="X161" s="6"/>
      <c r="Y161" s="6"/>
      <c r="Z161" s="6"/>
      <c r="AA161" s="6"/>
      <c r="AB161" s="6"/>
      <c r="AC161" s="6"/>
      <c r="AD161" s="6"/>
      <c r="AE161" s="6"/>
      <c r="AF161" s="6"/>
      <c r="AG161" s="6"/>
      <c r="AH161" s="6"/>
      <c r="AI161" s="6"/>
      <c r="AJ161" s="6"/>
    </row>
    <row r="162" spans="1:36" ht="15.75" customHeight="1" x14ac:dyDescent="0.35">
      <c r="A162" s="6"/>
      <c r="B162" s="6"/>
      <c r="C162" s="6"/>
      <c r="D162" s="6"/>
      <c r="E162" s="6"/>
      <c r="F162" s="6"/>
      <c r="G162" s="6"/>
      <c r="H162" s="6"/>
      <c r="I162" s="6"/>
      <c r="J162" s="6"/>
      <c r="K162" s="6"/>
      <c r="L162" s="6"/>
      <c r="M162" s="6"/>
      <c r="N162" s="6"/>
      <c r="O162" s="6"/>
      <c r="P162" s="6"/>
      <c r="Q162" s="6"/>
      <c r="R162" s="6"/>
      <c r="S162" s="23"/>
      <c r="T162" s="23"/>
      <c r="U162" s="23"/>
      <c r="V162" s="6"/>
      <c r="W162" s="6"/>
      <c r="X162" s="6"/>
      <c r="Y162" s="6"/>
      <c r="Z162" s="6"/>
      <c r="AA162" s="6"/>
      <c r="AB162" s="6"/>
      <c r="AC162" s="6"/>
      <c r="AD162" s="6"/>
      <c r="AE162" s="6"/>
      <c r="AF162" s="6"/>
      <c r="AG162" s="6"/>
      <c r="AH162" s="6"/>
      <c r="AI162" s="6"/>
      <c r="AJ162" s="6"/>
    </row>
    <row r="163" spans="1:36" ht="15.75" customHeight="1" x14ac:dyDescent="0.35">
      <c r="A163" s="6"/>
      <c r="B163" s="6"/>
      <c r="C163" s="6"/>
      <c r="D163" s="6"/>
      <c r="E163" s="6"/>
      <c r="F163" s="6"/>
      <c r="G163" s="6"/>
      <c r="H163" s="6"/>
      <c r="I163" s="6"/>
      <c r="J163" s="6"/>
      <c r="K163" s="6"/>
      <c r="L163" s="6"/>
      <c r="M163" s="6"/>
      <c r="N163" s="6"/>
      <c r="O163" s="6"/>
      <c r="P163" s="6"/>
      <c r="Q163" s="6"/>
      <c r="R163" s="6"/>
      <c r="S163" s="23"/>
      <c r="T163" s="23"/>
      <c r="U163" s="23"/>
      <c r="V163" s="6"/>
      <c r="W163" s="6"/>
      <c r="X163" s="6"/>
      <c r="Y163" s="6"/>
      <c r="Z163" s="6"/>
      <c r="AA163" s="6"/>
      <c r="AB163" s="6"/>
      <c r="AC163" s="6"/>
      <c r="AD163" s="6"/>
      <c r="AE163" s="6"/>
      <c r="AF163" s="6"/>
      <c r="AG163" s="6"/>
      <c r="AH163" s="6"/>
      <c r="AI163" s="6"/>
      <c r="AJ163" s="6"/>
    </row>
    <row r="164" spans="1:36" ht="15.75" customHeight="1" x14ac:dyDescent="0.35">
      <c r="A164" s="6"/>
      <c r="B164" s="6"/>
      <c r="C164" s="6"/>
      <c r="D164" s="6"/>
      <c r="E164" s="6"/>
      <c r="F164" s="6"/>
      <c r="G164" s="6"/>
      <c r="H164" s="6"/>
      <c r="I164" s="6"/>
      <c r="J164" s="6"/>
      <c r="K164" s="6"/>
      <c r="L164" s="6"/>
      <c r="M164" s="6"/>
      <c r="N164" s="6"/>
      <c r="O164" s="6"/>
      <c r="P164" s="6"/>
      <c r="Q164" s="6"/>
      <c r="R164" s="6"/>
      <c r="S164" s="23"/>
      <c r="T164" s="23"/>
      <c r="U164" s="23"/>
      <c r="V164" s="6"/>
      <c r="W164" s="6"/>
      <c r="X164" s="6"/>
      <c r="Y164" s="6"/>
      <c r="Z164" s="6"/>
      <c r="AA164" s="6"/>
      <c r="AB164" s="6"/>
      <c r="AC164" s="6"/>
      <c r="AD164" s="6"/>
      <c r="AE164" s="6"/>
      <c r="AF164" s="6"/>
      <c r="AG164" s="6"/>
      <c r="AH164" s="6"/>
      <c r="AI164" s="6"/>
      <c r="AJ164" s="6"/>
    </row>
    <row r="165" spans="1:36" ht="15.75" customHeight="1" x14ac:dyDescent="0.35">
      <c r="A165" s="6"/>
      <c r="B165" s="6"/>
      <c r="C165" s="6"/>
      <c r="D165" s="6"/>
      <c r="E165" s="6"/>
      <c r="F165" s="6"/>
      <c r="G165" s="6"/>
      <c r="H165" s="6"/>
      <c r="I165" s="6"/>
      <c r="J165" s="6"/>
      <c r="K165" s="6"/>
      <c r="L165" s="6"/>
      <c r="M165" s="6"/>
      <c r="N165" s="6"/>
      <c r="O165" s="6"/>
      <c r="P165" s="6"/>
      <c r="Q165" s="6"/>
      <c r="R165" s="6"/>
      <c r="S165" s="23"/>
      <c r="T165" s="23"/>
      <c r="U165" s="23"/>
      <c r="V165" s="6"/>
      <c r="W165" s="6"/>
      <c r="X165" s="6"/>
      <c r="Y165" s="6"/>
      <c r="Z165" s="6"/>
      <c r="AA165" s="6"/>
      <c r="AB165" s="6"/>
      <c r="AC165" s="6"/>
      <c r="AD165" s="6"/>
      <c r="AE165" s="6"/>
      <c r="AF165" s="6"/>
      <c r="AG165" s="6"/>
      <c r="AH165" s="6"/>
      <c r="AI165" s="6"/>
      <c r="AJ165" s="6"/>
    </row>
    <row r="166" spans="1:36" ht="15.75" customHeight="1" x14ac:dyDescent="0.35">
      <c r="A166" s="6"/>
      <c r="B166" s="6"/>
      <c r="C166" s="6"/>
      <c r="D166" s="6"/>
      <c r="E166" s="6"/>
      <c r="F166" s="6"/>
      <c r="G166" s="6"/>
      <c r="H166" s="6"/>
      <c r="I166" s="6"/>
      <c r="J166" s="6"/>
      <c r="K166" s="6"/>
      <c r="L166" s="6"/>
      <c r="M166" s="6"/>
      <c r="N166" s="6"/>
      <c r="O166" s="6"/>
      <c r="P166" s="6"/>
      <c r="Q166" s="6"/>
      <c r="R166" s="6"/>
      <c r="S166" s="23"/>
      <c r="T166" s="23"/>
      <c r="U166" s="23"/>
      <c r="V166" s="6"/>
      <c r="W166" s="6"/>
      <c r="X166" s="6"/>
      <c r="Y166" s="6"/>
      <c r="Z166" s="6"/>
      <c r="AA166" s="6"/>
      <c r="AB166" s="6"/>
      <c r="AC166" s="6"/>
      <c r="AD166" s="6"/>
      <c r="AE166" s="6"/>
      <c r="AF166" s="6"/>
      <c r="AG166" s="6"/>
      <c r="AH166" s="6"/>
      <c r="AI166" s="6"/>
      <c r="AJ166" s="6"/>
    </row>
    <row r="167" spans="1:36" ht="15.75" customHeight="1" x14ac:dyDescent="0.35">
      <c r="A167" s="6"/>
      <c r="B167" s="6"/>
      <c r="C167" s="6"/>
      <c r="D167" s="6"/>
      <c r="E167" s="6"/>
      <c r="F167" s="6"/>
      <c r="G167" s="6"/>
      <c r="H167" s="6"/>
      <c r="I167" s="6"/>
      <c r="J167" s="6"/>
      <c r="K167" s="6"/>
      <c r="L167" s="6"/>
      <c r="M167" s="6"/>
      <c r="N167" s="6"/>
      <c r="O167" s="6"/>
      <c r="P167" s="6"/>
      <c r="Q167" s="6"/>
      <c r="R167" s="6"/>
      <c r="S167" s="23"/>
      <c r="T167" s="23"/>
      <c r="U167" s="23"/>
      <c r="V167" s="6"/>
      <c r="W167" s="6"/>
      <c r="X167" s="6"/>
      <c r="Y167" s="6"/>
      <c r="Z167" s="6"/>
      <c r="AA167" s="6"/>
      <c r="AB167" s="6"/>
      <c r="AC167" s="6"/>
      <c r="AD167" s="6"/>
      <c r="AE167" s="6"/>
      <c r="AF167" s="6"/>
      <c r="AG167" s="6"/>
      <c r="AH167" s="6"/>
      <c r="AI167" s="6"/>
      <c r="AJ167" s="6"/>
    </row>
    <row r="168" spans="1:36" ht="15.75" customHeight="1" x14ac:dyDescent="0.35">
      <c r="A168" s="6"/>
      <c r="B168" s="6"/>
      <c r="C168" s="6"/>
      <c r="D168" s="6"/>
      <c r="E168" s="6"/>
      <c r="F168" s="6"/>
      <c r="G168" s="6"/>
      <c r="H168" s="6"/>
      <c r="I168" s="6"/>
      <c r="J168" s="6"/>
      <c r="K168" s="6"/>
      <c r="L168" s="6"/>
      <c r="M168" s="6"/>
      <c r="N168" s="6"/>
      <c r="O168" s="6"/>
      <c r="P168" s="6"/>
      <c r="Q168" s="6"/>
      <c r="R168" s="6"/>
      <c r="S168" s="23"/>
      <c r="T168" s="23"/>
      <c r="U168" s="23"/>
      <c r="V168" s="6"/>
      <c r="W168" s="6"/>
      <c r="X168" s="6"/>
      <c r="Y168" s="6"/>
      <c r="Z168" s="6"/>
      <c r="AA168" s="6"/>
      <c r="AB168" s="6"/>
      <c r="AC168" s="6"/>
      <c r="AD168" s="6"/>
      <c r="AE168" s="6"/>
      <c r="AF168" s="6"/>
      <c r="AG168" s="6"/>
      <c r="AH168" s="6"/>
      <c r="AI168" s="6"/>
      <c r="AJ168" s="6"/>
    </row>
    <row r="169" spans="1:36" ht="15.75" customHeight="1" x14ac:dyDescent="0.35">
      <c r="A169" s="6"/>
      <c r="B169" s="6"/>
      <c r="C169" s="6"/>
      <c r="D169" s="6"/>
      <c r="E169" s="6"/>
      <c r="F169" s="6"/>
      <c r="G169" s="6"/>
      <c r="H169" s="6"/>
      <c r="I169" s="6"/>
      <c r="J169" s="6"/>
      <c r="K169" s="6"/>
      <c r="L169" s="6"/>
      <c r="M169" s="6"/>
      <c r="N169" s="6"/>
      <c r="O169" s="6"/>
      <c r="P169" s="6"/>
      <c r="Q169" s="6"/>
      <c r="R169" s="6"/>
      <c r="S169" s="23"/>
      <c r="T169" s="23"/>
      <c r="U169" s="23"/>
      <c r="V169" s="6"/>
      <c r="W169" s="6"/>
      <c r="X169" s="6"/>
      <c r="Y169" s="6"/>
      <c r="Z169" s="6"/>
      <c r="AA169" s="6"/>
      <c r="AB169" s="6"/>
      <c r="AC169" s="6"/>
      <c r="AD169" s="6"/>
      <c r="AE169" s="6"/>
      <c r="AF169" s="6"/>
      <c r="AG169" s="6"/>
      <c r="AH169" s="6"/>
      <c r="AI169" s="6"/>
      <c r="AJ169" s="6"/>
    </row>
    <row r="170" spans="1:36" ht="15.75" customHeight="1" x14ac:dyDescent="0.35">
      <c r="A170" s="6"/>
      <c r="B170" s="6"/>
      <c r="C170" s="6"/>
      <c r="D170" s="6"/>
      <c r="E170" s="6"/>
      <c r="F170" s="6"/>
      <c r="G170" s="6"/>
      <c r="H170" s="6"/>
      <c r="I170" s="6"/>
      <c r="J170" s="6"/>
      <c r="K170" s="6"/>
      <c r="L170" s="6"/>
      <c r="M170" s="6"/>
      <c r="N170" s="6"/>
      <c r="O170" s="6"/>
      <c r="P170" s="6"/>
      <c r="Q170" s="6"/>
      <c r="R170" s="6"/>
      <c r="S170" s="23"/>
      <c r="T170" s="23"/>
      <c r="U170" s="23"/>
      <c r="V170" s="6"/>
      <c r="W170" s="6"/>
      <c r="X170" s="6"/>
      <c r="Y170" s="6"/>
      <c r="Z170" s="6"/>
      <c r="AA170" s="6"/>
      <c r="AB170" s="6"/>
      <c r="AC170" s="6"/>
      <c r="AD170" s="6"/>
      <c r="AE170" s="6"/>
      <c r="AF170" s="6"/>
      <c r="AG170" s="6"/>
      <c r="AH170" s="6"/>
      <c r="AI170" s="6"/>
      <c r="AJ170" s="6"/>
    </row>
    <row r="171" spans="1:36" ht="15.75" customHeight="1" x14ac:dyDescent="0.35">
      <c r="A171" s="6"/>
      <c r="B171" s="6"/>
      <c r="C171" s="6"/>
      <c r="D171" s="6"/>
      <c r="E171" s="6"/>
      <c r="F171" s="6"/>
      <c r="G171" s="6"/>
      <c r="H171" s="6"/>
      <c r="I171" s="6"/>
      <c r="J171" s="6"/>
      <c r="K171" s="6"/>
      <c r="L171" s="6"/>
      <c r="M171" s="6"/>
      <c r="N171" s="6"/>
      <c r="O171" s="6"/>
      <c r="P171" s="6"/>
      <c r="Q171" s="6"/>
      <c r="R171" s="6"/>
      <c r="S171" s="23"/>
      <c r="T171" s="23"/>
      <c r="U171" s="23"/>
      <c r="V171" s="6"/>
      <c r="W171" s="6"/>
      <c r="X171" s="6"/>
      <c r="Y171" s="6"/>
      <c r="Z171" s="6"/>
      <c r="AA171" s="6"/>
      <c r="AB171" s="6"/>
      <c r="AC171" s="6"/>
      <c r="AD171" s="6"/>
      <c r="AE171" s="6"/>
      <c r="AF171" s="6"/>
      <c r="AG171" s="6"/>
      <c r="AH171" s="6"/>
      <c r="AI171" s="6"/>
      <c r="AJ171" s="6"/>
    </row>
    <row r="172" spans="1:36" ht="15.75" customHeight="1" x14ac:dyDescent="0.35">
      <c r="A172" s="6"/>
      <c r="B172" s="6"/>
      <c r="C172" s="6"/>
      <c r="D172" s="6"/>
      <c r="E172" s="6"/>
      <c r="F172" s="6"/>
      <c r="G172" s="6"/>
      <c r="H172" s="6"/>
      <c r="I172" s="6"/>
      <c r="J172" s="6"/>
      <c r="K172" s="6"/>
      <c r="L172" s="6"/>
      <c r="M172" s="6"/>
      <c r="N172" s="6"/>
      <c r="O172" s="6"/>
      <c r="P172" s="6"/>
      <c r="Q172" s="6"/>
      <c r="R172" s="6"/>
      <c r="S172" s="23"/>
      <c r="T172" s="23"/>
      <c r="U172" s="23"/>
      <c r="V172" s="6"/>
      <c r="W172" s="6"/>
      <c r="X172" s="6"/>
      <c r="Y172" s="6"/>
      <c r="Z172" s="6"/>
      <c r="AA172" s="6"/>
      <c r="AB172" s="6"/>
      <c r="AC172" s="6"/>
      <c r="AD172" s="6"/>
      <c r="AE172" s="6"/>
      <c r="AF172" s="6"/>
      <c r="AG172" s="6"/>
      <c r="AH172" s="6"/>
      <c r="AI172" s="6"/>
      <c r="AJ172" s="6"/>
    </row>
    <row r="173" spans="1:36" ht="15.75" customHeight="1" x14ac:dyDescent="0.35">
      <c r="A173" s="6"/>
      <c r="B173" s="6"/>
      <c r="C173" s="6"/>
      <c r="D173" s="6"/>
      <c r="E173" s="6"/>
      <c r="F173" s="6"/>
      <c r="G173" s="6"/>
      <c r="H173" s="6"/>
      <c r="I173" s="6"/>
      <c r="J173" s="6"/>
      <c r="K173" s="6"/>
      <c r="L173" s="6"/>
      <c r="M173" s="6"/>
      <c r="N173" s="6"/>
      <c r="O173" s="6"/>
      <c r="P173" s="6"/>
      <c r="Q173" s="6"/>
      <c r="R173" s="6"/>
      <c r="S173" s="23"/>
      <c r="T173" s="23"/>
      <c r="U173" s="23"/>
      <c r="V173" s="6"/>
      <c r="W173" s="6"/>
      <c r="X173" s="6"/>
      <c r="Y173" s="6"/>
      <c r="Z173" s="6"/>
      <c r="AA173" s="6"/>
      <c r="AB173" s="6"/>
      <c r="AC173" s="6"/>
      <c r="AD173" s="6"/>
      <c r="AE173" s="6"/>
      <c r="AF173" s="6"/>
      <c r="AG173" s="6"/>
      <c r="AH173" s="6"/>
      <c r="AI173" s="6"/>
      <c r="AJ173" s="6"/>
    </row>
    <row r="174" spans="1:36" ht="15.75" customHeight="1" x14ac:dyDescent="0.35">
      <c r="A174" s="6"/>
      <c r="B174" s="6"/>
      <c r="C174" s="6"/>
      <c r="D174" s="6"/>
      <c r="E174" s="6"/>
      <c r="F174" s="6"/>
      <c r="G174" s="6"/>
      <c r="H174" s="6"/>
      <c r="I174" s="6"/>
      <c r="J174" s="6"/>
      <c r="K174" s="6"/>
      <c r="L174" s="6"/>
      <c r="M174" s="6"/>
      <c r="N174" s="6"/>
      <c r="O174" s="6"/>
      <c r="P174" s="6"/>
      <c r="Q174" s="6"/>
      <c r="R174" s="6"/>
      <c r="S174" s="23"/>
      <c r="T174" s="23"/>
      <c r="U174" s="23"/>
      <c r="V174" s="6"/>
      <c r="W174" s="6"/>
      <c r="X174" s="6"/>
      <c r="Y174" s="6"/>
      <c r="Z174" s="6"/>
      <c r="AA174" s="6"/>
      <c r="AB174" s="6"/>
      <c r="AC174" s="6"/>
      <c r="AD174" s="6"/>
      <c r="AE174" s="6"/>
      <c r="AF174" s="6"/>
      <c r="AG174" s="6"/>
      <c r="AH174" s="6"/>
      <c r="AI174" s="6"/>
      <c r="AJ174" s="6"/>
    </row>
    <row r="175" spans="1:36" ht="15.75" customHeight="1" x14ac:dyDescent="0.35">
      <c r="A175" s="6"/>
      <c r="B175" s="6"/>
      <c r="C175" s="6"/>
      <c r="D175" s="6"/>
      <c r="E175" s="6"/>
      <c r="F175" s="6"/>
      <c r="G175" s="6"/>
      <c r="H175" s="6"/>
      <c r="I175" s="6"/>
      <c r="J175" s="6"/>
      <c r="K175" s="6"/>
      <c r="L175" s="6"/>
      <c r="M175" s="6"/>
      <c r="N175" s="6"/>
      <c r="O175" s="6"/>
      <c r="P175" s="6"/>
      <c r="Q175" s="6"/>
      <c r="R175" s="6"/>
      <c r="S175" s="23"/>
      <c r="T175" s="23"/>
      <c r="U175" s="23"/>
      <c r="V175" s="6"/>
      <c r="W175" s="6"/>
      <c r="X175" s="6"/>
      <c r="Y175" s="6"/>
      <c r="Z175" s="6"/>
      <c r="AA175" s="6"/>
      <c r="AB175" s="6"/>
      <c r="AC175" s="6"/>
      <c r="AD175" s="6"/>
      <c r="AE175" s="6"/>
      <c r="AF175" s="6"/>
      <c r="AG175" s="6"/>
      <c r="AH175" s="6"/>
      <c r="AI175" s="6"/>
      <c r="AJ175" s="6"/>
    </row>
    <row r="176" spans="1:36" ht="15.75" customHeight="1" x14ac:dyDescent="0.35">
      <c r="A176" s="6"/>
      <c r="B176" s="6"/>
      <c r="C176" s="6"/>
      <c r="D176" s="6"/>
      <c r="E176" s="6"/>
      <c r="F176" s="6"/>
      <c r="G176" s="6"/>
      <c r="H176" s="6"/>
      <c r="I176" s="6"/>
      <c r="J176" s="6"/>
      <c r="K176" s="6"/>
      <c r="L176" s="6"/>
      <c r="M176" s="6"/>
      <c r="N176" s="6"/>
      <c r="O176" s="6"/>
      <c r="P176" s="6"/>
      <c r="Q176" s="6"/>
      <c r="R176" s="6"/>
      <c r="S176" s="23"/>
      <c r="T176" s="23"/>
      <c r="U176" s="23"/>
      <c r="V176" s="6"/>
      <c r="W176" s="6"/>
      <c r="X176" s="6"/>
      <c r="Y176" s="6"/>
      <c r="Z176" s="6"/>
      <c r="AA176" s="6"/>
      <c r="AB176" s="6"/>
      <c r="AC176" s="6"/>
      <c r="AD176" s="6"/>
      <c r="AE176" s="6"/>
      <c r="AF176" s="6"/>
      <c r="AG176" s="6"/>
      <c r="AH176" s="6"/>
      <c r="AI176" s="6"/>
      <c r="AJ176" s="6"/>
    </row>
    <row r="177" spans="1:36" ht="15.75" customHeight="1" x14ac:dyDescent="0.35">
      <c r="A177" s="6"/>
      <c r="B177" s="6"/>
      <c r="C177" s="6"/>
      <c r="D177" s="6"/>
      <c r="E177" s="6"/>
      <c r="F177" s="6"/>
      <c r="G177" s="6"/>
      <c r="H177" s="6"/>
      <c r="I177" s="6"/>
      <c r="J177" s="6"/>
      <c r="K177" s="6"/>
      <c r="L177" s="6"/>
      <c r="M177" s="6"/>
      <c r="N177" s="6"/>
      <c r="O177" s="6"/>
      <c r="P177" s="6"/>
      <c r="Q177" s="6"/>
      <c r="R177" s="6"/>
      <c r="S177" s="23"/>
      <c r="T177" s="23"/>
      <c r="U177" s="23"/>
      <c r="V177" s="6"/>
      <c r="W177" s="6"/>
      <c r="X177" s="6"/>
      <c r="Y177" s="6"/>
      <c r="Z177" s="6"/>
      <c r="AA177" s="6"/>
      <c r="AB177" s="6"/>
      <c r="AC177" s="6"/>
      <c r="AD177" s="6"/>
      <c r="AE177" s="6"/>
      <c r="AF177" s="6"/>
      <c r="AG177" s="6"/>
      <c r="AH177" s="6"/>
      <c r="AI177" s="6"/>
      <c r="AJ177" s="6"/>
    </row>
    <row r="178" spans="1:36" ht="15.75" customHeight="1" x14ac:dyDescent="0.35">
      <c r="A178" s="6"/>
      <c r="B178" s="6"/>
      <c r="C178" s="6"/>
      <c r="D178" s="6"/>
      <c r="E178" s="6"/>
      <c r="F178" s="6"/>
      <c r="G178" s="6"/>
      <c r="H178" s="6"/>
      <c r="I178" s="6"/>
      <c r="J178" s="6"/>
      <c r="K178" s="6"/>
      <c r="L178" s="6"/>
      <c r="M178" s="6"/>
      <c r="N178" s="6"/>
      <c r="O178" s="6"/>
      <c r="P178" s="6"/>
      <c r="Q178" s="6"/>
      <c r="R178" s="6"/>
      <c r="S178" s="23"/>
      <c r="T178" s="23"/>
      <c r="U178" s="23"/>
      <c r="V178" s="6"/>
      <c r="W178" s="6"/>
      <c r="X178" s="6"/>
      <c r="Y178" s="6"/>
      <c r="Z178" s="6"/>
      <c r="AA178" s="6"/>
      <c r="AB178" s="6"/>
      <c r="AC178" s="6"/>
      <c r="AD178" s="6"/>
      <c r="AE178" s="6"/>
      <c r="AF178" s="6"/>
      <c r="AG178" s="6"/>
      <c r="AH178" s="6"/>
      <c r="AI178" s="6"/>
      <c r="AJ178" s="6"/>
    </row>
    <row r="179" spans="1:36" ht="15.75" customHeight="1" x14ac:dyDescent="0.35">
      <c r="A179" s="6"/>
      <c r="B179" s="6"/>
      <c r="C179" s="6"/>
      <c r="D179" s="6"/>
      <c r="E179" s="6"/>
      <c r="F179" s="6"/>
      <c r="G179" s="6"/>
      <c r="H179" s="6"/>
      <c r="I179" s="6"/>
      <c r="J179" s="6"/>
      <c r="K179" s="6"/>
      <c r="L179" s="6"/>
      <c r="M179" s="6"/>
      <c r="N179" s="6"/>
      <c r="O179" s="6"/>
      <c r="P179" s="6"/>
      <c r="Q179" s="6"/>
      <c r="R179" s="6"/>
      <c r="S179" s="23"/>
      <c r="T179" s="23"/>
      <c r="U179" s="23"/>
      <c r="V179" s="6"/>
      <c r="W179" s="6"/>
      <c r="X179" s="6"/>
      <c r="Y179" s="6"/>
      <c r="Z179" s="6"/>
      <c r="AA179" s="6"/>
      <c r="AB179" s="6"/>
      <c r="AC179" s="6"/>
      <c r="AD179" s="6"/>
      <c r="AE179" s="6"/>
      <c r="AF179" s="6"/>
      <c r="AG179" s="6"/>
      <c r="AH179" s="6"/>
      <c r="AI179" s="6"/>
      <c r="AJ179" s="6"/>
    </row>
    <row r="180" spans="1:36" ht="15.75" customHeight="1" x14ac:dyDescent="0.35">
      <c r="A180" s="6"/>
      <c r="B180" s="6"/>
      <c r="C180" s="6"/>
      <c r="D180" s="6"/>
      <c r="E180" s="6"/>
      <c r="F180" s="6"/>
      <c r="G180" s="6"/>
      <c r="H180" s="6"/>
      <c r="I180" s="6"/>
      <c r="J180" s="6"/>
      <c r="K180" s="6"/>
      <c r="L180" s="6"/>
      <c r="M180" s="6"/>
      <c r="N180" s="6"/>
      <c r="O180" s="6"/>
      <c r="P180" s="6"/>
      <c r="Q180" s="6"/>
      <c r="R180" s="6"/>
      <c r="S180" s="23"/>
      <c r="T180" s="23"/>
      <c r="U180" s="23"/>
      <c r="V180" s="6"/>
      <c r="W180" s="6"/>
      <c r="X180" s="6"/>
      <c r="Y180" s="6"/>
      <c r="Z180" s="6"/>
      <c r="AA180" s="6"/>
      <c r="AB180" s="6"/>
      <c r="AC180" s="6"/>
      <c r="AD180" s="6"/>
      <c r="AE180" s="6"/>
      <c r="AF180" s="6"/>
      <c r="AG180" s="6"/>
      <c r="AH180" s="6"/>
      <c r="AI180" s="6"/>
      <c r="AJ180" s="6"/>
    </row>
    <row r="181" spans="1:36" ht="15.75" customHeight="1" x14ac:dyDescent="0.35">
      <c r="A181" s="6"/>
      <c r="B181" s="6"/>
      <c r="C181" s="6"/>
      <c r="D181" s="6"/>
      <c r="E181" s="6"/>
      <c r="F181" s="6"/>
      <c r="G181" s="6"/>
      <c r="H181" s="6"/>
      <c r="I181" s="6"/>
      <c r="J181" s="6"/>
      <c r="K181" s="6"/>
      <c r="L181" s="6"/>
      <c r="M181" s="6"/>
      <c r="N181" s="6"/>
      <c r="O181" s="6"/>
      <c r="P181" s="6"/>
      <c r="Q181" s="6"/>
      <c r="R181" s="6"/>
      <c r="S181" s="23"/>
      <c r="T181" s="23"/>
      <c r="U181" s="23"/>
      <c r="V181" s="6"/>
      <c r="W181" s="6"/>
      <c r="X181" s="6"/>
      <c r="Y181" s="6"/>
      <c r="Z181" s="6"/>
      <c r="AA181" s="6"/>
      <c r="AB181" s="6"/>
      <c r="AC181" s="6"/>
      <c r="AD181" s="6"/>
      <c r="AE181" s="6"/>
      <c r="AF181" s="6"/>
      <c r="AG181" s="6"/>
      <c r="AH181" s="6"/>
      <c r="AI181" s="6"/>
      <c r="AJ181" s="6"/>
    </row>
    <row r="182" spans="1:36" ht="15.75" customHeight="1" x14ac:dyDescent="0.35">
      <c r="A182" s="6"/>
      <c r="B182" s="6"/>
      <c r="C182" s="6"/>
      <c r="D182" s="6"/>
      <c r="E182" s="6"/>
      <c r="F182" s="6"/>
      <c r="G182" s="6"/>
      <c r="H182" s="6"/>
      <c r="I182" s="6"/>
      <c r="J182" s="6"/>
      <c r="K182" s="6"/>
      <c r="L182" s="6"/>
      <c r="M182" s="6"/>
      <c r="N182" s="6"/>
      <c r="O182" s="6"/>
      <c r="P182" s="6"/>
      <c r="Q182" s="6"/>
      <c r="R182" s="6"/>
      <c r="S182" s="23"/>
      <c r="T182" s="23"/>
      <c r="U182" s="23"/>
      <c r="V182" s="6"/>
      <c r="W182" s="6"/>
      <c r="X182" s="6"/>
      <c r="Y182" s="6"/>
      <c r="Z182" s="6"/>
      <c r="AA182" s="6"/>
      <c r="AB182" s="6"/>
      <c r="AC182" s="6"/>
      <c r="AD182" s="6"/>
      <c r="AE182" s="6"/>
      <c r="AF182" s="6"/>
      <c r="AG182" s="6"/>
      <c r="AH182" s="6"/>
      <c r="AI182" s="6"/>
      <c r="AJ182" s="6"/>
    </row>
    <row r="183" spans="1:36" ht="15.75" customHeight="1" x14ac:dyDescent="0.35">
      <c r="A183" s="6"/>
      <c r="B183" s="6"/>
      <c r="C183" s="6"/>
      <c r="D183" s="6"/>
      <c r="E183" s="6"/>
      <c r="F183" s="6"/>
      <c r="G183" s="6"/>
      <c r="H183" s="6"/>
      <c r="I183" s="6"/>
      <c r="J183" s="6"/>
      <c r="K183" s="6"/>
      <c r="L183" s="6"/>
      <c r="M183" s="6"/>
      <c r="N183" s="6"/>
      <c r="O183" s="6"/>
      <c r="P183" s="6"/>
      <c r="Q183" s="6"/>
      <c r="R183" s="6"/>
      <c r="S183" s="23"/>
      <c r="T183" s="23"/>
      <c r="U183" s="23"/>
      <c r="V183" s="6"/>
      <c r="W183" s="6"/>
      <c r="X183" s="6"/>
      <c r="Y183" s="6"/>
      <c r="Z183" s="6"/>
      <c r="AA183" s="6"/>
      <c r="AB183" s="6"/>
      <c r="AC183" s="6"/>
      <c r="AD183" s="6"/>
      <c r="AE183" s="6"/>
      <c r="AF183" s="6"/>
      <c r="AG183" s="6"/>
      <c r="AH183" s="6"/>
      <c r="AI183" s="6"/>
      <c r="AJ183" s="6"/>
    </row>
    <row r="184" spans="1:36" ht="15.75" customHeight="1" x14ac:dyDescent="0.35">
      <c r="A184" s="6"/>
      <c r="B184" s="6"/>
      <c r="C184" s="6"/>
      <c r="D184" s="6"/>
      <c r="E184" s="6"/>
      <c r="F184" s="6"/>
      <c r="G184" s="6"/>
      <c r="H184" s="6"/>
      <c r="I184" s="6"/>
      <c r="J184" s="6"/>
      <c r="K184" s="6"/>
      <c r="L184" s="6"/>
      <c r="M184" s="6"/>
      <c r="N184" s="6"/>
      <c r="O184" s="6"/>
      <c r="P184" s="6"/>
      <c r="Q184" s="6"/>
      <c r="R184" s="6"/>
      <c r="S184" s="23"/>
      <c r="T184" s="23"/>
      <c r="U184" s="23"/>
      <c r="V184" s="6"/>
      <c r="W184" s="6"/>
      <c r="X184" s="6"/>
      <c r="Y184" s="6"/>
      <c r="Z184" s="6"/>
      <c r="AA184" s="6"/>
      <c r="AB184" s="6"/>
      <c r="AC184" s="6"/>
      <c r="AD184" s="6"/>
      <c r="AE184" s="6"/>
      <c r="AF184" s="6"/>
      <c r="AG184" s="6"/>
      <c r="AH184" s="6"/>
      <c r="AI184" s="6"/>
      <c r="AJ184" s="6"/>
    </row>
    <row r="185" spans="1:36" ht="15.75" customHeight="1" x14ac:dyDescent="0.35">
      <c r="A185" s="6"/>
      <c r="B185" s="6"/>
      <c r="C185" s="6"/>
      <c r="D185" s="6"/>
      <c r="E185" s="6"/>
      <c r="F185" s="6"/>
      <c r="G185" s="6"/>
      <c r="H185" s="6"/>
      <c r="I185" s="6"/>
      <c r="J185" s="6"/>
      <c r="K185" s="6"/>
      <c r="L185" s="6"/>
      <c r="M185" s="6"/>
      <c r="N185" s="6"/>
      <c r="O185" s="6"/>
      <c r="P185" s="6"/>
      <c r="Q185" s="6"/>
      <c r="R185" s="6"/>
      <c r="S185" s="23"/>
      <c r="T185" s="23"/>
      <c r="U185" s="23"/>
      <c r="V185" s="6"/>
      <c r="W185" s="6"/>
      <c r="X185" s="6"/>
      <c r="Y185" s="6"/>
      <c r="Z185" s="6"/>
      <c r="AA185" s="6"/>
      <c r="AB185" s="6"/>
      <c r="AC185" s="6"/>
      <c r="AD185" s="6"/>
      <c r="AE185" s="6"/>
      <c r="AF185" s="6"/>
      <c r="AG185" s="6"/>
      <c r="AH185" s="6"/>
      <c r="AI185" s="6"/>
      <c r="AJ185" s="6"/>
    </row>
    <row r="186" spans="1:36" ht="15.75" customHeight="1" x14ac:dyDescent="0.35">
      <c r="A186" s="6"/>
      <c r="B186" s="6"/>
      <c r="C186" s="6"/>
      <c r="D186" s="6"/>
      <c r="E186" s="6"/>
      <c r="F186" s="6"/>
      <c r="G186" s="6"/>
      <c r="H186" s="6"/>
      <c r="I186" s="6"/>
      <c r="J186" s="6"/>
      <c r="K186" s="6"/>
      <c r="L186" s="6"/>
      <c r="M186" s="6"/>
      <c r="N186" s="6"/>
      <c r="O186" s="6"/>
      <c r="P186" s="6"/>
      <c r="Q186" s="6"/>
      <c r="R186" s="6"/>
      <c r="S186" s="23"/>
      <c r="T186" s="23"/>
      <c r="U186" s="23"/>
      <c r="V186" s="6"/>
      <c r="W186" s="6"/>
      <c r="X186" s="6"/>
      <c r="Y186" s="6"/>
      <c r="Z186" s="6"/>
      <c r="AA186" s="6"/>
      <c r="AB186" s="6"/>
      <c r="AC186" s="6"/>
      <c r="AD186" s="6"/>
      <c r="AE186" s="6"/>
      <c r="AF186" s="6"/>
      <c r="AG186" s="6"/>
      <c r="AH186" s="6"/>
      <c r="AI186" s="6"/>
      <c r="AJ186" s="6"/>
    </row>
    <row r="187" spans="1:36" ht="15.75" customHeight="1" x14ac:dyDescent="0.35">
      <c r="A187" s="6"/>
      <c r="B187" s="6"/>
      <c r="C187" s="6"/>
      <c r="D187" s="6"/>
      <c r="E187" s="6"/>
      <c r="F187" s="6"/>
      <c r="G187" s="6"/>
      <c r="H187" s="6"/>
      <c r="I187" s="6"/>
      <c r="J187" s="6"/>
      <c r="K187" s="6"/>
      <c r="L187" s="6"/>
      <c r="M187" s="6"/>
      <c r="N187" s="6"/>
      <c r="O187" s="6"/>
      <c r="P187" s="6"/>
      <c r="Q187" s="6"/>
      <c r="R187" s="6"/>
      <c r="S187" s="23"/>
      <c r="T187" s="23"/>
      <c r="U187" s="23"/>
      <c r="V187" s="6"/>
      <c r="W187" s="6"/>
      <c r="X187" s="6"/>
      <c r="Y187" s="6"/>
      <c r="Z187" s="6"/>
      <c r="AA187" s="6"/>
      <c r="AB187" s="6"/>
      <c r="AC187" s="6"/>
      <c r="AD187" s="6"/>
      <c r="AE187" s="6"/>
      <c r="AF187" s="6"/>
      <c r="AG187" s="6"/>
      <c r="AH187" s="6"/>
      <c r="AI187" s="6"/>
      <c r="AJ187" s="6"/>
    </row>
    <row r="188" spans="1:36" ht="15.75" customHeight="1" x14ac:dyDescent="0.35">
      <c r="A188" s="6"/>
      <c r="B188" s="6"/>
      <c r="C188" s="6"/>
      <c r="D188" s="6"/>
      <c r="E188" s="6"/>
      <c r="F188" s="6"/>
      <c r="G188" s="6"/>
      <c r="H188" s="6"/>
      <c r="I188" s="6"/>
      <c r="J188" s="6"/>
      <c r="K188" s="6"/>
      <c r="L188" s="6"/>
      <c r="M188" s="6"/>
      <c r="N188" s="6"/>
      <c r="O188" s="6"/>
      <c r="P188" s="6"/>
      <c r="Q188" s="6"/>
      <c r="R188" s="6"/>
      <c r="S188" s="23"/>
      <c r="T188" s="23"/>
      <c r="U188" s="23"/>
      <c r="V188" s="6"/>
      <c r="W188" s="6"/>
      <c r="X188" s="6"/>
      <c r="Y188" s="6"/>
      <c r="Z188" s="6"/>
      <c r="AA188" s="6"/>
      <c r="AB188" s="6"/>
      <c r="AC188" s="6"/>
      <c r="AD188" s="6"/>
      <c r="AE188" s="6"/>
      <c r="AF188" s="6"/>
      <c r="AG188" s="6"/>
      <c r="AH188" s="6"/>
      <c r="AI188" s="6"/>
      <c r="AJ188" s="6"/>
    </row>
    <row r="189" spans="1:36" ht="15.75" customHeight="1" x14ac:dyDescent="0.35">
      <c r="A189" s="6"/>
      <c r="B189" s="6"/>
      <c r="C189" s="6"/>
      <c r="D189" s="6"/>
      <c r="E189" s="6"/>
      <c r="F189" s="6"/>
      <c r="G189" s="6"/>
      <c r="H189" s="6"/>
      <c r="I189" s="6"/>
      <c r="J189" s="6"/>
      <c r="K189" s="6"/>
      <c r="L189" s="6"/>
      <c r="M189" s="6"/>
      <c r="N189" s="6"/>
      <c r="O189" s="6"/>
      <c r="P189" s="6"/>
      <c r="Q189" s="6"/>
      <c r="R189" s="6"/>
      <c r="S189" s="23"/>
      <c r="T189" s="23"/>
      <c r="U189" s="23"/>
      <c r="V189" s="6"/>
      <c r="W189" s="6"/>
      <c r="X189" s="6"/>
      <c r="Y189" s="6"/>
      <c r="Z189" s="6"/>
      <c r="AA189" s="6"/>
      <c r="AB189" s="6"/>
      <c r="AC189" s="6"/>
      <c r="AD189" s="6"/>
      <c r="AE189" s="6"/>
      <c r="AF189" s="6"/>
      <c r="AG189" s="6"/>
      <c r="AH189" s="6"/>
      <c r="AI189" s="6"/>
      <c r="AJ189" s="6"/>
    </row>
    <row r="190" spans="1:36" ht="15.75" customHeight="1" x14ac:dyDescent="0.35">
      <c r="A190" s="6"/>
      <c r="B190" s="6"/>
      <c r="C190" s="6"/>
      <c r="D190" s="6"/>
      <c r="E190" s="6"/>
      <c r="F190" s="6"/>
      <c r="G190" s="6"/>
      <c r="H190" s="6"/>
      <c r="I190" s="6"/>
      <c r="J190" s="6"/>
      <c r="K190" s="6"/>
      <c r="L190" s="6"/>
      <c r="M190" s="6"/>
      <c r="N190" s="6"/>
      <c r="O190" s="6"/>
      <c r="P190" s="6"/>
      <c r="Q190" s="6"/>
      <c r="R190" s="6"/>
      <c r="S190" s="23"/>
      <c r="T190" s="23"/>
      <c r="U190" s="23"/>
      <c r="V190" s="6"/>
      <c r="W190" s="6"/>
      <c r="X190" s="6"/>
      <c r="Y190" s="6"/>
      <c r="Z190" s="6"/>
      <c r="AA190" s="6"/>
      <c r="AB190" s="6"/>
      <c r="AC190" s="6"/>
      <c r="AD190" s="6"/>
      <c r="AE190" s="6"/>
      <c r="AF190" s="6"/>
      <c r="AG190" s="6"/>
      <c r="AH190" s="6"/>
      <c r="AI190" s="6"/>
      <c r="AJ190" s="6"/>
    </row>
    <row r="191" spans="1:36" ht="15.75" customHeight="1" x14ac:dyDescent="0.35">
      <c r="A191" s="6"/>
      <c r="B191" s="6"/>
      <c r="C191" s="6"/>
      <c r="D191" s="6"/>
      <c r="E191" s="6"/>
      <c r="F191" s="6"/>
      <c r="G191" s="6"/>
      <c r="H191" s="6"/>
      <c r="I191" s="6"/>
      <c r="J191" s="6"/>
      <c r="K191" s="6"/>
      <c r="L191" s="6"/>
      <c r="M191" s="6"/>
      <c r="N191" s="6"/>
      <c r="O191" s="6"/>
      <c r="P191" s="6"/>
      <c r="Q191" s="6"/>
      <c r="R191" s="6"/>
      <c r="S191" s="23"/>
      <c r="T191" s="23"/>
      <c r="U191" s="23"/>
      <c r="V191" s="6"/>
      <c r="W191" s="6"/>
      <c r="X191" s="6"/>
      <c r="Y191" s="6"/>
      <c r="Z191" s="6"/>
      <c r="AA191" s="6"/>
      <c r="AB191" s="6"/>
      <c r="AC191" s="6"/>
      <c r="AD191" s="6"/>
      <c r="AE191" s="6"/>
      <c r="AF191" s="6"/>
      <c r="AG191" s="6"/>
      <c r="AH191" s="6"/>
      <c r="AI191" s="6"/>
      <c r="AJ191" s="6"/>
    </row>
    <row r="192" spans="1:36" ht="15.75" customHeight="1" x14ac:dyDescent="0.35">
      <c r="A192" s="6"/>
      <c r="B192" s="6"/>
      <c r="C192" s="6"/>
      <c r="D192" s="6"/>
      <c r="E192" s="6"/>
      <c r="F192" s="6"/>
      <c r="G192" s="6"/>
      <c r="H192" s="6"/>
      <c r="I192" s="6"/>
      <c r="J192" s="6"/>
      <c r="K192" s="6"/>
      <c r="L192" s="6"/>
      <c r="M192" s="6"/>
      <c r="N192" s="6"/>
      <c r="O192" s="6"/>
      <c r="P192" s="6"/>
      <c r="Q192" s="6"/>
      <c r="R192" s="6"/>
      <c r="S192" s="23"/>
      <c r="T192" s="23"/>
      <c r="U192" s="23"/>
      <c r="V192" s="6"/>
      <c r="W192" s="6"/>
      <c r="X192" s="6"/>
      <c r="Y192" s="6"/>
      <c r="Z192" s="6"/>
      <c r="AA192" s="6"/>
      <c r="AB192" s="6"/>
      <c r="AC192" s="6"/>
      <c r="AD192" s="6"/>
      <c r="AE192" s="6"/>
      <c r="AF192" s="6"/>
      <c r="AG192" s="6"/>
      <c r="AH192" s="6"/>
      <c r="AI192" s="6"/>
      <c r="AJ192" s="6"/>
    </row>
    <row r="193" spans="1:36" ht="15.75" customHeight="1" x14ac:dyDescent="0.35">
      <c r="A193" s="6"/>
      <c r="B193" s="6"/>
      <c r="C193" s="6"/>
      <c r="D193" s="6"/>
      <c r="E193" s="6"/>
      <c r="F193" s="6"/>
      <c r="G193" s="6"/>
      <c r="H193" s="6"/>
      <c r="I193" s="6"/>
      <c r="J193" s="6"/>
      <c r="K193" s="6"/>
      <c r="L193" s="6"/>
      <c r="M193" s="6"/>
      <c r="N193" s="6"/>
      <c r="O193" s="6"/>
      <c r="P193" s="6"/>
      <c r="Q193" s="6"/>
      <c r="R193" s="6"/>
      <c r="S193" s="23"/>
      <c r="T193" s="23"/>
      <c r="U193" s="23"/>
      <c r="V193" s="6"/>
      <c r="W193" s="6"/>
      <c r="X193" s="6"/>
      <c r="Y193" s="6"/>
      <c r="Z193" s="6"/>
      <c r="AA193" s="6"/>
      <c r="AB193" s="6"/>
      <c r="AC193" s="6"/>
      <c r="AD193" s="6"/>
      <c r="AE193" s="6"/>
      <c r="AF193" s="6"/>
      <c r="AG193" s="6"/>
      <c r="AH193" s="6"/>
      <c r="AI193" s="6"/>
      <c r="AJ193" s="6"/>
    </row>
    <row r="194" spans="1:36" ht="15.75" customHeight="1" x14ac:dyDescent="0.35">
      <c r="A194" s="6"/>
      <c r="B194" s="6"/>
      <c r="C194" s="6"/>
      <c r="D194" s="6"/>
      <c r="E194" s="6"/>
      <c r="F194" s="6"/>
      <c r="G194" s="6"/>
      <c r="H194" s="6"/>
      <c r="I194" s="6"/>
      <c r="J194" s="6"/>
      <c r="K194" s="6"/>
      <c r="L194" s="6"/>
      <c r="M194" s="6"/>
      <c r="N194" s="6"/>
      <c r="O194" s="6"/>
      <c r="P194" s="6"/>
      <c r="Q194" s="6"/>
      <c r="R194" s="6"/>
      <c r="S194" s="23"/>
      <c r="T194" s="23"/>
      <c r="U194" s="23"/>
      <c r="V194" s="6"/>
      <c r="W194" s="6"/>
      <c r="X194" s="6"/>
      <c r="Y194" s="6"/>
      <c r="Z194" s="6"/>
      <c r="AA194" s="6"/>
      <c r="AB194" s="6"/>
      <c r="AC194" s="6"/>
      <c r="AD194" s="6"/>
      <c r="AE194" s="6"/>
      <c r="AF194" s="6"/>
      <c r="AG194" s="6"/>
      <c r="AH194" s="6"/>
      <c r="AI194" s="6"/>
      <c r="AJ194" s="6"/>
    </row>
    <row r="195" spans="1:36" ht="15.75" customHeight="1" x14ac:dyDescent="0.35">
      <c r="A195" s="6"/>
      <c r="B195" s="6"/>
      <c r="C195" s="6"/>
      <c r="D195" s="6"/>
      <c r="E195" s="6"/>
      <c r="F195" s="6"/>
      <c r="G195" s="6"/>
      <c r="H195" s="6"/>
      <c r="I195" s="6"/>
      <c r="J195" s="6"/>
      <c r="K195" s="6"/>
      <c r="L195" s="6"/>
      <c r="M195" s="6"/>
      <c r="N195" s="6"/>
      <c r="O195" s="6"/>
      <c r="P195" s="6"/>
      <c r="Q195" s="6"/>
      <c r="R195" s="6"/>
      <c r="S195" s="23"/>
      <c r="T195" s="23"/>
      <c r="U195" s="23"/>
      <c r="V195" s="6"/>
      <c r="W195" s="6"/>
      <c r="X195" s="6"/>
      <c r="Y195" s="6"/>
      <c r="Z195" s="6"/>
      <c r="AA195" s="6"/>
      <c r="AB195" s="6"/>
      <c r="AC195" s="6"/>
      <c r="AD195" s="6"/>
      <c r="AE195" s="6"/>
      <c r="AF195" s="6"/>
      <c r="AG195" s="6"/>
      <c r="AH195" s="6"/>
      <c r="AI195" s="6"/>
      <c r="AJ195" s="6"/>
    </row>
    <row r="196" spans="1:36" ht="15.75" customHeight="1" x14ac:dyDescent="0.35">
      <c r="A196" s="6"/>
      <c r="B196" s="6"/>
      <c r="C196" s="6"/>
      <c r="D196" s="6"/>
      <c r="E196" s="6"/>
      <c r="F196" s="6"/>
      <c r="G196" s="6"/>
      <c r="H196" s="6"/>
      <c r="I196" s="6"/>
      <c r="J196" s="6"/>
      <c r="K196" s="6"/>
      <c r="L196" s="6"/>
      <c r="M196" s="6"/>
      <c r="N196" s="6"/>
      <c r="O196" s="6"/>
      <c r="P196" s="6"/>
      <c r="Q196" s="6"/>
      <c r="R196" s="6"/>
      <c r="S196" s="23"/>
      <c r="T196" s="23"/>
      <c r="U196" s="23"/>
      <c r="V196" s="6"/>
      <c r="W196" s="6"/>
      <c r="X196" s="6"/>
      <c r="Y196" s="6"/>
      <c r="Z196" s="6"/>
      <c r="AA196" s="6"/>
      <c r="AB196" s="6"/>
      <c r="AC196" s="6"/>
      <c r="AD196" s="6"/>
      <c r="AE196" s="6"/>
      <c r="AF196" s="6"/>
      <c r="AG196" s="6"/>
      <c r="AH196" s="6"/>
      <c r="AI196" s="6"/>
      <c r="AJ196" s="6"/>
    </row>
    <row r="197" spans="1:36" ht="15.75" customHeight="1" x14ac:dyDescent="0.35">
      <c r="A197" s="6"/>
      <c r="B197" s="6"/>
      <c r="C197" s="6"/>
      <c r="D197" s="6"/>
      <c r="E197" s="6"/>
      <c r="F197" s="6"/>
      <c r="G197" s="6"/>
      <c r="H197" s="6"/>
      <c r="I197" s="6"/>
      <c r="J197" s="6"/>
      <c r="K197" s="6"/>
      <c r="L197" s="6"/>
      <c r="M197" s="6"/>
      <c r="N197" s="6"/>
      <c r="O197" s="6"/>
      <c r="P197" s="6"/>
      <c r="Q197" s="6"/>
      <c r="R197" s="6"/>
      <c r="S197" s="23"/>
      <c r="T197" s="23"/>
      <c r="U197" s="23"/>
      <c r="V197" s="6"/>
      <c r="W197" s="6"/>
      <c r="X197" s="6"/>
      <c r="Y197" s="6"/>
      <c r="Z197" s="6"/>
      <c r="AA197" s="6"/>
      <c r="AB197" s="6"/>
      <c r="AC197" s="6"/>
      <c r="AD197" s="6"/>
      <c r="AE197" s="6"/>
      <c r="AF197" s="6"/>
      <c r="AG197" s="6"/>
      <c r="AH197" s="6"/>
      <c r="AI197" s="6"/>
      <c r="AJ197" s="6"/>
    </row>
    <row r="198" spans="1:36" ht="15.75" customHeight="1" x14ac:dyDescent="0.35">
      <c r="A198" s="6"/>
      <c r="B198" s="6"/>
      <c r="C198" s="6"/>
      <c r="D198" s="6"/>
      <c r="E198" s="6"/>
      <c r="F198" s="6"/>
      <c r="G198" s="6"/>
      <c r="H198" s="6"/>
      <c r="I198" s="6"/>
      <c r="J198" s="6"/>
      <c r="K198" s="6"/>
      <c r="L198" s="6"/>
      <c r="M198" s="6"/>
      <c r="N198" s="6"/>
      <c r="O198" s="6"/>
      <c r="P198" s="6"/>
      <c r="Q198" s="6"/>
      <c r="R198" s="6"/>
      <c r="S198" s="23"/>
      <c r="T198" s="23"/>
      <c r="U198" s="23"/>
      <c r="V198" s="6"/>
      <c r="W198" s="6"/>
      <c r="X198" s="6"/>
      <c r="Y198" s="6"/>
      <c r="Z198" s="6"/>
      <c r="AA198" s="6"/>
      <c r="AB198" s="6"/>
      <c r="AC198" s="6"/>
      <c r="AD198" s="6"/>
      <c r="AE198" s="6"/>
      <c r="AF198" s="6"/>
      <c r="AG198" s="6"/>
      <c r="AH198" s="6"/>
      <c r="AI198" s="6"/>
      <c r="AJ198" s="6"/>
    </row>
    <row r="199" spans="1:36" ht="15.75" customHeight="1" x14ac:dyDescent="0.35">
      <c r="A199" s="6"/>
      <c r="B199" s="6"/>
      <c r="C199" s="6"/>
      <c r="D199" s="6"/>
      <c r="E199" s="6"/>
      <c r="F199" s="6"/>
      <c r="G199" s="6"/>
      <c r="H199" s="6"/>
      <c r="I199" s="6"/>
      <c r="J199" s="6"/>
      <c r="K199" s="6"/>
      <c r="L199" s="6"/>
      <c r="M199" s="6"/>
      <c r="N199" s="6"/>
      <c r="O199" s="6"/>
      <c r="P199" s="6"/>
      <c r="Q199" s="6"/>
      <c r="R199" s="6"/>
      <c r="S199" s="23"/>
      <c r="T199" s="23"/>
      <c r="U199" s="23"/>
      <c r="V199" s="6"/>
      <c r="W199" s="6"/>
      <c r="X199" s="6"/>
      <c r="Y199" s="6"/>
      <c r="Z199" s="6"/>
      <c r="AA199" s="6"/>
      <c r="AB199" s="6"/>
      <c r="AC199" s="6"/>
      <c r="AD199" s="6"/>
      <c r="AE199" s="6"/>
      <c r="AF199" s="6"/>
      <c r="AG199" s="6"/>
      <c r="AH199" s="6"/>
      <c r="AI199" s="6"/>
      <c r="AJ199" s="6"/>
    </row>
    <row r="200" spans="1:36" ht="15.75" customHeight="1" x14ac:dyDescent="0.35">
      <c r="A200" s="6"/>
      <c r="B200" s="6"/>
      <c r="C200" s="6"/>
      <c r="D200" s="6"/>
      <c r="E200" s="6"/>
      <c r="F200" s="6"/>
      <c r="G200" s="6"/>
      <c r="H200" s="6"/>
      <c r="I200" s="6"/>
      <c r="J200" s="6"/>
      <c r="K200" s="6"/>
      <c r="L200" s="6"/>
      <c r="M200" s="6"/>
      <c r="N200" s="6"/>
      <c r="O200" s="6"/>
      <c r="P200" s="6"/>
      <c r="Q200" s="6"/>
      <c r="R200" s="6"/>
      <c r="S200" s="23"/>
      <c r="T200" s="23"/>
      <c r="U200" s="23"/>
      <c r="V200" s="6"/>
      <c r="W200" s="6"/>
      <c r="X200" s="6"/>
      <c r="Y200" s="6"/>
      <c r="Z200" s="6"/>
      <c r="AA200" s="6"/>
      <c r="AB200" s="6"/>
      <c r="AC200" s="6"/>
      <c r="AD200" s="6"/>
      <c r="AE200" s="6"/>
      <c r="AF200" s="6"/>
      <c r="AG200" s="6"/>
      <c r="AH200" s="6"/>
      <c r="AI200" s="6"/>
      <c r="AJ200" s="6"/>
    </row>
    <row r="201" spans="1:36" ht="15.75" customHeight="1" x14ac:dyDescent="0.35">
      <c r="A201" s="6"/>
      <c r="B201" s="6"/>
      <c r="C201" s="6"/>
      <c r="D201" s="6"/>
      <c r="E201" s="6"/>
      <c r="F201" s="6"/>
      <c r="G201" s="6"/>
      <c r="H201" s="6"/>
      <c r="I201" s="6"/>
      <c r="J201" s="6"/>
      <c r="K201" s="6"/>
      <c r="L201" s="6"/>
      <c r="M201" s="6"/>
      <c r="N201" s="6"/>
      <c r="O201" s="6"/>
      <c r="P201" s="6"/>
      <c r="Q201" s="6"/>
      <c r="R201" s="6"/>
      <c r="S201" s="23"/>
      <c r="T201" s="23"/>
      <c r="U201" s="23"/>
      <c r="V201" s="6"/>
      <c r="W201" s="6"/>
      <c r="X201" s="6"/>
      <c r="Y201" s="6"/>
      <c r="Z201" s="6"/>
      <c r="AA201" s="6"/>
      <c r="AB201" s="6"/>
      <c r="AC201" s="6"/>
      <c r="AD201" s="6"/>
      <c r="AE201" s="6"/>
      <c r="AF201" s="6"/>
      <c r="AG201" s="6"/>
      <c r="AH201" s="6"/>
      <c r="AI201" s="6"/>
      <c r="AJ201" s="6"/>
    </row>
    <row r="202" spans="1:36" ht="15.75" customHeight="1" x14ac:dyDescent="0.35">
      <c r="A202" s="6"/>
      <c r="B202" s="6"/>
      <c r="C202" s="6"/>
      <c r="D202" s="6"/>
      <c r="E202" s="6"/>
      <c r="F202" s="6"/>
      <c r="G202" s="6"/>
      <c r="H202" s="6"/>
      <c r="I202" s="6"/>
      <c r="J202" s="6"/>
      <c r="K202" s="6"/>
      <c r="L202" s="6"/>
      <c r="M202" s="6"/>
      <c r="N202" s="6"/>
      <c r="O202" s="6"/>
      <c r="P202" s="6"/>
      <c r="Q202" s="6"/>
      <c r="R202" s="6"/>
      <c r="S202" s="23"/>
      <c r="T202" s="23"/>
      <c r="U202" s="23"/>
      <c r="V202" s="6"/>
      <c r="W202" s="6"/>
      <c r="X202" s="6"/>
      <c r="Y202" s="6"/>
      <c r="Z202" s="6"/>
      <c r="AA202" s="6"/>
      <c r="AB202" s="6"/>
      <c r="AC202" s="6"/>
      <c r="AD202" s="6"/>
      <c r="AE202" s="6"/>
      <c r="AF202" s="6"/>
      <c r="AG202" s="6"/>
      <c r="AH202" s="6"/>
      <c r="AI202" s="6"/>
      <c r="AJ202" s="6"/>
    </row>
    <row r="203" spans="1:36" ht="15.75" customHeight="1" x14ac:dyDescent="0.35">
      <c r="A203" s="6"/>
      <c r="B203" s="6"/>
      <c r="C203" s="6"/>
      <c r="D203" s="6"/>
      <c r="E203" s="6"/>
      <c r="F203" s="6"/>
      <c r="G203" s="6"/>
      <c r="H203" s="6"/>
      <c r="I203" s="6"/>
      <c r="J203" s="6"/>
      <c r="K203" s="6"/>
      <c r="L203" s="6"/>
      <c r="M203" s="6"/>
      <c r="N203" s="6"/>
      <c r="O203" s="6"/>
      <c r="P203" s="6"/>
      <c r="Q203" s="6"/>
      <c r="R203" s="6"/>
      <c r="S203" s="23"/>
      <c r="T203" s="23"/>
      <c r="U203" s="23"/>
      <c r="V203" s="6"/>
      <c r="W203" s="6"/>
      <c r="X203" s="6"/>
      <c r="Y203" s="6"/>
      <c r="Z203" s="6"/>
      <c r="AA203" s="6"/>
      <c r="AB203" s="6"/>
      <c r="AC203" s="6"/>
      <c r="AD203" s="6"/>
      <c r="AE203" s="6"/>
      <c r="AF203" s="6"/>
      <c r="AG203" s="6"/>
      <c r="AH203" s="6"/>
      <c r="AI203" s="6"/>
      <c r="AJ203" s="6"/>
    </row>
    <row r="204" spans="1:36" ht="15.75" customHeight="1" x14ac:dyDescent="0.35">
      <c r="A204" s="6"/>
      <c r="B204" s="6"/>
      <c r="C204" s="6"/>
      <c r="D204" s="6"/>
      <c r="E204" s="6"/>
      <c r="F204" s="6"/>
      <c r="G204" s="6"/>
      <c r="H204" s="6"/>
      <c r="I204" s="6"/>
      <c r="J204" s="6"/>
      <c r="K204" s="6"/>
      <c r="L204" s="6"/>
      <c r="M204" s="6"/>
      <c r="N204" s="6"/>
      <c r="O204" s="6"/>
      <c r="P204" s="6"/>
      <c r="Q204" s="6"/>
      <c r="R204" s="6"/>
      <c r="S204" s="23"/>
      <c r="T204" s="23"/>
      <c r="U204" s="23"/>
      <c r="V204" s="6"/>
      <c r="W204" s="6"/>
      <c r="X204" s="6"/>
      <c r="Y204" s="6"/>
      <c r="Z204" s="6"/>
      <c r="AA204" s="6"/>
      <c r="AB204" s="6"/>
      <c r="AC204" s="6"/>
      <c r="AD204" s="6"/>
      <c r="AE204" s="6"/>
      <c r="AF204" s="6"/>
      <c r="AG204" s="6"/>
      <c r="AH204" s="6"/>
      <c r="AI204" s="6"/>
      <c r="AJ204" s="6"/>
    </row>
    <row r="205" spans="1:36" ht="15.75" customHeight="1" x14ac:dyDescent="0.35">
      <c r="A205" s="6"/>
      <c r="B205" s="6"/>
      <c r="C205" s="6"/>
      <c r="D205" s="6"/>
      <c r="E205" s="6"/>
      <c r="F205" s="6"/>
      <c r="G205" s="6"/>
      <c r="H205" s="6"/>
      <c r="I205" s="6"/>
      <c r="J205" s="6"/>
      <c r="K205" s="6"/>
      <c r="L205" s="6"/>
      <c r="M205" s="6"/>
      <c r="N205" s="6"/>
      <c r="O205" s="6"/>
      <c r="P205" s="6"/>
      <c r="Q205" s="6"/>
      <c r="R205" s="6"/>
      <c r="S205" s="23"/>
      <c r="T205" s="23"/>
      <c r="U205" s="23"/>
      <c r="V205" s="6"/>
      <c r="W205" s="6"/>
      <c r="X205" s="6"/>
      <c r="Y205" s="6"/>
      <c r="Z205" s="6"/>
      <c r="AA205" s="6"/>
      <c r="AB205" s="6"/>
      <c r="AC205" s="6"/>
      <c r="AD205" s="6"/>
      <c r="AE205" s="6"/>
      <c r="AF205" s="6"/>
      <c r="AG205" s="6"/>
      <c r="AH205" s="6"/>
      <c r="AI205" s="6"/>
      <c r="AJ205" s="6"/>
    </row>
    <row r="206" spans="1:36" ht="15.75" customHeight="1" x14ac:dyDescent="0.35">
      <c r="A206" s="6"/>
      <c r="B206" s="6"/>
      <c r="C206" s="6"/>
      <c r="D206" s="6"/>
      <c r="E206" s="6"/>
      <c r="F206" s="6"/>
      <c r="G206" s="6"/>
      <c r="H206" s="6"/>
      <c r="I206" s="6"/>
      <c r="J206" s="6"/>
      <c r="K206" s="6"/>
      <c r="L206" s="6"/>
      <c r="M206" s="6"/>
      <c r="N206" s="6"/>
      <c r="O206" s="6"/>
      <c r="P206" s="6"/>
      <c r="Q206" s="6"/>
      <c r="R206" s="6"/>
      <c r="S206" s="23"/>
      <c r="T206" s="23"/>
      <c r="U206" s="23"/>
      <c r="V206" s="6"/>
      <c r="W206" s="6"/>
      <c r="X206" s="6"/>
      <c r="Y206" s="6"/>
      <c r="Z206" s="6"/>
      <c r="AA206" s="6"/>
      <c r="AB206" s="6"/>
      <c r="AC206" s="6"/>
      <c r="AD206" s="6"/>
      <c r="AE206" s="6"/>
      <c r="AF206" s="6"/>
      <c r="AG206" s="6"/>
      <c r="AH206" s="6"/>
      <c r="AI206" s="6"/>
      <c r="AJ206" s="6"/>
    </row>
    <row r="207" spans="1:36" ht="15.75" customHeight="1" x14ac:dyDescent="0.35">
      <c r="A207" s="6"/>
      <c r="B207" s="6"/>
      <c r="C207" s="6"/>
      <c r="D207" s="6"/>
      <c r="E207" s="6"/>
      <c r="F207" s="6"/>
      <c r="G207" s="6"/>
      <c r="H207" s="6"/>
      <c r="I207" s="6"/>
      <c r="J207" s="6"/>
      <c r="K207" s="6"/>
      <c r="L207" s="6"/>
      <c r="M207" s="6"/>
      <c r="N207" s="6"/>
      <c r="O207" s="6"/>
      <c r="P207" s="6"/>
      <c r="Q207" s="6"/>
      <c r="R207" s="6"/>
      <c r="S207" s="23"/>
      <c r="T207" s="23"/>
      <c r="U207" s="23"/>
      <c r="V207" s="6"/>
      <c r="W207" s="6"/>
      <c r="X207" s="6"/>
      <c r="Y207" s="6"/>
      <c r="Z207" s="6"/>
      <c r="AA207" s="6"/>
      <c r="AB207" s="6"/>
      <c r="AC207" s="6"/>
      <c r="AD207" s="6"/>
      <c r="AE207" s="6"/>
      <c r="AF207" s="6"/>
      <c r="AG207" s="6"/>
      <c r="AH207" s="6"/>
      <c r="AI207" s="6"/>
      <c r="AJ207" s="6"/>
    </row>
    <row r="208" spans="1:36" ht="15.75" customHeight="1" x14ac:dyDescent="0.35">
      <c r="A208" s="6"/>
      <c r="B208" s="6"/>
      <c r="C208" s="6"/>
      <c r="D208" s="6"/>
      <c r="E208" s="6"/>
      <c r="F208" s="6"/>
      <c r="G208" s="6"/>
      <c r="H208" s="6"/>
      <c r="I208" s="6"/>
      <c r="J208" s="6"/>
      <c r="K208" s="6"/>
      <c r="L208" s="6"/>
      <c r="M208" s="6"/>
      <c r="N208" s="6"/>
      <c r="O208" s="6"/>
      <c r="P208" s="6"/>
      <c r="Q208" s="6"/>
      <c r="R208" s="6"/>
      <c r="S208" s="23"/>
      <c r="T208" s="23"/>
      <c r="U208" s="23"/>
      <c r="V208" s="6"/>
      <c r="W208" s="6"/>
      <c r="X208" s="6"/>
      <c r="Y208" s="6"/>
      <c r="Z208" s="6"/>
      <c r="AA208" s="6"/>
      <c r="AB208" s="6"/>
      <c r="AC208" s="6"/>
      <c r="AD208" s="6"/>
      <c r="AE208" s="6"/>
      <c r="AF208" s="6"/>
      <c r="AG208" s="6"/>
      <c r="AH208" s="6"/>
      <c r="AI208" s="6"/>
      <c r="AJ208" s="6"/>
    </row>
    <row r="209" spans="1:36" ht="15.75" customHeight="1" x14ac:dyDescent="0.35">
      <c r="A209" s="6"/>
      <c r="B209" s="6"/>
      <c r="C209" s="6"/>
      <c r="D209" s="6"/>
      <c r="E209" s="6"/>
      <c r="F209" s="6"/>
      <c r="G209" s="6"/>
      <c r="H209" s="6"/>
      <c r="I209" s="6"/>
      <c r="J209" s="6"/>
      <c r="K209" s="6"/>
      <c r="L209" s="6"/>
      <c r="M209" s="6"/>
      <c r="N209" s="6"/>
      <c r="O209" s="6"/>
      <c r="P209" s="6"/>
      <c r="Q209" s="6"/>
      <c r="R209" s="6"/>
      <c r="S209" s="23"/>
      <c r="T209" s="23"/>
      <c r="U209" s="23"/>
      <c r="V209" s="6"/>
      <c r="W209" s="6"/>
      <c r="X209" s="6"/>
      <c r="Y209" s="6"/>
      <c r="Z209" s="6"/>
      <c r="AA209" s="6"/>
      <c r="AB209" s="6"/>
      <c r="AC209" s="6"/>
      <c r="AD209" s="6"/>
      <c r="AE209" s="6"/>
      <c r="AF209" s="6"/>
      <c r="AG209" s="6"/>
      <c r="AH209" s="6"/>
      <c r="AI209" s="6"/>
      <c r="AJ209" s="6"/>
    </row>
    <row r="210" spans="1:36" ht="15.75" customHeight="1" x14ac:dyDescent="0.35">
      <c r="A210" s="6"/>
      <c r="B210" s="6"/>
      <c r="C210" s="6"/>
      <c r="D210" s="6"/>
      <c r="E210" s="6"/>
      <c r="F210" s="6"/>
      <c r="G210" s="6"/>
      <c r="H210" s="6"/>
      <c r="I210" s="6"/>
      <c r="J210" s="6"/>
      <c r="K210" s="6"/>
      <c r="L210" s="6"/>
      <c r="M210" s="6"/>
      <c r="N210" s="6"/>
      <c r="O210" s="6"/>
      <c r="P210" s="6"/>
      <c r="Q210" s="6"/>
      <c r="R210" s="6"/>
      <c r="S210" s="23"/>
      <c r="T210" s="23"/>
      <c r="U210" s="23"/>
      <c r="V210" s="6"/>
      <c r="W210" s="6"/>
      <c r="X210" s="6"/>
      <c r="Y210" s="6"/>
      <c r="Z210" s="6"/>
      <c r="AA210" s="6"/>
      <c r="AB210" s="6"/>
      <c r="AC210" s="6"/>
      <c r="AD210" s="6"/>
      <c r="AE210" s="6"/>
      <c r="AF210" s="6"/>
      <c r="AG210" s="6"/>
      <c r="AH210" s="6"/>
      <c r="AI210" s="6"/>
      <c r="AJ210" s="6"/>
    </row>
    <row r="211" spans="1:36" ht="15.75" customHeight="1" x14ac:dyDescent="0.35">
      <c r="A211" s="6"/>
      <c r="B211" s="6"/>
      <c r="C211" s="6"/>
      <c r="D211" s="6"/>
      <c r="E211" s="6"/>
      <c r="F211" s="6"/>
      <c r="G211" s="6"/>
      <c r="H211" s="6"/>
      <c r="I211" s="6"/>
      <c r="J211" s="6"/>
      <c r="K211" s="6"/>
      <c r="L211" s="6"/>
      <c r="M211" s="6"/>
      <c r="N211" s="6"/>
      <c r="O211" s="6"/>
      <c r="P211" s="6"/>
      <c r="Q211" s="6"/>
      <c r="R211" s="6"/>
      <c r="S211" s="23"/>
      <c r="T211" s="23"/>
      <c r="U211" s="23"/>
      <c r="V211" s="6"/>
      <c r="W211" s="6"/>
      <c r="X211" s="6"/>
      <c r="Y211" s="6"/>
      <c r="Z211" s="6"/>
      <c r="AA211" s="6"/>
      <c r="AB211" s="6"/>
      <c r="AC211" s="6"/>
      <c r="AD211" s="6"/>
      <c r="AE211" s="6"/>
      <c r="AF211" s="6"/>
      <c r="AG211" s="6"/>
      <c r="AH211" s="6"/>
      <c r="AI211" s="6"/>
      <c r="AJ211" s="6"/>
    </row>
    <row r="212" spans="1:36" ht="15.75" customHeight="1" x14ac:dyDescent="0.35">
      <c r="A212" s="6"/>
      <c r="B212" s="6"/>
      <c r="C212" s="6"/>
      <c r="D212" s="6"/>
      <c r="E212" s="6"/>
      <c r="F212" s="6"/>
      <c r="G212" s="6"/>
      <c r="H212" s="6"/>
      <c r="I212" s="6"/>
      <c r="J212" s="6"/>
      <c r="K212" s="6"/>
      <c r="L212" s="6"/>
      <c r="M212" s="6"/>
      <c r="N212" s="6"/>
      <c r="O212" s="6"/>
      <c r="P212" s="6"/>
      <c r="Q212" s="6"/>
      <c r="R212" s="6"/>
      <c r="S212" s="23"/>
      <c r="T212" s="23"/>
      <c r="U212" s="23"/>
      <c r="V212" s="6"/>
      <c r="W212" s="6"/>
      <c r="X212" s="6"/>
      <c r="Y212" s="6"/>
      <c r="Z212" s="6"/>
      <c r="AA212" s="6"/>
      <c r="AB212" s="6"/>
      <c r="AC212" s="6"/>
      <c r="AD212" s="6"/>
      <c r="AE212" s="6"/>
      <c r="AF212" s="6"/>
      <c r="AG212" s="6"/>
      <c r="AH212" s="6"/>
      <c r="AI212" s="6"/>
      <c r="AJ212" s="6"/>
    </row>
    <row r="213" spans="1:36" ht="15.75" customHeight="1" x14ac:dyDescent="0.35">
      <c r="A213" s="6"/>
      <c r="B213" s="6"/>
      <c r="C213" s="6"/>
      <c r="D213" s="6"/>
      <c r="E213" s="6"/>
      <c r="F213" s="6"/>
      <c r="G213" s="6"/>
      <c r="H213" s="6"/>
      <c r="I213" s="6"/>
      <c r="J213" s="6"/>
      <c r="K213" s="6"/>
      <c r="L213" s="6"/>
      <c r="M213" s="6"/>
      <c r="N213" s="6"/>
      <c r="O213" s="6"/>
      <c r="P213" s="6"/>
      <c r="Q213" s="6"/>
      <c r="R213" s="6"/>
      <c r="S213" s="23"/>
      <c r="T213" s="23"/>
      <c r="U213" s="23"/>
      <c r="V213" s="6"/>
      <c r="W213" s="6"/>
      <c r="X213" s="6"/>
      <c r="Y213" s="6"/>
      <c r="Z213" s="6"/>
      <c r="AA213" s="6"/>
      <c r="AB213" s="6"/>
      <c r="AC213" s="6"/>
      <c r="AD213" s="6"/>
      <c r="AE213" s="6"/>
      <c r="AF213" s="6"/>
      <c r="AG213" s="6"/>
      <c r="AH213" s="6"/>
      <c r="AI213" s="6"/>
      <c r="AJ213" s="6"/>
    </row>
    <row r="214" spans="1:36" ht="15.75" customHeight="1" x14ac:dyDescent="0.35">
      <c r="A214" s="6"/>
      <c r="B214" s="6"/>
      <c r="C214" s="6"/>
      <c r="D214" s="6"/>
      <c r="E214" s="6"/>
      <c r="F214" s="6"/>
      <c r="G214" s="6"/>
      <c r="H214" s="6"/>
      <c r="I214" s="6"/>
      <c r="J214" s="6"/>
      <c r="K214" s="6"/>
      <c r="L214" s="6"/>
      <c r="M214" s="6"/>
      <c r="N214" s="6"/>
      <c r="O214" s="6"/>
      <c r="P214" s="6"/>
      <c r="Q214" s="6"/>
      <c r="R214" s="6"/>
      <c r="S214" s="23"/>
      <c r="T214" s="23"/>
      <c r="U214" s="23"/>
      <c r="V214" s="6"/>
      <c r="W214" s="6"/>
      <c r="X214" s="6"/>
      <c r="Y214" s="6"/>
      <c r="Z214" s="6"/>
      <c r="AA214" s="6"/>
      <c r="AB214" s="6"/>
      <c r="AC214" s="6"/>
      <c r="AD214" s="6"/>
      <c r="AE214" s="6"/>
      <c r="AF214" s="6"/>
      <c r="AG214" s="6"/>
      <c r="AH214" s="6"/>
      <c r="AI214" s="6"/>
      <c r="AJ214" s="6"/>
    </row>
    <row r="215" spans="1:36" ht="15.75" customHeight="1" x14ac:dyDescent="0.35">
      <c r="A215" s="6"/>
      <c r="B215" s="6"/>
      <c r="C215" s="6"/>
      <c r="D215" s="6"/>
      <c r="E215" s="6"/>
      <c r="F215" s="6"/>
      <c r="G215" s="6"/>
      <c r="H215" s="6"/>
      <c r="I215" s="6"/>
      <c r="J215" s="6"/>
      <c r="K215" s="6"/>
      <c r="L215" s="6"/>
      <c r="M215" s="6"/>
      <c r="N215" s="6"/>
      <c r="O215" s="6"/>
      <c r="P215" s="6"/>
      <c r="Q215" s="6"/>
      <c r="R215" s="6"/>
      <c r="S215" s="23"/>
      <c r="T215" s="23"/>
      <c r="U215" s="23"/>
      <c r="V215" s="6"/>
      <c r="W215" s="6"/>
      <c r="X215" s="6"/>
      <c r="Y215" s="6"/>
      <c r="Z215" s="6"/>
      <c r="AA215" s="6"/>
      <c r="AB215" s="6"/>
      <c r="AC215" s="6"/>
      <c r="AD215" s="6"/>
      <c r="AE215" s="6"/>
      <c r="AF215" s="6"/>
      <c r="AG215" s="6"/>
      <c r="AH215" s="6"/>
      <c r="AI215" s="6"/>
      <c r="AJ215" s="6"/>
    </row>
    <row r="216" spans="1:36" ht="15.75" customHeight="1" x14ac:dyDescent="0.35">
      <c r="A216" s="6"/>
      <c r="B216" s="6"/>
      <c r="C216" s="6"/>
      <c r="D216" s="6"/>
      <c r="E216" s="6"/>
      <c r="F216" s="6"/>
      <c r="G216" s="6"/>
      <c r="H216" s="6"/>
      <c r="I216" s="6"/>
      <c r="J216" s="6"/>
      <c r="K216" s="6"/>
      <c r="L216" s="6"/>
      <c r="M216" s="6"/>
      <c r="N216" s="6"/>
      <c r="O216" s="6"/>
      <c r="P216" s="6"/>
      <c r="Q216" s="6"/>
      <c r="R216" s="6"/>
      <c r="S216" s="23"/>
      <c r="T216" s="23"/>
      <c r="U216" s="23"/>
      <c r="V216" s="6"/>
      <c r="W216" s="6"/>
      <c r="X216" s="6"/>
      <c r="Y216" s="6"/>
      <c r="Z216" s="6"/>
      <c r="AA216" s="6"/>
      <c r="AB216" s="6"/>
      <c r="AC216" s="6"/>
      <c r="AD216" s="6"/>
      <c r="AE216" s="6"/>
      <c r="AF216" s="6"/>
      <c r="AG216" s="6"/>
      <c r="AH216" s="6"/>
      <c r="AI216" s="6"/>
      <c r="AJ216" s="6"/>
    </row>
    <row r="217" spans="1:36" ht="15.75" customHeight="1" x14ac:dyDescent="0.35">
      <c r="A217" s="6"/>
      <c r="B217" s="6"/>
      <c r="C217" s="6"/>
      <c r="D217" s="6"/>
      <c r="E217" s="6"/>
      <c r="F217" s="6"/>
      <c r="G217" s="6"/>
      <c r="H217" s="6"/>
      <c r="I217" s="6"/>
      <c r="J217" s="6"/>
      <c r="K217" s="6"/>
      <c r="L217" s="6"/>
      <c r="M217" s="6"/>
      <c r="N217" s="6"/>
      <c r="O217" s="6"/>
      <c r="P217" s="6"/>
      <c r="Q217" s="6"/>
      <c r="R217" s="6"/>
      <c r="S217" s="23"/>
      <c r="T217" s="23"/>
      <c r="U217" s="23"/>
      <c r="V217" s="6"/>
      <c r="W217" s="6"/>
      <c r="X217" s="6"/>
      <c r="Y217" s="6"/>
      <c r="Z217" s="6"/>
      <c r="AA217" s="6"/>
      <c r="AB217" s="6"/>
      <c r="AC217" s="6"/>
      <c r="AD217" s="6"/>
      <c r="AE217" s="6"/>
      <c r="AF217" s="6"/>
      <c r="AG217" s="6"/>
      <c r="AH217" s="6"/>
      <c r="AI217" s="6"/>
      <c r="AJ217" s="6"/>
    </row>
    <row r="218" spans="1:36" ht="15.75" customHeight="1" x14ac:dyDescent="0.35">
      <c r="A218" s="6"/>
      <c r="B218" s="6"/>
      <c r="C218" s="6"/>
      <c r="D218" s="6"/>
      <c r="E218" s="6"/>
      <c r="F218" s="6"/>
      <c r="G218" s="6"/>
      <c r="H218" s="6"/>
      <c r="I218" s="6"/>
      <c r="J218" s="6"/>
      <c r="K218" s="6"/>
      <c r="L218" s="6"/>
      <c r="M218" s="6"/>
      <c r="N218" s="6"/>
      <c r="O218" s="6"/>
      <c r="P218" s="6"/>
      <c r="Q218" s="6"/>
      <c r="R218" s="6"/>
      <c r="S218" s="23"/>
      <c r="T218" s="23"/>
      <c r="U218" s="23"/>
      <c r="V218" s="6"/>
      <c r="W218" s="6"/>
      <c r="X218" s="6"/>
      <c r="Y218" s="6"/>
      <c r="Z218" s="6"/>
      <c r="AA218" s="6"/>
      <c r="AB218" s="6"/>
      <c r="AC218" s="6"/>
      <c r="AD218" s="6"/>
      <c r="AE218" s="6"/>
      <c r="AF218" s="6"/>
      <c r="AG218" s="6"/>
      <c r="AH218" s="6"/>
      <c r="AI218" s="6"/>
      <c r="AJ218" s="6"/>
    </row>
    <row r="219" spans="1:36" ht="15.75" customHeight="1" x14ac:dyDescent="0.35">
      <c r="A219" s="6"/>
      <c r="B219" s="6"/>
      <c r="C219" s="6"/>
      <c r="D219" s="6"/>
      <c r="E219" s="6"/>
      <c r="F219" s="6"/>
      <c r="G219" s="6"/>
      <c r="H219" s="6"/>
      <c r="I219" s="6"/>
      <c r="J219" s="6"/>
      <c r="K219" s="6"/>
      <c r="L219" s="6"/>
      <c r="M219" s="6"/>
      <c r="N219" s="6"/>
      <c r="O219" s="6"/>
      <c r="P219" s="6"/>
      <c r="Q219" s="6"/>
      <c r="R219" s="6"/>
      <c r="S219" s="23"/>
      <c r="T219" s="23"/>
      <c r="U219" s="23"/>
      <c r="V219" s="6"/>
      <c r="W219" s="6"/>
      <c r="X219" s="6"/>
      <c r="Y219" s="6"/>
      <c r="Z219" s="6"/>
      <c r="AA219" s="6"/>
      <c r="AB219" s="6"/>
      <c r="AC219" s="6"/>
      <c r="AD219" s="6"/>
      <c r="AE219" s="6"/>
      <c r="AF219" s="6"/>
      <c r="AG219" s="6"/>
      <c r="AH219" s="6"/>
      <c r="AI219" s="6"/>
      <c r="AJ219" s="6"/>
    </row>
    <row r="220" spans="1:36" ht="15.75" customHeight="1" x14ac:dyDescent="0.35">
      <c r="A220" s="6"/>
      <c r="B220" s="6"/>
      <c r="C220" s="6"/>
      <c r="D220" s="6"/>
      <c r="E220" s="6"/>
      <c r="F220" s="6"/>
      <c r="G220" s="6"/>
      <c r="H220" s="6"/>
      <c r="I220" s="6"/>
      <c r="J220" s="6"/>
      <c r="K220" s="6"/>
      <c r="L220" s="6"/>
      <c r="M220" s="6"/>
      <c r="N220" s="6"/>
      <c r="O220" s="6"/>
      <c r="P220" s="6"/>
      <c r="Q220" s="6"/>
      <c r="R220" s="6"/>
      <c r="S220" s="23"/>
      <c r="T220" s="23"/>
      <c r="U220" s="23"/>
      <c r="V220" s="6"/>
      <c r="W220" s="6"/>
      <c r="X220" s="6"/>
      <c r="Y220" s="6"/>
      <c r="Z220" s="6"/>
      <c r="AA220" s="6"/>
      <c r="AB220" s="6"/>
      <c r="AC220" s="6"/>
      <c r="AD220" s="6"/>
      <c r="AE220" s="6"/>
      <c r="AF220" s="6"/>
      <c r="AG220" s="6"/>
      <c r="AH220" s="6"/>
      <c r="AI220" s="6"/>
      <c r="AJ220" s="6"/>
    </row>
    <row r="221" spans="1:36" ht="15.75" customHeight="1" x14ac:dyDescent="0.35">
      <c r="A221" s="6"/>
      <c r="B221" s="6"/>
      <c r="C221" s="6"/>
      <c r="D221" s="6"/>
      <c r="E221" s="6"/>
      <c r="F221" s="6"/>
      <c r="G221" s="6"/>
      <c r="H221" s="6"/>
      <c r="I221" s="6"/>
      <c r="J221" s="6"/>
      <c r="K221" s="6"/>
      <c r="L221" s="6"/>
      <c r="M221" s="6"/>
      <c r="N221" s="6"/>
      <c r="O221" s="6"/>
      <c r="P221" s="6"/>
      <c r="Q221" s="6"/>
      <c r="R221" s="6"/>
      <c r="S221" s="23"/>
      <c r="T221" s="23"/>
      <c r="U221" s="23"/>
      <c r="V221" s="6"/>
      <c r="W221" s="6"/>
      <c r="X221" s="6"/>
      <c r="Y221" s="6"/>
      <c r="Z221" s="6"/>
      <c r="AA221" s="6"/>
      <c r="AB221" s="6"/>
      <c r="AC221" s="6"/>
      <c r="AD221" s="6"/>
      <c r="AE221" s="6"/>
      <c r="AF221" s="6"/>
      <c r="AG221" s="6"/>
      <c r="AH221" s="6"/>
      <c r="AI221" s="6"/>
      <c r="AJ221" s="6"/>
    </row>
    <row r="222" spans="1:36" ht="15.75" customHeight="1" x14ac:dyDescent="0.35">
      <c r="A222" s="6"/>
      <c r="B222" s="6"/>
      <c r="C222" s="6"/>
      <c r="D222" s="6"/>
      <c r="E222" s="6"/>
      <c r="F222" s="6"/>
      <c r="G222" s="6"/>
      <c r="H222" s="6"/>
      <c r="I222" s="6"/>
      <c r="J222" s="6"/>
      <c r="K222" s="6"/>
      <c r="L222" s="6"/>
      <c r="M222" s="6"/>
      <c r="N222" s="6"/>
      <c r="O222" s="6"/>
      <c r="P222" s="6"/>
      <c r="Q222" s="6"/>
      <c r="R222" s="6"/>
      <c r="S222" s="23"/>
      <c r="T222" s="23"/>
      <c r="U222" s="23"/>
      <c r="V222" s="6"/>
      <c r="W222" s="6"/>
      <c r="X222" s="6"/>
      <c r="Y222" s="6"/>
      <c r="Z222" s="6"/>
      <c r="AA222" s="6"/>
      <c r="AB222" s="6"/>
      <c r="AC222" s="6"/>
      <c r="AD222" s="6"/>
      <c r="AE222" s="6"/>
      <c r="AF222" s="6"/>
      <c r="AG222" s="6"/>
      <c r="AH222" s="6"/>
      <c r="AI222" s="6"/>
      <c r="AJ222" s="6"/>
    </row>
    <row r="223" spans="1:36" ht="15.75" customHeight="1" x14ac:dyDescent="0.35">
      <c r="A223" s="6"/>
      <c r="B223" s="6"/>
      <c r="C223" s="6"/>
      <c r="D223" s="6"/>
      <c r="E223" s="6"/>
      <c r="F223" s="6"/>
      <c r="G223" s="6"/>
      <c r="H223" s="6"/>
      <c r="I223" s="6"/>
      <c r="J223" s="6"/>
      <c r="K223" s="6"/>
      <c r="L223" s="6"/>
      <c r="M223" s="6"/>
      <c r="N223" s="6"/>
      <c r="O223" s="6"/>
      <c r="P223" s="6"/>
      <c r="Q223" s="6"/>
      <c r="R223" s="6"/>
      <c r="S223" s="23"/>
      <c r="T223" s="23"/>
      <c r="U223" s="23"/>
      <c r="V223" s="6"/>
      <c r="W223" s="6"/>
      <c r="X223" s="6"/>
      <c r="Y223" s="6"/>
      <c r="Z223" s="6"/>
      <c r="AA223" s="6"/>
      <c r="AB223" s="6"/>
      <c r="AC223" s="6"/>
      <c r="AD223" s="6"/>
      <c r="AE223" s="6"/>
      <c r="AF223" s="6"/>
      <c r="AG223" s="6"/>
      <c r="AH223" s="6"/>
      <c r="AI223" s="6"/>
      <c r="AJ223" s="6"/>
    </row>
    <row r="224" spans="1:36" ht="15.75" customHeight="1" x14ac:dyDescent="0.35">
      <c r="A224" s="6"/>
      <c r="B224" s="6"/>
      <c r="C224" s="6"/>
      <c r="D224" s="6"/>
      <c r="E224" s="6"/>
      <c r="F224" s="6"/>
      <c r="G224" s="6"/>
      <c r="H224" s="6"/>
      <c r="I224" s="6"/>
      <c r="J224" s="6"/>
      <c r="K224" s="6"/>
      <c r="L224" s="6"/>
      <c r="M224" s="6"/>
      <c r="N224" s="6"/>
      <c r="O224" s="6"/>
      <c r="P224" s="6"/>
      <c r="Q224" s="6"/>
      <c r="R224" s="6"/>
      <c r="S224" s="23"/>
      <c r="T224" s="23"/>
      <c r="U224" s="23"/>
      <c r="V224" s="6"/>
      <c r="W224" s="6"/>
      <c r="X224" s="6"/>
      <c r="Y224" s="6"/>
      <c r="Z224" s="6"/>
      <c r="AA224" s="6"/>
      <c r="AB224" s="6"/>
      <c r="AC224" s="6"/>
      <c r="AD224" s="6"/>
      <c r="AE224" s="6"/>
      <c r="AF224" s="6"/>
      <c r="AG224" s="6"/>
      <c r="AH224" s="6"/>
      <c r="AI224" s="6"/>
      <c r="AJ224" s="6"/>
    </row>
    <row r="225" spans="1:36" ht="15.75" customHeight="1" x14ac:dyDescent="0.35">
      <c r="A225" s="6"/>
      <c r="B225" s="6"/>
      <c r="C225" s="6"/>
      <c r="D225" s="6"/>
      <c r="E225" s="6"/>
      <c r="F225" s="6"/>
      <c r="G225" s="6"/>
      <c r="H225" s="6"/>
      <c r="I225" s="6"/>
      <c r="J225" s="6"/>
      <c r="K225" s="6"/>
      <c r="L225" s="6"/>
      <c r="M225" s="6"/>
      <c r="N225" s="6"/>
      <c r="O225" s="6"/>
      <c r="P225" s="6"/>
      <c r="Q225" s="6"/>
      <c r="R225" s="6"/>
      <c r="S225" s="23"/>
      <c r="T225" s="23"/>
      <c r="U225" s="23"/>
      <c r="V225" s="6"/>
      <c r="W225" s="6"/>
      <c r="X225" s="6"/>
      <c r="Y225" s="6"/>
      <c r="Z225" s="6"/>
      <c r="AA225" s="6"/>
      <c r="AB225" s="6"/>
      <c r="AC225" s="6"/>
      <c r="AD225" s="6"/>
      <c r="AE225" s="6"/>
      <c r="AF225" s="6"/>
      <c r="AG225" s="6"/>
      <c r="AH225" s="6"/>
      <c r="AI225" s="6"/>
      <c r="AJ225" s="6"/>
    </row>
    <row r="226" spans="1:36" ht="15.75" customHeight="1" x14ac:dyDescent="0.35">
      <c r="A226" s="6"/>
      <c r="B226" s="6"/>
      <c r="C226" s="6"/>
      <c r="D226" s="6"/>
      <c r="E226" s="6"/>
      <c r="F226" s="6"/>
      <c r="G226" s="6"/>
      <c r="H226" s="6"/>
      <c r="I226" s="6"/>
      <c r="J226" s="6"/>
      <c r="K226" s="6"/>
      <c r="L226" s="6"/>
      <c r="M226" s="6"/>
      <c r="N226" s="6"/>
      <c r="O226" s="6"/>
      <c r="P226" s="6"/>
      <c r="Q226" s="6"/>
      <c r="R226" s="6"/>
      <c r="S226" s="23"/>
      <c r="T226" s="23"/>
      <c r="U226" s="23"/>
      <c r="V226" s="6"/>
      <c r="W226" s="6"/>
      <c r="X226" s="6"/>
      <c r="Y226" s="6"/>
      <c r="Z226" s="6"/>
      <c r="AA226" s="6"/>
      <c r="AB226" s="6"/>
      <c r="AC226" s="6"/>
      <c r="AD226" s="6"/>
      <c r="AE226" s="6"/>
      <c r="AF226" s="6"/>
      <c r="AG226" s="6"/>
      <c r="AH226" s="6"/>
      <c r="AI226" s="6"/>
      <c r="AJ226" s="6"/>
    </row>
    <row r="227" spans="1:36" ht="15.75" customHeight="1" x14ac:dyDescent="0.35">
      <c r="A227" s="6"/>
      <c r="B227" s="6"/>
      <c r="C227" s="6"/>
      <c r="D227" s="6"/>
      <c r="E227" s="6"/>
      <c r="F227" s="6"/>
      <c r="G227" s="6"/>
      <c r="H227" s="6"/>
      <c r="I227" s="6"/>
      <c r="J227" s="6"/>
      <c r="K227" s="6"/>
      <c r="L227" s="6"/>
      <c r="M227" s="6"/>
      <c r="N227" s="6"/>
      <c r="O227" s="6"/>
      <c r="P227" s="6"/>
      <c r="Q227" s="6"/>
      <c r="R227" s="6"/>
      <c r="S227" s="23"/>
      <c r="T227" s="23"/>
      <c r="U227" s="23"/>
      <c r="V227" s="6"/>
      <c r="W227" s="6"/>
      <c r="X227" s="6"/>
      <c r="Y227" s="6"/>
      <c r="Z227" s="6"/>
      <c r="AA227" s="6"/>
      <c r="AB227" s="6"/>
      <c r="AC227" s="6"/>
      <c r="AD227" s="6"/>
      <c r="AE227" s="6"/>
      <c r="AF227" s="6"/>
      <c r="AG227" s="6"/>
      <c r="AH227" s="6"/>
      <c r="AI227" s="6"/>
      <c r="AJ227" s="6"/>
    </row>
    <row r="228" spans="1:36" ht="15.75" customHeight="1" x14ac:dyDescent="0.35">
      <c r="A228" s="6"/>
      <c r="B228" s="6"/>
      <c r="C228" s="6"/>
      <c r="D228" s="6"/>
      <c r="E228" s="6"/>
      <c r="F228" s="6"/>
      <c r="G228" s="6"/>
      <c r="H228" s="6"/>
      <c r="I228" s="6"/>
      <c r="J228" s="6"/>
      <c r="K228" s="6"/>
      <c r="L228" s="6"/>
      <c r="M228" s="6"/>
      <c r="N228" s="6"/>
      <c r="O228" s="6"/>
      <c r="P228" s="6"/>
      <c r="Q228" s="6"/>
      <c r="R228" s="6"/>
      <c r="S228" s="23"/>
      <c r="T228" s="23"/>
      <c r="U228" s="23"/>
      <c r="V228" s="6"/>
      <c r="W228" s="6"/>
      <c r="X228" s="6"/>
      <c r="Y228" s="6"/>
      <c r="Z228" s="6"/>
      <c r="AA228" s="6"/>
      <c r="AB228" s="6"/>
      <c r="AC228" s="6"/>
      <c r="AD228" s="6"/>
      <c r="AE228" s="6"/>
      <c r="AF228" s="6"/>
      <c r="AG228" s="6"/>
      <c r="AH228" s="6"/>
      <c r="AI228" s="6"/>
      <c r="AJ228" s="6"/>
    </row>
    <row r="229" spans="1:36" ht="15.75" customHeight="1" x14ac:dyDescent="0.35">
      <c r="A229" s="6"/>
      <c r="B229" s="6"/>
      <c r="C229" s="6"/>
      <c r="D229" s="6"/>
      <c r="E229" s="6"/>
      <c r="F229" s="6"/>
      <c r="G229" s="6"/>
      <c r="H229" s="6"/>
      <c r="I229" s="6"/>
      <c r="J229" s="6"/>
      <c r="K229" s="6"/>
      <c r="L229" s="6"/>
      <c r="M229" s="6"/>
      <c r="N229" s="6"/>
      <c r="O229" s="6"/>
      <c r="P229" s="6"/>
      <c r="Q229" s="6"/>
      <c r="R229" s="6"/>
      <c r="S229" s="23"/>
      <c r="T229" s="23"/>
      <c r="U229" s="23"/>
      <c r="V229" s="6"/>
      <c r="W229" s="6"/>
      <c r="X229" s="6"/>
      <c r="Y229" s="6"/>
      <c r="Z229" s="6"/>
      <c r="AA229" s="6"/>
      <c r="AB229" s="6"/>
      <c r="AC229" s="6"/>
      <c r="AD229" s="6"/>
      <c r="AE229" s="6"/>
      <c r="AF229" s="6"/>
      <c r="AG229" s="6"/>
      <c r="AH229" s="6"/>
      <c r="AI229" s="6"/>
      <c r="AJ229" s="6"/>
    </row>
    <row r="230" spans="1:36" ht="15.75" customHeight="1" x14ac:dyDescent="0.35">
      <c r="A230" s="6"/>
      <c r="B230" s="6"/>
      <c r="C230" s="6"/>
      <c r="D230" s="6"/>
      <c r="E230" s="6"/>
      <c r="F230" s="6"/>
      <c r="G230" s="6"/>
      <c r="H230" s="6"/>
      <c r="I230" s="6"/>
      <c r="J230" s="6"/>
      <c r="K230" s="6"/>
      <c r="L230" s="6"/>
      <c r="M230" s="6"/>
      <c r="N230" s="6"/>
      <c r="O230" s="6"/>
      <c r="P230" s="6"/>
      <c r="Q230" s="6"/>
      <c r="R230" s="6"/>
      <c r="S230" s="23"/>
      <c r="T230" s="23"/>
      <c r="U230" s="23"/>
      <c r="V230" s="6"/>
      <c r="W230" s="6"/>
      <c r="X230" s="6"/>
      <c r="Y230" s="6"/>
      <c r="Z230" s="6"/>
      <c r="AA230" s="6"/>
      <c r="AB230" s="6"/>
      <c r="AC230" s="6"/>
      <c r="AD230" s="6"/>
      <c r="AE230" s="6"/>
      <c r="AF230" s="6"/>
      <c r="AG230" s="6"/>
      <c r="AH230" s="6"/>
      <c r="AI230" s="6"/>
      <c r="AJ230" s="6"/>
    </row>
    <row r="231" spans="1:36" ht="15.75" customHeight="1" x14ac:dyDescent="0.35">
      <c r="A231" s="6"/>
      <c r="B231" s="6"/>
      <c r="C231" s="6"/>
      <c r="D231" s="6"/>
      <c r="E231" s="6"/>
      <c r="F231" s="6"/>
      <c r="G231" s="6"/>
      <c r="H231" s="6"/>
      <c r="I231" s="6"/>
      <c r="J231" s="6"/>
      <c r="K231" s="6"/>
      <c r="L231" s="6"/>
      <c r="M231" s="6"/>
      <c r="N231" s="6"/>
      <c r="O231" s="6"/>
      <c r="P231" s="6"/>
      <c r="Q231" s="6"/>
      <c r="R231" s="6"/>
      <c r="S231" s="23"/>
      <c r="T231" s="23"/>
      <c r="U231" s="23"/>
      <c r="V231" s="6"/>
      <c r="W231" s="6"/>
      <c r="X231" s="6"/>
      <c r="Y231" s="6"/>
      <c r="Z231" s="6"/>
      <c r="AA231" s="6"/>
      <c r="AB231" s="6"/>
      <c r="AC231" s="6"/>
      <c r="AD231" s="6"/>
      <c r="AE231" s="6"/>
      <c r="AF231" s="6"/>
      <c r="AG231" s="6"/>
      <c r="AH231" s="6"/>
      <c r="AI231" s="6"/>
      <c r="AJ231" s="6"/>
    </row>
    <row r="232" spans="1:36" ht="15.75" customHeight="1" x14ac:dyDescent="0.35">
      <c r="A232" s="6"/>
      <c r="B232" s="6"/>
      <c r="C232" s="6"/>
      <c r="D232" s="6"/>
      <c r="E232" s="6"/>
      <c r="F232" s="6"/>
      <c r="G232" s="6"/>
      <c r="H232" s="6"/>
      <c r="I232" s="6"/>
      <c r="J232" s="6"/>
      <c r="K232" s="6"/>
      <c r="L232" s="6"/>
      <c r="M232" s="6"/>
      <c r="N232" s="6"/>
      <c r="O232" s="6"/>
      <c r="P232" s="6"/>
      <c r="Q232" s="6"/>
      <c r="R232" s="6"/>
      <c r="S232" s="23"/>
      <c r="T232" s="23"/>
      <c r="U232" s="23"/>
      <c r="V232" s="6"/>
      <c r="W232" s="6"/>
      <c r="X232" s="6"/>
      <c r="Y232" s="6"/>
      <c r="Z232" s="6"/>
      <c r="AA232" s="6"/>
      <c r="AB232" s="6"/>
      <c r="AC232" s="6"/>
      <c r="AD232" s="6"/>
      <c r="AE232" s="6"/>
      <c r="AF232" s="6"/>
      <c r="AG232" s="6"/>
      <c r="AH232" s="6"/>
      <c r="AI232" s="6"/>
      <c r="AJ232" s="6"/>
    </row>
    <row r="233" spans="1:36" ht="15.75" customHeight="1" x14ac:dyDescent="0.35">
      <c r="A233" s="6"/>
      <c r="B233" s="6"/>
      <c r="C233" s="6"/>
      <c r="D233" s="6"/>
      <c r="E233" s="6"/>
      <c r="F233" s="6"/>
      <c r="G233" s="6"/>
      <c r="H233" s="6"/>
      <c r="I233" s="6"/>
      <c r="J233" s="6"/>
      <c r="K233" s="6"/>
      <c r="L233" s="6"/>
      <c r="M233" s="6"/>
      <c r="N233" s="6"/>
      <c r="O233" s="6"/>
      <c r="P233" s="6"/>
      <c r="Q233" s="6"/>
      <c r="R233" s="6"/>
      <c r="S233" s="23"/>
      <c r="T233" s="23"/>
      <c r="U233" s="23"/>
      <c r="V233" s="6"/>
      <c r="W233" s="6"/>
      <c r="X233" s="6"/>
      <c r="Y233" s="6"/>
      <c r="Z233" s="6"/>
      <c r="AA233" s="6"/>
      <c r="AB233" s="6"/>
      <c r="AC233" s="6"/>
      <c r="AD233" s="6"/>
      <c r="AE233" s="6"/>
      <c r="AF233" s="6"/>
      <c r="AG233" s="6"/>
      <c r="AH233" s="6"/>
      <c r="AI233" s="6"/>
      <c r="AJ233" s="6"/>
    </row>
    <row r="234" spans="1:36" ht="15.75" customHeight="1" x14ac:dyDescent="0.35">
      <c r="A234" s="6"/>
      <c r="B234" s="6"/>
      <c r="C234" s="6"/>
      <c r="D234" s="6"/>
      <c r="E234" s="6"/>
      <c r="F234" s="6"/>
      <c r="G234" s="6"/>
      <c r="H234" s="6"/>
      <c r="I234" s="6"/>
      <c r="J234" s="6"/>
      <c r="K234" s="6"/>
      <c r="L234" s="6"/>
      <c r="M234" s="6"/>
      <c r="N234" s="6"/>
      <c r="O234" s="6"/>
      <c r="P234" s="6"/>
      <c r="Q234" s="6"/>
      <c r="R234" s="6"/>
      <c r="S234" s="23"/>
      <c r="T234" s="23"/>
      <c r="U234" s="23"/>
      <c r="V234" s="6"/>
      <c r="W234" s="6"/>
      <c r="X234" s="6"/>
      <c r="Y234" s="6"/>
      <c r="Z234" s="6"/>
      <c r="AA234" s="6"/>
      <c r="AB234" s="6"/>
      <c r="AC234" s="6"/>
      <c r="AD234" s="6"/>
      <c r="AE234" s="6"/>
      <c r="AF234" s="6"/>
      <c r="AG234" s="6"/>
      <c r="AH234" s="6"/>
      <c r="AI234" s="6"/>
      <c r="AJ234" s="6"/>
    </row>
    <row r="235" spans="1:36" ht="15.75" customHeight="1" x14ac:dyDescent="0.35">
      <c r="A235" s="6"/>
      <c r="B235" s="6"/>
      <c r="C235" s="6"/>
      <c r="D235" s="6"/>
      <c r="E235" s="6"/>
      <c r="F235" s="6"/>
      <c r="G235" s="6"/>
      <c r="H235" s="6"/>
      <c r="I235" s="6"/>
      <c r="J235" s="6"/>
      <c r="K235" s="6"/>
      <c r="L235" s="6"/>
      <c r="M235" s="6"/>
      <c r="N235" s="6"/>
      <c r="O235" s="6"/>
      <c r="P235" s="6"/>
      <c r="Q235" s="6"/>
      <c r="R235" s="6"/>
      <c r="S235" s="23"/>
      <c r="T235" s="23"/>
      <c r="U235" s="23"/>
      <c r="V235" s="6"/>
      <c r="W235" s="6"/>
      <c r="X235" s="6"/>
      <c r="Y235" s="6"/>
      <c r="Z235" s="6"/>
      <c r="AA235" s="6"/>
      <c r="AB235" s="6"/>
      <c r="AC235" s="6"/>
      <c r="AD235" s="6"/>
      <c r="AE235" s="6"/>
      <c r="AF235" s="6"/>
      <c r="AG235" s="6"/>
      <c r="AH235" s="6"/>
      <c r="AI235" s="6"/>
      <c r="AJ235" s="6"/>
    </row>
    <row r="236" spans="1:36" ht="15.75" customHeight="1" x14ac:dyDescent="0.35">
      <c r="A236" s="6"/>
      <c r="B236" s="6"/>
      <c r="C236" s="6"/>
      <c r="D236" s="6"/>
      <c r="E236" s="6"/>
      <c r="F236" s="6"/>
      <c r="G236" s="6"/>
      <c r="H236" s="6"/>
      <c r="I236" s="6"/>
      <c r="J236" s="6"/>
      <c r="K236" s="6"/>
      <c r="L236" s="6"/>
      <c r="M236" s="6"/>
      <c r="N236" s="6"/>
      <c r="O236" s="6"/>
      <c r="P236" s="6"/>
      <c r="Q236" s="6"/>
      <c r="R236" s="6"/>
      <c r="S236" s="23"/>
      <c r="T236" s="23"/>
      <c r="U236" s="23"/>
      <c r="V236" s="6"/>
      <c r="W236" s="6"/>
      <c r="X236" s="6"/>
      <c r="Y236" s="6"/>
      <c r="Z236" s="6"/>
      <c r="AA236" s="6"/>
      <c r="AB236" s="6"/>
      <c r="AC236" s="6"/>
      <c r="AD236" s="6"/>
      <c r="AE236" s="6"/>
      <c r="AF236" s="6"/>
      <c r="AG236" s="6"/>
      <c r="AH236" s="6"/>
      <c r="AI236" s="6"/>
      <c r="AJ236" s="6"/>
    </row>
    <row r="237" spans="1:36" ht="15.75" customHeight="1" x14ac:dyDescent="0.35">
      <c r="A237" s="6"/>
      <c r="B237" s="6"/>
      <c r="C237" s="6"/>
      <c r="D237" s="6"/>
      <c r="E237" s="6"/>
      <c r="F237" s="6"/>
      <c r="G237" s="6"/>
      <c r="H237" s="6"/>
      <c r="I237" s="6"/>
      <c r="J237" s="6"/>
      <c r="K237" s="6"/>
      <c r="L237" s="6"/>
      <c r="M237" s="6"/>
      <c r="N237" s="6"/>
      <c r="O237" s="6"/>
      <c r="P237" s="6"/>
      <c r="Q237" s="6"/>
      <c r="R237" s="6"/>
      <c r="S237" s="23"/>
      <c r="T237" s="23"/>
      <c r="U237" s="23"/>
      <c r="V237" s="6"/>
      <c r="W237" s="6"/>
      <c r="X237" s="6"/>
      <c r="Y237" s="6"/>
      <c r="Z237" s="6"/>
      <c r="AA237" s="6"/>
      <c r="AB237" s="6"/>
      <c r="AC237" s="6"/>
      <c r="AD237" s="6"/>
      <c r="AE237" s="6"/>
      <c r="AF237" s="6"/>
      <c r="AG237" s="6"/>
      <c r="AH237" s="6"/>
      <c r="AI237" s="6"/>
      <c r="AJ237" s="6"/>
    </row>
    <row r="238" spans="1:36" ht="15.75" customHeight="1" x14ac:dyDescent="0.35">
      <c r="A238" s="6"/>
      <c r="B238" s="6"/>
      <c r="C238" s="6"/>
      <c r="D238" s="6"/>
      <c r="E238" s="6"/>
      <c r="F238" s="6"/>
      <c r="G238" s="6"/>
      <c r="H238" s="6"/>
      <c r="I238" s="6"/>
      <c r="J238" s="6"/>
      <c r="K238" s="6"/>
      <c r="L238" s="6"/>
      <c r="M238" s="6"/>
      <c r="N238" s="6"/>
      <c r="O238" s="6"/>
      <c r="P238" s="6"/>
      <c r="Q238" s="6"/>
      <c r="R238" s="6"/>
      <c r="S238" s="23"/>
      <c r="T238" s="23"/>
      <c r="U238" s="23"/>
      <c r="V238" s="6"/>
      <c r="W238" s="6"/>
      <c r="X238" s="6"/>
      <c r="Y238" s="6"/>
      <c r="Z238" s="6"/>
      <c r="AA238" s="6"/>
      <c r="AB238" s="6"/>
      <c r="AC238" s="6"/>
      <c r="AD238" s="6"/>
      <c r="AE238" s="6"/>
      <c r="AF238" s="6"/>
      <c r="AG238" s="6"/>
      <c r="AH238" s="6"/>
      <c r="AI238" s="6"/>
      <c r="AJ238" s="6"/>
    </row>
    <row r="239" spans="1:36" ht="15.75" customHeight="1" x14ac:dyDescent="0.35">
      <c r="A239" s="6"/>
      <c r="B239" s="6"/>
      <c r="C239" s="6"/>
      <c r="D239" s="6"/>
      <c r="E239" s="6"/>
      <c r="F239" s="6"/>
      <c r="G239" s="6"/>
      <c r="H239" s="6"/>
      <c r="I239" s="6"/>
      <c r="J239" s="6"/>
      <c r="K239" s="6"/>
      <c r="L239" s="6"/>
      <c r="M239" s="6"/>
      <c r="N239" s="6"/>
      <c r="O239" s="6"/>
      <c r="P239" s="6"/>
      <c r="Q239" s="6"/>
      <c r="R239" s="6"/>
      <c r="S239" s="23"/>
      <c r="T239" s="23"/>
      <c r="U239" s="23"/>
      <c r="V239" s="6"/>
      <c r="W239" s="6"/>
      <c r="X239" s="6"/>
      <c r="Y239" s="6"/>
      <c r="Z239" s="6"/>
      <c r="AA239" s="6"/>
      <c r="AB239" s="6"/>
      <c r="AC239" s="6"/>
      <c r="AD239" s="6"/>
      <c r="AE239" s="6"/>
      <c r="AF239" s="6"/>
      <c r="AG239" s="6"/>
      <c r="AH239" s="6"/>
      <c r="AI239" s="6"/>
      <c r="AJ239" s="6"/>
    </row>
    <row r="240" spans="1:36" ht="15.75" customHeight="1" x14ac:dyDescent="0.35">
      <c r="A240" s="6"/>
      <c r="B240" s="6"/>
      <c r="C240" s="6"/>
      <c r="D240" s="6"/>
      <c r="E240" s="6"/>
      <c r="F240" s="6"/>
      <c r="G240" s="6"/>
      <c r="H240" s="6"/>
      <c r="I240" s="6"/>
      <c r="J240" s="6"/>
      <c r="K240" s="6"/>
      <c r="L240" s="6"/>
      <c r="M240" s="6"/>
      <c r="N240" s="6"/>
      <c r="O240" s="6"/>
      <c r="P240" s="6"/>
      <c r="Q240" s="6"/>
      <c r="R240" s="6"/>
      <c r="S240" s="23"/>
      <c r="T240" s="23"/>
      <c r="U240" s="23"/>
      <c r="V240" s="6"/>
      <c r="W240" s="6"/>
      <c r="X240" s="6"/>
      <c r="Y240" s="6"/>
      <c r="Z240" s="6"/>
      <c r="AA240" s="6"/>
      <c r="AB240" s="6"/>
      <c r="AC240" s="6"/>
      <c r="AD240" s="6"/>
      <c r="AE240" s="6"/>
      <c r="AF240" s="6"/>
      <c r="AG240" s="6"/>
      <c r="AH240" s="6"/>
      <c r="AI240" s="6"/>
      <c r="AJ240" s="6"/>
    </row>
    <row r="241" spans="1:36" ht="15.75" customHeight="1" x14ac:dyDescent="0.35">
      <c r="A241" s="6"/>
      <c r="B241" s="6"/>
      <c r="C241" s="6"/>
      <c r="D241" s="6"/>
      <c r="E241" s="6"/>
      <c r="F241" s="6"/>
      <c r="G241" s="6"/>
      <c r="H241" s="6"/>
      <c r="I241" s="6"/>
      <c r="J241" s="6"/>
      <c r="K241" s="6"/>
      <c r="L241" s="6"/>
      <c r="M241" s="6"/>
      <c r="N241" s="6"/>
      <c r="O241" s="6"/>
      <c r="P241" s="6"/>
      <c r="Q241" s="6"/>
      <c r="R241" s="6"/>
      <c r="S241" s="23"/>
      <c r="T241" s="23"/>
      <c r="U241" s="23"/>
      <c r="V241" s="6"/>
      <c r="W241" s="6"/>
      <c r="X241" s="6"/>
      <c r="Y241" s="6"/>
      <c r="Z241" s="6"/>
      <c r="AA241" s="6"/>
      <c r="AB241" s="6"/>
      <c r="AC241" s="6"/>
      <c r="AD241" s="6"/>
      <c r="AE241" s="6"/>
      <c r="AF241" s="6"/>
      <c r="AG241" s="6"/>
      <c r="AH241" s="6"/>
      <c r="AI241" s="6"/>
      <c r="AJ241" s="6"/>
    </row>
    <row r="242" spans="1:36" ht="15.75" customHeight="1" x14ac:dyDescent="0.35">
      <c r="A242" s="6"/>
      <c r="B242" s="6"/>
      <c r="C242" s="6"/>
      <c r="D242" s="6"/>
      <c r="E242" s="6"/>
      <c r="F242" s="6"/>
      <c r="G242" s="6"/>
      <c r="H242" s="6"/>
      <c r="I242" s="6"/>
      <c r="J242" s="6"/>
      <c r="K242" s="6"/>
      <c r="L242" s="6"/>
      <c r="M242" s="6"/>
      <c r="N242" s="6"/>
      <c r="O242" s="6"/>
      <c r="P242" s="6"/>
      <c r="Q242" s="6"/>
      <c r="R242" s="6"/>
      <c r="S242" s="23"/>
      <c r="T242" s="23"/>
      <c r="U242" s="23"/>
      <c r="V242" s="6"/>
      <c r="W242" s="6"/>
      <c r="X242" s="6"/>
      <c r="Y242" s="6"/>
      <c r="Z242" s="6"/>
      <c r="AA242" s="6"/>
      <c r="AB242" s="6"/>
      <c r="AC242" s="6"/>
      <c r="AD242" s="6"/>
      <c r="AE242" s="6"/>
      <c r="AF242" s="6"/>
      <c r="AG242" s="6"/>
      <c r="AH242" s="6"/>
      <c r="AI242" s="6"/>
      <c r="AJ242" s="6"/>
    </row>
    <row r="243" spans="1:36" ht="15.75" customHeight="1" x14ac:dyDescent="0.35">
      <c r="A243" s="6"/>
      <c r="B243" s="6"/>
      <c r="C243" s="6"/>
      <c r="D243" s="6"/>
      <c r="E243" s="6"/>
      <c r="F243" s="6"/>
      <c r="G243" s="6"/>
      <c r="H243" s="6"/>
      <c r="I243" s="6"/>
      <c r="J243" s="6"/>
      <c r="K243" s="6"/>
      <c r="L243" s="6"/>
      <c r="M243" s="6"/>
      <c r="N243" s="6"/>
      <c r="O243" s="6"/>
      <c r="P243" s="6"/>
      <c r="Q243" s="6"/>
      <c r="R243" s="6"/>
      <c r="S243" s="23"/>
      <c r="T243" s="23"/>
      <c r="U243" s="23"/>
      <c r="V243" s="6"/>
      <c r="W243" s="6"/>
      <c r="X243" s="6"/>
      <c r="Y243" s="6"/>
      <c r="Z243" s="6"/>
      <c r="AA243" s="6"/>
      <c r="AB243" s="6"/>
      <c r="AC243" s="6"/>
      <c r="AD243" s="6"/>
      <c r="AE243" s="6"/>
      <c r="AF243" s="6"/>
      <c r="AG243" s="6"/>
      <c r="AH243" s="6"/>
      <c r="AI243" s="6"/>
      <c r="AJ243" s="6"/>
    </row>
    <row r="244" spans="1:36" ht="15.75" customHeight="1" x14ac:dyDescent="0.35">
      <c r="A244" s="6"/>
      <c r="B244" s="6"/>
      <c r="C244" s="6"/>
      <c r="D244" s="6"/>
      <c r="E244" s="6"/>
      <c r="F244" s="6"/>
      <c r="G244" s="6"/>
      <c r="H244" s="6"/>
      <c r="I244" s="6"/>
      <c r="J244" s="6"/>
      <c r="K244" s="6"/>
      <c r="L244" s="6"/>
      <c r="M244" s="6"/>
      <c r="N244" s="6"/>
      <c r="O244" s="6"/>
      <c r="P244" s="6"/>
      <c r="Q244" s="6"/>
      <c r="R244" s="6"/>
      <c r="S244" s="23"/>
      <c r="T244" s="23"/>
      <c r="U244" s="23"/>
      <c r="V244" s="6"/>
      <c r="W244" s="6"/>
      <c r="X244" s="6"/>
      <c r="Y244" s="6"/>
      <c r="Z244" s="6"/>
      <c r="AA244" s="6"/>
      <c r="AB244" s="6"/>
      <c r="AC244" s="6"/>
      <c r="AD244" s="6"/>
      <c r="AE244" s="6"/>
      <c r="AF244" s="6"/>
      <c r="AG244" s="6"/>
      <c r="AH244" s="6"/>
      <c r="AI244" s="6"/>
      <c r="AJ244" s="6"/>
    </row>
    <row r="245" spans="1:36" ht="15.75" customHeight="1" x14ac:dyDescent="0.35">
      <c r="A245" s="6"/>
      <c r="B245" s="6"/>
      <c r="C245" s="6"/>
      <c r="D245" s="6"/>
      <c r="E245" s="6"/>
      <c r="F245" s="6"/>
      <c r="G245" s="6"/>
      <c r="H245" s="6"/>
      <c r="I245" s="6"/>
      <c r="J245" s="6"/>
      <c r="K245" s="6"/>
      <c r="L245" s="6"/>
      <c r="M245" s="6"/>
      <c r="N245" s="6"/>
      <c r="O245" s="6"/>
      <c r="P245" s="6"/>
      <c r="Q245" s="6"/>
      <c r="R245" s="6"/>
      <c r="S245" s="23"/>
      <c r="T245" s="23"/>
      <c r="U245" s="23"/>
      <c r="V245" s="6"/>
      <c r="W245" s="6"/>
      <c r="X245" s="6"/>
      <c r="Y245" s="6"/>
      <c r="Z245" s="6"/>
      <c r="AA245" s="6"/>
      <c r="AB245" s="6"/>
      <c r="AC245" s="6"/>
      <c r="AD245" s="6"/>
      <c r="AE245" s="6"/>
      <c r="AF245" s="6"/>
      <c r="AG245" s="6"/>
      <c r="AH245" s="6"/>
      <c r="AI245" s="6"/>
      <c r="AJ245" s="6"/>
    </row>
    <row r="246" spans="1:36" ht="15.75" customHeight="1" x14ac:dyDescent="0.35">
      <c r="A246" s="6"/>
      <c r="B246" s="6"/>
      <c r="C246" s="6"/>
      <c r="D246" s="6"/>
      <c r="E246" s="6"/>
      <c r="F246" s="6"/>
      <c r="G246" s="6"/>
      <c r="H246" s="6"/>
      <c r="I246" s="6"/>
      <c r="J246" s="6"/>
      <c r="K246" s="6"/>
      <c r="L246" s="6"/>
      <c r="M246" s="6"/>
      <c r="N246" s="6"/>
      <c r="O246" s="6"/>
      <c r="P246" s="6"/>
      <c r="Q246" s="6"/>
      <c r="R246" s="6"/>
      <c r="S246" s="23"/>
      <c r="T246" s="23"/>
      <c r="U246" s="23"/>
      <c r="V246" s="6"/>
      <c r="W246" s="6"/>
      <c r="X246" s="6"/>
      <c r="Y246" s="6"/>
      <c r="Z246" s="6"/>
      <c r="AA246" s="6"/>
      <c r="AB246" s="6"/>
      <c r="AC246" s="6"/>
      <c r="AD246" s="6"/>
      <c r="AE246" s="6"/>
      <c r="AF246" s="6"/>
      <c r="AG246" s="6"/>
      <c r="AH246" s="6"/>
      <c r="AI246" s="6"/>
      <c r="AJ246" s="6"/>
    </row>
    <row r="247" spans="1:36" ht="15.75" customHeight="1" x14ac:dyDescent="0.35">
      <c r="A247" s="6"/>
      <c r="B247" s="6"/>
      <c r="C247" s="6"/>
      <c r="D247" s="6"/>
      <c r="E247" s="6"/>
      <c r="F247" s="6"/>
      <c r="G247" s="6"/>
      <c r="H247" s="6"/>
      <c r="I247" s="6"/>
      <c r="J247" s="6"/>
      <c r="K247" s="6"/>
      <c r="L247" s="6"/>
      <c r="M247" s="6"/>
      <c r="N247" s="6"/>
      <c r="O247" s="6"/>
      <c r="P247" s="6"/>
      <c r="Q247" s="6"/>
      <c r="R247" s="6"/>
      <c r="S247" s="23"/>
      <c r="T247" s="23"/>
      <c r="U247" s="23"/>
      <c r="V247" s="6"/>
      <c r="W247" s="6"/>
      <c r="X247" s="6"/>
      <c r="Y247" s="6"/>
      <c r="Z247" s="6"/>
      <c r="AA247" s="6"/>
      <c r="AB247" s="6"/>
      <c r="AC247" s="6"/>
      <c r="AD247" s="6"/>
      <c r="AE247" s="6"/>
      <c r="AF247" s="6"/>
      <c r="AG247" s="6"/>
      <c r="AH247" s="6"/>
      <c r="AI247" s="6"/>
      <c r="AJ247" s="6"/>
    </row>
    <row r="248" spans="1:36" ht="15.75" customHeight="1" x14ac:dyDescent="0.35">
      <c r="A248" s="6"/>
      <c r="B248" s="6"/>
      <c r="C248" s="6"/>
      <c r="D248" s="6"/>
      <c r="E248" s="6"/>
      <c r="F248" s="6"/>
      <c r="G248" s="6"/>
      <c r="H248" s="6"/>
      <c r="I248" s="6"/>
      <c r="J248" s="6"/>
      <c r="K248" s="6"/>
      <c r="L248" s="6"/>
      <c r="M248" s="6"/>
      <c r="N248" s="6"/>
      <c r="O248" s="6"/>
      <c r="P248" s="6"/>
      <c r="Q248" s="6"/>
      <c r="R248" s="6"/>
      <c r="S248" s="23"/>
      <c r="T248" s="23"/>
      <c r="U248" s="23"/>
      <c r="V248" s="6"/>
      <c r="W248" s="6"/>
      <c r="X248" s="6"/>
      <c r="Y248" s="6"/>
      <c r="Z248" s="6"/>
      <c r="AA248" s="6"/>
      <c r="AB248" s="6"/>
      <c r="AC248" s="6"/>
      <c r="AD248" s="6"/>
      <c r="AE248" s="6"/>
      <c r="AF248" s="6"/>
      <c r="AG248" s="6"/>
      <c r="AH248" s="6"/>
      <c r="AI248" s="6"/>
      <c r="AJ248" s="6"/>
    </row>
    <row r="249" spans="1:36" ht="15.75" customHeight="1" x14ac:dyDescent="0.35">
      <c r="A249" s="6"/>
      <c r="B249" s="6"/>
      <c r="C249" s="6"/>
      <c r="D249" s="6"/>
      <c r="E249" s="6"/>
      <c r="F249" s="6"/>
      <c r="G249" s="6"/>
      <c r="H249" s="6"/>
      <c r="I249" s="6"/>
      <c r="J249" s="6"/>
      <c r="K249" s="6"/>
      <c r="L249" s="6"/>
      <c r="M249" s="6"/>
      <c r="N249" s="6"/>
      <c r="O249" s="6"/>
      <c r="P249" s="6"/>
      <c r="Q249" s="6"/>
      <c r="R249" s="6"/>
      <c r="S249" s="23"/>
      <c r="T249" s="23"/>
      <c r="U249" s="23"/>
      <c r="V249" s="6"/>
      <c r="W249" s="6"/>
      <c r="X249" s="6"/>
      <c r="Y249" s="6"/>
      <c r="Z249" s="6"/>
      <c r="AA249" s="6"/>
      <c r="AB249" s="6"/>
      <c r="AC249" s="6"/>
      <c r="AD249" s="6"/>
      <c r="AE249" s="6"/>
      <c r="AF249" s="6"/>
      <c r="AG249" s="6"/>
      <c r="AH249" s="6"/>
      <c r="AI249" s="6"/>
      <c r="AJ249" s="6"/>
    </row>
    <row r="250" spans="1:36" ht="15.75" customHeight="1" x14ac:dyDescent="0.35">
      <c r="A250" s="6"/>
      <c r="B250" s="6"/>
      <c r="C250" s="6"/>
      <c r="D250" s="6"/>
      <c r="E250" s="6"/>
      <c r="F250" s="6"/>
      <c r="G250" s="6"/>
      <c r="H250" s="6"/>
      <c r="I250" s="6"/>
      <c r="J250" s="6"/>
      <c r="K250" s="6"/>
      <c r="L250" s="6"/>
      <c r="M250" s="6"/>
      <c r="N250" s="6"/>
      <c r="O250" s="6"/>
      <c r="P250" s="6"/>
      <c r="Q250" s="6"/>
      <c r="R250" s="6"/>
      <c r="S250" s="23"/>
      <c r="T250" s="23"/>
      <c r="U250" s="23"/>
      <c r="V250" s="6"/>
      <c r="W250" s="6"/>
      <c r="X250" s="6"/>
      <c r="Y250" s="6"/>
      <c r="Z250" s="6"/>
      <c r="AA250" s="6"/>
      <c r="AB250" s="6"/>
      <c r="AC250" s="6"/>
      <c r="AD250" s="6"/>
      <c r="AE250" s="6"/>
      <c r="AF250" s="6"/>
      <c r="AG250" s="6"/>
      <c r="AH250" s="6"/>
      <c r="AI250" s="6"/>
      <c r="AJ250" s="6"/>
    </row>
    <row r="251" spans="1:36" ht="15.75" customHeight="1" x14ac:dyDescent="0.35">
      <c r="A251" s="6"/>
      <c r="B251" s="6"/>
      <c r="C251" s="6"/>
      <c r="D251" s="6"/>
      <c r="E251" s="6"/>
      <c r="F251" s="6"/>
      <c r="G251" s="6"/>
      <c r="H251" s="6"/>
      <c r="I251" s="6"/>
      <c r="J251" s="6"/>
      <c r="K251" s="6"/>
      <c r="L251" s="6"/>
      <c r="M251" s="6"/>
      <c r="N251" s="6"/>
      <c r="O251" s="6"/>
      <c r="P251" s="6"/>
      <c r="Q251" s="6"/>
      <c r="R251" s="6"/>
      <c r="S251" s="23"/>
      <c r="T251" s="23"/>
      <c r="U251" s="23"/>
      <c r="V251" s="6"/>
      <c r="W251" s="6"/>
      <c r="X251" s="6"/>
      <c r="Y251" s="6"/>
      <c r="Z251" s="6"/>
      <c r="AA251" s="6"/>
      <c r="AB251" s="6"/>
      <c r="AC251" s="6"/>
      <c r="AD251" s="6"/>
      <c r="AE251" s="6"/>
      <c r="AF251" s="6"/>
      <c r="AG251" s="6"/>
      <c r="AH251" s="6"/>
      <c r="AI251" s="6"/>
      <c r="AJ251" s="6"/>
    </row>
    <row r="252" spans="1:36" ht="15.75" customHeight="1" x14ac:dyDescent="0.35">
      <c r="A252" s="6"/>
      <c r="B252" s="6"/>
      <c r="C252" s="6"/>
      <c r="D252" s="6"/>
      <c r="E252" s="6"/>
      <c r="F252" s="6"/>
      <c r="G252" s="6"/>
      <c r="H252" s="6"/>
      <c r="I252" s="6"/>
      <c r="J252" s="6"/>
      <c r="K252" s="6"/>
      <c r="L252" s="6"/>
      <c r="M252" s="6"/>
      <c r="N252" s="6"/>
      <c r="O252" s="6"/>
      <c r="P252" s="6"/>
      <c r="Q252" s="6"/>
      <c r="R252" s="6"/>
      <c r="S252" s="23"/>
      <c r="T252" s="23"/>
      <c r="U252" s="23"/>
      <c r="V252" s="6"/>
      <c r="W252" s="6"/>
      <c r="X252" s="6"/>
      <c r="Y252" s="6"/>
      <c r="Z252" s="6"/>
      <c r="AA252" s="6"/>
      <c r="AB252" s="6"/>
      <c r="AC252" s="6"/>
      <c r="AD252" s="6"/>
      <c r="AE252" s="6"/>
      <c r="AF252" s="6"/>
      <c r="AG252" s="6"/>
      <c r="AH252" s="6"/>
      <c r="AI252" s="6"/>
      <c r="AJ252" s="6"/>
    </row>
    <row r="253" spans="1:36" ht="15.75" customHeight="1" x14ac:dyDescent="0.35">
      <c r="A253" s="6"/>
      <c r="B253" s="6"/>
      <c r="C253" s="6"/>
      <c r="D253" s="6"/>
      <c r="E253" s="6"/>
      <c r="F253" s="6"/>
      <c r="G253" s="6"/>
      <c r="H253" s="6"/>
      <c r="I253" s="6"/>
      <c r="J253" s="6"/>
      <c r="K253" s="6"/>
      <c r="L253" s="6"/>
      <c r="M253" s="6"/>
      <c r="N253" s="6"/>
      <c r="O253" s="6"/>
      <c r="P253" s="6"/>
      <c r="Q253" s="6"/>
      <c r="R253" s="6"/>
      <c r="S253" s="23"/>
      <c r="T253" s="23"/>
      <c r="U253" s="23"/>
      <c r="V253" s="6"/>
      <c r="W253" s="6"/>
      <c r="X253" s="6"/>
      <c r="Y253" s="6"/>
      <c r="Z253" s="6"/>
      <c r="AA253" s="6"/>
      <c r="AB253" s="6"/>
      <c r="AC253" s="6"/>
      <c r="AD253" s="6"/>
      <c r="AE253" s="6"/>
      <c r="AF253" s="6"/>
      <c r="AG253" s="6"/>
      <c r="AH253" s="6"/>
      <c r="AI253" s="6"/>
      <c r="AJ253" s="6"/>
    </row>
    <row r="254" spans="1:36" ht="15.75" customHeight="1" x14ac:dyDescent="0.35">
      <c r="A254" s="6"/>
      <c r="B254" s="6"/>
      <c r="C254" s="6"/>
      <c r="D254" s="6"/>
      <c r="E254" s="6"/>
      <c r="F254" s="6"/>
      <c r="G254" s="6"/>
      <c r="H254" s="6"/>
      <c r="I254" s="6"/>
      <c r="J254" s="6"/>
      <c r="K254" s="6"/>
      <c r="L254" s="6"/>
      <c r="M254" s="6"/>
      <c r="N254" s="6"/>
      <c r="O254" s="6"/>
      <c r="P254" s="6"/>
      <c r="Q254" s="6"/>
      <c r="R254" s="6"/>
      <c r="S254" s="23"/>
      <c r="T254" s="23"/>
      <c r="U254" s="23"/>
      <c r="V254" s="6"/>
      <c r="W254" s="6"/>
      <c r="X254" s="6"/>
      <c r="Y254" s="6"/>
      <c r="Z254" s="6"/>
      <c r="AA254" s="6"/>
      <c r="AB254" s="6"/>
      <c r="AC254" s="6"/>
      <c r="AD254" s="6"/>
      <c r="AE254" s="6"/>
      <c r="AF254" s="6"/>
      <c r="AG254" s="6"/>
      <c r="AH254" s="6"/>
      <c r="AI254" s="6"/>
      <c r="AJ254" s="6"/>
    </row>
    <row r="255" spans="1:36" ht="15.75" customHeight="1" x14ac:dyDescent="0.35">
      <c r="A255" s="6"/>
      <c r="B255" s="6"/>
      <c r="C255" s="6"/>
      <c r="D255" s="6"/>
      <c r="E255" s="6"/>
      <c r="F255" s="6"/>
      <c r="G255" s="6"/>
      <c r="H255" s="6"/>
      <c r="I255" s="6"/>
      <c r="J255" s="6"/>
      <c r="K255" s="6"/>
      <c r="L255" s="6"/>
      <c r="M255" s="6"/>
      <c r="N255" s="6"/>
      <c r="O255" s="6"/>
      <c r="P255" s="6"/>
      <c r="Q255" s="6"/>
      <c r="R255" s="6"/>
      <c r="S255" s="23"/>
      <c r="T255" s="23"/>
      <c r="U255" s="23"/>
      <c r="V255" s="6"/>
      <c r="W255" s="6"/>
      <c r="X255" s="6"/>
      <c r="Y255" s="6"/>
      <c r="Z255" s="6"/>
      <c r="AA255" s="6"/>
      <c r="AB255" s="6"/>
      <c r="AC255" s="6"/>
      <c r="AD255" s="6"/>
      <c r="AE255" s="6"/>
      <c r="AF255" s="6"/>
      <c r="AG255" s="6"/>
      <c r="AH255" s="6"/>
      <c r="AI255" s="6"/>
      <c r="AJ255" s="6"/>
    </row>
    <row r="256" spans="1:36" ht="15.75" customHeight="1" x14ac:dyDescent="0.35">
      <c r="A256" s="6"/>
      <c r="B256" s="6"/>
      <c r="C256" s="6"/>
      <c r="D256" s="6"/>
      <c r="E256" s="6"/>
      <c r="F256" s="6"/>
      <c r="G256" s="6"/>
      <c r="H256" s="6"/>
      <c r="I256" s="6"/>
      <c r="J256" s="6"/>
      <c r="K256" s="6"/>
      <c r="L256" s="6"/>
      <c r="M256" s="6"/>
      <c r="N256" s="6"/>
      <c r="O256" s="6"/>
      <c r="P256" s="6"/>
      <c r="Q256" s="6"/>
      <c r="R256" s="6"/>
      <c r="S256" s="23"/>
      <c r="T256" s="23"/>
      <c r="U256" s="23"/>
      <c r="V256" s="6"/>
      <c r="W256" s="6"/>
      <c r="X256" s="6"/>
      <c r="Y256" s="6"/>
      <c r="Z256" s="6"/>
      <c r="AA256" s="6"/>
      <c r="AB256" s="6"/>
      <c r="AC256" s="6"/>
      <c r="AD256" s="6"/>
      <c r="AE256" s="6"/>
      <c r="AF256" s="6"/>
      <c r="AG256" s="6"/>
      <c r="AH256" s="6"/>
      <c r="AI256" s="6"/>
      <c r="AJ256" s="6"/>
    </row>
    <row r="257" spans="1:36" ht="15.75" customHeight="1" x14ac:dyDescent="0.35">
      <c r="A257" s="6"/>
      <c r="B257" s="6"/>
      <c r="C257" s="6"/>
      <c r="D257" s="6"/>
      <c r="E257" s="6"/>
      <c r="F257" s="6"/>
      <c r="G257" s="6"/>
      <c r="H257" s="6"/>
      <c r="I257" s="6"/>
      <c r="J257" s="6"/>
      <c r="K257" s="6"/>
      <c r="L257" s="6"/>
      <c r="M257" s="6"/>
      <c r="N257" s="6"/>
      <c r="O257" s="6"/>
      <c r="P257" s="6"/>
      <c r="Q257" s="6"/>
      <c r="R257" s="6"/>
      <c r="S257" s="23"/>
      <c r="T257" s="23"/>
      <c r="U257" s="23"/>
      <c r="V257" s="6"/>
      <c r="W257" s="6"/>
      <c r="X257" s="6"/>
      <c r="Y257" s="6"/>
      <c r="Z257" s="6"/>
      <c r="AA257" s="6"/>
      <c r="AB257" s="6"/>
      <c r="AC257" s="6"/>
      <c r="AD257" s="6"/>
      <c r="AE257" s="6"/>
      <c r="AF257" s="6"/>
      <c r="AG257" s="6"/>
      <c r="AH257" s="6"/>
      <c r="AI257" s="6"/>
      <c r="AJ257" s="6"/>
    </row>
    <row r="258" spans="1:36" ht="15.75" customHeight="1" x14ac:dyDescent="0.35">
      <c r="A258" s="6"/>
      <c r="B258" s="6"/>
      <c r="C258" s="6"/>
      <c r="D258" s="6"/>
      <c r="E258" s="6"/>
      <c r="F258" s="6"/>
      <c r="G258" s="6"/>
      <c r="H258" s="6"/>
      <c r="I258" s="6"/>
      <c r="J258" s="6"/>
      <c r="K258" s="6"/>
      <c r="L258" s="6"/>
      <c r="M258" s="6"/>
      <c r="N258" s="6"/>
      <c r="O258" s="6"/>
      <c r="P258" s="6"/>
      <c r="Q258" s="6"/>
      <c r="R258" s="6"/>
      <c r="S258" s="23"/>
      <c r="T258" s="23"/>
      <c r="U258" s="23"/>
      <c r="V258" s="6"/>
      <c r="W258" s="6"/>
      <c r="X258" s="6"/>
      <c r="Y258" s="6"/>
      <c r="Z258" s="6"/>
      <c r="AA258" s="6"/>
      <c r="AB258" s="6"/>
      <c r="AC258" s="6"/>
      <c r="AD258" s="6"/>
      <c r="AE258" s="6"/>
      <c r="AF258" s="6"/>
      <c r="AG258" s="6"/>
      <c r="AH258" s="6"/>
      <c r="AI258" s="6"/>
      <c r="AJ258" s="6"/>
    </row>
    <row r="259" spans="1:36" ht="15.75" customHeight="1" x14ac:dyDescent="0.35">
      <c r="A259" s="6"/>
      <c r="B259" s="6"/>
      <c r="C259" s="6"/>
      <c r="D259" s="6"/>
      <c r="E259" s="6"/>
      <c r="F259" s="6"/>
      <c r="G259" s="6"/>
      <c r="H259" s="6"/>
      <c r="I259" s="6"/>
      <c r="J259" s="6"/>
      <c r="K259" s="6"/>
      <c r="L259" s="6"/>
      <c r="M259" s="6"/>
      <c r="N259" s="6"/>
      <c r="O259" s="6"/>
      <c r="P259" s="6"/>
      <c r="Q259" s="6"/>
      <c r="R259" s="6"/>
      <c r="S259" s="23"/>
      <c r="T259" s="23"/>
      <c r="U259" s="23"/>
      <c r="V259" s="6"/>
      <c r="W259" s="6"/>
      <c r="X259" s="6"/>
      <c r="Y259" s="6"/>
      <c r="Z259" s="6"/>
      <c r="AA259" s="6"/>
      <c r="AB259" s="6"/>
      <c r="AC259" s="6"/>
      <c r="AD259" s="6"/>
      <c r="AE259" s="6"/>
      <c r="AF259" s="6"/>
      <c r="AG259" s="6"/>
      <c r="AH259" s="6"/>
      <c r="AI259" s="6"/>
      <c r="AJ259" s="6"/>
    </row>
    <row r="260" spans="1:36" ht="15.75" customHeight="1" x14ac:dyDescent="0.35">
      <c r="A260" s="6"/>
      <c r="B260" s="6"/>
      <c r="C260" s="6"/>
      <c r="D260" s="6"/>
      <c r="E260" s="6"/>
      <c r="F260" s="6"/>
      <c r="G260" s="6"/>
      <c r="H260" s="6"/>
      <c r="I260" s="6"/>
      <c r="J260" s="6"/>
      <c r="K260" s="6"/>
      <c r="L260" s="6"/>
      <c r="M260" s="6"/>
      <c r="N260" s="6"/>
      <c r="O260" s="6"/>
      <c r="P260" s="6"/>
      <c r="Q260" s="6"/>
      <c r="R260" s="6"/>
      <c r="S260" s="23"/>
      <c r="T260" s="23"/>
      <c r="U260" s="23"/>
      <c r="V260" s="6"/>
      <c r="W260" s="6"/>
      <c r="X260" s="6"/>
      <c r="Y260" s="6"/>
      <c r="Z260" s="6"/>
      <c r="AA260" s="6"/>
      <c r="AB260" s="6"/>
      <c r="AC260" s="6"/>
      <c r="AD260" s="6"/>
      <c r="AE260" s="6"/>
      <c r="AF260" s="6"/>
      <c r="AG260" s="6"/>
      <c r="AH260" s="6"/>
      <c r="AI260" s="6"/>
      <c r="AJ260" s="6"/>
    </row>
    <row r="261" spans="1:36" ht="15.75" customHeight="1" x14ac:dyDescent="0.35">
      <c r="A261" s="6"/>
      <c r="B261" s="6"/>
      <c r="C261" s="6"/>
      <c r="D261" s="6"/>
      <c r="E261" s="6"/>
      <c r="F261" s="6"/>
      <c r="G261" s="6"/>
      <c r="H261" s="6"/>
      <c r="I261" s="6"/>
      <c r="J261" s="6"/>
      <c r="K261" s="6"/>
      <c r="L261" s="6"/>
      <c r="M261" s="6"/>
      <c r="N261" s="6"/>
      <c r="O261" s="6"/>
      <c r="P261" s="6"/>
      <c r="Q261" s="6"/>
      <c r="R261" s="6"/>
      <c r="S261" s="23"/>
      <c r="T261" s="23"/>
      <c r="U261" s="23"/>
      <c r="V261" s="6"/>
      <c r="W261" s="6"/>
      <c r="X261" s="6"/>
      <c r="Y261" s="6"/>
      <c r="Z261" s="6"/>
      <c r="AA261" s="6"/>
      <c r="AB261" s="6"/>
      <c r="AC261" s="6"/>
      <c r="AD261" s="6"/>
      <c r="AE261" s="6"/>
      <c r="AF261" s="6"/>
      <c r="AG261" s="6"/>
      <c r="AH261" s="6"/>
      <c r="AI261" s="6"/>
      <c r="AJ261" s="6"/>
    </row>
    <row r="262" spans="1:36" ht="15.75" customHeight="1" x14ac:dyDescent="0.35">
      <c r="A262" s="6"/>
      <c r="B262" s="6"/>
      <c r="C262" s="6"/>
      <c r="D262" s="6"/>
      <c r="E262" s="6"/>
      <c r="F262" s="6"/>
      <c r="G262" s="6"/>
      <c r="H262" s="6"/>
      <c r="I262" s="6"/>
      <c r="J262" s="6"/>
      <c r="K262" s="6"/>
      <c r="L262" s="6"/>
      <c r="M262" s="6"/>
      <c r="N262" s="6"/>
      <c r="O262" s="6"/>
      <c r="P262" s="6"/>
      <c r="Q262" s="6"/>
      <c r="R262" s="6"/>
      <c r="S262" s="23"/>
      <c r="T262" s="23"/>
      <c r="U262" s="23"/>
      <c r="V262" s="6"/>
      <c r="W262" s="6"/>
      <c r="X262" s="6"/>
      <c r="Y262" s="6"/>
      <c r="Z262" s="6"/>
      <c r="AA262" s="6"/>
      <c r="AB262" s="6"/>
      <c r="AC262" s="6"/>
      <c r="AD262" s="6"/>
      <c r="AE262" s="6"/>
      <c r="AF262" s="6"/>
      <c r="AG262" s="6"/>
      <c r="AH262" s="6"/>
      <c r="AI262" s="6"/>
      <c r="AJ262" s="6"/>
    </row>
    <row r="263" spans="1:36" ht="15.75" customHeight="1" x14ac:dyDescent="0.35">
      <c r="A263" s="6"/>
      <c r="B263" s="6"/>
      <c r="C263" s="6"/>
      <c r="D263" s="6"/>
      <c r="E263" s="6"/>
      <c r="F263" s="6"/>
      <c r="G263" s="6"/>
      <c r="H263" s="6"/>
      <c r="I263" s="6"/>
      <c r="J263" s="6"/>
      <c r="K263" s="6"/>
      <c r="L263" s="6"/>
      <c r="M263" s="6"/>
      <c r="N263" s="6"/>
      <c r="O263" s="6"/>
      <c r="P263" s="6"/>
      <c r="Q263" s="6"/>
      <c r="R263" s="6"/>
      <c r="S263" s="23"/>
      <c r="T263" s="23"/>
      <c r="U263" s="23"/>
      <c r="V263" s="6"/>
      <c r="W263" s="6"/>
      <c r="X263" s="6"/>
      <c r="Y263" s="6"/>
      <c r="Z263" s="6"/>
      <c r="AA263" s="6"/>
      <c r="AB263" s="6"/>
      <c r="AC263" s="6"/>
      <c r="AD263" s="6"/>
      <c r="AE263" s="6"/>
      <c r="AF263" s="6"/>
      <c r="AG263" s="6"/>
      <c r="AH263" s="6"/>
      <c r="AI263" s="6"/>
      <c r="AJ263" s="6"/>
    </row>
    <row r="264" spans="1:36" ht="15.75" customHeight="1" x14ac:dyDescent="0.35">
      <c r="A264" s="6"/>
      <c r="B264" s="6"/>
      <c r="C264" s="6"/>
      <c r="D264" s="6"/>
      <c r="E264" s="6"/>
      <c r="F264" s="6"/>
      <c r="G264" s="6"/>
      <c r="H264" s="6"/>
      <c r="I264" s="6"/>
      <c r="J264" s="6"/>
      <c r="K264" s="6"/>
      <c r="L264" s="6"/>
      <c r="M264" s="6"/>
      <c r="N264" s="6"/>
      <c r="O264" s="6"/>
      <c r="P264" s="6"/>
      <c r="Q264" s="6"/>
      <c r="R264" s="6"/>
      <c r="S264" s="23"/>
      <c r="T264" s="23"/>
      <c r="U264" s="23"/>
      <c r="V264" s="6"/>
      <c r="W264" s="6"/>
      <c r="X264" s="6"/>
      <c r="Y264" s="6"/>
      <c r="Z264" s="6"/>
      <c r="AA264" s="6"/>
      <c r="AB264" s="6"/>
      <c r="AC264" s="6"/>
      <c r="AD264" s="6"/>
      <c r="AE264" s="6"/>
      <c r="AF264" s="6"/>
      <c r="AG264" s="6"/>
      <c r="AH264" s="6"/>
      <c r="AI264" s="6"/>
      <c r="AJ264" s="6"/>
    </row>
    <row r="265" spans="1:36" ht="15.75" customHeight="1" x14ac:dyDescent="0.35">
      <c r="A265" s="6"/>
      <c r="B265" s="6"/>
      <c r="C265" s="6"/>
      <c r="D265" s="6"/>
      <c r="E265" s="6"/>
      <c r="F265" s="6"/>
      <c r="G265" s="6"/>
      <c r="H265" s="6"/>
      <c r="I265" s="6"/>
      <c r="J265" s="6"/>
      <c r="K265" s="6"/>
      <c r="L265" s="6"/>
      <c r="M265" s="6"/>
      <c r="N265" s="6"/>
      <c r="O265" s="6"/>
      <c r="P265" s="6"/>
      <c r="Q265" s="6"/>
      <c r="R265" s="6"/>
      <c r="S265" s="23"/>
      <c r="T265" s="23"/>
      <c r="U265" s="23"/>
      <c r="V265" s="6"/>
      <c r="W265" s="6"/>
      <c r="X265" s="6"/>
      <c r="Y265" s="6"/>
      <c r="Z265" s="6"/>
      <c r="AA265" s="6"/>
      <c r="AB265" s="6"/>
      <c r="AC265" s="6"/>
      <c r="AD265" s="6"/>
      <c r="AE265" s="6"/>
      <c r="AF265" s="6"/>
      <c r="AG265" s="6"/>
      <c r="AH265" s="6"/>
      <c r="AI265" s="6"/>
      <c r="AJ265" s="6"/>
    </row>
    <row r="266" spans="1:36" ht="15.75" customHeight="1" x14ac:dyDescent="0.35">
      <c r="A266" s="6"/>
      <c r="B266" s="6"/>
      <c r="C266" s="6"/>
      <c r="D266" s="6"/>
      <c r="E266" s="6"/>
      <c r="F266" s="6"/>
      <c r="G266" s="6"/>
      <c r="H266" s="6"/>
      <c r="I266" s="6"/>
      <c r="J266" s="6"/>
      <c r="K266" s="6"/>
      <c r="L266" s="6"/>
      <c r="M266" s="6"/>
      <c r="N266" s="6"/>
      <c r="O266" s="6"/>
      <c r="P266" s="6"/>
      <c r="Q266" s="6"/>
      <c r="R266" s="6"/>
      <c r="S266" s="23"/>
      <c r="T266" s="23"/>
      <c r="U266" s="23"/>
      <c r="V266" s="6"/>
      <c r="W266" s="6"/>
      <c r="X266" s="6"/>
      <c r="Y266" s="6"/>
      <c r="Z266" s="6"/>
      <c r="AA266" s="6"/>
      <c r="AB266" s="6"/>
      <c r="AC266" s="6"/>
      <c r="AD266" s="6"/>
      <c r="AE266" s="6"/>
      <c r="AF266" s="6"/>
      <c r="AG266" s="6"/>
      <c r="AH266" s="6"/>
      <c r="AI266" s="6"/>
      <c r="AJ266" s="6"/>
    </row>
    <row r="267" spans="1:36" ht="15.75" customHeight="1" x14ac:dyDescent="0.35">
      <c r="A267" s="6"/>
      <c r="B267" s="6"/>
      <c r="C267" s="6"/>
      <c r="D267" s="6"/>
      <c r="E267" s="6"/>
      <c r="F267" s="6"/>
      <c r="G267" s="6"/>
      <c r="H267" s="6"/>
      <c r="I267" s="6"/>
      <c r="J267" s="6"/>
      <c r="K267" s="6"/>
      <c r="L267" s="6"/>
      <c r="M267" s="6"/>
      <c r="N267" s="6"/>
      <c r="O267" s="6"/>
      <c r="P267" s="6"/>
      <c r="Q267" s="6"/>
      <c r="R267" s="6"/>
      <c r="S267" s="23"/>
      <c r="T267" s="23"/>
      <c r="U267" s="23"/>
      <c r="V267" s="6"/>
      <c r="W267" s="6"/>
      <c r="X267" s="6"/>
      <c r="Y267" s="6"/>
      <c r="Z267" s="6"/>
      <c r="AA267" s="6"/>
      <c r="AB267" s="6"/>
      <c r="AC267" s="6"/>
      <c r="AD267" s="6"/>
      <c r="AE267" s="6"/>
      <c r="AF267" s="6"/>
      <c r="AG267" s="6"/>
      <c r="AH267" s="6"/>
      <c r="AI267" s="6"/>
      <c r="AJ267" s="6"/>
    </row>
    <row r="268" spans="1:36" ht="15.75" customHeight="1" x14ac:dyDescent="0.35">
      <c r="A268" s="6"/>
      <c r="B268" s="6"/>
      <c r="C268" s="6"/>
      <c r="D268" s="6"/>
      <c r="E268" s="6"/>
      <c r="F268" s="6"/>
      <c r="G268" s="6"/>
      <c r="H268" s="6"/>
      <c r="I268" s="6"/>
      <c r="J268" s="6"/>
      <c r="K268" s="6"/>
      <c r="L268" s="6"/>
      <c r="M268" s="6"/>
      <c r="N268" s="6"/>
      <c r="O268" s="6"/>
      <c r="P268" s="6"/>
      <c r="Q268" s="6"/>
      <c r="R268" s="6"/>
      <c r="S268" s="23"/>
      <c r="T268" s="23"/>
      <c r="U268" s="23"/>
      <c r="V268" s="6"/>
      <c r="W268" s="6"/>
      <c r="X268" s="6"/>
      <c r="Y268" s="6"/>
      <c r="Z268" s="6"/>
      <c r="AA268" s="6"/>
      <c r="AB268" s="6"/>
      <c r="AC268" s="6"/>
      <c r="AD268" s="6"/>
      <c r="AE268" s="6"/>
      <c r="AF268" s="6"/>
      <c r="AG268" s="6"/>
      <c r="AH268" s="6"/>
      <c r="AI268" s="6"/>
      <c r="AJ268" s="6"/>
    </row>
    <row r="269" spans="1:36" ht="15.75" customHeight="1" x14ac:dyDescent="0.35">
      <c r="A269" s="6"/>
      <c r="B269" s="6"/>
      <c r="C269" s="6"/>
      <c r="D269" s="6"/>
      <c r="E269" s="6"/>
      <c r="F269" s="6"/>
      <c r="G269" s="6"/>
      <c r="H269" s="6"/>
      <c r="I269" s="6"/>
      <c r="J269" s="6"/>
      <c r="K269" s="6"/>
      <c r="L269" s="6"/>
      <c r="M269" s="6"/>
      <c r="N269" s="6"/>
      <c r="O269" s="6"/>
      <c r="P269" s="6"/>
      <c r="Q269" s="6"/>
      <c r="R269" s="6"/>
      <c r="S269" s="23"/>
      <c r="T269" s="23"/>
      <c r="U269" s="23"/>
      <c r="V269" s="6"/>
      <c r="W269" s="6"/>
      <c r="X269" s="6"/>
      <c r="Y269" s="6"/>
      <c r="Z269" s="6"/>
      <c r="AA269" s="6"/>
      <c r="AB269" s="6"/>
      <c r="AC269" s="6"/>
      <c r="AD269" s="6"/>
      <c r="AE269" s="6"/>
      <c r="AF269" s="6"/>
      <c r="AG269" s="6"/>
      <c r="AH269" s="6"/>
      <c r="AI269" s="6"/>
      <c r="AJ269" s="6"/>
    </row>
    <row r="270" spans="1:36" ht="15.75" customHeight="1" x14ac:dyDescent="0.35">
      <c r="A270" s="6"/>
      <c r="B270" s="6"/>
      <c r="C270" s="6"/>
      <c r="D270" s="6"/>
      <c r="E270" s="6"/>
      <c r="F270" s="6"/>
      <c r="G270" s="6"/>
      <c r="H270" s="6"/>
      <c r="I270" s="6"/>
      <c r="J270" s="6"/>
      <c r="K270" s="6"/>
      <c r="L270" s="6"/>
      <c r="M270" s="6"/>
      <c r="N270" s="6"/>
      <c r="O270" s="6"/>
      <c r="P270" s="6"/>
      <c r="Q270" s="6"/>
      <c r="R270" s="6"/>
      <c r="S270" s="23"/>
      <c r="T270" s="23"/>
      <c r="U270" s="23"/>
      <c r="V270" s="6"/>
      <c r="W270" s="6"/>
      <c r="X270" s="6"/>
      <c r="Y270" s="6"/>
      <c r="Z270" s="6"/>
      <c r="AA270" s="6"/>
      <c r="AB270" s="6"/>
      <c r="AC270" s="6"/>
      <c r="AD270" s="6"/>
      <c r="AE270" s="6"/>
      <c r="AF270" s="6"/>
      <c r="AG270" s="6"/>
      <c r="AH270" s="6"/>
      <c r="AI270" s="6"/>
      <c r="AJ270" s="6"/>
    </row>
    <row r="271" spans="1:36" ht="15.75" customHeight="1" x14ac:dyDescent="0.35">
      <c r="A271" s="6"/>
      <c r="B271" s="6"/>
      <c r="C271" s="6"/>
      <c r="D271" s="6"/>
      <c r="E271" s="6"/>
      <c r="F271" s="6"/>
      <c r="G271" s="6"/>
      <c r="H271" s="6"/>
      <c r="I271" s="6"/>
      <c r="J271" s="6"/>
      <c r="K271" s="6"/>
      <c r="L271" s="6"/>
      <c r="M271" s="6"/>
      <c r="N271" s="6"/>
      <c r="O271" s="6"/>
      <c r="P271" s="6"/>
      <c r="Q271" s="6"/>
      <c r="R271" s="6"/>
      <c r="S271" s="23"/>
      <c r="T271" s="23"/>
      <c r="U271" s="23"/>
      <c r="V271" s="6"/>
      <c r="W271" s="6"/>
      <c r="X271" s="6"/>
      <c r="Y271" s="6"/>
      <c r="Z271" s="6"/>
      <c r="AA271" s="6"/>
      <c r="AB271" s="6"/>
      <c r="AC271" s="6"/>
      <c r="AD271" s="6"/>
      <c r="AE271" s="6"/>
      <c r="AF271" s="6"/>
      <c r="AG271" s="6"/>
      <c r="AH271" s="6"/>
      <c r="AI271" s="6"/>
      <c r="AJ271" s="6"/>
    </row>
    <row r="272" spans="1:36" ht="15.75" customHeight="1" x14ac:dyDescent="0.35">
      <c r="A272" s="6"/>
      <c r="B272" s="6"/>
      <c r="C272" s="6"/>
      <c r="D272" s="6"/>
      <c r="E272" s="6"/>
      <c r="F272" s="6"/>
      <c r="G272" s="6"/>
      <c r="H272" s="6"/>
      <c r="I272" s="6"/>
      <c r="J272" s="6"/>
      <c r="K272" s="6"/>
      <c r="L272" s="6"/>
      <c r="M272" s="6"/>
      <c r="N272" s="6"/>
      <c r="O272" s="6"/>
      <c r="P272" s="6"/>
      <c r="Q272" s="6"/>
      <c r="R272" s="6"/>
      <c r="S272" s="23"/>
      <c r="T272" s="23"/>
      <c r="U272" s="23"/>
      <c r="V272" s="6"/>
      <c r="W272" s="6"/>
      <c r="X272" s="6"/>
      <c r="Y272" s="6"/>
      <c r="Z272" s="6"/>
      <c r="AA272" s="6"/>
      <c r="AB272" s="6"/>
      <c r="AC272" s="6"/>
      <c r="AD272" s="6"/>
      <c r="AE272" s="6"/>
      <c r="AF272" s="6"/>
      <c r="AG272" s="6"/>
      <c r="AH272" s="6"/>
      <c r="AI272" s="6"/>
      <c r="AJ272" s="6"/>
    </row>
    <row r="273" spans="1:36" ht="15.75" customHeight="1" x14ac:dyDescent="0.35">
      <c r="A273" s="6"/>
      <c r="B273" s="6"/>
      <c r="C273" s="6"/>
      <c r="D273" s="6"/>
      <c r="E273" s="6"/>
      <c r="F273" s="6"/>
      <c r="G273" s="6"/>
      <c r="H273" s="6"/>
      <c r="I273" s="6"/>
      <c r="J273" s="6"/>
      <c r="K273" s="6"/>
      <c r="L273" s="6"/>
      <c r="M273" s="6"/>
      <c r="N273" s="6"/>
      <c r="O273" s="6"/>
      <c r="P273" s="6"/>
      <c r="Q273" s="6"/>
      <c r="R273" s="6"/>
      <c r="S273" s="23"/>
      <c r="T273" s="23"/>
      <c r="U273" s="23"/>
      <c r="V273" s="6"/>
      <c r="W273" s="6"/>
      <c r="X273" s="6"/>
      <c r="Y273" s="6"/>
      <c r="Z273" s="6"/>
      <c r="AA273" s="6"/>
      <c r="AB273" s="6"/>
      <c r="AC273" s="6"/>
      <c r="AD273" s="6"/>
      <c r="AE273" s="6"/>
      <c r="AF273" s="6"/>
      <c r="AG273" s="6"/>
      <c r="AH273" s="6"/>
      <c r="AI273" s="6"/>
      <c r="AJ273" s="6"/>
    </row>
    <row r="274" spans="1:36" ht="15.75" customHeight="1" x14ac:dyDescent="0.35">
      <c r="A274" s="6"/>
      <c r="B274" s="6"/>
      <c r="C274" s="6"/>
      <c r="D274" s="6"/>
      <c r="E274" s="6"/>
      <c r="F274" s="6"/>
      <c r="G274" s="6"/>
      <c r="H274" s="6"/>
      <c r="I274" s="6"/>
      <c r="J274" s="6"/>
      <c r="K274" s="6"/>
      <c r="L274" s="6"/>
      <c r="M274" s="6"/>
      <c r="N274" s="6"/>
      <c r="O274" s="6"/>
      <c r="P274" s="6"/>
      <c r="Q274" s="6"/>
      <c r="R274" s="6"/>
      <c r="S274" s="23"/>
      <c r="T274" s="23"/>
      <c r="U274" s="23"/>
      <c r="V274" s="6"/>
      <c r="W274" s="6"/>
      <c r="X274" s="6"/>
      <c r="Y274" s="6"/>
      <c r="Z274" s="6"/>
      <c r="AA274" s="6"/>
      <c r="AB274" s="6"/>
      <c r="AC274" s="6"/>
      <c r="AD274" s="6"/>
      <c r="AE274" s="6"/>
      <c r="AF274" s="6"/>
      <c r="AG274" s="6"/>
      <c r="AH274" s="6"/>
      <c r="AI274" s="6"/>
      <c r="AJ274" s="6"/>
    </row>
    <row r="275" spans="1:36" ht="15.75" customHeight="1" x14ac:dyDescent="0.35">
      <c r="A275" s="6"/>
      <c r="B275" s="6"/>
      <c r="C275" s="6"/>
      <c r="D275" s="6"/>
      <c r="E275" s="6"/>
      <c r="F275" s="6"/>
      <c r="G275" s="6"/>
      <c r="H275" s="6"/>
      <c r="I275" s="6"/>
      <c r="J275" s="6"/>
      <c r="K275" s="6"/>
      <c r="L275" s="6"/>
      <c r="M275" s="6"/>
      <c r="N275" s="6"/>
      <c r="O275" s="6"/>
      <c r="P275" s="6"/>
      <c r="Q275" s="6"/>
      <c r="R275" s="6"/>
      <c r="S275" s="23"/>
      <c r="T275" s="23"/>
      <c r="U275" s="23"/>
      <c r="V275" s="6"/>
      <c r="W275" s="6"/>
      <c r="X275" s="6"/>
      <c r="Y275" s="6"/>
      <c r="Z275" s="6"/>
      <c r="AA275" s="6"/>
      <c r="AB275" s="6"/>
      <c r="AC275" s="6"/>
      <c r="AD275" s="6"/>
      <c r="AE275" s="6"/>
      <c r="AF275" s="6"/>
      <c r="AG275" s="6"/>
      <c r="AH275" s="6"/>
      <c r="AI275" s="6"/>
      <c r="AJ275" s="6"/>
    </row>
    <row r="276" spans="1:36" ht="15.75" customHeight="1" x14ac:dyDescent="0.35">
      <c r="A276" s="6"/>
      <c r="B276" s="6"/>
      <c r="C276" s="6"/>
      <c r="D276" s="6"/>
      <c r="E276" s="6"/>
      <c r="F276" s="6"/>
      <c r="G276" s="6"/>
      <c r="H276" s="6"/>
      <c r="I276" s="6"/>
      <c r="J276" s="6"/>
      <c r="K276" s="6"/>
      <c r="L276" s="6"/>
      <c r="M276" s="6"/>
      <c r="N276" s="6"/>
      <c r="O276" s="6"/>
      <c r="P276" s="6"/>
      <c r="Q276" s="6"/>
      <c r="R276" s="6"/>
      <c r="S276" s="23"/>
      <c r="T276" s="23"/>
      <c r="U276" s="23"/>
      <c r="V276" s="6"/>
      <c r="W276" s="6"/>
      <c r="X276" s="6"/>
      <c r="Y276" s="6"/>
      <c r="Z276" s="6"/>
      <c r="AA276" s="6"/>
      <c r="AB276" s="6"/>
      <c r="AC276" s="6"/>
      <c r="AD276" s="6"/>
      <c r="AE276" s="6"/>
      <c r="AF276" s="6"/>
      <c r="AG276" s="6"/>
      <c r="AH276" s="6"/>
      <c r="AI276" s="6"/>
      <c r="AJ276" s="6"/>
    </row>
    <row r="277" spans="1:36" ht="15.75" customHeight="1" x14ac:dyDescent="0.35">
      <c r="A277" s="6"/>
      <c r="B277" s="6"/>
      <c r="C277" s="6"/>
      <c r="D277" s="6"/>
      <c r="E277" s="6"/>
      <c r="F277" s="6"/>
      <c r="G277" s="6"/>
      <c r="H277" s="6"/>
      <c r="I277" s="6"/>
      <c r="J277" s="6"/>
      <c r="K277" s="6"/>
      <c r="L277" s="6"/>
      <c r="M277" s="6"/>
      <c r="N277" s="6"/>
      <c r="O277" s="6"/>
      <c r="P277" s="6"/>
      <c r="Q277" s="6"/>
      <c r="R277" s="6"/>
      <c r="S277" s="23"/>
      <c r="T277" s="23"/>
      <c r="U277" s="23"/>
      <c r="V277" s="6"/>
      <c r="W277" s="6"/>
      <c r="X277" s="6"/>
      <c r="Y277" s="6"/>
      <c r="Z277" s="6"/>
      <c r="AA277" s="6"/>
      <c r="AB277" s="6"/>
      <c r="AC277" s="6"/>
      <c r="AD277" s="6"/>
      <c r="AE277" s="6"/>
      <c r="AF277" s="6"/>
      <c r="AG277" s="6"/>
      <c r="AH277" s="6"/>
      <c r="AI277" s="6"/>
      <c r="AJ277" s="6"/>
    </row>
    <row r="278" spans="1:36" ht="15.75" customHeight="1" x14ac:dyDescent="0.35">
      <c r="A278" s="6"/>
      <c r="B278" s="6"/>
      <c r="C278" s="6"/>
      <c r="D278" s="6"/>
      <c r="E278" s="6"/>
      <c r="F278" s="6"/>
      <c r="G278" s="6"/>
      <c r="H278" s="6"/>
      <c r="I278" s="6"/>
      <c r="J278" s="6"/>
      <c r="K278" s="6"/>
      <c r="L278" s="6"/>
      <c r="M278" s="6"/>
      <c r="N278" s="6"/>
      <c r="O278" s="6"/>
      <c r="P278" s="6"/>
      <c r="Q278" s="6"/>
      <c r="R278" s="6"/>
      <c r="S278" s="23"/>
      <c r="T278" s="23"/>
      <c r="U278" s="23"/>
      <c r="V278" s="6"/>
      <c r="W278" s="6"/>
      <c r="X278" s="6"/>
      <c r="Y278" s="6"/>
      <c r="Z278" s="6"/>
      <c r="AA278" s="6"/>
      <c r="AB278" s="6"/>
      <c r="AC278" s="6"/>
      <c r="AD278" s="6"/>
      <c r="AE278" s="6"/>
      <c r="AF278" s="6"/>
      <c r="AG278" s="6"/>
      <c r="AH278" s="6"/>
      <c r="AI278" s="6"/>
      <c r="AJ278" s="6"/>
    </row>
    <row r="279" spans="1:36" ht="15.75" customHeight="1" x14ac:dyDescent="0.35">
      <c r="A279" s="6"/>
      <c r="B279" s="6"/>
      <c r="C279" s="6"/>
      <c r="D279" s="6"/>
      <c r="E279" s="6"/>
      <c r="F279" s="6"/>
      <c r="G279" s="6"/>
      <c r="H279" s="6"/>
      <c r="I279" s="6"/>
      <c r="J279" s="6"/>
      <c r="K279" s="6"/>
      <c r="L279" s="6"/>
      <c r="M279" s="6"/>
      <c r="N279" s="6"/>
      <c r="O279" s="6"/>
      <c r="P279" s="6"/>
      <c r="Q279" s="6"/>
      <c r="R279" s="6"/>
      <c r="S279" s="23"/>
      <c r="T279" s="23"/>
      <c r="U279" s="23"/>
      <c r="V279" s="6"/>
      <c r="W279" s="6"/>
      <c r="X279" s="6"/>
      <c r="Y279" s="6"/>
      <c r="Z279" s="6"/>
      <c r="AA279" s="6"/>
      <c r="AB279" s="6"/>
      <c r="AC279" s="6"/>
      <c r="AD279" s="6"/>
      <c r="AE279" s="6"/>
      <c r="AF279" s="6"/>
      <c r="AG279" s="6"/>
      <c r="AH279" s="6"/>
      <c r="AI279" s="6"/>
      <c r="AJ279" s="6"/>
    </row>
    <row r="280" spans="1:36" ht="15.75" customHeight="1" x14ac:dyDescent="0.35">
      <c r="A280" s="6"/>
      <c r="B280" s="6"/>
      <c r="C280" s="6"/>
      <c r="D280" s="6"/>
      <c r="E280" s="6"/>
      <c r="F280" s="6"/>
      <c r="G280" s="6"/>
      <c r="H280" s="6"/>
      <c r="I280" s="6"/>
      <c r="J280" s="6"/>
      <c r="K280" s="6"/>
      <c r="L280" s="6"/>
      <c r="M280" s="6"/>
      <c r="N280" s="6"/>
      <c r="O280" s="6"/>
      <c r="P280" s="6"/>
      <c r="Q280" s="6"/>
      <c r="R280" s="6"/>
      <c r="S280" s="23"/>
      <c r="T280" s="23"/>
      <c r="U280" s="23"/>
      <c r="V280" s="6"/>
      <c r="W280" s="6"/>
      <c r="X280" s="6"/>
      <c r="Y280" s="6"/>
      <c r="Z280" s="6"/>
      <c r="AA280" s="6"/>
      <c r="AB280" s="6"/>
      <c r="AC280" s="6"/>
      <c r="AD280" s="6"/>
      <c r="AE280" s="6"/>
      <c r="AF280" s="6"/>
      <c r="AG280" s="6"/>
      <c r="AH280" s="6"/>
      <c r="AI280" s="6"/>
      <c r="AJ280" s="6"/>
    </row>
    <row r="281" spans="1:36" ht="15.75" customHeight="1" x14ac:dyDescent="0.35">
      <c r="A281" s="6"/>
      <c r="B281" s="6"/>
      <c r="C281" s="6"/>
      <c r="D281" s="6"/>
      <c r="E281" s="6"/>
      <c r="F281" s="6"/>
      <c r="G281" s="6"/>
      <c r="H281" s="6"/>
      <c r="I281" s="6"/>
      <c r="J281" s="6"/>
      <c r="K281" s="6"/>
      <c r="L281" s="6"/>
      <c r="M281" s="6"/>
      <c r="N281" s="6"/>
      <c r="O281" s="6"/>
      <c r="P281" s="6"/>
      <c r="Q281" s="6"/>
      <c r="R281" s="6"/>
      <c r="S281" s="23"/>
      <c r="T281" s="23"/>
      <c r="U281" s="23"/>
      <c r="V281" s="6"/>
      <c r="W281" s="6"/>
      <c r="X281" s="6"/>
      <c r="Y281" s="6"/>
      <c r="Z281" s="6"/>
      <c r="AA281" s="6"/>
      <c r="AB281" s="6"/>
      <c r="AC281" s="6"/>
      <c r="AD281" s="6"/>
      <c r="AE281" s="6"/>
      <c r="AF281" s="6"/>
      <c r="AG281" s="6"/>
      <c r="AH281" s="6"/>
      <c r="AI281" s="6"/>
      <c r="AJ281" s="6"/>
    </row>
    <row r="282" spans="1:36" ht="15.75" customHeight="1" x14ac:dyDescent="0.35">
      <c r="A282" s="6"/>
      <c r="B282" s="6"/>
      <c r="C282" s="6"/>
      <c r="D282" s="6"/>
      <c r="E282" s="6"/>
      <c r="F282" s="6"/>
      <c r="G282" s="6"/>
      <c r="H282" s="6"/>
      <c r="I282" s="6"/>
      <c r="J282" s="6"/>
      <c r="K282" s="6"/>
      <c r="L282" s="6"/>
      <c r="M282" s="6"/>
      <c r="N282" s="6"/>
      <c r="O282" s="6"/>
      <c r="P282" s="6"/>
      <c r="Q282" s="6"/>
      <c r="R282" s="6"/>
      <c r="S282" s="23"/>
      <c r="T282" s="23"/>
      <c r="U282" s="23"/>
      <c r="V282" s="6"/>
      <c r="W282" s="6"/>
      <c r="X282" s="6"/>
      <c r="Y282" s="6"/>
      <c r="Z282" s="6"/>
      <c r="AA282" s="6"/>
      <c r="AB282" s="6"/>
      <c r="AC282" s="6"/>
      <c r="AD282" s="6"/>
      <c r="AE282" s="6"/>
      <c r="AF282" s="6"/>
      <c r="AG282" s="6"/>
      <c r="AH282" s="6"/>
      <c r="AI282" s="6"/>
      <c r="AJ282" s="6"/>
    </row>
    <row r="283" spans="1:36" ht="15.75" customHeight="1" x14ac:dyDescent="0.35">
      <c r="A283" s="6"/>
      <c r="B283" s="6"/>
      <c r="C283" s="6"/>
      <c r="D283" s="6"/>
      <c r="E283" s="6"/>
      <c r="F283" s="6"/>
      <c r="G283" s="6"/>
      <c r="H283" s="6"/>
      <c r="I283" s="6"/>
      <c r="J283" s="6"/>
      <c r="K283" s="6"/>
      <c r="L283" s="6"/>
      <c r="M283" s="6"/>
      <c r="N283" s="6"/>
      <c r="O283" s="6"/>
      <c r="P283" s="6"/>
      <c r="Q283" s="6"/>
      <c r="R283" s="6"/>
      <c r="S283" s="23"/>
      <c r="T283" s="23"/>
      <c r="U283" s="23"/>
      <c r="V283" s="6"/>
      <c r="W283" s="6"/>
      <c r="X283" s="6"/>
      <c r="Y283" s="6"/>
      <c r="Z283" s="6"/>
      <c r="AA283" s="6"/>
      <c r="AB283" s="6"/>
      <c r="AC283" s="6"/>
      <c r="AD283" s="6"/>
      <c r="AE283" s="6"/>
      <c r="AF283" s="6"/>
      <c r="AG283" s="6"/>
      <c r="AH283" s="6"/>
      <c r="AI283" s="6"/>
      <c r="AJ283" s="6"/>
    </row>
    <row r="284" spans="1:36" ht="15.75" customHeight="1" x14ac:dyDescent="0.35">
      <c r="A284" s="6"/>
      <c r="B284" s="6"/>
      <c r="C284" s="6"/>
      <c r="D284" s="6"/>
      <c r="E284" s="6"/>
      <c r="F284" s="6"/>
      <c r="G284" s="6"/>
      <c r="H284" s="6"/>
      <c r="I284" s="6"/>
      <c r="J284" s="6"/>
      <c r="K284" s="6"/>
      <c r="L284" s="6"/>
      <c r="M284" s="6"/>
      <c r="N284" s="6"/>
      <c r="O284" s="6"/>
      <c r="P284" s="6"/>
      <c r="Q284" s="6"/>
      <c r="R284" s="6"/>
      <c r="S284" s="23"/>
      <c r="T284" s="23"/>
      <c r="U284" s="23"/>
      <c r="V284" s="6"/>
      <c r="W284" s="6"/>
      <c r="X284" s="6"/>
      <c r="Y284" s="6"/>
      <c r="Z284" s="6"/>
      <c r="AA284" s="6"/>
      <c r="AB284" s="6"/>
      <c r="AC284" s="6"/>
      <c r="AD284" s="6"/>
      <c r="AE284" s="6"/>
      <c r="AF284" s="6"/>
      <c r="AG284" s="6"/>
      <c r="AH284" s="6"/>
      <c r="AI284" s="6"/>
      <c r="AJ284" s="6"/>
    </row>
    <row r="285" spans="1:36" ht="15.75" customHeight="1" x14ac:dyDescent="0.35">
      <c r="A285" s="6"/>
      <c r="B285" s="6"/>
      <c r="C285" s="6"/>
      <c r="D285" s="6"/>
      <c r="E285" s="6"/>
      <c r="F285" s="6"/>
      <c r="G285" s="6"/>
      <c r="H285" s="6"/>
      <c r="I285" s="6"/>
      <c r="J285" s="6"/>
      <c r="K285" s="6"/>
      <c r="L285" s="6"/>
      <c r="M285" s="6"/>
      <c r="N285" s="6"/>
      <c r="O285" s="6"/>
      <c r="P285" s="6"/>
      <c r="Q285" s="6"/>
      <c r="R285" s="6"/>
      <c r="S285" s="23"/>
      <c r="T285" s="23"/>
      <c r="U285" s="23"/>
      <c r="V285" s="6"/>
      <c r="W285" s="6"/>
      <c r="X285" s="6"/>
      <c r="Y285" s="6"/>
      <c r="Z285" s="6"/>
      <c r="AA285" s="6"/>
      <c r="AB285" s="6"/>
      <c r="AC285" s="6"/>
      <c r="AD285" s="6"/>
      <c r="AE285" s="6"/>
      <c r="AF285" s="6"/>
      <c r="AG285" s="6"/>
      <c r="AH285" s="6"/>
      <c r="AI285" s="6"/>
      <c r="AJ285" s="6"/>
    </row>
    <row r="286" spans="1:36" ht="15.75" customHeight="1" x14ac:dyDescent="0.35">
      <c r="A286" s="6"/>
      <c r="B286" s="6"/>
      <c r="C286" s="6"/>
      <c r="D286" s="6"/>
      <c r="E286" s="6"/>
      <c r="F286" s="6"/>
      <c r="G286" s="6"/>
      <c r="H286" s="6"/>
      <c r="I286" s="6"/>
      <c r="J286" s="6"/>
      <c r="K286" s="6"/>
      <c r="L286" s="6"/>
      <c r="M286" s="6"/>
      <c r="N286" s="6"/>
      <c r="O286" s="6"/>
      <c r="P286" s="6"/>
      <c r="Q286" s="6"/>
      <c r="R286" s="6"/>
      <c r="S286" s="23"/>
      <c r="T286" s="23"/>
      <c r="U286" s="23"/>
      <c r="V286" s="6"/>
      <c r="W286" s="6"/>
      <c r="X286" s="6"/>
      <c r="Y286" s="6"/>
      <c r="Z286" s="6"/>
      <c r="AA286" s="6"/>
      <c r="AB286" s="6"/>
      <c r="AC286" s="6"/>
      <c r="AD286" s="6"/>
      <c r="AE286" s="6"/>
      <c r="AF286" s="6"/>
      <c r="AG286" s="6"/>
      <c r="AH286" s="6"/>
      <c r="AI286" s="6"/>
      <c r="AJ286" s="6"/>
    </row>
    <row r="287" spans="1:36" ht="15.75" customHeight="1" x14ac:dyDescent="0.35">
      <c r="A287" s="6"/>
      <c r="B287" s="6"/>
      <c r="C287" s="6"/>
      <c r="D287" s="6"/>
      <c r="E287" s="6"/>
      <c r="F287" s="6"/>
      <c r="G287" s="6"/>
      <c r="H287" s="6"/>
      <c r="I287" s="6"/>
      <c r="J287" s="6"/>
      <c r="K287" s="6"/>
      <c r="L287" s="6"/>
      <c r="M287" s="6"/>
      <c r="N287" s="6"/>
      <c r="O287" s="6"/>
      <c r="P287" s="6"/>
      <c r="Q287" s="6"/>
      <c r="R287" s="6"/>
      <c r="S287" s="23"/>
      <c r="T287" s="23"/>
      <c r="U287" s="23"/>
      <c r="V287" s="6"/>
      <c r="W287" s="6"/>
      <c r="X287" s="6"/>
      <c r="Y287" s="6"/>
      <c r="Z287" s="6"/>
      <c r="AA287" s="6"/>
      <c r="AB287" s="6"/>
      <c r="AC287" s="6"/>
      <c r="AD287" s="6"/>
      <c r="AE287" s="6"/>
      <c r="AF287" s="6"/>
      <c r="AG287" s="6"/>
      <c r="AH287" s="6"/>
      <c r="AI287" s="6"/>
      <c r="AJ287" s="6"/>
    </row>
    <row r="288" spans="1:36" ht="15.75" customHeight="1" x14ac:dyDescent="0.35">
      <c r="A288" s="6"/>
      <c r="B288" s="6"/>
      <c r="C288" s="6"/>
      <c r="D288" s="6"/>
      <c r="E288" s="6"/>
      <c r="F288" s="6"/>
      <c r="G288" s="6"/>
      <c r="H288" s="6"/>
      <c r="I288" s="6"/>
      <c r="J288" s="6"/>
      <c r="K288" s="6"/>
      <c r="L288" s="6"/>
      <c r="M288" s="6"/>
      <c r="N288" s="6"/>
      <c r="O288" s="6"/>
      <c r="P288" s="6"/>
      <c r="Q288" s="6"/>
      <c r="R288" s="6"/>
      <c r="S288" s="23"/>
      <c r="T288" s="23"/>
      <c r="U288" s="23"/>
      <c r="V288" s="6"/>
      <c r="W288" s="6"/>
      <c r="X288" s="6"/>
      <c r="Y288" s="6"/>
      <c r="Z288" s="6"/>
      <c r="AA288" s="6"/>
      <c r="AB288" s="6"/>
      <c r="AC288" s="6"/>
      <c r="AD288" s="6"/>
      <c r="AE288" s="6"/>
      <c r="AF288" s="6"/>
      <c r="AG288" s="6"/>
      <c r="AH288" s="6"/>
      <c r="AI288" s="6"/>
      <c r="AJ288" s="6"/>
    </row>
    <row r="289" spans="1:36" ht="15.75" customHeight="1" x14ac:dyDescent="0.35">
      <c r="A289" s="6"/>
      <c r="B289" s="6"/>
      <c r="C289" s="6"/>
      <c r="D289" s="6"/>
      <c r="E289" s="6"/>
      <c r="F289" s="6"/>
      <c r="G289" s="6"/>
      <c r="H289" s="6"/>
      <c r="I289" s="6"/>
      <c r="J289" s="6"/>
      <c r="K289" s="6"/>
      <c r="L289" s="6"/>
      <c r="M289" s="6"/>
      <c r="N289" s="6"/>
      <c r="O289" s="6"/>
      <c r="P289" s="6"/>
      <c r="Q289" s="6"/>
      <c r="R289" s="6"/>
      <c r="S289" s="23"/>
      <c r="T289" s="23"/>
      <c r="U289" s="23"/>
      <c r="V289" s="6"/>
      <c r="W289" s="6"/>
      <c r="X289" s="6"/>
      <c r="Y289" s="6"/>
      <c r="Z289" s="6"/>
      <c r="AA289" s="6"/>
      <c r="AB289" s="6"/>
      <c r="AC289" s="6"/>
      <c r="AD289" s="6"/>
      <c r="AE289" s="6"/>
      <c r="AF289" s="6"/>
      <c r="AG289" s="6"/>
      <c r="AH289" s="6"/>
      <c r="AI289" s="6"/>
      <c r="AJ289" s="6"/>
    </row>
    <row r="290" spans="1:36" ht="15.75" customHeight="1" x14ac:dyDescent="0.35">
      <c r="A290" s="6"/>
      <c r="B290" s="6"/>
      <c r="C290" s="6"/>
      <c r="D290" s="6"/>
      <c r="E290" s="6"/>
      <c r="F290" s="6"/>
      <c r="G290" s="6"/>
      <c r="H290" s="6"/>
      <c r="I290" s="6"/>
      <c r="J290" s="6"/>
      <c r="K290" s="6"/>
      <c r="L290" s="6"/>
      <c r="M290" s="6"/>
      <c r="N290" s="6"/>
      <c r="O290" s="6"/>
      <c r="P290" s="6"/>
      <c r="Q290" s="6"/>
      <c r="R290" s="6"/>
      <c r="S290" s="23"/>
      <c r="T290" s="23"/>
      <c r="U290" s="23"/>
      <c r="V290" s="6"/>
      <c r="W290" s="6"/>
      <c r="X290" s="6"/>
      <c r="Y290" s="6"/>
      <c r="Z290" s="6"/>
      <c r="AA290" s="6"/>
      <c r="AB290" s="6"/>
      <c r="AC290" s="6"/>
      <c r="AD290" s="6"/>
      <c r="AE290" s="6"/>
      <c r="AF290" s="6"/>
      <c r="AG290" s="6"/>
      <c r="AH290" s="6"/>
      <c r="AI290" s="6"/>
      <c r="AJ290" s="6"/>
    </row>
    <row r="291" spans="1:36" ht="15.75" customHeight="1" x14ac:dyDescent="0.35">
      <c r="A291" s="6"/>
      <c r="B291" s="6"/>
      <c r="C291" s="6"/>
      <c r="D291" s="6"/>
      <c r="E291" s="6"/>
      <c r="F291" s="6"/>
      <c r="G291" s="6"/>
      <c r="H291" s="6"/>
      <c r="I291" s="6"/>
      <c r="J291" s="6"/>
      <c r="K291" s="6"/>
      <c r="L291" s="6"/>
      <c r="M291" s="6"/>
      <c r="N291" s="6"/>
      <c r="O291" s="6"/>
      <c r="P291" s="6"/>
      <c r="Q291" s="6"/>
      <c r="R291" s="6"/>
      <c r="S291" s="23"/>
      <c r="T291" s="23"/>
      <c r="U291" s="23"/>
      <c r="V291" s="6"/>
      <c r="W291" s="6"/>
      <c r="X291" s="6"/>
      <c r="Y291" s="6"/>
      <c r="Z291" s="6"/>
      <c r="AA291" s="6"/>
      <c r="AB291" s="6"/>
      <c r="AC291" s="6"/>
      <c r="AD291" s="6"/>
      <c r="AE291" s="6"/>
      <c r="AF291" s="6"/>
      <c r="AG291" s="6"/>
      <c r="AH291" s="6"/>
      <c r="AI291" s="6"/>
      <c r="AJ291" s="6"/>
    </row>
    <row r="292" spans="1:36" ht="15.75" customHeight="1" x14ac:dyDescent="0.35">
      <c r="A292" s="6"/>
      <c r="B292" s="6"/>
      <c r="C292" s="6"/>
      <c r="D292" s="6"/>
      <c r="E292" s="6"/>
      <c r="F292" s="6"/>
      <c r="G292" s="6"/>
      <c r="H292" s="6"/>
      <c r="I292" s="6"/>
      <c r="J292" s="6"/>
      <c r="K292" s="6"/>
      <c r="L292" s="6"/>
      <c r="M292" s="6"/>
      <c r="N292" s="6"/>
      <c r="O292" s="6"/>
      <c r="P292" s="6"/>
      <c r="Q292" s="6"/>
      <c r="R292" s="6"/>
      <c r="S292" s="23"/>
      <c r="T292" s="23"/>
      <c r="U292" s="23"/>
      <c r="V292" s="6"/>
      <c r="W292" s="6"/>
      <c r="X292" s="6"/>
      <c r="Y292" s="6"/>
      <c r="Z292" s="6"/>
      <c r="AA292" s="6"/>
      <c r="AB292" s="6"/>
      <c r="AC292" s="6"/>
      <c r="AD292" s="6"/>
      <c r="AE292" s="6"/>
      <c r="AF292" s="6"/>
      <c r="AG292" s="6"/>
      <c r="AH292" s="6"/>
      <c r="AI292" s="6"/>
      <c r="AJ292" s="6"/>
    </row>
    <row r="293" spans="1:36" ht="15.75" customHeight="1" x14ac:dyDescent="0.35">
      <c r="A293" s="6"/>
      <c r="B293" s="6"/>
      <c r="C293" s="6"/>
      <c r="D293" s="6"/>
      <c r="E293" s="6"/>
      <c r="F293" s="6"/>
      <c r="G293" s="6"/>
      <c r="H293" s="6"/>
      <c r="I293" s="6"/>
      <c r="J293" s="6"/>
      <c r="K293" s="6"/>
      <c r="L293" s="6"/>
      <c r="M293" s="6"/>
      <c r="N293" s="6"/>
      <c r="O293" s="6"/>
      <c r="P293" s="6"/>
      <c r="Q293" s="6"/>
      <c r="R293" s="6"/>
      <c r="S293" s="23"/>
      <c r="T293" s="23"/>
      <c r="U293" s="23"/>
      <c r="V293" s="6"/>
      <c r="W293" s="6"/>
      <c r="X293" s="6"/>
      <c r="Y293" s="6"/>
      <c r="Z293" s="6"/>
      <c r="AA293" s="6"/>
      <c r="AB293" s="6"/>
      <c r="AC293" s="6"/>
      <c r="AD293" s="6"/>
      <c r="AE293" s="6"/>
      <c r="AF293" s="6"/>
      <c r="AG293" s="6"/>
      <c r="AH293" s="6"/>
      <c r="AI293" s="6"/>
      <c r="AJ293" s="6"/>
    </row>
    <row r="294" spans="1:36" ht="15.75" customHeight="1" x14ac:dyDescent="0.35">
      <c r="A294" s="6"/>
      <c r="B294" s="6"/>
      <c r="C294" s="6"/>
      <c r="D294" s="6"/>
      <c r="E294" s="6"/>
      <c r="F294" s="6"/>
      <c r="G294" s="6"/>
      <c r="H294" s="6"/>
      <c r="I294" s="6"/>
      <c r="J294" s="6"/>
      <c r="K294" s="6"/>
      <c r="L294" s="6"/>
      <c r="M294" s="6"/>
      <c r="N294" s="6"/>
      <c r="O294" s="6"/>
      <c r="P294" s="6"/>
      <c r="Q294" s="6"/>
      <c r="R294" s="6"/>
      <c r="S294" s="23"/>
      <c r="T294" s="23"/>
      <c r="U294" s="23"/>
      <c r="V294" s="6"/>
      <c r="W294" s="6"/>
      <c r="X294" s="6"/>
      <c r="Y294" s="6"/>
      <c r="Z294" s="6"/>
      <c r="AA294" s="6"/>
      <c r="AB294" s="6"/>
      <c r="AC294" s="6"/>
      <c r="AD294" s="6"/>
      <c r="AE294" s="6"/>
      <c r="AF294" s="6"/>
      <c r="AG294" s="6"/>
      <c r="AH294" s="6"/>
      <c r="AI294" s="6"/>
      <c r="AJ294" s="6"/>
    </row>
    <row r="295" spans="1:36" ht="15.75" customHeight="1" x14ac:dyDescent="0.35">
      <c r="A295" s="6"/>
      <c r="B295" s="6"/>
      <c r="C295" s="6"/>
      <c r="D295" s="6"/>
      <c r="E295" s="6"/>
      <c r="F295" s="6"/>
      <c r="G295" s="6"/>
      <c r="H295" s="6"/>
      <c r="I295" s="6"/>
      <c r="J295" s="6"/>
      <c r="K295" s="6"/>
      <c r="L295" s="6"/>
      <c r="M295" s="6"/>
      <c r="N295" s="6"/>
      <c r="O295" s="6"/>
      <c r="P295" s="6"/>
      <c r="Q295" s="6"/>
      <c r="R295" s="6"/>
      <c r="S295" s="23"/>
      <c r="T295" s="23"/>
      <c r="U295" s="23"/>
      <c r="V295" s="6"/>
      <c r="W295" s="6"/>
      <c r="X295" s="6"/>
      <c r="Y295" s="6"/>
      <c r="Z295" s="6"/>
      <c r="AA295" s="6"/>
      <c r="AB295" s="6"/>
      <c r="AC295" s="6"/>
      <c r="AD295" s="6"/>
      <c r="AE295" s="6"/>
      <c r="AF295" s="6"/>
      <c r="AG295" s="6"/>
      <c r="AH295" s="6"/>
      <c r="AI295" s="6"/>
      <c r="AJ295" s="6"/>
    </row>
    <row r="296" spans="1:36" ht="15.75" customHeight="1" x14ac:dyDescent="0.35">
      <c r="A296" s="6"/>
      <c r="B296" s="6"/>
      <c r="C296" s="6"/>
      <c r="D296" s="6"/>
      <c r="E296" s="6"/>
      <c r="F296" s="6"/>
      <c r="G296" s="6"/>
      <c r="H296" s="6"/>
      <c r="I296" s="6"/>
      <c r="J296" s="6"/>
      <c r="K296" s="6"/>
      <c r="L296" s="6"/>
      <c r="M296" s="6"/>
      <c r="N296" s="6"/>
      <c r="O296" s="6"/>
      <c r="P296" s="6"/>
      <c r="Q296" s="6"/>
      <c r="R296" s="6"/>
      <c r="S296" s="23"/>
      <c r="T296" s="23"/>
      <c r="U296" s="23"/>
      <c r="V296" s="6"/>
      <c r="W296" s="6"/>
      <c r="X296" s="6"/>
      <c r="Y296" s="6"/>
      <c r="Z296" s="6"/>
      <c r="AA296" s="6"/>
      <c r="AB296" s="6"/>
      <c r="AC296" s="6"/>
      <c r="AD296" s="6"/>
      <c r="AE296" s="6"/>
      <c r="AF296" s="6"/>
      <c r="AG296" s="6"/>
      <c r="AH296" s="6"/>
      <c r="AI296" s="6"/>
      <c r="AJ296" s="6"/>
    </row>
    <row r="297" spans="1:36" ht="15.75" customHeight="1" x14ac:dyDescent="0.35">
      <c r="A297" s="6"/>
      <c r="B297" s="6"/>
      <c r="C297" s="6"/>
      <c r="D297" s="6"/>
      <c r="E297" s="6"/>
      <c r="F297" s="6"/>
      <c r="G297" s="6"/>
      <c r="H297" s="6"/>
      <c r="I297" s="6"/>
      <c r="J297" s="6"/>
      <c r="K297" s="6"/>
      <c r="L297" s="6"/>
      <c r="M297" s="6"/>
      <c r="N297" s="6"/>
      <c r="O297" s="6"/>
      <c r="P297" s="6"/>
      <c r="Q297" s="6"/>
      <c r="R297" s="6"/>
      <c r="S297" s="23"/>
      <c r="T297" s="23"/>
      <c r="U297" s="23"/>
      <c r="V297" s="6"/>
      <c r="W297" s="6"/>
      <c r="X297" s="6"/>
      <c r="Y297" s="6"/>
      <c r="Z297" s="6"/>
      <c r="AA297" s="6"/>
      <c r="AB297" s="6"/>
      <c r="AC297" s="6"/>
      <c r="AD297" s="6"/>
      <c r="AE297" s="6"/>
      <c r="AF297" s="6"/>
      <c r="AG297" s="6"/>
      <c r="AH297" s="6"/>
      <c r="AI297" s="6"/>
      <c r="AJ297" s="6"/>
    </row>
    <row r="298" spans="1:36" ht="15.75" customHeight="1" x14ac:dyDescent="0.35">
      <c r="A298" s="6"/>
      <c r="B298" s="6"/>
      <c r="C298" s="6"/>
      <c r="D298" s="6"/>
      <c r="E298" s="6"/>
      <c r="F298" s="6"/>
      <c r="G298" s="6"/>
      <c r="H298" s="6"/>
      <c r="I298" s="6"/>
      <c r="J298" s="6"/>
      <c r="K298" s="6"/>
      <c r="L298" s="6"/>
      <c r="M298" s="6"/>
      <c r="N298" s="6"/>
      <c r="O298" s="6"/>
      <c r="P298" s="6"/>
      <c r="Q298" s="6"/>
      <c r="R298" s="6"/>
      <c r="S298" s="23"/>
      <c r="T298" s="23"/>
      <c r="U298" s="23"/>
      <c r="V298" s="6"/>
      <c r="W298" s="6"/>
      <c r="X298" s="6"/>
      <c r="Y298" s="6"/>
      <c r="Z298" s="6"/>
      <c r="AA298" s="6"/>
      <c r="AB298" s="6"/>
      <c r="AC298" s="6"/>
      <c r="AD298" s="6"/>
      <c r="AE298" s="6"/>
      <c r="AF298" s="6"/>
      <c r="AG298" s="6"/>
      <c r="AH298" s="6"/>
      <c r="AI298" s="6"/>
      <c r="AJ298" s="6"/>
    </row>
    <row r="299" spans="1:36" ht="15.75" customHeight="1" x14ac:dyDescent="0.35">
      <c r="A299" s="6"/>
      <c r="B299" s="6"/>
      <c r="C299" s="6"/>
      <c r="D299" s="6"/>
      <c r="E299" s="6"/>
      <c r="F299" s="6"/>
      <c r="G299" s="6"/>
      <c r="H299" s="6"/>
      <c r="I299" s="6"/>
      <c r="J299" s="6"/>
      <c r="K299" s="6"/>
      <c r="L299" s="6"/>
      <c r="M299" s="6"/>
      <c r="N299" s="6"/>
      <c r="O299" s="6"/>
      <c r="P299" s="6"/>
      <c r="Q299" s="6"/>
      <c r="R299" s="6"/>
      <c r="S299" s="23"/>
      <c r="T299" s="23"/>
      <c r="U299" s="23"/>
      <c r="V299" s="6"/>
      <c r="W299" s="6"/>
      <c r="X299" s="6"/>
      <c r="Y299" s="6"/>
      <c r="Z299" s="6"/>
      <c r="AA299" s="6"/>
      <c r="AB299" s="6"/>
      <c r="AC299" s="6"/>
      <c r="AD299" s="6"/>
      <c r="AE299" s="6"/>
      <c r="AF299" s="6"/>
      <c r="AG299" s="6"/>
      <c r="AH299" s="6"/>
      <c r="AI299" s="6"/>
      <c r="AJ299" s="6"/>
    </row>
    <row r="300" spans="1:36" ht="15.75" customHeight="1" x14ac:dyDescent="0.35">
      <c r="A300" s="6"/>
      <c r="B300" s="6"/>
      <c r="C300" s="6"/>
      <c r="D300" s="6"/>
      <c r="E300" s="6"/>
      <c r="F300" s="6"/>
      <c r="G300" s="6"/>
      <c r="H300" s="6"/>
      <c r="I300" s="6"/>
      <c r="J300" s="6"/>
      <c r="K300" s="6"/>
      <c r="L300" s="6"/>
      <c r="M300" s="6"/>
      <c r="N300" s="6"/>
      <c r="O300" s="6"/>
      <c r="P300" s="6"/>
      <c r="Q300" s="6"/>
      <c r="R300" s="6"/>
      <c r="S300" s="23"/>
      <c r="T300" s="23"/>
      <c r="U300" s="23"/>
      <c r="V300" s="6"/>
      <c r="W300" s="6"/>
      <c r="X300" s="6"/>
      <c r="Y300" s="6"/>
      <c r="Z300" s="6"/>
      <c r="AA300" s="6"/>
      <c r="AB300" s="6"/>
      <c r="AC300" s="6"/>
      <c r="AD300" s="6"/>
      <c r="AE300" s="6"/>
      <c r="AF300" s="6"/>
      <c r="AG300" s="6"/>
      <c r="AH300" s="6"/>
      <c r="AI300" s="6"/>
      <c r="AJ300" s="6"/>
    </row>
    <row r="301" spans="1:36" ht="15.75" customHeight="1" x14ac:dyDescent="0.35">
      <c r="A301" s="6"/>
      <c r="B301" s="6"/>
      <c r="C301" s="6"/>
      <c r="D301" s="6"/>
      <c r="E301" s="6"/>
      <c r="F301" s="6"/>
      <c r="G301" s="6"/>
      <c r="H301" s="6"/>
      <c r="I301" s="6"/>
      <c r="J301" s="6"/>
      <c r="K301" s="6"/>
      <c r="L301" s="6"/>
      <c r="M301" s="6"/>
      <c r="N301" s="6"/>
      <c r="O301" s="6"/>
      <c r="P301" s="6"/>
      <c r="Q301" s="6"/>
      <c r="R301" s="6"/>
      <c r="S301" s="23"/>
      <c r="T301" s="23"/>
      <c r="U301" s="23"/>
      <c r="V301" s="6"/>
      <c r="W301" s="6"/>
      <c r="X301" s="6"/>
      <c r="Y301" s="6"/>
      <c r="Z301" s="6"/>
      <c r="AA301" s="6"/>
      <c r="AB301" s="6"/>
      <c r="AC301" s="6"/>
      <c r="AD301" s="6"/>
      <c r="AE301" s="6"/>
      <c r="AF301" s="6"/>
      <c r="AG301" s="6"/>
      <c r="AH301" s="6"/>
      <c r="AI301" s="6"/>
      <c r="AJ301" s="6"/>
    </row>
    <row r="302" spans="1:36" ht="15.75" customHeight="1" x14ac:dyDescent="0.35">
      <c r="A302" s="6"/>
      <c r="B302" s="6"/>
      <c r="C302" s="6"/>
      <c r="D302" s="6"/>
      <c r="E302" s="6"/>
      <c r="F302" s="6"/>
      <c r="G302" s="6"/>
      <c r="H302" s="6"/>
      <c r="I302" s="6"/>
      <c r="J302" s="6"/>
      <c r="K302" s="6"/>
      <c r="L302" s="6"/>
      <c r="M302" s="6"/>
      <c r="N302" s="6"/>
      <c r="O302" s="6"/>
      <c r="P302" s="6"/>
      <c r="Q302" s="6"/>
      <c r="R302" s="6"/>
      <c r="S302" s="23"/>
      <c r="T302" s="23"/>
      <c r="U302" s="23"/>
      <c r="V302" s="6"/>
      <c r="W302" s="6"/>
      <c r="X302" s="6"/>
      <c r="Y302" s="6"/>
      <c r="Z302" s="6"/>
      <c r="AA302" s="6"/>
      <c r="AB302" s="6"/>
      <c r="AC302" s="6"/>
      <c r="AD302" s="6"/>
      <c r="AE302" s="6"/>
      <c r="AF302" s="6"/>
      <c r="AG302" s="6"/>
      <c r="AH302" s="6"/>
      <c r="AI302" s="6"/>
      <c r="AJ302" s="6"/>
    </row>
    <row r="303" spans="1:36" ht="15.75" customHeight="1" x14ac:dyDescent="0.35">
      <c r="A303" s="6"/>
      <c r="B303" s="6"/>
      <c r="C303" s="6"/>
      <c r="D303" s="6"/>
      <c r="E303" s="6"/>
      <c r="F303" s="6"/>
      <c r="G303" s="6"/>
      <c r="H303" s="6"/>
      <c r="I303" s="6"/>
      <c r="J303" s="6"/>
      <c r="K303" s="6"/>
      <c r="L303" s="6"/>
      <c r="M303" s="6"/>
      <c r="N303" s="6"/>
      <c r="O303" s="6"/>
      <c r="P303" s="6"/>
      <c r="Q303" s="6"/>
      <c r="R303" s="6"/>
      <c r="S303" s="23"/>
      <c r="T303" s="23"/>
      <c r="U303" s="23"/>
      <c r="V303" s="6"/>
      <c r="W303" s="6"/>
      <c r="X303" s="6"/>
      <c r="Y303" s="6"/>
      <c r="Z303" s="6"/>
      <c r="AA303" s="6"/>
      <c r="AB303" s="6"/>
      <c r="AC303" s="6"/>
      <c r="AD303" s="6"/>
      <c r="AE303" s="6"/>
      <c r="AF303" s="6"/>
      <c r="AG303" s="6"/>
      <c r="AH303" s="6"/>
      <c r="AI303" s="6"/>
      <c r="AJ303" s="6"/>
    </row>
    <row r="304" spans="1:36" ht="15.75" customHeight="1" x14ac:dyDescent="0.35">
      <c r="A304" s="6"/>
      <c r="B304" s="6"/>
      <c r="C304" s="6"/>
      <c r="D304" s="6"/>
      <c r="E304" s="6"/>
      <c r="F304" s="6"/>
      <c r="G304" s="6"/>
      <c r="H304" s="6"/>
      <c r="I304" s="6"/>
      <c r="J304" s="6"/>
      <c r="K304" s="6"/>
      <c r="L304" s="6"/>
      <c r="M304" s="6"/>
      <c r="N304" s="6"/>
      <c r="O304" s="6"/>
      <c r="P304" s="6"/>
      <c r="Q304" s="6"/>
      <c r="R304" s="6"/>
      <c r="S304" s="23"/>
      <c r="T304" s="23"/>
      <c r="U304" s="23"/>
      <c r="V304" s="6"/>
      <c r="W304" s="6"/>
      <c r="X304" s="6"/>
      <c r="Y304" s="6"/>
      <c r="Z304" s="6"/>
      <c r="AA304" s="6"/>
      <c r="AB304" s="6"/>
      <c r="AC304" s="6"/>
      <c r="AD304" s="6"/>
      <c r="AE304" s="6"/>
      <c r="AF304" s="6"/>
      <c r="AG304" s="6"/>
      <c r="AH304" s="6"/>
      <c r="AI304" s="6"/>
      <c r="AJ304" s="6"/>
    </row>
    <row r="305" spans="1:36" ht="15.75" customHeight="1" x14ac:dyDescent="0.35">
      <c r="A305" s="6"/>
      <c r="B305" s="6"/>
      <c r="C305" s="6"/>
      <c r="D305" s="6"/>
      <c r="E305" s="6"/>
      <c r="F305" s="6"/>
      <c r="G305" s="6"/>
      <c r="H305" s="6"/>
      <c r="I305" s="6"/>
      <c r="J305" s="6"/>
      <c r="K305" s="6"/>
      <c r="L305" s="6"/>
      <c r="M305" s="6"/>
      <c r="N305" s="6"/>
      <c r="O305" s="6"/>
      <c r="P305" s="6"/>
      <c r="Q305" s="6"/>
      <c r="R305" s="6"/>
      <c r="S305" s="23"/>
      <c r="T305" s="23"/>
      <c r="U305" s="23"/>
      <c r="V305" s="6"/>
      <c r="W305" s="6"/>
      <c r="X305" s="6"/>
      <c r="Y305" s="6"/>
      <c r="Z305" s="6"/>
      <c r="AA305" s="6"/>
      <c r="AB305" s="6"/>
      <c r="AC305" s="6"/>
      <c r="AD305" s="6"/>
      <c r="AE305" s="6"/>
      <c r="AF305" s="6"/>
      <c r="AG305" s="6"/>
      <c r="AH305" s="6"/>
      <c r="AI305" s="6"/>
      <c r="AJ305" s="6"/>
    </row>
    <row r="306" spans="1:36" ht="15.75" customHeight="1" x14ac:dyDescent="0.35">
      <c r="A306" s="6"/>
      <c r="B306" s="6"/>
      <c r="C306" s="6"/>
      <c r="D306" s="6"/>
      <c r="E306" s="6"/>
      <c r="F306" s="6"/>
      <c r="G306" s="6"/>
      <c r="H306" s="6"/>
      <c r="I306" s="6"/>
      <c r="J306" s="6"/>
      <c r="K306" s="6"/>
      <c r="L306" s="6"/>
      <c r="M306" s="6"/>
      <c r="N306" s="6"/>
      <c r="O306" s="6"/>
      <c r="P306" s="6"/>
      <c r="Q306" s="6"/>
      <c r="R306" s="6"/>
      <c r="S306" s="23"/>
      <c r="T306" s="23"/>
      <c r="U306" s="23"/>
      <c r="V306" s="6"/>
      <c r="W306" s="6"/>
      <c r="X306" s="6"/>
      <c r="Y306" s="6"/>
      <c r="Z306" s="6"/>
      <c r="AA306" s="6"/>
      <c r="AB306" s="6"/>
      <c r="AC306" s="6"/>
      <c r="AD306" s="6"/>
      <c r="AE306" s="6"/>
      <c r="AF306" s="6"/>
      <c r="AG306" s="6"/>
      <c r="AH306" s="6"/>
      <c r="AI306" s="6"/>
      <c r="AJ306" s="6"/>
    </row>
    <row r="307" spans="1:36" ht="15.75" customHeight="1" x14ac:dyDescent="0.35">
      <c r="A307" s="6"/>
      <c r="B307" s="6"/>
      <c r="C307" s="6"/>
      <c r="D307" s="6"/>
      <c r="E307" s="6"/>
      <c r="F307" s="6"/>
      <c r="G307" s="6"/>
      <c r="H307" s="6"/>
      <c r="I307" s="6"/>
      <c r="J307" s="6"/>
      <c r="K307" s="6"/>
      <c r="L307" s="6"/>
      <c r="M307" s="6"/>
      <c r="N307" s="6"/>
      <c r="O307" s="6"/>
      <c r="P307" s="6"/>
      <c r="Q307" s="6"/>
      <c r="R307" s="6"/>
      <c r="S307" s="23"/>
      <c r="T307" s="23"/>
      <c r="U307" s="23"/>
      <c r="V307" s="6"/>
      <c r="W307" s="6"/>
      <c r="X307" s="6"/>
      <c r="Y307" s="6"/>
      <c r="Z307" s="6"/>
      <c r="AA307" s="6"/>
      <c r="AB307" s="6"/>
      <c r="AC307" s="6"/>
      <c r="AD307" s="6"/>
      <c r="AE307" s="6"/>
      <c r="AF307" s="6"/>
      <c r="AG307" s="6"/>
      <c r="AH307" s="6"/>
      <c r="AI307" s="6"/>
      <c r="AJ307" s="6"/>
    </row>
    <row r="308" spans="1:36" ht="15.75" customHeight="1" x14ac:dyDescent="0.35">
      <c r="A308" s="6"/>
      <c r="B308" s="6"/>
      <c r="C308" s="6"/>
      <c r="D308" s="6"/>
      <c r="E308" s="6"/>
      <c r="F308" s="6"/>
      <c r="G308" s="6"/>
      <c r="H308" s="6"/>
      <c r="I308" s="6"/>
      <c r="J308" s="6"/>
      <c r="K308" s="6"/>
      <c r="L308" s="6"/>
      <c r="M308" s="6"/>
      <c r="N308" s="6"/>
      <c r="O308" s="6"/>
      <c r="P308" s="6"/>
      <c r="Q308" s="6"/>
      <c r="R308" s="6"/>
      <c r="S308" s="23"/>
      <c r="T308" s="23"/>
      <c r="U308" s="23"/>
      <c r="V308" s="6"/>
      <c r="W308" s="6"/>
      <c r="X308" s="6"/>
      <c r="Y308" s="6"/>
      <c r="Z308" s="6"/>
      <c r="AA308" s="6"/>
      <c r="AB308" s="6"/>
      <c r="AC308" s="6"/>
      <c r="AD308" s="6"/>
      <c r="AE308" s="6"/>
      <c r="AF308" s="6"/>
      <c r="AG308" s="6"/>
      <c r="AH308" s="6"/>
      <c r="AI308" s="6"/>
      <c r="AJ308" s="6"/>
    </row>
    <row r="309" spans="1:36" ht="15.75" customHeight="1" x14ac:dyDescent="0.35">
      <c r="A309" s="6"/>
      <c r="B309" s="6"/>
      <c r="C309" s="6"/>
      <c r="D309" s="6"/>
      <c r="E309" s="6"/>
      <c r="F309" s="6"/>
      <c r="G309" s="6"/>
      <c r="H309" s="6"/>
      <c r="I309" s="6"/>
      <c r="J309" s="6"/>
      <c r="K309" s="6"/>
      <c r="L309" s="6"/>
      <c r="M309" s="6"/>
      <c r="N309" s="6"/>
      <c r="O309" s="6"/>
      <c r="P309" s="6"/>
      <c r="Q309" s="6"/>
      <c r="R309" s="6"/>
      <c r="S309" s="23"/>
      <c r="T309" s="23"/>
      <c r="U309" s="23"/>
      <c r="V309" s="6"/>
      <c r="W309" s="6"/>
      <c r="X309" s="6"/>
      <c r="Y309" s="6"/>
      <c r="Z309" s="6"/>
      <c r="AA309" s="6"/>
      <c r="AB309" s="6"/>
      <c r="AC309" s="6"/>
      <c r="AD309" s="6"/>
      <c r="AE309" s="6"/>
      <c r="AF309" s="6"/>
      <c r="AG309" s="6"/>
      <c r="AH309" s="6"/>
      <c r="AI309" s="6"/>
      <c r="AJ309" s="6"/>
    </row>
    <row r="310" spans="1:36" ht="15.75" customHeight="1" x14ac:dyDescent="0.35">
      <c r="A310" s="6"/>
      <c r="B310" s="6"/>
      <c r="C310" s="6"/>
      <c r="D310" s="6"/>
      <c r="E310" s="6"/>
      <c r="F310" s="6"/>
      <c r="G310" s="6"/>
      <c r="H310" s="6"/>
      <c r="I310" s="6"/>
      <c r="J310" s="6"/>
      <c r="K310" s="6"/>
      <c r="L310" s="6"/>
      <c r="M310" s="6"/>
      <c r="N310" s="6"/>
      <c r="O310" s="6"/>
      <c r="P310" s="6"/>
      <c r="Q310" s="6"/>
      <c r="R310" s="6"/>
      <c r="S310" s="23"/>
      <c r="T310" s="23"/>
      <c r="U310" s="23"/>
      <c r="V310" s="6"/>
      <c r="W310" s="6"/>
      <c r="X310" s="6"/>
      <c r="Y310" s="6"/>
      <c r="Z310" s="6"/>
      <c r="AA310" s="6"/>
      <c r="AB310" s="6"/>
      <c r="AC310" s="6"/>
      <c r="AD310" s="6"/>
      <c r="AE310" s="6"/>
      <c r="AF310" s="6"/>
      <c r="AG310" s="6"/>
      <c r="AH310" s="6"/>
      <c r="AI310" s="6"/>
      <c r="AJ310" s="6"/>
    </row>
    <row r="311" spans="1:36" ht="15.75" customHeight="1" x14ac:dyDescent="0.35">
      <c r="A311" s="6"/>
      <c r="B311" s="6"/>
      <c r="C311" s="6"/>
      <c r="D311" s="6"/>
      <c r="E311" s="6"/>
      <c r="F311" s="6"/>
      <c r="G311" s="6"/>
      <c r="H311" s="6"/>
      <c r="I311" s="6"/>
      <c r="J311" s="6"/>
      <c r="K311" s="6"/>
      <c r="L311" s="6"/>
      <c r="M311" s="6"/>
      <c r="N311" s="6"/>
      <c r="O311" s="6"/>
      <c r="P311" s="6"/>
      <c r="Q311" s="6"/>
      <c r="R311" s="6"/>
      <c r="S311" s="23"/>
      <c r="T311" s="23"/>
      <c r="U311" s="23"/>
      <c r="V311" s="6"/>
      <c r="W311" s="6"/>
      <c r="X311" s="6"/>
      <c r="Y311" s="6"/>
      <c r="Z311" s="6"/>
      <c r="AA311" s="6"/>
      <c r="AB311" s="6"/>
      <c r="AC311" s="6"/>
      <c r="AD311" s="6"/>
      <c r="AE311" s="6"/>
      <c r="AF311" s="6"/>
      <c r="AG311" s="6"/>
      <c r="AH311" s="6"/>
      <c r="AI311" s="6"/>
      <c r="AJ311" s="6"/>
    </row>
    <row r="312" spans="1:36" ht="15.75" customHeight="1" x14ac:dyDescent="0.35">
      <c r="A312" s="6"/>
      <c r="B312" s="6"/>
      <c r="C312" s="6"/>
      <c r="D312" s="6"/>
      <c r="E312" s="6"/>
      <c r="F312" s="6"/>
      <c r="G312" s="6"/>
      <c r="H312" s="6"/>
      <c r="I312" s="6"/>
      <c r="J312" s="6"/>
      <c r="K312" s="6"/>
      <c r="L312" s="6"/>
      <c r="M312" s="6"/>
      <c r="N312" s="6"/>
      <c r="O312" s="6"/>
      <c r="P312" s="6"/>
      <c r="Q312" s="6"/>
      <c r="R312" s="6"/>
      <c r="S312" s="23"/>
      <c r="T312" s="23"/>
      <c r="U312" s="23"/>
      <c r="V312" s="6"/>
      <c r="W312" s="6"/>
      <c r="X312" s="6"/>
      <c r="Y312" s="6"/>
      <c r="Z312" s="6"/>
      <c r="AA312" s="6"/>
      <c r="AB312" s="6"/>
      <c r="AC312" s="6"/>
      <c r="AD312" s="6"/>
      <c r="AE312" s="6"/>
      <c r="AF312" s="6"/>
      <c r="AG312" s="6"/>
      <c r="AH312" s="6"/>
      <c r="AI312" s="6"/>
      <c r="AJ312" s="6"/>
    </row>
    <row r="313" spans="1:36" ht="15.75" customHeight="1" x14ac:dyDescent="0.35">
      <c r="A313" s="6"/>
      <c r="B313" s="6"/>
      <c r="C313" s="6"/>
      <c r="D313" s="6"/>
      <c r="E313" s="6"/>
      <c r="F313" s="6"/>
      <c r="G313" s="6"/>
      <c r="H313" s="6"/>
      <c r="I313" s="6"/>
      <c r="J313" s="6"/>
      <c r="K313" s="6"/>
      <c r="L313" s="6"/>
      <c r="M313" s="6"/>
      <c r="N313" s="6"/>
      <c r="O313" s="6"/>
      <c r="P313" s="6"/>
      <c r="Q313" s="6"/>
      <c r="R313" s="6"/>
      <c r="S313" s="23"/>
      <c r="T313" s="23"/>
      <c r="U313" s="23"/>
      <c r="V313" s="6"/>
      <c r="W313" s="6"/>
      <c r="X313" s="6"/>
      <c r="Y313" s="6"/>
      <c r="Z313" s="6"/>
      <c r="AA313" s="6"/>
      <c r="AB313" s="6"/>
      <c r="AC313" s="6"/>
      <c r="AD313" s="6"/>
      <c r="AE313" s="6"/>
      <c r="AF313" s="6"/>
      <c r="AG313" s="6"/>
      <c r="AH313" s="6"/>
      <c r="AI313" s="6"/>
      <c r="AJ313" s="6"/>
    </row>
    <row r="314" spans="1:36" ht="15.75" customHeight="1" x14ac:dyDescent="0.35">
      <c r="A314" s="6"/>
      <c r="B314" s="6"/>
      <c r="C314" s="6"/>
      <c r="D314" s="6"/>
      <c r="E314" s="6"/>
      <c r="F314" s="6"/>
      <c r="G314" s="6"/>
      <c r="H314" s="6"/>
      <c r="I314" s="6"/>
      <c r="J314" s="6"/>
      <c r="K314" s="6"/>
      <c r="L314" s="6"/>
      <c r="M314" s="6"/>
      <c r="N314" s="6"/>
      <c r="O314" s="6"/>
      <c r="P314" s="6"/>
      <c r="Q314" s="6"/>
      <c r="R314" s="6"/>
      <c r="S314" s="23"/>
      <c r="T314" s="23"/>
      <c r="U314" s="23"/>
      <c r="V314" s="6"/>
      <c r="W314" s="6"/>
      <c r="X314" s="6"/>
      <c r="Y314" s="6"/>
      <c r="Z314" s="6"/>
      <c r="AA314" s="6"/>
      <c r="AB314" s="6"/>
      <c r="AC314" s="6"/>
      <c r="AD314" s="6"/>
      <c r="AE314" s="6"/>
      <c r="AF314" s="6"/>
      <c r="AG314" s="6"/>
      <c r="AH314" s="6"/>
      <c r="AI314" s="6"/>
      <c r="AJ314" s="6"/>
    </row>
    <row r="315" spans="1:36" ht="15.75" customHeight="1" x14ac:dyDescent="0.35">
      <c r="A315" s="6"/>
      <c r="B315" s="6"/>
      <c r="C315" s="6"/>
      <c r="D315" s="6"/>
      <c r="E315" s="6"/>
      <c r="F315" s="6"/>
      <c r="G315" s="6"/>
      <c r="H315" s="6"/>
      <c r="I315" s="6"/>
      <c r="J315" s="6"/>
      <c r="K315" s="6"/>
      <c r="L315" s="6"/>
      <c r="M315" s="6"/>
      <c r="N315" s="6"/>
      <c r="O315" s="6"/>
      <c r="P315" s="6"/>
      <c r="Q315" s="6"/>
      <c r="R315" s="6"/>
      <c r="S315" s="23"/>
      <c r="T315" s="23"/>
      <c r="U315" s="23"/>
      <c r="V315" s="6"/>
      <c r="W315" s="6"/>
      <c r="X315" s="6"/>
      <c r="Y315" s="6"/>
      <c r="Z315" s="6"/>
      <c r="AA315" s="6"/>
      <c r="AB315" s="6"/>
      <c r="AC315" s="6"/>
      <c r="AD315" s="6"/>
      <c r="AE315" s="6"/>
      <c r="AF315" s="6"/>
      <c r="AG315" s="6"/>
      <c r="AH315" s="6"/>
      <c r="AI315" s="6"/>
      <c r="AJ315" s="6"/>
    </row>
    <row r="316" spans="1:36" ht="15.75" customHeight="1" x14ac:dyDescent="0.35">
      <c r="A316" s="6"/>
      <c r="B316" s="6"/>
      <c r="C316" s="6"/>
      <c r="D316" s="6"/>
      <c r="E316" s="6"/>
      <c r="F316" s="6"/>
      <c r="G316" s="6"/>
      <c r="H316" s="6"/>
      <c r="I316" s="6"/>
      <c r="J316" s="6"/>
      <c r="K316" s="6"/>
      <c r="L316" s="6"/>
      <c r="M316" s="6"/>
      <c r="N316" s="6"/>
      <c r="O316" s="6"/>
      <c r="P316" s="6"/>
      <c r="Q316" s="6"/>
      <c r="R316" s="6"/>
      <c r="S316" s="23"/>
      <c r="T316" s="23"/>
      <c r="U316" s="23"/>
      <c r="V316" s="6"/>
      <c r="W316" s="6"/>
      <c r="X316" s="6"/>
      <c r="Y316" s="6"/>
      <c r="Z316" s="6"/>
      <c r="AA316" s="6"/>
      <c r="AB316" s="6"/>
      <c r="AC316" s="6"/>
      <c r="AD316" s="6"/>
      <c r="AE316" s="6"/>
      <c r="AF316" s="6"/>
      <c r="AG316" s="6"/>
      <c r="AH316" s="6"/>
      <c r="AI316" s="6"/>
      <c r="AJ316" s="6"/>
    </row>
    <row r="317" spans="1:36" ht="15.75" customHeight="1" x14ac:dyDescent="0.35">
      <c r="A317" s="6"/>
      <c r="B317" s="6"/>
      <c r="C317" s="6"/>
      <c r="D317" s="6"/>
      <c r="E317" s="6"/>
      <c r="F317" s="6"/>
      <c r="G317" s="6"/>
      <c r="H317" s="6"/>
      <c r="I317" s="6"/>
      <c r="J317" s="6"/>
      <c r="K317" s="6"/>
      <c r="L317" s="6"/>
      <c r="M317" s="6"/>
      <c r="N317" s="6"/>
      <c r="O317" s="6"/>
      <c r="P317" s="6"/>
      <c r="Q317" s="6"/>
      <c r="R317" s="6"/>
      <c r="S317" s="23"/>
      <c r="T317" s="23"/>
      <c r="U317" s="23"/>
      <c r="V317" s="6"/>
      <c r="W317" s="6"/>
      <c r="X317" s="6"/>
      <c r="Y317" s="6"/>
      <c r="Z317" s="6"/>
      <c r="AA317" s="6"/>
      <c r="AB317" s="6"/>
      <c r="AC317" s="6"/>
      <c r="AD317" s="6"/>
      <c r="AE317" s="6"/>
      <c r="AF317" s="6"/>
      <c r="AG317" s="6"/>
      <c r="AH317" s="6"/>
      <c r="AI317" s="6"/>
      <c r="AJ317" s="6"/>
    </row>
    <row r="318" spans="1:36" ht="15.75" customHeight="1" x14ac:dyDescent="0.35">
      <c r="A318" s="6"/>
      <c r="B318" s="6"/>
      <c r="C318" s="6"/>
      <c r="D318" s="6"/>
      <c r="E318" s="6"/>
      <c r="F318" s="6"/>
      <c r="G318" s="6"/>
      <c r="H318" s="6"/>
      <c r="I318" s="6"/>
      <c r="J318" s="6"/>
      <c r="K318" s="6"/>
      <c r="L318" s="6"/>
      <c r="M318" s="6"/>
      <c r="N318" s="6"/>
      <c r="O318" s="6"/>
      <c r="P318" s="6"/>
      <c r="Q318" s="6"/>
      <c r="R318" s="6"/>
      <c r="S318" s="23"/>
      <c r="T318" s="23"/>
      <c r="U318" s="23"/>
      <c r="V318" s="6"/>
      <c r="W318" s="6"/>
      <c r="X318" s="6"/>
      <c r="Y318" s="6"/>
      <c r="Z318" s="6"/>
      <c r="AA318" s="6"/>
      <c r="AB318" s="6"/>
      <c r="AC318" s="6"/>
      <c r="AD318" s="6"/>
      <c r="AE318" s="6"/>
      <c r="AF318" s="6"/>
      <c r="AG318" s="6"/>
      <c r="AH318" s="6"/>
      <c r="AI318" s="6"/>
      <c r="AJ318" s="6"/>
    </row>
    <row r="319" spans="1:36" ht="15.75" customHeight="1" x14ac:dyDescent="0.35">
      <c r="A319" s="6"/>
      <c r="B319" s="6"/>
      <c r="C319" s="6"/>
      <c r="D319" s="6"/>
      <c r="E319" s="6"/>
      <c r="F319" s="6"/>
      <c r="G319" s="6"/>
      <c r="H319" s="6"/>
      <c r="I319" s="6"/>
      <c r="J319" s="6"/>
      <c r="K319" s="6"/>
      <c r="L319" s="6"/>
      <c r="M319" s="6"/>
      <c r="N319" s="6"/>
      <c r="O319" s="6"/>
      <c r="P319" s="6"/>
      <c r="Q319" s="6"/>
      <c r="R319" s="6"/>
      <c r="S319" s="23"/>
      <c r="T319" s="23"/>
      <c r="U319" s="23"/>
      <c r="V319" s="6"/>
      <c r="W319" s="6"/>
      <c r="X319" s="6"/>
      <c r="Y319" s="6"/>
      <c r="Z319" s="6"/>
      <c r="AA319" s="6"/>
      <c r="AB319" s="6"/>
      <c r="AC319" s="6"/>
      <c r="AD319" s="6"/>
      <c r="AE319" s="6"/>
      <c r="AF319" s="6"/>
      <c r="AG319" s="6"/>
      <c r="AH319" s="6"/>
      <c r="AI319" s="6"/>
      <c r="AJ319" s="6"/>
    </row>
    <row r="320" spans="1:36" ht="15.75" customHeight="1" x14ac:dyDescent="0.35">
      <c r="A320" s="6"/>
      <c r="B320" s="6"/>
      <c r="C320" s="6"/>
      <c r="D320" s="6"/>
      <c r="E320" s="6"/>
      <c r="F320" s="6"/>
      <c r="G320" s="6"/>
      <c r="H320" s="6"/>
      <c r="I320" s="6"/>
      <c r="J320" s="6"/>
      <c r="K320" s="6"/>
      <c r="L320" s="6"/>
      <c r="M320" s="6"/>
      <c r="N320" s="6"/>
      <c r="O320" s="6"/>
      <c r="P320" s="6"/>
      <c r="Q320" s="6"/>
      <c r="R320" s="6"/>
      <c r="S320" s="23"/>
      <c r="T320" s="23"/>
      <c r="U320" s="23"/>
      <c r="V320" s="6"/>
      <c r="W320" s="6"/>
      <c r="X320" s="6"/>
      <c r="Y320" s="6"/>
      <c r="Z320" s="6"/>
      <c r="AA320" s="6"/>
      <c r="AB320" s="6"/>
      <c r="AC320" s="6"/>
      <c r="AD320" s="6"/>
      <c r="AE320" s="6"/>
      <c r="AF320" s="6"/>
      <c r="AG320" s="6"/>
      <c r="AH320" s="6"/>
      <c r="AI320" s="6"/>
      <c r="AJ320" s="6"/>
    </row>
    <row r="321" spans="1:36" ht="15.75" customHeight="1" x14ac:dyDescent="0.35">
      <c r="A321" s="6"/>
      <c r="B321" s="6"/>
      <c r="C321" s="6"/>
      <c r="D321" s="6"/>
      <c r="E321" s="6"/>
      <c r="F321" s="6"/>
      <c r="G321" s="6"/>
      <c r="H321" s="6"/>
      <c r="I321" s="6"/>
      <c r="J321" s="6"/>
      <c r="K321" s="6"/>
      <c r="L321" s="6"/>
      <c r="M321" s="6"/>
      <c r="N321" s="6"/>
      <c r="O321" s="6"/>
      <c r="P321" s="6"/>
      <c r="Q321" s="6"/>
      <c r="R321" s="6"/>
      <c r="S321" s="23"/>
      <c r="T321" s="23"/>
      <c r="U321" s="23"/>
      <c r="V321" s="6"/>
      <c r="W321" s="6"/>
      <c r="X321" s="6"/>
      <c r="Y321" s="6"/>
      <c r="Z321" s="6"/>
      <c r="AA321" s="6"/>
      <c r="AB321" s="6"/>
      <c r="AC321" s="6"/>
      <c r="AD321" s="6"/>
      <c r="AE321" s="6"/>
      <c r="AF321" s="6"/>
      <c r="AG321" s="6"/>
      <c r="AH321" s="6"/>
      <c r="AI321" s="6"/>
      <c r="AJ321" s="6"/>
    </row>
    <row r="322" spans="1:36" ht="15.75" customHeight="1" x14ac:dyDescent="0.35">
      <c r="A322" s="6"/>
      <c r="B322" s="6"/>
      <c r="C322" s="6"/>
      <c r="D322" s="6"/>
      <c r="E322" s="6"/>
      <c r="F322" s="6"/>
      <c r="G322" s="6"/>
      <c r="H322" s="6"/>
      <c r="I322" s="6"/>
      <c r="J322" s="6"/>
      <c r="K322" s="6"/>
      <c r="L322" s="6"/>
      <c r="M322" s="6"/>
      <c r="N322" s="6"/>
      <c r="O322" s="6"/>
      <c r="P322" s="6"/>
      <c r="Q322" s="6"/>
      <c r="R322" s="6"/>
      <c r="S322" s="23"/>
      <c r="T322" s="23"/>
      <c r="U322" s="23"/>
      <c r="V322" s="6"/>
      <c r="W322" s="6"/>
      <c r="X322" s="6"/>
      <c r="Y322" s="6"/>
      <c r="Z322" s="6"/>
      <c r="AA322" s="6"/>
      <c r="AB322" s="6"/>
      <c r="AC322" s="6"/>
      <c r="AD322" s="6"/>
      <c r="AE322" s="6"/>
      <c r="AF322" s="6"/>
      <c r="AG322" s="6"/>
      <c r="AH322" s="6"/>
      <c r="AI322" s="6"/>
      <c r="AJ322" s="6"/>
    </row>
    <row r="323" spans="1:36" ht="15.75" customHeight="1" x14ac:dyDescent="0.35">
      <c r="A323" s="6"/>
      <c r="B323" s="6"/>
      <c r="C323" s="6"/>
      <c r="D323" s="6"/>
      <c r="E323" s="6"/>
      <c r="F323" s="6"/>
      <c r="G323" s="6"/>
      <c r="H323" s="6"/>
      <c r="I323" s="6"/>
      <c r="J323" s="6"/>
      <c r="K323" s="6"/>
      <c r="L323" s="6"/>
      <c r="M323" s="6"/>
      <c r="N323" s="6"/>
      <c r="O323" s="6"/>
      <c r="P323" s="6"/>
      <c r="Q323" s="6"/>
      <c r="R323" s="6"/>
      <c r="S323" s="23"/>
      <c r="T323" s="23"/>
      <c r="U323" s="23"/>
      <c r="V323" s="6"/>
      <c r="W323" s="6"/>
      <c r="X323" s="6"/>
      <c r="Y323" s="6"/>
      <c r="Z323" s="6"/>
      <c r="AA323" s="6"/>
      <c r="AB323" s="6"/>
      <c r="AC323" s="6"/>
      <c r="AD323" s="6"/>
      <c r="AE323" s="6"/>
      <c r="AF323" s="6"/>
      <c r="AG323" s="6"/>
      <c r="AH323" s="6"/>
      <c r="AI323" s="6"/>
      <c r="AJ323" s="6"/>
    </row>
    <row r="324" spans="1:36" ht="15.75" customHeight="1" x14ac:dyDescent="0.35">
      <c r="A324" s="6"/>
      <c r="B324" s="6"/>
      <c r="C324" s="6"/>
      <c r="D324" s="6"/>
      <c r="E324" s="6"/>
      <c r="F324" s="6"/>
      <c r="G324" s="6"/>
      <c r="H324" s="6"/>
      <c r="I324" s="6"/>
      <c r="J324" s="6"/>
      <c r="K324" s="6"/>
      <c r="L324" s="6"/>
      <c r="M324" s="6"/>
      <c r="N324" s="6"/>
      <c r="O324" s="6"/>
      <c r="P324" s="6"/>
      <c r="Q324" s="6"/>
      <c r="R324" s="6"/>
      <c r="S324" s="23"/>
      <c r="T324" s="23"/>
      <c r="U324" s="23"/>
      <c r="V324" s="6"/>
      <c r="W324" s="6"/>
      <c r="X324" s="6"/>
      <c r="Y324" s="6"/>
      <c r="Z324" s="6"/>
      <c r="AA324" s="6"/>
      <c r="AB324" s="6"/>
      <c r="AC324" s="6"/>
      <c r="AD324" s="6"/>
      <c r="AE324" s="6"/>
      <c r="AF324" s="6"/>
      <c r="AG324" s="6"/>
      <c r="AH324" s="6"/>
      <c r="AI324" s="6"/>
      <c r="AJ324" s="6"/>
    </row>
    <row r="325" spans="1:36" ht="15.75" customHeight="1" x14ac:dyDescent="0.35">
      <c r="A325" s="6"/>
      <c r="B325" s="6"/>
      <c r="C325" s="6"/>
      <c r="D325" s="6"/>
      <c r="E325" s="6"/>
      <c r="F325" s="6"/>
      <c r="G325" s="6"/>
      <c r="H325" s="6"/>
      <c r="I325" s="6"/>
      <c r="J325" s="6"/>
      <c r="K325" s="6"/>
      <c r="L325" s="6"/>
      <c r="M325" s="6"/>
      <c r="N325" s="6"/>
      <c r="O325" s="6"/>
      <c r="P325" s="6"/>
      <c r="Q325" s="6"/>
      <c r="R325" s="6"/>
      <c r="S325" s="23"/>
      <c r="T325" s="23"/>
      <c r="U325" s="23"/>
      <c r="V325" s="6"/>
      <c r="W325" s="6"/>
      <c r="X325" s="6"/>
      <c r="Y325" s="6"/>
      <c r="Z325" s="6"/>
      <c r="AA325" s="6"/>
      <c r="AB325" s="6"/>
      <c r="AC325" s="6"/>
      <c r="AD325" s="6"/>
      <c r="AE325" s="6"/>
      <c r="AF325" s="6"/>
      <c r="AG325" s="6"/>
      <c r="AH325" s="6"/>
      <c r="AI325" s="6"/>
      <c r="AJ325" s="6"/>
    </row>
    <row r="326" spans="1:36" ht="15.75" customHeight="1" x14ac:dyDescent="0.35">
      <c r="A326" s="6"/>
      <c r="B326" s="6"/>
      <c r="C326" s="6"/>
      <c r="D326" s="6"/>
      <c r="E326" s="6"/>
      <c r="F326" s="6"/>
      <c r="G326" s="6"/>
      <c r="H326" s="6"/>
      <c r="I326" s="6"/>
      <c r="J326" s="6"/>
      <c r="K326" s="6"/>
      <c r="L326" s="6"/>
      <c r="M326" s="6"/>
      <c r="N326" s="6"/>
      <c r="O326" s="6"/>
      <c r="P326" s="6"/>
      <c r="Q326" s="6"/>
      <c r="R326" s="6"/>
      <c r="S326" s="23"/>
      <c r="T326" s="23"/>
      <c r="U326" s="23"/>
      <c r="V326" s="6"/>
      <c r="W326" s="6"/>
      <c r="X326" s="6"/>
      <c r="Y326" s="6"/>
      <c r="Z326" s="6"/>
      <c r="AA326" s="6"/>
      <c r="AB326" s="6"/>
      <c r="AC326" s="6"/>
      <c r="AD326" s="6"/>
      <c r="AE326" s="6"/>
      <c r="AF326" s="6"/>
      <c r="AG326" s="6"/>
      <c r="AH326" s="6"/>
      <c r="AI326" s="6"/>
      <c r="AJ326" s="6"/>
    </row>
    <row r="327" spans="1:36" ht="15.75" customHeight="1" x14ac:dyDescent="0.35">
      <c r="A327" s="6"/>
      <c r="B327" s="6"/>
      <c r="C327" s="6"/>
      <c r="D327" s="6"/>
      <c r="E327" s="6"/>
      <c r="F327" s="6"/>
      <c r="G327" s="6"/>
      <c r="H327" s="6"/>
      <c r="I327" s="6"/>
      <c r="J327" s="6"/>
      <c r="K327" s="6"/>
      <c r="L327" s="6"/>
      <c r="M327" s="6"/>
      <c r="N327" s="6"/>
      <c r="O327" s="6"/>
      <c r="P327" s="6"/>
      <c r="Q327" s="6"/>
      <c r="R327" s="6"/>
      <c r="S327" s="23"/>
      <c r="T327" s="23"/>
      <c r="U327" s="23"/>
      <c r="V327" s="6"/>
      <c r="W327" s="6"/>
      <c r="X327" s="6"/>
      <c r="Y327" s="6"/>
      <c r="Z327" s="6"/>
      <c r="AA327" s="6"/>
      <c r="AB327" s="6"/>
      <c r="AC327" s="6"/>
      <c r="AD327" s="6"/>
      <c r="AE327" s="6"/>
      <c r="AF327" s="6"/>
      <c r="AG327" s="6"/>
      <c r="AH327" s="6"/>
      <c r="AI327" s="6"/>
      <c r="AJ327" s="6"/>
    </row>
    <row r="328" spans="1:36" ht="15.75" customHeight="1" x14ac:dyDescent="0.35">
      <c r="A328" s="6"/>
      <c r="B328" s="6"/>
      <c r="C328" s="6"/>
      <c r="D328" s="6"/>
      <c r="E328" s="6"/>
      <c r="F328" s="6"/>
      <c r="G328" s="6"/>
      <c r="H328" s="6"/>
      <c r="I328" s="6"/>
      <c r="J328" s="6"/>
      <c r="K328" s="6"/>
      <c r="L328" s="6"/>
      <c r="M328" s="6"/>
      <c r="N328" s="6"/>
      <c r="O328" s="6"/>
      <c r="P328" s="6"/>
      <c r="Q328" s="6"/>
      <c r="R328" s="6"/>
      <c r="S328" s="23"/>
      <c r="T328" s="23"/>
      <c r="U328" s="23"/>
      <c r="V328" s="6"/>
      <c r="W328" s="6"/>
      <c r="X328" s="6"/>
      <c r="Y328" s="6"/>
      <c r="Z328" s="6"/>
      <c r="AA328" s="6"/>
      <c r="AB328" s="6"/>
      <c r="AC328" s="6"/>
      <c r="AD328" s="6"/>
      <c r="AE328" s="6"/>
      <c r="AF328" s="6"/>
      <c r="AG328" s="6"/>
      <c r="AH328" s="6"/>
      <c r="AI328" s="6"/>
      <c r="AJ328" s="6"/>
    </row>
    <row r="329" spans="1:36" ht="15.75" customHeight="1" x14ac:dyDescent="0.35">
      <c r="A329" s="6"/>
      <c r="B329" s="6"/>
      <c r="C329" s="6"/>
      <c r="D329" s="6"/>
      <c r="E329" s="6"/>
      <c r="F329" s="6"/>
      <c r="G329" s="6"/>
      <c r="H329" s="6"/>
      <c r="I329" s="6"/>
      <c r="J329" s="6"/>
      <c r="K329" s="6"/>
      <c r="L329" s="6"/>
      <c r="M329" s="6"/>
      <c r="N329" s="6"/>
      <c r="O329" s="6"/>
      <c r="P329" s="6"/>
      <c r="Q329" s="6"/>
      <c r="R329" s="6"/>
      <c r="S329" s="23"/>
      <c r="T329" s="23"/>
      <c r="U329" s="23"/>
      <c r="V329" s="6"/>
      <c r="W329" s="6"/>
      <c r="X329" s="6"/>
      <c r="Y329" s="6"/>
      <c r="Z329" s="6"/>
      <c r="AA329" s="6"/>
      <c r="AB329" s="6"/>
      <c r="AC329" s="6"/>
      <c r="AD329" s="6"/>
      <c r="AE329" s="6"/>
      <c r="AF329" s="6"/>
      <c r="AG329" s="6"/>
      <c r="AH329" s="6"/>
      <c r="AI329" s="6"/>
      <c r="AJ329" s="6"/>
    </row>
    <row r="330" spans="1:36" ht="15.75" customHeight="1" x14ac:dyDescent="0.35">
      <c r="A330" s="6"/>
      <c r="B330" s="6"/>
      <c r="C330" s="6"/>
      <c r="D330" s="6"/>
      <c r="E330" s="6"/>
      <c r="F330" s="6"/>
      <c r="G330" s="6"/>
      <c r="H330" s="6"/>
      <c r="I330" s="6"/>
      <c r="J330" s="6"/>
      <c r="K330" s="6"/>
      <c r="L330" s="6"/>
      <c r="M330" s="6"/>
      <c r="N330" s="6"/>
      <c r="O330" s="6"/>
      <c r="P330" s="6"/>
      <c r="Q330" s="6"/>
      <c r="R330" s="6"/>
      <c r="S330" s="23"/>
      <c r="T330" s="23"/>
      <c r="U330" s="23"/>
      <c r="V330" s="6"/>
      <c r="W330" s="6"/>
      <c r="X330" s="6"/>
      <c r="Y330" s="6"/>
      <c r="Z330" s="6"/>
      <c r="AA330" s="6"/>
      <c r="AB330" s="6"/>
      <c r="AC330" s="6"/>
      <c r="AD330" s="6"/>
      <c r="AE330" s="6"/>
      <c r="AF330" s="6"/>
      <c r="AG330" s="6"/>
      <c r="AH330" s="6"/>
      <c r="AI330" s="6"/>
      <c r="AJ330" s="6"/>
    </row>
    <row r="331" spans="1:36" ht="15.75" customHeight="1" x14ac:dyDescent="0.35">
      <c r="A331" s="6"/>
      <c r="B331" s="6"/>
      <c r="C331" s="6"/>
      <c r="D331" s="6"/>
      <c r="E331" s="6"/>
      <c r="F331" s="6"/>
      <c r="G331" s="6"/>
      <c r="H331" s="6"/>
      <c r="I331" s="6"/>
      <c r="J331" s="6"/>
      <c r="K331" s="6"/>
      <c r="L331" s="6"/>
      <c r="M331" s="6"/>
      <c r="N331" s="6"/>
      <c r="O331" s="6"/>
      <c r="P331" s="6"/>
      <c r="Q331" s="6"/>
      <c r="R331" s="6"/>
      <c r="S331" s="23"/>
      <c r="T331" s="23"/>
      <c r="U331" s="23"/>
      <c r="V331" s="6"/>
      <c r="W331" s="6"/>
      <c r="X331" s="6"/>
      <c r="Y331" s="6"/>
      <c r="Z331" s="6"/>
      <c r="AA331" s="6"/>
      <c r="AB331" s="6"/>
      <c r="AC331" s="6"/>
      <c r="AD331" s="6"/>
      <c r="AE331" s="6"/>
      <c r="AF331" s="6"/>
      <c r="AG331" s="6"/>
      <c r="AH331" s="6"/>
      <c r="AI331" s="6"/>
      <c r="AJ331" s="6"/>
    </row>
    <row r="332" spans="1:36" ht="15.75" customHeight="1" x14ac:dyDescent="0.35">
      <c r="A332" s="6"/>
      <c r="B332" s="6"/>
      <c r="C332" s="6"/>
      <c r="D332" s="6"/>
      <c r="E332" s="6"/>
      <c r="F332" s="6"/>
      <c r="G332" s="6"/>
      <c r="H332" s="6"/>
      <c r="I332" s="6"/>
      <c r="J332" s="6"/>
      <c r="K332" s="6"/>
      <c r="L332" s="6"/>
      <c r="M332" s="6"/>
      <c r="N332" s="6"/>
      <c r="O332" s="6"/>
      <c r="P332" s="6"/>
      <c r="Q332" s="6"/>
      <c r="R332" s="6"/>
      <c r="S332" s="23"/>
      <c r="T332" s="23"/>
      <c r="U332" s="23"/>
      <c r="V332" s="6"/>
      <c r="W332" s="6"/>
      <c r="X332" s="6"/>
      <c r="Y332" s="6"/>
      <c r="Z332" s="6"/>
      <c r="AA332" s="6"/>
      <c r="AB332" s="6"/>
      <c r="AC332" s="6"/>
      <c r="AD332" s="6"/>
      <c r="AE332" s="6"/>
      <c r="AF332" s="6"/>
      <c r="AG332" s="6"/>
      <c r="AH332" s="6"/>
      <c r="AI332" s="6"/>
      <c r="AJ332" s="6"/>
    </row>
    <row r="333" spans="1:36" ht="15.75" customHeight="1" x14ac:dyDescent="0.35">
      <c r="A333" s="6"/>
      <c r="B333" s="6"/>
      <c r="C333" s="6"/>
      <c r="D333" s="6"/>
      <c r="E333" s="6"/>
      <c r="F333" s="6"/>
      <c r="G333" s="6"/>
      <c r="H333" s="6"/>
      <c r="I333" s="6"/>
      <c r="J333" s="6"/>
      <c r="K333" s="6"/>
      <c r="L333" s="6"/>
      <c r="M333" s="6"/>
      <c r="N333" s="6"/>
      <c r="O333" s="6"/>
      <c r="P333" s="6"/>
      <c r="Q333" s="6"/>
      <c r="R333" s="6"/>
      <c r="S333" s="23"/>
      <c r="T333" s="23"/>
      <c r="U333" s="23"/>
      <c r="V333" s="6"/>
      <c r="W333" s="6"/>
      <c r="X333" s="6"/>
      <c r="Y333" s="6"/>
      <c r="Z333" s="6"/>
      <c r="AA333" s="6"/>
      <c r="AB333" s="6"/>
      <c r="AC333" s="6"/>
      <c r="AD333" s="6"/>
      <c r="AE333" s="6"/>
      <c r="AF333" s="6"/>
      <c r="AG333" s="6"/>
      <c r="AH333" s="6"/>
      <c r="AI333" s="6"/>
      <c r="AJ333" s="6"/>
    </row>
    <row r="334" spans="1:36" ht="15.75" customHeight="1" x14ac:dyDescent="0.35">
      <c r="A334" s="6"/>
      <c r="B334" s="6"/>
      <c r="C334" s="6"/>
      <c r="D334" s="6"/>
      <c r="E334" s="6"/>
      <c r="F334" s="6"/>
      <c r="G334" s="6"/>
      <c r="H334" s="6"/>
      <c r="I334" s="6"/>
      <c r="J334" s="6"/>
      <c r="K334" s="6"/>
      <c r="L334" s="6"/>
      <c r="M334" s="6"/>
      <c r="N334" s="6"/>
      <c r="O334" s="6"/>
      <c r="P334" s="6"/>
      <c r="Q334" s="6"/>
      <c r="R334" s="6"/>
      <c r="S334" s="23"/>
      <c r="T334" s="23"/>
      <c r="U334" s="23"/>
      <c r="V334" s="6"/>
      <c r="W334" s="6"/>
      <c r="X334" s="6"/>
      <c r="Y334" s="6"/>
      <c r="Z334" s="6"/>
      <c r="AA334" s="6"/>
      <c r="AB334" s="6"/>
      <c r="AC334" s="6"/>
      <c r="AD334" s="6"/>
      <c r="AE334" s="6"/>
      <c r="AF334" s="6"/>
      <c r="AG334" s="6"/>
      <c r="AH334" s="6"/>
      <c r="AI334" s="6"/>
      <c r="AJ334" s="6"/>
    </row>
    <row r="335" spans="1:36" ht="15.75" customHeight="1" x14ac:dyDescent="0.35">
      <c r="A335" s="6"/>
      <c r="B335" s="6"/>
      <c r="C335" s="6"/>
      <c r="D335" s="6"/>
      <c r="E335" s="6"/>
      <c r="F335" s="6"/>
      <c r="G335" s="6"/>
      <c r="H335" s="6"/>
      <c r="I335" s="6"/>
      <c r="J335" s="6"/>
      <c r="K335" s="6"/>
      <c r="L335" s="6"/>
      <c r="M335" s="6"/>
      <c r="N335" s="6"/>
      <c r="O335" s="6"/>
      <c r="P335" s="6"/>
      <c r="Q335" s="6"/>
      <c r="R335" s="6"/>
      <c r="S335" s="23"/>
      <c r="T335" s="23"/>
      <c r="U335" s="23"/>
      <c r="V335" s="6"/>
      <c r="W335" s="6"/>
      <c r="X335" s="6"/>
      <c r="Y335" s="6"/>
      <c r="Z335" s="6"/>
      <c r="AA335" s="6"/>
      <c r="AB335" s="6"/>
      <c r="AC335" s="6"/>
      <c r="AD335" s="6"/>
      <c r="AE335" s="6"/>
      <c r="AF335" s="6"/>
      <c r="AG335" s="6"/>
      <c r="AH335" s="6"/>
      <c r="AI335" s="6"/>
      <c r="AJ335" s="6"/>
    </row>
    <row r="336" spans="1:36" ht="15.75" customHeight="1" x14ac:dyDescent="0.35">
      <c r="A336" s="6"/>
      <c r="B336" s="6"/>
      <c r="C336" s="6"/>
      <c r="D336" s="6"/>
      <c r="E336" s="6"/>
      <c r="F336" s="6"/>
      <c r="G336" s="6"/>
      <c r="H336" s="6"/>
      <c r="I336" s="6"/>
      <c r="J336" s="6"/>
      <c r="K336" s="6"/>
      <c r="L336" s="6"/>
      <c r="M336" s="6"/>
      <c r="N336" s="6"/>
      <c r="O336" s="6"/>
      <c r="P336" s="6"/>
      <c r="Q336" s="6"/>
      <c r="R336" s="6"/>
      <c r="S336" s="23"/>
      <c r="T336" s="23"/>
      <c r="U336" s="23"/>
      <c r="V336" s="6"/>
      <c r="W336" s="6"/>
      <c r="X336" s="6"/>
      <c r="Y336" s="6"/>
      <c r="Z336" s="6"/>
      <c r="AA336" s="6"/>
      <c r="AB336" s="6"/>
      <c r="AC336" s="6"/>
      <c r="AD336" s="6"/>
      <c r="AE336" s="6"/>
      <c r="AF336" s="6"/>
      <c r="AG336" s="6"/>
      <c r="AH336" s="6"/>
      <c r="AI336" s="6"/>
      <c r="AJ336" s="6"/>
    </row>
    <row r="337" spans="1:36" ht="15.75" customHeight="1" x14ac:dyDescent="0.35">
      <c r="A337" s="6"/>
      <c r="B337" s="6"/>
      <c r="C337" s="6"/>
      <c r="D337" s="6"/>
      <c r="E337" s="6"/>
      <c r="F337" s="6"/>
      <c r="G337" s="6"/>
      <c r="H337" s="6"/>
      <c r="I337" s="6"/>
      <c r="J337" s="6"/>
      <c r="K337" s="6"/>
      <c r="L337" s="6"/>
      <c r="M337" s="6"/>
      <c r="N337" s="6"/>
      <c r="O337" s="6"/>
      <c r="P337" s="6"/>
      <c r="Q337" s="6"/>
      <c r="R337" s="6"/>
      <c r="S337" s="23"/>
      <c r="T337" s="23"/>
      <c r="U337" s="23"/>
      <c r="V337" s="6"/>
      <c r="W337" s="6"/>
      <c r="X337" s="6"/>
      <c r="Y337" s="6"/>
      <c r="Z337" s="6"/>
      <c r="AA337" s="6"/>
      <c r="AB337" s="6"/>
      <c r="AC337" s="6"/>
      <c r="AD337" s="6"/>
      <c r="AE337" s="6"/>
      <c r="AF337" s="6"/>
      <c r="AG337" s="6"/>
      <c r="AH337" s="6"/>
      <c r="AI337" s="6"/>
      <c r="AJ337" s="6"/>
    </row>
    <row r="338" spans="1:36" ht="15.75" customHeight="1" x14ac:dyDescent="0.35">
      <c r="A338" s="6"/>
      <c r="B338" s="6"/>
      <c r="C338" s="6"/>
      <c r="D338" s="6"/>
      <c r="E338" s="6"/>
      <c r="F338" s="6"/>
      <c r="G338" s="6"/>
      <c r="H338" s="6"/>
      <c r="I338" s="6"/>
      <c r="J338" s="6"/>
      <c r="K338" s="6"/>
      <c r="L338" s="6"/>
      <c r="M338" s="6"/>
      <c r="N338" s="6"/>
      <c r="O338" s="6"/>
      <c r="P338" s="6"/>
      <c r="Q338" s="6"/>
      <c r="R338" s="6"/>
      <c r="S338" s="23"/>
      <c r="T338" s="23"/>
      <c r="U338" s="23"/>
      <c r="V338" s="6"/>
      <c r="W338" s="6"/>
      <c r="X338" s="6"/>
      <c r="Y338" s="6"/>
      <c r="Z338" s="6"/>
      <c r="AA338" s="6"/>
      <c r="AB338" s="6"/>
      <c r="AC338" s="6"/>
      <c r="AD338" s="6"/>
      <c r="AE338" s="6"/>
      <c r="AF338" s="6"/>
      <c r="AG338" s="6"/>
      <c r="AH338" s="6"/>
      <c r="AI338" s="6"/>
      <c r="AJ338" s="6"/>
    </row>
    <row r="339" spans="1:36" ht="15.75" customHeight="1" x14ac:dyDescent="0.35">
      <c r="A339" s="6"/>
      <c r="B339" s="6"/>
      <c r="C339" s="6"/>
      <c r="D339" s="6"/>
      <c r="E339" s="6"/>
      <c r="F339" s="6"/>
      <c r="G339" s="6"/>
      <c r="H339" s="6"/>
      <c r="I339" s="6"/>
      <c r="J339" s="6"/>
      <c r="K339" s="6"/>
      <c r="L339" s="6"/>
      <c r="M339" s="6"/>
      <c r="N339" s="6"/>
      <c r="O339" s="6"/>
      <c r="P339" s="6"/>
      <c r="Q339" s="6"/>
      <c r="R339" s="6"/>
      <c r="S339" s="23"/>
      <c r="T339" s="23"/>
      <c r="U339" s="23"/>
      <c r="V339" s="6"/>
      <c r="W339" s="6"/>
      <c r="X339" s="6"/>
      <c r="Y339" s="6"/>
      <c r="Z339" s="6"/>
      <c r="AA339" s="6"/>
      <c r="AB339" s="6"/>
      <c r="AC339" s="6"/>
      <c r="AD339" s="6"/>
      <c r="AE339" s="6"/>
      <c r="AF339" s="6"/>
      <c r="AG339" s="6"/>
      <c r="AH339" s="6"/>
      <c r="AI339" s="6"/>
      <c r="AJ339" s="6"/>
    </row>
    <row r="340" spans="1:36" ht="15.75" customHeight="1" x14ac:dyDescent="0.35">
      <c r="A340" s="6"/>
      <c r="B340" s="6"/>
      <c r="C340" s="6"/>
      <c r="D340" s="6"/>
      <c r="E340" s="6"/>
      <c r="F340" s="6"/>
      <c r="G340" s="6"/>
      <c r="H340" s="6"/>
      <c r="I340" s="6"/>
      <c r="J340" s="6"/>
      <c r="K340" s="6"/>
      <c r="L340" s="6"/>
      <c r="M340" s="6"/>
      <c r="N340" s="6"/>
      <c r="O340" s="6"/>
      <c r="P340" s="6"/>
      <c r="Q340" s="6"/>
      <c r="R340" s="6"/>
      <c r="S340" s="23"/>
      <c r="T340" s="23"/>
      <c r="U340" s="23"/>
      <c r="V340" s="6"/>
      <c r="W340" s="6"/>
      <c r="X340" s="6"/>
      <c r="Y340" s="6"/>
      <c r="Z340" s="6"/>
      <c r="AA340" s="6"/>
      <c r="AB340" s="6"/>
      <c r="AC340" s="6"/>
      <c r="AD340" s="6"/>
      <c r="AE340" s="6"/>
      <c r="AF340" s="6"/>
      <c r="AG340" s="6"/>
      <c r="AH340" s="6"/>
      <c r="AI340" s="6"/>
      <c r="AJ340" s="6"/>
    </row>
    <row r="341" spans="1:36" ht="15.75" customHeight="1" x14ac:dyDescent="0.35">
      <c r="A341" s="6"/>
      <c r="B341" s="6"/>
      <c r="C341" s="6"/>
      <c r="D341" s="6"/>
      <c r="E341" s="6"/>
      <c r="F341" s="6"/>
      <c r="G341" s="6"/>
      <c r="H341" s="6"/>
      <c r="I341" s="6"/>
      <c r="J341" s="6"/>
      <c r="K341" s="6"/>
      <c r="L341" s="6"/>
      <c r="M341" s="6"/>
      <c r="N341" s="6"/>
      <c r="O341" s="6"/>
      <c r="P341" s="6"/>
      <c r="Q341" s="6"/>
      <c r="R341" s="6"/>
      <c r="S341" s="23"/>
      <c r="T341" s="23"/>
      <c r="U341" s="23"/>
      <c r="V341" s="6"/>
      <c r="W341" s="6"/>
      <c r="X341" s="6"/>
      <c r="Y341" s="6"/>
      <c r="Z341" s="6"/>
      <c r="AA341" s="6"/>
      <c r="AB341" s="6"/>
      <c r="AC341" s="6"/>
      <c r="AD341" s="6"/>
      <c r="AE341" s="6"/>
      <c r="AF341" s="6"/>
      <c r="AG341" s="6"/>
      <c r="AH341" s="6"/>
      <c r="AI341" s="6"/>
      <c r="AJ341" s="6"/>
    </row>
    <row r="342" spans="1:36" ht="15.75" customHeight="1" x14ac:dyDescent="0.35">
      <c r="A342" s="6"/>
      <c r="B342" s="6"/>
      <c r="C342" s="6"/>
      <c r="D342" s="6"/>
      <c r="E342" s="6"/>
      <c r="F342" s="6"/>
      <c r="G342" s="6"/>
      <c r="H342" s="6"/>
      <c r="I342" s="6"/>
      <c r="J342" s="6"/>
      <c r="K342" s="6"/>
      <c r="L342" s="6"/>
      <c r="M342" s="6"/>
      <c r="N342" s="6"/>
      <c r="O342" s="6"/>
      <c r="P342" s="6"/>
      <c r="Q342" s="6"/>
      <c r="R342" s="6"/>
      <c r="S342" s="23"/>
      <c r="T342" s="23"/>
      <c r="U342" s="23"/>
      <c r="V342" s="6"/>
      <c r="W342" s="6"/>
      <c r="X342" s="6"/>
      <c r="Y342" s="6"/>
      <c r="Z342" s="6"/>
      <c r="AA342" s="6"/>
      <c r="AB342" s="6"/>
      <c r="AC342" s="6"/>
      <c r="AD342" s="6"/>
      <c r="AE342" s="6"/>
      <c r="AF342" s="6"/>
      <c r="AG342" s="6"/>
      <c r="AH342" s="6"/>
      <c r="AI342" s="6"/>
      <c r="AJ342" s="6"/>
    </row>
    <row r="343" spans="1:36" ht="15.75" customHeight="1" x14ac:dyDescent="0.35">
      <c r="A343" s="6"/>
      <c r="B343" s="6"/>
      <c r="C343" s="6"/>
      <c r="D343" s="6"/>
      <c r="E343" s="6"/>
      <c r="F343" s="6"/>
      <c r="G343" s="6"/>
      <c r="H343" s="6"/>
      <c r="I343" s="6"/>
      <c r="J343" s="6"/>
      <c r="K343" s="6"/>
      <c r="L343" s="6"/>
      <c r="M343" s="6"/>
      <c r="N343" s="6"/>
      <c r="O343" s="6"/>
      <c r="P343" s="6"/>
      <c r="Q343" s="6"/>
      <c r="R343" s="6"/>
      <c r="S343" s="23"/>
      <c r="T343" s="23"/>
      <c r="U343" s="23"/>
      <c r="V343" s="6"/>
      <c r="W343" s="6"/>
      <c r="X343" s="6"/>
      <c r="Y343" s="6"/>
      <c r="Z343" s="6"/>
      <c r="AA343" s="6"/>
      <c r="AB343" s="6"/>
      <c r="AC343" s="6"/>
      <c r="AD343" s="6"/>
      <c r="AE343" s="6"/>
      <c r="AF343" s="6"/>
      <c r="AG343" s="6"/>
      <c r="AH343" s="6"/>
      <c r="AI343" s="6"/>
      <c r="AJ343" s="6"/>
    </row>
    <row r="344" spans="1:36" ht="15.75" customHeight="1" x14ac:dyDescent="0.35">
      <c r="A344" s="6"/>
      <c r="B344" s="6"/>
      <c r="C344" s="6"/>
      <c r="D344" s="6"/>
      <c r="E344" s="6"/>
      <c r="F344" s="6"/>
      <c r="G344" s="6"/>
      <c r="H344" s="6"/>
      <c r="I344" s="6"/>
      <c r="J344" s="6"/>
      <c r="K344" s="6"/>
      <c r="L344" s="6"/>
      <c r="M344" s="6"/>
      <c r="N344" s="6"/>
      <c r="O344" s="6"/>
      <c r="P344" s="6"/>
      <c r="Q344" s="6"/>
      <c r="R344" s="6"/>
      <c r="S344" s="23"/>
      <c r="T344" s="23"/>
      <c r="U344" s="23"/>
      <c r="V344" s="6"/>
      <c r="W344" s="6"/>
      <c r="X344" s="6"/>
      <c r="Y344" s="6"/>
      <c r="Z344" s="6"/>
      <c r="AA344" s="6"/>
      <c r="AB344" s="6"/>
      <c r="AC344" s="6"/>
      <c r="AD344" s="6"/>
      <c r="AE344" s="6"/>
      <c r="AF344" s="6"/>
      <c r="AG344" s="6"/>
      <c r="AH344" s="6"/>
      <c r="AI344" s="6"/>
      <c r="AJ344" s="6"/>
    </row>
    <row r="345" spans="1:36" ht="15.75" customHeight="1" x14ac:dyDescent="0.35">
      <c r="A345" s="6"/>
      <c r="B345" s="6"/>
      <c r="C345" s="6"/>
      <c r="D345" s="6"/>
      <c r="E345" s="6"/>
      <c r="F345" s="6"/>
      <c r="G345" s="6"/>
      <c r="H345" s="6"/>
      <c r="I345" s="6"/>
      <c r="J345" s="6"/>
      <c r="K345" s="6"/>
      <c r="L345" s="6"/>
      <c r="M345" s="6"/>
      <c r="N345" s="6"/>
      <c r="O345" s="6"/>
      <c r="P345" s="6"/>
      <c r="Q345" s="6"/>
      <c r="R345" s="6"/>
      <c r="S345" s="23"/>
      <c r="T345" s="23"/>
      <c r="U345" s="23"/>
      <c r="V345" s="6"/>
      <c r="W345" s="6"/>
      <c r="X345" s="6"/>
      <c r="Y345" s="6"/>
      <c r="Z345" s="6"/>
      <c r="AA345" s="6"/>
      <c r="AB345" s="6"/>
      <c r="AC345" s="6"/>
      <c r="AD345" s="6"/>
      <c r="AE345" s="6"/>
      <c r="AF345" s="6"/>
      <c r="AG345" s="6"/>
      <c r="AH345" s="6"/>
      <c r="AI345" s="6"/>
      <c r="AJ345" s="6"/>
    </row>
    <row r="346" spans="1:36" ht="15.75" customHeight="1" x14ac:dyDescent="0.35">
      <c r="A346" s="6"/>
      <c r="B346" s="6"/>
      <c r="C346" s="6"/>
      <c r="D346" s="6"/>
      <c r="E346" s="6"/>
      <c r="F346" s="6"/>
      <c r="G346" s="6"/>
      <c r="H346" s="6"/>
      <c r="I346" s="6"/>
      <c r="J346" s="6"/>
      <c r="K346" s="6"/>
      <c r="L346" s="6"/>
      <c r="M346" s="6"/>
      <c r="N346" s="6"/>
      <c r="O346" s="6"/>
      <c r="P346" s="6"/>
      <c r="Q346" s="6"/>
      <c r="R346" s="6"/>
      <c r="S346" s="23"/>
      <c r="T346" s="23"/>
      <c r="U346" s="23"/>
      <c r="V346" s="6"/>
      <c r="W346" s="6"/>
      <c r="X346" s="6"/>
      <c r="Y346" s="6"/>
      <c r="Z346" s="6"/>
      <c r="AA346" s="6"/>
      <c r="AB346" s="6"/>
      <c r="AC346" s="6"/>
      <c r="AD346" s="6"/>
      <c r="AE346" s="6"/>
      <c r="AF346" s="6"/>
      <c r="AG346" s="6"/>
      <c r="AH346" s="6"/>
      <c r="AI346" s="6"/>
      <c r="AJ346" s="6"/>
    </row>
    <row r="347" spans="1:36" ht="15.75" customHeight="1" x14ac:dyDescent="0.35">
      <c r="A347" s="6"/>
      <c r="B347" s="6"/>
      <c r="C347" s="6"/>
      <c r="D347" s="6"/>
      <c r="E347" s="6"/>
      <c r="F347" s="6"/>
      <c r="G347" s="6"/>
      <c r="H347" s="6"/>
      <c r="I347" s="6"/>
      <c r="J347" s="6"/>
      <c r="K347" s="6"/>
      <c r="L347" s="6"/>
      <c r="M347" s="6"/>
      <c r="N347" s="6"/>
      <c r="O347" s="6"/>
      <c r="P347" s="6"/>
      <c r="Q347" s="6"/>
      <c r="R347" s="6"/>
      <c r="S347" s="23"/>
      <c r="T347" s="23"/>
      <c r="U347" s="23"/>
      <c r="V347" s="6"/>
      <c r="W347" s="6"/>
      <c r="X347" s="6"/>
      <c r="Y347" s="6"/>
      <c r="Z347" s="6"/>
      <c r="AA347" s="6"/>
      <c r="AB347" s="6"/>
      <c r="AC347" s="6"/>
      <c r="AD347" s="6"/>
      <c r="AE347" s="6"/>
      <c r="AF347" s="6"/>
      <c r="AG347" s="6"/>
      <c r="AH347" s="6"/>
      <c r="AI347" s="6"/>
      <c r="AJ347" s="6"/>
    </row>
    <row r="348" spans="1:36" ht="15.75" customHeight="1" x14ac:dyDescent="0.35">
      <c r="A348" s="6"/>
      <c r="B348" s="6"/>
      <c r="C348" s="6"/>
      <c r="D348" s="6"/>
      <c r="E348" s="6"/>
      <c r="F348" s="6"/>
      <c r="G348" s="6"/>
      <c r="H348" s="6"/>
      <c r="I348" s="6"/>
      <c r="J348" s="6"/>
      <c r="K348" s="6"/>
      <c r="L348" s="6"/>
      <c r="M348" s="6"/>
      <c r="N348" s="6"/>
      <c r="O348" s="6"/>
      <c r="P348" s="6"/>
      <c r="Q348" s="6"/>
      <c r="R348" s="6"/>
      <c r="S348" s="23"/>
      <c r="T348" s="23"/>
      <c r="U348" s="23"/>
      <c r="V348" s="6"/>
      <c r="W348" s="6"/>
      <c r="X348" s="6"/>
      <c r="Y348" s="6"/>
      <c r="Z348" s="6"/>
      <c r="AA348" s="6"/>
      <c r="AB348" s="6"/>
      <c r="AC348" s="6"/>
      <c r="AD348" s="6"/>
      <c r="AE348" s="6"/>
      <c r="AF348" s="6"/>
      <c r="AG348" s="6"/>
      <c r="AH348" s="6"/>
      <c r="AI348" s="6"/>
      <c r="AJ348" s="6"/>
    </row>
    <row r="349" spans="1:36" ht="15.75" customHeight="1" x14ac:dyDescent="0.35">
      <c r="A349" s="6"/>
      <c r="B349" s="6"/>
      <c r="C349" s="6"/>
      <c r="D349" s="6"/>
      <c r="E349" s="6"/>
      <c r="F349" s="6"/>
      <c r="G349" s="6"/>
      <c r="H349" s="6"/>
      <c r="I349" s="6"/>
      <c r="J349" s="6"/>
      <c r="K349" s="6"/>
      <c r="L349" s="6"/>
      <c r="M349" s="6"/>
      <c r="N349" s="6"/>
      <c r="O349" s="6"/>
      <c r="P349" s="6"/>
      <c r="Q349" s="6"/>
      <c r="R349" s="6"/>
      <c r="S349" s="23"/>
      <c r="T349" s="23"/>
      <c r="U349" s="23"/>
      <c r="V349" s="6"/>
      <c r="W349" s="6"/>
      <c r="X349" s="6"/>
      <c r="Y349" s="6"/>
      <c r="Z349" s="6"/>
      <c r="AA349" s="6"/>
      <c r="AB349" s="6"/>
      <c r="AC349" s="6"/>
      <c r="AD349" s="6"/>
      <c r="AE349" s="6"/>
      <c r="AF349" s="6"/>
      <c r="AG349" s="6"/>
      <c r="AH349" s="6"/>
      <c r="AI349" s="6"/>
      <c r="AJ349" s="6"/>
    </row>
    <row r="350" spans="1:36" ht="15.75" customHeight="1" x14ac:dyDescent="0.35">
      <c r="A350" s="6"/>
      <c r="B350" s="6"/>
      <c r="C350" s="6"/>
      <c r="D350" s="6"/>
      <c r="E350" s="6"/>
      <c r="F350" s="6"/>
      <c r="G350" s="6"/>
      <c r="H350" s="6"/>
      <c r="I350" s="6"/>
      <c r="J350" s="6"/>
      <c r="K350" s="6"/>
      <c r="L350" s="6"/>
      <c r="M350" s="6"/>
      <c r="N350" s="6"/>
      <c r="O350" s="6"/>
      <c r="P350" s="6"/>
      <c r="Q350" s="6"/>
      <c r="R350" s="6"/>
      <c r="S350" s="23"/>
      <c r="T350" s="23"/>
      <c r="U350" s="23"/>
      <c r="V350" s="6"/>
      <c r="W350" s="6"/>
      <c r="X350" s="6"/>
      <c r="Y350" s="6"/>
      <c r="Z350" s="6"/>
      <c r="AA350" s="6"/>
      <c r="AB350" s="6"/>
      <c r="AC350" s="6"/>
      <c r="AD350" s="6"/>
      <c r="AE350" s="6"/>
      <c r="AF350" s="6"/>
      <c r="AG350" s="6"/>
      <c r="AH350" s="6"/>
      <c r="AI350" s="6"/>
      <c r="AJ350" s="6"/>
    </row>
    <row r="351" spans="1:36" ht="15.75" customHeight="1" x14ac:dyDescent="0.35">
      <c r="A351" s="6"/>
      <c r="B351" s="6"/>
      <c r="C351" s="6"/>
      <c r="D351" s="6"/>
      <c r="E351" s="6"/>
      <c r="F351" s="6"/>
      <c r="G351" s="6"/>
      <c r="H351" s="6"/>
      <c r="I351" s="6"/>
      <c r="J351" s="6"/>
      <c r="K351" s="6"/>
      <c r="L351" s="6"/>
      <c r="M351" s="6"/>
      <c r="N351" s="6"/>
      <c r="O351" s="6"/>
      <c r="P351" s="6"/>
      <c r="Q351" s="6"/>
      <c r="R351" s="6"/>
      <c r="S351" s="23"/>
      <c r="T351" s="23"/>
      <c r="U351" s="23"/>
      <c r="V351" s="6"/>
      <c r="W351" s="6"/>
      <c r="X351" s="6"/>
      <c r="Y351" s="6"/>
      <c r="Z351" s="6"/>
      <c r="AA351" s="6"/>
      <c r="AB351" s="6"/>
      <c r="AC351" s="6"/>
      <c r="AD351" s="6"/>
      <c r="AE351" s="6"/>
      <c r="AF351" s="6"/>
      <c r="AG351" s="6"/>
      <c r="AH351" s="6"/>
      <c r="AI351" s="6"/>
      <c r="AJ351" s="6"/>
    </row>
    <row r="352" spans="1:36" ht="15.75" customHeight="1" x14ac:dyDescent="0.35">
      <c r="A352" s="6"/>
      <c r="B352" s="6"/>
      <c r="C352" s="6"/>
      <c r="D352" s="6"/>
      <c r="E352" s="6"/>
      <c r="F352" s="6"/>
      <c r="G352" s="6"/>
      <c r="H352" s="6"/>
      <c r="I352" s="6"/>
      <c r="J352" s="6"/>
      <c r="K352" s="6"/>
      <c r="L352" s="6"/>
      <c r="M352" s="6"/>
      <c r="N352" s="6"/>
      <c r="O352" s="6"/>
      <c r="P352" s="6"/>
      <c r="Q352" s="6"/>
      <c r="R352" s="6"/>
      <c r="S352" s="23"/>
      <c r="T352" s="23"/>
      <c r="U352" s="23"/>
      <c r="V352" s="6"/>
      <c r="W352" s="6"/>
      <c r="X352" s="6"/>
      <c r="Y352" s="6"/>
      <c r="Z352" s="6"/>
      <c r="AA352" s="6"/>
      <c r="AB352" s="6"/>
      <c r="AC352" s="6"/>
      <c r="AD352" s="6"/>
      <c r="AE352" s="6"/>
      <c r="AF352" s="6"/>
      <c r="AG352" s="6"/>
      <c r="AH352" s="6"/>
      <c r="AI352" s="6"/>
      <c r="AJ352" s="6"/>
    </row>
    <row r="353" spans="1:36" ht="15.75" customHeight="1" x14ac:dyDescent="0.35">
      <c r="A353" s="6"/>
      <c r="B353" s="6"/>
      <c r="C353" s="6"/>
      <c r="D353" s="6"/>
      <c r="E353" s="6"/>
      <c r="F353" s="6"/>
      <c r="G353" s="6"/>
      <c r="H353" s="6"/>
      <c r="I353" s="6"/>
      <c r="J353" s="6"/>
      <c r="K353" s="6"/>
      <c r="L353" s="6"/>
      <c r="M353" s="6"/>
      <c r="N353" s="6"/>
      <c r="O353" s="6"/>
      <c r="P353" s="6"/>
      <c r="Q353" s="6"/>
      <c r="R353" s="6"/>
      <c r="S353" s="23"/>
      <c r="T353" s="23"/>
      <c r="U353" s="23"/>
      <c r="V353" s="6"/>
      <c r="W353" s="6"/>
      <c r="X353" s="6"/>
      <c r="Y353" s="6"/>
      <c r="Z353" s="6"/>
      <c r="AA353" s="6"/>
      <c r="AB353" s="6"/>
      <c r="AC353" s="6"/>
      <c r="AD353" s="6"/>
      <c r="AE353" s="6"/>
      <c r="AF353" s="6"/>
      <c r="AG353" s="6"/>
      <c r="AH353" s="6"/>
      <c r="AI353" s="6"/>
      <c r="AJ353" s="6"/>
    </row>
    <row r="354" spans="1:36" ht="15.75" customHeight="1" x14ac:dyDescent="0.35">
      <c r="A354" s="6"/>
      <c r="B354" s="6"/>
      <c r="C354" s="6"/>
      <c r="D354" s="6"/>
      <c r="E354" s="6"/>
      <c r="F354" s="6"/>
      <c r="G354" s="6"/>
      <c r="H354" s="6"/>
      <c r="I354" s="6"/>
      <c r="J354" s="6"/>
      <c r="K354" s="6"/>
      <c r="L354" s="6"/>
      <c r="M354" s="6"/>
      <c r="N354" s="6"/>
      <c r="O354" s="6"/>
      <c r="P354" s="6"/>
      <c r="Q354" s="6"/>
      <c r="R354" s="6"/>
      <c r="S354" s="23"/>
      <c r="T354" s="23"/>
      <c r="U354" s="23"/>
      <c r="V354" s="6"/>
      <c r="W354" s="6"/>
      <c r="X354" s="6"/>
      <c r="Y354" s="6"/>
      <c r="Z354" s="6"/>
      <c r="AA354" s="6"/>
      <c r="AB354" s="6"/>
      <c r="AC354" s="6"/>
      <c r="AD354" s="6"/>
      <c r="AE354" s="6"/>
      <c r="AF354" s="6"/>
      <c r="AG354" s="6"/>
      <c r="AH354" s="6"/>
      <c r="AI354" s="6"/>
      <c r="AJ354" s="6"/>
    </row>
    <row r="355" spans="1:36" ht="15.75" customHeight="1" x14ac:dyDescent="0.35">
      <c r="A355" s="6"/>
      <c r="B355" s="6"/>
      <c r="C355" s="6"/>
      <c r="D355" s="6"/>
      <c r="E355" s="6"/>
      <c r="F355" s="6"/>
      <c r="G355" s="6"/>
      <c r="H355" s="6"/>
      <c r="I355" s="6"/>
      <c r="J355" s="6"/>
      <c r="K355" s="6"/>
      <c r="L355" s="6"/>
      <c r="M355" s="6"/>
      <c r="N355" s="6"/>
      <c r="O355" s="6"/>
      <c r="P355" s="6"/>
      <c r="Q355" s="6"/>
      <c r="R355" s="6"/>
      <c r="S355" s="23"/>
      <c r="T355" s="23"/>
      <c r="U355" s="23"/>
      <c r="V355" s="6"/>
      <c r="W355" s="6"/>
      <c r="X355" s="6"/>
      <c r="Y355" s="6"/>
      <c r="Z355" s="6"/>
      <c r="AA355" s="6"/>
      <c r="AB355" s="6"/>
      <c r="AC355" s="6"/>
      <c r="AD355" s="6"/>
      <c r="AE355" s="6"/>
      <c r="AF355" s="6"/>
      <c r="AG355" s="6"/>
      <c r="AH355" s="6"/>
      <c r="AI355" s="6"/>
      <c r="AJ355" s="6"/>
    </row>
    <row r="356" spans="1:36" ht="15.75" customHeight="1" x14ac:dyDescent="0.35">
      <c r="A356" s="6"/>
      <c r="B356" s="6"/>
      <c r="C356" s="6"/>
      <c r="D356" s="6"/>
      <c r="E356" s="6"/>
      <c r="F356" s="6"/>
      <c r="G356" s="6"/>
      <c r="H356" s="6"/>
      <c r="I356" s="6"/>
      <c r="J356" s="6"/>
      <c r="K356" s="6"/>
      <c r="L356" s="6"/>
      <c r="M356" s="6"/>
      <c r="N356" s="6"/>
      <c r="O356" s="6"/>
      <c r="P356" s="6"/>
      <c r="Q356" s="6"/>
      <c r="R356" s="6"/>
      <c r="S356" s="23"/>
      <c r="T356" s="23"/>
      <c r="U356" s="23"/>
      <c r="V356" s="6"/>
      <c r="W356" s="6"/>
      <c r="X356" s="6"/>
      <c r="Y356" s="6"/>
      <c r="Z356" s="6"/>
      <c r="AA356" s="6"/>
      <c r="AB356" s="6"/>
      <c r="AC356" s="6"/>
      <c r="AD356" s="6"/>
      <c r="AE356" s="6"/>
      <c r="AF356" s="6"/>
      <c r="AG356" s="6"/>
      <c r="AH356" s="6"/>
      <c r="AI356" s="6"/>
      <c r="AJ356" s="6"/>
    </row>
    <row r="357" spans="1:36" ht="15.75" customHeight="1" x14ac:dyDescent="0.35">
      <c r="A357" s="6"/>
      <c r="B357" s="6"/>
      <c r="C357" s="6"/>
      <c r="D357" s="6"/>
      <c r="E357" s="6"/>
      <c r="F357" s="6"/>
      <c r="G357" s="6"/>
      <c r="H357" s="6"/>
      <c r="I357" s="6"/>
      <c r="J357" s="6"/>
      <c r="K357" s="6"/>
      <c r="L357" s="6"/>
      <c r="M357" s="6"/>
      <c r="N357" s="6"/>
      <c r="O357" s="6"/>
      <c r="P357" s="6"/>
      <c r="Q357" s="6"/>
      <c r="R357" s="6"/>
      <c r="S357" s="23"/>
      <c r="T357" s="23"/>
      <c r="U357" s="23"/>
      <c r="V357" s="6"/>
      <c r="W357" s="6"/>
      <c r="X357" s="6"/>
      <c r="Y357" s="6"/>
      <c r="Z357" s="6"/>
      <c r="AA357" s="6"/>
      <c r="AB357" s="6"/>
      <c r="AC357" s="6"/>
      <c r="AD357" s="6"/>
      <c r="AE357" s="6"/>
      <c r="AF357" s="6"/>
      <c r="AG357" s="6"/>
      <c r="AH357" s="6"/>
      <c r="AI357" s="6"/>
      <c r="AJ357" s="6"/>
    </row>
    <row r="358" spans="1:36" ht="15.75" customHeight="1" x14ac:dyDescent="0.35">
      <c r="A358" s="6"/>
      <c r="B358" s="6"/>
      <c r="C358" s="6"/>
      <c r="D358" s="6"/>
      <c r="E358" s="6"/>
      <c r="F358" s="6"/>
      <c r="G358" s="6"/>
      <c r="H358" s="6"/>
      <c r="I358" s="6"/>
      <c r="J358" s="6"/>
      <c r="K358" s="6"/>
      <c r="L358" s="6"/>
      <c r="M358" s="6"/>
      <c r="N358" s="6"/>
      <c r="O358" s="6"/>
      <c r="P358" s="6"/>
      <c r="Q358" s="6"/>
      <c r="R358" s="6"/>
      <c r="S358" s="23"/>
      <c r="T358" s="23"/>
      <c r="U358" s="23"/>
      <c r="V358" s="6"/>
      <c r="W358" s="6"/>
      <c r="X358" s="6"/>
      <c r="Y358" s="6"/>
      <c r="Z358" s="6"/>
      <c r="AA358" s="6"/>
      <c r="AB358" s="6"/>
      <c r="AC358" s="6"/>
      <c r="AD358" s="6"/>
      <c r="AE358" s="6"/>
      <c r="AF358" s="6"/>
      <c r="AG358" s="6"/>
      <c r="AH358" s="6"/>
      <c r="AI358" s="6"/>
      <c r="AJ358" s="6"/>
    </row>
    <row r="359" spans="1:36" ht="15.75" customHeight="1" x14ac:dyDescent="0.35">
      <c r="A359" s="6"/>
      <c r="B359" s="6"/>
      <c r="C359" s="6"/>
      <c r="D359" s="6"/>
      <c r="E359" s="6"/>
      <c r="F359" s="6"/>
      <c r="G359" s="6"/>
      <c r="H359" s="6"/>
      <c r="I359" s="6"/>
      <c r="J359" s="6"/>
      <c r="K359" s="6"/>
      <c r="L359" s="6"/>
      <c r="M359" s="6"/>
      <c r="N359" s="6"/>
      <c r="O359" s="6"/>
      <c r="P359" s="6"/>
      <c r="Q359" s="6"/>
      <c r="R359" s="6"/>
      <c r="S359" s="23"/>
      <c r="T359" s="23"/>
      <c r="U359" s="23"/>
      <c r="V359" s="6"/>
      <c r="W359" s="6"/>
      <c r="X359" s="6"/>
      <c r="Y359" s="6"/>
      <c r="Z359" s="6"/>
      <c r="AA359" s="6"/>
      <c r="AB359" s="6"/>
      <c r="AC359" s="6"/>
      <c r="AD359" s="6"/>
      <c r="AE359" s="6"/>
      <c r="AF359" s="6"/>
      <c r="AG359" s="6"/>
      <c r="AH359" s="6"/>
      <c r="AI359" s="6"/>
      <c r="AJ359" s="6"/>
    </row>
    <row r="360" spans="1:36" ht="15.75" customHeight="1" x14ac:dyDescent="0.35">
      <c r="A360" s="6"/>
      <c r="B360" s="6"/>
      <c r="C360" s="6"/>
      <c r="D360" s="6"/>
      <c r="E360" s="6"/>
      <c r="F360" s="6"/>
      <c r="G360" s="6"/>
      <c r="H360" s="6"/>
      <c r="I360" s="6"/>
      <c r="J360" s="6"/>
      <c r="K360" s="6"/>
      <c r="L360" s="6"/>
      <c r="M360" s="6"/>
      <c r="N360" s="6"/>
      <c r="O360" s="6"/>
      <c r="P360" s="6"/>
      <c r="Q360" s="6"/>
      <c r="R360" s="6"/>
      <c r="S360" s="23"/>
      <c r="T360" s="23"/>
      <c r="U360" s="23"/>
      <c r="V360" s="6"/>
      <c r="W360" s="6"/>
      <c r="X360" s="6"/>
      <c r="Y360" s="6"/>
      <c r="Z360" s="6"/>
      <c r="AA360" s="6"/>
      <c r="AB360" s="6"/>
      <c r="AC360" s="6"/>
      <c r="AD360" s="6"/>
      <c r="AE360" s="6"/>
      <c r="AF360" s="6"/>
      <c r="AG360" s="6"/>
      <c r="AH360" s="6"/>
      <c r="AI360" s="6"/>
      <c r="AJ360" s="6"/>
    </row>
    <row r="361" spans="1:36" ht="15.75" customHeight="1" x14ac:dyDescent="0.35">
      <c r="A361" s="6"/>
      <c r="B361" s="6"/>
      <c r="C361" s="6"/>
      <c r="D361" s="6"/>
      <c r="E361" s="6"/>
      <c r="F361" s="6"/>
      <c r="G361" s="6"/>
      <c r="H361" s="6"/>
      <c r="I361" s="6"/>
      <c r="J361" s="6"/>
      <c r="K361" s="6"/>
      <c r="L361" s="6"/>
      <c r="M361" s="6"/>
      <c r="N361" s="6"/>
      <c r="O361" s="6"/>
      <c r="P361" s="6"/>
      <c r="Q361" s="6"/>
      <c r="R361" s="6"/>
      <c r="S361" s="23"/>
      <c r="T361" s="23"/>
      <c r="U361" s="23"/>
      <c r="V361" s="6"/>
      <c r="W361" s="6"/>
      <c r="X361" s="6"/>
      <c r="Y361" s="6"/>
      <c r="Z361" s="6"/>
      <c r="AA361" s="6"/>
      <c r="AB361" s="6"/>
      <c r="AC361" s="6"/>
      <c r="AD361" s="6"/>
      <c r="AE361" s="6"/>
      <c r="AF361" s="6"/>
      <c r="AG361" s="6"/>
      <c r="AH361" s="6"/>
      <c r="AI361" s="6"/>
      <c r="AJ361" s="6"/>
    </row>
    <row r="362" spans="1:36" ht="15.75" customHeight="1" x14ac:dyDescent="0.35">
      <c r="A362" s="6"/>
      <c r="B362" s="6"/>
      <c r="C362" s="6"/>
      <c r="D362" s="6"/>
      <c r="E362" s="6"/>
      <c r="F362" s="6"/>
      <c r="G362" s="6"/>
      <c r="H362" s="6"/>
      <c r="I362" s="6"/>
      <c r="J362" s="6"/>
      <c r="K362" s="6"/>
      <c r="L362" s="6"/>
      <c r="M362" s="6"/>
      <c r="N362" s="6"/>
      <c r="O362" s="6"/>
      <c r="P362" s="6"/>
      <c r="Q362" s="6"/>
      <c r="R362" s="6"/>
      <c r="S362" s="23"/>
      <c r="T362" s="23"/>
      <c r="U362" s="23"/>
      <c r="V362" s="6"/>
      <c r="W362" s="6"/>
      <c r="X362" s="6"/>
      <c r="Y362" s="6"/>
      <c r="Z362" s="6"/>
      <c r="AA362" s="6"/>
      <c r="AB362" s="6"/>
      <c r="AC362" s="6"/>
      <c r="AD362" s="6"/>
      <c r="AE362" s="6"/>
      <c r="AF362" s="6"/>
      <c r="AG362" s="6"/>
      <c r="AH362" s="6"/>
      <c r="AI362" s="6"/>
      <c r="AJ362" s="6"/>
    </row>
    <row r="363" spans="1:36" ht="15.75" customHeight="1" x14ac:dyDescent="0.35">
      <c r="A363" s="6"/>
      <c r="B363" s="6"/>
      <c r="C363" s="6"/>
      <c r="D363" s="6"/>
      <c r="E363" s="6"/>
      <c r="F363" s="6"/>
      <c r="G363" s="6"/>
      <c r="H363" s="6"/>
      <c r="I363" s="6"/>
      <c r="J363" s="6"/>
      <c r="K363" s="6"/>
      <c r="L363" s="6"/>
      <c r="M363" s="6"/>
      <c r="N363" s="6"/>
      <c r="O363" s="6"/>
      <c r="P363" s="6"/>
      <c r="Q363" s="6"/>
      <c r="R363" s="6"/>
      <c r="S363" s="23"/>
      <c r="T363" s="23"/>
      <c r="U363" s="23"/>
      <c r="V363" s="6"/>
      <c r="W363" s="6"/>
      <c r="X363" s="6"/>
      <c r="Y363" s="6"/>
      <c r="Z363" s="6"/>
      <c r="AA363" s="6"/>
      <c r="AB363" s="6"/>
      <c r="AC363" s="6"/>
      <c r="AD363" s="6"/>
      <c r="AE363" s="6"/>
      <c r="AF363" s="6"/>
      <c r="AG363" s="6"/>
      <c r="AH363" s="6"/>
      <c r="AI363" s="6"/>
      <c r="AJ363" s="6"/>
    </row>
    <row r="364" spans="1:36" ht="15.75" customHeight="1" x14ac:dyDescent="0.35">
      <c r="A364" s="6"/>
      <c r="B364" s="6"/>
      <c r="C364" s="6"/>
      <c r="D364" s="6"/>
      <c r="E364" s="6"/>
      <c r="F364" s="6"/>
      <c r="G364" s="6"/>
      <c r="H364" s="6"/>
      <c r="I364" s="6"/>
      <c r="J364" s="6"/>
      <c r="K364" s="6"/>
      <c r="L364" s="6"/>
      <c r="M364" s="6"/>
      <c r="N364" s="6"/>
      <c r="O364" s="6"/>
      <c r="P364" s="6"/>
      <c r="Q364" s="6"/>
      <c r="R364" s="6"/>
      <c r="S364" s="23"/>
      <c r="T364" s="23"/>
      <c r="U364" s="23"/>
      <c r="V364" s="6"/>
      <c r="W364" s="6"/>
      <c r="X364" s="6"/>
      <c r="Y364" s="6"/>
      <c r="Z364" s="6"/>
      <c r="AA364" s="6"/>
      <c r="AB364" s="6"/>
      <c r="AC364" s="6"/>
      <c r="AD364" s="6"/>
      <c r="AE364" s="6"/>
      <c r="AF364" s="6"/>
      <c r="AG364" s="6"/>
      <c r="AH364" s="6"/>
      <c r="AI364" s="6"/>
      <c r="AJ364" s="6"/>
    </row>
    <row r="365" spans="1:36" ht="15.75" customHeight="1" x14ac:dyDescent="0.35">
      <c r="A365" s="6"/>
      <c r="B365" s="6"/>
      <c r="C365" s="6"/>
      <c r="D365" s="6"/>
      <c r="E365" s="6"/>
      <c r="F365" s="6"/>
      <c r="G365" s="6"/>
      <c r="H365" s="6"/>
      <c r="I365" s="6"/>
      <c r="J365" s="6"/>
      <c r="K365" s="6"/>
      <c r="L365" s="6"/>
      <c r="M365" s="6"/>
      <c r="N365" s="6"/>
      <c r="O365" s="6"/>
      <c r="P365" s="6"/>
      <c r="Q365" s="6"/>
      <c r="R365" s="6"/>
      <c r="S365" s="23"/>
      <c r="T365" s="23"/>
      <c r="U365" s="23"/>
      <c r="V365" s="6"/>
      <c r="W365" s="6"/>
      <c r="X365" s="6"/>
      <c r="Y365" s="6"/>
      <c r="Z365" s="6"/>
      <c r="AA365" s="6"/>
      <c r="AB365" s="6"/>
      <c r="AC365" s="6"/>
      <c r="AD365" s="6"/>
      <c r="AE365" s="6"/>
      <c r="AF365" s="6"/>
      <c r="AG365" s="6"/>
      <c r="AH365" s="6"/>
      <c r="AI365" s="6"/>
      <c r="AJ365" s="6"/>
    </row>
    <row r="366" spans="1:36" ht="15.75" customHeight="1" x14ac:dyDescent="0.35">
      <c r="A366" s="6"/>
      <c r="B366" s="6"/>
      <c r="C366" s="6"/>
      <c r="D366" s="6"/>
      <c r="E366" s="6"/>
      <c r="F366" s="6"/>
      <c r="G366" s="6"/>
      <c r="H366" s="6"/>
      <c r="I366" s="6"/>
      <c r="J366" s="6"/>
      <c r="K366" s="6"/>
      <c r="L366" s="6"/>
      <c r="M366" s="6"/>
      <c r="N366" s="6"/>
      <c r="O366" s="6"/>
      <c r="P366" s="6"/>
      <c r="Q366" s="6"/>
      <c r="R366" s="6"/>
      <c r="S366" s="23"/>
      <c r="T366" s="23"/>
      <c r="U366" s="23"/>
      <c r="V366" s="6"/>
      <c r="W366" s="6"/>
      <c r="X366" s="6"/>
      <c r="Y366" s="6"/>
      <c r="Z366" s="6"/>
      <c r="AA366" s="6"/>
      <c r="AB366" s="6"/>
      <c r="AC366" s="6"/>
      <c r="AD366" s="6"/>
      <c r="AE366" s="6"/>
      <c r="AF366" s="6"/>
      <c r="AG366" s="6"/>
      <c r="AH366" s="6"/>
      <c r="AI366" s="6"/>
      <c r="AJ366" s="6"/>
    </row>
    <row r="367" spans="1:36" ht="15.75" customHeight="1" x14ac:dyDescent="0.35">
      <c r="A367" s="6"/>
      <c r="B367" s="6"/>
      <c r="C367" s="6"/>
      <c r="D367" s="6"/>
      <c r="E367" s="6"/>
      <c r="F367" s="6"/>
      <c r="G367" s="6"/>
      <c r="H367" s="6"/>
      <c r="I367" s="6"/>
      <c r="J367" s="6"/>
      <c r="K367" s="6"/>
      <c r="L367" s="6"/>
      <c r="M367" s="6"/>
      <c r="N367" s="6"/>
      <c r="O367" s="6"/>
      <c r="P367" s="6"/>
      <c r="Q367" s="6"/>
      <c r="R367" s="6"/>
      <c r="S367" s="23"/>
      <c r="T367" s="23"/>
      <c r="U367" s="23"/>
      <c r="V367" s="6"/>
      <c r="W367" s="6"/>
      <c r="X367" s="6"/>
      <c r="Y367" s="6"/>
      <c r="Z367" s="6"/>
      <c r="AA367" s="6"/>
      <c r="AB367" s="6"/>
      <c r="AC367" s="6"/>
      <c r="AD367" s="6"/>
      <c r="AE367" s="6"/>
      <c r="AF367" s="6"/>
      <c r="AG367" s="6"/>
      <c r="AH367" s="6"/>
      <c r="AI367" s="6"/>
      <c r="AJ367" s="6"/>
    </row>
    <row r="368" spans="1:36" ht="15.75" customHeight="1" x14ac:dyDescent="0.35">
      <c r="A368" s="6"/>
      <c r="B368" s="6"/>
      <c r="C368" s="6"/>
      <c r="D368" s="6"/>
      <c r="E368" s="6"/>
      <c r="F368" s="6"/>
      <c r="G368" s="6"/>
      <c r="H368" s="6"/>
      <c r="I368" s="6"/>
      <c r="J368" s="6"/>
      <c r="K368" s="6"/>
      <c r="L368" s="6"/>
      <c r="M368" s="6"/>
      <c r="N368" s="6"/>
      <c r="O368" s="6"/>
      <c r="P368" s="6"/>
      <c r="Q368" s="6"/>
      <c r="R368" s="6"/>
      <c r="S368" s="23"/>
      <c r="T368" s="23"/>
      <c r="U368" s="23"/>
      <c r="V368" s="6"/>
      <c r="W368" s="6"/>
      <c r="X368" s="6"/>
      <c r="Y368" s="6"/>
      <c r="Z368" s="6"/>
      <c r="AA368" s="6"/>
      <c r="AB368" s="6"/>
      <c r="AC368" s="6"/>
      <c r="AD368" s="6"/>
      <c r="AE368" s="6"/>
      <c r="AF368" s="6"/>
      <c r="AG368" s="6"/>
      <c r="AH368" s="6"/>
      <c r="AI368" s="6"/>
      <c r="AJ368" s="6"/>
    </row>
    <row r="369" spans="1:36" ht="15.75" customHeight="1" x14ac:dyDescent="0.35">
      <c r="A369" s="6"/>
      <c r="B369" s="6"/>
      <c r="C369" s="6"/>
      <c r="D369" s="6"/>
      <c r="E369" s="6"/>
      <c r="F369" s="6"/>
      <c r="G369" s="6"/>
      <c r="H369" s="6"/>
      <c r="I369" s="6"/>
      <c r="J369" s="6"/>
      <c r="K369" s="6"/>
      <c r="L369" s="6"/>
      <c r="M369" s="6"/>
      <c r="N369" s="6"/>
      <c r="O369" s="6"/>
      <c r="P369" s="6"/>
      <c r="Q369" s="6"/>
      <c r="R369" s="6"/>
      <c r="S369" s="23"/>
      <c r="T369" s="23"/>
      <c r="U369" s="23"/>
      <c r="V369" s="6"/>
      <c r="W369" s="6"/>
      <c r="X369" s="6"/>
      <c r="Y369" s="6"/>
      <c r="Z369" s="6"/>
      <c r="AA369" s="6"/>
      <c r="AB369" s="6"/>
      <c r="AC369" s="6"/>
      <c r="AD369" s="6"/>
      <c r="AE369" s="6"/>
      <c r="AF369" s="6"/>
      <c r="AG369" s="6"/>
      <c r="AH369" s="6"/>
      <c r="AI369" s="6"/>
      <c r="AJ369" s="6"/>
    </row>
    <row r="370" spans="1:36" ht="15.75" customHeight="1" x14ac:dyDescent="0.35">
      <c r="A370" s="6"/>
      <c r="B370" s="6"/>
      <c r="C370" s="6"/>
      <c r="D370" s="6"/>
      <c r="E370" s="6"/>
      <c r="F370" s="6"/>
      <c r="G370" s="6"/>
      <c r="H370" s="6"/>
      <c r="I370" s="6"/>
      <c r="J370" s="6"/>
      <c r="K370" s="6"/>
      <c r="L370" s="6"/>
      <c r="M370" s="6"/>
      <c r="N370" s="6"/>
      <c r="O370" s="6"/>
      <c r="P370" s="6"/>
      <c r="Q370" s="6"/>
      <c r="R370" s="6"/>
      <c r="S370" s="23"/>
      <c r="T370" s="23"/>
      <c r="U370" s="23"/>
      <c r="V370" s="6"/>
      <c r="W370" s="6"/>
      <c r="X370" s="6"/>
      <c r="Y370" s="6"/>
      <c r="Z370" s="6"/>
      <c r="AA370" s="6"/>
      <c r="AB370" s="6"/>
      <c r="AC370" s="6"/>
      <c r="AD370" s="6"/>
      <c r="AE370" s="6"/>
      <c r="AF370" s="6"/>
      <c r="AG370" s="6"/>
      <c r="AH370" s="6"/>
      <c r="AI370" s="6"/>
      <c r="AJ370" s="6"/>
    </row>
    <row r="371" spans="1:36" ht="15.75" customHeight="1" x14ac:dyDescent="0.35">
      <c r="A371" s="6"/>
      <c r="B371" s="6"/>
      <c r="C371" s="6"/>
      <c r="D371" s="6"/>
      <c r="E371" s="6"/>
      <c r="F371" s="6"/>
      <c r="G371" s="6"/>
      <c r="H371" s="6"/>
      <c r="I371" s="6"/>
      <c r="J371" s="6"/>
      <c r="K371" s="6"/>
      <c r="L371" s="6"/>
      <c r="M371" s="6"/>
      <c r="N371" s="6"/>
      <c r="O371" s="6"/>
      <c r="P371" s="6"/>
      <c r="Q371" s="6"/>
      <c r="R371" s="6"/>
      <c r="S371" s="23"/>
      <c r="T371" s="23"/>
      <c r="U371" s="23"/>
      <c r="V371" s="6"/>
      <c r="W371" s="6"/>
      <c r="X371" s="6"/>
      <c r="Y371" s="6"/>
      <c r="Z371" s="6"/>
      <c r="AA371" s="6"/>
      <c r="AB371" s="6"/>
      <c r="AC371" s="6"/>
      <c r="AD371" s="6"/>
      <c r="AE371" s="6"/>
      <c r="AF371" s="6"/>
      <c r="AG371" s="6"/>
      <c r="AH371" s="6"/>
      <c r="AI371" s="6"/>
      <c r="AJ371" s="6"/>
    </row>
    <row r="372" spans="1:36" ht="15.75" customHeight="1" x14ac:dyDescent="0.35">
      <c r="A372" s="6"/>
      <c r="B372" s="6"/>
      <c r="C372" s="6"/>
      <c r="D372" s="6"/>
      <c r="E372" s="6"/>
      <c r="F372" s="6"/>
      <c r="G372" s="6"/>
      <c r="H372" s="6"/>
      <c r="I372" s="6"/>
      <c r="J372" s="6"/>
      <c r="K372" s="6"/>
      <c r="L372" s="6"/>
      <c r="M372" s="6"/>
      <c r="N372" s="6"/>
      <c r="O372" s="6"/>
      <c r="P372" s="6"/>
      <c r="Q372" s="6"/>
      <c r="R372" s="6"/>
      <c r="S372" s="23"/>
      <c r="T372" s="23"/>
      <c r="U372" s="23"/>
      <c r="V372" s="6"/>
      <c r="W372" s="6"/>
      <c r="X372" s="6"/>
      <c r="Y372" s="6"/>
      <c r="Z372" s="6"/>
      <c r="AA372" s="6"/>
      <c r="AB372" s="6"/>
      <c r="AC372" s="6"/>
      <c r="AD372" s="6"/>
      <c r="AE372" s="6"/>
      <c r="AF372" s="6"/>
      <c r="AG372" s="6"/>
      <c r="AH372" s="6"/>
      <c r="AI372" s="6"/>
      <c r="AJ372" s="6"/>
    </row>
    <row r="373" spans="1:36" ht="15.75" customHeight="1" x14ac:dyDescent="0.35">
      <c r="A373" s="6"/>
      <c r="B373" s="6"/>
      <c r="C373" s="6"/>
      <c r="D373" s="6"/>
      <c r="E373" s="6"/>
      <c r="F373" s="6"/>
      <c r="G373" s="6"/>
      <c r="H373" s="6"/>
      <c r="I373" s="6"/>
      <c r="J373" s="6"/>
      <c r="K373" s="6"/>
      <c r="L373" s="6"/>
      <c r="M373" s="6"/>
      <c r="N373" s="6"/>
      <c r="O373" s="6"/>
      <c r="P373" s="6"/>
      <c r="Q373" s="6"/>
      <c r="R373" s="6"/>
      <c r="S373" s="23"/>
      <c r="T373" s="23"/>
      <c r="U373" s="23"/>
      <c r="V373" s="6"/>
      <c r="W373" s="6"/>
      <c r="X373" s="6"/>
      <c r="Y373" s="6"/>
      <c r="Z373" s="6"/>
      <c r="AA373" s="6"/>
      <c r="AB373" s="6"/>
      <c r="AC373" s="6"/>
      <c r="AD373" s="6"/>
      <c r="AE373" s="6"/>
      <c r="AF373" s="6"/>
      <c r="AG373" s="6"/>
      <c r="AH373" s="6"/>
      <c r="AI373" s="6"/>
      <c r="AJ373" s="6"/>
    </row>
    <row r="374" spans="1:36" ht="15.75" customHeight="1" x14ac:dyDescent="0.35">
      <c r="A374" s="6"/>
      <c r="B374" s="6"/>
      <c r="C374" s="6"/>
      <c r="D374" s="6"/>
      <c r="E374" s="6"/>
      <c r="F374" s="6"/>
      <c r="G374" s="6"/>
      <c r="H374" s="6"/>
      <c r="I374" s="6"/>
      <c r="J374" s="6"/>
      <c r="K374" s="6"/>
      <c r="L374" s="6"/>
      <c r="M374" s="6"/>
      <c r="N374" s="6"/>
      <c r="O374" s="6"/>
      <c r="P374" s="6"/>
      <c r="Q374" s="6"/>
      <c r="R374" s="6"/>
      <c r="S374" s="23"/>
      <c r="T374" s="23"/>
      <c r="U374" s="23"/>
      <c r="V374" s="6"/>
      <c r="W374" s="6"/>
      <c r="X374" s="6"/>
      <c r="Y374" s="6"/>
      <c r="Z374" s="6"/>
      <c r="AA374" s="6"/>
      <c r="AB374" s="6"/>
      <c r="AC374" s="6"/>
      <c r="AD374" s="6"/>
      <c r="AE374" s="6"/>
      <c r="AF374" s="6"/>
      <c r="AG374" s="6"/>
      <c r="AH374" s="6"/>
      <c r="AI374" s="6"/>
      <c r="AJ374" s="6"/>
    </row>
    <row r="375" spans="1:36" ht="15.75" customHeight="1" x14ac:dyDescent="0.35">
      <c r="A375" s="6"/>
      <c r="B375" s="6"/>
      <c r="C375" s="6"/>
      <c r="D375" s="6"/>
      <c r="E375" s="6"/>
      <c r="F375" s="6"/>
      <c r="G375" s="6"/>
      <c r="H375" s="6"/>
      <c r="I375" s="6"/>
      <c r="J375" s="6"/>
      <c r="K375" s="6"/>
      <c r="L375" s="6"/>
      <c r="M375" s="6"/>
      <c r="N375" s="6"/>
      <c r="O375" s="6"/>
      <c r="P375" s="6"/>
      <c r="Q375" s="6"/>
      <c r="R375" s="6"/>
      <c r="S375" s="23"/>
      <c r="T375" s="23"/>
      <c r="U375" s="23"/>
      <c r="V375" s="6"/>
      <c r="W375" s="6"/>
      <c r="X375" s="6"/>
      <c r="Y375" s="6"/>
      <c r="Z375" s="6"/>
      <c r="AA375" s="6"/>
      <c r="AB375" s="6"/>
      <c r="AC375" s="6"/>
      <c r="AD375" s="6"/>
      <c r="AE375" s="6"/>
      <c r="AF375" s="6"/>
      <c r="AG375" s="6"/>
      <c r="AH375" s="6"/>
      <c r="AI375" s="6"/>
      <c r="AJ375" s="6"/>
    </row>
    <row r="376" spans="1:36" ht="15.75" customHeight="1" x14ac:dyDescent="0.35">
      <c r="A376" s="6"/>
      <c r="B376" s="6"/>
      <c r="C376" s="6"/>
      <c r="D376" s="6"/>
      <c r="E376" s="6"/>
      <c r="F376" s="6"/>
      <c r="G376" s="6"/>
      <c r="H376" s="6"/>
      <c r="I376" s="6"/>
      <c r="J376" s="6"/>
      <c r="K376" s="6"/>
      <c r="L376" s="6"/>
      <c r="M376" s="6"/>
      <c r="N376" s="6"/>
      <c r="O376" s="6"/>
      <c r="P376" s="6"/>
      <c r="Q376" s="6"/>
      <c r="R376" s="6"/>
      <c r="S376" s="23"/>
      <c r="T376" s="23"/>
      <c r="U376" s="23"/>
      <c r="V376" s="6"/>
      <c r="W376" s="6"/>
      <c r="X376" s="6"/>
      <c r="Y376" s="6"/>
      <c r="Z376" s="6"/>
      <c r="AA376" s="6"/>
      <c r="AB376" s="6"/>
      <c r="AC376" s="6"/>
      <c r="AD376" s="6"/>
      <c r="AE376" s="6"/>
      <c r="AF376" s="6"/>
      <c r="AG376" s="6"/>
      <c r="AH376" s="6"/>
      <c r="AI376" s="6"/>
      <c r="AJ376" s="6"/>
    </row>
    <row r="377" spans="1:36" ht="15.75" customHeight="1" x14ac:dyDescent="0.35">
      <c r="A377" s="6"/>
      <c r="B377" s="6"/>
      <c r="C377" s="6"/>
      <c r="D377" s="6"/>
      <c r="E377" s="6"/>
      <c r="F377" s="6"/>
      <c r="G377" s="6"/>
      <c r="H377" s="6"/>
      <c r="I377" s="6"/>
      <c r="J377" s="6"/>
      <c r="K377" s="6"/>
      <c r="L377" s="6"/>
      <c r="M377" s="6"/>
      <c r="N377" s="6"/>
      <c r="O377" s="6"/>
      <c r="P377" s="6"/>
      <c r="Q377" s="6"/>
      <c r="R377" s="6"/>
      <c r="S377" s="23"/>
      <c r="T377" s="23"/>
      <c r="U377" s="23"/>
      <c r="V377" s="6"/>
      <c r="W377" s="6"/>
      <c r="X377" s="6"/>
      <c r="Y377" s="6"/>
      <c r="Z377" s="6"/>
      <c r="AA377" s="6"/>
      <c r="AB377" s="6"/>
      <c r="AC377" s="6"/>
      <c r="AD377" s="6"/>
      <c r="AE377" s="6"/>
      <c r="AF377" s="6"/>
      <c r="AG377" s="6"/>
      <c r="AH377" s="6"/>
      <c r="AI377" s="6"/>
      <c r="AJ377" s="6"/>
    </row>
    <row r="378" spans="1:36" ht="15.75" customHeight="1" x14ac:dyDescent="0.35">
      <c r="A378" s="6"/>
      <c r="B378" s="6"/>
      <c r="C378" s="6"/>
      <c r="D378" s="6"/>
      <c r="E378" s="6"/>
      <c r="F378" s="6"/>
      <c r="G378" s="6"/>
      <c r="H378" s="6"/>
      <c r="I378" s="6"/>
      <c r="J378" s="6"/>
      <c r="K378" s="6"/>
      <c r="L378" s="6"/>
      <c r="M378" s="6"/>
      <c r="N378" s="6"/>
      <c r="O378" s="6"/>
      <c r="P378" s="6"/>
      <c r="Q378" s="6"/>
      <c r="R378" s="6"/>
      <c r="S378" s="23"/>
      <c r="T378" s="23"/>
      <c r="U378" s="23"/>
      <c r="V378" s="6"/>
      <c r="W378" s="6"/>
      <c r="X378" s="6"/>
      <c r="Y378" s="6"/>
      <c r="Z378" s="6"/>
      <c r="AA378" s="6"/>
      <c r="AB378" s="6"/>
      <c r="AC378" s="6"/>
      <c r="AD378" s="6"/>
      <c r="AE378" s="6"/>
      <c r="AF378" s="6"/>
      <c r="AG378" s="6"/>
      <c r="AH378" s="6"/>
      <c r="AI378" s="6"/>
      <c r="AJ378" s="6"/>
    </row>
    <row r="379" spans="1:36" ht="15.75" customHeight="1" x14ac:dyDescent="0.35">
      <c r="A379" s="6"/>
      <c r="B379" s="6"/>
      <c r="C379" s="6"/>
      <c r="D379" s="6"/>
      <c r="E379" s="6"/>
      <c r="F379" s="6"/>
      <c r="G379" s="6"/>
      <c r="H379" s="6"/>
      <c r="I379" s="6"/>
      <c r="J379" s="6"/>
      <c r="K379" s="6"/>
      <c r="L379" s="6"/>
      <c r="M379" s="6"/>
      <c r="N379" s="6"/>
      <c r="O379" s="6"/>
      <c r="P379" s="6"/>
      <c r="Q379" s="6"/>
      <c r="R379" s="6"/>
      <c r="S379" s="23"/>
      <c r="T379" s="23"/>
      <c r="U379" s="23"/>
      <c r="V379" s="6"/>
      <c r="W379" s="6"/>
      <c r="X379" s="6"/>
      <c r="Y379" s="6"/>
      <c r="Z379" s="6"/>
      <c r="AA379" s="6"/>
      <c r="AB379" s="6"/>
      <c r="AC379" s="6"/>
      <c r="AD379" s="6"/>
      <c r="AE379" s="6"/>
      <c r="AF379" s="6"/>
      <c r="AG379" s="6"/>
      <c r="AH379" s="6"/>
      <c r="AI379" s="6"/>
      <c r="AJ379" s="6"/>
    </row>
    <row r="380" spans="1:36" ht="15.75" customHeight="1" x14ac:dyDescent="0.35">
      <c r="A380" s="6"/>
      <c r="B380" s="6"/>
      <c r="C380" s="6"/>
      <c r="D380" s="6"/>
      <c r="E380" s="6"/>
      <c r="F380" s="6"/>
      <c r="G380" s="6"/>
      <c r="H380" s="6"/>
      <c r="I380" s="6"/>
      <c r="J380" s="6"/>
      <c r="K380" s="6"/>
      <c r="L380" s="6"/>
      <c r="M380" s="6"/>
      <c r="N380" s="6"/>
      <c r="O380" s="6"/>
      <c r="P380" s="6"/>
      <c r="Q380" s="6"/>
      <c r="R380" s="6"/>
      <c r="S380" s="23"/>
      <c r="T380" s="23"/>
      <c r="U380" s="23"/>
      <c r="V380" s="6"/>
      <c r="W380" s="6"/>
      <c r="X380" s="6"/>
      <c r="Y380" s="6"/>
      <c r="Z380" s="6"/>
      <c r="AA380" s="6"/>
      <c r="AB380" s="6"/>
      <c r="AC380" s="6"/>
      <c r="AD380" s="6"/>
      <c r="AE380" s="6"/>
      <c r="AF380" s="6"/>
      <c r="AG380" s="6"/>
      <c r="AH380" s="6"/>
      <c r="AI380" s="6"/>
      <c r="AJ380" s="6"/>
    </row>
    <row r="381" spans="1:36" ht="15.75" customHeight="1" x14ac:dyDescent="0.35">
      <c r="A381" s="6"/>
      <c r="B381" s="6"/>
      <c r="C381" s="6"/>
      <c r="D381" s="6"/>
      <c r="E381" s="6"/>
      <c r="F381" s="6"/>
      <c r="G381" s="6"/>
      <c r="H381" s="6"/>
      <c r="I381" s="6"/>
      <c r="J381" s="6"/>
      <c r="K381" s="6"/>
      <c r="L381" s="6"/>
      <c r="M381" s="6"/>
      <c r="N381" s="6"/>
      <c r="O381" s="6"/>
      <c r="P381" s="6"/>
      <c r="Q381" s="6"/>
      <c r="R381" s="6"/>
      <c r="S381" s="23"/>
      <c r="T381" s="23"/>
      <c r="U381" s="23"/>
      <c r="V381" s="6"/>
      <c r="W381" s="6"/>
      <c r="X381" s="6"/>
      <c r="Y381" s="6"/>
      <c r="Z381" s="6"/>
      <c r="AA381" s="6"/>
      <c r="AB381" s="6"/>
      <c r="AC381" s="6"/>
      <c r="AD381" s="6"/>
      <c r="AE381" s="6"/>
      <c r="AF381" s="6"/>
      <c r="AG381" s="6"/>
      <c r="AH381" s="6"/>
      <c r="AI381" s="6"/>
      <c r="AJ381" s="6"/>
    </row>
    <row r="382" spans="1:36" ht="15.75" customHeight="1" x14ac:dyDescent="0.35">
      <c r="A382" s="6"/>
      <c r="B382" s="6"/>
      <c r="C382" s="6"/>
      <c r="D382" s="6"/>
      <c r="E382" s="6"/>
      <c r="F382" s="6"/>
      <c r="G382" s="6"/>
      <c r="H382" s="6"/>
      <c r="I382" s="6"/>
      <c r="J382" s="6"/>
      <c r="K382" s="6"/>
      <c r="L382" s="6"/>
      <c r="M382" s="6"/>
      <c r="N382" s="6"/>
      <c r="O382" s="6"/>
      <c r="P382" s="6"/>
      <c r="Q382" s="6"/>
      <c r="R382" s="6"/>
      <c r="S382" s="23"/>
      <c r="T382" s="23"/>
      <c r="U382" s="23"/>
      <c r="V382" s="6"/>
      <c r="W382" s="6"/>
      <c r="X382" s="6"/>
      <c r="Y382" s="6"/>
      <c r="Z382" s="6"/>
      <c r="AA382" s="6"/>
      <c r="AB382" s="6"/>
      <c r="AC382" s="6"/>
      <c r="AD382" s="6"/>
      <c r="AE382" s="6"/>
      <c r="AF382" s="6"/>
      <c r="AG382" s="6"/>
      <c r="AH382" s="6"/>
      <c r="AI382" s="6"/>
      <c r="AJ382" s="6"/>
    </row>
    <row r="383" spans="1:36" ht="15.75" customHeight="1" x14ac:dyDescent="0.35">
      <c r="A383" s="6"/>
      <c r="B383" s="6"/>
      <c r="C383" s="6"/>
      <c r="D383" s="6"/>
      <c r="E383" s="6"/>
      <c r="F383" s="6"/>
      <c r="G383" s="6"/>
      <c r="H383" s="6"/>
      <c r="I383" s="6"/>
      <c r="J383" s="6"/>
      <c r="K383" s="6"/>
      <c r="L383" s="6"/>
      <c r="M383" s="6"/>
      <c r="N383" s="6"/>
      <c r="O383" s="6"/>
      <c r="P383" s="6"/>
      <c r="Q383" s="6"/>
      <c r="R383" s="6"/>
      <c r="S383" s="23"/>
      <c r="T383" s="23"/>
      <c r="U383" s="23"/>
      <c r="V383" s="6"/>
      <c r="W383" s="6"/>
      <c r="X383" s="6"/>
      <c r="Y383" s="6"/>
      <c r="Z383" s="6"/>
      <c r="AA383" s="6"/>
      <c r="AB383" s="6"/>
      <c r="AC383" s="6"/>
      <c r="AD383" s="6"/>
      <c r="AE383" s="6"/>
      <c r="AF383" s="6"/>
      <c r="AG383" s="6"/>
      <c r="AH383" s="6"/>
      <c r="AI383" s="6"/>
      <c r="AJ383" s="6"/>
    </row>
    <row r="384" spans="1:36" ht="15.75" customHeight="1" x14ac:dyDescent="0.35">
      <c r="A384" s="6"/>
      <c r="B384" s="6"/>
      <c r="C384" s="6"/>
      <c r="D384" s="6"/>
      <c r="E384" s="6"/>
      <c r="F384" s="6"/>
      <c r="G384" s="6"/>
      <c r="H384" s="6"/>
      <c r="I384" s="6"/>
      <c r="J384" s="6"/>
      <c r="K384" s="6"/>
      <c r="L384" s="6"/>
      <c r="M384" s="6"/>
      <c r="N384" s="6"/>
      <c r="O384" s="6"/>
      <c r="P384" s="6"/>
      <c r="Q384" s="6"/>
      <c r="R384" s="6"/>
      <c r="S384" s="23"/>
      <c r="T384" s="23"/>
      <c r="U384" s="23"/>
      <c r="V384" s="6"/>
      <c r="W384" s="6"/>
      <c r="X384" s="6"/>
      <c r="Y384" s="6"/>
      <c r="Z384" s="6"/>
      <c r="AA384" s="6"/>
      <c r="AB384" s="6"/>
      <c r="AC384" s="6"/>
      <c r="AD384" s="6"/>
      <c r="AE384" s="6"/>
      <c r="AF384" s="6"/>
      <c r="AG384" s="6"/>
      <c r="AH384" s="6"/>
      <c r="AI384" s="6"/>
      <c r="AJ384" s="6"/>
    </row>
    <row r="385" spans="1:36" ht="15.75" customHeight="1" x14ac:dyDescent="0.35">
      <c r="A385" s="6"/>
      <c r="B385" s="6"/>
      <c r="C385" s="6"/>
      <c r="D385" s="6"/>
      <c r="E385" s="6"/>
      <c r="F385" s="6"/>
      <c r="G385" s="6"/>
      <c r="H385" s="6"/>
      <c r="I385" s="6"/>
      <c r="J385" s="6"/>
      <c r="K385" s="6"/>
      <c r="L385" s="6"/>
      <c r="M385" s="6"/>
      <c r="N385" s="6"/>
      <c r="O385" s="6"/>
      <c r="P385" s="6"/>
      <c r="Q385" s="6"/>
      <c r="R385" s="6"/>
      <c r="S385" s="23"/>
      <c r="T385" s="23"/>
      <c r="U385" s="23"/>
      <c r="V385" s="6"/>
      <c r="W385" s="6"/>
      <c r="X385" s="6"/>
      <c r="Y385" s="6"/>
      <c r="Z385" s="6"/>
      <c r="AA385" s="6"/>
      <c r="AB385" s="6"/>
      <c r="AC385" s="6"/>
      <c r="AD385" s="6"/>
      <c r="AE385" s="6"/>
      <c r="AF385" s="6"/>
      <c r="AG385" s="6"/>
      <c r="AH385" s="6"/>
      <c r="AI385" s="6"/>
      <c r="AJ385" s="6"/>
    </row>
    <row r="386" spans="1:36" ht="15.75" customHeight="1" x14ac:dyDescent="0.35">
      <c r="A386" s="6"/>
      <c r="B386" s="6"/>
      <c r="C386" s="6"/>
      <c r="D386" s="6"/>
      <c r="E386" s="6"/>
      <c r="F386" s="6"/>
      <c r="G386" s="6"/>
      <c r="H386" s="6"/>
      <c r="I386" s="6"/>
      <c r="J386" s="6"/>
      <c r="K386" s="6"/>
      <c r="L386" s="6"/>
      <c r="M386" s="6"/>
      <c r="N386" s="6"/>
      <c r="O386" s="6"/>
      <c r="P386" s="6"/>
      <c r="Q386" s="6"/>
      <c r="R386" s="6"/>
      <c r="S386" s="23"/>
      <c r="T386" s="23"/>
      <c r="U386" s="23"/>
      <c r="V386" s="6"/>
      <c r="W386" s="6"/>
      <c r="X386" s="6"/>
      <c r="Y386" s="6"/>
      <c r="Z386" s="6"/>
      <c r="AA386" s="6"/>
      <c r="AB386" s="6"/>
      <c r="AC386" s="6"/>
      <c r="AD386" s="6"/>
      <c r="AE386" s="6"/>
      <c r="AF386" s="6"/>
      <c r="AG386" s="6"/>
      <c r="AH386" s="6"/>
      <c r="AI386" s="6"/>
      <c r="AJ386" s="6"/>
    </row>
    <row r="387" spans="1:36" ht="15.75" customHeight="1" x14ac:dyDescent="0.35">
      <c r="A387" s="6"/>
      <c r="B387" s="6"/>
      <c r="C387" s="6"/>
      <c r="D387" s="6"/>
      <c r="E387" s="6"/>
      <c r="F387" s="6"/>
      <c r="G387" s="6"/>
      <c r="H387" s="6"/>
      <c r="I387" s="6"/>
      <c r="J387" s="6"/>
      <c r="K387" s="6"/>
      <c r="L387" s="6"/>
      <c r="M387" s="6"/>
      <c r="N387" s="6"/>
      <c r="O387" s="6"/>
      <c r="P387" s="6"/>
      <c r="Q387" s="6"/>
      <c r="R387" s="6"/>
      <c r="S387" s="23"/>
      <c r="T387" s="23"/>
      <c r="U387" s="23"/>
      <c r="V387" s="6"/>
      <c r="W387" s="6"/>
      <c r="X387" s="6"/>
      <c r="Y387" s="6"/>
      <c r="Z387" s="6"/>
      <c r="AA387" s="6"/>
      <c r="AB387" s="6"/>
      <c r="AC387" s="6"/>
      <c r="AD387" s="6"/>
      <c r="AE387" s="6"/>
      <c r="AF387" s="6"/>
      <c r="AG387" s="6"/>
      <c r="AH387" s="6"/>
      <c r="AI387" s="6"/>
      <c r="AJ387" s="6"/>
    </row>
    <row r="388" spans="1:36" ht="15.75" customHeight="1" x14ac:dyDescent="0.35">
      <c r="A388" s="6"/>
      <c r="B388" s="6"/>
      <c r="C388" s="6"/>
      <c r="D388" s="6"/>
      <c r="E388" s="6"/>
      <c r="F388" s="6"/>
      <c r="G388" s="6"/>
      <c r="H388" s="6"/>
      <c r="I388" s="6"/>
      <c r="J388" s="6"/>
      <c r="K388" s="6"/>
      <c r="L388" s="6"/>
      <c r="M388" s="6"/>
      <c r="N388" s="6"/>
      <c r="O388" s="6"/>
      <c r="P388" s="6"/>
      <c r="Q388" s="6"/>
      <c r="R388" s="6"/>
      <c r="S388" s="23"/>
      <c r="T388" s="23"/>
      <c r="U388" s="23"/>
      <c r="V388" s="6"/>
      <c r="W388" s="6"/>
      <c r="X388" s="6"/>
      <c r="Y388" s="6"/>
      <c r="Z388" s="6"/>
      <c r="AA388" s="6"/>
      <c r="AB388" s="6"/>
      <c r="AC388" s="6"/>
      <c r="AD388" s="6"/>
      <c r="AE388" s="6"/>
      <c r="AF388" s="6"/>
      <c r="AG388" s="6"/>
      <c r="AH388" s="6"/>
      <c r="AI388" s="6"/>
      <c r="AJ388" s="6"/>
    </row>
    <row r="389" spans="1:36" ht="15.75" customHeight="1" x14ac:dyDescent="0.35">
      <c r="A389" s="6"/>
      <c r="B389" s="6"/>
      <c r="C389" s="6"/>
      <c r="D389" s="6"/>
      <c r="E389" s="6"/>
      <c r="F389" s="6"/>
      <c r="G389" s="6"/>
      <c r="H389" s="6"/>
      <c r="I389" s="6"/>
      <c r="J389" s="6"/>
      <c r="K389" s="6"/>
      <c r="L389" s="6"/>
      <c r="M389" s="6"/>
      <c r="N389" s="6"/>
      <c r="O389" s="6"/>
      <c r="P389" s="6"/>
      <c r="Q389" s="6"/>
      <c r="R389" s="6"/>
      <c r="S389" s="23"/>
      <c r="T389" s="23"/>
      <c r="U389" s="23"/>
      <c r="V389" s="6"/>
      <c r="W389" s="6"/>
      <c r="X389" s="6"/>
      <c r="Y389" s="6"/>
      <c r="Z389" s="6"/>
      <c r="AA389" s="6"/>
      <c r="AB389" s="6"/>
      <c r="AC389" s="6"/>
      <c r="AD389" s="6"/>
      <c r="AE389" s="6"/>
      <c r="AF389" s="6"/>
      <c r="AG389" s="6"/>
      <c r="AH389" s="6"/>
      <c r="AI389" s="6"/>
      <c r="AJ389" s="6"/>
    </row>
    <row r="390" spans="1:36" ht="15.75" customHeight="1" x14ac:dyDescent="0.35">
      <c r="A390" s="6"/>
      <c r="B390" s="6"/>
      <c r="C390" s="6"/>
      <c r="D390" s="6"/>
      <c r="E390" s="6"/>
      <c r="F390" s="6"/>
      <c r="G390" s="6"/>
      <c r="H390" s="6"/>
      <c r="I390" s="6"/>
      <c r="J390" s="6"/>
      <c r="K390" s="6"/>
      <c r="L390" s="6"/>
      <c r="M390" s="6"/>
      <c r="N390" s="6"/>
      <c r="O390" s="6"/>
      <c r="P390" s="6"/>
      <c r="Q390" s="6"/>
      <c r="R390" s="6"/>
      <c r="S390" s="23"/>
      <c r="T390" s="23"/>
      <c r="U390" s="23"/>
      <c r="V390" s="6"/>
      <c r="W390" s="6"/>
      <c r="X390" s="6"/>
      <c r="Y390" s="6"/>
      <c r="Z390" s="6"/>
      <c r="AA390" s="6"/>
      <c r="AB390" s="6"/>
      <c r="AC390" s="6"/>
      <c r="AD390" s="6"/>
      <c r="AE390" s="6"/>
      <c r="AF390" s="6"/>
      <c r="AG390" s="6"/>
      <c r="AH390" s="6"/>
      <c r="AI390" s="6"/>
      <c r="AJ390" s="6"/>
    </row>
    <row r="391" spans="1:36" ht="15.75" customHeight="1" x14ac:dyDescent="0.35">
      <c r="A391" s="6"/>
      <c r="B391" s="6"/>
      <c r="C391" s="6"/>
      <c r="D391" s="6"/>
      <c r="E391" s="6"/>
      <c r="F391" s="6"/>
      <c r="G391" s="6"/>
      <c r="H391" s="6"/>
      <c r="I391" s="6"/>
      <c r="J391" s="6"/>
      <c r="K391" s="6"/>
      <c r="L391" s="6"/>
      <c r="M391" s="6"/>
      <c r="N391" s="6"/>
      <c r="O391" s="6"/>
      <c r="P391" s="6"/>
      <c r="Q391" s="6"/>
      <c r="R391" s="6"/>
      <c r="S391" s="23"/>
      <c r="T391" s="23"/>
      <c r="U391" s="23"/>
      <c r="V391" s="6"/>
      <c r="W391" s="6"/>
      <c r="X391" s="6"/>
      <c r="Y391" s="6"/>
      <c r="Z391" s="6"/>
      <c r="AA391" s="6"/>
      <c r="AB391" s="6"/>
      <c r="AC391" s="6"/>
      <c r="AD391" s="6"/>
      <c r="AE391" s="6"/>
      <c r="AF391" s="6"/>
      <c r="AG391" s="6"/>
      <c r="AH391" s="6"/>
      <c r="AI391" s="6"/>
      <c r="AJ391" s="6"/>
    </row>
    <row r="392" spans="1:36" ht="15.75" customHeight="1" x14ac:dyDescent="0.35">
      <c r="A392" s="6"/>
      <c r="B392" s="6"/>
      <c r="C392" s="6"/>
      <c r="D392" s="6"/>
      <c r="E392" s="6"/>
      <c r="F392" s="6"/>
      <c r="G392" s="6"/>
      <c r="H392" s="6"/>
      <c r="I392" s="6"/>
      <c r="J392" s="6"/>
      <c r="K392" s="6"/>
      <c r="L392" s="6"/>
      <c r="M392" s="6"/>
      <c r="N392" s="6"/>
      <c r="O392" s="6"/>
      <c r="P392" s="6"/>
      <c r="Q392" s="6"/>
      <c r="R392" s="6"/>
      <c r="S392" s="23"/>
      <c r="T392" s="23"/>
      <c r="U392" s="23"/>
      <c r="V392" s="6"/>
      <c r="W392" s="6"/>
      <c r="X392" s="6"/>
      <c r="Y392" s="6"/>
      <c r="Z392" s="6"/>
      <c r="AA392" s="6"/>
      <c r="AB392" s="6"/>
      <c r="AC392" s="6"/>
      <c r="AD392" s="6"/>
      <c r="AE392" s="6"/>
      <c r="AF392" s="6"/>
      <c r="AG392" s="6"/>
      <c r="AH392" s="6"/>
      <c r="AI392" s="6"/>
      <c r="AJ392" s="6"/>
    </row>
    <row r="393" spans="1:36" ht="15.75" customHeight="1" x14ac:dyDescent="0.35">
      <c r="A393" s="6"/>
      <c r="B393" s="6"/>
      <c r="C393" s="6"/>
      <c r="D393" s="6"/>
      <c r="E393" s="6"/>
      <c r="F393" s="6"/>
      <c r="G393" s="6"/>
      <c r="H393" s="6"/>
      <c r="I393" s="6"/>
      <c r="J393" s="6"/>
      <c r="K393" s="6"/>
      <c r="L393" s="6"/>
      <c r="M393" s="6"/>
      <c r="N393" s="6"/>
      <c r="O393" s="6"/>
      <c r="P393" s="6"/>
      <c r="Q393" s="6"/>
      <c r="R393" s="6"/>
      <c r="S393" s="23"/>
      <c r="T393" s="23"/>
      <c r="U393" s="23"/>
      <c r="V393" s="6"/>
      <c r="W393" s="6"/>
      <c r="X393" s="6"/>
      <c r="Y393" s="6"/>
      <c r="Z393" s="6"/>
      <c r="AA393" s="6"/>
      <c r="AB393" s="6"/>
      <c r="AC393" s="6"/>
      <c r="AD393" s="6"/>
      <c r="AE393" s="6"/>
      <c r="AF393" s="6"/>
      <c r="AG393" s="6"/>
      <c r="AH393" s="6"/>
      <c r="AI393" s="6"/>
      <c r="AJ393" s="6"/>
    </row>
    <row r="394" spans="1:36" ht="15.75" customHeight="1" x14ac:dyDescent="0.35">
      <c r="A394" s="6"/>
      <c r="B394" s="6"/>
      <c r="C394" s="6"/>
      <c r="D394" s="6"/>
      <c r="E394" s="6"/>
      <c r="F394" s="6"/>
      <c r="G394" s="6"/>
      <c r="H394" s="6"/>
      <c r="I394" s="6"/>
      <c r="J394" s="6"/>
      <c r="K394" s="6"/>
      <c r="L394" s="6"/>
      <c r="M394" s="6"/>
      <c r="N394" s="6"/>
      <c r="O394" s="6"/>
      <c r="P394" s="6"/>
      <c r="Q394" s="6"/>
      <c r="R394" s="6"/>
      <c r="S394" s="23"/>
      <c r="T394" s="23"/>
      <c r="U394" s="23"/>
      <c r="V394" s="6"/>
      <c r="W394" s="6"/>
      <c r="X394" s="6"/>
      <c r="Y394" s="6"/>
      <c r="Z394" s="6"/>
      <c r="AA394" s="6"/>
      <c r="AB394" s="6"/>
      <c r="AC394" s="6"/>
      <c r="AD394" s="6"/>
      <c r="AE394" s="6"/>
      <c r="AF394" s="6"/>
      <c r="AG394" s="6"/>
      <c r="AH394" s="6"/>
      <c r="AI394" s="6"/>
      <c r="AJ394" s="6"/>
    </row>
    <row r="395" spans="1:36" ht="15.75" customHeight="1" x14ac:dyDescent="0.35">
      <c r="A395" s="6"/>
      <c r="B395" s="6"/>
      <c r="C395" s="6"/>
      <c r="D395" s="6"/>
      <c r="E395" s="6"/>
      <c r="F395" s="6"/>
      <c r="G395" s="6"/>
      <c r="H395" s="6"/>
      <c r="I395" s="6"/>
      <c r="J395" s="6"/>
      <c r="K395" s="6"/>
      <c r="L395" s="6"/>
      <c r="M395" s="6"/>
      <c r="N395" s="6"/>
      <c r="O395" s="6"/>
      <c r="P395" s="6"/>
      <c r="Q395" s="6"/>
      <c r="R395" s="6"/>
      <c r="S395" s="23"/>
      <c r="T395" s="23"/>
      <c r="U395" s="23"/>
      <c r="V395" s="6"/>
      <c r="W395" s="6"/>
      <c r="X395" s="6"/>
      <c r="Y395" s="6"/>
      <c r="Z395" s="6"/>
      <c r="AA395" s="6"/>
      <c r="AB395" s="6"/>
      <c r="AC395" s="6"/>
      <c r="AD395" s="6"/>
      <c r="AE395" s="6"/>
      <c r="AF395" s="6"/>
      <c r="AG395" s="6"/>
      <c r="AH395" s="6"/>
      <c r="AI395" s="6"/>
      <c r="AJ395" s="6"/>
    </row>
    <row r="396" spans="1:36" ht="15.75" customHeight="1" x14ac:dyDescent="0.35">
      <c r="A396" s="6"/>
      <c r="B396" s="6"/>
      <c r="C396" s="6"/>
      <c r="D396" s="6"/>
      <c r="E396" s="6"/>
      <c r="F396" s="6"/>
      <c r="G396" s="6"/>
      <c r="H396" s="6"/>
      <c r="I396" s="6"/>
      <c r="J396" s="6"/>
      <c r="K396" s="6"/>
      <c r="L396" s="6"/>
      <c r="M396" s="6"/>
      <c r="N396" s="6"/>
      <c r="O396" s="6"/>
      <c r="P396" s="6"/>
      <c r="Q396" s="6"/>
      <c r="R396" s="6"/>
      <c r="S396" s="23"/>
      <c r="T396" s="23"/>
      <c r="U396" s="23"/>
      <c r="V396" s="6"/>
      <c r="W396" s="6"/>
      <c r="X396" s="6"/>
      <c r="Y396" s="6"/>
      <c r="Z396" s="6"/>
      <c r="AA396" s="6"/>
      <c r="AB396" s="6"/>
      <c r="AC396" s="6"/>
      <c r="AD396" s="6"/>
      <c r="AE396" s="6"/>
      <c r="AF396" s="6"/>
      <c r="AG396" s="6"/>
      <c r="AH396" s="6"/>
      <c r="AI396" s="6"/>
      <c r="AJ396" s="6"/>
    </row>
    <row r="397" spans="1:36" ht="15.75" customHeight="1" x14ac:dyDescent="0.35">
      <c r="A397" s="6"/>
      <c r="B397" s="6"/>
      <c r="C397" s="6"/>
      <c r="D397" s="6"/>
      <c r="E397" s="6"/>
      <c r="F397" s="6"/>
      <c r="G397" s="6"/>
      <c r="H397" s="6"/>
      <c r="I397" s="6"/>
      <c r="J397" s="6"/>
      <c r="K397" s="6"/>
      <c r="L397" s="6"/>
      <c r="M397" s="6"/>
      <c r="N397" s="6"/>
      <c r="O397" s="6"/>
      <c r="P397" s="6"/>
      <c r="Q397" s="6"/>
      <c r="R397" s="6"/>
      <c r="S397" s="23"/>
      <c r="T397" s="23"/>
      <c r="U397" s="23"/>
      <c r="V397" s="6"/>
      <c r="W397" s="6"/>
      <c r="X397" s="6"/>
      <c r="Y397" s="6"/>
      <c r="Z397" s="6"/>
      <c r="AA397" s="6"/>
      <c r="AB397" s="6"/>
      <c r="AC397" s="6"/>
      <c r="AD397" s="6"/>
      <c r="AE397" s="6"/>
      <c r="AF397" s="6"/>
      <c r="AG397" s="6"/>
      <c r="AH397" s="6"/>
      <c r="AI397" s="6"/>
      <c r="AJ397" s="6"/>
    </row>
    <row r="398" spans="1:36" ht="15.75" customHeight="1" x14ac:dyDescent="0.35">
      <c r="A398" s="6"/>
      <c r="B398" s="6"/>
      <c r="C398" s="6"/>
      <c r="D398" s="6"/>
      <c r="E398" s="6"/>
      <c r="F398" s="6"/>
      <c r="G398" s="6"/>
      <c r="H398" s="6"/>
      <c r="I398" s="6"/>
      <c r="J398" s="6"/>
      <c r="K398" s="6"/>
      <c r="L398" s="6"/>
      <c r="M398" s="6"/>
      <c r="N398" s="6"/>
      <c r="O398" s="6"/>
      <c r="P398" s="6"/>
      <c r="Q398" s="6"/>
      <c r="R398" s="6"/>
      <c r="S398" s="23"/>
      <c r="T398" s="23"/>
      <c r="U398" s="23"/>
      <c r="V398" s="6"/>
      <c r="W398" s="6"/>
      <c r="X398" s="6"/>
      <c r="Y398" s="6"/>
      <c r="Z398" s="6"/>
      <c r="AA398" s="6"/>
      <c r="AB398" s="6"/>
      <c r="AC398" s="6"/>
      <c r="AD398" s="6"/>
      <c r="AE398" s="6"/>
      <c r="AF398" s="6"/>
      <c r="AG398" s="6"/>
      <c r="AH398" s="6"/>
      <c r="AI398" s="6"/>
      <c r="AJ398" s="6"/>
    </row>
    <row r="399" spans="1:36" ht="15.75" customHeight="1" x14ac:dyDescent="0.35">
      <c r="A399" s="6"/>
      <c r="B399" s="6"/>
      <c r="C399" s="6"/>
      <c r="D399" s="6"/>
      <c r="E399" s="6"/>
      <c r="F399" s="6"/>
      <c r="G399" s="6"/>
      <c r="H399" s="6"/>
      <c r="I399" s="6"/>
      <c r="J399" s="6"/>
      <c r="K399" s="6"/>
      <c r="L399" s="6"/>
      <c r="M399" s="6"/>
      <c r="N399" s="6"/>
      <c r="O399" s="6"/>
      <c r="P399" s="6"/>
      <c r="Q399" s="6"/>
      <c r="R399" s="6"/>
      <c r="S399" s="23"/>
      <c r="T399" s="23"/>
      <c r="U399" s="23"/>
      <c r="V399" s="6"/>
      <c r="W399" s="6"/>
      <c r="X399" s="6"/>
      <c r="Y399" s="6"/>
      <c r="Z399" s="6"/>
      <c r="AA399" s="6"/>
      <c r="AB399" s="6"/>
      <c r="AC399" s="6"/>
      <c r="AD399" s="6"/>
      <c r="AE399" s="6"/>
      <c r="AF399" s="6"/>
      <c r="AG399" s="6"/>
      <c r="AH399" s="6"/>
      <c r="AI399" s="6"/>
      <c r="AJ399" s="6"/>
    </row>
    <row r="400" spans="1:36" ht="15.75" customHeight="1" x14ac:dyDescent="0.35">
      <c r="A400" s="6"/>
      <c r="B400" s="6"/>
      <c r="C400" s="6"/>
      <c r="D400" s="6"/>
      <c r="E400" s="6"/>
      <c r="F400" s="6"/>
      <c r="G400" s="6"/>
      <c r="H400" s="6"/>
      <c r="I400" s="6"/>
      <c r="J400" s="6"/>
      <c r="K400" s="6"/>
      <c r="L400" s="6"/>
      <c r="M400" s="6"/>
      <c r="N400" s="6"/>
      <c r="O400" s="6"/>
      <c r="P400" s="6"/>
      <c r="Q400" s="6"/>
      <c r="R400" s="6"/>
      <c r="S400" s="23"/>
      <c r="T400" s="23"/>
      <c r="U400" s="23"/>
      <c r="V400" s="6"/>
      <c r="W400" s="6"/>
      <c r="X400" s="6"/>
      <c r="Y400" s="6"/>
      <c r="Z400" s="6"/>
      <c r="AA400" s="6"/>
      <c r="AB400" s="6"/>
      <c r="AC400" s="6"/>
      <c r="AD400" s="6"/>
      <c r="AE400" s="6"/>
      <c r="AF400" s="6"/>
      <c r="AG400" s="6"/>
      <c r="AH400" s="6"/>
      <c r="AI400" s="6"/>
      <c r="AJ400" s="6"/>
    </row>
    <row r="401" spans="1:36" ht="15.75" customHeight="1" x14ac:dyDescent="0.35">
      <c r="A401" s="6"/>
      <c r="B401" s="6"/>
      <c r="C401" s="6"/>
      <c r="D401" s="6"/>
      <c r="E401" s="6"/>
      <c r="F401" s="6"/>
      <c r="G401" s="6"/>
      <c r="H401" s="6"/>
      <c r="I401" s="6"/>
      <c r="J401" s="6"/>
      <c r="K401" s="6"/>
      <c r="L401" s="6"/>
      <c r="M401" s="6"/>
      <c r="N401" s="6"/>
      <c r="O401" s="6"/>
      <c r="P401" s="6"/>
      <c r="Q401" s="6"/>
      <c r="R401" s="6"/>
      <c r="S401" s="23"/>
      <c r="T401" s="23"/>
      <c r="U401" s="23"/>
      <c r="V401" s="6"/>
      <c r="W401" s="6"/>
      <c r="X401" s="6"/>
      <c r="Y401" s="6"/>
      <c r="Z401" s="6"/>
      <c r="AA401" s="6"/>
      <c r="AB401" s="6"/>
      <c r="AC401" s="6"/>
      <c r="AD401" s="6"/>
      <c r="AE401" s="6"/>
      <c r="AF401" s="6"/>
      <c r="AG401" s="6"/>
      <c r="AH401" s="6"/>
      <c r="AI401" s="6"/>
      <c r="AJ401" s="6"/>
    </row>
    <row r="402" spans="1:36" ht="15.75" customHeight="1" x14ac:dyDescent="0.35">
      <c r="A402" s="6"/>
      <c r="B402" s="6"/>
      <c r="C402" s="6"/>
      <c r="D402" s="6"/>
      <c r="E402" s="6"/>
      <c r="F402" s="6"/>
      <c r="G402" s="6"/>
      <c r="H402" s="6"/>
      <c r="I402" s="6"/>
      <c r="J402" s="6"/>
      <c r="K402" s="6"/>
      <c r="L402" s="6"/>
      <c r="M402" s="6"/>
      <c r="N402" s="6"/>
      <c r="O402" s="6"/>
      <c r="P402" s="6"/>
      <c r="Q402" s="6"/>
      <c r="R402" s="6"/>
      <c r="S402" s="23"/>
      <c r="T402" s="23"/>
      <c r="U402" s="23"/>
      <c r="V402" s="6"/>
      <c r="W402" s="6"/>
      <c r="X402" s="6"/>
      <c r="Y402" s="6"/>
      <c r="Z402" s="6"/>
      <c r="AA402" s="6"/>
      <c r="AB402" s="6"/>
      <c r="AC402" s="6"/>
      <c r="AD402" s="6"/>
      <c r="AE402" s="6"/>
      <c r="AF402" s="6"/>
      <c r="AG402" s="6"/>
      <c r="AH402" s="6"/>
      <c r="AI402" s="6"/>
      <c r="AJ402" s="6"/>
    </row>
    <row r="403" spans="1:36" ht="15.75" customHeight="1" x14ac:dyDescent="0.35">
      <c r="A403" s="6"/>
      <c r="B403" s="6"/>
      <c r="C403" s="6"/>
      <c r="D403" s="6"/>
      <c r="E403" s="6"/>
      <c r="F403" s="6"/>
      <c r="G403" s="6"/>
      <c r="H403" s="6"/>
      <c r="I403" s="6"/>
      <c r="J403" s="6"/>
      <c r="K403" s="6"/>
      <c r="L403" s="6"/>
      <c r="M403" s="6"/>
      <c r="N403" s="6"/>
      <c r="O403" s="6"/>
      <c r="P403" s="6"/>
      <c r="Q403" s="6"/>
      <c r="R403" s="6"/>
      <c r="S403" s="23"/>
      <c r="T403" s="23"/>
      <c r="U403" s="23"/>
      <c r="V403" s="6"/>
      <c r="W403" s="6"/>
      <c r="X403" s="6"/>
      <c r="Y403" s="6"/>
      <c r="Z403" s="6"/>
      <c r="AA403" s="6"/>
      <c r="AB403" s="6"/>
      <c r="AC403" s="6"/>
      <c r="AD403" s="6"/>
      <c r="AE403" s="6"/>
      <c r="AF403" s="6"/>
      <c r="AG403" s="6"/>
      <c r="AH403" s="6"/>
      <c r="AI403" s="6"/>
      <c r="AJ403" s="6"/>
    </row>
    <row r="404" spans="1:36" ht="15.75" customHeight="1" x14ac:dyDescent="0.35">
      <c r="A404" s="6"/>
      <c r="B404" s="6"/>
      <c r="C404" s="6"/>
      <c r="D404" s="6"/>
      <c r="E404" s="6"/>
      <c r="F404" s="6"/>
      <c r="G404" s="6"/>
      <c r="H404" s="6"/>
      <c r="I404" s="6"/>
      <c r="J404" s="6"/>
      <c r="K404" s="6"/>
      <c r="L404" s="6"/>
      <c r="M404" s="6"/>
      <c r="N404" s="6"/>
      <c r="O404" s="6"/>
      <c r="P404" s="6"/>
      <c r="Q404" s="6"/>
      <c r="R404" s="6"/>
      <c r="S404" s="23"/>
      <c r="T404" s="23"/>
      <c r="U404" s="23"/>
      <c r="V404" s="6"/>
      <c r="W404" s="6"/>
      <c r="X404" s="6"/>
      <c r="Y404" s="6"/>
      <c r="Z404" s="6"/>
      <c r="AA404" s="6"/>
      <c r="AB404" s="6"/>
      <c r="AC404" s="6"/>
      <c r="AD404" s="6"/>
      <c r="AE404" s="6"/>
      <c r="AF404" s="6"/>
      <c r="AG404" s="6"/>
      <c r="AH404" s="6"/>
      <c r="AI404" s="6"/>
      <c r="AJ404" s="6"/>
    </row>
    <row r="405" spans="1:36" ht="15.75" customHeight="1" x14ac:dyDescent="0.35">
      <c r="A405" s="6"/>
      <c r="B405" s="6"/>
      <c r="C405" s="6"/>
      <c r="D405" s="6"/>
      <c r="E405" s="6"/>
      <c r="F405" s="6"/>
      <c r="G405" s="6"/>
      <c r="H405" s="6"/>
      <c r="I405" s="6"/>
      <c r="J405" s="6"/>
      <c r="K405" s="6"/>
      <c r="L405" s="6"/>
      <c r="M405" s="6"/>
      <c r="N405" s="6"/>
      <c r="O405" s="6"/>
      <c r="P405" s="6"/>
      <c r="Q405" s="6"/>
      <c r="R405" s="6"/>
      <c r="S405" s="23"/>
      <c r="T405" s="23"/>
      <c r="U405" s="23"/>
      <c r="V405" s="6"/>
      <c r="W405" s="6"/>
      <c r="X405" s="6"/>
      <c r="Y405" s="6"/>
      <c r="Z405" s="6"/>
      <c r="AA405" s="6"/>
      <c r="AB405" s="6"/>
      <c r="AC405" s="6"/>
      <c r="AD405" s="6"/>
      <c r="AE405" s="6"/>
      <c r="AF405" s="6"/>
      <c r="AG405" s="6"/>
      <c r="AH405" s="6"/>
      <c r="AI405" s="6"/>
      <c r="AJ405" s="6"/>
    </row>
    <row r="406" spans="1:36" ht="15.75" customHeight="1" x14ac:dyDescent="0.35">
      <c r="A406" s="6"/>
      <c r="B406" s="6"/>
      <c r="C406" s="6"/>
      <c r="D406" s="6"/>
      <c r="E406" s="6"/>
      <c r="F406" s="6"/>
      <c r="G406" s="6"/>
      <c r="H406" s="6"/>
      <c r="I406" s="6"/>
      <c r="J406" s="6"/>
      <c r="K406" s="6"/>
      <c r="L406" s="6"/>
      <c r="M406" s="6"/>
      <c r="N406" s="6"/>
      <c r="O406" s="6"/>
      <c r="P406" s="6"/>
      <c r="Q406" s="6"/>
      <c r="R406" s="6"/>
      <c r="S406" s="23"/>
      <c r="T406" s="23"/>
      <c r="U406" s="23"/>
      <c r="V406" s="6"/>
      <c r="W406" s="6"/>
      <c r="X406" s="6"/>
      <c r="Y406" s="6"/>
      <c r="Z406" s="6"/>
      <c r="AA406" s="6"/>
      <c r="AB406" s="6"/>
      <c r="AC406" s="6"/>
      <c r="AD406" s="6"/>
      <c r="AE406" s="6"/>
      <c r="AF406" s="6"/>
      <c r="AG406" s="6"/>
      <c r="AH406" s="6"/>
      <c r="AI406" s="6"/>
      <c r="AJ406" s="6"/>
    </row>
    <row r="407" spans="1:36" ht="15.75" customHeight="1" x14ac:dyDescent="0.35">
      <c r="A407" s="6"/>
      <c r="B407" s="6"/>
      <c r="C407" s="6"/>
      <c r="D407" s="6"/>
      <c r="E407" s="6"/>
      <c r="F407" s="6"/>
      <c r="G407" s="6"/>
      <c r="H407" s="6"/>
      <c r="I407" s="6"/>
      <c r="J407" s="6"/>
      <c r="K407" s="6"/>
      <c r="L407" s="6"/>
      <c r="M407" s="6"/>
      <c r="N407" s="6"/>
      <c r="O407" s="6"/>
      <c r="P407" s="6"/>
      <c r="Q407" s="6"/>
      <c r="R407" s="6"/>
      <c r="S407" s="23"/>
      <c r="T407" s="23"/>
      <c r="U407" s="23"/>
      <c r="V407" s="6"/>
      <c r="W407" s="6"/>
      <c r="X407" s="6"/>
      <c r="Y407" s="6"/>
      <c r="Z407" s="6"/>
      <c r="AA407" s="6"/>
      <c r="AB407" s="6"/>
      <c r="AC407" s="6"/>
      <c r="AD407" s="6"/>
      <c r="AE407" s="6"/>
      <c r="AF407" s="6"/>
      <c r="AG407" s="6"/>
      <c r="AH407" s="6"/>
      <c r="AI407" s="6"/>
      <c r="AJ407" s="6"/>
    </row>
    <row r="408" spans="1:36" ht="15.75" customHeight="1" x14ac:dyDescent="0.35">
      <c r="A408" s="6"/>
      <c r="B408" s="6"/>
      <c r="C408" s="6"/>
      <c r="D408" s="6"/>
      <c r="E408" s="6"/>
      <c r="F408" s="6"/>
      <c r="G408" s="6"/>
      <c r="H408" s="6"/>
      <c r="I408" s="6"/>
      <c r="J408" s="6"/>
      <c r="K408" s="6"/>
      <c r="L408" s="6"/>
      <c r="M408" s="6"/>
      <c r="N408" s="6"/>
      <c r="O408" s="6"/>
      <c r="P408" s="6"/>
      <c r="Q408" s="6"/>
      <c r="R408" s="6"/>
      <c r="S408" s="23"/>
      <c r="T408" s="23"/>
      <c r="U408" s="23"/>
      <c r="V408" s="6"/>
      <c r="W408" s="6"/>
      <c r="X408" s="6"/>
      <c r="Y408" s="6"/>
      <c r="Z408" s="6"/>
      <c r="AA408" s="6"/>
      <c r="AB408" s="6"/>
      <c r="AC408" s="6"/>
      <c r="AD408" s="6"/>
      <c r="AE408" s="6"/>
      <c r="AF408" s="6"/>
      <c r="AG408" s="6"/>
      <c r="AH408" s="6"/>
      <c r="AI408" s="6"/>
      <c r="AJ408" s="6"/>
    </row>
    <row r="409" spans="1:36" ht="15.75" customHeight="1" x14ac:dyDescent="0.35">
      <c r="A409" s="6"/>
      <c r="B409" s="6"/>
      <c r="C409" s="6"/>
      <c r="D409" s="6"/>
      <c r="E409" s="6"/>
      <c r="F409" s="6"/>
      <c r="G409" s="6"/>
      <c r="H409" s="6"/>
      <c r="I409" s="6"/>
      <c r="J409" s="6"/>
      <c r="K409" s="6"/>
      <c r="L409" s="6"/>
      <c r="M409" s="6"/>
      <c r="N409" s="6"/>
      <c r="O409" s="6"/>
      <c r="P409" s="6"/>
      <c r="Q409" s="6"/>
      <c r="R409" s="6"/>
      <c r="S409" s="23"/>
      <c r="T409" s="23"/>
      <c r="U409" s="23"/>
      <c r="V409" s="6"/>
      <c r="W409" s="6"/>
      <c r="X409" s="6"/>
      <c r="Y409" s="6"/>
      <c r="Z409" s="6"/>
      <c r="AA409" s="6"/>
      <c r="AB409" s="6"/>
      <c r="AC409" s="6"/>
      <c r="AD409" s="6"/>
      <c r="AE409" s="6"/>
      <c r="AF409" s="6"/>
      <c r="AG409" s="6"/>
      <c r="AH409" s="6"/>
      <c r="AI409" s="6"/>
      <c r="AJ409" s="6"/>
    </row>
    <row r="410" spans="1:36" ht="15.75" customHeight="1" x14ac:dyDescent="0.35">
      <c r="A410" s="6"/>
      <c r="B410" s="6"/>
      <c r="C410" s="6"/>
      <c r="D410" s="6"/>
      <c r="E410" s="6"/>
      <c r="F410" s="6"/>
      <c r="G410" s="6"/>
      <c r="H410" s="6"/>
      <c r="I410" s="6"/>
      <c r="J410" s="6"/>
      <c r="K410" s="6"/>
      <c r="L410" s="6"/>
      <c r="M410" s="6"/>
      <c r="N410" s="6"/>
      <c r="O410" s="6"/>
      <c r="P410" s="6"/>
      <c r="Q410" s="6"/>
      <c r="R410" s="6"/>
      <c r="S410" s="23"/>
      <c r="T410" s="23"/>
      <c r="U410" s="23"/>
      <c r="V410" s="6"/>
      <c r="W410" s="6"/>
      <c r="X410" s="6"/>
      <c r="Y410" s="6"/>
      <c r="Z410" s="6"/>
      <c r="AA410" s="6"/>
      <c r="AB410" s="6"/>
      <c r="AC410" s="6"/>
      <c r="AD410" s="6"/>
      <c r="AE410" s="6"/>
      <c r="AF410" s="6"/>
      <c r="AG410" s="6"/>
      <c r="AH410" s="6"/>
      <c r="AI410" s="6"/>
      <c r="AJ410" s="6"/>
    </row>
    <row r="411" spans="1:36" ht="15.75" customHeight="1" x14ac:dyDescent="0.35">
      <c r="A411" s="6"/>
      <c r="B411" s="6"/>
      <c r="C411" s="6"/>
      <c r="D411" s="6"/>
      <c r="E411" s="6"/>
      <c r="F411" s="6"/>
      <c r="G411" s="6"/>
      <c r="H411" s="6"/>
      <c r="I411" s="6"/>
      <c r="J411" s="6"/>
      <c r="K411" s="6"/>
      <c r="L411" s="6"/>
      <c r="M411" s="6"/>
      <c r="N411" s="6"/>
      <c r="O411" s="6"/>
      <c r="P411" s="6"/>
      <c r="Q411" s="6"/>
      <c r="R411" s="6"/>
      <c r="S411" s="23"/>
      <c r="T411" s="23"/>
      <c r="U411" s="23"/>
      <c r="V411" s="6"/>
      <c r="W411" s="6"/>
      <c r="X411" s="6"/>
      <c r="Y411" s="6"/>
      <c r="Z411" s="6"/>
      <c r="AA411" s="6"/>
      <c r="AB411" s="6"/>
      <c r="AC411" s="6"/>
      <c r="AD411" s="6"/>
      <c r="AE411" s="6"/>
      <c r="AF411" s="6"/>
      <c r="AG411" s="6"/>
      <c r="AH411" s="6"/>
      <c r="AI411" s="6"/>
      <c r="AJ411" s="6"/>
    </row>
    <row r="412" spans="1:36" ht="15.75" customHeight="1" x14ac:dyDescent="0.35">
      <c r="A412" s="6"/>
      <c r="B412" s="6"/>
      <c r="C412" s="6"/>
      <c r="D412" s="6"/>
      <c r="E412" s="6"/>
      <c r="F412" s="6"/>
      <c r="G412" s="6"/>
      <c r="H412" s="6"/>
      <c r="I412" s="6"/>
      <c r="J412" s="6"/>
      <c r="K412" s="6"/>
      <c r="L412" s="6"/>
      <c r="M412" s="6"/>
      <c r="N412" s="6"/>
      <c r="O412" s="6"/>
      <c r="P412" s="6"/>
      <c r="Q412" s="6"/>
      <c r="R412" s="6"/>
      <c r="S412" s="23"/>
      <c r="T412" s="23"/>
      <c r="U412" s="23"/>
      <c r="V412" s="6"/>
      <c r="W412" s="6"/>
      <c r="X412" s="6"/>
      <c r="Y412" s="6"/>
      <c r="Z412" s="6"/>
      <c r="AA412" s="6"/>
      <c r="AB412" s="6"/>
      <c r="AC412" s="6"/>
      <c r="AD412" s="6"/>
      <c r="AE412" s="6"/>
      <c r="AF412" s="6"/>
      <c r="AG412" s="6"/>
      <c r="AH412" s="6"/>
      <c r="AI412" s="6"/>
      <c r="AJ412" s="6"/>
    </row>
    <row r="413" spans="1:36" ht="15.75" customHeight="1" x14ac:dyDescent="0.35">
      <c r="A413" s="6"/>
      <c r="B413" s="6"/>
      <c r="C413" s="6"/>
      <c r="D413" s="6"/>
      <c r="E413" s="6"/>
      <c r="F413" s="6"/>
      <c r="G413" s="6"/>
      <c r="H413" s="6"/>
      <c r="I413" s="6"/>
      <c r="J413" s="6"/>
      <c r="K413" s="6"/>
      <c r="L413" s="6"/>
      <c r="M413" s="6"/>
      <c r="N413" s="6"/>
      <c r="O413" s="6"/>
      <c r="P413" s="6"/>
      <c r="Q413" s="6"/>
      <c r="R413" s="6"/>
      <c r="S413" s="23"/>
      <c r="T413" s="23"/>
      <c r="U413" s="23"/>
      <c r="V413" s="6"/>
      <c r="W413" s="6"/>
      <c r="X413" s="6"/>
      <c r="Y413" s="6"/>
      <c r="Z413" s="6"/>
      <c r="AA413" s="6"/>
      <c r="AB413" s="6"/>
      <c r="AC413" s="6"/>
      <c r="AD413" s="6"/>
      <c r="AE413" s="6"/>
      <c r="AF413" s="6"/>
      <c r="AG413" s="6"/>
      <c r="AH413" s="6"/>
      <c r="AI413" s="6"/>
      <c r="AJ413" s="6"/>
    </row>
    <row r="414" spans="1:36" ht="15.75" customHeight="1" x14ac:dyDescent="0.35">
      <c r="A414" s="6"/>
      <c r="B414" s="6"/>
      <c r="C414" s="6"/>
      <c r="D414" s="6"/>
      <c r="E414" s="6"/>
      <c r="F414" s="6"/>
      <c r="G414" s="6"/>
      <c r="H414" s="6"/>
      <c r="I414" s="6"/>
      <c r="J414" s="6"/>
      <c r="K414" s="6"/>
      <c r="L414" s="6"/>
      <c r="M414" s="6"/>
      <c r="N414" s="6"/>
      <c r="O414" s="6"/>
      <c r="P414" s="6"/>
      <c r="Q414" s="6"/>
      <c r="R414" s="6"/>
      <c r="S414" s="23"/>
      <c r="T414" s="23"/>
      <c r="U414" s="23"/>
      <c r="V414" s="6"/>
      <c r="W414" s="6"/>
      <c r="X414" s="6"/>
      <c r="Y414" s="6"/>
      <c r="Z414" s="6"/>
      <c r="AA414" s="6"/>
      <c r="AB414" s="6"/>
      <c r="AC414" s="6"/>
      <c r="AD414" s="6"/>
      <c r="AE414" s="6"/>
      <c r="AF414" s="6"/>
      <c r="AG414" s="6"/>
      <c r="AH414" s="6"/>
      <c r="AI414" s="6"/>
      <c r="AJ414" s="6"/>
    </row>
    <row r="415" spans="1:36" ht="15.75" customHeight="1" x14ac:dyDescent="0.35">
      <c r="A415" s="6"/>
      <c r="B415" s="6"/>
      <c r="C415" s="6"/>
      <c r="D415" s="6"/>
      <c r="E415" s="6"/>
      <c r="F415" s="6"/>
      <c r="G415" s="6"/>
      <c r="H415" s="6"/>
      <c r="I415" s="6"/>
      <c r="J415" s="6"/>
      <c r="K415" s="6"/>
      <c r="L415" s="6"/>
      <c r="M415" s="6"/>
      <c r="N415" s="6"/>
      <c r="O415" s="6"/>
      <c r="P415" s="6"/>
      <c r="Q415" s="6"/>
      <c r="R415" s="6"/>
      <c r="S415" s="23"/>
      <c r="T415" s="23"/>
      <c r="U415" s="23"/>
      <c r="V415" s="6"/>
      <c r="W415" s="6"/>
      <c r="X415" s="6"/>
      <c r="Y415" s="6"/>
      <c r="Z415" s="6"/>
      <c r="AA415" s="6"/>
      <c r="AB415" s="6"/>
      <c r="AC415" s="6"/>
      <c r="AD415" s="6"/>
      <c r="AE415" s="6"/>
      <c r="AF415" s="6"/>
      <c r="AG415" s="6"/>
      <c r="AH415" s="6"/>
      <c r="AI415" s="6"/>
      <c r="AJ415" s="6"/>
    </row>
    <row r="416" spans="1:36" ht="15.75" customHeight="1" x14ac:dyDescent="0.35">
      <c r="A416" s="6"/>
      <c r="B416" s="6"/>
      <c r="C416" s="6"/>
      <c r="D416" s="6"/>
      <c r="E416" s="6"/>
      <c r="F416" s="6"/>
      <c r="G416" s="6"/>
      <c r="H416" s="6"/>
      <c r="I416" s="6"/>
      <c r="J416" s="6"/>
      <c r="K416" s="6"/>
      <c r="L416" s="6"/>
      <c r="M416" s="6"/>
      <c r="N416" s="6"/>
      <c r="O416" s="6"/>
      <c r="P416" s="6"/>
      <c r="Q416" s="6"/>
      <c r="R416" s="6"/>
      <c r="S416" s="23"/>
      <c r="T416" s="23"/>
      <c r="U416" s="23"/>
      <c r="V416" s="6"/>
      <c r="W416" s="6"/>
      <c r="X416" s="6"/>
      <c r="Y416" s="6"/>
      <c r="Z416" s="6"/>
      <c r="AA416" s="6"/>
      <c r="AB416" s="6"/>
      <c r="AC416" s="6"/>
      <c r="AD416" s="6"/>
      <c r="AE416" s="6"/>
      <c r="AF416" s="6"/>
      <c r="AG416" s="6"/>
      <c r="AH416" s="6"/>
      <c r="AI416" s="6"/>
      <c r="AJ416" s="6"/>
    </row>
    <row r="417" spans="1:36" ht="15.75" customHeight="1" x14ac:dyDescent="0.35">
      <c r="A417" s="6"/>
      <c r="B417" s="6"/>
      <c r="C417" s="6"/>
      <c r="D417" s="6"/>
      <c r="E417" s="6"/>
      <c r="F417" s="6"/>
      <c r="G417" s="6"/>
      <c r="H417" s="6"/>
      <c r="I417" s="6"/>
      <c r="J417" s="6"/>
      <c r="K417" s="6"/>
      <c r="L417" s="6"/>
      <c r="M417" s="6"/>
      <c r="N417" s="6"/>
      <c r="O417" s="6"/>
      <c r="P417" s="6"/>
      <c r="Q417" s="6"/>
      <c r="R417" s="6"/>
      <c r="S417" s="23"/>
      <c r="T417" s="23"/>
      <c r="U417" s="23"/>
      <c r="V417" s="6"/>
      <c r="W417" s="6"/>
      <c r="X417" s="6"/>
      <c r="Y417" s="6"/>
      <c r="Z417" s="6"/>
      <c r="AA417" s="6"/>
      <c r="AB417" s="6"/>
      <c r="AC417" s="6"/>
      <c r="AD417" s="6"/>
      <c r="AE417" s="6"/>
      <c r="AF417" s="6"/>
      <c r="AG417" s="6"/>
      <c r="AH417" s="6"/>
      <c r="AI417" s="6"/>
      <c r="AJ417" s="6"/>
    </row>
    <row r="418" spans="1:36" ht="15.75" customHeight="1" x14ac:dyDescent="0.35">
      <c r="A418" s="6"/>
      <c r="B418" s="6"/>
      <c r="C418" s="6"/>
      <c r="D418" s="6"/>
      <c r="E418" s="6"/>
      <c r="F418" s="6"/>
      <c r="G418" s="6"/>
      <c r="H418" s="6"/>
      <c r="I418" s="6"/>
      <c r="J418" s="6"/>
      <c r="K418" s="6"/>
      <c r="L418" s="6"/>
      <c r="M418" s="6"/>
      <c r="N418" s="6"/>
      <c r="O418" s="6"/>
      <c r="P418" s="6"/>
      <c r="Q418" s="6"/>
      <c r="R418" s="6"/>
      <c r="S418" s="23"/>
      <c r="T418" s="23"/>
      <c r="U418" s="23"/>
      <c r="V418" s="6"/>
      <c r="W418" s="6"/>
      <c r="X418" s="6"/>
      <c r="Y418" s="6"/>
      <c r="Z418" s="6"/>
      <c r="AA418" s="6"/>
      <c r="AB418" s="6"/>
      <c r="AC418" s="6"/>
      <c r="AD418" s="6"/>
      <c r="AE418" s="6"/>
      <c r="AF418" s="6"/>
      <c r="AG418" s="6"/>
      <c r="AH418" s="6"/>
      <c r="AI418" s="6"/>
      <c r="AJ418" s="6"/>
    </row>
    <row r="419" spans="1:36" ht="15.75" customHeight="1" x14ac:dyDescent="0.35">
      <c r="A419" s="6"/>
      <c r="B419" s="6"/>
      <c r="C419" s="6"/>
      <c r="D419" s="6"/>
      <c r="E419" s="6"/>
      <c r="F419" s="6"/>
      <c r="G419" s="6"/>
      <c r="H419" s="6"/>
      <c r="I419" s="6"/>
      <c r="J419" s="6"/>
      <c r="K419" s="6"/>
      <c r="L419" s="6"/>
      <c r="M419" s="6"/>
      <c r="N419" s="6"/>
      <c r="O419" s="6"/>
      <c r="P419" s="6"/>
      <c r="Q419" s="6"/>
      <c r="R419" s="6"/>
      <c r="S419" s="23"/>
      <c r="T419" s="23"/>
      <c r="U419" s="23"/>
      <c r="V419" s="6"/>
      <c r="W419" s="6"/>
      <c r="X419" s="6"/>
      <c r="Y419" s="6"/>
      <c r="Z419" s="6"/>
      <c r="AA419" s="6"/>
      <c r="AB419" s="6"/>
      <c r="AC419" s="6"/>
      <c r="AD419" s="6"/>
      <c r="AE419" s="6"/>
      <c r="AF419" s="6"/>
      <c r="AG419" s="6"/>
      <c r="AH419" s="6"/>
      <c r="AI419" s="6"/>
      <c r="AJ419" s="6"/>
    </row>
    <row r="420" spans="1:36" ht="15.75" customHeight="1" x14ac:dyDescent="0.35">
      <c r="A420" s="6"/>
      <c r="B420" s="6"/>
      <c r="C420" s="6"/>
      <c r="D420" s="6"/>
      <c r="E420" s="6"/>
      <c r="F420" s="6"/>
      <c r="G420" s="6"/>
      <c r="H420" s="6"/>
      <c r="I420" s="6"/>
      <c r="J420" s="6"/>
      <c r="K420" s="6"/>
      <c r="L420" s="6"/>
      <c r="M420" s="6"/>
      <c r="N420" s="6"/>
      <c r="O420" s="6"/>
      <c r="P420" s="6"/>
      <c r="Q420" s="6"/>
      <c r="R420" s="6"/>
      <c r="S420" s="23"/>
      <c r="T420" s="23"/>
      <c r="U420" s="23"/>
      <c r="V420" s="6"/>
      <c r="W420" s="6"/>
      <c r="X420" s="6"/>
      <c r="Y420" s="6"/>
      <c r="Z420" s="6"/>
      <c r="AA420" s="6"/>
      <c r="AB420" s="6"/>
      <c r="AC420" s="6"/>
      <c r="AD420" s="6"/>
      <c r="AE420" s="6"/>
      <c r="AF420" s="6"/>
      <c r="AG420" s="6"/>
      <c r="AH420" s="6"/>
      <c r="AI420" s="6"/>
      <c r="AJ420" s="6"/>
    </row>
    <row r="421" spans="1:36" ht="15.75" customHeight="1" x14ac:dyDescent="0.35">
      <c r="A421" s="6"/>
      <c r="B421" s="6"/>
      <c r="C421" s="6"/>
      <c r="D421" s="6"/>
      <c r="E421" s="6"/>
      <c r="F421" s="6"/>
      <c r="G421" s="6"/>
      <c r="H421" s="6"/>
      <c r="I421" s="6"/>
      <c r="J421" s="6"/>
      <c r="K421" s="6"/>
      <c r="L421" s="6"/>
      <c r="M421" s="6"/>
      <c r="N421" s="6"/>
      <c r="O421" s="6"/>
      <c r="P421" s="6"/>
      <c r="Q421" s="6"/>
      <c r="R421" s="6"/>
      <c r="S421" s="23"/>
      <c r="T421" s="23"/>
      <c r="U421" s="23"/>
      <c r="V421" s="6"/>
      <c r="W421" s="6"/>
      <c r="X421" s="6"/>
      <c r="Y421" s="6"/>
      <c r="Z421" s="6"/>
      <c r="AA421" s="6"/>
      <c r="AB421" s="6"/>
      <c r="AC421" s="6"/>
      <c r="AD421" s="6"/>
      <c r="AE421" s="6"/>
      <c r="AF421" s="6"/>
      <c r="AG421" s="6"/>
      <c r="AH421" s="6"/>
      <c r="AI421" s="6"/>
      <c r="AJ421" s="6"/>
    </row>
    <row r="422" spans="1:36" ht="15.75" customHeight="1" x14ac:dyDescent="0.35">
      <c r="A422" s="6"/>
      <c r="B422" s="6"/>
      <c r="C422" s="6"/>
      <c r="D422" s="6"/>
      <c r="E422" s="6"/>
      <c r="F422" s="6"/>
      <c r="G422" s="6"/>
      <c r="H422" s="6"/>
      <c r="I422" s="6"/>
      <c r="J422" s="6"/>
      <c r="K422" s="6"/>
      <c r="L422" s="6"/>
      <c r="M422" s="6"/>
      <c r="N422" s="6"/>
      <c r="O422" s="6"/>
      <c r="P422" s="6"/>
      <c r="Q422" s="6"/>
      <c r="R422" s="6"/>
      <c r="S422" s="23"/>
      <c r="T422" s="23"/>
      <c r="U422" s="23"/>
      <c r="V422" s="6"/>
      <c r="W422" s="6"/>
      <c r="X422" s="6"/>
      <c r="Y422" s="6"/>
      <c r="Z422" s="6"/>
      <c r="AA422" s="6"/>
      <c r="AB422" s="6"/>
      <c r="AC422" s="6"/>
      <c r="AD422" s="6"/>
      <c r="AE422" s="6"/>
      <c r="AF422" s="6"/>
      <c r="AG422" s="6"/>
      <c r="AH422" s="6"/>
      <c r="AI422" s="6"/>
      <c r="AJ422" s="6"/>
    </row>
    <row r="423" spans="1:36" ht="15.75" customHeight="1" x14ac:dyDescent="0.35">
      <c r="A423" s="6"/>
      <c r="B423" s="6"/>
      <c r="C423" s="6"/>
      <c r="D423" s="6"/>
      <c r="E423" s="6"/>
      <c r="F423" s="6"/>
      <c r="G423" s="6"/>
      <c r="H423" s="6"/>
      <c r="I423" s="6"/>
      <c r="J423" s="6"/>
      <c r="K423" s="6"/>
      <c r="L423" s="6"/>
      <c r="M423" s="6"/>
      <c r="N423" s="6"/>
      <c r="O423" s="6"/>
      <c r="P423" s="6"/>
      <c r="Q423" s="6"/>
      <c r="R423" s="6"/>
      <c r="S423" s="23"/>
      <c r="T423" s="23"/>
      <c r="U423" s="23"/>
      <c r="V423" s="6"/>
      <c r="W423" s="6"/>
      <c r="X423" s="6"/>
      <c r="Y423" s="6"/>
      <c r="Z423" s="6"/>
      <c r="AA423" s="6"/>
      <c r="AB423" s="6"/>
      <c r="AC423" s="6"/>
      <c r="AD423" s="6"/>
      <c r="AE423" s="6"/>
      <c r="AF423" s="6"/>
      <c r="AG423" s="6"/>
      <c r="AH423" s="6"/>
      <c r="AI423" s="6"/>
      <c r="AJ423" s="6"/>
    </row>
    <row r="424" spans="1:36" ht="15.75" customHeight="1" x14ac:dyDescent="0.35">
      <c r="A424" s="6"/>
      <c r="B424" s="6"/>
      <c r="C424" s="6"/>
      <c r="D424" s="6"/>
      <c r="E424" s="6"/>
      <c r="F424" s="6"/>
      <c r="G424" s="6"/>
      <c r="H424" s="6"/>
      <c r="I424" s="6"/>
      <c r="J424" s="6"/>
      <c r="K424" s="6"/>
      <c r="L424" s="6"/>
      <c r="M424" s="6"/>
      <c r="N424" s="6"/>
      <c r="O424" s="6"/>
      <c r="P424" s="6"/>
      <c r="Q424" s="6"/>
      <c r="R424" s="6"/>
      <c r="S424" s="23"/>
      <c r="T424" s="23"/>
      <c r="U424" s="23"/>
      <c r="V424" s="6"/>
      <c r="W424" s="6"/>
      <c r="X424" s="6"/>
      <c r="Y424" s="6"/>
      <c r="Z424" s="6"/>
      <c r="AA424" s="6"/>
      <c r="AB424" s="6"/>
      <c r="AC424" s="6"/>
      <c r="AD424" s="6"/>
      <c r="AE424" s="6"/>
      <c r="AF424" s="6"/>
      <c r="AG424" s="6"/>
      <c r="AH424" s="6"/>
      <c r="AI424" s="6"/>
      <c r="AJ424" s="6"/>
    </row>
    <row r="425" spans="1:36" ht="15.75" customHeight="1" x14ac:dyDescent="0.35">
      <c r="A425" s="6"/>
      <c r="B425" s="6"/>
      <c r="C425" s="6"/>
      <c r="D425" s="6"/>
      <c r="E425" s="6"/>
      <c r="F425" s="6"/>
      <c r="G425" s="6"/>
      <c r="H425" s="6"/>
      <c r="I425" s="6"/>
      <c r="J425" s="6"/>
      <c r="K425" s="6"/>
      <c r="L425" s="6"/>
      <c r="M425" s="6"/>
      <c r="N425" s="6"/>
      <c r="O425" s="6"/>
      <c r="P425" s="6"/>
      <c r="Q425" s="6"/>
      <c r="R425" s="6"/>
      <c r="S425" s="23"/>
      <c r="T425" s="23"/>
      <c r="U425" s="23"/>
      <c r="V425" s="6"/>
      <c r="W425" s="6"/>
      <c r="X425" s="6"/>
      <c r="Y425" s="6"/>
      <c r="Z425" s="6"/>
      <c r="AA425" s="6"/>
      <c r="AB425" s="6"/>
      <c r="AC425" s="6"/>
      <c r="AD425" s="6"/>
      <c r="AE425" s="6"/>
      <c r="AF425" s="6"/>
      <c r="AG425" s="6"/>
      <c r="AH425" s="6"/>
      <c r="AI425" s="6"/>
      <c r="AJ425" s="6"/>
    </row>
    <row r="426" spans="1:36" ht="15.75" customHeight="1" x14ac:dyDescent="0.35">
      <c r="A426" s="6"/>
      <c r="B426" s="6"/>
      <c r="C426" s="6"/>
      <c r="D426" s="6"/>
      <c r="E426" s="6"/>
      <c r="F426" s="6"/>
      <c r="G426" s="6"/>
      <c r="H426" s="6"/>
      <c r="I426" s="6"/>
      <c r="J426" s="6"/>
      <c r="K426" s="6"/>
      <c r="L426" s="6"/>
      <c r="M426" s="6"/>
      <c r="N426" s="6"/>
      <c r="O426" s="6"/>
      <c r="P426" s="6"/>
      <c r="Q426" s="6"/>
      <c r="R426" s="6"/>
      <c r="S426" s="23"/>
      <c r="T426" s="23"/>
      <c r="U426" s="23"/>
      <c r="V426" s="6"/>
      <c r="W426" s="6"/>
      <c r="X426" s="6"/>
      <c r="Y426" s="6"/>
      <c r="Z426" s="6"/>
      <c r="AA426" s="6"/>
      <c r="AB426" s="6"/>
      <c r="AC426" s="6"/>
      <c r="AD426" s="6"/>
      <c r="AE426" s="6"/>
      <c r="AF426" s="6"/>
      <c r="AG426" s="6"/>
      <c r="AH426" s="6"/>
      <c r="AI426" s="6"/>
      <c r="AJ426" s="6"/>
    </row>
    <row r="427" spans="1:36" ht="15.75" customHeight="1" x14ac:dyDescent="0.35">
      <c r="A427" s="6"/>
      <c r="B427" s="6"/>
      <c r="C427" s="6"/>
      <c r="D427" s="6"/>
      <c r="E427" s="6"/>
      <c r="F427" s="6"/>
      <c r="G427" s="6"/>
      <c r="H427" s="6"/>
      <c r="I427" s="6"/>
      <c r="J427" s="6"/>
      <c r="K427" s="6"/>
      <c r="L427" s="6"/>
      <c r="M427" s="6"/>
      <c r="N427" s="6"/>
      <c r="O427" s="6"/>
      <c r="P427" s="6"/>
      <c r="Q427" s="6"/>
      <c r="R427" s="6"/>
      <c r="S427" s="23"/>
      <c r="T427" s="23"/>
      <c r="U427" s="23"/>
      <c r="V427" s="6"/>
      <c r="W427" s="6"/>
      <c r="X427" s="6"/>
      <c r="Y427" s="6"/>
      <c r="Z427" s="6"/>
      <c r="AA427" s="6"/>
      <c r="AB427" s="6"/>
      <c r="AC427" s="6"/>
      <c r="AD427" s="6"/>
      <c r="AE427" s="6"/>
      <c r="AF427" s="6"/>
      <c r="AG427" s="6"/>
      <c r="AH427" s="6"/>
      <c r="AI427" s="6"/>
      <c r="AJ427" s="6"/>
    </row>
    <row r="428" spans="1:36" ht="15.75" customHeight="1" x14ac:dyDescent="0.35">
      <c r="A428" s="6"/>
      <c r="B428" s="6"/>
      <c r="C428" s="6"/>
      <c r="D428" s="6"/>
      <c r="E428" s="6"/>
      <c r="F428" s="6"/>
      <c r="G428" s="6"/>
      <c r="H428" s="6"/>
      <c r="I428" s="6"/>
      <c r="J428" s="6"/>
      <c r="K428" s="6"/>
      <c r="L428" s="6"/>
      <c r="M428" s="6"/>
      <c r="N428" s="6"/>
      <c r="O428" s="6"/>
      <c r="P428" s="6"/>
      <c r="Q428" s="6"/>
      <c r="R428" s="6"/>
      <c r="S428" s="23"/>
      <c r="T428" s="23"/>
      <c r="U428" s="23"/>
      <c r="V428" s="6"/>
      <c r="W428" s="6"/>
      <c r="X428" s="6"/>
      <c r="Y428" s="6"/>
      <c r="Z428" s="6"/>
      <c r="AA428" s="6"/>
      <c r="AB428" s="6"/>
      <c r="AC428" s="6"/>
      <c r="AD428" s="6"/>
      <c r="AE428" s="6"/>
      <c r="AF428" s="6"/>
      <c r="AG428" s="6"/>
      <c r="AH428" s="6"/>
      <c r="AI428" s="6"/>
      <c r="AJ428" s="6"/>
    </row>
    <row r="429" spans="1:36" ht="15.75" customHeight="1" x14ac:dyDescent="0.35">
      <c r="A429" s="6"/>
      <c r="B429" s="6"/>
      <c r="C429" s="6"/>
      <c r="D429" s="6"/>
      <c r="E429" s="6"/>
      <c r="F429" s="6"/>
      <c r="G429" s="6"/>
      <c r="H429" s="6"/>
      <c r="I429" s="6"/>
      <c r="J429" s="6"/>
      <c r="K429" s="6"/>
      <c r="L429" s="6"/>
      <c r="M429" s="6"/>
      <c r="N429" s="6"/>
      <c r="O429" s="6"/>
      <c r="P429" s="6"/>
      <c r="Q429" s="6"/>
      <c r="R429" s="6"/>
      <c r="S429" s="23"/>
      <c r="T429" s="23"/>
      <c r="U429" s="23"/>
      <c r="V429" s="6"/>
      <c r="W429" s="6"/>
      <c r="X429" s="6"/>
      <c r="Y429" s="6"/>
      <c r="Z429" s="6"/>
      <c r="AA429" s="6"/>
      <c r="AB429" s="6"/>
      <c r="AC429" s="6"/>
      <c r="AD429" s="6"/>
      <c r="AE429" s="6"/>
      <c r="AF429" s="6"/>
      <c r="AG429" s="6"/>
      <c r="AH429" s="6"/>
      <c r="AI429" s="6"/>
      <c r="AJ429" s="6"/>
    </row>
    <row r="430" spans="1:36" ht="15.75" customHeight="1" x14ac:dyDescent="0.35">
      <c r="A430" s="6"/>
      <c r="B430" s="6"/>
      <c r="C430" s="6"/>
      <c r="D430" s="6"/>
      <c r="E430" s="6"/>
      <c r="F430" s="6"/>
      <c r="G430" s="6"/>
      <c r="H430" s="6"/>
      <c r="I430" s="6"/>
      <c r="J430" s="6"/>
      <c r="K430" s="6"/>
      <c r="L430" s="6"/>
      <c r="M430" s="6"/>
      <c r="N430" s="6"/>
      <c r="O430" s="6"/>
      <c r="P430" s="6"/>
      <c r="Q430" s="6"/>
      <c r="R430" s="6"/>
      <c r="S430" s="23"/>
      <c r="T430" s="23"/>
      <c r="U430" s="23"/>
      <c r="V430" s="6"/>
      <c r="W430" s="6"/>
      <c r="X430" s="6"/>
      <c r="Y430" s="6"/>
      <c r="Z430" s="6"/>
      <c r="AA430" s="6"/>
      <c r="AB430" s="6"/>
      <c r="AC430" s="6"/>
      <c r="AD430" s="6"/>
      <c r="AE430" s="6"/>
      <c r="AF430" s="6"/>
      <c r="AG430" s="6"/>
      <c r="AH430" s="6"/>
      <c r="AI430" s="6"/>
      <c r="AJ430" s="6"/>
    </row>
    <row r="431" spans="1:36" ht="15.75" customHeight="1" x14ac:dyDescent="0.35">
      <c r="A431" s="6"/>
      <c r="B431" s="6"/>
      <c r="C431" s="6"/>
      <c r="D431" s="6"/>
      <c r="E431" s="6"/>
      <c r="F431" s="6"/>
      <c r="G431" s="6"/>
      <c r="H431" s="6"/>
      <c r="I431" s="6"/>
      <c r="J431" s="6"/>
      <c r="K431" s="6"/>
      <c r="L431" s="6"/>
      <c r="M431" s="6"/>
      <c r="N431" s="6"/>
      <c r="O431" s="6"/>
      <c r="P431" s="6"/>
      <c r="Q431" s="6"/>
      <c r="R431" s="6"/>
      <c r="S431" s="23"/>
      <c r="T431" s="23"/>
      <c r="U431" s="23"/>
      <c r="V431" s="6"/>
      <c r="W431" s="6"/>
      <c r="X431" s="6"/>
      <c r="Y431" s="6"/>
      <c r="Z431" s="6"/>
      <c r="AA431" s="6"/>
      <c r="AB431" s="6"/>
      <c r="AC431" s="6"/>
      <c r="AD431" s="6"/>
      <c r="AE431" s="6"/>
      <c r="AF431" s="6"/>
      <c r="AG431" s="6"/>
      <c r="AH431" s="6"/>
      <c r="AI431" s="6"/>
      <c r="AJ431" s="6"/>
    </row>
    <row r="432" spans="1:36" ht="15.75" customHeight="1" x14ac:dyDescent="0.35">
      <c r="A432" s="6"/>
      <c r="B432" s="6"/>
      <c r="C432" s="6"/>
      <c r="D432" s="6"/>
      <c r="E432" s="6"/>
      <c r="F432" s="6"/>
      <c r="G432" s="6"/>
      <c r="H432" s="6"/>
      <c r="I432" s="6"/>
      <c r="J432" s="6"/>
      <c r="K432" s="6"/>
      <c r="L432" s="6"/>
      <c r="M432" s="6"/>
      <c r="N432" s="6"/>
      <c r="O432" s="6"/>
      <c r="P432" s="6"/>
      <c r="Q432" s="6"/>
      <c r="R432" s="6"/>
      <c r="S432" s="23"/>
      <c r="T432" s="23"/>
      <c r="U432" s="23"/>
      <c r="V432" s="6"/>
      <c r="W432" s="6"/>
      <c r="X432" s="6"/>
      <c r="Y432" s="6"/>
      <c r="Z432" s="6"/>
      <c r="AA432" s="6"/>
      <c r="AB432" s="6"/>
      <c r="AC432" s="6"/>
      <c r="AD432" s="6"/>
      <c r="AE432" s="6"/>
      <c r="AF432" s="6"/>
      <c r="AG432" s="6"/>
      <c r="AH432" s="6"/>
      <c r="AI432" s="6"/>
      <c r="AJ432" s="6"/>
    </row>
    <row r="433" spans="1:36" ht="15.75" customHeight="1" x14ac:dyDescent="0.35">
      <c r="A433" s="6"/>
      <c r="B433" s="6"/>
      <c r="C433" s="6"/>
      <c r="D433" s="6"/>
      <c r="E433" s="6"/>
      <c r="F433" s="6"/>
      <c r="G433" s="6"/>
      <c r="H433" s="6"/>
      <c r="I433" s="6"/>
      <c r="J433" s="6"/>
      <c r="K433" s="6"/>
      <c r="L433" s="6"/>
      <c r="M433" s="6"/>
      <c r="N433" s="6"/>
      <c r="O433" s="6"/>
      <c r="P433" s="6"/>
      <c r="Q433" s="6"/>
      <c r="R433" s="6"/>
      <c r="S433" s="23"/>
      <c r="T433" s="23"/>
      <c r="U433" s="23"/>
      <c r="V433" s="6"/>
      <c r="W433" s="6"/>
      <c r="X433" s="6"/>
      <c r="Y433" s="6"/>
      <c r="Z433" s="6"/>
      <c r="AA433" s="6"/>
      <c r="AB433" s="6"/>
      <c r="AC433" s="6"/>
      <c r="AD433" s="6"/>
      <c r="AE433" s="6"/>
      <c r="AF433" s="6"/>
      <c r="AG433" s="6"/>
      <c r="AH433" s="6"/>
      <c r="AI433" s="6"/>
      <c r="AJ433" s="6"/>
    </row>
    <row r="434" spans="1:36" ht="15.75" customHeight="1" x14ac:dyDescent="0.35">
      <c r="A434" s="6"/>
      <c r="B434" s="6"/>
      <c r="C434" s="6"/>
      <c r="D434" s="6"/>
      <c r="E434" s="6"/>
      <c r="F434" s="6"/>
      <c r="G434" s="6"/>
      <c r="H434" s="6"/>
      <c r="I434" s="6"/>
      <c r="J434" s="6"/>
      <c r="K434" s="6"/>
      <c r="L434" s="6"/>
      <c r="M434" s="6"/>
      <c r="N434" s="6"/>
      <c r="O434" s="6"/>
      <c r="P434" s="6"/>
      <c r="Q434" s="6"/>
      <c r="R434" s="6"/>
      <c r="S434" s="23"/>
      <c r="T434" s="23"/>
      <c r="U434" s="23"/>
      <c r="V434" s="6"/>
      <c r="W434" s="6"/>
      <c r="X434" s="6"/>
      <c r="Y434" s="6"/>
      <c r="Z434" s="6"/>
      <c r="AA434" s="6"/>
      <c r="AB434" s="6"/>
      <c r="AC434" s="6"/>
      <c r="AD434" s="6"/>
      <c r="AE434" s="6"/>
      <c r="AF434" s="6"/>
      <c r="AG434" s="6"/>
      <c r="AH434" s="6"/>
      <c r="AI434" s="6"/>
      <c r="AJ434" s="6"/>
    </row>
    <row r="435" spans="1:36" ht="15.75" customHeight="1" x14ac:dyDescent="0.35">
      <c r="A435" s="6"/>
      <c r="B435" s="6"/>
      <c r="C435" s="6"/>
      <c r="D435" s="6"/>
      <c r="E435" s="6"/>
      <c r="F435" s="6"/>
      <c r="G435" s="6"/>
      <c r="H435" s="6"/>
      <c r="I435" s="6"/>
      <c r="J435" s="6"/>
      <c r="K435" s="6"/>
      <c r="L435" s="6"/>
      <c r="M435" s="6"/>
      <c r="N435" s="6"/>
      <c r="O435" s="6"/>
      <c r="P435" s="6"/>
      <c r="Q435" s="6"/>
      <c r="R435" s="6"/>
      <c r="S435" s="23"/>
      <c r="T435" s="23"/>
      <c r="U435" s="23"/>
      <c r="V435" s="6"/>
      <c r="W435" s="6"/>
      <c r="X435" s="6"/>
      <c r="Y435" s="6"/>
      <c r="Z435" s="6"/>
      <c r="AA435" s="6"/>
      <c r="AB435" s="6"/>
      <c r="AC435" s="6"/>
      <c r="AD435" s="6"/>
      <c r="AE435" s="6"/>
      <c r="AF435" s="6"/>
      <c r="AG435" s="6"/>
      <c r="AH435" s="6"/>
      <c r="AI435" s="6"/>
      <c r="AJ435" s="6"/>
    </row>
    <row r="436" spans="1:36" ht="15.75" customHeight="1" x14ac:dyDescent="0.35">
      <c r="A436" s="6"/>
      <c r="B436" s="6"/>
      <c r="C436" s="6"/>
      <c r="D436" s="6"/>
      <c r="E436" s="6"/>
      <c r="F436" s="6"/>
      <c r="G436" s="6"/>
      <c r="H436" s="6"/>
      <c r="I436" s="6"/>
      <c r="J436" s="6"/>
      <c r="K436" s="6"/>
      <c r="L436" s="6"/>
      <c r="M436" s="6"/>
      <c r="N436" s="6"/>
      <c r="O436" s="6"/>
      <c r="P436" s="6"/>
      <c r="Q436" s="6"/>
      <c r="R436" s="6"/>
      <c r="S436" s="23"/>
      <c r="T436" s="23"/>
      <c r="U436" s="23"/>
      <c r="V436" s="6"/>
      <c r="W436" s="6"/>
      <c r="X436" s="6"/>
      <c r="Y436" s="6"/>
      <c r="Z436" s="6"/>
      <c r="AA436" s="6"/>
      <c r="AB436" s="6"/>
      <c r="AC436" s="6"/>
      <c r="AD436" s="6"/>
      <c r="AE436" s="6"/>
      <c r="AF436" s="6"/>
      <c r="AG436" s="6"/>
      <c r="AH436" s="6"/>
      <c r="AI436" s="6"/>
      <c r="AJ436" s="6"/>
    </row>
    <row r="437" spans="1:36" ht="15.75" customHeight="1" x14ac:dyDescent="0.35">
      <c r="A437" s="6"/>
      <c r="B437" s="6"/>
      <c r="C437" s="6"/>
      <c r="D437" s="6"/>
      <c r="E437" s="6"/>
      <c r="F437" s="6"/>
      <c r="G437" s="6"/>
      <c r="H437" s="6"/>
      <c r="I437" s="6"/>
      <c r="J437" s="6"/>
      <c r="K437" s="6"/>
      <c r="L437" s="6"/>
      <c r="M437" s="6"/>
      <c r="N437" s="6"/>
      <c r="O437" s="6"/>
      <c r="P437" s="6"/>
      <c r="Q437" s="6"/>
      <c r="R437" s="6"/>
      <c r="S437" s="23"/>
      <c r="T437" s="23"/>
      <c r="U437" s="23"/>
      <c r="V437" s="6"/>
      <c r="W437" s="6"/>
      <c r="X437" s="6"/>
      <c r="Y437" s="6"/>
      <c r="Z437" s="6"/>
      <c r="AA437" s="6"/>
      <c r="AB437" s="6"/>
      <c r="AC437" s="6"/>
      <c r="AD437" s="6"/>
      <c r="AE437" s="6"/>
      <c r="AF437" s="6"/>
      <c r="AG437" s="6"/>
      <c r="AH437" s="6"/>
      <c r="AI437" s="6"/>
      <c r="AJ437" s="6"/>
    </row>
    <row r="438" spans="1:36" ht="15.75" customHeight="1" x14ac:dyDescent="0.35">
      <c r="A438" s="6"/>
      <c r="B438" s="6"/>
      <c r="C438" s="6"/>
      <c r="D438" s="6"/>
      <c r="E438" s="6"/>
      <c r="F438" s="6"/>
      <c r="G438" s="6"/>
      <c r="H438" s="6"/>
      <c r="I438" s="6"/>
      <c r="J438" s="6"/>
      <c r="K438" s="6"/>
      <c r="L438" s="6"/>
      <c r="M438" s="6"/>
      <c r="N438" s="6"/>
      <c r="O438" s="6"/>
      <c r="P438" s="6"/>
      <c r="Q438" s="6"/>
      <c r="R438" s="6"/>
      <c r="S438" s="23"/>
      <c r="T438" s="23"/>
      <c r="U438" s="23"/>
      <c r="V438" s="6"/>
      <c r="W438" s="6"/>
      <c r="X438" s="6"/>
      <c r="Y438" s="6"/>
      <c r="Z438" s="6"/>
      <c r="AA438" s="6"/>
      <c r="AB438" s="6"/>
      <c r="AC438" s="6"/>
      <c r="AD438" s="6"/>
      <c r="AE438" s="6"/>
      <c r="AF438" s="6"/>
      <c r="AG438" s="6"/>
      <c r="AH438" s="6"/>
      <c r="AI438" s="6"/>
      <c r="AJ438" s="6"/>
    </row>
    <row r="439" spans="1:36" ht="15.75" customHeight="1" x14ac:dyDescent="0.35">
      <c r="A439" s="6"/>
      <c r="B439" s="6"/>
      <c r="C439" s="6"/>
      <c r="D439" s="6"/>
      <c r="E439" s="6"/>
      <c r="F439" s="6"/>
      <c r="G439" s="6"/>
      <c r="H439" s="6"/>
      <c r="I439" s="6"/>
      <c r="J439" s="6"/>
      <c r="K439" s="6"/>
      <c r="L439" s="6"/>
      <c r="M439" s="6"/>
      <c r="N439" s="6"/>
      <c r="O439" s="6"/>
      <c r="P439" s="6"/>
      <c r="Q439" s="6"/>
      <c r="R439" s="6"/>
      <c r="S439" s="23"/>
      <c r="T439" s="23"/>
      <c r="U439" s="23"/>
      <c r="V439" s="6"/>
      <c r="W439" s="6"/>
      <c r="X439" s="6"/>
      <c r="Y439" s="6"/>
      <c r="Z439" s="6"/>
      <c r="AA439" s="6"/>
      <c r="AB439" s="6"/>
      <c r="AC439" s="6"/>
      <c r="AD439" s="6"/>
      <c r="AE439" s="6"/>
      <c r="AF439" s="6"/>
      <c r="AG439" s="6"/>
      <c r="AH439" s="6"/>
      <c r="AI439" s="6"/>
      <c r="AJ439" s="6"/>
    </row>
    <row r="440" spans="1:36" ht="15.75" customHeight="1" x14ac:dyDescent="0.35">
      <c r="A440" s="6"/>
      <c r="B440" s="6"/>
      <c r="C440" s="6"/>
      <c r="D440" s="6"/>
      <c r="E440" s="6"/>
      <c r="F440" s="6"/>
      <c r="G440" s="6"/>
      <c r="H440" s="6"/>
      <c r="I440" s="6"/>
      <c r="J440" s="6"/>
      <c r="K440" s="6"/>
      <c r="L440" s="6"/>
      <c r="M440" s="6"/>
      <c r="N440" s="6"/>
      <c r="O440" s="6"/>
      <c r="P440" s="6"/>
      <c r="Q440" s="6"/>
      <c r="R440" s="6"/>
      <c r="S440" s="23"/>
      <c r="T440" s="23"/>
      <c r="U440" s="23"/>
      <c r="V440" s="6"/>
      <c r="W440" s="6"/>
      <c r="X440" s="6"/>
      <c r="Y440" s="6"/>
      <c r="Z440" s="6"/>
      <c r="AA440" s="6"/>
      <c r="AB440" s="6"/>
      <c r="AC440" s="6"/>
      <c r="AD440" s="6"/>
      <c r="AE440" s="6"/>
      <c r="AF440" s="6"/>
      <c r="AG440" s="6"/>
      <c r="AH440" s="6"/>
      <c r="AI440" s="6"/>
      <c r="AJ440" s="6"/>
    </row>
    <row r="441" spans="1:36" ht="15.75" customHeight="1" x14ac:dyDescent="0.35">
      <c r="A441" s="6"/>
      <c r="B441" s="6"/>
      <c r="C441" s="6"/>
      <c r="D441" s="6"/>
      <c r="E441" s="6"/>
      <c r="F441" s="6"/>
      <c r="G441" s="6"/>
      <c r="H441" s="6"/>
      <c r="I441" s="6"/>
      <c r="J441" s="6"/>
      <c r="K441" s="6"/>
      <c r="L441" s="6"/>
      <c r="M441" s="6"/>
      <c r="N441" s="6"/>
      <c r="O441" s="6"/>
      <c r="P441" s="6"/>
      <c r="Q441" s="6"/>
      <c r="R441" s="6"/>
      <c r="S441" s="23"/>
      <c r="T441" s="23"/>
      <c r="U441" s="23"/>
      <c r="V441" s="6"/>
      <c r="W441" s="6"/>
      <c r="X441" s="6"/>
      <c r="Y441" s="6"/>
      <c r="Z441" s="6"/>
      <c r="AA441" s="6"/>
      <c r="AB441" s="6"/>
      <c r="AC441" s="6"/>
      <c r="AD441" s="6"/>
      <c r="AE441" s="6"/>
      <c r="AF441" s="6"/>
      <c r="AG441" s="6"/>
      <c r="AH441" s="6"/>
      <c r="AI441" s="6"/>
      <c r="AJ441" s="6"/>
    </row>
    <row r="442" spans="1:36" ht="15.75" customHeight="1" x14ac:dyDescent="0.35">
      <c r="A442" s="6"/>
      <c r="B442" s="6"/>
      <c r="C442" s="6"/>
      <c r="D442" s="6"/>
      <c r="E442" s="6"/>
      <c r="F442" s="6"/>
      <c r="G442" s="6"/>
      <c r="H442" s="6"/>
      <c r="I442" s="6"/>
      <c r="J442" s="6"/>
      <c r="K442" s="6"/>
      <c r="L442" s="6"/>
      <c r="M442" s="6"/>
      <c r="N442" s="6"/>
      <c r="O442" s="6"/>
      <c r="P442" s="6"/>
      <c r="Q442" s="6"/>
      <c r="R442" s="6"/>
      <c r="S442" s="23"/>
      <c r="T442" s="23"/>
      <c r="U442" s="23"/>
      <c r="V442" s="6"/>
      <c r="W442" s="6"/>
      <c r="X442" s="6"/>
      <c r="Y442" s="6"/>
      <c r="Z442" s="6"/>
      <c r="AA442" s="6"/>
      <c r="AB442" s="6"/>
      <c r="AC442" s="6"/>
      <c r="AD442" s="6"/>
      <c r="AE442" s="6"/>
      <c r="AF442" s="6"/>
      <c r="AG442" s="6"/>
      <c r="AH442" s="6"/>
      <c r="AI442" s="6"/>
      <c r="AJ442" s="6"/>
    </row>
    <row r="443" spans="1:36" ht="15.75" customHeight="1" x14ac:dyDescent="0.35">
      <c r="A443" s="6"/>
      <c r="B443" s="6"/>
      <c r="C443" s="6"/>
      <c r="D443" s="6"/>
      <c r="E443" s="6"/>
      <c r="F443" s="6"/>
      <c r="G443" s="6"/>
      <c r="H443" s="6"/>
      <c r="I443" s="6"/>
      <c r="J443" s="6"/>
      <c r="K443" s="6"/>
      <c r="L443" s="6"/>
      <c r="M443" s="6"/>
      <c r="N443" s="6"/>
      <c r="O443" s="6"/>
      <c r="P443" s="6"/>
      <c r="Q443" s="6"/>
      <c r="R443" s="6"/>
      <c r="S443" s="23"/>
      <c r="T443" s="23"/>
      <c r="U443" s="23"/>
      <c r="V443" s="6"/>
      <c r="W443" s="6"/>
      <c r="X443" s="6"/>
      <c r="Y443" s="6"/>
      <c r="Z443" s="6"/>
      <c r="AA443" s="6"/>
      <c r="AB443" s="6"/>
      <c r="AC443" s="6"/>
      <c r="AD443" s="6"/>
      <c r="AE443" s="6"/>
      <c r="AF443" s="6"/>
      <c r="AG443" s="6"/>
      <c r="AH443" s="6"/>
      <c r="AI443" s="6"/>
      <c r="AJ443" s="6"/>
    </row>
    <row r="444" spans="1:36" ht="15.75" customHeight="1" x14ac:dyDescent="0.35">
      <c r="A444" s="6"/>
      <c r="B444" s="6"/>
      <c r="C444" s="6"/>
      <c r="D444" s="6"/>
      <c r="E444" s="6"/>
      <c r="F444" s="6"/>
      <c r="G444" s="6"/>
      <c r="H444" s="6"/>
      <c r="I444" s="6"/>
      <c r="J444" s="6"/>
      <c r="K444" s="6"/>
      <c r="L444" s="6"/>
      <c r="M444" s="6"/>
      <c r="N444" s="6"/>
      <c r="O444" s="6"/>
      <c r="P444" s="6"/>
      <c r="Q444" s="6"/>
      <c r="R444" s="6"/>
      <c r="S444" s="23"/>
      <c r="T444" s="23"/>
      <c r="U444" s="23"/>
      <c r="V444" s="6"/>
      <c r="W444" s="6"/>
      <c r="X444" s="6"/>
      <c r="Y444" s="6"/>
      <c r="Z444" s="6"/>
      <c r="AA444" s="6"/>
      <c r="AB444" s="6"/>
      <c r="AC444" s="6"/>
      <c r="AD444" s="6"/>
      <c r="AE444" s="6"/>
      <c r="AF444" s="6"/>
      <c r="AG444" s="6"/>
      <c r="AH444" s="6"/>
      <c r="AI444" s="6"/>
      <c r="AJ444" s="6"/>
    </row>
    <row r="445" spans="1:36" ht="15.75" customHeight="1" x14ac:dyDescent="0.35">
      <c r="A445" s="6"/>
      <c r="B445" s="6"/>
      <c r="C445" s="6"/>
      <c r="D445" s="6"/>
      <c r="E445" s="6"/>
      <c r="F445" s="6"/>
      <c r="G445" s="6"/>
      <c r="H445" s="6"/>
      <c r="I445" s="6"/>
      <c r="J445" s="6"/>
      <c r="K445" s="6"/>
      <c r="L445" s="6"/>
      <c r="M445" s="6"/>
      <c r="N445" s="6"/>
      <c r="O445" s="6"/>
      <c r="P445" s="6"/>
      <c r="Q445" s="6"/>
      <c r="R445" s="6"/>
      <c r="S445" s="23"/>
      <c r="T445" s="23"/>
      <c r="U445" s="23"/>
      <c r="V445" s="6"/>
      <c r="W445" s="6"/>
      <c r="X445" s="6"/>
      <c r="Y445" s="6"/>
      <c r="Z445" s="6"/>
      <c r="AA445" s="6"/>
      <c r="AB445" s="6"/>
      <c r="AC445" s="6"/>
      <c r="AD445" s="6"/>
      <c r="AE445" s="6"/>
      <c r="AF445" s="6"/>
      <c r="AG445" s="6"/>
      <c r="AH445" s="6"/>
      <c r="AI445" s="6"/>
      <c r="AJ445" s="6"/>
    </row>
    <row r="446" spans="1:36" ht="15.75" customHeight="1" x14ac:dyDescent="0.35">
      <c r="A446" s="6"/>
      <c r="B446" s="6"/>
      <c r="C446" s="6"/>
      <c r="D446" s="6"/>
      <c r="E446" s="6"/>
      <c r="F446" s="6"/>
      <c r="G446" s="6"/>
      <c r="H446" s="6"/>
      <c r="I446" s="6"/>
      <c r="J446" s="6"/>
      <c r="K446" s="6"/>
      <c r="L446" s="6"/>
      <c r="M446" s="6"/>
      <c r="N446" s="6"/>
      <c r="O446" s="6"/>
      <c r="P446" s="6"/>
      <c r="Q446" s="6"/>
      <c r="R446" s="6"/>
      <c r="S446" s="23"/>
      <c r="T446" s="23"/>
      <c r="U446" s="23"/>
      <c r="V446" s="6"/>
      <c r="W446" s="6"/>
      <c r="X446" s="6"/>
      <c r="Y446" s="6"/>
      <c r="Z446" s="6"/>
      <c r="AA446" s="6"/>
      <c r="AB446" s="6"/>
      <c r="AC446" s="6"/>
      <c r="AD446" s="6"/>
      <c r="AE446" s="6"/>
      <c r="AF446" s="6"/>
      <c r="AG446" s="6"/>
      <c r="AH446" s="6"/>
      <c r="AI446" s="6"/>
      <c r="AJ446" s="6"/>
    </row>
    <row r="447" spans="1:36" ht="15.75" customHeight="1" x14ac:dyDescent="0.35">
      <c r="A447" s="6"/>
      <c r="B447" s="6"/>
      <c r="C447" s="6"/>
      <c r="D447" s="6"/>
      <c r="E447" s="6"/>
      <c r="F447" s="6"/>
      <c r="G447" s="6"/>
      <c r="H447" s="6"/>
      <c r="I447" s="6"/>
      <c r="J447" s="6"/>
      <c r="K447" s="6"/>
      <c r="L447" s="6"/>
      <c r="M447" s="6"/>
      <c r="N447" s="6"/>
      <c r="O447" s="6"/>
      <c r="P447" s="6"/>
      <c r="Q447" s="6"/>
      <c r="R447" s="6"/>
      <c r="S447" s="23"/>
      <c r="T447" s="23"/>
      <c r="U447" s="23"/>
      <c r="V447" s="6"/>
      <c r="W447" s="6"/>
      <c r="X447" s="6"/>
      <c r="Y447" s="6"/>
      <c r="Z447" s="6"/>
      <c r="AA447" s="6"/>
      <c r="AB447" s="6"/>
      <c r="AC447" s="6"/>
      <c r="AD447" s="6"/>
      <c r="AE447" s="6"/>
      <c r="AF447" s="6"/>
      <c r="AG447" s="6"/>
      <c r="AH447" s="6"/>
      <c r="AI447" s="6"/>
      <c r="AJ447" s="6"/>
    </row>
    <row r="448" spans="1:36" ht="15.75" customHeight="1" x14ac:dyDescent="0.35">
      <c r="A448" s="6"/>
      <c r="B448" s="6"/>
      <c r="C448" s="6"/>
      <c r="D448" s="6"/>
      <c r="E448" s="6"/>
      <c r="F448" s="6"/>
      <c r="G448" s="6"/>
      <c r="H448" s="6"/>
      <c r="I448" s="6"/>
      <c r="J448" s="6"/>
      <c r="K448" s="6"/>
      <c r="L448" s="6"/>
      <c r="M448" s="6"/>
      <c r="N448" s="6"/>
      <c r="O448" s="6"/>
      <c r="P448" s="6"/>
      <c r="Q448" s="6"/>
      <c r="R448" s="6"/>
      <c r="S448" s="23"/>
      <c r="T448" s="23"/>
      <c r="U448" s="23"/>
      <c r="V448" s="6"/>
      <c r="W448" s="6"/>
      <c r="X448" s="6"/>
      <c r="Y448" s="6"/>
      <c r="Z448" s="6"/>
      <c r="AA448" s="6"/>
      <c r="AB448" s="6"/>
      <c r="AC448" s="6"/>
      <c r="AD448" s="6"/>
      <c r="AE448" s="6"/>
      <c r="AF448" s="6"/>
      <c r="AG448" s="6"/>
      <c r="AH448" s="6"/>
      <c r="AI448" s="6"/>
      <c r="AJ448" s="6"/>
    </row>
    <row r="449" spans="1:36" ht="15.75" customHeight="1" x14ac:dyDescent="0.35">
      <c r="A449" s="6"/>
      <c r="B449" s="6"/>
      <c r="C449" s="6"/>
      <c r="D449" s="6"/>
      <c r="E449" s="6"/>
      <c r="F449" s="6"/>
      <c r="G449" s="6"/>
      <c r="H449" s="6"/>
      <c r="I449" s="6"/>
      <c r="J449" s="6"/>
      <c r="K449" s="6"/>
      <c r="L449" s="6"/>
      <c r="M449" s="6"/>
      <c r="N449" s="6"/>
      <c r="O449" s="6"/>
      <c r="P449" s="6"/>
      <c r="Q449" s="6"/>
      <c r="R449" s="6"/>
      <c r="S449" s="23"/>
      <c r="T449" s="23"/>
      <c r="U449" s="23"/>
      <c r="V449" s="6"/>
      <c r="W449" s="6"/>
      <c r="X449" s="6"/>
      <c r="Y449" s="6"/>
      <c r="Z449" s="6"/>
      <c r="AA449" s="6"/>
      <c r="AB449" s="6"/>
      <c r="AC449" s="6"/>
      <c r="AD449" s="6"/>
      <c r="AE449" s="6"/>
      <c r="AF449" s="6"/>
      <c r="AG449" s="6"/>
      <c r="AH449" s="6"/>
      <c r="AI449" s="6"/>
      <c r="AJ449" s="6"/>
    </row>
    <row r="450" spans="1:36" ht="15.75" customHeight="1" x14ac:dyDescent="0.35">
      <c r="A450" s="6"/>
      <c r="B450" s="6"/>
      <c r="C450" s="6"/>
      <c r="D450" s="6"/>
      <c r="E450" s="6"/>
      <c r="F450" s="6"/>
      <c r="G450" s="6"/>
      <c r="H450" s="6"/>
      <c r="I450" s="6"/>
      <c r="J450" s="6"/>
      <c r="K450" s="6"/>
      <c r="L450" s="6"/>
      <c r="M450" s="6"/>
      <c r="N450" s="6"/>
      <c r="O450" s="6"/>
      <c r="P450" s="6"/>
      <c r="Q450" s="6"/>
      <c r="R450" s="6"/>
      <c r="S450" s="23"/>
      <c r="T450" s="23"/>
      <c r="U450" s="23"/>
      <c r="V450" s="6"/>
      <c r="W450" s="6"/>
      <c r="X450" s="6"/>
      <c r="Y450" s="6"/>
      <c r="Z450" s="6"/>
      <c r="AA450" s="6"/>
      <c r="AB450" s="6"/>
      <c r="AC450" s="6"/>
      <c r="AD450" s="6"/>
      <c r="AE450" s="6"/>
      <c r="AF450" s="6"/>
      <c r="AG450" s="6"/>
      <c r="AH450" s="6"/>
      <c r="AI450" s="6"/>
      <c r="AJ450" s="6"/>
    </row>
    <row r="451" spans="1:36" ht="15.75" customHeight="1" x14ac:dyDescent="0.35">
      <c r="A451" s="6"/>
      <c r="B451" s="6"/>
      <c r="C451" s="6"/>
      <c r="D451" s="6"/>
      <c r="E451" s="6"/>
      <c r="F451" s="6"/>
      <c r="G451" s="6"/>
      <c r="H451" s="6"/>
      <c r="I451" s="6"/>
      <c r="J451" s="6"/>
      <c r="K451" s="6"/>
      <c r="L451" s="6"/>
      <c r="M451" s="6"/>
      <c r="N451" s="6"/>
      <c r="O451" s="6"/>
      <c r="P451" s="6"/>
      <c r="Q451" s="6"/>
      <c r="R451" s="6"/>
      <c r="S451" s="23"/>
      <c r="T451" s="23"/>
      <c r="U451" s="23"/>
      <c r="V451" s="6"/>
      <c r="W451" s="6"/>
      <c r="X451" s="6"/>
      <c r="Y451" s="6"/>
      <c r="Z451" s="6"/>
      <c r="AA451" s="6"/>
      <c r="AB451" s="6"/>
      <c r="AC451" s="6"/>
      <c r="AD451" s="6"/>
      <c r="AE451" s="6"/>
      <c r="AF451" s="6"/>
      <c r="AG451" s="6"/>
      <c r="AH451" s="6"/>
      <c r="AI451" s="6"/>
      <c r="AJ451" s="6"/>
    </row>
    <row r="452" spans="1:36" ht="15.75" customHeight="1" x14ac:dyDescent="0.35">
      <c r="A452" s="6"/>
      <c r="B452" s="6"/>
      <c r="C452" s="6"/>
      <c r="D452" s="6"/>
      <c r="E452" s="6"/>
      <c r="F452" s="6"/>
      <c r="G452" s="6"/>
      <c r="H452" s="6"/>
      <c r="I452" s="6"/>
      <c r="J452" s="6"/>
      <c r="K452" s="6"/>
      <c r="L452" s="6"/>
      <c r="M452" s="6"/>
      <c r="N452" s="6"/>
      <c r="O452" s="6"/>
      <c r="P452" s="6"/>
      <c r="Q452" s="6"/>
      <c r="R452" s="6"/>
      <c r="S452" s="23"/>
      <c r="T452" s="23"/>
      <c r="U452" s="23"/>
      <c r="V452" s="6"/>
      <c r="W452" s="6"/>
      <c r="X452" s="6"/>
      <c r="Y452" s="6"/>
      <c r="Z452" s="6"/>
      <c r="AA452" s="6"/>
      <c r="AB452" s="6"/>
      <c r="AC452" s="6"/>
      <c r="AD452" s="6"/>
      <c r="AE452" s="6"/>
      <c r="AF452" s="6"/>
      <c r="AG452" s="6"/>
      <c r="AH452" s="6"/>
      <c r="AI452" s="6"/>
      <c r="AJ452" s="6"/>
    </row>
    <row r="453" spans="1:36" ht="15.75" customHeight="1" x14ac:dyDescent="0.35">
      <c r="A453" s="6"/>
      <c r="B453" s="6"/>
      <c r="C453" s="6"/>
      <c r="D453" s="6"/>
      <c r="E453" s="6"/>
      <c r="F453" s="6"/>
      <c r="G453" s="6"/>
      <c r="H453" s="6"/>
      <c r="I453" s="6"/>
      <c r="J453" s="6"/>
      <c r="K453" s="6"/>
      <c r="L453" s="6"/>
      <c r="M453" s="6"/>
      <c r="N453" s="6"/>
      <c r="O453" s="6"/>
      <c r="P453" s="6"/>
      <c r="Q453" s="6"/>
      <c r="R453" s="6"/>
      <c r="S453" s="23"/>
      <c r="T453" s="23"/>
      <c r="U453" s="23"/>
      <c r="V453" s="6"/>
      <c r="W453" s="6"/>
      <c r="X453" s="6"/>
      <c r="Y453" s="6"/>
      <c r="Z453" s="6"/>
      <c r="AA453" s="6"/>
      <c r="AB453" s="6"/>
      <c r="AC453" s="6"/>
      <c r="AD453" s="6"/>
      <c r="AE453" s="6"/>
      <c r="AF453" s="6"/>
      <c r="AG453" s="6"/>
      <c r="AH453" s="6"/>
      <c r="AI453" s="6"/>
      <c r="AJ453" s="6"/>
    </row>
    <row r="454" spans="1:36" ht="15.75" customHeight="1" x14ac:dyDescent="0.35">
      <c r="A454" s="6"/>
      <c r="B454" s="6"/>
      <c r="C454" s="6"/>
      <c r="D454" s="6"/>
      <c r="E454" s="6"/>
      <c r="F454" s="6"/>
      <c r="G454" s="6"/>
      <c r="H454" s="6"/>
      <c r="I454" s="6"/>
      <c r="J454" s="6"/>
      <c r="K454" s="6"/>
      <c r="L454" s="6"/>
      <c r="M454" s="6"/>
      <c r="N454" s="6"/>
      <c r="O454" s="6"/>
      <c r="P454" s="6"/>
      <c r="Q454" s="6"/>
      <c r="R454" s="6"/>
      <c r="S454" s="23"/>
      <c r="T454" s="23"/>
      <c r="U454" s="23"/>
      <c r="V454" s="6"/>
      <c r="W454" s="6"/>
      <c r="X454" s="6"/>
      <c r="Y454" s="6"/>
      <c r="Z454" s="6"/>
      <c r="AA454" s="6"/>
      <c r="AB454" s="6"/>
      <c r="AC454" s="6"/>
      <c r="AD454" s="6"/>
      <c r="AE454" s="6"/>
      <c r="AF454" s="6"/>
      <c r="AG454" s="6"/>
      <c r="AH454" s="6"/>
      <c r="AI454" s="6"/>
      <c r="AJ454" s="6"/>
    </row>
    <row r="455" spans="1:36" ht="15.75" customHeight="1" x14ac:dyDescent="0.35">
      <c r="A455" s="6"/>
      <c r="B455" s="6"/>
      <c r="C455" s="6"/>
      <c r="D455" s="6"/>
      <c r="E455" s="6"/>
      <c r="F455" s="6"/>
      <c r="G455" s="6"/>
      <c r="H455" s="6"/>
      <c r="I455" s="6"/>
      <c r="J455" s="6"/>
      <c r="K455" s="6"/>
      <c r="L455" s="6"/>
      <c r="M455" s="6"/>
      <c r="N455" s="6"/>
      <c r="O455" s="6"/>
      <c r="P455" s="6"/>
      <c r="Q455" s="6"/>
      <c r="R455" s="6"/>
      <c r="S455" s="23"/>
      <c r="T455" s="23"/>
      <c r="U455" s="23"/>
      <c r="V455" s="6"/>
      <c r="W455" s="6"/>
      <c r="X455" s="6"/>
      <c r="Y455" s="6"/>
      <c r="Z455" s="6"/>
      <c r="AA455" s="6"/>
      <c r="AB455" s="6"/>
      <c r="AC455" s="6"/>
      <c r="AD455" s="6"/>
      <c r="AE455" s="6"/>
      <c r="AF455" s="6"/>
      <c r="AG455" s="6"/>
      <c r="AH455" s="6"/>
      <c r="AI455" s="6"/>
      <c r="AJ455" s="6"/>
    </row>
    <row r="456" spans="1:36" ht="15.75" customHeight="1" x14ac:dyDescent="0.35">
      <c r="A456" s="6"/>
      <c r="B456" s="6"/>
      <c r="C456" s="6"/>
      <c r="D456" s="6"/>
      <c r="E456" s="6"/>
      <c r="F456" s="6"/>
      <c r="G456" s="6"/>
      <c r="H456" s="6"/>
      <c r="I456" s="6"/>
      <c r="J456" s="6"/>
      <c r="K456" s="6"/>
      <c r="L456" s="6"/>
      <c r="M456" s="6"/>
      <c r="N456" s="6"/>
      <c r="O456" s="6"/>
      <c r="P456" s="6"/>
      <c r="Q456" s="6"/>
      <c r="R456" s="6"/>
      <c r="S456" s="23"/>
      <c r="T456" s="23"/>
      <c r="U456" s="23"/>
      <c r="V456" s="6"/>
      <c r="W456" s="6"/>
      <c r="X456" s="6"/>
      <c r="Y456" s="6"/>
      <c r="Z456" s="6"/>
      <c r="AA456" s="6"/>
      <c r="AB456" s="6"/>
      <c r="AC456" s="6"/>
      <c r="AD456" s="6"/>
      <c r="AE456" s="6"/>
      <c r="AF456" s="6"/>
      <c r="AG456" s="6"/>
      <c r="AH456" s="6"/>
      <c r="AI456" s="6"/>
      <c r="AJ456" s="6"/>
    </row>
    <row r="457" spans="1:36" ht="15.75" customHeight="1" x14ac:dyDescent="0.35">
      <c r="A457" s="6"/>
      <c r="B457" s="6"/>
      <c r="C457" s="6"/>
      <c r="D457" s="6"/>
      <c r="E457" s="6"/>
      <c r="F457" s="6"/>
      <c r="G457" s="6"/>
      <c r="H457" s="6"/>
      <c r="I457" s="6"/>
      <c r="J457" s="6"/>
      <c r="K457" s="6"/>
      <c r="L457" s="6"/>
      <c r="M457" s="6"/>
      <c r="N457" s="6"/>
      <c r="O457" s="6"/>
      <c r="P457" s="6"/>
      <c r="Q457" s="6"/>
      <c r="R457" s="6"/>
      <c r="S457" s="23"/>
      <c r="T457" s="23"/>
      <c r="U457" s="23"/>
      <c r="V457" s="6"/>
      <c r="W457" s="6"/>
      <c r="X457" s="6"/>
      <c r="Y457" s="6"/>
      <c r="Z457" s="6"/>
      <c r="AA457" s="6"/>
      <c r="AB457" s="6"/>
      <c r="AC457" s="6"/>
      <c r="AD457" s="6"/>
      <c r="AE457" s="6"/>
      <c r="AF457" s="6"/>
      <c r="AG457" s="6"/>
      <c r="AH457" s="6"/>
      <c r="AI457" s="6"/>
      <c r="AJ457" s="6"/>
    </row>
    <row r="458" spans="1:36" ht="15.75" customHeight="1" x14ac:dyDescent="0.35">
      <c r="A458" s="6"/>
      <c r="B458" s="6"/>
      <c r="C458" s="6"/>
      <c r="D458" s="6"/>
      <c r="E458" s="6"/>
      <c r="F458" s="6"/>
      <c r="G458" s="6"/>
      <c r="H458" s="6"/>
      <c r="I458" s="6"/>
      <c r="J458" s="6"/>
      <c r="K458" s="6"/>
      <c r="L458" s="6"/>
      <c r="M458" s="6"/>
      <c r="N458" s="6"/>
      <c r="O458" s="6"/>
      <c r="P458" s="6"/>
      <c r="Q458" s="6"/>
      <c r="R458" s="6"/>
      <c r="S458" s="23"/>
      <c r="T458" s="23"/>
      <c r="U458" s="23"/>
      <c r="V458" s="6"/>
      <c r="W458" s="6"/>
      <c r="X458" s="6"/>
      <c r="Y458" s="6"/>
      <c r="Z458" s="6"/>
      <c r="AA458" s="6"/>
      <c r="AB458" s="6"/>
      <c r="AC458" s="6"/>
      <c r="AD458" s="6"/>
      <c r="AE458" s="6"/>
      <c r="AF458" s="6"/>
      <c r="AG458" s="6"/>
      <c r="AH458" s="6"/>
      <c r="AI458" s="6"/>
      <c r="AJ458" s="6"/>
    </row>
    <row r="459" spans="1:36" ht="15.75" customHeight="1" x14ac:dyDescent="0.35">
      <c r="A459" s="6"/>
      <c r="B459" s="6"/>
      <c r="C459" s="6"/>
      <c r="D459" s="6"/>
      <c r="E459" s="6"/>
      <c r="F459" s="6"/>
      <c r="G459" s="6"/>
      <c r="H459" s="6"/>
      <c r="I459" s="6"/>
      <c r="J459" s="6"/>
      <c r="K459" s="6"/>
      <c r="L459" s="6"/>
      <c r="M459" s="6"/>
      <c r="N459" s="6"/>
      <c r="O459" s="6"/>
      <c r="P459" s="6"/>
      <c r="Q459" s="6"/>
      <c r="R459" s="6"/>
      <c r="S459" s="23"/>
      <c r="T459" s="23"/>
      <c r="U459" s="23"/>
      <c r="V459" s="6"/>
      <c r="W459" s="6"/>
      <c r="X459" s="6"/>
      <c r="Y459" s="6"/>
      <c r="Z459" s="6"/>
      <c r="AA459" s="6"/>
      <c r="AB459" s="6"/>
      <c r="AC459" s="6"/>
      <c r="AD459" s="6"/>
      <c r="AE459" s="6"/>
      <c r="AF459" s="6"/>
      <c r="AG459" s="6"/>
      <c r="AH459" s="6"/>
      <c r="AI459" s="6"/>
      <c r="AJ459" s="6"/>
    </row>
    <row r="460" spans="1:36" ht="15.75" customHeight="1" x14ac:dyDescent="0.35">
      <c r="A460" s="6"/>
      <c r="B460" s="6"/>
      <c r="C460" s="6"/>
      <c r="D460" s="6"/>
      <c r="E460" s="6"/>
      <c r="F460" s="6"/>
      <c r="G460" s="6"/>
      <c r="H460" s="6"/>
      <c r="I460" s="6"/>
      <c r="J460" s="6"/>
      <c r="K460" s="6"/>
      <c r="L460" s="6"/>
      <c r="M460" s="6"/>
      <c r="N460" s="6"/>
      <c r="O460" s="6"/>
      <c r="P460" s="6"/>
      <c r="Q460" s="6"/>
      <c r="R460" s="6"/>
      <c r="S460" s="23"/>
      <c r="T460" s="23"/>
      <c r="U460" s="23"/>
      <c r="V460" s="6"/>
      <c r="W460" s="6"/>
      <c r="X460" s="6"/>
      <c r="Y460" s="6"/>
      <c r="Z460" s="6"/>
      <c r="AA460" s="6"/>
      <c r="AB460" s="6"/>
      <c r="AC460" s="6"/>
      <c r="AD460" s="6"/>
      <c r="AE460" s="6"/>
      <c r="AF460" s="6"/>
      <c r="AG460" s="6"/>
      <c r="AH460" s="6"/>
      <c r="AI460" s="6"/>
      <c r="AJ460" s="6"/>
    </row>
    <row r="461" spans="1:36" ht="15.75" customHeight="1" x14ac:dyDescent="0.35">
      <c r="A461" s="6"/>
      <c r="B461" s="6"/>
      <c r="C461" s="6"/>
      <c r="D461" s="6"/>
      <c r="E461" s="6"/>
      <c r="F461" s="6"/>
      <c r="G461" s="6"/>
      <c r="H461" s="6"/>
      <c r="I461" s="6"/>
      <c r="J461" s="6"/>
      <c r="K461" s="6"/>
      <c r="L461" s="6"/>
      <c r="M461" s="6"/>
      <c r="N461" s="6"/>
      <c r="O461" s="6"/>
      <c r="P461" s="6"/>
      <c r="Q461" s="6"/>
      <c r="R461" s="6"/>
      <c r="S461" s="23"/>
      <c r="T461" s="23"/>
      <c r="U461" s="23"/>
      <c r="V461" s="6"/>
      <c r="W461" s="6"/>
      <c r="X461" s="6"/>
      <c r="Y461" s="6"/>
      <c r="Z461" s="6"/>
      <c r="AA461" s="6"/>
      <c r="AB461" s="6"/>
      <c r="AC461" s="6"/>
      <c r="AD461" s="6"/>
      <c r="AE461" s="6"/>
      <c r="AF461" s="6"/>
      <c r="AG461" s="6"/>
      <c r="AH461" s="6"/>
      <c r="AI461" s="6"/>
      <c r="AJ461" s="6"/>
    </row>
    <row r="462" spans="1:36" ht="15.75" customHeight="1" x14ac:dyDescent="0.35">
      <c r="A462" s="6"/>
      <c r="B462" s="6"/>
      <c r="C462" s="6"/>
      <c r="D462" s="6"/>
      <c r="E462" s="6"/>
      <c r="F462" s="6"/>
      <c r="G462" s="6"/>
      <c r="H462" s="6"/>
      <c r="I462" s="6"/>
      <c r="J462" s="6"/>
      <c r="K462" s="6"/>
      <c r="L462" s="6"/>
      <c r="M462" s="6"/>
      <c r="N462" s="6"/>
      <c r="O462" s="6"/>
      <c r="P462" s="6"/>
      <c r="Q462" s="6"/>
      <c r="R462" s="6"/>
      <c r="S462" s="23"/>
      <c r="T462" s="23"/>
      <c r="U462" s="23"/>
      <c r="V462" s="6"/>
      <c r="W462" s="6"/>
      <c r="X462" s="6"/>
      <c r="Y462" s="6"/>
      <c r="Z462" s="6"/>
      <c r="AA462" s="6"/>
      <c r="AB462" s="6"/>
      <c r="AC462" s="6"/>
      <c r="AD462" s="6"/>
      <c r="AE462" s="6"/>
      <c r="AF462" s="6"/>
      <c r="AG462" s="6"/>
      <c r="AH462" s="6"/>
      <c r="AI462" s="6"/>
      <c r="AJ462" s="6"/>
    </row>
    <row r="463" spans="1:36" ht="15.75" customHeight="1" x14ac:dyDescent="0.35">
      <c r="A463" s="6"/>
      <c r="B463" s="6"/>
      <c r="C463" s="6"/>
      <c r="D463" s="6"/>
      <c r="E463" s="6"/>
      <c r="F463" s="6"/>
      <c r="G463" s="6"/>
      <c r="H463" s="6"/>
      <c r="I463" s="6"/>
      <c r="J463" s="6"/>
      <c r="K463" s="6"/>
      <c r="L463" s="6"/>
      <c r="M463" s="6"/>
      <c r="N463" s="6"/>
      <c r="O463" s="6"/>
      <c r="P463" s="6"/>
      <c r="Q463" s="6"/>
      <c r="R463" s="6"/>
      <c r="S463" s="23"/>
      <c r="T463" s="23"/>
      <c r="U463" s="23"/>
      <c r="V463" s="6"/>
      <c r="W463" s="6"/>
      <c r="X463" s="6"/>
      <c r="Y463" s="6"/>
      <c r="Z463" s="6"/>
      <c r="AA463" s="6"/>
      <c r="AB463" s="6"/>
      <c r="AC463" s="6"/>
      <c r="AD463" s="6"/>
      <c r="AE463" s="6"/>
      <c r="AF463" s="6"/>
      <c r="AG463" s="6"/>
      <c r="AH463" s="6"/>
      <c r="AI463" s="6"/>
      <c r="AJ463" s="6"/>
    </row>
    <row r="464" spans="1:36" ht="15.75" customHeight="1" x14ac:dyDescent="0.35">
      <c r="A464" s="6"/>
      <c r="B464" s="6"/>
      <c r="C464" s="6"/>
      <c r="D464" s="6"/>
      <c r="E464" s="6"/>
      <c r="F464" s="6"/>
      <c r="G464" s="6"/>
      <c r="H464" s="6"/>
      <c r="I464" s="6"/>
      <c r="J464" s="6"/>
      <c r="K464" s="6"/>
      <c r="L464" s="6"/>
      <c r="M464" s="6"/>
      <c r="N464" s="6"/>
      <c r="O464" s="6"/>
      <c r="P464" s="6"/>
      <c r="Q464" s="6"/>
      <c r="R464" s="6"/>
      <c r="S464" s="23"/>
      <c r="T464" s="23"/>
      <c r="U464" s="23"/>
      <c r="V464" s="6"/>
      <c r="W464" s="6"/>
      <c r="X464" s="6"/>
      <c r="Y464" s="6"/>
      <c r="Z464" s="6"/>
      <c r="AA464" s="6"/>
      <c r="AB464" s="6"/>
      <c r="AC464" s="6"/>
      <c r="AD464" s="6"/>
      <c r="AE464" s="6"/>
      <c r="AF464" s="6"/>
      <c r="AG464" s="6"/>
      <c r="AH464" s="6"/>
      <c r="AI464" s="6"/>
      <c r="AJ464" s="6"/>
    </row>
    <row r="465" spans="1:36" ht="15.75" customHeight="1" x14ac:dyDescent="0.35">
      <c r="A465" s="6"/>
      <c r="B465" s="6"/>
      <c r="C465" s="6"/>
      <c r="D465" s="6"/>
      <c r="E465" s="6"/>
      <c r="F465" s="6"/>
      <c r="G465" s="6"/>
      <c r="H465" s="6"/>
      <c r="I465" s="6"/>
      <c r="J465" s="6"/>
      <c r="K465" s="6"/>
      <c r="L465" s="6"/>
      <c r="M465" s="6"/>
      <c r="N465" s="6"/>
      <c r="O465" s="6"/>
      <c r="P465" s="6"/>
      <c r="Q465" s="6"/>
      <c r="R465" s="6"/>
      <c r="S465" s="23"/>
      <c r="T465" s="23"/>
      <c r="U465" s="23"/>
      <c r="V465" s="6"/>
      <c r="W465" s="6"/>
      <c r="X465" s="6"/>
      <c r="Y465" s="6"/>
      <c r="Z465" s="6"/>
      <c r="AA465" s="6"/>
      <c r="AB465" s="6"/>
      <c r="AC465" s="6"/>
      <c r="AD465" s="6"/>
      <c r="AE465" s="6"/>
      <c r="AF465" s="6"/>
      <c r="AG465" s="6"/>
      <c r="AH465" s="6"/>
      <c r="AI465" s="6"/>
      <c r="AJ465" s="6"/>
    </row>
    <row r="466" spans="1:36" ht="15.75" customHeight="1" x14ac:dyDescent="0.35">
      <c r="A466" s="6"/>
      <c r="B466" s="6"/>
      <c r="C466" s="6"/>
      <c r="D466" s="6"/>
      <c r="E466" s="6"/>
      <c r="F466" s="6"/>
      <c r="G466" s="6"/>
      <c r="H466" s="6"/>
      <c r="I466" s="6"/>
      <c r="J466" s="6"/>
      <c r="K466" s="6"/>
      <c r="L466" s="6"/>
      <c r="M466" s="6"/>
      <c r="N466" s="6"/>
      <c r="O466" s="6"/>
      <c r="P466" s="6"/>
      <c r="Q466" s="6"/>
      <c r="R466" s="6"/>
      <c r="S466" s="23"/>
      <c r="T466" s="23"/>
      <c r="U466" s="23"/>
      <c r="V466" s="6"/>
      <c r="W466" s="6"/>
      <c r="X466" s="6"/>
      <c r="Y466" s="6"/>
      <c r="Z466" s="6"/>
      <c r="AA466" s="6"/>
      <c r="AB466" s="6"/>
      <c r="AC466" s="6"/>
      <c r="AD466" s="6"/>
      <c r="AE466" s="6"/>
      <c r="AF466" s="6"/>
      <c r="AG466" s="6"/>
      <c r="AH466" s="6"/>
      <c r="AI466" s="6"/>
      <c r="AJ466" s="6"/>
    </row>
    <row r="467" spans="1:36" ht="15.75" customHeight="1" x14ac:dyDescent="0.35">
      <c r="A467" s="6"/>
      <c r="B467" s="6"/>
      <c r="C467" s="6"/>
      <c r="D467" s="6"/>
      <c r="E467" s="6"/>
      <c r="F467" s="6"/>
      <c r="G467" s="6"/>
      <c r="H467" s="6"/>
      <c r="I467" s="6"/>
      <c r="J467" s="6"/>
      <c r="K467" s="6"/>
      <c r="L467" s="6"/>
      <c r="M467" s="6"/>
      <c r="N467" s="6"/>
      <c r="O467" s="6"/>
      <c r="P467" s="6"/>
      <c r="Q467" s="6"/>
      <c r="R467" s="6"/>
      <c r="S467" s="23"/>
      <c r="T467" s="23"/>
      <c r="U467" s="23"/>
      <c r="V467" s="6"/>
      <c r="W467" s="6"/>
      <c r="X467" s="6"/>
      <c r="Y467" s="6"/>
      <c r="Z467" s="6"/>
      <c r="AA467" s="6"/>
      <c r="AB467" s="6"/>
      <c r="AC467" s="6"/>
      <c r="AD467" s="6"/>
      <c r="AE467" s="6"/>
      <c r="AF467" s="6"/>
      <c r="AG467" s="6"/>
      <c r="AH467" s="6"/>
      <c r="AI467" s="6"/>
      <c r="AJ467" s="6"/>
    </row>
    <row r="468" spans="1:36" ht="15.75" customHeight="1" x14ac:dyDescent="0.35">
      <c r="A468" s="6"/>
      <c r="B468" s="6"/>
      <c r="C468" s="6"/>
      <c r="D468" s="6"/>
      <c r="E468" s="6"/>
      <c r="F468" s="6"/>
      <c r="G468" s="6"/>
      <c r="H468" s="6"/>
      <c r="I468" s="6"/>
      <c r="J468" s="6"/>
      <c r="K468" s="6"/>
      <c r="L468" s="6"/>
      <c r="M468" s="6"/>
      <c r="N468" s="6"/>
      <c r="O468" s="6"/>
      <c r="P468" s="6"/>
      <c r="Q468" s="6"/>
      <c r="R468" s="6"/>
      <c r="S468" s="23"/>
      <c r="T468" s="23"/>
      <c r="U468" s="23"/>
      <c r="V468" s="6"/>
      <c r="W468" s="6"/>
      <c r="X468" s="6"/>
      <c r="Y468" s="6"/>
      <c r="Z468" s="6"/>
      <c r="AA468" s="6"/>
      <c r="AB468" s="6"/>
      <c r="AC468" s="6"/>
      <c r="AD468" s="6"/>
      <c r="AE468" s="6"/>
      <c r="AF468" s="6"/>
      <c r="AG468" s="6"/>
      <c r="AH468" s="6"/>
      <c r="AI468" s="6"/>
      <c r="AJ468" s="6"/>
    </row>
    <row r="469" spans="1:36" ht="15.75" customHeight="1" x14ac:dyDescent="0.35">
      <c r="A469" s="6"/>
      <c r="B469" s="6"/>
      <c r="C469" s="6"/>
      <c r="D469" s="6"/>
      <c r="E469" s="6"/>
      <c r="F469" s="6"/>
      <c r="G469" s="6"/>
      <c r="H469" s="6"/>
      <c r="I469" s="6"/>
      <c r="J469" s="6"/>
      <c r="K469" s="6"/>
      <c r="L469" s="6"/>
      <c r="M469" s="6"/>
      <c r="N469" s="6"/>
      <c r="O469" s="6"/>
      <c r="P469" s="6"/>
      <c r="Q469" s="6"/>
      <c r="R469" s="6"/>
      <c r="S469" s="23"/>
      <c r="T469" s="23"/>
      <c r="U469" s="23"/>
      <c r="V469" s="6"/>
      <c r="W469" s="6"/>
      <c r="X469" s="6"/>
      <c r="Y469" s="6"/>
      <c r="Z469" s="6"/>
      <c r="AA469" s="6"/>
      <c r="AB469" s="6"/>
      <c r="AC469" s="6"/>
      <c r="AD469" s="6"/>
      <c r="AE469" s="6"/>
      <c r="AF469" s="6"/>
      <c r="AG469" s="6"/>
      <c r="AH469" s="6"/>
      <c r="AI469" s="6"/>
      <c r="AJ469" s="6"/>
    </row>
    <row r="470" spans="1:36" ht="15.75" customHeight="1" x14ac:dyDescent="0.35">
      <c r="A470" s="6"/>
      <c r="B470" s="6"/>
      <c r="C470" s="6"/>
      <c r="D470" s="6"/>
      <c r="E470" s="6"/>
      <c r="F470" s="6"/>
      <c r="G470" s="6"/>
      <c r="H470" s="6"/>
      <c r="I470" s="6"/>
      <c r="J470" s="6"/>
      <c r="K470" s="6"/>
      <c r="L470" s="6"/>
      <c r="M470" s="6"/>
      <c r="N470" s="6"/>
      <c r="O470" s="6"/>
      <c r="P470" s="6"/>
      <c r="Q470" s="6"/>
      <c r="R470" s="6"/>
      <c r="S470" s="23"/>
      <c r="T470" s="23"/>
      <c r="U470" s="23"/>
      <c r="V470" s="6"/>
      <c r="W470" s="6"/>
      <c r="X470" s="6"/>
      <c r="Y470" s="6"/>
      <c r="Z470" s="6"/>
      <c r="AA470" s="6"/>
      <c r="AB470" s="6"/>
      <c r="AC470" s="6"/>
      <c r="AD470" s="6"/>
      <c r="AE470" s="6"/>
      <c r="AF470" s="6"/>
      <c r="AG470" s="6"/>
      <c r="AH470" s="6"/>
      <c r="AI470" s="6"/>
      <c r="AJ470" s="6"/>
    </row>
    <row r="471" spans="1:36" ht="15.75" customHeight="1" x14ac:dyDescent="0.35">
      <c r="A471" s="6"/>
      <c r="B471" s="6"/>
      <c r="C471" s="6"/>
      <c r="D471" s="6"/>
      <c r="E471" s="6"/>
      <c r="F471" s="6"/>
      <c r="G471" s="6"/>
      <c r="H471" s="6"/>
      <c r="I471" s="6"/>
      <c r="J471" s="6"/>
      <c r="K471" s="6"/>
      <c r="L471" s="6"/>
      <c r="M471" s="6"/>
      <c r="N471" s="6"/>
      <c r="O471" s="6"/>
      <c r="P471" s="6"/>
      <c r="Q471" s="6"/>
      <c r="R471" s="6"/>
      <c r="S471" s="23"/>
      <c r="T471" s="23"/>
      <c r="U471" s="23"/>
      <c r="V471" s="6"/>
      <c r="W471" s="6"/>
      <c r="X471" s="6"/>
      <c r="Y471" s="6"/>
      <c r="Z471" s="6"/>
      <c r="AA471" s="6"/>
      <c r="AB471" s="6"/>
      <c r="AC471" s="6"/>
      <c r="AD471" s="6"/>
      <c r="AE471" s="6"/>
      <c r="AF471" s="6"/>
      <c r="AG471" s="6"/>
      <c r="AH471" s="6"/>
      <c r="AI471" s="6"/>
      <c r="AJ471" s="6"/>
    </row>
    <row r="472" spans="1:36" ht="15.75" customHeight="1" x14ac:dyDescent="0.35">
      <c r="A472" s="6"/>
      <c r="B472" s="6"/>
      <c r="C472" s="6"/>
      <c r="D472" s="6"/>
      <c r="E472" s="6"/>
      <c r="F472" s="6"/>
      <c r="G472" s="6"/>
      <c r="H472" s="6"/>
      <c r="I472" s="6"/>
      <c r="J472" s="6"/>
      <c r="K472" s="6"/>
      <c r="L472" s="6"/>
      <c r="M472" s="6"/>
      <c r="N472" s="6"/>
      <c r="O472" s="6"/>
      <c r="P472" s="6"/>
      <c r="Q472" s="6"/>
      <c r="R472" s="6"/>
      <c r="S472" s="23"/>
      <c r="T472" s="23"/>
      <c r="U472" s="23"/>
      <c r="V472" s="6"/>
      <c r="W472" s="6"/>
      <c r="X472" s="6"/>
      <c r="Y472" s="6"/>
      <c r="Z472" s="6"/>
      <c r="AA472" s="6"/>
      <c r="AB472" s="6"/>
      <c r="AC472" s="6"/>
      <c r="AD472" s="6"/>
      <c r="AE472" s="6"/>
      <c r="AF472" s="6"/>
      <c r="AG472" s="6"/>
      <c r="AH472" s="6"/>
      <c r="AI472" s="6"/>
      <c r="AJ472" s="6"/>
    </row>
    <row r="473" spans="1:36" ht="15.75" customHeight="1" x14ac:dyDescent="0.35">
      <c r="A473" s="6"/>
      <c r="B473" s="6"/>
      <c r="C473" s="6"/>
      <c r="D473" s="6"/>
      <c r="E473" s="6"/>
      <c r="F473" s="6"/>
      <c r="G473" s="6"/>
      <c r="H473" s="6"/>
      <c r="I473" s="6"/>
      <c r="J473" s="6"/>
      <c r="K473" s="6"/>
      <c r="L473" s="6"/>
      <c r="M473" s="6"/>
      <c r="N473" s="6"/>
      <c r="O473" s="6"/>
      <c r="P473" s="6"/>
      <c r="Q473" s="6"/>
      <c r="R473" s="6"/>
      <c r="S473" s="23"/>
      <c r="T473" s="23"/>
      <c r="U473" s="23"/>
      <c r="V473" s="6"/>
      <c r="W473" s="6"/>
      <c r="X473" s="6"/>
      <c r="Y473" s="6"/>
      <c r="Z473" s="6"/>
      <c r="AA473" s="6"/>
      <c r="AB473" s="6"/>
      <c r="AC473" s="6"/>
      <c r="AD473" s="6"/>
      <c r="AE473" s="6"/>
      <c r="AF473" s="6"/>
      <c r="AG473" s="6"/>
      <c r="AH473" s="6"/>
      <c r="AI473" s="6"/>
      <c r="AJ473" s="6"/>
    </row>
    <row r="474" spans="1:36" ht="15.75" customHeight="1" x14ac:dyDescent="0.35">
      <c r="A474" s="6"/>
      <c r="B474" s="6"/>
      <c r="C474" s="6"/>
      <c r="D474" s="6"/>
      <c r="E474" s="6"/>
      <c r="F474" s="6"/>
      <c r="G474" s="6"/>
      <c r="H474" s="6"/>
      <c r="I474" s="6"/>
      <c r="J474" s="6"/>
      <c r="K474" s="6"/>
      <c r="L474" s="6"/>
      <c r="M474" s="6"/>
      <c r="N474" s="6"/>
      <c r="O474" s="6"/>
      <c r="P474" s="6"/>
      <c r="Q474" s="6"/>
      <c r="R474" s="6"/>
      <c r="S474" s="23"/>
      <c r="T474" s="23"/>
      <c r="U474" s="23"/>
      <c r="V474" s="6"/>
      <c r="W474" s="6"/>
      <c r="X474" s="6"/>
      <c r="Y474" s="6"/>
      <c r="Z474" s="6"/>
      <c r="AA474" s="6"/>
      <c r="AB474" s="6"/>
      <c r="AC474" s="6"/>
      <c r="AD474" s="6"/>
      <c r="AE474" s="6"/>
      <c r="AF474" s="6"/>
      <c r="AG474" s="6"/>
      <c r="AH474" s="6"/>
      <c r="AI474" s="6"/>
      <c r="AJ474" s="6"/>
    </row>
    <row r="475" spans="1:36" ht="15.75" customHeight="1" x14ac:dyDescent="0.35">
      <c r="A475" s="6"/>
      <c r="B475" s="6"/>
      <c r="C475" s="6"/>
      <c r="D475" s="6"/>
      <c r="E475" s="6"/>
      <c r="F475" s="6"/>
      <c r="G475" s="6"/>
      <c r="H475" s="6"/>
      <c r="I475" s="6"/>
      <c r="J475" s="6"/>
      <c r="K475" s="6"/>
      <c r="L475" s="6"/>
      <c r="M475" s="6"/>
      <c r="N475" s="6"/>
      <c r="O475" s="6"/>
      <c r="P475" s="6"/>
      <c r="Q475" s="6"/>
      <c r="R475" s="6"/>
      <c r="S475" s="23"/>
      <c r="T475" s="23"/>
      <c r="U475" s="23"/>
      <c r="V475" s="6"/>
      <c r="W475" s="6"/>
      <c r="X475" s="6"/>
      <c r="Y475" s="6"/>
      <c r="Z475" s="6"/>
      <c r="AA475" s="6"/>
      <c r="AB475" s="6"/>
      <c r="AC475" s="6"/>
      <c r="AD475" s="6"/>
      <c r="AE475" s="6"/>
      <c r="AF475" s="6"/>
      <c r="AG475" s="6"/>
      <c r="AH475" s="6"/>
      <c r="AI475" s="6"/>
      <c r="AJ475" s="6"/>
    </row>
    <row r="476" spans="1:36" ht="15.75" customHeight="1" x14ac:dyDescent="0.35">
      <c r="A476" s="6"/>
      <c r="B476" s="6"/>
      <c r="C476" s="6"/>
      <c r="D476" s="6"/>
      <c r="E476" s="6"/>
      <c r="F476" s="6"/>
      <c r="G476" s="6"/>
      <c r="H476" s="6"/>
      <c r="I476" s="6"/>
      <c r="J476" s="6"/>
      <c r="K476" s="6"/>
      <c r="L476" s="6"/>
      <c r="M476" s="6"/>
      <c r="N476" s="6"/>
      <c r="O476" s="6"/>
      <c r="P476" s="6"/>
      <c r="Q476" s="6"/>
      <c r="R476" s="6"/>
      <c r="S476" s="23"/>
      <c r="T476" s="23"/>
      <c r="U476" s="23"/>
      <c r="V476" s="6"/>
      <c r="W476" s="6"/>
      <c r="X476" s="6"/>
      <c r="Y476" s="6"/>
      <c r="Z476" s="6"/>
      <c r="AA476" s="6"/>
      <c r="AB476" s="6"/>
      <c r="AC476" s="6"/>
      <c r="AD476" s="6"/>
      <c r="AE476" s="6"/>
      <c r="AF476" s="6"/>
      <c r="AG476" s="6"/>
      <c r="AH476" s="6"/>
      <c r="AI476" s="6"/>
      <c r="AJ476" s="6"/>
    </row>
    <row r="477" spans="1:36" ht="15.75" customHeight="1" x14ac:dyDescent="0.35">
      <c r="A477" s="6"/>
      <c r="B477" s="6"/>
      <c r="C477" s="6"/>
      <c r="D477" s="6"/>
      <c r="E477" s="6"/>
      <c r="F477" s="6"/>
      <c r="G477" s="6"/>
      <c r="H477" s="6"/>
      <c r="I477" s="6"/>
      <c r="J477" s="6"/>
      <c r="K477" s="6"/>
      <c r="L477" s="6"/>
      <c r="M477" s="6"/>
      <c r="N477" s="6"/>
      <c r="O477" s="6"/>
      <c r="P477" s="6"/>
      <c r="Q477" s="6"/>
      <c r="R477" s="6"/>
      <c r="S477" s="23"/>
      <c r="T477" s="23"/>
      <c r="U477" s="23"/>
      <c r="V477" s="6"/>
      <c r="W477" s="6"/>
      <c r="X477" s="6"/>
      <c r="Y477" s="6"/>
      <c r="Z477" s="6"/>
      <c r="AA477" s="6"/>
      <c r="AB477" s="6"/>
      <c r="AC477" s="6"/>
      <c r="AD477" s="6"/>
      <c r="AE477" s="6"/>
      <c r="AF477" s="6"/>
      <c r="AG477" s="6"/>
      <c r="AH477" s="6"/>
      <c r="AI477" s="6"/>
      <c r="AJ477" s="6"/>
    </row>
    <row r="478" spans="1:36" ht="15.75" customHeight="1" x14ac:dyDescent="0.35">
      <c r="A478" s="6"/>
      <c r="B478" s="6"/>
      <c r="C478" s="6"/>
      <c r="D478" s="6"/>
      <c r="E478" s="6"/>
      <c r="F478" s="6"/>
      <c r="G478" s="6"/>
      <c r="H478" s="6"/>
      <c r="I478" s="6"/>
      <c r="J478" s="6"/>
      <c r="K478" s="6"/>
      <c r="L478" s="6"/>
      <c r="M478" s="6"/>
      <c r="N478" s="6"/>
      <c r="O478" s="6"/>
      <c r="P478" s="6"/>
      <c r="Q478" s="6"/>
      <c r="R478" s="6"/>
      <c r="S478" s="23"/>
      <c r="T478" s="23"/>
      <c r="U478" s="23"/>
      <c r="V478" s="6"/>
      <c r="W478" s="6"/>
      <c r="X478" s="6"/>
      <c r="Y478" s="6"/>
      <c r="Z478" s="6"/>
      <c r="AA478" s="6"/>
      <c r="AB478" s="6"/>
      <c r="AC478" s="6"/>
      <c r="AD478" s="6"/>
      <c r="AE478" s="6"/>
      <c r="AF478" s="6"/>
      <c r="AG478" s="6"/>
      <c r="AH478" s="6"/>
      <c r="AI478" s="6"/>
      <c r="AJ478" s="6"/>
    </row>
    <row r="479" spans="1:36" ht="15.75" customHeight="1" x14ac:dyDescent="0.35">
      <c r="A479" s="6"/>
      <c r="B479" s="6"/>
      <c r="C479" s="6"/>
      <c r="D479" s="6"/>
      <c r="E479" s="6"/>
      <c r="F479" s="6"/>
      <c r="G479" s="6"/>
      <c r="H479" s="6"/>
      <c r="I479" s="6"/>
      <c r="J479" s="6"/>
      <c r="K479" s="6"/>
      <c r="L479" s="6"/>
      <c r="M479" s="6"/>
      <c r="N479" s="6"/>
      <c r="O479" s="6"/>
      <c r="P479" s="6"/>
      <c r="Q479" s="6"/>
      <c r="R479" s="6"/>
      <c r="S479" s="23"/>
      <c r="T479" s="23"/>
      <c r="U479" s="23"/>
      <c r="V479" s="6"/>
      <c r="W479" s="6"/>
      <c r="X479" s="6"/>
      <c r="Y479" s="6"/>
      <c r="Z479" s="6"/>
      <c r="AA479" s="6"/>
      <c r="AB479" s="6"/>
      <c r="AC479" s="6"/>
      <c r="AD479" s="6"/>
      <c r="AE479" s="6"/>
      <c r="AF479" s="6"/>
      <c r="AG479" s="6"/>
      <c r="AH479" s="6"/>
      <c r="AI479" s="6"/>
      <c r="AJ479" s="6"/>
    </row>
    <row r="480" spans="1:36" ht="15.75" customHeight="1" x14ac:dyDescent="0.35">
      <c r="A480" s="6"/>
      <c r="B480" s="6"/>
      <c r="C480" s="6"/>
      <c r="D480" s="6"/>
      <c r="E480" s="6"/>
      <c r="F480" s="6"/>
      <c r="G480" s="6"/>
      <c r="H480" s="6"/>
      <c r="I480" s="6"/>
      <c r="J480" s="6"/>
      <c r="K480" s="6"/>
      <c r="L480" s="6"/>
      <c r="M480" s="6"/>
      <c r="N480" s="6"/>
      <c r="O480" s="6"/>
      <c r="P480" s="6"/>
      <c r="Q480" s="6"/>
      <c r="R480" s="6"/>
      <c r="S480" s="23"/>
      <c r="T480" s="23"/>
      <c r="U480" s="23"/>
      <c r="V480" s="6"/>
      <c r="W480" s="6"/>
      <c r="X480" s="6"/>
      <c r="Y480" s="6"/>
      <c r="Z480" s="6"/>
      <c r="AA480" s="6"/>
      <c r="AB480" s="6"/>
      <c r="AC480" s="6"/>
      <c r="AD480" s="6"/>
      <c r="AE480" s="6"/>
      <c r="AF480" s="6"/>
      <c r="AG480" s="6"/>
      <c r="AH480" s="6"/>
      <c r="AI480" s="6"/>
      <c r="AJ480" s="6"/>
    </row>
    <row r="481" spans="1:36" ht="15.75" customHeight="1" x14ac:dyDescent="0.35">
      <c r="A481" s="6"/>
      <c r="B481" s="6"/>
      <c r="C481" s="6"/>
      <c r="D481" s="6"/>
      <c r="E481" s="6"/>
      <c r="F481" s="6"/>
      <c r="G481" s="6"/>
      <c r="H481" s="6"/>
      <c r="I481" s="6"/>
      <c r="J481" s="6"/>
      <c r="K481" s="6"/>
      <c r="L481" s="6"/>
      <c r="M481" s="6"/>
      <c r="N481" s="6"/>
      <c r="O481" s="6"/>
      <c r="P481" s="6"/>
      <c r="Q481" s="6"/>
      <c r="R481" s="6"/>
      <c r="S481" s="23"/>
      <c r="T481" s="23"/>
      <c r="U481" s="23"/>
      <c r="V481" s="6"/>
      <c r="W481" s="6"/>
      <c r="X481" s="6"/>
      <c r="Y481" s="6"/>
      <c r="Z481" s="6"/>
      <c r="AA481" s="6"/>
      <c r="AB481" s="6"/>
      <c r="AC481" s="6"/>
      <c r="AD481" s="6"/>
      <c r="AE481" s="6"/>
      <c r="AF481" s="6"/>
      <c r="AG481" s="6"/>
      <c r="AH481" s="6"/>
      <c r="AI481" s="6"/>
      <c r="AJ481" s="6"/>
    </row>
    <row r="482" spans="1:36" ht="15.75" customHeight="1" x14ac:dyDescent="0.35">
      <c r="A482" s="6"/>
      <c r="B482" s="6"/>
      <c r="C482" s="6"/>
      <c r="D482" s="6"/>
      <c r="E482" s="6"/>
      <c r="F482" s="6"/>
      <c r="G482" s="6"/>
      <c r="H482" s="6"/>
      <c r="I482" s="6"/>
      <c r="J482" s="6"/>
      <c r="K482" s="6"/>
      <c r="L482" s="6"/>
      <c r="M482" s="6"/>
      <c r="N482" s="6"/>
      <c r="O482" s="6"/>
      <c r="P482" s="6"/>
      <c r="Q482" s="6"/>
      <c r="R482" s="6"/>
      <c r="S482" s="23"/>
      <c r="T482" s="23"/>
      <c r="U482" s="23"/>
      <c r="V482" s="6"/>
      <c r="W482" s="6"/>
      <c r="X482" s="6"/>
      <c r="Y482" s="6"/>
      <c r="Z482" s="6"/>
      <c r="AA482" s="6"/>
      <c r="AB482" s="6"/>
      <c r="AC482" s="6"/>
      <c r="AD482" s="6"/>
      <c r="AE482" s="6"/>
      <c r="AF482" s="6"/>
      <c r="AG482" s="6"/>
      <c r="AH482" s="6"/>
      <c r="AI482" s="6"/>
      <c r="AJ482" s="6"/>
    </row>
    <row r="483" spans="1:36" ht="15.75" customHeight="1" x14ac:dyDescent="0.35">
      <c r="A483" s="6"/>
      <c r="B483" s="6"/>
      <c r="C483" s="6"/>
      <c r="D483" s="6"/>
      <c r="E483" s="6"/>
      <c r="F483" s="6"/>
      <c r="G483" s="6"/>
      <c r="H483" s="6"/>
      <c r="I483" s="6"/>
      <c r="J483" s="6"/>
      <c r="K483" s="6"/>
      <c r="L483" s="6"/>
      <c r="M483" s="6"/>
      <c r="N483" s="6"/>
      <c r="O483" s="6"/>
      <c r="P483" s="6"/>
      <c r="Q483" s="6"/>
      <c r="R483" s="6"/>
      <c r="S483" s="23"/>
      <c r="T483" s="23"/>
      <c r="U483" s="23"/>
      <c r="V483" s="6"/>
      <c r="W483" s="6"/>
      <c r="X483" s="6"/>
      <c r="Y483" s="6"/>
      <c r="Z483" s="6"/>
      <c r="AA483" s="6"/>
      <c r="AB483" s="6"/>
      <c r="AC483" s="6"/>
      <c r="AD483" s="6"/>
      <c r="AE483" s="6"/>
      <c r="AF483" s="6"/>
      <c r="AG483" s="6"/>
      <c r="AH483" s="6"/>
      <c r="AI483" s="6"/>
      <c r="AJ483" s="6"/>
    </row>
    <row r="484" spans="1:36" ht="15.75" customHeight="1" x14ac:dyDescent="0.35">
      <c r="A484" s="6"/>
      <c r="B484" s="6"/>
      <c r="C484" s="6"/>
      <c r="D484" s="6"/>
      <c r="E484" s="6"/>
      <c r="F484" s="6"/>
      <c r="G484" s="6"/>
      <c r="H484" s="6"/>
      <c r="I484" s="6"/>
      <c r="J484" s="6"/>
      <c r="K484" s="6"/>
      <c r="L484" s="6"/>
      <c r="M484" s="6"/>
      <c r="N484" s="6"/>
      <c r="O484" s="6"/>
      <c r="P484" s="6"/>
      <c r="Q484" s="6"/>
      <c r="R484" s="6"/>
      <c r="S484" s="23"/>
      <c r="T484" s="23"/>
      <c r="U484" s="23"/>
      <c r="V484" s="6"/>
      <c r="W484" s="6"/>
      <c r="X484" s="6"/>
      <c r="Y484" s="6"/>
      <c r="Z484" s="6"/>
      <c r="AA484" s="6"/>
      <c r="AB484" s="6"/>
      <c r="AC484" s="6"/>
      <c r="AD484" s="6"/>
      <c r="AE484" s="6"/>
      <c r="AF484" s="6"/>
      <c r="AG484" s="6"/>
      <c r="AH484" s="6"/>
      <c r="AI484" s="6"/>
      <c r="AJ484" s="6"/>
    </row>
    <row r="485" spans="1:36" ht="15.75" customHeight="1" x14ac:dyDescent="0.35">
      <c r="A485" s="6"/>
      <c r="B485" s="6"/>
      <c r="C485" s="6"/>
      <c r="D485" s="6"/>
      <c r="E485" s="6"/>
      <c r="F485" s="6"/>
      <c r="G485" s="6"/>
      <c r="H485" s="6"/>
      <c r="I485" s="6"/>
      <c r="J485" s="6"/>
      <c r="K485" s="6"/>
      <c r="L485" s="6"/>
      <c r="M485" s="6"/>
      <c r="N485" s="6"/>
      <c r="O485" s="6"/>
      <c r="P485" s="6"/>
      <c r="Q485" s="6"/>
      <c r="R485" s="6"/>
      <c r="S485" s="23"/>
      <c r="T485" s="23"/>
      <c r="U485" s="23"/>
      <c r="V485" s="6"/>
      <c r="W485" s="6"/>
      <c r="X485" s="6"/>
      <c r="Y485" s="6"/>
      <c r="Z485" s="6"/>
      <c r="AA485" s="6"/>
      <c r="AB485" s="6"/>
      <c r="AC485" s="6"/>
      <c r="AD485" s="6"/>
      <c r="AE485" s="6"/>
      <c r="AF485" s="6"/>
      <c r="AG485" s="6"/>
      <c r="AH485" s="6"/>
      <c r="AI485" s="6"/>
      <c r="AJ485" s="6"/>
    </row>
    <row r="486" spans="1:36" ht="15.75" customHeight="1" x14ac:dyDescent="0.35">
      <c r="A486" s="6"/>
      <c r="B486" s="6"/>
      <c r="C486" s="6"/>
      <c r="D486" s="6"/>
      <c r="E486" s="6"/>
      <c r="F486" s="6"/>
      <c r="G486" s="6"/>
      <c r="H486" s="6"/>
      <c r="I486" s="6"/>
      <c r="J486" s="6"/>
      <c r="K486" s="6"/>
      <c r="L486" s="6"/>
      <c r="M486" s="6"/>
      <c r="N486" s="6"/>
      <c r="O486" s="6"/>
      <c r="P486" s="6"/>
      <c r="Q486" s="6"/>
      <c r="R486" s="6"/>
      <c r="S486" s="23"/>
      <c r="T486" s="23"/>
      <c r="U486" s="23"/>
      <c r="V486" s="6"/>
      <c r="W486" s="6"/>
      <c r="X486" s="6"/>
      <c r="Y486" s="6"/>
      <c r="Z486" s="6"/>
      <c r="AA486" s="6"/>
      <c r="AB486" s="6"/>
      <c r="AC486" s="6"/>
      <c r="AD486" s="6"/>
      <c r="AE486" s="6"/>
      <c r="AF486" s="6"/>
      <c r="AG486" s="6"/>
      <c r="AH486" s="6"/>
      <c r="AI486" s="6"/>
      <c r="AJ486" s="6"/>
    </row>
    <row r="487" spans="1:36" ht="15.75" customHeight="1" x14ac:dyDescent="0.35">
      <c r="A487" s="6"/>
      <c r="B487" s="6"/>
      <c r="C487" s="6"/>
      <c r="D487" s="6"/>
      <c r="E487" s="6"/>
      <c r="F487" s="6"/>
      <c r="G487" s="6"/>
      <c r="H487" s="6"/>
      <c r="I487" s="6"/>
      <c r="J487" s="6"/>
      <c r="K487" s="6"/>
      <c r="L487" s="6"/>
      <c r="M487" s="6"/>
      <c r="N487" s="6"/>
      <c r="O487" s="6"/>
      <c r="P487" s="6"/>
      <c r="Q487" s="6"/>
      <c r="R487" s="6"/>
      <c r="S487" s="23"/>
      <c r="T487" s="23"/>
      <c r="U487" s="23"/>
      <c r="V487" s="6"/>
      <c r="W487" s="6"/>
      <c r="X487" s="6"/>
      <c r="Y487" s="6"/>
      <c r="Z487" s="6"/>
      <c r="AA487" s="6"/>
      <c r="AB487" s="6"/>
      <c r="AC487" s="6"/>
      <c r="AD487" s="6"/>
      <c r="AE487" s="6"/>
      <c r="AF487" s="6"/>
      <c r="AG487" s="6"/>
      <c r="AH487" s="6"/>
      <c r="AI487" s="6"/>
      <c r="AJ487" s="6"/>
    </row>
    <row r="488" spans="1:36" ht="15.75" customHeight="1" x14ac:dyDescent="0.35">
      <c r="A488" s="6"/>
      <c r="B488" s="6"/>
      <c r="C488" s="6"/>
      <c r="D488" s="6"/>
      <c r="E488" s="6"/>
      <c r="F488" s="6"/>
      <c r="G488" s="6"/>
      <c r="H488" s="6"/>
      <c r="I488" s="6"/>
      <c r="J488" s="6"/>
      <c r="K488" s="6"/>
      <c r="L488" s="6"/>
      <c r="M488" s="6"/>
      <c r="N488" s="6"/>
      <c r="O488" s="6"/>
      <c r="P488" s="6"/>
      <c r="Q488" s="6"/>
      <c r="R488" s="6"/>
      <c r="S488" s="23"/>
      <c r="T488" s="23"/>
      <c r="U488" s="23"/>
      <c r="V488" s="6"/>
      <c r="W488" s="6"/>
      <c r="X488" s="6"/>
      <c r="Y488" s="6"/>
      <c r="Z488" s="6"/>
      <c r="AA488" s="6"/>
      <c r="AB488" s="6"/>
      <c r="AC488" s="6"/>
      <c r="AD488" s="6"/>
      <c r="AE488" s="6"/>
      <c r="AF488" s="6"/>
      <c r="AG488" s="6"/>
      <c r="AH488" s="6"/>
      <c r="AI488" s="6"/>
      <c r="AJ488" s="6"/>
    </row>
    <row r="489" spans="1:36" ht="15.75" customHeight="1" x14ac:dyDescent="0.35">
      <c r="A489" s="6"/>
      <c r="B489" s="6"/>
      <c r="C489" s="6"/>
      <c r="D489" s="6"/>
      <c r="E489" s="6"/>
      <c r="F489" s="6"/>
      <c r="G489" s="6"/>
      <c r="H489" s="6"/>
      <c r="I489" s="6"/>
      <c r="J489" s="6"/>
      <c r="K489" s="6"/>
      <c r="L489" s="6"/>
      <c r="M489" s="6"/>
      <c r="N489" s="6"/>
      <c r="O489" s="6"/>
      <c r="P489" s="6"/>
      <c r="Q489" s="6"/>
      <c r="R489" s="6"/>
      <c r="S489" s="23"/>
      <c r="T489" s="23"/>
      <c r="U489" s="23"/>
      <c r="V489" s="6"/>
      <c r="W489" s="6"/>
      <c r="X489" s="6"/>
      <c r="Y489" s="6"/>
      <c r="Z489" s="6"/>
      <c r="AA489" s="6"/>
      <c r="AB489" s="6"/>
      <c r="AC489" s="6"/>
      <c r="AD489" s="6"/>
      <c r="AE489" s="6"/>
      <c r="AF489" s="6"/>
      <c r="AG489" s="6"/>
      <c r="AH489" s="6"/>
      <c r="AI489" s="6"/>
      <c r="AJ489" s="6"/>
    </row>
    <row r="490" spans="1:36" ht="15.75" customHeight="1" x14ac:dyDescent="0.35">
      <c r="A490" s="6"/>
      <c r="B490" s="6"/>
      <c r="C490" s="6"/>
      <c r="D490" s="6"/>
      <c r="E490" s="6"/>
      <c r="F490" s="6"/>
      <c r="G490" s="6"/>
      <c r="H490" s="6"/>
      <c r="I490" s="6"/>
      <c r="J490" s="6"/>
      <c r="K490" s="6"/>
      <c r="L490" s="6"/>
      <c r="M490" s="6"/>
      <c r="N490" s="6"/>
      <c r="O490" s="6"/>
      <c r="P490" s="6"/>
      <c r="Q490" s="6"/>
      <c r="R490" s="6"/>
      <c r="S490" s="23"/>
      <c r="T490" s="23"/>
      <c r="U490" s="23"/>
      <c r="V490" s="6"/>
      <c r="W490" s="6"/>
      <c r="X490" s="6"/>
      <c r="Y490" s="6"/>
      <c r="Z490" s="6"/>
      <c r="AA490" s="6"/>
      <c r="AB490" s="6"/>
      <c r="AC490" s="6"/>
      <c r="AD490" s="6"/>
      <c r="AE490" s="6"/>
      <c r="AF490" s="6"/>
      <c r="AG490" s="6"/>
      <c r="AH490" s="6"/>
      <c r="AI490" s="6"/>
      <c r="AJ490" s="6"/>
    </row>
    <row r="491" spans="1:36" ht="15.75" customHeight="1" x14ac:dyDescent="0.35">
      <c r="A491" s="6"/>
      <c r="B491" s="6"/>
      <c r="C491" s="6"/>
      <c r="D491" s="6"/>
      <c r="E491" s="6"/>
      <c r="F491" s="6"/>
      <c r="G491" s="6"/>
      <c r="H491" s="6"/>
      <c r="I491" s="6"/>
      <c r="J491" s="6"/>
      <c r="K491" s="6"/>
      <c r="L491" s="6"/>
      <c r="M491" s="6"/>
      <c r="N491" s="6"/>
      <c r="O491" s="6"/>
      <c r="P491" s="6"/>
      <c r="Q491" s="6"/>
      <c r="R491" s="6"/>
      <c r="S491" s="23"/>
      <c r="T491" s="23"/>
      <c r="U491" s="23"/>
      <c r="V491" s="6"/>
      <c r="W491" s="6"/>
      <c r="X491" s="6"/>
      <c r="Y491" s="6"/>
      <c r="Z491" s="6"/>
      <c r="AA491" s="6"/>
      <c r="AB491" s="6"/>
      <c r="AC491" s="6"/>
      <c r="AD491" s="6"/>
      <c r="AE491" s="6"/>
      <c r="AF491" s="6"/>
      <c r="AG491" s="6"/>
      <c r="AH491" s="6"/>
      <c r="AI491" s="6"/>
      <c r="AJ491" s="6"/>
    </row>
    <row r="492" spans="1:36" ht="15.75" customHeight="1" x14ac:dyDescent="0.35">
      <c r="A492" s="6"/>
      <c r="B492" s="6"/>
      <c r="C492" s="6"/>
      <c r="D492" s="6"/>
      <c r="E492" s="6"/>
      <c r="F492" s="6"/>
      <c r="G492" s="6"/>
      <c r="H492" s="6"/>
      <c r="I492" s="6"/>
      <c r="J492" s="6"/>
      <c r="K492" s="6"/>
      <c r="L492" s="6"/>
      <c r="M492" s="6"/>
      <c r="N492" s="6"/>
      <c r="O492" s="6"/>
      <c r="P492" s="6"/>
      <c r="Q492" s="6"/>
      <c r="R492" s="6"/>
      <c r="S492" s="23"/>
      <c r="T492" s="23"/>
      <c r="U492" s="23"/>
      <c r="V492" s="6"/>
      <c r="W492" s="6"/>
      <c r="X492" s="6"/>
      <c r="Y492" s="6"/>
      <c r="Z492" s="6"/>
      <c r="AA492" s="6"/>
      <c r="AB492" s="6"/>
      <c r="AC492" s="6"/>
      <c r="AD492" s="6"/>
      <c r="AE492" s="6"/>
      <c r="AF492" s="6"/>
      <c r="AG492" s="6"/>
      <c r="AH492" s="6"/>
      <c r="AI492" s="6"/>
      <c r="AJ492" s="6"/>
    </row>
    <row r="493" spans="1:36" ht="15.75" customHeight="1" x14ac:dyDescent="0.35">
      <c r="A493" s="6"/>
      <c r="B493" s="6"/>
      <c r="C493" s="6"/>
      <c r="D493" s="6"/>
      <c r="E493" s="6"/>
      <c r="F493" s="6"/>
      <c r="G493" s="6"/>
      <c r="H493" s="6"/>
      <c r="I493" s="6"/>
      <c r="J493" s="6"/>
      <c r="K493" s="6"/>
      <c r="L493" s="6"/>
      <c r="M493" s="6"/>
      <c r="N493" s="6"/>
      <c r="O493" s="6"/>
      <c r="P493" s="6"/>
      <c r="Q493" s="6"/>
      <c r="R493" s="6"/>
      <c r="S493" s="23"/>
      <c r="T493" s="23"/>
      <c r="U493" s="23"/>
      <c r="V493" s="6"/>
      <c r="W493" s="6"/>
      <c r="X493" s="6"/>
      <c r="Y493" s="6"/>
      <c r="Z493" s="6"/>
      <c r="AA493" s="6"/>
      <c r="AB493" s="6"/>
      <c r="AC493" s="6"/>
      <c r="AD493" s="6"/>
      <c r="AE493" s="6"/>
      <c r="AF493" s="6"/>
      <c r="AG493" s="6"/>
      <c r="AH493" s="6"/>
      <c r="AI493" s="6"/>
      <c r="AJ493" s="6"/>
    </row>
    <row r="494" spans="1:36" ht="15.75" customHeight="1" x14ac:dyDescent="0.35">
      <c r="A494" s="6"/>
      <c r="B494" s="6"/>
      <c r="C494" s="6"/>
      <c r="D494" s="6"/>
      <c r="E494" s="6"/>
      <c r="F494" s="6"/>
      <c r="G494" s="6"/>
      <c r="H494" s="6"/>
      <c r="I494" s="6"/>
      <c r="J494" s="6"/>
      <c r="K494" s="6"/>
      <c r="L494" s="6"/>
      <c r="M494" s="6"/>
      <c r="N494" s="6"/>
      <c r="O494" s="6"/>
      <c r="P494" s="6"/>
      <c r="Q494" s="6"/>
      <c r="R494" s="6"/>
      <c r="S494" s="23"/>
      <c r="T494" s="23"/>
      <c r="U494" s="23"/>
      <c r="V494" s="6"/>
      <c r="W494" s="6"/>
      <c r="X494" s="6"/>
      <c r="Y494" s="6"/>
      <c r="Z494" s="6"/>
      <c r="AA494" s="6"/>
      <c r="AB494" s="6"/>
      <c r="AC494" s="6"/>
      <c r="AD494" s="6"/>
      <c r="AE494" s="6"/>
      <c r="AF494" s="6"/>
      <c r="AG494" s="6"/>
      <c r="AH494" s="6"/>
      <c r="AI494" s="6"/>
      <c r="AJ494" s="6"/>
    </row>
    <row r="495" spans="1:36" ht="15.75" customHeight="1" x14ac:dyDescent="0.35">
      <c r="A495" s="6"/>
      <c r="B495" s="6"/>
      <c r="C495" s="6"/>
      <c r="D495" s="6"/>
      <c r="E495" s="6"/>
      <c r="F495" s="6"/>
      <c r="G495" s="6"/>
      <c r="H495" s="6"/>
      <c r="I495" s="6"/>
      <c r="J495" s="6"/>
      <c r="K495" s="6"/>
      <c r="L495" s="6"/>
      <c r="M495" s="6"/>
      <c r="N495" s="6"/>
      <c r="O495" s="6"/>
      <c r="P495" s="6"/>
      <c r="Q495" s="6"/>
      <c r="R495" s="6"/>
      <c r="S495" s="23"/>
      <c r="T495" s="23"/>
      <c r="U495" s="23"/>
      <c r="V495" s="6"/>
      <c r="W495" s="6"/>
      <c r="X495" s="6"/>
      <c r="Y495" s="6"/>
      <c r="Z495" s="6"/>
      <c r="AA495" s="6"/>
      <c r="AB495" s="6"/>
      <c r="AC495" s="6"/>
      <c r="AD495" s="6"/>
      <c r="AE495" s="6"/>
      <c r="AF495" s="6"/>
      <c r="AG495" s="6"/>
      <c r="AH495" s="6"/>
      <c r="AI495" s="6"/>
      <c r="AJ495" s="6"/>
    </row>
    <row r="496" spans="1:36" ht="15.75" customHeight="1" x14ac:dyDescent="0.35">
      <c r="A496" s="6"/>
      <c r="B496" s="6"/>
      <c r="C496" s="6"/>
      <c r="D496" s="6"/>
      <c r="E496" s="6"/>
      <c r="F496" s="6"/>
      <c r="G496" s="6"/>
      <c r="H496" s="6"/>
      <c r="I496" s="6"/>
      <c r="J496" s="6"/>
      <c r="K496" s="6"/>
      <c r="L496" s="6"/>
      <c r="M496" s="6"/>
      <c r="N496" s="6"/>
      <c r="O496" s="6"/>
      <c r="P496" s="6"/>
      <c r="Q496" s="6"/>
      <c r="R496" s="6"/>
      <c r="S496" s="23"/>
      <c r="T496" s="23"/>
      <c r="U496" s="23"/>
      <c r="V496" s="6"/>
      <c r="W496" s="6"/>
      <c r="X496" s="6"/>
      <c r="Y496" s="6"/>
      <c r="Z496" s="6"/>
      <c r="AA496" s="6"/>
      <c r="AB496" s="6"/>
      <c r="AC496" s="6"/>
      <c r="AD496" s="6"/>
      <c r="AE496" s="6"/>
      <c r="AF496" s="6"/>
      <c r="AG496" s="6"/>
      <c r="AH496" s="6"/>
      <c r="AI496" s="6"/>
      <c r="AJ496" s="6"/>
    </row>
    <row r="497" spans="1:36" ht="15.75" customHeight="1" x14ac:dyDescent="0.35">
      <c r="A497" s="6"/>
      <c r="B497" s="6"/>
      <c r="C497" s="6"/>
      <c r="D497" s="6"/>
      <c r="E497" s="6"/>
      <c r="F497" s="6"/>
      <c r="G497" s="6"/>
      <c r="H497" s="6"/>
      <c r="I497" s="6"/>
      <c r="J497" s="6"/>
      <c r="K497" s="6"/>
      <c r="L497" s="6"/>
      <c r="M497" s="6"/>
      <c r="N497" s="6"/>
      <c r="O497" s="6"/>
      <c r="P497" s="6"/>
      <c r="Q497" s="6"/>
      <c r="R497" s="6"/>
      <c r="S497" s="23"/>
      <c r="T497" s="23"/>
      <c r="U497" s="23"/>
      <c r="V497" s="6"/>
      <c r="W497" s="6"/>
      <c r="X497" s="6"/>
      <c r="Y497" s="6"/>
      <c r="Z497" s="6"/>
      <c r="AA497" s="6"/>
      <c r="AB497" s="6"/>
      <c r="AC497" s="6"/>
      <c r="AD497" s="6"/>
      <c r="AE497" s="6"/>
      <c r="AF497" s="6"/>
      <c r="AG497" s="6"/>
      <c r="AH497" s="6"/>
      <c r="AI497" s="6"/>
      <c r="AJ497" s="6"/>
    </row>
    <row r="498" spans="1:36" ht="15.75" customHeight="1" x14ac:dyDescent="0.35">
      <c r="A498" s="6"/>
      <c r="B498" s="6"/>
      <c r="C498" s="6"/>
      <c r="D498" s="6"/>
      <c r="E498" s="6"/>
      <c r="F498" s="6"/>
      <c r="G498" s="6"/>
      <c r="H498" s="6"/>
      <c r="I498" s="6"/>
      <c r="J498" s="6"/>
      <c r="K498" s="6"/>
      <c r="L498" s="6"/>
      <c r="M498" s="6"/>
      <c r="N498" s="6"/>
      <c r="O498" s="6"/>
      <c r="P498" s="6"/>
      <c r="Q498" s="6"/>
      <c r="R498" s="6"/>
      <c r="S498" s="23"/>
      <c r="T498" s="23"/>
      <c r="U498" s="23"/>
      <c r="V498" s="6"/>
      <c r="W498" s="6"/>
      <c r="X498" s="6"/>
      <c r="Y498" s="6"/>
      <c r="Z498" s="6"/>
      <c r="AA498" s="6"/>
      <c r="AB498" s="6"/>
      <c r="AC498" s="6"/>
      <c r="AD498" s="6"/>
      <c r="AE498" s="6"/>
      <c r="AF498" s="6"/>
      <c r="AG498" s="6"/>
      <c r="AH498" s="6"/>
      <c r="AI498" s="6"/>
      <c r="AJ498" s="6"/>
    </row>
    <row r="499" spans="1:36" ht="15.75" customHeight="1" x14ac:dyDescent="0.35">
      <c r="A499" s="6"/>
      <c r="B499" s="6"/>
      <c r="C499" s="6"/>
      <c r="D499" s="6"/>
      <c r="E499" s="6"/>
      <c r="F499" s="6"/>
      <c r="G499" s="6"/>
      <c r="H499" s="6"/>
      <c r="I499" s="6"/>
      <c r="J499" s="6"/>
      <c r="K499" s="6"/>
      <c r="L499" s="6"/>
      <c r="M499" s="6"/>
      <c r="N499" s="6"/>
      <c r="O499" s="6"/>
      <c r="P499" s="6"/>
      <c r="Q499" s="6"/>
      <c r="R499" s="6"/>
      <c r="S499" s="23"/>
      <c r="T499" s="23"/>
      <c r="U499" s="23"/>
      <c r="V499" s="6"/>
      <c r="W499" s="6"/>
      <c r="X499" s="6"/>
      <c r="Y499" s="6"/>
      <c r="Z499" s="6"/>
      <c r="AA499" s="6"/>
      <c r="AB499" s="6"/>
      <c r="AC499" s="6"/>
      <c r="AD499" s="6"/>
      <c r="AE499" s="6"/>
      <c r="AF499" s="6"/>
      <c r="AG499" s="6"/>
      <c r="AH499" s="6"/>
      <c r="AI499" s="6"/>
      <c r="AJ499" s="6"/>
    </row>
    <row r="500" spans="1:36" ht="15.75" customHeight="1" x14ac:dyDescent="0.35">
      <c r="A500" s="6"/>
      <c r="B500" s="6"/>
      <c r="C500" s="6"/>
      <c r="D500" s="6"/>
      <c r="E500" s="6"/>
      <c r="F500" s="6"/>
      <c r="G500" s="6"/>
      <c r="H500" s="6"/>
      <c r="I500" s="6"/>
      <c r="J500" s="6"/>
      <c r="K500" s="6"/>
      <c r="L500" s="6"/>
      <c r="M500" s="6"/>
      <c r="N500" s="6"/>
      <c r="O500" s="6"/>
      <c r="P500" s="6"/>
      <c r="Q500" s="6"/>
      <c r="R500" s="6"/>
      <c r="S500" s="23"/>
      <c r="T500" s="23"/>
      <c r="U500" s="23"/>
      <c r="V500" s="6"/>
      <c r="W500" s="6"/>
      <c r="X500" s="6"/>
      <c r="Y500" s="6"/>
      <c r="Z500" s="6"/>
      <c r="AA500" s="6"/>
      <c r="AB500" s="6"/>
      <c r="AC500" s="6"/>
      <c r="AD500" s="6"/>
      <c r="AE500" s="6"/>
      <c r="AF500" s="6"/>
      <c r="AG500" s="6"/>
      <c r="AH500" s="6"/>
      <c r="AI500" s="6"/>
      <c r="AJ500" s="6"/>
    </row>
    <row r="501" spans="1:36" ht="15.75" customHeight="1" x14ac:dyDescent="0.35">
      <c r="A501" s="6"/>
      <c r="B501" s="6"/>
      <c r="C501" s="6"/>
      <c r="D501" s="6"/>
      <c r="E501" s="6"/>
      <c r="F501" s="6"/>
      <c r="G501" s="6"/>
      <c r="H501" s="6"/>
      <c r="I501" s="6"/>
      <c r="J501" s="6"/>
      <c r="K501" s="6"/>
      <c r="L501" s="6"/>
      <c r="M501" s="6"/>
      <c r="N501" s="6"/>
      <c r="O501" s="6"/>
      <c r="P501" s="6"/>
      <c r="Q501" s="6"/>
      <c r="R501" s="6"/>
      <c r="S501" s="23"/>
      <c r="T501" s="23"/>
      <c r="U501" s="23"/>
      <c r="V501" s="6"/>
      <c r="W501" s="6"/>
      <c r="X501" s="6"/>
      <c r="Y501" s="6"/>
      <c r="Z501" s="6"/>
      <c r="AA501" s="6"/>
      <c r="AB501" s="6"/>
      <c r="AC501" s="6"/>
      <c r="AD501" s="6"/>
      <c r="AE501" s="6"/>
      <c r="AF501" s="6"/>
      <c r="AG501" s="6"/>
      <c r="AH501" s="6"/>
      <c r="AI501" s="6"/>
      <c r="AJ501" s="6"/>
    </row>
    <row r="502" spans="1:36" ht="15.75" customHeight="1" x14ac:dyDescent="0.35">
      <c r="A502" s="6"/>
      <c r="B502" s="6"/>
      <c r="C502" s="6"/>
      <c r="D502" s="6"/>
      <c r="E502" s="6"/>
      <c r="F502" s="6"/>
      <c r="G502" s="6"/>
      <c r="H502" s="6"/>
      <c r="I502" s="6"/>
      <c r="J502" s="6"/>
      <c r="K502" s="6"/>
      <c r="L502" s="6"/>
      <c r="M502" s="6"/>
      <c r="N502" s="6"/>
      <c r="O502" s="6"/>
      <c r="P502" s="6"/>
      <c r="Q502" s="6"/>
      <c r="R502" s="6"/>
      <c r="S502" s="23"/>
      <c r="T502" s="23"/>
      <c r="U502" s="23"/>
      <c r="V502" s="6"/>
      <c r="W502" s="6"/>
      <c r="X502" s="6"/>
      <c r="Y502" s="6"/>
      <c r="Z502" s="6"/>
      <c r="AA502" s="6"/>
      <c r="AB502" s="6"/>
      <c r="AC502" s="6"/>
      <c r="AD502" s="6"/>
      <c r="AE502" s="6"/>
      <c r="AF502" s="6"/>
      <c r="AG502" s="6"/>
      <c r="AH502" s="6"/>
      <c r="AI502" s="6"/>
      <c r="AJ502" s="6"/>
    </row>
    <row r="503" spans="1:36" ht="15.75" customHeight="1" x14ac:dyDescent="0.35">
      <c r="A503" s="6"/>
      <c r="B503" s="6"/>
      <c r="C503" s="6"/>
      <c r="D503" s="6"/>
      <c r="E503" s="6"/>
      <c r="F503" s="6"/>
      <c r="G503" s="6"/>
      <c r="H503" s="6"/>
      <c r="I503" s="6"/>
      <c r="J503" s="6"/>
      <c r="K503" s="6"/>
      <c r="L503" s="6"/>
      <c r="M503" s="6"/>
      <c r="N503" s="6"/>
      <c r="O503" s="6"/>
      <c r="P503" s="6"/>
      <c r="Q503" s="6"/>
      <c r="R503" s="6"/>
      <c r="S503" s="23"/>
      <c r="T503" s="23"/>
      <c r="U503" s="23"/>
      <c r="V503" s="6"/>
      <c r="W503" s="6"/>
      <c r="X503" s="6"/>
      <c r="Y503" s="6"/>
      <c r="Z503" s="6"/>
      <c r="AA503" s="6"/>
      <c r="AB503" s="6"/>
      <c r="AC503" s="6"/>
      <c r="AD503" s="6"/>
      <c r="AE503" s="6"/>
      <c r="AF503" s="6"/>
      <c r="AG503" s="6"/>
      <c r="AH503" s="6"/>
      <c r="AI503" s="6"/>
      <c r="AJ503" s="6"/>
    </row>
    <row r="504" spans="1:36" ht="15.75" customHeight="1" x14ac:dyDescent="0.35">
      <c r="A504" s="6"/>
      <c r="B504" s="6"/>
      <c r="C504" s="6"/>
      <c r="D504" s="6"/>
      <c r="E504" s="6"/>
      <c r="F504" s="6"/>
      <c r="G504" s="6"/>
      <c r="H504" s="6"/>
      <c r="I504" s="6"/>
      <c r="J504" s="6"/>
      <c r="K504" s="6"/>
      <c r="L504" s="6"/>
      <c r="M504" s="6"/>
      <c r="N504" s="6"/>
      <c r="O504" s="6"/>
      <c r="P504" s="6"/>
      <c r="Q504" s="6"/>
      <c r="R504" s="6"/>
      <c r="S504" s="23"/>
      <c r="T504" s="23"/>
      <c r="U504" s="23"/>
      <c r="V504" s="6"/>
      <c r="W504" s="6"/>
      <c r="X504" s="6"/>
      <c r="Y504" s="6"/>
      <c r="Z504" s="6"/>
      <c r="AA504" s="6"/>
      <c r="AB504" s="6"/>
      <c r="AC504" s="6"/>
      <c r="AD504" s="6"/>
      <c r="AE504" s="6"/>
      <c r="AF504" s="6"/>
      <c r="AG504" s="6"/>
      <c r="AH504" s="6"/>
      <c r="AI504" s="6"/>
      <c r="AJ504" s="6"/>
    </row>
    <row r="505" spans="1:36" ht="15.75" customHeight="1" x14ac:dyDescent="0.35">
      <c r="A505" s="6"/>
      <c r="B505" s="6"/>
      <c r="C505" s="6"/>
      <c r="D505" s="6"/>
      <c r="E505" s="6"/>
      <c r="F505" s="6"/>
      <c r="G505" s="6"/>
      <c r="H505" s="6"/>
      <c r="I505" s="6"/>
      <c r="J505" s="6"/>
      <c r="K505" s="6"/>
      <c r="L505" s="6"/>
      <c r="M505" s="6"/>
      <c r="N505" s="6"/>
      <c r="O505" s="6"/>
      <c r="P505" s="6"/>
      <c r="Q505" s="6"/>
      <c r="R505" s="6"/>
      <c r="S505" s="23"/>
      <c r="T505" s="23"/>
      <c r="U505" s="23"/>
      <c r="V505" s="6"/>
      <c r="W505" s="6"/>
      <c r="X505" s="6"/>
      <c r="Y505" s="6"/>
      <c r="Z505" s="6"/>
      <c r="AA505" s="6"/>
      <c r="AB505" s="6"/>
      <c r="AC505" s="6"/>
      <c r="AD505" s="6"/>
      <c r="AE505" s="6"/>
      <c r="AF505" s="6"/>
      <c r="AG505" s="6"/>
      <c r="AH505" s="6"/>
      <c r="AI505" s="6"/>
      <c r="AJ505" s="6"/>
    </row>
    <row r="506" spans="1:36" ht="15.75" customHeight="1" x14ac:dyDescent="0.35">
      <c r="A506" s="6"/>
      <c r="B506" s="6"/>
      <c r="C506" s="6"/>
      <c r="D506" s="6"/>
      <c r="E506" s="6"/>
      <c r="F506" s="6"/>
      <c r="G506" s="6"/>
      <c r="H506" s="6"/>
      <c r="I506" s="6"/>
      <c r="J506" s="6"/>
      <c r="K506" s="6"/>
      <c r="L506" s="6"/>
      <c r="M506" s="6"/>
      <c r="N506" s="6"/>
      <c r="O506" s="6"/>
      <c r="P506" s="6"/>
      <c r="Q506" s="6"/>
      <c r="R506" s="6"/>
      <c r="S506" s="23"/>
      <c r="T506" s="23"/>
      <c r="U506" s="23"/>
      <c r="V506" s="6"/>
      <c r="W506" s="6"/>
      <c r="X506" s="6"/>
      <c r="Y506" s="6"/>
      <c r="Z506" s="6"/>
      <c r="AA506" s="6"/>
      <c r="AB506" s="6"/>
      <c r="AC506" s="6"/>
      <c r="AD506" s="6"/>
      <c r="AE506" s="6"/>
      <c r="AF506" s="6"/>
      <c r="AG506" s="6"/>
      <c r="AH506" s="6"/>
      <c r="AI506" s="6"/>
      <c r="AJ506" s="6"/>
    </row>
    <row r="507" spans="1:36" ht="15.75" customHeight="1" x14ac:dyDescent="0.35">
      <c r="A507" s="6"/>
      <c r="B507" s="6"/>
      <c r="C507" s="6"/>
      <c r="D507" s="6"/>
      <c r="E507" s="6"/>
      <c r="F507" s="6"/>
      <c r="G507" s="6"/>
      <c r="H507" s="6"/>
      <c r="I507" s="6"/>
      <c r="J507" s="6"/>
      <c r="K507" s="6"/>
      <c r="L507" s="6"/>
      <c r="M507" s="6"/>
      <c r="N507" s="6"/>
      <c r="O507" s="6"/>
      <c r="P507" s="6"/>
      <c r="Q507" s="6"/>
      <c r="R507" s="6"/>
      <c r="S507" s="23"/>
      <c r="T507" s="23"/>
      <c r="U507" s="23"/>
      <c r="V507" s="6"/>
      <c r="W507" s="6"/>
      <c r="X507" s="6"/>
      <c r="Y507" s="6"/>
      <c r="Z507" s="6"/>
      <c r="AA507" s="6"/>
      <c r="AB507" s="6"/>
      <c r="AC507" s="6"/>
      <c r="AD507" s="6"/>
      <c r="AE507" s="6"/>
      <c r="AF507" s="6"/>
      <c r="AG507" s="6"/>
      <c r="AH507" s="6"/>
      <c r="AI507" s="6"/>
      <c r="AJ507" s="6"/>
    </row>
    <row r="508" spans="1:36" ht="15.75" customHeight="1" x14ac:dyDescent="0.35">
      <c r="A508" s="6"/>
      <c r="B508" s="6"/>
      <c r="C508" s="6"/>
      <c r="D508" s="6"/>
      <c r="E508" s="6"/>
      <c r="F508" s="6"/>
      <c r="G508" s="6"/>
      <c r="H508" s="6"/>
      <c r="I508" s="6"/>
      <c r="J508" s="6"/>
      <c r="K508" s="6"/>
      <c r="L508" s="6"/>
      <c r="M508" s="6"/>
      <c r="N508" s="6"/>
      <c r="O508" s="6"/>
      <c r="P508" s="6"/>
      <c r="Q508" s="6"/>
      <c r="R508" s="6"/>
      <c r="S508" s="23"/>
      <c r="T508" s="23"/>
      <c r="U508" s="23"/>
      <c r="V508" s="6"/>
      <c r="W508" s="6"/>
      <c r="X508" s="6"/>
      <c r="Y508" s="6"/>
      <c r="Z508" s="6"/>
      <c r="AA508" s="6"/>
      <c r="AB508" s="6"/>
      <c r="AC508" s="6"/>
      <c r="AD508" s="6"/>
      <c r="AE508" s="6"/>
      <c r="AF508" s="6"/>
      <c r="AG508" s="6"/>
      <c r="AH508" s="6"/>
      <c r="AI508" s="6"/>
      <c r="AJ508" s="6"/>
    </row>
    <row r="509" spans="1:36" ht="15.75" customHeight="1" x14ac:dyDescent="0.35">
      <c r="A509" s="6"/>
      <c r="B509" s="6"/>
      <c r="C509" s="6"/>
      <c r="D509" s="6"/>
      <c r="E509" s="6"/>
      <c r="F509" s="6"/>
      <c r="G509" s="6"/>
      <c r="H509" s="6"/>
      <c r="I509" s="6"/>
      <c r="J509" s="6"/>
      <c r="K509" s="6"/>
      <c r="L509" s="6"/>
      <c r="M509" s="6"/>
      <c r="N509" s="6"/>
      <c r="O509" s="6"/>
      <c r="P509" s="6"/>
      <c r="Q509" s="6"/>
      <c r="R509" s="6"/>
      <c r="S509" s="23"/>
      <c r="T509" s="23"/>
      <c r="U509" s="23"/>
      <c r="V509" s="6"/>
      <c r="W509" s="6"/>
      <c r="X509" s="6"/>
      <c r="Y509" s="6"/>
      <c r="Z509" s="6"/>
      <c r="AA509" s="6"/>
      <c r="AB509" s="6"/>
      <c r="AC509" s="6"/>
      <c r="AD509" s="6"/>
      <c r="AE509" s="6"/>
      <c r="AF509" s="6"/>
      <c r="AG509" s="6"/>
      <c r="AH509" s="6"/>
      <c r="AI509" s="6"/>
      <c r="AJ509" s="6"/>
    </row>
    <row r="510" spans="1:36" ht="15.75" customHeight="1" x14ac:dyDescent="0.35">
      <c r="A510" s="6"/>
      <c r="B510" s="6"/>
      <c r="C510" s="6"/>
      <c r="D510" s="6"/>
      <c r="E510" s="6"/>
      <c r="F510" s="6"/>
      <c r="G510" s="6"/>
      <c r="H510" s="6"/>
      <c r="I510" s="6"/>
      <c r="J510" s="6"/>
      <c r="K510" s="6"/>
      <c r="L510" s="6"/>
      <c r="M510" s="6"/>
      <c r="N510" s="6"/>
      <c r="O510" s="6"/>
      <c r="P510" s="6"/>
      <c r="Q510" s="6"/>
      <c r="R510" s="6"/>
      <c r="S510" s="23"/>
      <c r="T510" s="23"/>
      <c r="U510" s="23"/>
      <c r="V510" s="6"/>
      <c r="W510" s="6"/>
      <c r="X510" s="6"/>
      <c r="Y510" s="6"/>
      <c r="Z510" s="6"/>
      <c r="AA510" s="6"/>
      <c r="AB510" s="6"/>
      <c r="AC510" s="6"/>
      <c r="AD510" s="6"/>
      <c r="AE510" s="6"/>
      <c r="AF510" s="6"/>
      <c r="AG510" s="6"/>
      <c r="AH510" s="6"/>
      <c r="AI510" s="6"/>
      <c r="AJ510" s="6"/>
    </row>
    <row r="511" spans="1:36" ht="15.75" customHeight="1" x14ac:dyDescent="0.35">
      <c r="A511" s="6"/>
      <c r="B511" s="6"/>
      <c r="C511" s="6"/>
      <c r="D511" s="6"/>
      <c r="E511" s="6"/>
      <c r="F511" s="6"/>
      <c r="G511" s="6"/>
      <c r="H511" s="6"/>
      <c r="I511" s="6"/>
      <c r="J511" s="6"/>
      <c r="K511" s="6"/>
      <c r="L511" s="6"/>
      <c r="M511" s="6"/>
      <c r="N511" s="6"/>
      <c r="O511" s="6"/>
      <c r="P511" s="6"/>
      <c r="Q511" s="6"/>
      <c r="R511" s="6"/>
      <c r="S511" s="23"/>
      <c r="T511" s="23"/>
      <c r="U511" s="23"/>
      <c r="V511" s="6"/>
      <c r="W511" s="6"/>
      <c r="X511" s="6"/>
      <c r="Y511" s="6"/>
      <c r="Z511" s="6"/>
      <c r="AA511" s="6"/>
      <c r="AB511" s="6"/>
      <c r="AC511" s="6"/>
      <c r="AD511" s="6"/>
      <c r="AE511" s="6"/>
      <c r="AF511" s="6"/>
      <c r="AG511" s="6"/>
      <c r="AH511" s="6"/>
      <c r="AI511" s="6"/>
      <c r="AJ511" s="6"/>
    </row>
    <row r="512" spans="1:36" ht="15.75" customHeight="1" x14ac:dyDescent="0.35">
      <c r="A512" s="6"/>
      <c r="B512" s="6"/>
      <c r="C512" s="6"/>
      <c r="D512" s="6"/>
      <c r="E512" s="6"/>
      <c r="F512" s="6"/>
      <c r="G512" s="6"/>
      <c r="H512" s="6"/>
      <c r="I512" s="6"/>
      <c r="J512" s="6"/>
      <c r="K512" s="6"/>
      <c r="L512" s="6"/>
      <c r="M512" s="6"/>
      <c r="N512" s="6"/>
      <c r="O512" s="6"/>
      <c r="P512" s="6"/>
      <c r="Q512" s="6"/>
      <c r="R512" s="6"/>
      <c r="S512" s="23"/>
      <c r="T512" s="23"/>
      <c r="U512" s="23"/>
      <c r="V512" s="6"/>
      <c r="W512" s="6"/>
      <c r="X512" s="6"/>
      <c r="Y512" s="6"/>
      <c r="Z512" s="6"/>
      <c r="AA512" s="6"/>
      <c r="AB512" s="6"/>
      <c r="AC512" s="6"/>
      <c r="AD512" s="6"/>
      <c r="AE512" s="6"/>
      <c r="AF512" s="6"/>
      <c r="AG512" s="6"/>
      <c r="AH512" s="6"/>
      <c r="AI512" s="6"/>
      <c r="AJ512" s="6"/>
    </row>
    <row r="513" spans="1:36" ht="15.75" customHeight="1" x14ac:dyDescent="0.35">
      <c r="A513" s="6"/>
      <c r="B513" s="6"/>
      <c r="C513" s="6"/>
      <c r="D513" s="6"/>
      <c r="E513" s="6"/>
      <c r="F513" s="6"/>
      <c r="G513" s="6"/>
      <c r="H513" s="6"/>
      <c r="I513" s="6"/>
      <c r="J513" s="6"/>
      <c r="K513" s="6"/>
      <c r="L513" s="6"/>
      <c r="M513" s="6"/>
      <c r="N513" s="6"/>
      <c r="O513" s="6"/>
      <c r="P513" s="6"/>
      <c r="Q513" s="6"/>
      <c r="R513" s="6"/>
      <c r="S513" s="23"/>
      <c r="T513" s="23"/>
      <c r="U513" s="23"/>
      <c r="V513" s="6"/>
      <c r="W513" s="6"/>
      <c r="X513" s="6"/>
      <c r="Y513" s="6"/>
      <c r="Z513" s="6"/>
      <c r="AA513" s="6"/>
      <c r="AB513" s="6"/>
      <c r="AC513" s="6"/>
      <c r="AD513" s="6"/>
      <c r="AE513" s="6"/>
      <c r="AF513" s="6"/>
      <c r="AG513" s="6"/>
      <c r="AH513" s="6"/>
      <c r="AI513" s="6"/>
      <c r="AJ513" s="6"/>
    </row>
    <row r="514" spans="1:36" ht="15.75" customHeight="1" x14ac:dyDescent="0.35">
      <c r="A514" s="6"/>
      <c r="B514" s="6"/>
      <c r="C514" s="6"/>
      <c r="D514" s="6"/>
      <c r="E514" s="6"/>
      <c r="F514" s="6"/>
      <c r="G514" s="6"/>
      <c r="H514" s="6"/>
      <c r="I514" s="6"/>
      <c r="J514" s="6"/>
      <c r="K514" s="6"/>
      <c r="L514" s="6"/>
      <c r="M514" s="6"/>
      <c r="N514" s="6"/>
      <c r="O514" s="6"/>
      <c r="P514" s="6"/>
      <c r="Q514" s="6"/>
      <c r="R514" s="6"/>
      <c r="S514" s="23"/>
      <c r="T514" s="23"/>
      <c r="U514" s="23"/>
      <c r="V514" s="6"/>
      <c r="W514" s="6"/>
      <c r="X514" s="6"/>
      <c r="Y514" s="6"/>
      <c r="Z514" s="6"/>
      <c r="AA514" s="6"/>
      <c r="AB514" s="6"/>
      <c r="AC514" s="6"/>
      <c r="AD514" s="6"/>
      <c r="AE514" s="6"/>
      <c r="AF514" s="6"/>
      <c r="AG514" s="6"/>
      <c r="AH514" s="6"/>
      <c r="AI514" s="6"/>
      <c r="AJ514" s="6"/>
    </row>
    <row r="515" spans="1:36" ht="15.75" customHeight="1" x14ac:dyDescent="0.35">
      <c r="A515" s="6"/>
      <c r="B515" s="6"/>
      <c r="C515" s="6"/>
      <c r="D515" s="6"/>
      <c r="E515" s="6"/>
      <c r="F515" s="6"/>
      <c r="G515" s="6"/>
      <c r="H515" s="6"/>
      <c r="I515" s="6"/>
      <c r="J515" s="6"/>
      <c r="K515" s="6"/>
      <c r="L515" s="6"/>
      <c r="M515" s="6"/>
      <c r="N515" s="6"/>
      <c r="O515" s="6"/>
      <c r="P515" s="6"/>
      <c r="Q515" s="6"/>
      <c r="R515" s="6"/>
      <c r="S515" s="23"/>
      <c r="T515" s="23"/>
      <c r="U515" s="23"/>
      <c r="V515" s="6"/>
      <c r="W515" s="6"/>
      <c r="X515" s="6"/>
      <c r="Y515" s="6"/>
      <c r="Z515" s="6"/>
      <c r="AA515" s="6"/>
      <c r="AB515" s="6"/>
      <c r="AC515" s="6"/>
      <c r="AD515" s="6"/>
      <c r="AE515" s="6"/>
      <c r="AF515" s="6"/>
      <c r="AG515" s="6"/>
      <c r="AH515" s="6"/>
      <c r="AI515" s="6"/>
      <c r="AJ515" s="6"/>
    </row>
    <row r="516" spans="1:36" ht="15.75" customHeight="1" x14ac:dyDescent="0.35">
      <c r="A516" s="6"/>
      <c r="B516" s="6"/>
      <c r="C516" s="6"/>
      <c r="D516" s="6"/>
      <c r="E516" s="6"/>
      <c r="F516" s="6"/>
      <c r="G516" s="6"/>
      <c r="H516" s="6"/>
      <c r="I516" s="6"/>
      <c r="J516" s="6"/>
      <c r="K516" s="6"/>
      <c r="L516" s="6"/>
      <c r="M516" s="6"/>
      <c r="N516" s="6"/>
      <c r="O516" s="6"/>
      <c r="P516" s="6"/>
      <c r="Q516" s="6"/>
      <c r="R516" s="6"/>
      <c r="S516" s="23"/>
      <c r="T516" s="23"/>
      <c r="U516" s="23"/>
      <c r="V516" s="6"/>
      <c r="W516" s="6"/>
      <c r="X516" s="6"/>
      <c r="Y516" s="6"/>
      <c r="Z516" s="6"/>
      <c r="AA516" s="6"/>
      <c r="AB516" s="6"/>
      <c r="AC516" s="6"/>
      <c r="AD516" s="6"/>
      <c r="AE516" s="6"/>
      <c r="AF516" s="6"/>
      <c r="AG516" s="6"/>
      <c r="AH516" s="6"/>
      <c r="AI516" s="6"/>
      <c r="AJ516" s="6"/>
    </row>
    <row r="517" spans="1:36" ht="15.75" customHeight="1" x14ac:dyDescent="0.35">
      <c r="A517" s="6"/>
      <c r="B517" s="6"/>
      <c r="C517" s="6"/>
      <c r="D517" s="6"/>
      <c r="E517" s="6"/>
      <c r="F517" s="6"/>
      <c r="G517" s="6"/>
      <c r="H517" s="6"/>
      <c r="I517" s="6"/>
      <c r="J517" s="6"/>
      <c r="K517" s="6"/>
      <c r="L517" s="6"/>
      <c r="M517" s="6"/>
      <c r="N517" s="6"/>
      <c r="O517" s="6"/>
      <c r="P517" s="6"/>
      <c r="Q517" s="6"/>
      <c r="R517" s="6"/>
      <c r="S517" s="23"/>
      <c r="T517" s="23"/>
      <c r="U517" s="23"/>
      <c r="V517" s="6"/>
      <c r="W517" s="6"/>
      <c r="X517" s="6"/>
      <c r="Y517" s="6"/>
      <c r="Z517" s="6"/>
      <c r="AA517" s="6"/>
      <c r="AB517" s="6"/>
      <c r="AC517" s="6"/>
      <c r="AD517" s="6"/>
      <c r="AE517" s="6"/>
      <c r="AF517" s="6"/>
      <c r="AG517" s="6"/>
      <c r="AH517" s="6"/>
      <c r="AI517" s="6"/>
      <c r="AJ517" s="6"/>
    </row>
    <row r="518" spans="1:36" ht="15.75" customHeight="1" x14ac:dyDescent="0.35">
      <c r="A518" s="6"/>
      <c r="B518" s="6"/>
      <c r="C518" s="6"/>
      <c r="D518" s="6"/>
      <c r="E518" s="6"/>
      <c r="F518" s="6"/>
      <c r="G518" s="6"/>
      <c r="H518" s="6"/>
      <c r="I518" s="6"/>
      <c r="J518" s="6"/>
      <c r="K518" s="6"/>
      <c r="L518" s="6"/>
      <c r="M518" s="6"/>
      <c r="N518" s="6"/>
      <c r="O518" s="6"/>
      <c r="P518" s="6"/>
      <c r="Q518" s="6"/>
      <c r="R518" s="6"/>
      <c r="S518" s="23"/>
      <c r="T518" s="23"/>
      <c r="U518" s="23"/>
      <c r="V518" s="6"/>
      <c r="W518" s="6"/>
      <c r="X518" s="6"/>
      <c r="Y518" s="6"/>
      <c r="Z518" s="6"/>
      <c r="AA518" s="6"/>
      <c r="AB518" s="6"/>
      <c r="AC518" s="6"/>
      <c r="AD518" s="6"/>
      <c r="AE518" s="6"/>
      <c r="AF518" s="6"/>
      <c r="AG518" s="6"/>
      <c r="AH518" s="6"/>
      <c r="AI518" s="6"/>
      <c r="AJ518" s="6"/>
    </row>
    <row r="519" spans="1:36" ht="15.75" customHeight="1" x14ac:dyDescent="0.35">
      <c r="A519" s="6"/>
      <c r="B519" s="6"/>
      <c r="C519" s="6"/>
      <c r="D519" s="6"/>
      <c r="E519" s="6"/>
      <c r="F519" s="6"/>
      <c r="G519" s="6"/>
      <c r="H519" s="6"/>
      <c r="I519" s="6"/>
      <c r="J519" s="6"/>
      <c r="K519" s="6"/>
      <c r="L519" s="6"/>
      <c r="M519" s="6"/>
      <c r="N519" s="6"/>
      <c r="O519" s="6"/>
      <c r="P519" s="6"/>
      <c r="Q519" s="6"/>
      <c r="R519" s="6"/>
      <c r="S519" s="23"/>
      <c r="T519" s="23"/>
      <c r="U519" s="23"/>
      <c r="V519" s="6"/>
      <c r="W519" s="6"/>
      <c r="X519" s="6"/>
      <c r="Y519" s="6"/>
      <c r="Z519" s="6"/>
      <c r="AA519" s="6"/>
      <c r="AB519" s="6"/>
      <c r="AC519" s="6"/>
      <c r="AD519" s="6"/>
      <c r="AE519" s="6"/>
      <c r="AF519" s="6"/>
      <c r="AG519" s="6"/>
      <c r="AH519" s="6"/>
      <c r="AI519" s="6"/>
      <c r="AJ519" s="6"/>
    </row>
    <row r="520" spans="1:36" ht="15.75" customHeight="1" x14ac:dyDescent="0.35">
      <c r="A520" s="6"/>
      <c r="B520" s="6"/>
      <c r="C520" s="6"/>
      <c r="D520" s="6"/>
      <c r="E520" s="6"/>
      <c r="F520" s="6"/>
      <c r="G520" s="6"/>
      <c r="H520" s="6"/>
      <c r="I520" s="6"/>
      <c r="J520" s="6"/>
      <c r="K520" s="6"/>
      <c r="L520" s="6"/>
      <c r="M520" s="6"/>
      <c r="N520" s="6"/>
      <c r="O520" s="6"/>
      <c r="P520" s="6"/>
      <c r="Q520" s="6"/>
      <c r="R520" s="6"/>
      <c r="S520" s="23"/>
      <c r="T520" s="23"/>
      <c r="U520" s="23"/>
      <c r="V520" s="6"/>
      <c r="W520" s="6"/>
      <c r="X520" s="6"/>
      <c r="Y520" s="6"/>
      <c r="Z520" s="6"/>
      <c r="AA520" s="6"/>
      <c r="AB520" s="6"/>
      <c r="AC520" s="6"/>
      <c r="AD520" s="6"/>
      <c r="AE520" s="6"/>
      <c r="AF520" s="6"/>
      <c r="AG520" s="6"/>
      <c r="AH520" s="6"/>
      <c r="AI520" s="6"/>
      <c r="AJ520" s="6"/>
    </row>
    <row r="521" spans="1:36" ht="15.75" customHeight="1" x14ac:dyDescent="0.35">
      <c r="A521" s="6"/>
      <c r="B521" s="6"/>
      <c r="C521" s="6"/>
      <c r="D521" s="6"/>
      <c r="E521" s="6"/>
      <c r="F521" s="6"/>
      <c r="G521" s="6"/>
      <c r="H521" s="6"/>
      <c r="I521" s="6"/>
      <c r="J521" s="6"/>
      <c r="K521" s="6"/>
      <c r="L521" s="6"/>
      <c r="M521" s="6"/>
      <c r="N521" s="6"/>
      <c r="O521" s="6"/>
      <c r="P521" s="6"/>
      <c r="Q521" s="6"/>
      <c r="R521" s="6"/>
      <c r="S521" s="23"/>
      <c r="T521" s="23"/>
      <c r="U521" s="23"/>
      <c r="V521" s="6"/>
      <c r="W521" s="6"/>
      <c r="X521" s="6"/>
      <c r="Y521" s="6"/>
      <c r="Z521" s="6"/>
      <c r="AA521" s="6"/>
      <c r="AB521" s="6"/>
      <c r="AC521" s="6"/>
      <c r="AD521" s="6"/>
      <c r="AE521" s="6"/>
      <c r="AF521" s="6"/>
      <c r="AG521" s="6"/>
      <c r="AH521" s="6"/>
      <c r="AI521" s="6"/>
      <c r="AJ521" s="6"/>
    </row>
    <row r="522" spans="1:36" ht="15.75" customHeight="1" x14ac:dyDescent="0.35">
      <c r="A522" s="6"/>
      <c r="B522" s="6"/>
      <c r="C522" s="6"/>
      <c r="D522" s="6"/>
      <c r="E522" s="6"/>
      <c r="F522" s="6"/>
      <c r="G522" s="6"/>
      <c r="H522" s="6"/>
      <c r="I522" s="6"/>
      <c r="J522" s="6"/>
      <c r="K522" s="6"/>
      <c r="L522" s="6"/>
      <c r="M522" s="6"/>
      <c r="N522" s="6"/>
      <c r="O522" s="6"/>
      <c r="P522" s="6"/>
      <c r="Q522" s="6"/>
      <c r="R522" s="6"/>
      <c r="S522" s="23"/>
      <c r="T522" s="23"/>
      <c r="U522" s="23"/>
      <c r="V522" s="6"/>
      <c r="W522" s="6"/>
      <c r="X522" s="6"/>
      <c r="Y522" s="6"/>
      <c r="Z522" s="6"/>
      <c r="AA522" s="6"/>
      <c r="AB522" s="6"/>
      <c r="AC522" s="6"/>
      <c r="AD522" s="6"/>
      <c r="AE522" s="6"/>
      <c r="AF522" s="6"/>
      <c r="AG522" s="6"/>
      <c r="AH522" s="6"/>
      <c r="AI522" s="6"/>
      <c r="AJ522" s="6"/>
    </row>
    <row r="523" spans="1:36" ht="15.75" customHeight="1" x14ac:dyDescent="0.35">
      <c r="A523" s="6"/>
      <c r="B523" s="6"/>
      <c r="C523" s="6"/>
      <c r="D523" s="6"/>
      <c r="E523" s="6"/>
      <c r="F523" s="6"/>
      <c r="G523" s="6"/>
      <c r="H523" s="6"/>
      <c r="I523" s="6"/>
      <c r="J523" s="6"/>
      <c r="K523" s="6"/>
      <c r="L523" s="6"/>
      <c r="M523" s="6"/>
      <c r="N523" s="6"/>
      <c r="O523" s="6"/>
      <c r="P523" s="6"/>
      <c r="Q523" s="6"/>
      <c r="R523" s="6"/>
      <c r="S523" s="23"/>
      <c r="T523" s="23"/>
      <c r="U523" s="23"/>
      <c r="V523" s="6"/>
      <c r="W523" s="6"/>
      <c r="X523" s="6"/>
      <c r="Y523" s="6"/>
      <c r="Z523" s="6"/>
      <c r="AA523" s="6"/>
      <c r="AB523" s="6"/>
      <c r="AC523" s="6"/>
      <c r="AD523" s="6"/>
      <c r="AE523" s="6"/>
      <c r="AF523" s="6"/>
      <c r="AG523" s="6"/>
      <c r="AH523" s="6"/>
      <c r="AI523" s="6"/>
      <c r="AJ523" s="6"/>
    </row>
    <row r="524" spans="1:36" ht="15.75" customHeight="1" x14ac:dyDescent="0.35">
      <c r="A524" s="6"/>
      <c r="B524" s="6"/>
      <c r="C524" s="6"/>
      <c r="D524" s="6"/>
      <c r="E524" s="6"/>
      <c r="F524" s="6"/>
      <c r="G524" s="6"/>
      <c r="H524" s="6"/>
      <c r="I524" s="6"/>
      <c r="J524" s="6"/>
      <c r="K524" s="6"/>
      <c r="L524" s="6"/>
      <c r="M524" s="6"/>
      <c r="N524" s="6"/>
      <c r="O524" s="6"/>
      <c r="P524" s="6"/>
      <c r="Q524" s="6"/>
      <c r="R524" s="6"/>
      <c r="S524" s="23"/>
      <c r="T524" s="23"/>
      <c r="U524" s="23"/>
      <c r="V524" s="6"/>
      <c r="W524" s="6"/>
      <c r="X524" s="6"/>
      <c r="Y524" s="6"/>
      <c r="Z524" s="6"/>
      <c r="AA524" s="6"/>
      <c r="AB524" s="6"/>
      <c r="AC524" s="6"/>
      <c r="AD524" s="6"/>
      <c r="AE524" s="6"/>
      <c r="AF524" s="6"/>
      <c r="AG524" s="6"/>
      <c r="AH524" s="6"/>
      <c r="AI524" s="6"/>
      <c r="AJ524" s="6"/>
    </row>
    <row r="525" spans="1:36" ht="15.75" customHeight="1" x14ac:dyDescent="0.35">
      <c r="A525" s="6"/>
      <c r="B525" s="6"/>
      <c r="C525" s="6"/>
      <c r="D525" s="6"/>
      <c r="E525" s="6"/>
      <c r="F525" s="6"/>
      <c r="G525" s="6"/>
      <c r="H525" s="6"/>
      <c r="I525" s="6"/>
      <c r="J525" s="6"/>
      <c r="K525" s="6"/>
      <c r="L525" s="6"/>
      <c r="M525" s="6"/>
      <c r="N525" s="6"/>
      <c r="O525" s="6"/>
      <c r="P525" s="6"/>
      <c r="Q525" s="6"/>
      <c r="R525" s="6"/>
      <c r="S525" s="23"/>
      <c r="T525" s="23"/>
      <c r="U525" s="23"/>
      <c r="V525" s="6"/>
      <c r="W525" s="6"/>
      <c r="X525" s="6"/>
      <c r="Y525" s="6"/>
      <c r="Z525" s="6"/>
      <c r="AA525" s="6"/>
      <c r="AB525" s="6"/>
      <c r="AC525" s="6"/>
      <c r="AD525" s="6"/>
      <c r="AE525" s="6"/>
      <c r="AF525" s="6"/>
      <c r="AG525" s="6"/>
      <c r="AH525" s="6"/>
      <c r="AI525" s="6"/>
      <c r="AJ525" s="6"/>
    </row>
    <row r="526" spans="1:36" ht="15.75" customHeight="1" x14ac:dyDescent="0.35">
      <c r="A526" s="6"/>
      <c r="B526" s="6"/>
      <c r="C526" s="6"/>
      <c r="D526" s="6"/>
      <c r="E526" s="6"/>
      <c r="F526" s="6"/>
      <c r="G526" s="6"/>
      <c r="H526" s="6"/>
      <c r="I526" s="6"/>
      <c r="J526" s="6"/>
      <c r="K526" s="6"/>
      <c r="L526" s="6"/>
      <c r="M526" s="6"/>
      <c r="N526" s="6"/>
      <c r="O526" s="6"/>
      <c r="P526" s="6"/>
      <c r="Q526" s="6"/>
      <c r="R526" s="6"/>
      <c r="S526" s="23"/>
      <c r="T526" s="23"/>
      <c r="U526" s="23"/>
      <c r="V526" s="6"/>
      <c r="W526" s="6"/>
      <c r="X526" s="6"/>
      <c r="Y526" s="6"/>
      <c r="Z526" s="6"/>
      <c r="AA526" s="6"/>
      <c r="AB526" s="6"/>
      <c r="AC526" s="6"/>
      <c r="AD526" s="6"/>
      <c r="AE526" s="6"/>
      <c r="AF526" s="6"/>
      <c r="AG526" s="6"/>
      <c r="AH526" s="6"/>
      <c r="AI526" s="6"/>
      <c r="AJ526" s="6"/>
    </row>
    <row r="527" spans="1:36" ht="15.75" customHeight="1" x14ac:dyDescent="0.35">
      <c r="A527" s="6"/>
      <c r="B527" s="6"/>
      <c r="C527" s="6"/>
      <c r="D527" s="6"/>
      <c r="E527" s="6"/>
      <c r="F527" s="6"/>
      <c r="G527" s="6"/>
      <c r="H527" s="6"/>
      <c r="I527" s="6"/>
      <c r="J527" s="6"/>
      <c r="K527" s="6"/>
      <c r="L527" s="6"/>
      <c r="M527" s="6"/>
      <c r="N527" s="6"/>
      <c r="O527" s="6"/>
      <c r="P527" s="6"/>
      <c r="Q527" s="6"/>
      <c r="R527" s="6"/>
      <c r="S527" s="23"/>
      <c r="T527" s="23"/>
      <c r="U527" s="23"/>
      <c r="V527" s="6"/>
      <c r="W527" s="6"/>
      <c r="X527" s="6"/>
      <c r="Y527" s="6"/>
      <c r="Z527" s="6"/>
      <c r="AA527" s="6"/>
      <c r="AB527" s="6"/>
      <c r="AC527" s="6"/>
      <c r="AD527" s="6"/>
      <c r="AE527" s="6"/>
      <c r="AF527" s="6"/>
      <c r="AG527" s="6"/>
      <c r="AH527" s="6"/>
      <c r="AI527" s="6"/>
      <c r="AJ527" s="6"/>
    </row>
    <row r="528" spans="1:36" ht="15.75" customHeight="1" x14ac:dyDescent="0.35">
      <c r="A528" s="6"/>
      <c r="B528" s="6"/>
      <c r="C528" s="6"/>
      <c r="D528" s="6"/>
      <c r="E528" s="6"/>
      <c r="F528" s="6"/>
      <c r="G528" s="6"/>
      <c r="H528" s="6"/>
      <c r="I528" s="6"/>
      <c r="J528" s="6"/>
      <c r="K528" s="6"/>
      <c r="L528" s="6"/>
      <c r="M528" s="6"/>
      <c r="N528" s="6"/>
      <c r="O528" s="6"/>
      <c r="P528" s="6"/>
      <c r="Q528" s="6"/>
      <c r="R528" s="6"/>
      <c r="S528" s="23"/>
      <c r="T528" s="23"/>
      <c r="U528" s="23"/>
      <c r="V528" s="6"/>
      <c r="W528" s="6"/>
      <c r="X528" s="6"/>
      <c r="Y528" s="6"/>
      <c r="Z528" s="6"/>
      <c r="AA528" s="6"/>
      <c r="AB528" s="6"/>
      <c r="AC528" s="6"/>
      <c r="AD528" s="6"/>
      <c r="AE528" s="6"/>
      <c r="AF528" s="6"/>
      <c r="AG528" s="6"/>
      <c r="AH528" s="6"/>
      <c r="AI528" s="6"/>
      <c r="AJ528" s="6"/>
    </row>
    <row r="529" spans="1:36" ht="15.75" customHeight="1" x14ac:dyDescent="0.35">
      <c r="A529" s="6"/>
      <c r="B529" s="6"/>
      <c r="C529" s="6"/>
      <c r="D529" s="6"/>
      <c r="E529" s="6"/>
      <c r="F529" s="6"/>
      <c r="G529" s="6"/>
      <c r="H529" s="6"/>
      <c r="I529" s="6"/>
      <c r="J529" s="6"/>
      <c r="K529" s="6"/>
      <c r="L529" s="6"/>
      <c r="M529" s="6"/>
      <c r="N529" s="6"/>
      <c r="O529" s="6"/>
      <c r="P529" s="6"/>
      <c r="Q529" s="6"/>
      <c r="R529" s="6"/>
      <c r="S529" s="23"/>
      <c r="T529" s="23"/>
      <c r="U529" s="23"/>
      <c r="V529" s="6"/>
      <c r="W529" s="6"/>
      <c r="X529" s="6"/>
      <c r="Y529" s="6"/>
      <c r="Z529" s="6"/>
      <c r="AA529" s="6"/>
      <c r="AB529" s="6"/>
      <c r="AC529" s="6"/>
      <c r="AD529" s="6"/>
      <c r="AE529" s="6"/>
      <c r="AF529" s="6"/>
      <c r="AG529" s="6"/>
      <c r="AH529" s="6"/>
      <c r="AI529" s="6"/>
      <c r="AJ529" s="6"/>
    </row>
    <row r="530" spans="1:36" ht="15.75" customHeight="1" x14ac:dyDescent="0.35">
      <c r="A530" s="6"/>
      <c r="B530" s="6"/>
      <c r="C530" s="6"/>
      <c r="D530" s="6"/>
      <c r="E530" s="6"/>
      <c r="F530" s="6"/>
      <c r="G530" s="6"/>
      <c r="H530" s="6"/>
      <c r="I530" s="6"/>
      <c r="J530" s="6"/>
      <c r="K530" s="6"/>
      <c r="L530" s="6"/>
      <c r="M530" s="6"/>
      <c r="N530" s="6"/>
      <c r="O530" s="6"/>
      <c r="P530" s="6"/>
      <c r="Q530" s="6"/>
      <c r="R530" s="6"/>
      <c r="S530" s="23"/>
      <c r="T530" s="23"/>
      <c r="U530" s="23"/>
      <c r="V530" s="6"/>
      <c r="W530" s="6"/>
      <c r="X530" s="6"/>
      <c r="Y530" s="6"/>
      <c r="Z530" s="6"/>
      <c r="AA530" s="6"/>
      <c r="AB530" s="6"/>
      <c r="AC530" s="6"/>
      <c r="AD530" s="6"/>
      <c r="AE530" s="6"/>
      <c r="AF530" s="6"/>
      <c r="AG530" s="6"/>
      <c r="AH530" s="6"/>
      <c r="AI530" s="6"/>
      <c r="AJ530" s="6"/>
    </row>
    <row r="531" spans="1:36" ht="15.75" customHeight="1" x14ac:dyDescent="0.35">
      <c r="A531" s="6"/>
      <c r="B531" s="6"/>
      <c r="C531" s="6"/>
      <c r="D531" s="6"/>
      <c r="E531" s="6"/>
      <c r="F531" s="6"/>
      <c r="G531" s="6"/>
      <c r="H531" s="6"/>
      <c r="I531" s="6"/>
      <c r="J531" s="6"/>
      <c r="K531" s="6"/>
      <c r="L531" s="6"/>
      <c r="M531" s="6"/>
      <c r="N531" s="6"/>
      <c r="O531" s="6"/>
      <c r="P531" s="6"/>
      <c r="Q531" s="6"/>
      <c r="R531" s="6"/>
      <c r="S531" s="23"/>
      <c r="T531" s="23"/>
      <c r="U531" s="23"/>
      <c r="V531" s="6"/>
      <c r="W531" s="6"/>
      <c r="X531" s="6"/>
      <c r="Y531" s="6"/>
      <c r="Z531" s="6"/>
      <c r="AA531" s="6"/>
      <c r="AB531" s="6"/>
      <c r="AC531" s="6"/>
      <c r="AD531" s="6"/>
      <c r="AE531" s="6"/>
      <c r="AF531" s="6"/>
      <c r="AG531" s="6"/>
      <c r="AH531" s="6"/>
      <c r="AI531" s="6"/>
      <c r="AJ531" s="6"/>
    </row>
    <row r="532" spans="1:36" ht="15.75" customHeight="1" x14ac:dyDescent="0.35">
      <c r="A532" s="6"/>
      <c r="B532" s="6"/>
      <c r="C532" s="6"/>
      <c r="D532" s="6"/>
      <c r="E532" s="6"/>
      <c r="F532" s="6"/>
      <c r="G532" s="6"/>
      <c r="H532" s="6"/>
      <c r="I532" s="6"/>
      <c r="J532" s="6"/>
      <c r="K532" s="6"/>
      <c r="L532" s="6"/>
      <c r="M532" s="6"/>
      <c r="N532" s="6"/>
      <c r="O532" s="6"/>
      <c r="P532" s="6"/>
      <c r="Q532" s="6"/>
      <c r="R532" s="6"/>
      <c r="S532" s="23"/>
      <c r="T532" s="23"/>
      <c r="U532" s="23"/>
      <c r="V532" s="6"/>
      <c r="W532" s="6"/>
      <c r="X532" s="6"/>
      <c r="Y532" s="6"/>
      <c r="Z532" s="6"/>
      <c r="AA532" s="6"/>
      <c r="AB532" s="6"/>
      <c r="AC532" s="6"/>
      <c r="AD532" s="6"/>
      <c r="AE532" s="6"/>
      <c r="AF532" s="6"/>
      <c r="AG532" s="6"/>
      <c r="AH532" s="6"/>
      <c r="AI532" s="6"/>
      <c r="AJ532" s="6"/>
    </row>
    <row r="533" spans="1:36" ht="15.75" customHeight="1" x14ac:dyDescent="0.35">
      <c r="A533" s="6"/>
      <c r="B533" s="6"/>
      <c r="C533" s="6"/>
      <c r="D533" s="6"/>
      <c r="E533" s="6"/>
      <c r="F533" s="6"/>
      <c r="G533" s="6"/>
      <c r="H533" s="6"/>
      <c r="I533" s="6"/>
      <c r="J533" s="6"/>
      <c r="K533" s="6"/>
      <c r="L533" s="6"/>
      <c r="M533" s="6"/>
      <c r="N533" s="6"/>
      <c r="O533" s="6"/>
      <c r="P533" s="6"/>
      <c r="Q533" s="6"/>
      <c r="R533" s="6"/>
      <c r="S533" s="23"/>
      <c r="T533" s="23"/>
      <c r="U533" s="23"/>
      <c r="V533" s="6"/>
      <c r="W533" s="6"/>
      <c r="X533" s="6"/>
      <c r="Y533" s="6"/>
      <c r="Z533" s="6"/>
      <c r="AA533" s="6"/>
      <c r="AB533" s="6"/>
      <c r="AC533" s="6"/>
      <c r="AD533" s="6"/>
      <c r="AE533" s="6"/>
      <c r="AF533" s="6"/>
      <c r="AG533" s="6"/>
      <c r="AH533" s="6"/>
      <c r="AI533" s="6"/>
      <c r="AJ533" s="6"/>
    </row>
    <row r="534" spans="1:36" ht="15.75" customHeight="1" x14ac:dyDescent="0.35">
      <c r="A534" s="6"/>
      <c r="B534" s="6"/>
      <c r="C534" s="6"/>
      <c r="D534" s="6"/>
      <c r="E534" s="6"/>
      <c r="F534" s="6"/>
      <c r="G534" s="6"/>
      <c r="H534" s="6"/>
      <c r="I534" s="6"/>
      <c r="J534" s="6"/>
      <c r="K534" s="6"/>
      <c r="L534" s="6"/>
      <c r="M534" s="6"/>
      <c r="N534" s="6"/>
      <c r="O534" s="6"/>
      <c r="P534" s="6"/>
      <c r="Q534" s="6"/>
      <c r="R534" s="6"/>
      <c r="S534" s="23"/>
      <c r="T534" s="23"/>
      <c r="U534" s="23"/>
      <c r="V534" s="6"/>
      <c r="W534" s="6"/>
      <c r="X534" s="6"/>
      <c r="Y534" s="6"/>
      <c r="Z534" s="6"/>
      <c r="AA534" s="6"/>
      <c r="AB534" s="6"/>
      <c r="AC534" s="6"/>
      <c r="AD534" s="6"/>
      <c r="AE534" s="6"/>
      <c r="AF534" s="6"/>
      <c r="AG534" s="6"/>
      <c r="AH534" s="6"/>
      <c r="AI534" s="6"/>
      <c r="AJ534" s="6"/>
    </row>
    <row r="535" spans="1:36" ht="15.75" customHeight="1" x14ac:dyDescent="0.35">
      <c r="A535" s="6"/>
      <c r="B535" s="6"/>
      <c r="C535" s="6"/>
      <c r="D535" s="6"/>
      <c r="E535" s="6"/>
      <c r="F535" s="6"/>
      <c r="G535" s="6"/>
      <c r="H535" s="6"/>
      <c r="I535" s="6"/>
      <c r="J535" s="6"/>
      <c r="K535" s="6"/>
      <c r="L535" s="6"/>
      <c r="M535" s="6"/>
      <c r="N535" s="6"/>
      <c r="O535" s="6"/>
      <c r="P535" s="6"/>
      <c r="Q535" s="6"/>
      <c r="R535" s="6"/>
      <c r="S535" s="23"/>
      <c r="T535" s="23"/>
      <c r="U535" s="23"/>
      <c r="V535" s="6"/>
      <c r="W535" s="6"/>
      <c r="X535" s="6"/>
      <c r="Y535" s="6"/>
      <c r="Z535" s="6"/>
      <c r="AA535" s="6"/>
      <c r="AB535" s="6"/>
      <c r="AC535" s="6"/>
      <c r="AD535" s="6"/>
      <c r="AE535" s="6"/>
      <c r="AF535" s="6"/>
      <c r="AG535" s="6"/>
      <c r="AH535" s="6"/>
      <c r="AI535" s="6"/>
      <c r="AJ535" s="6"/>
    </row>
    <row r="536" spans="1:36" ht="15.75" customHeight="1" x14ac:dyDescent="0.35">
      <c r="A536" s="6"/>
      <c r="B536" s="6"/>
      <c r="C536" s="6"/>
      <c r="D536" s="6"/>
      <c r="E536" s="6"/>
      <c r="F536" s="6"/>
      <c r="G536" s="6"/>
      <c r="H536" s="6"/>
      <c r="I536" s="6"/>
      <c r="J536" s="6"/>
      <c r="K536" s="6"/>
      <c r="L536" s="6"/>
      <c r="M536" s="6"/>
      <c r="N536" s="6"/>
      <c r="O536" s="6"/>
      <c r="P536" s="6"/>
      <c r="Q536" s="6"/>
      <c r="R536" s="6"/>
      <c r="S536" s="23"/>
      <c r="T536" s="23"/>
      <c r="U536" s="23"/>
      <c r="V536" s="6"/>
      <c r="W536" s="6"/>
      <c r="X536" s="6"/>
      <c r="Y536" s="6"/>
      <c r="Z536" s="6"/>
      <c r="AA536" s="6"/>
      <c r="AB536" s="6"/>
      <c r="AC536" s="6"/>
      <c r="AD536" s="6"/>
      <c r="AE536" s="6"/>
      <c r="AF536" s="6"/>
      <c r="AG536" s="6"/>
      <c r="AH536" s="6"/>
      <c r="AI536" s="6"/>
      <c r="AJ536" s="6"/>
    </row>
    <row r="537" spans="1:36" ht="15.75" customHeight="1" x14ac:dyDescent="0.35">
      <c r="A537" s="6"/>
      <c r="B537" s="6"/>
      <c r="C537" s="6"/>
      <c r="D537" s="6"/>
      <c r="E537" s="6"/>
      <c r="F537" s="6"/>
      <c r="G537" s="6"/>
      <c r="H537" s="6"/>
      <c r="I537" s="6"/>
      <c r="J537" s="6"/>
      <c r="K537" s="6"/>
      <c r="L537" s="6"/>
      <c r="M537" s="6"/>
      <c r="N537" s="6"/>
      <c r="O537" s="6"/>
      <c r="P537" s="6"/>
      <c r="Q537" s="6"/>
      <c r="R537" s="6"/>
      <c r="S537" s="23"/>
      <c r="T537" s="23"/>
      <c r="U537" s="23"/>
      <c r="V537" s="6"/>
      <c r="W537" s="6"/>
      <c r="X537" s="6"/>
      <c r="Y537" s="6"/>
      <c r="Z537" s="6"/>
      <c r="AA537" s="6"/>
      <c r="AB537" s="6"/>
      <c r="AC537" s="6"/>
      <c r="AD537" s="6"/>
      <c r="AE537" s="6"/>
      <c r="AF537" s="6"/>
      <c r="AG537" s="6"/>
      <c r="AH537" s="6"/>
      <c r="AI537" s="6"/>
      <c r="AJ537" s="6"/>
    </row>
    <row r="538" spans="1:36" ht="15.75" customHeight="1" x14ac:dyDescent="0.35">
      <c r="A538" s="6"/>
      <c r="B538" s="6"/>
      <c r="C538" s="6"/>
      <c r="D538" s="6"/>
      <c r="E538" s="6"/>
      <c r="F538" s="6"/>
      <c r="G538" s="6"/>
      <c r="H538" s="6"/>
      <c r="I538" s="6"/>
      <c r="J538" s="6"/>
      <c r="K538" s="6"/>
      <c r="L538" s="6"/>
      <c r="M538" s="6"/>
      <c r="N538" s="6"/>
      <c r="O538" s="6"/>
      <c r="P538" s="6"/>
      <c r="Q538" s="6"/>
      <c r="R538" s="6"/>
      <c r="S538" s="23"/>
      <c r="T538" s="23"/>
      <c r="U538" s="23"/>
      <c r="V538" s="6"/>
      <c r="W538" s="6"/>
      <c r="X538" s="6"/>
      <c r="Y538" s="6"/>
      <c r="Z538" s="6"/>
      <c r="AA538" s="6"/>
      <c r="AB538" s="6"/>
      <c r="AC538" s="6"/>
      <c r="AD538" s="6"/>
      <c r="AE538" s="6"/>
      <c r="AF538" s="6"/>
      <c r="AG538" s="6"/>
      <c r="AH538" s="6"/>
      <c r="AI538" s="6"/>
      <c r="AJ538" s="6"/>
    </row>
    <row r="539" spans="1:36" ht="15.75" customHeight="1" x14ac:dyDescent="0.35">
      <c r="A539" s="6"/>
      <c r="B539" s="6"/>
      <c r="C539" s="6"/>
      <c r="D539" s="6"/>
      <c r="E539" s="6"/>
      <c r="F539" s="6"/>
      <c r="G539" s="6"/>
      <c r="H539" s="6"/>
      <c r="I539" s="6"/>
      <c r="J539" s="6"/>
      <c r="K539" s="6"/>
      <c r="L539" s="6"/>
      <c r="M539" s="6"/>
      <c r="N539" s="6"/>
      <c r="O539" s="6"/>
      <c r="P539" s="6"/>
      <c r="Q539" s="6"/>
      <c r="R539" s="6"/>
      <c r="S539" s="23"/>
      <c r="T539" s="23"/>
      <c r="U539" s="23"/>
      <c r="V539" s="6"/>
      <c r="W539" s="6"/>
      <c r="X539" s="6"/>
      <c r="Y539" s="6"/>
      <c r="Z539" s="6"/>
      <c r="AA539" s="6"/>
      <c r="AB539" s="6"/>
      <c r="AC539" s="6"/>
      <c r="AD539" s="6"/>
      <c r="AE539" s="6"/>
      <c r="AF539" s="6"/>
      <c r="AG539" s="6"/>
      <c r="AH539" s="6"/>
      <c r="AI539" s="6"/>
      <c r="AJ539" s="6"/>
    </row>
    <row r="540" spans="1:36" ht="15.75" customHeight="1" x14ac:dyDescent="0.35">
      <c r="A540" s="6"/>
      <c r="B540" s="6"/>
      <c r="C540" s="6"/>
      <c r="D540" s="6"/>
      <c r="E540" s="6"/>
      <c r="F540" s="6"/>
      <c r="G540" s="6"/>
      <c r="H540" s="6"/>
      <c r="I540" s="6"/>
      <c r="J540" s="6"/>
      <c r="K540" s="6"/>
      <c r="L540" s="6"/>
      <c r="M540" s="6"/>
      <c r="N540" s="6"/>
      <c r="O540" s="6"/>
      <c r="P540" s="6"/>
      <c r="Q540" s="6"/>
      <c r="R540" s="6"/>
      <c r="S540" s="23"/>
      <c r="T540" s="23"/>
      <c r="U540" s="23"/>
      <c r="V540" s="6"/>
      <c r="W540" s="6"/>
      <c r="X540" s="6"/>
      <c r="Y540" s="6"/>
      <c r="Z540" s="6"/>
      <c r="AA540" s="6"/>
      <c r="AB540" s="6"/>
      <c r="AC540" s="6"/>
      <c r="AD540" s="6"/>
      <c r="AE540" s="6"/>
      <c r="AF540" s="6"/>
      <c r="AG540" s="6"/>
      <c r="AH540" s="6"/>
      <c r="AI540" s="6"/>
      <c r="AJ540" s="6"/>
    </row>
    <row r="541" spans="1:36" ht="15.75" customHeight="1" x14ac:dyDescent="0.35">
      <c r="A541" s="6"/>
      <c r="B541" s="6"/>
      <c r="C541" s="6"/>
      <c r="D541" s="6"/>
      <c r="E541" s="6"/>
      <c r="F541" s="6"/>
      <c r="G541" s="6"/>
      <c r="H541" s="6"/>
      <c r="I541" s="6"/>
      <c r="J541" s="6"/>
      <c r="K541" s="6"/>
      <c r="L541" s="6"/>
      <c r="M541" s="6"/>
      <c r="N541" s="6"/>
      <c r="O541" s="6"/>
      <c r="P541" s="6"/>
      <c r="Q541" s="6"/>
      <c r="R541" s="6"/>
      <c r="S541" s="23"/>
      <c r="T541" s="23"/>
      <c r="U541" s="23"/>
      <c r="V541" s="6"/>
      <c r="W541" s="6"/>
      <c r="X541" s="6"/>
      <c r="Y541" s="6"/>
      <c r="Z541" s="6"/>
      <c r="AA541" s="6"/>
      <c r="AB541" s="6"/>
      <c r="AC541" s="6"/>
      <c r="AD541" s="6"/>
      <c r="AE541" s="6"/>
      <c r="AF541" s="6"/>
      <c r="AG541" s="6"/>
      <c r="AH541" s="6"/>
      <c r="AI541" s="6"/>
      <c r="AJ541" s="6"/>
    </row>
    <row r="542" spans="1:36" ht="15.75" customHeight="1" x14ac:dyDescent="0.35">
      <c r="A542" s="6"/>
      <c r="B542" s="6"/>
      <c r="C542" s="6"/>
      <c r="D542" s="6"/>
      <c r="E542" s="6"/>
      <c r="F542" s="6"/>
      <c r="G542" s="6"/>
      <c r="H542" s="6"/>
      <c r="I542" s="6"/>
      <c r="J542" s="6"/>
      <c r="K542" s="6"/>
      <c r="L542" s="6"/>
      <c r="M542" s="6"/>
      <c r="N542" s="6"/>
      <c r="O542" s="6"/>
      <c r="P542" s="6"/>
      <c r="Q542" s="6"/>
      <c r="R542" s="6"/>
      <c r="S542" s="23"/>
      <c r="T542" s="23"/>
      <c r="U542" s="23"/>
      <c r="V542" s="6"/>
      <c r="W542" s="6"/>
      <c r="X542" s="6"/>
      <c r="Y542" s="6"/>
      <c r="Z542" s="6"/>
      <c r="AA542" s="6"/>
      <c r="AB542" s="6"/>
      <c r="AC542" s="6"/>
      <c r="AD542" s="6"/>
      <c r="AE542" s="6"/>
      <c r="AF542" s="6"/>
      <c r="AG542" s="6"/>
      <c r="AH542" s="6"/>
      <c r="AI542" s="6"/>
      <c r="AJ542" s="6"/>
    </row>
    <row r="543" spans="1:36" ht="15.75" customHeight="1" x14ac:dyDescent="0.35">
      <c r="A543" s="6"/>
      <c r="B543" s="6"/>
      <c r="C543" s="6"/>
      <c r="D543" s="6"/>
      <c r="E543" s="6"/>
      <c r="F543" s="6"/>
      <c r="G543" s="6"/>
      <c r="H543" s="6"/>
      <c r="I543" s="6"/>
      <c r="J543" s="6"/>
      <c r="K543" s="6"/>
      <c r="L543" s="6"/>
      <c r="M543" s="6"/>
      <c r="N543" s="6"/>
      <c r="O543" s="6"/>
      <c r="P543" s="6"/>
      <c r="Q543" s="6"/>
      <c r="R543" s="6"/>
      <c r="S543" s="23"/>
      <c r="T543" s="23"/>
      <c r="U543" s="23"/>
      <c r="V543" s="6"/>
      <c r="W543" s="6"/>
      <c r="X543" s="6"/>
      <c r="Y543" s="6"/>
      <c r="Z543" s="6"/>
      <c r="AA543" s="6"/>
      <c r="AB543" s="6"/>
      <c r="AC543" s="6"/>
      <c r="AD543" s="6"/>
      <c r="AE543" s="6"/>
      <c r="AF543" s="6"/>
      <c r="AG543" s="6"/>
      <c r="AH543" s="6"/>
      <c r="AI543" s="6"/>
      <c r="AJ543" s="6"/>
    </row>
    <row r="544" spans="1:36" ht="15.75" customHeight="1" x14ac:dyDescent="0.35">
      <c r="A544" s="6"/>
      <c r="B544" s="6"/>
      <c r="C544" s="6"/>
      <c r="D544" s="6"/>
      <c r="E544" s="6"/>
      <c r="F544" s="6"/>
      <c r="G544" s="6"/>
      <c r="H544" s="6"/>
      <c r="I544" s="6"/>
      <c r="J544" s="6"/>
      <c r="K544" s="6"/>
      <c r="L544" s="6"/>
      <c r="M544" s="6"/>
      <c r="N544" s="6"/>
      <c r="O544" s="6"/>
      <c r="P544" s="6"/>
      <c r="Q544" s="6"/>
      <c r="R544" s="6"/>
      <c r="S544" s="23"/>
      <c r="T544" s="23"/>
      <c r="U544" s="23"/>
      <c r="V544" s="6"/>
      <c r="W544" s="6"/>
      <c r="X544" s="6"/>
      <c r="Y544" s="6"/>
      <c r="Z544" s="6"/>
      <c r="AA544" s="6"/>
      <c r="AB544" s="6"/>
      <c r="AC544" s="6"/>
      <c r="AD544" s="6"/>
      <c r="AE544" s="6"/>
      <c r="AF544" s="6"/>
      <c r="AG544" s="6"/>
      <c r="AH544" s="6"/>
      <c r="AI544" s="6"/>
      <c r="AJ544" s="6"/>
    </row>
    <row r="545" spans="1:36" ht="15.75" customHeight="1" x14ac:dyDescent="0.35">
      <c r="A545" s="6"/>
      <c r="B545" s="6"/>
      <c r="C545" s="6"/>
      <c r="D545" s="6"/>
      <c r="E545" s="6"/>
      <c r="F545" s="6"/>
      <c r="G545" s="6"/>
      <c r="H545" s="6"/>
      <c r="I545" s="6"/>
      <c r="J545" s="6"/>
      <c r="K545" s="6"/>
      <c r="L545" s="6"/>
      <c r="M545" s="6"/>
      <c r="N545" s="6"/>
      <c r="O545" s="6"/>
      <c r="P545" s="6"/>
      <c r="Q545" s="6"/>
      <c r="R545" s="6"/>
      <c r="S545" s="23"/>
      <c r="T545" s="23"/>
      <c r="U545" s="23"/>
      <c r="V545" s="6"/>
      <c r="W545" s="6"/>
      <c r="X545" s="6"/>
      <c r="Y545" s="6"/>
      <c r="Z545" s="6"/>
      <c r="AA545" s="6"/>
      <c r="AB545" s="6"/>
      <c r="AC545" s="6"/>
      <c r="AD545" s="6"/>
      <c r="AE545" s="6"/>
      <c r="AF545" s="6"/>
      <c r="AG545" s="6"/>
      <c r="AH545" s="6"/>
      <c r="AI545" s="6"/>
      <c r="AJ545" s="6"/>
    </row>
    <row r="546" spans="1:36" ht="15.75" customHeight="1" x14ac:dyDescent="0.35">
      <c r="A546" s="6"/>
      <c r="B546" s="6"/>
      <c r="C546" s="6"/>
      <c r="D546" s="6"/>
      <c r="E546" s="6"/>
      <c r="F546" s="6"/>
      <c r="G546" s="6"/>
      <c r="H546" s="6"/>
      <c r="I546" s="6"/>
      <c r="J546" s="6"/>
      <c r="K546" s="6"/>
      <c r="L546" s="6"/>
      <c r="M546" s="6"/>
      <c r="N546" s="6"/>
      <c r="O546" s="6"/>
      <c r="P546" s="6"/>
      <c r="Q546" s="6"/>
      <c r="R546" s="6"/>
      <c r="S546" s="23"/>
      <c r="T546" s="23"/>
      <c r="U546" s="23"/>
      <c r="V546" s="6"/>
      <c r="W546" s="6"/>
      <c r="X546" s="6"/>
      <c r="Y546" s="6"/>
      <c r="Z546" s="6"/>
      <c r="AA546" s="6"/>
      <c r="AB546" s="6"/>
      <c r="AC546" s="6"/>
      <c r="AD546" s="6"/>
      <c r="AE546" s="6"/>
      <c r="AF546" s="6"/>
      <c r="AG546" s="6"/>
      <c r="AH546" s="6"/>
      <c r="AI546" s="6"/>
      <c r="AJ546" s="6"/>
    </row>
    <row r="547" spans="1:36" ht="15.75" customHeight="1" x14ac:dyDescent="0.35">
      <c r="A547" s="6"/>
      <c r="B547" s="6"/>
      <c r="C547" s="6"/>
      <c r="D547" s="6"/>
      <c r="E547" s="6"/>
      <c r="F547" s="6"/>
      <c r="G547" s="6"/>
      <c r="H547" s="6"/>
      <c r="I547" s="6"/>
      <c r="J547" s="6"/>
      <c r="K547" s="6"/>
      <c r="L547" s="6"/>
      <c r="M547" s="6"/>
      <c r="N547" s="6"/>
      <c r="O547" s="6"/>
      <c r="P547" s="6"/>
      <c r="Q547" s="6"/>
      <c r="R547" s="6"/>
      <c r="S547" s="23"/>
      <c r="T547" s="23"/>
      <c r="U547" s="23"/>
      <c r="V547" s="6"/>
      <c r="W547" s="6"/>
      <c r="X547" s="6"/>
      <c r="Y547" s="6"/>
      <c r="Z547" s="6"/>
      <c r="AA547" s="6"/>
      <c r="AB547" s="6"/>
      <c r="AC547" s="6"/>
      <c r="AD547" s="6"/>
      <c r="AE547" s="6"/>
      <c r="AF547" s="6"/>
      <c r="AG547" s="6"/>
      <c r="AH547" s="6"/>
      <c r="AI547" s="6"/>
      <c r="AJ547" s="6"/>
    </row>
    <row r="548" spans="1:36" ht="15.75" customHeight="1" x14ac:dyDescent="0.35">
      <c r="A548" s="6"/>
      <c r="B548" s="6"/>
      <c r="C548" s="6"/>
      <c r="D548" s="6"/>
      <c r="E548" s="6"/>
      <c r="F548" s="6"/>
      <c r="G548" s="6"/>
      <c r="H548" s="6"/>
      <c r="I548" s="6"/>
      <c r="J548" s="6"/>
      <c r="K548" s="6"/>
      <c r="L548" s="6"/>
      <c r="M548" s="6"/>
      <c r="N548" s="6"/>
      <c r="O548" s="6"/>
      <c r="P548" s="6"/>
      <c r="Q548" s="6"/>
      <c r="R548" s="6"/>
      <c r="S548" s="23"/>
      <c r="T548" s="23"/>
      <c r="U548" s="23"/>
      <c r="V548" s="6"/>
      <c r="W548" s="6"/>
      <c r="X548" s="6"/>
      <c r="Y548" s="6"/>
      <c r="Z548" s="6"/>
      <c r="AA548" s="6"/>
      <c r="AB548" s="6"/>
      <c r="AC548" s="6"/>
      <c r="AD548" s="6"/>
      <c r="AE548" s="6"/>
      <c r="AF548" s="6"/>
      <c r="AG548" s="6"/>
      <c r="AH548" s="6"/>
      <c r="AI548" s="6"/>
      <c r="AJ548" s="6"/>
    </row>
    <row r="549" spans="1:36" ht="15.75" customHeight="1" x14ac:dyDescent="0.35">
      <c r="A549" s="6"/>
      <c r="B549" s="6"/>
      <c r="C549" s="6"/>
      <c r="D549" s="6"/>
      <c r="E549" s="6"/>
      <c r="F549" s="6"/>
      <c r="G549" s="6"/>
      <c r="H549" s="6"/>
      <c r="I549" s="6"/>
      <c r="J549" s="6"/>
      <c r="K549" s="6"/>
      <c r="L549" s="6"/>
      <c r="M549" s="6"/>
      <c r="N549" s="6"/>
      <c r="O549" s="6"/>
      <c r="P549" s="6"/>
      <c r="Q549" s="6"/>
      <c r="R549" s="6"/>
      <c r="S549" s="23"/>
      <c r="T549" s="23"/>
      <c r="U549" s="23"/>
      <c r="V549" s="6"/>
      <c r="W549" s="6"/>
      <c r="X549" s="6"/>
      <c r="Y549" s="6"/>
      <c r="Z549" s="6"/>
      <c r="AA549" s="6"/>
      <c r="AB549" s="6"/>
      <c r="AC549" s="6"/>
      <c r="AD549" s="6"/>
      <c r="AE549" s="6"/>
      <c r="AF549" s="6"/>
      <c r="AG549" s="6"/>
      <c r="AH549" s="6"/>
      <c r="AI549" s="6"/>
      <c r="AJ549" s="6"/>
    </row>
    <row r="550" spans="1:36" ht="15.75" customHeight="1" x14ac:dyDescent="0.35">
      <c r="A550" s="6"/>
      <c r="B550" s="6"/>
      <c r="C550" s="6"/>
      <c r="D550" s="6"/>
      <c r="E550" s="6"/>
      <c r="F550" s="6"/>
      <c r="G550" s="6"/>
      <c r="H550" s="6"/>
      <c r="I550" s="6"/>
      <c r="J550" s="6"/>
      <c r="K550" s="6"/>
      <c r="L550" s="6"/>
      <c r="M550" s="6"/>
      <c r="N550" s="6"/>
      <c r="O550" s="6"/>
      <c r="P550" s="6"/>
      <c r="Q550" s="6"/>
      <c r="R550" s="6"/>
      <c r="S550" s="23"/>
      <c r="T550" s="23"/>
      <c r="U550" s="23"/>
      <c r="V550" s="6"/>
      <c r="W550" s="6"/>
      <c r="X550" s="6"/>
      <c r="Y550" s="6"/>
      <c r="Z550" s="6"/>
      <c r="AA550" s="6"/>
      <c r="AB550" s="6"/>
      <c r="AC550" s="6"/>
      <c r="AD550" s="6"/>
      <c r="AE550" s="6"/>
      <c r="AF550" s="6"/>
      <c r="AG550" s="6"/>
      <c r="AH550" s="6"/>
      <c r="AI550" s="6"/>
      <c r="AJ550" s="6"/>
    </row>
    <row r="551" spans="1:36" ht="15.75" customHeight="1" x14ac:dyDescent="0.35">
      <c r="A551" s="6"/>
      <c r="B551" s="6"/>
      <c r="C551" s="6"/>
      <c r="D551" s="6"/>
      <c r="E551" s="6"/>
      <c r="F551" s="6"/>
      <c r="G551" s="6"/>
      <c r="H551" s="6"/>
      <c r="I551" s="6"/>
      <c r="J551" s="6"/>
      <c r="K551" s="6"/>
      <c r="L551" s="6"/>
      <c r="M551" s="6"/>
      <c r="N551" s="6"/>
      <c r="O551" s="6"/>
      <c r="P551" s="6"/>
      <c r="Q551" s="6"/>
      <c r="R551" s="6"/>
      <c r="S551" s="23"/>
      <c r="T551" s="23"/>
      <c r="U551" s="23"/>
      <c r="V551" s="6"/>
      <c r="W551" s="6"/>
      <c r="X551" s="6"/>
      <c r="Y551" s="6"/>
      <c r="Z551" s="6"/>
      <c r="AA551" s="6"/>
      <c r="AB551" s="6"/>
      <c r="AC551" s="6"/>
      <c r="AD551" s="6"/>
      <c r="AE551" s="6"/>
      <c r="AF551" s="6"/>
      <c r="AG551" s="6"/>
      <c r="AH551" s="6"/>
      <c r="AI551" s="6"/>
      <c r="AJ551" s="6"/>
    </row>
    <row r="552" spans="1:36" ht="15.75" customHeight="1" x14ac:dyDescent="0.35">
      <c r="A552" s="6"/>
      <c r="B552" s="6"/>
      <c r="C552" s="6"/>
      <c r="D552" s="6"/>
      <c r="E552" s="6"/>
      <c r="F552" s="6"/>
      <c r="G552" s="6"/>
      <c r="H552" s="6"/>
      <c r="I552" s="6"/>
      <c r="J552" s="6"/>
      <c r="K552" s="6"/>
      <c r="L552" s="6"/>
      <c r="M552" s="6"/>
      <c r="N552" s="6"/>
      <c r="O552" s="6"/>
      <c r="P552" s="6"/>
      <c r="Q552" s="6"/>
      <c r="R552" s="6"/>
      <c r="S552" s="23"/>
      <c r="T552" s="23"/>
      <c r="U552" s="23"/>
      <c r="V552" s="6"/>
      <c r="W552" s="6"/>
      <c r="X552" s="6"/>
      <c r="Y552" s="6"/>
      <c r="Z552" s="6"/>
      <c r="AA552" s="6"/>
      <c r="AB552" s="6"/>
      <c r="AC552" s="6"/>
      <c r="AD552" s="6"/>
      <c r="AE552" s="6"/>
      <c r="AF552" s="6"/>
      <c r="AG552" s="6"/>
      <c r="AH552" s="6"/>
      <c r="AI552" s="6"/>
      <c r="AJ552" s="6"/>
    </row>
    <row r="553" spans="1:36" ht="15.75" customHeight="1" x14ac:dyDescent="0.35">
      <c r="A553" s="6"/>
      <c r="B553" s="6"/>
      <c r="C553" s="6"/>
      <c r="D553" s="6"/>
      <c r="E553" s="6"/>
      <c r="F553" s="6"/>
      <c r="G553" s="6"/>
      <c r="H553" s="6"/>
      <c r="I553" s="6"/>
      <c r="J553" s="6"/>
      <c r="K553" s="6"/>
      <c r="L553" s="6"/>
      <c r="M553" s="6"/>
      <c r="N553" s="6"/>
      <c r="O553" s="6"/>
      <c r="P553" s="6"/>
      <c r="Q553" s="6"/>
      <c r="R553" s="6"/>
      <c r="S553" s="23"/>
      <c r="T553" s="23"/>
      <c r="U553" s="23"/>
      <c r="V553" s="6"/>
      <c r="W553" s="6"/>
      <c r="X553" s="6"/>
      <c r="Y553" s="6"/>
      <c r="Z553" s="6"/>
      <c r="AA553" s="6"/>
      <c r="AB553" s="6"/>
      <c r="AC553" s="6"/>
      <c r="AD553" s="6"/>
      <c r="AE553" s="6"/>
      <c r="AF553" s="6"/>
      <c r="AG553" s="6"/>
      <c r="AH553" s="6"/>
      <c r="AI553" s="6"/>
      <c r="AJ553" s="6"/>
    </row>
    <row r="554" spans="1:36" ht="15.75" customHeight="1" x14ac:dyDescent="0.35">
      <c r="A554" s="6"/>
      <c r="B554" s="6"/>
      <c r="C554" s="6"/>
      <c r="D554" s="6"/>
      <c r="E554" s="6"/>
      <c r="F554" s="6"/>
      <c r="G554" s="6"/>
      <c r="H554" s="6"/>
      <c r="I554" s="6"/>
      <c r="J554" s="6"/>
      <c r="K554" s="6"/>
      <c r="L554" s="6"/>
      <c r="M554" s="6"/>
      <c r="N554" s="6"/>
      <c r="O554" s="6"/>
      <c r="P554" s="6"/>
      <c r="Q554" s="6"/>
      <c r="R554" s="6"/>
      <c r="S554" s="23"/>
      <c r="T554" s="23"/>
      <c r="U554" s="23"/>
      <c r="V554" s="6"/>
      <c r="W554" s="6"/>
      <c r="X554" s="6"/>
      <c r="Y554" s="6"/>
      <c r="Z554" s="6"/>
      <c r="AA554" s="6"/>
      <c r="AB554" s="6"/>
      <c r="AC554" s="6"/>
      <c r="AD554" s="6"/>
      <c r="AE554" s="6"/>
      <c r="AF554" s="6"/>
      <c r="AG554" s="6"/>
      <c r="AH554" s="6"/>
      <c r="AI554" s="6"/>
      <c r="AJ554" s="6"/>
    </row>
    <row r="555" spans="1:36" ht="15.75" customHeight="1" x14ac:dyDescent="0.35">
      <c r="A555" s="6"/>
      <c r="B555" s="6"/>
      <c r="C555" s="6"/>
      <c r="D555" s="6"/>
      <c r="E555" s="6"/>
      <c r="F555" s="6"/>
      <c r="G555" s="6"/>
      <c r="H555" s="6"/>
      <c r="I555" s="6"/>
      <c r="J555" s="6"/>
      <c r="K555" s="6"/>
      <c r="L555" s="6"/>
      <c r="M555" s="6"/>
      <c r="N555" s="6"/>
      <c r="O555" s="6"/>
      <c r="P555" s="6"/>
      <c r="Q555" s="6"/>
      <c r="R555" s="6"/>
      <c r="S555" s="23"/>
      <c r="T555" s="23"/>
      <c r="U555" s="23"/>
      <c r="V555" s="6"/>
      <c r="W555" s="6"/>
      <c r="X555" s="6"/>
      <c r="Y555" s="6"/>
      <c r="Z555" s="6"/>
      <c r="AA555" s="6"/>
      <c r="AB555" s="6"/>
      <c r="AC555" s="6"/>
      <c r="AD555" s="6"/>
      <c r="AE555" s="6"/>
      <c r="AF555" s="6"/>
      <c r="AG555" s="6"/>
      <c r="AH555" s="6"/>
      <c r="AI555" s="6"/>
      <c r="AJ555" s="6"/>
    </row>
    <row r="556" spans="1:36" ht="15.75" customHeight="1" x14ac:dyDescent="0.35">
      <c r="A556" s="6"/>
      <c r="B556" s="6"/>
      <c r="C556" s="6"/>
      <c r="D556" s="6"/>
      <c r="E556" s="6"/>
      <c r="F556" s="6"/>
      <c r="G556" s="6"/>
      <c r="H556" s="6"/>
      <c r="I556" s="6"/>
      <c r="J556" s="6"/>
      <c r="K556" s="6"/>
      <c r="L556" s="6"/>
      <c r="M556" s="6"/>
      <c r="N556" s="6"/>
      <c r="O556" s="6"/>
      <c r="P556" s="6"/>
      <c r="Q556" s="6"/>
      <c r="R556" s="6"/>
      <c r="S556" s="23"/>
      <c r="T556" s="23"/>
      <c r="U556" s="23"/>
      <c r="V556" s="6"/>
      <c r="W556" s="6"/>
      <c r="X556" s="6"/>
      <c r="Y556" s="6"/>
      <c r="Z556" s="6"/>
      <c r="AA556" s="6"/>
      <c r="AB556" s="6"/>
      <c r="AC556" s="6"/>
      <c r="AD556" s="6"/>
      <c r="AE556" s="6"/>
      <c r="AF556" s="6"/>
      <c r="AG556" s="6"/>
      <c r="AH556" s="6"/>
      <c r="AI556" s="6"/>
      <c r="AJ556" s="6"/>
    </row>
    <row r="557" spans="1:36" ht="15.75" customHeight="1" x14ac:dyDescent="0.35">
      <c r="A557" s="6"/>
      <c r="B557" s="6"/>
      <c r="C557" s="6"/>
      <c r="D557" s="6"/>
      <c r="E557" s="6"/>
      <c r="F557" s="6"/>
      <c r="G557" s="6"/>
      <c r="H557" s="6"/>
      <c r="I557" s="6"/>
      <c r="J557" s="6"/>
      <c r="K557" s="6"/>
      <c r="L557" s="6"/>
      <c r="M557" s="6"/>
      <c r="N557" s="6"/>
      <c r="O557" s="6"/>
      <c r="P557" s="6"/>
      <c r="Q557" s="6"/>
      <c r="R557" s="6"/>
      <c r="S557" s="23"/>
      <c r="T557" s="23"/>
      <c r="U557" s="23"/>
      <c r="V557" s="6"/>
      <c r="W557" s="6"/>
      <c r="X557" s="6"/>
      <c r="Y557" s="6"/>
      <c r="Z557" s="6"/>
      <c r="AA557" s="6"/>
      <c r="AB557" s="6"/>
      <c r="AC557" s="6"/>
      <c r="AD557" s="6"/>
      <c r="AE557" s="6"/>
      <c r="AF557" s="6"/>
      <c r="AG557" s="6"/>
      <c r="AH557" s="6"/>
      <c r="AI557" s="6"/>
      <c r="AJ557" s="6"/>
    </row>
    <row r="558" spans="1:36" ht="15.75" customHeight="1" x14ac:dyDescent="0.35">
      <c r="A558" s="6"/>
      <c r="B558" s="6"/>
      <c r="C558" s="6"/>
      <c r="D558" s="6"/>
      <c r="E558" s="6"/>
      <c r="F558" s="6"/>
      <c r="G558" s="6"/>
      <c r="H558" s="6"/>
      <c r="I558" s="6"/>
      <c r="J558" s="6"/>
      <c r="K558" s="6"/>
      <c r="L558" s="6"/>
      <c r="M558" s="6"/>
      <c r="N558" s="6"/>
      <c r="O558" s="6"/>
      <c r="P558" s="6"/>
      <c r="Q558" s="6"/>
      <c r="R558" s="6"/>
      <c r="S558" s="23"/>
      <c r="T558" s="23"/>
      <c r="U558" s="23"/>
      <c r="V558" s="6"/>
      <c r="W558" s="6"/>
      <c r="X558" s="6"/>
      <c r="Y558" s="6"/>
      <c r="Z558" s="6"/>
      <c r="AA558" s="6"/>
      <c r="AB558" s="6"/>
      <c r="AC558" s="6"/>
      <c r="AD558" s="6"/>
      <c r="AE558" s="6"/>
      <c r="AF558" s="6"/>
      <c r="AG558" s="6"/>
      <c r="AH558" s="6"/>
      <c r="AI558" s="6"/>
      <c r="AJ558" s="6"/>
    </row>
    <row r="559" spans="1:36" ht="15.75" customHeight="1" x14ac:dyDescent="0.35">
      <c r="A559" s="6"/>
      <c r="B559" s="6"/>
      <c r="C559" s="6"/>
      <c r="D559" s="6"/>
      <c r="E559" s="6"/>
      <c r="F559" s="6"/>
      <c r="G559" s="6"/>
      <c r="H559" s="6"/>
      <c r="I559" s="6"/>
      <c r="J559" s="6"/>
      <c r="K559" s="6"/>
      <c r="L559" s="6"/>
      <c r="M559" s="6"/>
      <c r="N559" s="6"/>
      <c r="O559" s="6"/>
      <c r="P559" s="6"/>
      <c r="Q559" s="6"/>
      <c r="R559" s="6"/>
      <c r="S559" s="23"/>
      <c r="T559" s="23"/>
      <c r="U559" s="23"/>
      <c r="V559" s="6"/>
      <c r="W559" s="6"/>
      <c r="X559" s="6"/>
      <c r="Y559" s="6"/>
      <c r="Z559" s="6"/>
      <c r="AA559" s="6"/>
      <c r="AB559" s="6"/>
      <c r="AC559" s="6"/>
      <c r="AD559" s="6"/>
      <c r="AE559" s="6"/>
      <c r="AF559" s="6"/>
      <c r="AG559" s="6"/>
      <c r="AH559" s="6"/>
      <c r="AI559" s="6"/>
      <c r="AJ559" s="6"/>
    </row>
    <row r="560" spans="1:36" ht="15.75" customHeight="1" x14ac:dyDescent="0.35">
      <c r="A560" s="6"/>
      <c r="B560" s="6"/>
      <c r="C560" s="6"/>
      <c r="D560" s="6"/>
      <c r="E560" s="6"/>
      <c r="F560" s="6"/>
      <c r="G560" s="6"/>
      <c r="H560" s="6"/>
      <c r="I560" s="6"/>
      <c r="J560" s="6"/>
      <c r="K560" s="6"/>
      <c r="L560" s="6"/>
      <c r="M560" s="6"/>
      <c r="N560" s="6"/>
      <c r="O560" s="6"/>
      <c r="P560" s="6"/>
      <c r="Q560" s="6"/>
      <c r="R560" s="6"/>
      <c r="S560" s="23"/>
      <c r="T560" s="23"/>
      <c r="U560" s="23"/>
      <c r="V560" s="6"/>
      <c r="W560" s="6"/>
      <c r="X560" s="6"/>
      <c r="Y560" s="6"/>
      <c r="Z560" s="6"/>
      <c r="AA560" s="6"/>
      <c r="AB560" s="6"/>
      <c r="AC560" s="6"/>
      <c r="AD560" s="6"/>
      <c r="AE560" s="6"/>
      <c r="AF560" s="6"/>
      <c r="AG560" s="6"/>
      <c r="AH560" s="6"/>
      <c r="AI560" s="6"/>
      <c r="AJ560" s="6"/>
    </row>
    <row r="561" spans="1:36" ht="15.75" customHeight="1" x14ac:dyDescent="0.35">
      <c r="A561" s="6"/>
      <c r="B561" s="6"/>
      <c r="C561" s="6"/>
      <c r="D561" s="6"/>
      <c r="E561" s="6"/>
      <c r="F561" s="6"/>
      <c r="G561" s="6"/>
      <c r="H561" s="6"/>
      <c r="I561" s="6"/>
      <c r="J561" s="6"/>
      <c r="K561" s="6"/>
      <c r="L561" s="6"/>
      <c r="M561" s="6"/>
      <c r="N561" s="6"/>
      <c r="O561" s="6"/>
      <c r="P561" s="6"/>
      <c r="Q561" s="6"/>
      <c r="R561" s="6"/>
      <c r="S561" s="23"/>
      <c r="T561" s="23"/>
      <c r="U561" s="23"/>
      <c r="V561" s="6"/>
      <c r="W561" s="6"/>
      <c r="X561" s="6"/>
      <c r="Y561" s="6"/>
      <c r="Z561" s="6"/>
      <c r="AA561" s="6"/>
      <c r="AB561" s="6"/>
      <c r="AC561" s="6"/>
      <c r="AD561" s="6"/>
      <c r="AE561" s="6"/>
      <c r="AF561" s="6"/>
      <c r="AG561" s="6"/>
      <c r="AH561" s="6"/>
      <c r="AI561" s="6"/>
      <c r="AJ561" s="6"/>
    </row>
    <row r="562" spans="1:36" ht="15.75" customHeight="1" x14ac:dyDescent="0.35">
      <c r="A562" s="6"/>
      <c r="B562" s="6"/>
      <c r="C562" s="6"/>
      <c r="D562" s="6"/>
      <c r="E562" s="6"/>
      <c r="F562" s="6"/>
      <c r="G562" s="6"/>
      <c r="H562" s="6"/>
      <c r="I562" s="6"/>
      <c r="J562" s="6"/>
      <c r="K562" s="6"/>
      <c r="L562" s="6"/>
      <c r="M562" s="6"/>
      <c r="N562" s="6"/>
      <c r="O562" s="6"/>
      <c r="P562" s="6"/>
      <c r="Q562" s="6"/>
      <c r="R562" s="6"/>
      <c r="S562" s="23"/>
      <c r="T562" s="23"/>
      <c r="U562" s="23"/>
      <c r="V562" s="6"/>
      <c r="W562" s="6"/>
      <c r="X562" s="6"/>
      <c r="Y562" s="6"/>
      <c r="Z562" s="6"/>
      <c r="AA562" s="6"/>
      <c r="AB562" s="6"/>
      <c r="AC562" s="6"/>
      <c r="AD562" s="6"/>
      <c r="AE562" s="6"/>
      <c r="AF562" s="6"/>
      <c r="AG562" s="6"/>
      <c r="AH562" s="6"/>
      <c r="AI562" s="6"/>
      <c r="AJ562" s="6"/>
    </row>
    <row r="563" spans="1:36" ht="15.75" customHeight="1" x14ac:dyDescent="0.35">
      <c r="A563" s="6"/>
      <c r="B563" s="6"/>
      <c r="C563" s="6"/>
      <c r="D563" s="6"/>
      <c r="E563" s="6"/>
      <c r="F563" s="6"/>
      <c r="G563" s="6"/>
      <c r="H563" s="6"/>
      <c r="I563" s="6"/>
      <c r="J563" s="6"/>
      <c r="K563" s="6"/>
      <c r="L563" s="6"/>
      <c r="M563" s="6"/>
      <c r="N563" s="6"/>
      <c r="O563" s="6"/>
      <c r="P563" s="6"/>
      <c r="Q563" s="6"/>
      <c r="R563" s="6"/>
      <c r="S563" s="23"/>
      <c r="T563" s="23"/>
      <c r="U563" s="23"/>
      <c r="V563" s="6"/>
      <c r="W563" s="6"/>
      <c r="X563" s="6"/>
      <c r="Y563" s="6"/>
      <c r="Z563" s="6"/>
      <c r="AA563" s="6"/>
      <c r="AB563" s="6"/>
      <c r="AC563" s="6"/>
      <c r="AD563" s="6"/>
      <c r="AE563" s="6"/>
      <c r="AF563" s="6"/>
      <c r="AG563" s="6"/>
      <c r="AH563" s="6"/>
      <c r="AI563" s="6"/>
      <c r="AJ563" s="6"/>
    </row>
    <row r="564" spans="1:36" ht="15.75" customHeight="1" x14ac:dyDescent="0.35">
      <c r="A564" s="6"/>
      <c r="B564" s="6"/>
      <c r="C564" s="6"/>
      <c r="D564" s="6"/>
      <c r="E564" s="6"/>
      <c r="F564" s="6"/>
      <c r="G564" s="6"/>
      <c r="H564" s="6"/>
      <c r="I564" s="6"/>
      <c r="J564" s="6"/>
      <c r="K564" s="6"/>
      <c r="L564" s="6"/>
      <c r="M564" s="6"/>
      <c r="N564" s="6"/>
      <c r="O564" s="6"/>
      <c r="P564" s="6"/>
      <c r="Q564" s="6"/>
      <c r="R564" s="6"/>
      <c r="S564" s="23"/>
      <c r="T564" s="23"/>
      <c r="U564" s="23"/>
      <c r="V564" s="6"/>
      <c r="W564" s="6"/>
      <c r="X564" s="6"/>
      <c r="Y564" s="6"/>
      <c r="Z564" s="6"/>
      <c r="AA564" s="6"/>
      <c r="AB564" s="6"/>
      <c r="AC564" s="6"/>
      <c r="AD564" s="6"/>
      <c r="AE564" s="6"/>
      <c r="AF564" s="6"/>
      <c r="AG564" s="6"/>
      <c r="AH564" s="6"/>
      <c r="AI564" s="6"/>
      <c r="AJ564" s="6"/>
    </row>
    <row r="565" spans="1:36" ht="15.75" customHeight="1" x14ac:dyDescent="0.35">
      <c r="A565" s="6"/>
      <c r="B565" s="6"/>
      <c r="C565" s="6"/>
      <c r="D565" s="6"/>
      <c r="E565" s="6"/>
      <c r="F565" s="6"/>
      <c r="G565" s="6"/>
      <c r="H565" s="6"/>
      <c r="I565" s="6"/>
      <c r="J565" s="6"/>
      <c r="K565" s="6"/>
      <c r="L565" s="6"/>
      <c r="M565" s="6"/>
      <c r="N565" s="6"/>
      <c r="O565" s="6"/>
      <c r="P565" s="6"/>
      <c r="Q565" s="6"/>
      <c r="R565" s="6"/>
      <c r="S565" s="23"/>
      <c r="T565" s="23"/>
      <c r="U565" s="23"/>
      <c r="V565" s="6"/>
      <c r="W565" s="6"/>
      <c r="X565" s="6"/>
      <c r="Y565" s="6"/>
      <c r="Z565" s="6"/>
      <c r="AA565" s="6"/>
      <c r="AB565" s="6"/>
      <c r="AC565" s="6"/>
      <c r="AD565" s="6"/>
      <c r="AE565" s="6"/>
      <c r="AF565" s="6"/>
      <c r="AG565" s="6"/>
      <c r="AH565" s="6"/>
      <c r="AI565" s="6"/>
      <c r="AJ565" s="6"/>
    </row>
    <row r="566" spans="1:36" ht="15.75" customHeight="1" x14ac:dyDescent="0.35">
      <c r="A566" s="6"/>
      <c r="B566" s="6"/>
      <c r="C566" s="6"/>
      <c r="D566" s="6"/>
      <c r="E566" s="6"/>
      <c r="F566" s="6"/>
      <c r="G566" s="6"/>
      <c r="H566" s="6"/>
      <c r="I566" s="6"/>
      <c r="J566" s="6"/>
      <c r="K566" s="6"/>
      <c r="L566" s="6"/>
      <c r="M566" s="6"/>
      <c r="N566" s="6"/>
      <c r="O566" s="6"/>
      <c r="P566" s="6"/>
      <c r="Q566" s="6"/>
      <c r="R566" s="6"/>
      <c r="S566" s="23"/>
      <c r="T566" s="23"/>
      <c r="U566" s="23"/>
      <c r="V566" s="6"/>
      <c r="W566" s="6"/>
      <c r="X566" s="6"/>
      <c r="Y566" s="6"/>
      <c r="Z566" s="6"/>
      <c r="AA566" s="6"/>
      <c r="AB566" s="6"/>
      <c r="AC566" s="6"/>
      <c r="AD566" s="6"/>
      <c r="AE566" s="6"/>
      <c r="AF566" s="6"/>
      <c r="AG566" s="6"/>
      <c r="AH566" s="6"/>
      <c r="AI566" s="6"/>
      <c r="AJ566" s="6"/>
    </row>
    <row r="567" spans="1:36" ht="15.75" customHeight="1" x14ac:dyDescent="0.35">
      <c r="A567" s="6"/>
      <c r="B567" s="6"/>
      <c r="C567" s="6"/>
      <c r="D567" s="6"/>
      <c r="E567" s="6"/>
      <c r="F567" s="6"/>
      <c r="G567" s="6"/>
      <c r="H567" s="6"/>
      <c r="I567" s="6"/>
      <c r="J567" s="6"/>
      <c r="K567" s="6"/>
      <c r="L567" s="6"/>
      <c r="M567" s="6"/>
      <c r="N567" s="6"/>
      <c r="O567" s="6"/>
      <c r="P567" s="6"/>
      <c r="Q567" s="6"/>
      <c r="R567" s="6"/>
      <c r="S567" s="23"/>
      <c r="T567" s="23"/>
      <c r="U567" s="23"/>
      <c r="V567" s="6"/>
      <c r="W567" s="6"/>
      <c r="X567" s="6"/>
      <c r="Y567" s="6"/>
      <c r="Z567" s="6"/>
      <c r="AA567" s="6"/>
      <c r="AB567" s="6"/>
      <c r="AC567" s="6"/>
      <c r="AD567" s="6"/>
      <c r="AE567" s="6"/>
      <c r="AF567" s="6"/>
      <c r="AG567" s="6"/>
      <c r="AH567" s="6"/>
      <c r="AI567" s="6"/>
      <c r="AJ567" s="6"/>
    </row>
    <row r="568" spans="1:36" ht="15.75" customHeight="1" x14ac:dyDescent="0.35">
      <c r="A568" s="6"/>
      <c r="B568" s="6"/>
      <c r="C568" s="6"/>
      <c r="D568" s="6"/>
      <c r="E568" s="6"/>
      <c r="F568" s="6"/>
      <c r="G568" s="6"/>
      <c r="H568" s="6"/>
      <c r="I568" s="6"/>
      <c r="J568" s="6"/>
      <c r="K568" s="6"/>
      <c r="L568" s="6"/>
      <c r="M568" s="6"/>
      <c r="N568" s="6"/>
      <c r="O568" s="6"/>
      <c r="P568" s="6"/>
      <c r="Q568" s="6"/>
      <c r="R568" s="6"/>
      <c r="S568" s="23"/>
      <c r="T568" s="23"/>
      <c r="U568" s="23"/>
      <c r="V568" s="6"/>
      <c r="W568" s="6"/>
      <c r="X568" s="6"/>
      <c r="Y568" s="6"/>
      <c r="Z568" s="6"/>
      <c r="AA568" s="6"/>
      <c r="AB568" s="6"/>
      <c r="AC568" s="6"/>
      <c r="AD568" s="6"/>
      <c r="AE568" s="6"/>
      <c r="AF568" s="6"/>
      <c r="AG568" s="6"/>
      <c r="AH568" s="6"/>
      <c r="AI568" s="6"/>
      <c r="AJ568" s="6"/>
    </row>
    <row r="569" spans="1:36" ht="15.75" customHeight="1" x14ac:dyDescent="0.35">
      <c r="A569" s="6"/>
      <c r="B569" s="6"/>
      <c r="C569" s="6"/>
      <c r="D569" s="6"/>
      <c r="E569" s="6"/>
      <c r="F569" s="6"/>
      <c r="G569" s="6"/>
      <c r="H569" s="6"/>
      <c r="I569" s="6"/>
      <c r="J569" s="6"/>
      <c r="K569" s="6"/>
      <c r="L569" s="6"/>
      <c r="M569" s="6"/>
      <c r="N569" s="6"/>
      <c r="O569" s="6"/>
      <c r="P569" s="6"/>
      <c r="Q569" s="6"/>
      <c r="R569" s="6"/>
      <c r="S569" s="23"/>
      <c r="T569" s="23"/>
      <c r="U569" s="23"/>
      <c r="V569" s="6"/>
      <c r="W569" s="6"/>
      <c r="X569" s="6"/>
      <c r="Y569" s="6"/>
      <c r="Z569" s="6"/>
      <c r="AA569" s="6"/>
      <c r="AB569" s="6"/>
      <c r="AC569" s="6"/>
      <c r="AD569" s="6"/>
      <c r="AE569" s="6"/>
      <c r="AF569" s="6"/>
      <c r="AG569" s="6"/>
      <c r="AH569" s="6"/>
      <c r="AI569" s="6"/>
      <c r="AJ569" s="6"/>
    </row>
    <row r="570" spans="1:36" ht="15.75" customHeight="1" x14ac:dyDescent="0.35">
      <c r="A570" s="6"/>
      <c r="B570" s="6"/>
      <c r="C570" s="6"/>
      <c r="D570" s="6"/>
      <c r="E570" s="6"/>
      <c r="F570" s="6"/>
      <c r="G570" s="6"/>
      <c r="H570" s="6"/>
      <c r="I570" s="6"/>
      <c r="J570" s="6"/>
      <c r="K570" s="6"/>
      <c r="L570" s="6"/>
      <c r="M570" s="6"/>
      <c r="N570" s="6"/>
      <c r="O570" s="6"/>
      <c r="P570" s="6"/>
      <c r="Q570" s="6"/>
      <c r="R570" s="6"/>
      <c r="S570" s="23"/>
      <c r="T570" s="23"/>
      <c r="U570" s="23"/>
      <c r="V570" s="6"/>
      <c r="W570" s="6"/>
      <c r="X570" s="6"/>
      <c r="Y570" s="6"/>
      <c r="Z570" s="6"/>
      <c r="AA570" s="6"/>
      <c r="AB570" s="6"/>
      <c r="AC570" s="6"/>
      <c r="AD570" s="6"/>
      <c r="AE570" s="6"/>
      <c r="AF570" s="6"/>
      <c r="AG570" s="6"/>
      <c r="AH570" s="6"/>
      <c r="AI570" s="6"/>
      <c r="AJ570" s="6"/>
    </row>
    <row r="571" spans="1:36" ht="15.75" customHeight="1" x14ac:dyDescent="0.35">
      <c r="A571" s="6"/>
      <c r="B571" s="6"/>
      <c r="C571" s="6"/>
      <c r="D571" s="6"/>
      <c r="E571" s="6"/>
      <c r="F571" s="6"/>
      <c r="G571" s="6"/>
      <c r="H571" s="6"/>
      <c r="I571" s="6"/>
      <c r="J571" s="6"/>
      <c r="K571" s="6"/>
      <c r="L571" s="6"/>
      <c r="M571" s="6"/>
      <c r="N571" s="6"/>
      <c r="O571" s="6"/>
      <c r="P571" s="6"/>
      <c r="Q571" s="6"/>
      <c r="R571" s="6"/>
      <c r="S571" s="23"/>
      <c r="T571" s="23"/>
      <c r="U571" s="23"/>
      <c r="V571" s="6"/>
      <c r="W571" s="6"/>
      <c r="X571" s="6"/>
      <c r="Y571" s="6"/>
      <c r="Z571" s="6"/>
      <c r="AA571" s="6"/>
      <c r="AB571" s="6"/>
      <c r="AC571" s="6"/>
      <c r="AD571" s="6"/>
      <c r="AE571" s="6"/>
      <c r="AF571" s="6"/>
      <c r="AG571" s="6"/>
      <c r="AH571" s="6"/>
      <c r="AI571" s="6"/>
      <c r="AJ571" s="6"/>
    </row>
    <row r="572" spans="1:36" ht="15.75" customHeight="1" x14ac:dyDescent="0.35">
      <c r="A572" s="6"/>
      <c r="B572" s="6"/>
      <c r="C572" s="6"/>
      <c r="D572" s="6"/>
      <c r="E572" s="6"/>
      <c r="F572" s="6"/>
      <c r="G572" s="6"/>
      <c r="H572" s="6"/>
      <c r="I572" s="6"/>
      <c r="J572" s="6"/>
      <c r="K572" s="6"/>
      <c r="L572" s="6"/>
      <c r="M572" s="6"/>
      <c r="N572" s="6"/>
      <c r="O572" s="6"/>
      <c r="P572" s="6"/>
      <c r="Q572" s="6"/>
      <c r="R572" s="6"/>
      <c r="S572" s="23"/>
      <c r="T572" s="23"/>
      <c r="U572" s="23"/>
      <c r="V572" s="6"/>
      <c r="W572" s="6"/>
      <c r="X572" s="6"/>
      <c r="Y572" s="6"/>
      <c r="Z572" s="6"/>
      <c r="AA572" s="6"/>
      <c r="AB572" s="6"/>
      <c r="AC572" s="6"/>
      <c r="AD572" s="6"/>
      <c r="AE572" s="6"/>
      <c r="AF572" s="6"/>
      <c r="AG572" s="6"/>
      <c r="AH572" s="6"/>
      <c r="AI572" s="6"/>
      <c r="AJ572" s="6"/>
    </row>
    <row r="573" spans="1:36" ht="15.75" customHeight="1" x14ac:dyDescent="0.35">
      <c r="A573" s="6"/>
      <c r="B573" s="6"/>
      <c r="C573" s="6"/>
      <c r="D573" s="6"/>
      <c r="E573" s="6"/>
      <c r="F573" s="6"/>
      <c r="G573" s="6"/>
      <c r="H573" s="6"/>
      <c r="I573" s="6"/>
      <c r="J573" s="6"/>
      <c r="K573" s="6"/>
      <c r="L573" s="6"/>
      <c r="M573" s="6"/>
      <c r="N573" s="6"/>
      <c r="O573" s="6"/>
      <c r="P573" s="6"/>
      <c r="Q573" s="6"/>
      <c r="R573" s="6"/>
      <c r="S573" s="23"/>
      <c r="T573" s="23"/>
      <c r="U573" s="23"/>
      <c r="V573" s="6"/>
      <c r="W573" s="6"/>
      <c r="X573" s="6"/>
      <c r="Y573" s="6"/>
      <c r="Z573" s="6"/>
      <c r="AA573" s="6"/>
      <c r="AB573" s="6"/>
      <c r="AC573" s="6"/>
      <c r="AD573" s="6"/>
      <c r="AE573" s="6"/>
      <c r="AF573" s="6"/>
      <c r="AG573" s="6"/>
      <c r="AH573" s="6"/>
      <c r="AI573" s="6"/>
      <c r="AJ573" s="6"/>
    </row>
    <row r="574" spans="1:36" ht="15.75" customHeight="1" x14ac:dyDescent="0.35">
      <c r="A574" s="6"/>
      <c r="B574" s="6"/>
      <c r="C574" s="6"/>
      <c r="D574" s="6"/>
      <c r="E574" s="6"/>
      <c r="F574" s="6"/>
      <c r="G574" s="6"/>
      <c r="H574" s="6"/>
      <c r="I574" s="6"/>
      <c r="J574" s="6"/>
      <c r="K574" s="6"/>
      <c r="L574" s="6"/>
      <c r="M574" s="6"/>
      <c r="N574" s="6"/>
      <c r="O574" s="6"/>
      <c r="P574" s="6"/>
      <c r="Q574" s="6"/>
      <c r="R574" s="6"/>
      <c r="S574" s="23"/>
      <c r="T574" s="23"/>
      <c r="U574" s="23"/>
      <c r="V574" s="6"/>
      <c r="W574" s="6"/>
      <c r="X574" s="6"/>
      <c r="Y574" s="6"/>
      <c r="Z574" s="6"/>
      <c r="AA574" s="6"/>
      <c r="AB574" s="6"/>
      <c r="AC574" s="6"/>
      <c r="AD574" s="6"/>
      <c r="AE574" s="6"/>
      <c r="AF574" s="6"/>
      <c r="AG574" s="6"/>
      <c r="AH574" s="6"/>
      <c r="AI574" s="6"/>
      <c r="AJ574" s="6"/>
    </row>
    <row r="575" spans="1:36" ht="15.75" customHeight="1" x14ac:dyDescent="0.35">
      <c r="A575" s="6"/>
      <c r="B575" s="6"/>
      <c r="C575" s="6"/>
      <c r="D575" s="6"/>
      <c r="E575" s="6"/>
      <c r="F575" s="6"/>
      <c r="G575" s="6"/>
      <c r="H575" s="6"/>
      <c r="I575" s="6"/>
      <c r="J575" s="6"/>
      <c r="K575" s="6"/>
      <c r="L575" s="6"/>
      <c r="M575" s="6"/>
      <c r="N575" s="6"/>
      <c r="O575" s="6"/>
      <c r="P575" s="6"/>
      <c r="Q575" s="6"/>
      <c r="R575" s="6"/>
      <c r="S575" s="23"/>
      <c r="T575" s="23"/>
      <c r="U575" s="23"/>
      <c r="V575" s="6"/>
      <c r="W575" s="6"/>
      <c r="X575" s="6"/>
      <c r="Y575" s="6"/>
      <c r="Z575" s="6"/>
      <c r="AA575" s="6"/>
      <c r="AB575" s="6"/>
      <c r="AC575" s="6"/>
      <c r="AD575" s="6"/>
      <c r="AE575" s="6"/>
      <c r="AF575" s="6"/>
      <c r="AG575" s="6"/>
      <c r="AH575" s="6"/>
      <c r="AI575" s="6"/>
      <c r="AJ575" s="6"/>
    </row>
    <row r="576" spans="1:36" ht="15.75" customHeight="1" x14ac:dyDescent="0.35">
      <c r="A576" s="6"/>
      <c r="B576" s="6"/>
      <c r="C576" s="6"/>
      <c r="D576" s="6"/>
      <c r="E576" s="6"/>
      <c r="F576" s="6"/>
      <c r="G576" s="6"/>
      <c r="H576" s="6"/>
      <c r="I576" s="6"/>
      <c r="J576" s="6"/>
      <c r="K576" s="6"/>
      <c r="L576" s="6"/>
      <c r="M576" s="6"/>
      <c r="N576" s="6"/>
      <c r="O576" s="6"/>
      <c r="P576" s="6"/>
      <c r="Q576" s="6"/>
      <c r="R576" s="6"/>
      <c r="S576" s="23"/>
      <c r="T576" s="23"/>
      <c r="U576" s="23"/>
      <c r="V576" s="6"/>
      <c r="W576" s="6"/>
      <c r="X576" s="6"/>
      <c r="Y576" s="6"/>
      <c r="Z576" s="6"/>
      <c r="AA576" s="6"/>
      <c r="AB576" s="6"/>
      <c r="AC576" s="6"/>
      <c r="AD576" s="6"/>
      <c r="AE576" s="6"/>
      <c r="AF576" s="6"/>
      <c r="AG576" s="6"/>
      <c r="AH576" s="6"/>
      <c r="AI576" s="6"/>
      <c r="AJ576" s="6"/>
    </row>
    <row r="577" spans="1:36" ht="15.75" customHeight="1" x14ac:dyDescent="0.35">
      <c r="A577" s="6"/>
      <c r="B577" s="6"/>
      <c r="C577" s="6"/>
      <c r="D577" s="6"/>
      <c r="E577" s="6"/>
      <c r="F577" s="6"/>
      <c r="G577" s="6"/>
      <c r="H577" s="6"/>
      <c r="I577" s="6"/>
      <c r="J577" s="6"/>
      <c r="K577" s="6"/>
      <c r="L577" s="6"/>
      <c r="M577" s="6"/>
      <c r="N577" s="6"/>
      <c r="O577" s="6"/>
      <c r="P577" s="6"/>
      <c r="Q577" s="6"/>
      <c r="R577" s="6"/>
      <c r="S577" s="23"/>
      <c r="T577" s="23"/>
      <c r="U577" s="23"/>
      <c r="V577" s="6"/>
      <c r="W577" s="6"/>
      <c r="X577" s="6"/>
      <c r="Y577" s="6"/>
      <c r="Z577" s="6"/>
      <c r="AA577" s="6"/>
      <c r="AB577" s="6"/>
      <c r="AC577" s="6"/>
      <c r="AD577" s="6"/>
      <c r="AE577" s="6"/>
      <c r="AF577" s="6"/>
      <c r="AG577" s="6"/>
      <c r="AH577" s="6"/>
      <c r="AI577" s="6"/>
      <c r="AJ577" s="6"/>
    </row>
    <row r="578" spans="1:36" ht="15.75" customHeight="1" x14ac:dyDescent="0.35">
      <c r="A578" s="6"/>
      <c r="B578" s="6"/>
      <c r="C578" s="6"/>
      <c r="D578" s="6"/>
      <c r="E578" s="6"/>
      <c r="F578" s="6"/>
      <c r="G578" s="6"/>
      <c r="H578" s="6"/>
      <c r="I578" s="6"/>
      <c r="J578" s="6"/>
      <c r="K578" s="6"/>
      <c r="L578" s="6"/>
      <c r="M578" s="6"/>
      <c r="N578" s="6"/>
      <c r="O578" s="6"/>
      <c r="P578" s="6"/>
      <c r="Q578" s="6"/>
      <c r="R578" s="6"/>
      <c r="S578" s="23"/>
      <c r="T578" s="23"/>
      <c r="U578" s="23"/>
      <c r="V578" s="6"/>
      <c r="W578" s="6"/>
      <c r="X578" s="6"/>
      <c r="Y578" s="6"/>
      <c r="Z578" s="6"/>
      <c r="AA578" s="6"/>
      <c r="AB578" s="6"/>
      <c r="AC578" s="6"/>
      <c r="AD578" s="6"/>
      <c r="AE578" s="6"/>
      <c r="AF578" s="6"/>
      <c r="AG578" s="6"/>
      <c r="AH578" s="6"/>
      <c r="AI578" s="6"/>
      <c r="AJ578" s="6"/>
    </row>
    <row r="579" spans="1:36" ht="15.75" customHeight="1" x14ac:dyDescent="0.35">
      <c r="A579" s="6"/>
      <c r="B579" s="6"/>
      <c r="C579" s="6"/>
      <c r="D579" s="6"/>
      <c r="E579" s="6"/>
      <c r="F579" s="6"/>
      <c r="G579" s="6"/>
      <c r="H579" s="6"/>
      <c r="I579" s="6"/>
      <c r="J579" s="6"/>
      <c r="K579" s="6"/>
      <c r="L579" s="6"/>
      <c r="M579" s="6"/>
      <c r="N579" s="6"/>
      <c r="O579" s="6"/>
      <c r="P579" s="6"/>
      <c r="Q579" s="6"/>
      <c r="R579" s="6"/>
      <c r="S579" s="23"/>
      <c r="T579" s="23"/>
      <c r="U579" s="23"/>
      <c r="V579" s="6"/>
      <c r="W579" s="6"/>
      <c r="X579" s="6"/>
      <c r="Y579" s="6"/>
      <c r="Z579" s="6"/>
      <c r="AA579" s="6"/>
      <c r="AB579" s="6"/>
      <c r="AC579" s="6"/>
      <c r="AD579" s="6"/>
      <c r="AE579" s="6"/>
      <c r="AF579" s="6"/>
      <c r="AG579" s="6"/>
      <c r="AH579" s="6"/>
      <c r="AI579" s="6"/>
      <c r="AJ579" s="6"/>
    </row>
    <row r="580" spans="1:36" ht="15.75" customHeight="1" x14ac:dyDescent="0.35">
      <c r="A580" s="6"/>
      <c r="B580" s="6"/>
      <c r="C580" s="6"/>
      <c r="D580" s="6"/>
      <c r="E580" s="6"/>
      <c r="F580" s="6"/>
      <c r="G580" s="6"/>
      <c r="H580" s="6"/>
      <c r="I580" s="6"/>
      <c r="J580" s="6"/>
      <c r="K580" s="6"/>
      <c r="L580" s="6"/>
      <c r="M580" s="6"/>
      <c r="N580" s="6"/>
      <c r="O580" s="6"/>
      <c r="P580" s="6"/>
      <c r="Q580" s="6"/>
      <c r="R580" s="6"/>
      <c r="S580" s="23"/>
      <c r="T580" s="23"/>
      <c r="U580" s="23"/>
      <c r="V580" s="6"/>
      <c r="W580" s="6"/>
      <c r="X580" s="6"/>
      <c r="Y580" s="6"/>
      <c r="Z580" s="6"/>
      <c r="AA580" s="6"/>
      <c r="AB580" s="6"/>
      <c r="AC580" s="6"/>
      <c r="AD580" s="6"/>
      <c r="AE580" s="6"/>
      <c r="AF580" s="6"/>
      <c r="AG580" s="6"/>
      <c r="AH580" s="6"/>
      <c r="AI580" s="6"/>
      <c r="AJ580" s="6"/>
    </row>
    <row r="581" spans="1:36" ht="15.75" customHeight="1" x14ac:dyDescent="0.35">
      <c r="A581" s="6"/>
      <c r="B581" s="6"/>
      <c r="C581" s="6"/>
      <c r="D581" s="6"/>
      <c r="E581" s="6"/>
      <c r="F581" s="6"/>
      <c r="G581" s="6"/>
      <c r="H581" s="6"/>
      <c r="I581" s="6"/>
      <c r="J581" s="6"/>
      <c r="K581" s="6"/>
      <c r="L581" s="6"/>
      <c r="M581" s="6"/>
      <c r="N581" s="6"/>
      <c r="O581" s="6"/>
      <c r="P581" s="6"/>
      <c r="Q581" s="6"/>
      <c r="R581" s="6"/>
      <c r="S581" s="23"/>
      <c r="T581" s="23"/>
      <c r="U581" s="23"/>
      <c r="V581" s="6"/>
      <c r="W581" s="6"/>
      <c r="X581" s="6"/>
      <c r="Y581" s="6"/>
      <c r="Z581" s="6"/>
      <c r="AA581" s="6"/>
      <c r="AB581" s="6"/>
      <c r="AC581" s="6"/>
      <c r="AD581" s="6"/>
      <c r="AE581" s="6"/>
      <c r="AF581" s="6"/>
      <c r="AG581" s="6"/>
      <c r="AH581" s="6"/>
      <c r="AI581" s="6"/>
      <c r="AJ581" s="6"/>
    </row>
    <row r="582" spans="1:36" ht="15.75" customHeight="1" x14ac:dyDescent="0.35">
      <c r="A582" s="6"/>
      <c r="B582" s="6"/>
      <c r="C582" s="6"/>
      <c r="D582" s="6"/>
      <c r="E582" s="6"/>
      <c r="F582" s="6"/>
      <c r="G582" s="6"/>
      <c r="H582" s="6"/>
      <c r="I582" s="6"/>
      <c r="J582" s="6"/>
      <c r="K582" s="6"/>
      <c r="L582" s="6"/>
      <c r="M582" s="6"/>
      <c r="N582" s="6"/>
      <c r="O582" s="6"/>
      <c r="P582" s="6"/>
      <c r="Q582" s="6"/>
      <c r="R582" s="6"/>
      <c r="S582" s="23"/>
      <c r="T582" s="23"/>
      <c r="U582" s="23"/>
      <c r="V582" s="6"/>
      <c r="W582" s="6"/>
      <c r="X582" s="6"/>
      <c r="Y582" s="6"/>
      <c r="Z582" s="6"/>
      <c r="AA582" s="6"/>
      <c r="AB582" s="6"/>
      <c r="AC582" s="6"/>
      <c r="AD582" s="6"/>
      <c r="AE582" s="6"/>
      <c r="AF582" s="6"/>
      <c r="AG582" s="6"/>
      <c r="AH582" s="6"/>
      <c r="AI582" s="6"/>
      <c r="AJ582" s="6"/>
    </row>
    <row r="583" spans="1:36" ht="15.75" customHeight="1" x14ac:dyDescent="0.35">
      <c r="A583" s="6"/>
      <c r="B583" s="6"/>
      <c r="C583" s="6"/>
      <c r="D583" s="6"/>
      <c r="E583" s="6"/>
      <c r="F583" s="6"/>
      <c r="G583" s="6"/>
      <c r="H583" s="6"/>
      <c r="I583" s="6"/>
      <c r="J583" s="6"/>
      <c r="K583" s="6"/>
      <c r="L583" s="6"/>
      <c r="M583" s="6"/>
      <c r="N583" s="6"/>
      <c r="O583" s="6"/>
      <c r="P583" s="6"/>
      <c r="Q583" s="6"/>
      <c r="R583" s="6"/>
      <c r="S583" s="23"/>
      <c r="T583" s="23"/>
      <c r="U583" s="23"/>
      <c r="V583" s="6"/>
      <c r="W583" s="6"/>
      <c r="X583" s="6"/>
      <c r="Y583" s="6"/>
      <c r="Z583" s="6"/>
      <c r="AA583" s="6"/>
      <c r="AB583" s="6"/>
      <c r="AC583" s="6"/>
      <c r="AD583" s="6"/>
      <c r="AE583" s="6"/>
      <c r="AF583" s="6"/>
      <c r="AG583" s="6"/>
      <c r="AH583" s="6"/>
      <c r="AI583" s="6"/>
      <c r="AJ583" s="6"/>
    </row>
    <row r="584" spans="1:36" ht="15.75" customHeight="1" x14ac:dyDescent="0.35">
      <c r="A584" s="6"/>
      <c r="B584" s="6"/>
      <c r="C584" s="6"/>
      <c r="D584" s="6"/>
      <c r="E584" s="6"/>
      <c r="F584" s="6"/>
      <c r="G584" s="6"/>
      <c r="H584" s="6"/>
      <c r="I584" s="6"/>
      <c r="J584" s="6"/>
      <c r="K584" s="6"/>
      <c r="L584" s="6"/>
      <c r="M584" s="6"/>
      <c r="N584" s="6"/>
      <c r="O584" s="6"/>
      <c r="P584" s="6"/>
      <c r="Q584" s="6"/>
      <c r="R584" s="6"/>
      <c r="S584" s="23"/>
      <c r="T584" s="23"/>
      <c r="U584" s="23"/>
      <c r="V584" s="6"/>
      <c r="W584" s="6"/>
      <c r="X584" s="6"/>
      <c r="Y584" s="6"/>
      <c r="Z584" s="6"/>
      <c r="AA584" s="6"/>
      <c r="AB584" s="6"/>
      <c r="AC584" s="6"/>
      <c r="AD584" s="6"/>
      <c r="AE584" s="6"/>
      <c r="AF584" s="6"/>
      <c r="AG584" s="6"/>
      <c r="AH584" s="6"/>
      <c r="AI584" s="6"/>
      <c r="AJ584" s="6"/>
    </row>
    <row r="585" spans="1:36" ht="15.75" customHeight="1" x14ac:dyDescent="0.35">
      <c r="A585" s="6"/>
      <c r="B585" s="6"/>
      <c r="C585" s="6"/>
      <c r="D585" s="6"/>
      <c r="E585" s="6"/>
      <c r="F585" s="6"/>
      <c r="G585" s="6"/>
      <c r="H585" s="6"/>
      <c r="I585" s="6"/>
      <c r="J585" s="6"/>
      <c r="K585" s="6"/>
      <c r="L585" s="6"/>
      <c r="M585" s="6"/>
      <c r="N585" s="6"/>
      <c r="O585" s="6"/>
      <c r="P585" s="6"/>
      <c r="Q585" s="6"/>
      <c r="R585" s="6"/>
      <c r="S585" s="23"/>
      <c r="T585" s="23"/>
      <c r="U585" s="23"/>
      <c r="V585" s="6"/>
      <c r="W585" s="6"/>
      <c r="X585" s="6"/>
      <c r="Y585" s="6"/>
      <c r="Z585" s="6"/>
      <c r="AA585" s="6"/>
      <c r="AB585" s="6"/>
      <c r="AC585" s="6"/>
      <c r="AD585" s="6"/>
      <c r="AE585" s="6"/>
      <c r="AF585" s="6"/>
      <c r="AG585" s="6"/>
      <c r="AH585" s="6"/>
      <c r="AI585" s="6"/>
      <c r="AJ585" s="6"/>
    </row>
    <row r="586" spans="1:36" ht="15.75" customHeight="1" x14ac:dyDescent="0.35">
      <c r="A586" s="6"/>
      <c r="B586" s="6"/>
      <c r="C586" s="6"/>
      <c r="D586" s="6"/>
      <c r="E586" s="6"/>
      <c r="F586" s="6"/>
      <c r="G586" s="6"/>
      <c r="H586" s="6"/>
      <c r="I586" s="6"/>
      <c r="J586" s="6"/>
      <c r="K586" s="6"/>
      <c r="L586" s="6"/>
      <c r="M586" s="6"/>
      <c r="N586" s="6"/>
      <c r="O586" s="6"/>
      <c r="P586" s="6"/>
      <c r="Q586" s="6"/>
      <c r="R586" s="6"/>
      <c r="S586" s="23"/>
      <c r="T586" s="23"/>
      <c r="U586" s="23"/>
      <c r="V586" s="6"/>
      <c r="W586" s="6"/>
      <c r="X586" s="6"/>
      <c r="Y586" s="6"/>
      <c r="Z586" s="6"/>
      <c r="AA586" s="6"/>
      <c r="AB586" s="6"/>
      <c r="AC586" s="6"/>
      <c r="AD586" s="6"/>
      <c r="AE586" s="6"/>
      <c r="AF586" s="6"/>
      <c r="AG586" s="6"/>
      <c r="AH586" s="6"/>
      <c r="AI586" s="6"/>
      <c r="AJ586" s="6"/>
    </row>
    <row r="587" spans="1:36" ht="15.75" customHeight="1" x14ac:dyDescent="0.35">
      <c r="A587" s="6"/>
      <c r="B587" s="6"/>
      <c r="C587" s="6"/>
      <c r="D587" s="6"/>
      <c r="E587" s="6"/>
      <c r="F587" s="6"/>
      <c r="G587" s="6"/>
      <c r="H587" s="6"/>
      <c r="I587" s="6"/>
      <c r="J587" s="6"/>
      <c r="K587" s="6"/>
      <c r="L587" s="6"/>
      <c r="M587" s="6"/>
      <c r="N587" s="6"/>
      <c r="O587" s="6"/>
      <c r="P587" s="6"/>
      <c r="Q587" s="6"/>
      <c r="R587" s="6"/>
      <c r="S587" s="23"/>
      <c r="T587" s="23"/>
      <c r="U587" s="23"/>
      <c r="V587" s="6"/>
      <c r="W587" s="6"/>
      <c r="X587" s="6"/>
      <c r="Y587" s="6"/>
      <c r="Z587" s="6"/>
      <c r="AA587" s="6"/>
      <c r="AB587" s="6"/>
      <c r="AC587" s="6"/>
      <c r="AD587" s="6"/>
      <c r="AE587" s="6"/>
      <c r="AF587" s="6"/>
      <c r="AG587" s="6"/>
      <c r="AH587" s="6"/>
      <c r="AI587" s="6"/>
      <c r="AJ587" s="6"/>
    </row>
    <row r="588" spans="1:36" ht="15.75" customHeight="1" x14ac:dyDescent="0.35">
      <c r="A588" s="6"/>
      <c r="B588" s="6"/>
      <c r="C588" s="6"/>
      <c r="D588" s="6"/>
      <c r="E588" s="6"/>
      <c r="F588" s="6"/>
      <c r="G588" s="6"/>
      <c r="H588" s="6"/>
      <c r="I588" s="6"/>
      <c r="J588" s="6"/>
      <c r="K588" s="6"/>
      <c r="L588" s="6"/>
      <c r="M588" s="6"/>
      <c r="N588" s="6"/>
      <c r="O588" s="6"/>
      <c r="P588" s="6"/>
      <c r="Q588" s="6"/>
      <c r="R588" s="6"/>
      <c r="S588" s="23"/>
      <c r="T588" s="23"/>
      <c r="U588" s="23"/>
      <c r="V588" s="6"/>
      <c r="W588" s="6"/>
      <c r="X588" s="6"/>
      <c r="Y588" s="6"/>
      <c r="Z588" s="6"/>
      <c r="AA588" s="6"/>
      <c r="AB588" s="6"/>
      <c r="AC588" s="6"/>
      <c r="AD588" s="6"/>
      <c r="AE588" s="6"/>
      <c r="AF588" s="6"/>
      <c r="AG588" s="6"/>
      <c r="AH588" s="6"/>
      <c r="AI588" s="6"/>
      <c r="AJ588" s="6"/>
    </row>
    <row r="589" spans="1:36" ht="15.75" customHeight="1" x14ac:dyDescent="0.35">
      <c r="A589" s="6"/>
      <c r="B589" s="6"/>
      <c r="C589" s="6"/>
      <c r="D589" s="6"/>
      <c r="E589" s="6"/>
      <c r="F589" s="6"/>
      <c r="G589" s="6"/>
      <c r="H589" s="6"/>
      <c r="I589" s="6"/>
      <c r="J589" s="6"/>
      <c r="K589" s="6"/>
      <c r="L589" s="6"/>
      <c r="M589" s="6"/>
      <c r="N589" s="6"/>
      <c r="O589" s="6"/>
      <c r="P589" s="6"/>
      <c r="Q589" s="6"/>
      <c r="R589" s="6"/>
      <c r="S589" s="23"/>
      <c r="T589" s="23"/>
      <c r="U589" s="23"/>
      <c r="V589" s="6"/>
      <c r="W589" s="6"/>
      <c r="X589" s="6"/>
      <c r="Y589" s="6"/>
      <c r="Z589" s="6"/>
      <c r="AA589" s="6"/>
      <c r="AB589" s="6"/>
      <c r="AC589" s="6"/>
      <c r="AD589" s="6"/>
      <c r="AE589" s="6"/>
      <c r="AF589" s="6"/>
      <c r="AG589" s="6"/>
      <c r="AH589" s="6"/>
      <c r="AI589" s="6"/>
      <c r="AJ589" s="6"/>
    </row>
    <row r="590" spans="1:36" ht="15.75" customHeight="1" x14ac:dyDescent="0.35">
      <c r="A590" s="6"/>
      <c r="B590" s="6"/>
      <c r="C590" s="6"/>
      <c r="D590" s="6"/>
      <c r="E590" s="6"/>
      <c r="F590" s="6"/>
      <c r="G590" s="6"/>
      <c r="H590" s="6"/>
      <c r="I590" s="6"/>
      <c r="J590" s="6"/>
      <c r="K590" s="6"/>
      <c r="L590" s="6"/>
      <c r="M590" s="6"/>
      <c r="N590" s="6"/>
      <c r="O590" s="6"/>
      <c r="P590" s="6"/>
      <c r="Q590" s="6"/>
      <c r="R590" s="6"/>
      <c r="S590" s="23"/>
      <c r="T590" s="23"/>
      <c r="U590" s="23"/>
      <c r="V590" s="6"/>
      <c r="W590" s="6"/>
      <c r="X590" s="6"/>
      <c r="Y590" s="6"/>
      <c r="Z590" s="6"/>
      <c r="AA590" s="6"/>
      <c r="AB590" s="6"/>
      <c r="AC590" s="6"/>
      <c r="AD590" s="6"/>
      <c r="AE590" s="6"/>
      <c r="AF590" s="6"/>
      <c r="AG590" s="6"/>
      <c r="AH590" s="6"/>
      <c r="AI590" s="6"/>
      <c r="AJ590" s="6"/>
    </row>
    <row r="591" spans="1:36" ht="15.75" customHeight="1" x14ac:dyDescent="0.35">
      <c r="A591" s="6"/>
      <c r="B591" s="6"/>
      <c r="C591" s="6"/>
      <c r="D591" s="6"/>
      <c r="E591" s="6"/>
      <c r="F591" s="6"/>
      <c r="G591" s="6"/>
      <c r="H591" s="6"/>
      <c r="I591" s="6"/>
      <c r="J591" s="6"/>
      <c r="K591" s="6"/>
      <c r="L591" s="6"/>
      <c r="M591" s="6"/>
      <c r="N591" s="6"/>
      <c r="O591" s="6"/>
      <c r="P591" s="6"/>
      <c r="Q591" s="6"/>
      <c r="R591" s="6"/>
      <c r="S591" s="23"/>
      <c r="T591" s="23"/>
      <c r="U591" s="23"/>
      <c r="V591" s="6"/>
      <c r="W591" s="6"/>
      <c r="X591" s="6"/>
      <c r="Y591" s="6"/>
      <c r="Z591" s="6"/>
      <c r="AA591" s="6"/>
      <c r="AB591" s="6"/>
      <c r="AC591" s="6"/>
      <c r="AD591" s="6"/>
      <c r="AE591" s="6"/>
      <c r="AF591" s="6"/>
      <c r="AG591" s="6"/>
      <c r="AH591" s="6"/>
      <c r="AI591" s="6"/>
      <c r="AJ591" s="6"/>
    </row>
    <row r="592" spans="1:36" ht="15.75" customHeight="1" x14ac:dyDescent="0.35">
      <c r="A592" s="6"/>
      <c r="B592" s="6"/>
      <c r="C592" s="6"/>
      <c r="D592" s="6"/>
      <c r="E592" s="6"/>
      <c r="F592" s="6"/>
      <c r="G592" s="6"/>
      <c r="H592" s="6"/>
      <c r="I592" s="6"/>
      <c r="J592" s="6"/>
      <c r="K592" s="6"/>
      <c r="L592" s="6"/>
      <c r="M592" s="6"/>
      <c r="N592" s="6"/>
      <c r="O592" s="6"/>
      <c r="P592" s="6"/>
      <c r="Q592" s="6"/>
      <c r="R592" s="6"/>
      <c r="S592" s="23"/>
      <c r="T592" s="23"/>
      <c r="U592" s="23"/>
      <c r="V592" s="6"/>
      <c r="W592" s="6"/>
      <c r="X592" s="6"/>
      <c r="Y592" s="6"/>
      <c r="Z592" s="6"/>
      <c r="AA592" s="6"/>
      <c r="AB592" s="6"/>
      <c r="AC592" s="6"/>
      <c r="AD592" s="6"/>
      <c r="AE592" s="6"/>
      <c r="AF592" s="6"/>
      <c r="AG592" s="6"/>
      <c r="AH592" s="6"/>
      <c r="AI592" s="6"/>
      <c r="AJ592" s="6"/>
    </row>
    <row r="593" spans="1:36" ht="15.75" customHeight="1" x14ac:dyDescent="0.35">
      <c r="A593" s="6"/>
      <c r="B593" s="6"/>
      <c r="C593" s="6"/>
      <c r="D593" s="6"/>
      <c r="E593" s="6"/>
      <c r="F593" s="6"/>
      <c r="G593" s="6"/>
      <c r="H593" s="6"/>
      <c r="I593" s="6"/>
      <c r="J593" s="6"/>
      <c r="K593" s="6"/>
      <c r="L593" s="6"/>
      <c r="M593" s="6"/>
      <c r="N593" s="6"/>
      <c r="O593" s="6"/>
      <c r="P593" s="6"/>
      <c r="Q593" s="6"/>
      <c r="R593" s="6"/>
      <c r="S593" s="23"/>
      <c r="T593" s="23"/>
      <c r="U593" s="23"/>
      <c r="V593" s="6"/>
      <c r="W593" s="6"/>
      <c r="X593" s="6"/>
      <c r="Y593" s="6"/>
      <c r="Z593" s="6"/>
      <c r="AA593" s="6"/>
      <c r="AB593" s="6"/>
      <c r="AC593" s="6"/>
      <c r="AD593" s="6"/>
      <c r="AE593" s="6"/>
      <c r="AF593" s="6"/>
      <c r="AG593" s="6"/>
      <c r="AH593" s="6"/>
      <c r="AI593" s="6"/>
      <c r="AJ593" s="6"/>
    </row>
    <row r="594" spans="1:36" ht="15.75" customHeight="1" x14ac:dyDescent="0.35">
      <c r="A594" s="6"/>
      <c r="B594" s="6"/>
      <c r="C594" s="6"/>
      <c r="D594" s="6"/>
      <c r="E594" s="6"/>
      <c r="F594" s="6"/>
      <c r="G594" s="6"/>
      <c r="H594" s="6"/>
      <c r="I594" s="6"/>
      <c r="J594" s="6"/>
      <c r="K594" s="6"/>
      <c r="L594" s="6"/>
      <c r="M594" s="6"/>
      <c r="N594" s="6"/>
      <c r="O594" s="6"/>
      <c r="P594" s="6"/>
      <c r="Q594" s="6"/>
      <c r="R594" s="6"/>
      <c r="S594" s="23"/>
      <c r="T594" s="23"/>
      <c r="U594" s="23"/>
      <c r="V594" s="6"/>
      <c r="W594" s="6"/>
      <c r="X594" s="6"/>
      <c r="Y594" s="6"/>
      <c r="Z594" s="6"/>
      <c r="AA594" s="6"/>
      <c r="AB594" s="6"/>
      <c r="AC594" s="6"/>
      <c r="AD594" s="6"/>
      <c r="AE594" s="6"/>
      <c r="AF594" s="6"/>
      <c r="AG594" s="6"/>
      <c r="AH594" s="6"/>
      <c r="AI594" s="6"/>
      <c r="AJ594" s="6"/>
    </row>
    <row r="595" spans="1:36" ht="15.75" customHeight="1" x14ac:dyDescent="0.35">
      <c r="A595" s="6"/>
      <c r="B595" s="6"/>
      <c r="C595" s="6"/>
      <c r="D595" s="6"/>
      <c r="E595" s="6"/>
      <c r="F595" s="6"/>
      <c r="G595" s="6"/>
      <c r="H595" s="6"/>
      <c r="I595" s="6"/>
      <c r="J595" s="6"/>
      <c r="K595" s="6"/>
      <c r="L595" s="6"/>
      <c r="M595" s="6"/>
      <c r="N595" s="6"/>
      <c r="O595" s="6"/>
      <c r="P595" s="6"/>
      <c r="Q595" s="6"/>
      <c r="R595" s="6"/>
      <c r="S595" s="23"/>
      <c r="T595" s="23"/>
      <c r="U595" s="23"/>
      <c r="V595" s="6"/>
      <c r="W595" s="6"/>
      <c r="X595" s="6"/>
      <c r="Y595" s="6"/>
      <c r="Z595" s="6"/>
      <c r="AA595" s="6"/>
      <c r="AB595" s="6"/>
      <c r="AC595" s="6"/>
      <c r="AD595" s="6"/>
      <c r="AE595" s="6"/>
      <c r="AF595" s="6"/>
      <c r="AG595" s="6"/>
      <c r="AH595" s="6"/>
      <c r="AI595" s="6"/>
      <c r="AJ595" s="6"/>
    </row>
    <row r="596" spans="1:36" ht="15.75" customHeight="1" x14ac:dyDescent="0.35">
      <c r="A596" s="6"/>
      <c r="B596" s="6"/>
      <c r="C596" s="6"/>
      <c r="D596" s="6"/>
      <c r="E596" s="6"/>
      <c r="F596" s="6"/>
      <c r="G596" s="6"/>
      <c r="H596" s="6"/>
      <c r="I596" s="6"/>
      <c r="J596" s="6"/>
      <c r="K596" s="6"/>
      <c r="L596" s="6"/>
      <c r="M596" s="6"/>
      <c r="N596" s="6"/>
      <c r="O596" s="6"/>
      <c r="P596" s="6"/>
      <c r="Q596" s="6"/>
      <c r="R596" s="6"/>
      <c r="S596" s="23"/>
      <c r="T596" s="23"/>
      <c r="U596" s="23"/>
      <c r="V596" s="6"/>
      <c r="W596" s="6"/>
      <c r="X596" s="6"/>
      <c r="Y596" s="6"/>
      <c r="Z596" s="6"/>
      <c r="AA596" s="6"/>
      <c r="AB596" s="6"/>
      <c r="AC596" s="6"/>
      <c r="AD596" s="6"/>
      <c r="AE596" s="6"/>
      <c r="AF596" s="6"/>
      <c r="AG596" s="6"/>
      <c r="AH596" s="6"/>
      <c r="AI596" s="6"/>
      <c r="AJ596" s="6"/>
    </row>
    <row r="597" spans="1:36" ht="15.75" customHeight="1" x14ac:dyDescent="0.35">
      <c r="A597" s="6"/>
      <c r="B597" s="6"/>
      <c r="C597" s="6"/>
      <c r="D597" s="6"/>
      <c r="E597" s="6"/>
      <c r="F597" s="6"/>
      <c r="G597" s="6"/>
      <c r="H597" s="6"/>
      <c r="I597" s="6"/>
      <c r="J597" s="6"/>
      <c r="K597" s="6"/>
      <c r="L597" s="6"/>
      <c r="M597" s="6"/>
      <c r="N597" s="6"/>
      <c r="O597" s="6"/>
      <c r="P597" s="6"/>
      <c r="Q597" s="6"/>
      <c r="R597" s="6"/>
      <c r="S597" s="23"/>
      <c r="T597" s="23"/>
      <c r="U597" s="23"/>
      <c r="V597" s="6"/>
      <c r="W597" s="6"/>
      <c r="X597" s="6"/>
      <c r="Y597" s="6"/>
      <c r="Z597" s="6"/>
      <c r="AA597" s="6"/>
      <c r="AB597" s="6"/>
      <c r="AC597" s="6"/>
      <c r="AD597" s="6"/>
      <c r="AE597" s="6"/>
      <c r="AF597" s="6"/>
      <c r="AG597" s="6"/>
      <c r="AH597" s="6"/>
      <c r="AI597" s="6"/>
      <c r="AJ597" s="6"/>
    </row>
    <row r="598" spans="1:36" ht="15.75" customHeight="1" x14ac:dyDescent="0.35">
      <c r="A598" s="6"/>
      <c r="B598" s="6"/>
      <c r="C598" s="6"/>
      <c r="D598" s="6"/>
      <c r="E598" s="6"/>
      <c r="F598" s="6"/>
      <c r="G598" s="6"/>
      <c r="H598" s="6"/>
      <c r="I598" s="6"/>
      <c r="J598" s="6"/>
      <c r="K598" s="6"/>
      <c r="L598" s="6"/>
      <c r="M598" s="6"/>
      <c r="N598" s="6"/>
      <c r="O598" s="6"/>
      <c r="P598" s="6"/>
      <c r="Q598" s="6"/>
      <c r="R598" s="6"/>
      <c r="S598" s="23"/>
      <c r="T598" s="23"/>
      <c r="U598" s="23"/>
      <c r="V598" s="6"/>
      <c r="W598" s="6"/>
      <c r="X598" s="6"/>
      <c r="Y598" s="6"/>
      <c r="Z598" s="6"/>
      <c r="AA598" s="6"/>
      <c r="AB598" s="6"/>
      <c r="AC598" s="6"/>
      <c r="AD598" s="6"/>
      <c r="AE598" s="6"/>
      <c r="AF598" s="6"/>
      <c r="AG598" s="6"/>
      <c r="AH598" s="6"/>
      <c r="AI598" s="6"/>
      <c r="AJ598" s="6"/>
    </row>
    <row r="599" spans="1:36" ht="15.75" customHeight="1" x14ac:dyDescent="0.35">
      <c r="A599" s="6"/>
      <c r="B599" s="6"/>
      <c r="C599" s="6"/>
      <c r="D599" s="6"/>
      <c r="E599" s="6"/>
      <c r="F599" s="6"/>
      <c r="G599" s="6"/>
      <c r="H599" s="6"/>
      <c r="I599" s="6"/>
      <c r="J599" s="6"/>
      <c r="K599" s="6"/>
      <c r="L599" s="6"/>
      <c r="M599" s="6"/>
      <c r="N599" s="6"/>
      <c r="O599" s="6"/>
      <c r="P599" s="6"/>
      <c r="Q599" s="6"/>
      <c r="R599" s="6"/>
      <c r="S599" s="23"/>
      <c r="T599" s="23"/>
      <c r="U599" s="23"/>
      <c r="V599" s="6"/>
      <c r="W599" s="6"/>
      <c r="X599" s="6"/>
      <c r="Y599" s="6"/>
      <c r="Z599" s="6"/>
      <c r="AA599" s="6"/>
      <c r="AB599" s="6"/>
      <c r="AC599" s="6"/>
      <c r="AD599" s="6"/>
      <c r="AE599" s="6"/>
      <c r="AF599" s="6"/>
      <c r="AG599" s="6"/>
      <c r="AH599" s="6"/>
      <c r="AI599" s="6"/>
      <c r="AJ599" s="6"/>
    </row>
    <row r="600" spans="1:36" ht="15.75" customHeight="1" x14ac:dyDescent="0.35">
      <c r="A600" s="6"/>
      <c r="B600" s="6"/>
      <c r="C600" s="6"/>
      <c r="D600" s="6"/>
      <c r="E600" s="6"/>
      <c r="F600" s="6"/>
      <c r="G600" s="6"/>
      <c r="H600" s="6"/>
      <c r="I600" s="6"/>
      <c r="J600" s="6"/>
      <c r="K600" s="6"/>
      <c r="L600" s="6"/>
      <c r="M600" s="6"/>
      <c r="N600" s="6"/>
      <c r="O600" s="6"/>
      <c r="P600" s="6"/>
      <c r="Q600" s="6"/>
      <c r="R600" s="6"/>
      <c r="S600" s="23"/>
      <c r="T600" s="23"/>
      <c r="U600" s="23"/>
      <c r="V600" s="6"/>
      <c r="W600" s="6"/>
      <c r="X600" s="6"/>
      <c r="Y600" s="6"/>
      <c r="Z600" s="6"/>
      <c r="AA600" s="6"/>
      <c r="AB600" s="6"/>
      <c r="AC600" s="6"/>
      <c r="AD600" s="6"/>
      <c r="AE600" s="6"/>
      <c r="AF600" s="6"/>
      <c r="AG600" s="6"/>
      <c r="AH600" s="6"/>
      <c r="AI600" s="6"/>
      <c r="AJ600" s="6"/>
    </row>
    <row r="601" spans="1:36" ht="15.75" customHeight="1" x14ac:dyDescent="0.35">
      <c r="A601" s="6"/>
      <c r="B601" s="6"/>
      <c r="C601" s="6"/>
      <c r="D601" s="6"/>
      <c r="E601" s="6"/>
      <c r="F601" s="6"/>
      <c r="G601" s="6"/>
      <c r="H601" s="6"/>
      <c r="I601" s="6"/>
      <c r="J601" s="6"/>
      <c r="K601" s="6"/>
      <c r="L601" s="6"/>
      <c r="M601" s="6"/>
      <c r="N601" s="6"/>
      <c r="O601" s="6"/>
      <c r="P601" s="6"/>
      <c r="Q601" s="6"/>
      <c r="R601" s="6"/>
      <c r="S601" s="23"/>
      <c r="T601" s="23"/>
      <c r="U601" s="23"/>
      <c r="V601" s="6"/>
      <c r="W601" s="6"/>
      <c r="X601" s="6"/>
      <c r="Y601" s="6"/>
      <c r="Z601" s="6"/>
      <c r="AA601" s="6"/>
      <c r="AB601" s="6"/>
      <c r="AC601" s="6"/>
      <c r="AD601" s="6"/>
      <c r="AE601" s="6"/>
      <c r="AF601" s="6"/>
      <c r="AG601" s="6"/>
      <c r="AH601" s="6"/>
      <c r="AI601" s="6"/>
      <c r="AJ601" s="6"/>
    </row>
    <row r="602" spans="1:36" ht="15.75" customHeight="1" x14ac:dyDescent="0.35">
      <c r="A602" s="6"/>
      <c r="B602" s="6"/>
      <c r="C602" s="6"/>
      <c r="D602" s="6"/>
      <c r="E602" s="6"/>
      <c r="F602" s="6"/>
      <c r="G602" s="6"/>
      <c r="H602" s="6"/>
      <c r="I602" s="6"/>
      <c r="J602" s="6"/>
      <c r="K602" s="6"/>
      <c r="L602" s="6"/>
      <c r="M602" s="6"/>
      <c r="N602" s="6"/>
      <c r="O602" s="6"/>
      <c r="P602" s="6"/>
      <c r="Q602" s="6"/>
      <c r="R602" s="6"/>
      <c r="S602" s="23"/>
      <c r="T602" s="23"/>
      <c r="U602" s="23"/>
      <c r="V602" s="6"/>
      <c r="W602" s="6"/>
      <c r="X602" s="6"/>
      <c r="Y602" s="6"/>
      <c r="Z602" s="6"/>
      <c r="AA602" s="6"/>
      <c r="AB602" s="6"/>
      <c r="AC602" s="6"/>
      <c r="AD602" s="6"/>
      <c r="AE602" s="6"/>
      <c r="AF602" s="6"/>
      <c r="AG602" s="6"/>
      <c r="AH602" s="6"/>
      <c r="AI602" s="6"/>
      <c r="AJ602" s="6"/>
    </row>
    <row r="603" spans="1:36" ht="15.75" customHeight="1" x14ac:dyDescent="0.35">
      <c r="A603" s="6"/>
      <c r="B603" s="6"/>
      <c r="C603" s="6"/>
      <c r="D603" s="6"/>
      <c r="E603" s="6"/>
      <c r="F603" s="6"/>
      <c r="G603" s="6"/>
      <c r="H603" s="6"/>
      <c r="I603" s="6"/>
      <c r="J603" s="6"/>
      <c r="K603" s="6"/>
      <c r="L603" s="6"/>
      <c r="M603" s="6"/>
      <c r="N603" s="6"/>
      <c r="O603" s="6"/>
      <c r="P603" s="6"/>
      <c r="Q603" s="6"/>
      <c r="R603" s="6"/>
      <c r="S603" s="23"/>
      <c r="T603" s="23"/>
      <c r="U603" s="23"/>
      <c r="V603" s="6"/>
      <c r="W603" s="6"/>
      <c r="X603" s="6"/>
      <c r="Y603" s="6"/>
      <c r="Z603" s="6"/>
      <c r="AA603" s="6"/>
      <c r="AB603" s="6"/>
      <c r="AC603" s="6"/>
      <c r="AD603" s="6"/>
      <c r="AE603" s="6"/>
      <c r="AF603" s="6"/>
      <c r="AG603" s="6"/>
      <c r="AH603" s="6"/>
      <c r="AI603" s="6"/>
      <c r="AJ603" s="6"/>
    </row>
    <row r="604" spans="1:36" ht="15.75" customHeight="1" x14ac:dyDescent="0.35">
      <c r="A604" s="6"/>
      <c r="B604" s="6"/>
      <c r="C604" s="6"/>
      <c r="D604" s="6"/>
      <c r="E604" s="6"/>
      <c r="F604" s="6"/>
      <c r="G604" s="6"/>
      <c r="H604" s="6"/>
      <c r="I604" s="6"/>
      <c r="J604" s="6"/>
      <c r="K604" s="6"/>
      <c r="L604" s="6"/>
      <c r="M604" s="6"/>
      <c r="N604" s="6"/>
      <c r="O604" s="6"/>
      <c r="P604" s="6"/>
      <c r="Q604" s="6"/>
      <c r="R604" s="6"/>
      <c r="S604" s="23"/>
      <c r="T604" s="23"/>
      <c r="U604" s="23"/>
      <c r="V604" s="6"/>
      <c r="W604" s="6"/>
      <c r="X604" s="6"/>
      <c r="Y604" s="6"/>
      <c r="Z604" s="6"/>
      <c r="AA604" s="6"/>
      <c r="AB604" s="6"/>
      <c r="AC604" s="6"/>
      <c r="AD604" s="6"/>
      <c r="AE604" s="6"/>
      <c r="AF604" s="6"/>
      <c r="AG604" s="6"/>
      <c r="AH604" s="6"/>
      <c r="AI604" s="6"/>
      <c r="AJ604" s="6"/>
    </row>
    <row r="605" spans="1:36" ht="15.75" customHeight="1" x14ac:dyDescent="0.35">
      <c r="A605" s="6"/>
      <c r="B605" s="6"/>
      <c r="C605" s="6"/>
      <c r="D605" s="6"/>
      <c r="E605" s="6"/>
      <c r="F605" s="6"/>
      <c r="G605" s="6"/>
      <c r="H605" s="6"/>
      <c r="I605" s="6"/>
      <c r="J605" s="6"/>
      <c r="K605" s="6"/>
      <c r="L605" s="6"/>
      <c r="M605" s="6"/>
      <c r="N605" s="6"/>
      <c r="O605" s="6"/>
      <c r="P605" s="6"/>
      <c r="Q605" s="6"/>
      <c r="R605" s="6"/>
      <c r="S605" s="23"/>
      <c r="T605" s="23"/>
      <c r="U605" s="23"/>
      <c r="V605" s="6"/>
      <c r="W605" s="6"/>
      <c r="X605" s="6"/>
      <c r="Y605" s="6"/>
      <c r="Z605" s="6"/>
      <c r="AA605" s="6"/>
      <c r="AB605" s="6"/>
      <c r="AC605" s="6"/>
      <c r="AD605" s="6"/>
      <c r="AE605" s="6"/>
      <c r="AF605" s="6"/>
      <c r="AG605" s="6"/>
      <c r="AH605" s="6"/>
      <c r="AI605" s="6"/>
      <c r="AJ605" s="6"/>
    </row>
    <row r="606" spans="1:36" ht="15.75" customHeight="1" x14ac:dyDescent="0.35">
      <c r="A606" s="6"/>
      <c r="B606" s="6"/>
      <c r="C606" s="6"/>
      <c r="D606" s="6"/>
      <c r="E606" s="6"/>
      <c r="F606" s="6"/>
      <c r="G606" s="6"/>
      <c r="H606" s="6"/>
      <c r="I606" s="6"/>
      <c r="J606" s="6"/>
      <c r="K606" s="6"/>
      <c r="L606" s="6"/>
      <c r="M606" s="6"/>
      <c r="N606" s="6"/>
      <c r="O606" s="6"/>
      <c r="P606" s="6"/>
      <c r="Q606" s="6"/>
      <c r="R606" s="6"/>
      <c r="S606" s="23"/>
      <c r="T606" s="23"/>
      <c r="U606" s="23"/>
      <c r="V606" s="6"/>
      <c r="W606" s="6"/>
      <c r="X606" s="6"/>
      <c r="Y606" s="6"/>
      <c r="Z606" s="6"/>
      <c r="AA606" s="6"/>
      <c r="AB606" s="6"/>
      <c r="AC606" s="6"/>
      <c r="AD606" s="6"/>
      <c r="AE606" s="6"/>
      <c r="AF606" s="6"/>
      <c r="AG606" s="6"/>
      <c r="AH606" s="6"/>
      <c r="AI606" s="6"/>
      <c r="AJ606" s="6"/>
    </row>
    <row r="607" spans="1:36" ht="15.75" customHeight="1" x14ac:dyDescent="0.35">
      <c r="A607" s="6"/>
      <c r="B607" s="6"/>
      <c r="C607" s="6"/>
      <c r="D607" s="6"/>
      <c r="E607" s="6"/>
      <c r="F607" s="6"/>
      <c r="G607" s="6"/>
      <c r="H607" s="6"/>
      <c r="I607" s="6"/>
      <c r="J607" s="6"/>
      <c r="K607" s="6"/>
      <c r="L607" s="6"/>
      <c r="M607" s="6"/>
      <c r="N607" s="6"/>
      <c r="O607" s="6"/>
      <c r="P607" s="6"/>
      <c r="Q607" s="6"/>
      <c r="R607" s="6"/>
      <c r="S607" s="23"/>
      <c r="T607" s="23"/>
      <c r="U607" s="23"/>
      <c r="V607" s="6"/>
      <c r="W607" s="6"/>
      <c r="X607" s="6"/>
      <c r="Y607" s="6"/>
      <c r="Z607" s="6"/>
      <c r="AA607" s="6"/>
      <c r="AB607" s="6"/>
      <c r="AC607" s="6"/>
      <c r="AD607" s="6"/>
      <c r="AE607" s="6"/>
      <c r="AF607" s="6"/>
      <c r="AG607" s="6"/>
      <c r="AH607" s="6"/>
      <c r="AI607" s="6"/>
      <c r="AJ607" s="6"/>
    </row>
    <row r="608" spans="1:36" ht="15.75" customHeight="1" x14ac:dyDescent="0.35">
      <c r="A608" s="6"/>
      <c r="B608" s="6"/>
      <c r="C608" s="6"/>
      <c r="D608" s="6"/>
      <c r="E608" s="6"/>
      <c r="F608" s="6"/>
      <c r="G608" s="6"/>
      <c r="H608" s="6"/>
      <c r="I608" s="6"/>
      <c r="J608" s="6"/>
      <c r="K608" s="6"/>
      <c r="L608" s="6"/>
      <c r="M608" s="6"/>
      <c r="N608" s="6"/>
      <c r="O608" s="6"/>
      <c r="P608" s="6"/>
      <c r="Q608" s="6"/>
      <c r="R608" s="6"/>
      <c r="S608" s="23"/>
      <c r="T608" s="23"/>
      <c r="U608" s="23"/>
      <c r="V608" s="6"/>
      <c r="W608" s="6"/>
      <c r="X608" s="6"/>
      <c r="Y608" s="6"/>
      <c r="Z608" s="6"/>
      <c r="AA608" s="6"/>
      <c r="AB608" s="6"/>
      <c r="AC608" s="6"/>
      <c r="AD608" s="6"/>
      <c r="AE608" s="6"/>
      <c r="AF608" s="6"/>
      <c r="AG608" s="6"/>
      <c r="AH608" s="6"/>
      <c r="AI608" s="6"/>
      <c r="AJ608" s="6"/>
    </row>
    <row r="609" spans="1:36" ht="15.75" customHeight="1" x14ac:dyDescent="0.35">
      <c r="A609" s="6"/>
      <c r="B609" s="6"/>
      <c r="C609" s="6"/>
      <c r="D609" s="6"/>
      <c r="E609" s="6"/>
      <c r="F609" s="6"/>
      <c r="G609" s="6"/>
      <c r="H609" s="6"/>
      <c r="I609" s="6"/>
      <c r="J609" s="6"/>
      <c r="K609" s="6"/>
      <c r="L609" s="6"/>
      <c r="M609" s="6"/>
      <c r="N609" s="6"/>
      <c r="O609" s="6"/>
      <c r="P609" s="6"/>
      <c r="Q609" s="6"/>
      <c r="R609" s="6"/>
      <c r="S609" s="23"/>
      <c r="T609" s="23"/>
      <c r="U609" s="23"/>
      <c r="V609" s="6"/>
      <c r="W609" s="6"/>
      <c r="X609" s="6"/>
      <c r="Y609" s="6"/>
      <c r="Z609" s="6"/>
      <c r="AA609" s="6"/>
      <c r="AB609" s="6"/>
      <c r="AC609" s="6"/>
      <c r="AD609" s="6"/>
      <c r="AE609" s="6"/>
      <c r="AF609" s="6"/>
      <c r="AG609" s="6"/>
      <c r="AH609" s="6"/>
      <c r="AI609" s="6"/>
      <c r="AJ609" s="6"/>
    </row>
    <row r="610" spans="1:36" ht="15.75" customHeight="1" x14ac:dyDescent="0.35">
      <c r="A610" s="6"/>
      <c r="B610" s="6"/>
      <c r="C610" s="6"/>
      <c r="D610" s="6"/>
      <c r="E610" s="6"/>
      <c r="F610" s="6"/>
      <c r="G610" s="6"/>
      <c r="H610" s="6"/>
      <c r="I610" s="6"/>
      <c r="J610" s="6"/>
      <c r="K610" s="6"/>
      <c r="L610" s="6"/>
      <c r="M610" s="6"/>
      <c r="N610" s="6"/>
      <c r="O610" s="6"/>
      <c r="P610" s="6"/>
      <c r="Q610" s="6"/>
      <c r="R610" s="6"/>
      <c r="S610" s="23"/>
      <c r="T610" s="23"/>
      <c r="U610" s="23"/>
      <c r="V610" s="6"/>
      <c r="W610" s="6"/>
      <c r="X610" s="6"/>
      <c r="Y610" s="6"/>
      <c r="Z610" s="6"/>
      <c r="AA610" s="6"/>
      <c r="AB610" s="6"/>
      <c r="AC610" s="6"/>
      <c r="AD610" s="6"/>
      <c r="AE610" s="6"/>
      <c r="AF610" s="6"/>
      <c r="AG610" s="6"/>
      <c r="AH610" s="6"/>
      <c r="AI610" s="6"/>
      <c r="AJ610" s="6"/>
    </row>
    <row r="611" spans="1:36" ht="15.75" customHeight="1" x14ac:dyDescent="0.35">
      <c r="A611" s="6"/>
      <c r="B611" s="6"/>
      <c r="C611" s="6"/>
      <c r="D611" s="6"/>
      <c r="E611" s="6"/>
      <c r="F611" s="6"/>
      <c r="G611" s="6"/>
      <c r="H611" s="6"/>
      <c r="I611" s="6"/>
      <c r="J611" s="6"/>
      <c r="K611" s="6"/>
      <c r="L611" s="6"/>
      <c r="M611" s="6"/>
      <c r="N611" s="6"/>
      <c r="O611" s="6"/>
      <c r="P611" s="6"/>
      <c r="Q611" s="6"/>
      <c r="R611" s="6"/>
      <c r="S611" s="23"/>
      <c r="T611" s="23"/>
      <c r="U611" s="23"/>
      <c r="V611" s="6"/>
      <c r="W611" s="6"/>
      <c r="X611" s="6"/>
      <c r="Y611" s="6"/>
      <c r="Z611" s="6"/>
      <c r="AA611" s="6"/>
      <c r="AB611" s="6"/>
      <c r="AC611" s="6"/>
      <c r="AD611" s="6"/>
      <c r="AE611" s="6"/>
      <c r="AF611" s="6"/>
      <c r="AG611" s="6"/>
      <c r="AH611" s="6"/>
      <c r="AI611" s="6"/>
      <c r="AJ611" s="6"/>
    </row>
    <row r="612" spans="1:36" ht="15.75" customHeight="1" x14ac:dyDescent="0.35">
      <c r="A612" s="6"/>
      <c r="B612" s="6"/>
      <c r="C612" s="6"/>
      <c r="D612" s="6"/>
      <c r="E612" s="6"/>
      <c r="F612" s="6"/>
      <c r="G612" s="6"/>
      <c r="H612" s="6"/>
      <c r="I612" s="6"/>
      <c r="J612" s="6"/>
      <c r="K612" s="6"/>
      <c r="L612" s="6"/>
      <c r="M612" s="6"/>
      <c r="N612" s="6"/>
      <c r="O612" s="6"/>
      <c r="P612" s="6"/>
      <c r="Q612" s="6"/>
      <c r="R612" s="6"/>
      <c r="S612" s="23"/>
      <c r="T612" s="23"/>
      <c r="U612" s="23"/>
      <c r="V612" s="6"/>
      <c r="W612" s="6"/>
      <c r="X612" s="6"/>
      <c r="Y612" s="6"/>
      <c r="Z612" s="6"/>
      <c r="AA612" s="6"/>
      <c r="AB612" s="6"/>
      <c r="AC612" s="6"/>
      <c r="AD612" s="6"/>
      <c r="AE612" s="6"/>
      <c r="AF612" s="6"/>
      <c r="AG612" s="6"/>
      <c r="AH612" s="6"/>
      <c r="AI612" s="6"/>
      <c r="AJ612" s="6"/>
    </row>
    <row r="613" spans="1:36" ht="15.75" customHeight="1" x14ac:dyDescent="0.35">
      <c r="A613" s="6"/>
      <c r="B613" s="6"/>
      <c r="C613" s="6"/>
      <c r="D613" s="6"/>
      <c r="E613" s="6"/>
      <c r="F613" s="6"/>
      <c r="G613" s="6"/>
      <c r="H613" s="6"/>
      <c r="I613" s="6"/>
      <c r="J613" s="6"/>
      <c r="K613" s="6"/>
      <c r="L613" s="6"/>
      <c r="M613" s="6"/>
      <c r="N613" s="6"/>
      <c r="O613" s="6"/>
      <c r="P613" s="6"/>
      <c r="Q613" s="6"/>
      <c r="R613" s="6"/>
      <c r="S613" s="23"/>
      <c r="T613" s="23"/>
      <c r="U613" s="23"/>
      <c r="V613" s="6"/>
      <c r="W613" s="6"/>
      <c r="X613" s="6"/>
      <c r="Y613" s="6"/>
      <c r="Z613" s="6"/>
      <c r="AA613" s="6"/>
      <c r="AB613" s="6"/>
      <c r="AC613" s="6"/>
      <c r="AD613" s="6"/>
      <c r="AE613" s="6"/>
      <c r="AF613" s="6"/>
      <c r="AG613" s="6"/>
      <c r="AH613" s="6"/>
      <c r="AI613" s="6"/>
      <c r="AJ613" s="6"/>
    </row>
    <row r="614" spans="1:36" ht="15.75" customHeight="1" x14ac:dyDescent="0.35">
      <c r="A614" s="6"/>
      <c r="B614" s="6"/>
      <c r="C614" s="6"/>
      <c r="D614" s="6"/>
      <c r="E614" s="6"/>
      <c r="F614" s="6"/>
      <c r="G614" s="6"/>
      <c r="H614" s="6"/>
      <c r="I614" s="6"/>
      <c r="J614" s="6"/>
      <c r="K614" s="6"/>
      <c r="L614" s="6"/>
      <c r="M614" s="6"/>
      <c r="N614" s="6"/>
      <c r="O614" s="6"/>
      <c r="P614" s="6"/>
      <c r="Q614" s="6"/>
      <c r="R614" s="6"/>
      <c r="S614" s="23"/>
      <c r="T614" s="23"/>
      <c r="U614" s="23"/>
      <c r="V614" s="6"/>
      <c r="W614" s="6"/>
      <c r="X614" s="6"/>
      <c r="Y614" s="6"/>
      <c r="Z614" s="6"/>
      <c r="AA614" s="6"/>
      <c r="AB614" s="6"/>
      <c r="AC614" s="6"/>
      <c r="AD614" s="6"/>
      <c r="AE614" s="6"/>
      <c r="AF614" s="6"/>
      <c r="AG614" s="6"/>
      <c r="AH614" s="6"/>
      <c r="AI614" s="6"/>
      <c r="AJ614" s="6"/>
    </row>
    <row r="615" spans="1:36" ht="15.75" customHeight="1" x14ac:dyDescent="0.35">
      <c r="A615" s="6"/>
      <c r="B615" s="6"/>
      <c r="C615" s="6"/>
      <c r="D615" s="6"/>
      <c r="E615" s="6"/>
      <c r="F615" s="6"/>
      <c r="G615" s="6"/>
      <c r="H615" s="6"/>
      <c r="I615" s="6"/>
      <c r="J615" s="6"/>
      <c r="K615" s="6"/>
      <c r="L615" s="6"/>
      <c r="M615" s="6"/>
      <c r="N615" s="6"/>
      <c r="O615" s="6"/>
      <c r="P615" s="6"/>
      <c r="Q615" s="6"/>
      <c r="R615" s="6"/>
      <c r="S615" s="23"/>
      <c r="T615" s="23"/>
      <c r="U615" s="23"/>
      <c r="V615" s="6"/>
      <c r="W615" s="6"/>
      <c r="X615" s="6"/>
      <c r="Y615" s="6"/>
      <c r="Z615" s="6"/>
      <c r="AA615" s="6"/>
      <c r="AB615" s="6"/>
      <c r="AC615" s="6"/>
      <c r="AD615" s="6"/>
      <c r="AE615" s="6"/>
      <c r="AF615" s="6"/>
      <c r="AG615" s="6"/>
      <c r="AH615" s="6"/>
      <c r="AI615" s="6"/>
      <c r="AJ615" s="6"/>
    </row>
    <row r="616" spans="1:36" ht="15.75" customHeight="1" x14ac:dyDescent="0.35">
      <c r="A616" s="6"/>
      <c r="B616" s="6"/>
      <c r="C616" s="6"/>
      <c r="D616" s="6"/>
      <c r="E616" s="6"/>
      <c r="F616" s="6"/>
      <c r="G616" s="6"/>
      <c r="H616" s="6"/>
      <c r="I616" s="6"/>
      <c r="J616" s="6"/>
      <c r="K616" s="6"/>
      <c r="L616" s="6"/>
      <c r="M616" s="6"/>
      <c r="N616" s="6"/>
      <c r="O616" s="6"/>
      <c r="P616" s="6"/>
      <c r="Q616" s="6"/>
      <c r="R616" s="6"/>
      <c r="S616" s="23"/>
      <c r="T616" s="23"/>
      <c r="U616" s="23"/>
      <c r="V616" s="6"/>
      <c r="W616" s="6"/>
      <c r="X616" s="6"/>
      <c r="Y616" s="6"/>
      <c r="Z616" s="6"/>
      <c r="AA616" s="6"/>
      <c r="AB616" s="6"/>
      <c r="AC616" s="6"/>
      <c r="AD616" s="6"/>
      <c r="AE616" s="6"/>
      <c r="AF616" s="6"/>
      <c r="AG616" s="6"/>
      <c r="AH616" s="6"/>
      <c r="AI616" s="6"/>
      <c r="AJ616" s="6"/>
    </row>
    <row r="617" spans="1:36" ht="15.75" customHeight="1" x14ac:dyDescent="0.35">
      <c r="A617" s="6"/>
      <c r="B617" s="6"/>
      <c r="C617" s="6"/>
      <c r="D617" s="6"/>
      <c r="E617" s="6"/>
      <c r="F617" s="6"/>
      <c r="G617" s="6"/>
      <c r="H617" s="6"/>
      <c r="I617" s="6"/>
      <c r="J617" s="6"/>
      <c r="K617" s="6"/>
      <c r="L617" s="6"/>
      <c r="M617" s="6"/>
      <c r="N617" s="6"/>
      <c r="O617" s="6"/>
      <c r="P617" s="6"/>
      <c r="Q617" s="6"/>
      <c r="R617" s="6"/>
      <c r="S617" s="23"/>
      <c r="T617" s="23"/>
      <c r="U617" s="23"/>
      <c r="V617" s="6"/>
      <c r="W617" s="6"/>
      <c r="X617" s="6"/>
      <c r="Y617" s="6"/>
      <c r="Z617" s="6"/>
      <c r="AA617" s="6"/>
      <c r="AB617" s="6"/>
      <c r="AC617" s="6"/>
      <c r="AD617" s="6"/>
      <c r="AE617" s="6"/>
      <c r="AF617" s="6"/>
      <c r="AG617" s="6"/>
      <c r="AH617" s="6"/>
      <c r="AI617" s="6"/>
      <c r="AJ617" s="6"/>
    </row>
    <row r="618" spans="1:36" ht="15.75" customHeight="1" x14ac:dyDescent="0.35">
      <c r="A618" s="6"/>
      <c r="B618" s="6"/>
      <c r="C618" s="6"/>
      <c r="D618" s="6"/>
      <c r="E618" s="6"/>
      <c r="F618" s="6"/>
      <c r="G618" s="6"/>
      <c r="H618" s="6"/>
      <c r="I618" s="6"/>
      <c r="J618" s="6"/>
      <c r="K618" s="6"/>
      <c r="L618" s="6"/>
      <c r="M618" s="6"/>
      <c r="N618" s="6"/>
      <c r="O618" s="6"/>
      <c r="P618" s="6"/>
      <c r="Q618" s="6"/>
      <c r="R618" s="6"/>
      <c r="S618" s="23"/>
      <c r="T618" s="23"/>
      <c r="U618" s="23"/>
      <c r="V618" s="6"/>
      <c r="W618" s="6"/>
      <c r="X618" s="6"/>
      <c r="Y618" s="6"/>
      <c r="Z618" s="6"/>
      <c r="AA618" s="6"/>
      <c r="AB618" s="6"/>
      <c r="AC618" s="6"/>
      <c r="AD618" s="6"/>
      <c r="AE618" s="6"/>
      <c r="AF618" s="6"/>
      <c r="AG618" s="6"/>
      <c r="AH618" s="6"/>
      <c r="AI618" s="6"/>
      <c r="AJ618" s="6"/>
    </row>
    <row r="619" spans="1:36" ht="15.75" customHeight="1" x14ac:dyDescent="0.35">
      <c r="A619" s="6"/>
      <c r="B619" s="6"/>
      <c r="C619" s="6"/>
      <c r="D619" s="6"/>
      <c r="E619" s="6"/>
      <c r="F619" s="6"/>
      <c r="G619" s="6"/>
      <c r="H619" s="6"/>
      <c r="I619" s="6"/>
      <c r="J619" s="6"/>
      <c r="K619" s="6"/>
      <c r="L619" s="6"/>
      <c r="M619" s="6"/>
      <c r="N619" s="6"/>
      <c r="O619" s="6"/>
      <c r="P619" s="6"/>
      <c r="Q619" s="6"/>
      <c r="R619" s="6"/>
      <c r="S619" s="23"/>
      <c r="T619" s="23"/>
      <c r="U619" s="23"/>
      <c r="V619" s="6"/>
      <c r="W619" s="6"/>
      <c r="X619" s="6"/>
      <c r="Y619" s="6"/>
      <c r="Z619" s="6"/>
      <c r="AA619" s="6"/>
      <c r="AB619" s="6"/>
      <c r="AC619" s="6"/>
      <c r="AD619" s="6"/>
      <c r="AE619" s="6"/>
      <c r="AF619" s="6"/>
      <c r="AG619" s="6"/>
      <c r="AH619" s="6"/>
      <c r="AI619" s="6"/>
      <c r="AJ619" s="6"/>
    </row>
    <row r="620" spans="1:36" ht="15.75" customHeight="1" x14ac:dyDescent="0.35">
      <c r="A620" s="6"/>
      <c r="B620" s="6"/>
      <c r="C620" s="6"/>
      <c r="D620" s="6"/>
      <c r="E620" s="6"/>
      <c r="F620" s="6"/>
      <c r="G620" s="6"/>
      <c r="H620" s="6"/>
      <c r="I620" s="6"/>
      <c r="J620" s="6"/>
      <c r="K620" s="6"/>
      <c r="L620" s="6"/>
      <c r="M620" s="6"/>
      <c r="N620" s="6"/>
      <c r="O620" s="6"/>
      <c r="P620" s="6"/>
      <c r="Q620" s="6"/>
      <c r="R620" s="6"/>
      <c r="S620" s="23"/>
      <c r="T620" s="23"/>
      <c r="U620" s="23"/>
      <c r="V620" s="6"/>
      <c r="W620" s="6"/>
      <c r="X620" s="6"/>
      <c r="Y620" s="6"/>
      <c r="Z620" s="6"/>
      <c r="AA620" s="6"/>
      <c r="AB620" s="6"/>
      <c r="AC620" s="6"/>
      <c r="AD620" s="6"/>
      <c r="AE620" s="6"/>
      <c r="AF620" s="6"/>
      <c r="AG620" s="6"/>
      <c r="AH620" s="6"/>
      <c r="AI620" s="6"/>
      <c r="AJ620" s="6"/>
    </row>
    <row r="621" spans="1:36" ht="15.75" customHeight="1" x14ac:dyDescent="0.35">
      <c r="A621" s="6"/>
      <c r="B621" s="6"/>
      <c r="C621" s="6"/>
      <c r="D621" s="6"/>
      <c r="E621" s="6"/>
      <c r="F621" s="6"/>
      <c r="G621" s="6"/>
      <c r="H621" s="6"/>
      <c r="I621" s="6"/>
      <c r="J621" s="6"/>
      <c r="K621" s="6"/>
      <c r="L621" s="6"/>
      <c r="M621" s="6"/>
      <c r="N621" s="6"/>
      <c r="O621" s="6"/>
      <c r="P621" s="6"/>
      <c r="Q621" s="6"/>
      <c r="R621" s="6"/>
      <c r="S621" s="23"/>
      <c r="T621" s="23"/>
      <c r="U621" s="23"/>
      <c r="V621" s="6"/>
      <c r="W621" s="6"/>
      <c r="X621" s="6"/>
      <c r="Y621" s="6"/>
      <c r="Z621" s="6"/>
      <c r="AA621" s="6"/>
      <c r="AB621" s="6"/>
      <c r="AC621" s="6"/>
      <c r="AD621" s="6"/>
      <c r="AE621" s="6"/>
      <c r="AF621" s="6"/>
      <c r="AG621" s="6"/>
      <c r="AH621" s="6"/>
      <c r="AI621" s="6"/>
      <c r="AJ621" s="6"/>
    </row>
    <row r="622" spans="1:36" ht="15.75" customHeight="1" x14ac:dyDescent="0.35">
      <c r="A622" s="6"/>
      <c r="B622" s="6"/>
      <c r="C622" s="6"/>
      <c r="D622" s="6"/>
      <c r="E622" s="6"/>
      <c r="F622" s="6"/>
      <c r="G622" s="6"/>
      <c r="H622" s="6"/>
      <c r="I622" s="6"/>
      <c r="J622" s="6"/>
      <c r="K622" s="6"/>
      <c r="L622" s="6"/>
      <c r="M622" s="6"/>
      <c r="N622" s="6"/>
      <c r="O622" s="6"/>
      <c r="P622" s="6"/>
      <c r="Q622" s="6"/>
      <c r="R622" s="6"/>
      <c r="S622" s="23"/>
      <c r="T622" s="23"/>
      <c r="U622" s="23"/>
      <c r="V622" s="6"/>
      <c r="W622" s="6"/>
      <c r="X622" s="6"/>
      <c r="Y622" s="6"/>
      <c r="Z622" s="6"/>
      <c r="AA622" s="6"/>
      <c r="AB622" s="6"/>
      <c r="AC622" s="6"/>
      <c r="AD622" s="6"/>
      <c r="AE622" s="6"/>
      <c r="AF622" s="6"/>
      <c r="AG622" s="6"/>
      <c r="AH622" s="6"/>
      <c r="AI622" s="6"/>
      <c r="AJ622" s="6"/>
    </row>
    <row r="623" spans="1:36" ht="15.75" customHeight="1" x14ac:dyDescent="0.35">
      <c r="A623" s="6"/>
      <c r="B623" s="6"/>
      <c r="C623" s="6"/>
      <c r="D623" s="6"/>
      <c r="E623" s="6"/>
      <c r="F623" s="6"/>
      <c r="G623" s="6"/>
      <c r="H623" s="6"/>
      <c r="I623" s="6"/>
      <c r="J623" s="6"/>
      <c r="K623" s="6"/>
      <c r="L623" s="6"/>
      <c r="M623" s="6"/>
      <c r="N623" s="6"/>
      <c r="O623" s="6"/>
      <c r="P623" s="6"/>
      <c r="Q623" s="6"/>
      <c r="R623" s="6"/>
      <c r="S623" s="23"/>
      <c r="T623" s="23"/>
      <c r="U623" s="23"/>
      <c r="V623" s="6"/>
      <c r="W623" s="6"/>
      <c r="X623" s="6"/>
      <c r="Y623" s="6"/>
      <c r="Z623" s="6"/>
      <c r="AA623" s="6"/>
      <c r="AB623" s="6"/>
      <c r="AC623" s="6"/>
      <c r="AD623" s="6"/>
      <c r="AE623" s="6"/>
      <c r="AF623" s="6"/>
      <c r="AG623" s="6"/>
      <c r="AH623" s="6"/>
      <c r="AI623" s="6"/>
      <c r="AJ623" s="6"/>
    </row>
    <row r="624" spans="1:36" ht="15.75" customHeight="1" x14ac:dyDescent="0.35">
      <c r="A624" s="6"/>
      <c r="B624" s="6"/>
      <c r="C624" s="6"/>
      <c r="D624" s="6"/>
      <c r="E624" s="6"/>
      <c r="F624" s="6"/>
      <c r="G624" s="6"/>
      <c r="H624" s="6"/>
      <c r="I624" s="6"/>
      <c r="J624" s="6"/>
      <c r="K624" s="6"/>
      <c r="L624" s="6"/>
      <c r="M624" s="6"/>
      <c r="N624" s="6"/>
      <c r="O624" s="6"/>
      <c r="P624" s="6"/>
      <c r="Q624" s="6"/>
      <c r="R624" s="6"/>
      <c r="S624" s="23"/>
      <c r="T624" s="23"/>
      <c r="U624" s="23"/>
      <c r="V624" s="6"/>
      <c r="W624" s="6"/>
      <c r="X624" s="6"/>
      <c r="Y624" s="6"/>
      <c r="Z624" s="6"/>
      <c r="AA624" s="6"/>
      <c r="AB624" s="6"/>
      <c r="AC624" s="6"/>
      <c r="AD624" s="6"/>
      <c r="AE624" s="6"/>
      <c r="AF624" s="6"/>
      <c r="AG624" s="6"/>
      <c r="AH624" s="6"/>
      <c r="AI624" s="6"/>
      <c r="AJ624" s="6"/>
    </row>
    <row r="625" spans="1:36" ht="15.75" customHeight="1" x14ac:dyDescent="0.35">
      <c r="A625" s="6"/>
      <c r="B625" s="6"/>
      <c r="C625" s="6"/>
      <c r="D625" s="6"/>
      <c r="E625" s="6"/>
      <c r="F625" s="6"/>
      <c r="G625" s="6"/>
      <c r="H625" s="6"/>
      <c r="I625" s="6"/>
      <c r="J625" s="6"/>
      <c r="K625" s="6"/>
      <c r="L625" s="6"/>
      <c r="M625" s="6"/>
      <c r="N625" s="6"/>
      <c r="O625" s="6"/>
      <c r="P625" s="6"/>
      <c r="Q625" s="6"/>
      <c r="R625" s="6"/>
      <c r="S625" s="23"/>
      <c r="T625" s="23"/>
      <c r="U625" s="23"/>
      <c r="V625" s="6"/>
      <c r="W625" s="6"/>
      <c r="X625" s="6"/>
      <c r="Y625" s="6"/>
      <c r="Z625" s="6"/>
      <c r="AA625" s="6"/>
      <c r="AB625" s="6"/>
      <c r="AC625" s="6"/>
      <c r="AD625" s="6"/>
      <c r="AE625" s="6"/>
      <c r="AF625" s="6"/>
      <c r="AG625" s="6"/>
      <c r="AH625" s="6"/>
      <c r="AI625" s="6"/>
      <c r="AJ625" s="6"/>
    </row>
    <row r="626" spans="1:36" ht="15.75" customHeight="1" x14ac:dyDescent="0.35">
      <c r="A626" s="6"/>
      <c r="B626" s="6"/>
      <c r="C626" s="6"/>
      <c r="D626" s="6"/>
      <c r="E626" s="6"/>
      <c r="F626" s="6"/>
      <c r="G626" s="6"/>
      <c r="H626" s="6"/>
      <c r="I626" s="6"/>
      <c r="J626" s="6"/>
      <c r="K626" s="6"/>
      <c r="L626" s="6"/>
      <c r="M626" s="6"/>
      <c r="N626" s="6"/>
      <c r="O626" s="6"/>
      <c r="P626" s="6"/>
      <c r="Q626" s="6"/>
      <c r="R626" s="6"/>
      <c r="S626" s="23"/>
      <c r="T626" s="23"/>
      <c r="U626" s="23"/>
      <c r="V626" s="6"/>
      <c r="W626" s="6"/>
      <c r="X626" s="6"/>
      <c r="Y626" s="6"/>
      <c r="Z626" s="6"/>
      <c r="AA626" s="6"/>
      <c r="AB626" s="6"/>
      <c r="AC626" s="6"/>
      <c r="AD626" s="6"/>
      <c r="AE626" s="6"/>
      <c r="AF626" s="6"/>
      <c r="AG626" s="6"/>
      <c r="AH626" s="6"/>
      <c r="AI626" s="6"/>
      <c r="AJ626" s="6"/>
    </row>
    <row r="627" spans="1:36" ht="15.75" customHeight="1" x14ac:dyDescent="0.35">
      <c r="A627" s="6"/>
      <c r="B627" s="6"/>
      <c r="C627" s="6"/>
      <c r="D627" s="6"/>
      <c r="E627" s="6"/>
      <c r="F627" s="6"/>
      <c r="G627" s="6"/>
      <c r="H627" s="6"/>
      <c r="I627" s="6"/>
      <c r="J627" s="6"/>
      <c r="K627" s="6"/>
      <c r="L627" s="6"/>
      <c r="M627" s="6"/>
      <c r="N627" s="6"/>
      <c r="O627" s="6"/>
      <c r="P627" s="6"/>
      <c r="Q627" s="6"/>
      <c r="R627" s="6"/>
      <c r="S627" s="23"/>
      <c r="T627" s="23"/>
      <c r="U627" s="23"/>
      <c r="V627" s="6"/>
      <c r="W627" s="6"/>
      <c r="X627" s="6"/>
      <c r="Y627" s="6"/>
      <c r="Z627" s="6"/>
      <c r="AA627" s="6"/>
      <c r="AB627" s="6"/>
      <c r="AC627" s="6"/>
      <c r="AD627" s="6"/>
      <c r="AE627" s="6"/>
      <c r="AF627" s="6"/>
      <c r="AG627" s="6"/>
      <c r="AH627" s="6"/>
      <c r="AI627" s="6"/>
      <c r="AJ627" s="6"/>
    </row>
    <row r="628" spans="1:36" ht="15.75" customHeight="1" x14ac:dyDescent="0.35">
      <c r="A628" s="6"/>
      <c r="B628" s="6"/>
      <c r="C628" s="6"/>
      <c r="D628" s="6"/>
      <c r="E628" s="6"/>
      <c r="F628" s="6"/>
      <c r="G628" s="6"/>
      <c r="H628" s="6"/>
      <c r="I628" s="6"/>
      <c r="J628" s="6"/>
      <c r="K628" s="6"/>
      <c r="L628" s="6"/>
      <c r="M628" s="6"/>
      <c r="N628" s="6"/>
      <c r="O628" s="6"/>
      <c r="P628" s="6"/>
      <c r="Q628" s="6"/>
      <c r="R628" s="6"/>
      <c r="S628" s="23"/>
      <c r="T628" s="23"/>
      <c r="U628" s="23"/>
      <c r="V628" s="6"/>
      <c r="W628" s="6"/>
      <c r="X628" s="6"/>
      <c r="Y628" s="6"/>
      <c r="Z628" s="6"/>
      <c r="AA628" s="6"/>
      <c r="AB628" s="6"/>
      <c r="AC628" s="6"/>
      <c r="AD628" s="6"/>
      <c r="AE628" s="6"/>
      <c r="AF628" s="6"/>
      <c r="AG628" s="6"/>
      <c r="AH628" s="6"/>
      <c r="AI628" s="6"/>
      <c r="AJ628" s="6"/>
    </row>
    <row r="629" spans="1:36" ht="15.75" customHeight="1" x14ac:dyDescent="0.35">
      <c r="A629" s="6"/>
      <c r="B629" s="6"/>
      <c r="C629" s="6"/>
      <c r="D629" s="6"/>
      <c r="E629" s="6"/>
      <c r="F629" s="6"/>
      <c r="G629" s="6"/>
      <c r="H629" s="6"/>
      <c r="I629" s="6"/>
      <c r="J629" s="6"/>
      <c r="K629" s="6"/>
      <c r="L629" s="6"/>
      <c r="M629" s="6"/>
      <c r="N629" s="6"/>
      <c r="O629" s="6"/>
      <c r="P629" s="6"/>
      <c r="Q629" s="6"/>
      <c r="R629" s="6"/>
      <c r="S629" s="23"/>
      <c r="T629" s="23"/>
      <c r="U629" s="23"/>
      <c r="V629" s="6"/>
      <c r="W629" s="6"/>
      <c r="X629" s="6"/>
      <c r="Y629" s="6"/>
      <c r="Z629" s="6"/>
      <c r="AA629" s="6"/>
      <c r="AB629" s="6"/>
      <c r="AC629" s="6"/>
      <c r="AD629" s="6"/>
      <c r="AE629" s="6"/>
      <c r="AF629" s="6"/>
      <c r="AG629" s="6"/>
      <c r="AH629" s="6"/>
      <c r="AI629" s="6"/>
      <c r="AJ629" s="6"/>
    </row>
    <row r="630" spans="1:36" ht="15.75" customHeight="1" x14ac:dyDescent="0.35">
      <c r="A630" s="6"/>
      <c r="B630" s="6"/>
      <c r="C630" s="6"/>
      <c r="D630" s="6"/>
      <c r="E630" s="6"/>
      <c r="F630" s="6"/>
      <c r="G630" s="6"/>
      <c r="H630" s="6"/>
      <c r="I630" s="6"/>
      <c r="J630" s="6"/>
      <c r="K630" s="6"/>
      <c r="L630" s="6"/>
      <c r="M630" s="6"/>
      <c r="N630" s="6"/>
      <c r="O630" s="6"/>
      <c r="P630" s="6"/>
      <c r="Q630" s="6"/>
      <c r="R630" s="6"/>
      <c r="S630" s="23"/>
      <c r="T630" s="23"/>
      <c r="U630" s="23"/>
      <c r="V630" s="6"/>
      <c r="W630" s="6"/>
      <c r="X630" s="6"/>
      <c r="Y630" s="6"/>
      <c r="Z630" s="6"/>
      <c r="AA630" s="6"/>
      <c r="AB630" s="6"/>
      <c r="AC630" s="6"/>
      <c r="AD630" s="6"/>
      <c r="AE630" s="6"/>
      <c r="AF630" s="6"/>
      <c r="AG630" s="6"/>
      <c r="AH630" s="6"/>
      <c r="AI630" s="6"/>
      <c r="AJ630" s="6"/>
    </row>
    <row r="631" spans="1:36" ht="15.75" customHeight="1" x14ac:dyDescent="0.35">
      <c r="A631" s="6"/>
      <c r="B631" s="6"/>
      <c r="C631" s="6"/>
      <c r="D631" s="6"/>
      <c r="E631" s="6"/>
      <c r="F631" s="6"/>
      <c r="G631" s="6"/>
      <c r="H631" s="6"/>
      <c r="I631" s="6"/>
      <c r="J631" s="6"/>
      <c r="K631" s="6"/>
      <c r="L631" s="6"/>
      <c r="M631" s="6"/>
      <c r="N631" s="6"/>
      <c r="O631" s="6"/>
      <c r="P631" s="6"/>
      <c r="Q631" s="6"/>
      <c r="R631" s="6"/>
      <c r="S631" s="23"/>
      <c r="T631" s="23"/>
      <c r="U631" s="23"/>
      <c r="V631" s="6"/>
      <c r="W631" s="6"/>
      <c r="X631" s="6"/>
      <c r="Y631" s="6"/>
      <c r="Z631" s="6"/>
      <c r="AA631" s="6"/>
      <c r="AB631" s="6"/>
      <c r="AC631" s="6"/>
      <c r="AD631" s="6"/>
      <c r="AE631" s="6"/>
      <c r="AF631" s="6"/>
      <c r="AG631" s="6"/>
      <c r="AH631" s="6"/>
      <c r="AI631" s="6"/>
      <c r="AJ631" s="6"/>
    </row>
    <row r="632" spans="1:36" ht="15.75" customHeight="1" x14ac:dyDescent="0.35">
      <c r="A632" s="6"/>
      <c r="B632" s="6"/>
      <c r="C632" s="6"/>
      <c r="D632" s="6"/>
      <c r="E632" s="6"/>
      <c r="F632" s="6"/>
      <c r="G632" s="6"/>
      <c r="H632" s="6"/>
      <c r="I632" s="6"/>
      <c r="J632" s="6"/>
      <c r="K632" s="6"/>
      <c r="L632" s="6"/>
      <c r="M632" s="6"/>
      <c r="N632" s="6"/>
      <c r="O632" s="6"/>
      <c r="P632" s="6"/>
      <c r="Q632" s="6"/>
      <c r="R632" s="6"/>
      <c r="S632" s="23"/>
      <c r="T632" s="23"/>
      <c r="U632" s="23"/>
      <c r="V632" s="6"/>
      <c r="W632" s="6"/>
      <c r="X632" s="6"/>
      <c r="Y632" s="6"/>
      <c r="Z632" s="6"/>
      <c r="AA632" s="6"/>
      <c r="AB632" s="6"/>
      <c r="AC632" s="6"/>
      <c r="AD632" s="6"/>
      <c r="AE632" s="6"/>
      <c r="AF632" s="6"/>
      <c r="AG632" s="6"/>
      <c r="AH632" s="6"/>
      <c r="AI632" s="6"/>
      <c r="AJ632" s="6"/>
    </row>
    <row r="633" spans="1:36" ht="15.75" customHeight="1" x14ac:dyDescent="0.35">
      <c r="A633" s="6"/>
      <c r="B633" s="6"/>
      <c r="C633" s="6"/>
      <c r="D633" s="6"/>
      <c r="E633" s="6"/>
      <c r="F633" s="6"/>
      <c r="G633" s="6"/>
      <c r="H633" s="6"/>
      <c r="I633" s="6"/>
      <c r="J633" s="6"/>
      <c r="K633" s="6"/>
      <c r="L633" s="6"/>
      <c r="M633" s="6"/>
      <c r="N633" s="6"/>
      <c r="O633" s="6"/>
      <c r="P633" s="6"/>
      <c r="Q633" s="6"/>
      <c r="R633" s="6"/>
      <c r="S633" s="23"/>
      <c r="T633" s="23"/>
      <c r="U633" s="23"/>
      <c r="V633" s="6"/>
      <c r="W633" s="6"/>
      <c r="X633" s="6"/>
      <c r="Y633" s="6"/>
      <c r="Z633" s="6"/>
      <c r="AA633" s="6"/>
      <c r="AB633" s="6"/>
      <c r="AC633" s="6"/>
      <c r="AD633" s="6"/>
      <c r="AE633" s="6"/>
      <c r="AF633" s="6"/>
      <c r="AG633" s="6"/>
      <c r="AH633" s="6"/>
      <c r="AI633" s="6"/>
      <c r="AJ633" s="6"/>
    </row>
    <row r="634" spans="1:36" ht="15.75" customHeight="1" x14ac:dyDescent="0.35">
      <c r="A634" s="6"/>
      <c r="B634" s="6"/>
      <c r="C634" s="6"/>
      <c r="D634" s="6"/>
      <c r="E634" s="6"/>
      <c r="F634" s="6"/>
      <c r="G634" s="6"/>
      <c r="H634" s="6"/>
      <c r="I634" s="6"/>
      <c r="J634" s="6"/>
      <c r="K634" s="6"/>
      <c r="L634" s="6"/>
      <c r="M634" s="6"/>
      <c r="N634" s="6"/>
      <c r="O634" s="6"/>
      <c r="P634" s="6"/>
      <c r="Q634" s="6"/>
      <c r="R634" s="6"/>
      <c r="S634" s="23"/>
      <c r="T634" s="23"/>
      <c r="U634" s="23"/>
      <c r="V634" s="6"/>
      <c r="W634" s="6"/>
      <c r="X634" s="6"/>
      <c r="Y634" s="6"/>
      <c r="Z634" s="6"/>
      <c r="AA634" s="6"/>
      <c r="AB634" s="6"/>
      <c r="AC634" s="6"/>
      <c r="AD634" s="6"/>
      <c r="AE634" s="6"/>
      <c r="AF634" s="6"/>
      <c r="AG634" s="6"/>
      <c r="AH634" s="6"/>
      <c r="AI634" s="6"/>
      <c r="AJ634" s="6"/>
    </row>
    <row r="635" spans="1:36" ht="15.75" customHeight="1" x14ac:dyDescent="0.35">
      <c r="A635" s="6"/>
      <c r="B635" s="6"/>
      <c r="C635" s="6"/>
      <c r="D635" s="6"/>
      <c r="E635" s="6"/>
      <c r="F635" s="6"/>
      <c r="G635" s="6"/>
      <c r="H635" s="6"/>
      <c r="I635" s="6"/>
      <c r="J635" s="6"/>
      <c r="K635" s="6"/>
      <c r="L635" s="6"/>
      <c r="M635" s="6"/>
      <c r="N635" s="6"/>
      <c r="O635" s="6"/>
      <c r="P635" s="6"/>
      <c r="Q635" s="6"/>
      <c r="R635" s="6"/>
      <c r="S635" s="23"/>
      <c r="T635" s="23"/>
      <c r="U635" s="23"/>
      <c r="V635" s="6"/>
      <c r="W635" s="6"/>
      <c r="X635" s="6"/>
      <c r="Y635" s="6"/>
      <c r="Z635" s="6"/>
      <c r="AA635" s="6"/>
      <c r="AB635" s="6"/>
      <c r="AC635" s="6"/>
      <c r="AD635" s="6"/>
      <c r="AE635" s="6"/>
      <c r="AF635" s="6"/>
      <c r="AG635" s="6"/>
      <c r="AH635" s="6"/>
      <c r="AI635" s="6"/>
      <c r="AJ635" s="6"/>
    </row>
    <row r="636" spans="1:36" ht="15.75" customHeight="1" x14ac:dyDescent="0.35">
      <c r="A636" s="6"/>
      <c r="B636" s="6"/>
      <c r="C636" s="6"/>
      <c r="D636" s="6"/>
      <c r="E636" s="6"/>
      <c r="F636" s="6"/>
      <c r="G636" s="6"/>
      <c r="H636" s="6"/>
      <c r="I636" s="6"/>
      <c r="J636" s="6"/>
      <c r="K636" s="6"/>
      <c r="L636" s="6"/>
      <c r="M636" s="6"/>
      <c r="N636" s="6"/>
      <c r="O636" s="6"/>
      <c r="P636" s="6"/>
      <c r="Q636" s="6"/>
      <c r="R636" s="6"/>
      <c r="S636" s="23"/>
      <c r="T636" s="23"/>
      <c r="U636" s="23"/>
      <c r="V636" s="6"/>
      <c r="W636" s="6"/>
      <c r="X636" s="6"/>
      <c r="Y636" s="6"/>
      <c r="Z636" s="6"/>
      <c r="AA636" s="6"/>
      <c r="AB636" s="6"/>
      <c r="AC636" s="6"/>
      <c r="AD636" s="6"/>
      <c r="AE636" s="6"/>
      <c r="AF636" s="6"/>
      <c r="AG636" s="6"/>
      <c r="AH636" s="6"/>
      <c r="AI636" s="6"/>
      <c r="AJ636" s="6"/>
    </row>
    <row r="637" spans="1:36" ht="15.75" customHeight="1" x14ac:dyDescent="0.35">
      <c r="A637" s="6"/>
      <c r="B637" s="6"/>
      <c r="C637" s="6"/>
      <c r="D637" s="6"/>
      <c r="E637" s="6"/>
      <c r="F637" s="6"/>
      <c r="G637" s="6"/>
      <c r="H637" s="6"/>
      <c r="I637" s="6"/>
      <c r="J637" s="6"/>
      <c r="K637" s="6"/>
      <c r="L637" s="6"/>
      <c r="M637" s="6"/>
      <c r="N637" s="6"/>
      <c r="O637" s="6"/>
      <c r="P637" s="6"/>
      <c r="Q637" s="6"/>
      <c r="R637" s="6"/>
      <c r="S637" s="23"/>
      <c r="T637" s="23"/>
      <c r="U637" s="23"/>
      <c r="V637" s="6"/>
      <c r="W637" s="6"/>
      <c r="X637" s="6"/>
      <c r="Y637" s="6"/>
      <c r="Z637" s="6"/>
      <c r="AA637" s="6"/>
      <c r="AB637" s="6"/>
      <c r="AC637" s="6"/>
      <c r="AD637" s="6"/>
      <c r="AE637" s="6"/>
      <c r="AF637" s="6"/>
      <c r="AG637" s="6"/>
      <c r="AH637" s="6"/>
      <c r="AI637" s="6"/>
      <c r="AJ637" s="6"/>
    </row>
    <row r="638" spans="1:36" ht="15.75" customHeight="1" x14ac:dyDescent="0.35">
      <c r="A638" s="6"/>
      <c r="B638" s="6"/>
      <c r="C638" s="6"/>
      <c r="D638" s="6"/>
      <c r="E638" s="6"/>
      <c r="F638" s="6"/>
      <c r="G638" s="6"/>
      <c r="H638" s="6"/>
      <c r="I638" s="6"/>
      <c r="J638" s="6"/>
      <c r="K638" s="6"/>
      <c r="L638" s="6"/>
      <c r="M638" s="6"/>
      <c r="N638" s="6"/>
      <c r="O638" s="6"/>
      <c r="P638" s="6"/>
      <c r="Q638" s="6"/>
      <c r="R638" s="6"/>
      <c r="S638" s="23"/>
      <c r="T638" s="23"/>
      <c r="U638" s="23"/>
      <c r="V638" s="6"/>
      <c r="W638" s="6"/>
      <c r="X638" s="6"/>
      <c r="Y638" s="6"/>
      <c r="Z638" s="6"/>
      <c r="AA638" s="6"/>
      <c r="AB638" s="6"/>
      <c r="AC638" s="6"/>
      <c r="AD638" s="6"/>
      <c r="AE638" s="6"/>
      <c r="AF638" s="6"/>
      <c r="AG638" s="6"/>
      <c r="AH638" s="6"/>
      <c r="AI638" s="6"/>
      <c r="AJ638" s="6"/>
    </row>
    <row r="639" spans="1:36" ht="15.75" customHeight="1" x14ac:dyDescent="0.35">
      <c r="A639" s="6"/>
      <c r="B639" s="6"/>
      <c r="C639" s="6"/>
      <c r="D639" s="6"/>
      <c r="E639" s="6"/>
      <c r="F639" s="6"/>
      <c r="G639" s="6"/>
      <c r="H639" s="6"/>
      <c r="I639" s="6"/>
      <c r="J639" s="6"/>
      <c r="K639" s="6"/>
      <c r="L639" s="6"/>
      <c r="M639" s="6"/>
      <c r="N639" s="6"/>
      <c r="O639" s="6"/>
      <c r="P639" s="6"/>
      <c r="Q639" s="6"/>
      <c r="R639" s="6"/>
      <c r="S639" s="23"/>
      <c r="T639" s="23"/>
      <c r="U639" s="23"/>
      <c r="V639" s="6"/>
      <c r="W639" s="6"/>
      <c r="X639" s="6"/>
      <c r="Y639" s="6"/>
      <c r="Z639" s="6"/>
      <c r="AA639" s="6"/>
      <c r="AB639" s="6"/>
      <c r="AC639" s="6"/>
      <c r="AD639" s="6"/>
      <c r="AE639" s="6"/>
      <c r="AF639" s="6"/>
      <c r="AG639" s="6"/>
      <c r="AH639" s="6"/>
      <c r="AI639" s="6"/>
      <c r="AJ639" s="6"/>
    </row>
    <row r="640" spans="1:36" ht="15.75" customHeight="1" x14ac:dyDescent="0.35">
      <c r="A640" s="6"/>
      <c r="B640" s="6"/>
      <c r="C640" s="6"/>
      <c r="D640" s="6"/>
      <c r="E640" s="6"/>
      <c r="F640" s="6"/>
      <c r="G640" s="6"/>
      <c r="H640" s="6"/>
      <c r="I640" s="6"/>
      <c r="J640" s="6"/>
      <c r="K640" s="6"/>
      <c r="L640" s="6"/>
      <c r="M640" s="6"/>
      <c r="N640" s="6"/>
      <c r="O640" s="6"/>
      <c r="P640" s="6"/>
      <c r="Q640" s="6"/>
      <c r="R640" s="6"/>
      <c r="S640" s="23"/>
      <c r="T640" s="23"/>
      <c r="U640" s="23"/>
      <c r="V640" s="6"/>
      <c r="W640" s="6"/>
      <c r="X640" s="6"/>
      <c r="Y640" s="6"/>
      <c r="Z640" s="6"/>
      <c r="AA640" s="6"/>
      <c r="AB640" s="6"/>
      <c r="AC640" s="6"/>
      <c r="AD640" s="6"/>
      <c r="AE640" s="6"/>
      <c r="AF640" s="6"/>
      <c r="AG640" s="6"/>
      <c r="AH640" s="6"/>
      <c r="AI640" s="6"/>
      <c r="AJ640" s="6"/>
    </row>
    <row r="641" spans="1:36" ht="15.75" customHeight="1" x14ac:dyDescent="0.35">
      <c r="A641" s="6"/>
      <c r="B641" s="6"/>
      <c r="C641" s="6"/>
      <c r="D641" s="6"/>
      <c r="E641" s="6"/>
      <c r="F641" s="6"/>
      <c r="G641" s="6"/>
      <c r="H641" s="6"/>
      <c r="I641" s="6"/>
      <c r="J641" s="6"/>
      <c r="K641" s="6"/>
      <c r="L641" s="6"/>
      <c r="M641" s="6"/>
      <c r="N641" s="6"/>
      <c r="O641" s="6"/>
      <c r="P641" s="6"/>
      <c r="Q641" s="6"/>
      <c r="R641" s="6"/>
      <c r="S641" s="23"/>
      <c r="T641" s="23"/>
      <c r="U641" s="23"/>
      <c r="V641" s="6"/>
      <c r="W641" s="6"/>
      <c r="X641" s="6"/>
      <c r="Y641" s="6"/>
      <c r="Z641" s="6"/>
      <c r="AA641" s="6"/>
      <c r="AB641" s="6"/>
      <c r="AC641" s="6"/>
      <c r="AD641" s="6"/>
      <c r="AE641" s="6"/>
      <c r="AF641" s="6"/>
      <c r="AG641" s="6"/>
      <c r="AH641" s="6"/>
      <c r="AI641" s="6"/>
      <c r="AJ641" s="6"/>
    </row>
    <row r="642" spans="1:36" ht="15.75" customHeight="1" x14ac:dyDescent="0.35">
      <c r="A642" s="6"/>
      <c r="B642" s="6"/>
      <c r="C642" s="6"/>
      <c r="D642" s="6"/>
      <c r="E642" s="6"/>
      <c r="F642" s="6"/>
      <c r="G642" s="6"/>
      <c r="H642" s="6"/>
      <c r="I642" s="6"/>
      <c r="J642" s="6"/>
      <c r="K642" s="6"/>
      <c r="L642" s="6"/>
      <c r="M642" s="6"/>
      <c r="N642" s="6"/>
      <c r="O642" s="6"/>
      <c r="P642" s="6"/>
      <c r="Q642" s="6"/>
      <c r="R642" s="6"/>
      <c r="S642" s="23"/>
      <c r="T642" s="23"/>
      <c r="U642" s="23"/>
      <c r="V642" s="6"/>
      <c r="W642" s="6"/>
      <c r="X642" s="6"/>
      <c r="Y642" s="6"/>
      <c r="Z642" s="6"/>
      <c r="AA642" s="6"/>
      <c r="AB642" s="6"/>
      <c r="AC642" s="6"/>
      <c r="AD642" s="6"/>
      <c r="AE642" s="6"/>
      <c r="AF642" s="6"/>
      <c r="AG642" s="6"/>
      <c r="AH642" s="6"/>
      <c r="AI642" s="6"/>
      <c r="AJ642" s="6"/>
    </row>
    <row r="643" spans="1:36" ht="15.75" customHeight="1" x14ac:dyDescent="0.35">
      <c r="A643" s="6"/>
      <c r="B643" s="6"/>
      <c r="C643" s="6"/>
      <c r="D643" s="6"/>
      <c r="E643" s="6"/>
      <c r="F643" s="6"/>
      <c r="G643" s="6"/>
      <c r="H643" s="6"/>
      <c r="I643" s="6"/>
      <c r="J643" s="6"/>
      <c r="K643" s="6"/>
      <c r="L643" s="6"/>
      <c r="M643" s="6"/>
      <c r="N643" s="6"/>
      <c r="O643" s="6"/>
      <c r="P643" s="6"/>
      <c r="Q643" s="6"/>
      <c r="R643" s="6"/>
      <c r="S643" s="23"/>
      <c r="T643" s="23"/>
      <c r="U643" s="23"/>
      <c r="V643" s="6"/>
      <c r="W643" s="6"/>
      <c r="X643" s="6"/>
      <c r="Y643" s="6"/>
      <c r="Z643" s="6"/>
      <c r="AA643" s="6"/>
      <c r="AB643" s="6"/>
      <c r="AC643" s="6"/>
      <c r="AD643" s="6"/>
      <c r="AE643" s="6"/>
      <c r="AF643" s="6"/>
      <c r="AG643" s="6"/>
      <c r="AH643" s="6"/>
      <c r="AI643" s="6"/>
      <c r="AJ643" s="6"/>
    </row>
    <row r="644" spans="1:36" ht="15.75" customHeight="1" x14ac:dyDescent="0.35">
      <c r="A644" s="6"/>
      <c r="B644" s="6"/>
      <c r="C644" s="6"/>
      <c r="D644" s="6"/>
      <c r="E644" s="6"/>
      <c r="F644" s="6"/>
      <c r="G644" s="6"/>
      <c r="H644" s="6"/>
      <c r="I644" s="6"/>
      <c r="J644" s="6"/>
      <c r="K644" s="6"/>
      <c r="L644" s="6"/>
      <c r="M644" s="6"/>
      <c r="N644" s="6"/>
      <c r="O644" s="6"/>
      <c r="P644" s="6"/>
      <c r="Q644" s="6"/>
      <c r="R644" s="6"/>
      <c r="S644" s="23"/>
      <c r="T644" s="23"/>
      <c r="U644" s="23"/>
      <c r="V644" s="6"/>
      <c r="W644" s="6"/>
      <c r="X644" s="6"/>
      <c r="Y644" s="6"/>
      <c r="Z644" s="6"/>
      <c r="AA644" s="6"/>
      <c r="AB644" s="6"/>
      <c r="AC644" s="6"/>
      <c r="AD644" s="6"/>
      <c r="AE644" s="6"/>
      <c r="AF644" s="6"/>
      <c r="AG644" s="6"/>
      <c r="AH644" s="6"/>
      <c r="AI644" s="6"/>
      <c r="AJ644" s="6"/>
    </row>
    <row r="645" spans="1:36" ht="15.75" customHeight="1" x14ac:dyDescent="0.35">
      <c r="A645" s="6"/>
      <c r="B645" s="6"/>
      <c r="C645" s="6"/>
      <c r="D645" s="6"/>
      <c r="E645" s="6"/>
      <c r="F645" s="6"/>
      <c r="G645" s="6"/>
      <c r="H645" s="6"/>
      <c r="I645" s="6"/>
      <c r="J645" s="6"/>
      <c r="K645" s="6"/>
      <c r="L645" s="6"/>
      <c r="M645" s="6"/>
      <c r="N645" s="6"/>
      <c r="O645" s="6"/>
      <c r="P645" s="6"/>
      <c r="Q645" s="6"/>
      <c r="R645" s="6"/>
      <c r="S645" s="23"/>
      <c r="T645" s="23"/>
      <c r="U645" s="23"/>
      <c r="V645" s="6"/>
      <c r="W645" s="6"/>
      <c r="X645" s="6"/>
      <c r="Y645" s="6"/>
      <c r="Z645" s="6"/>
      <c r="AA645" s="6"/>
      <c r="AB645" s="6"/>
      <c r="AC645" s="6"/>
      <c r="AD645" s="6"/>
      <c r="AE645" s="6"/>
      <c r="AF645" s="6"/>
      <c r="AG645" s="6"/>
      <c r="AH645" s="6"/>
      <c r="AI645" s="6"/>
      <c r="AJ645" s="6"/>
    </row>
    <row r="646" spans="1:36" ht="15.75" customHeight="1" x14ac:dyDescent="0.35">
      <c r="A646" s="6"/>
      <c r="B646" s="6"/>
      <c r="C646" s="6"/>
      <c r="D646" s="6"/>
      <c r="E646" s="6"/>
      <c r="F646" s="6"/>
      <c r="G646" s="6"/>
      <c r="H646" s="6"/>
      <c r="I646" s="6"/>
      <c r="J646" s="6"/>
      <c r="K646" s="6"/>
      <c r="L646" s="6"/>
      <c r="M646" s="6"/>
      <c r="N646" s="6"/>
      <c r="O646" s="6"/>
      <c r="P646" s="6"/>
      <c r="Q646" s="6"/>
      <c r="R646" s="6"/>
      <c r="S646" s="23"/>
      <c r="T646" s="23"/>
      <c r="U646" s="23"/>
      <c r="V646" s="6"/>
      <c r="W646" s="6"/>
      <c r="X646" s="6"/>
      <c r="Y646" s="6"/>
      <c r="Z646" s="6"/>
      <c r="AA646" s="6"/>
      <c r="AB646" s="6"/>
      <c r="AC646" s="6"/>
      <c r="AD646" s="6"/>
      <c r="AE646" s="6"/>
      <c r="AF646" s="6"/>
      <c r="AG646" s="6"/>
      <c r="AH646" s="6"/>
      <c r="AI646" s="6"/>
      <c r="AJ646" s="6"/>
    </row>
    <row r="647" spans="1:36" ht="15.75" customHeight="1" x14ac:dyDescent="0.35">
      <c r="A647" s="6"/>
      <c r="B647" s="6"/>
      <c r="C647" s="6"/>
      <c r="D647" s="6"/>
      <c r="E647" s="6"/>
      <c r="F647" s="6"/>
      <c r="G647" s="6"/>
      <c r="H647" s="6"/>
      <c r="I647" s="6"/>
      <c r="J647" s="6"/>
      <c r="K647" s="6"/>
      <c r="L647" s="6"/>
      <c r="M647" s="6"/>
      <c r="N647" s="6"/>
      <c r="O647" s="6"/>
      <c r="P647" s="6"/>
      <c r="Q647" s="6"/>
      <c r="R647" s="6"/>
      <c r="S647" s="23"/>
      <c r="T647" s="23"/>
      <c r="U647" s="23"/>
      <c r="V647" s="6"/>
      <c r="W647" s="6"/>
      <c r="X647" s="6"/>
      <c r="Y647" s="6"/>
      <c r="Z647" s="6"/>
      <c r="AA647" s="6"/>
      <c r="AB647" s="6"/>
      <c r="AC647" s="6"/>
      <c r="AD647" s="6"/>
      <c r="AE647" s="6"/>
      <c r="AF647" s="6"/>
      <c r="AG647" s="6"/>
      <c r="AH647" s="6"/>
      <c r="AI647" s="6"/>
      <c r="AJ647" s="6"/>
    </row>
    <row r="648" spans="1:36" ht="15.75" customHeight="1" x14ac:dyDescent="0.35">
      <c r="A648" s="6"/>
      <c r="B648" s="6"/>
      <c r="C648" s="6"/>
      <c r="D648" s="6"/>
      <c r="E648" s="6"/>
      <c r="F648" s="6"/>
      <c r="G648" s="6"/>
      <c r="H648" s="6"/>
      <c r="I648" s="6"/>
      <c r="J648" s="6"/>
      <c r="K648" s="6"/>
      <c r="L648" s="6"/>
      <c r="M648" s="6"/>
      <c r="N648" s="6"/>
      <c r="O648" s="6"/>
      <c r="P648" s="6"/>
      <c r="Q648" s="6"/>
      <c r="R648" s="6"/>
      <c r="S648" s="23"/>
      <c r="T648" s="23"/>
      <c r="U648" s="23"/>
      <c r="V648" s="6"/>
      <c r="W648" s="6"/>
      <c r="X648" s="6"/>
      <c r="Y648" s="6"/>
      <c r="Z648" s="6"/>
      <c r="AA648" s="6"/>
      <c r="AB648" s="6"/>
      <c r="AC648" s="6"/>
      <c r="AD648" s="6"/>
      <c r="AE648" s="6"/>
      <c r="AF648" s="6"/>
      <c r="AG648" s="6"/>
      <c r="AH648" s="6"/>
      <c r="AI648" s="6"/>
      <c r="AJ648" s="6"/>
    </row>
    <row r="649" spans="1:36" ht="15.75" customHeight="1" x14ac:dyDescent="0.35">
      <c r="A649" s="6"/>
      <c r="B649" s="6"/>
      <c r="C649" s="6"/>
      <c r="D649" s="6"/>
      <c r="E649" s="6"/>
      <c r="F649" s="6"/>
      <c r="G649" s="6"/>
      <c r="H649" s="6"/>
      <c r="I649" s="6"/>
      <c r="J649" s="6"/>
      <c r="K649" s="6"/>
      <c r="L649" s="6"/>
      <c r="M649" s="6"/>
      <c r="N649" s="6"/>
      <c r="O649" s="6"/>
      <c r="P649" s="6"/>
      <c r="Q649" s="6"/>
      <c r="R649" s="6"/>
      <c r="S649" s="23"/>
      <c r="T649" s="23"/>
      <c r="U649" s="23"/>
      <c r="V649" s="6"/>
      <c r="W649" s="6"/>
      <c r="X649" s="6"/>
      <c r="Y649" s="6"/>
      <c r="Z649" s="6"/>
      <c r="AA649" s="6"/>
      <c r="AB649" s="6"/>
      <c r="AC649" s="6"/>
      <c r="AD649" s="6"/>
      <c r="AE649" s="6"/>
      <c r="AF649" s="6"/>
      <c r="AG649" s="6"/>
      <c r="AH649" s="6"/>
      <c r="AI649" s="6"/>
      <c r="AJ649" s="6"/>
    </row>
    <row r="650" spans="1:36" ht="15.75" customHeight="1" x14ac:dyDescent="0.35">
      <c r="A650" s="6"/>
      <c r="B650" s="6"/>
      <c r="C650" s="6"/>
      <c r="D650" s="6"/>
      <c r="E650" s="6"/>
      <c r="F650" s="6"/>
      <c r="G650" s="6"/>
      <c r="H650" s="6"/>
      <c r="I650" s="6"/>
      <c r="J650" s="6"/>
      <c r="K650" s="6"/>
      <c r="L650" s="6"/>
      <c r="M650" s="6"/>
      <c r="N650" s="6"/>
      <c r="O650" s="6"/>
      <c r="P650" s="6"/>
      <c r="Q650" s="6"/>
      <c r="R650" s="6"/>
      <c r="S650" s="23"/>
      <c r="T650" s="23"/>
      <c r="U650" s="23"/>
      <c r="V650" s="6"/>
      <c r="W650" s="6"/>
      <c r="X650" s="6"/>
      <c r="Y650" s="6"/>
      <c r="Z650" s="6"/>
      <c r="AA650" s="6"/>
      <c r="AB650" s="6"/>
      <c r="AC650" s="6"/>
      <c r="AD650" s="6"/>
      <c r="AE650" s="6"/>
      <c r="AF650" s="6"/>
      <c r="AG650" s="6"/>
      <c r="AH650" s="6"/>
      <c r="AI650" s="6"/>
      <c r="AJ650" s="6"/>
    </row>
    <row r="651" spans="1:36" ht="15.75" customHeight="1" x14ac:dyDescent="0.35">
      <c r="A651" s="6"/>
      <c r="B651" s="6"/>
      <c r="C651" s="6"/>
      <c r="D651" s="6"/>
      <c r="E651" s="6"/>
      <c r="F651" s="6"/>
      <c r="G651" s="6"/>
      <c r="H651" s="6"/>
      <c r="I651" s="6"/>
      <c r="J651" s="6"/>
      <c r="K651" s="6"/>
      <c r="L651" s="6"/>
      <c r="M651" s="6"/>
      <c r="N651" s="6"/>
      <c r="O651" s="6"/>
      <c r="P651" s="6"/>
      <c r="Q651" s="6"/>
      <c r="R651" s="6"/>
      <c r="S651" s="23"/>
      <c r="T651" s="23"/>
      <c r="U651" s="23"/>
      <c r="V651" s="6"/>
      <c r="W651" s="6"/>
      <c r="X651" s="6"/>
      <c r="Y651" s="6"/>
      <c r="Z651" s="6"/>
      <c r="AA651" s="6"/>
      <c r="AB651" s="6"/>
      <c r="AC651" s="6"/>
      <c r="AD651" s="6"/>
      <c r="AE651" s="6"/>
      <c r="AF651" s="6"/>
      <c r="AG651" s="6"/>
      <c r="AH651" s="6"/>
      <c r="AI651" s="6"/>
      <c r="AJ651" s="6"/>
    </row>
    <row r="652" spans="1:36" ht="15.75" customHeight="1" x14ac:dyDescent="0.35">
      <c r="A652" s="6"/>
      <c r="B652" s="6"/>
      <c r="C652" s="6"/>
      <c r="D652" s="6"/>
      <c r="E652" s="6"/>
      <c r="F652" s="6"/>
      <c r="G652" s="6"/>
      <c r="H652" s="6"/>
      <c r="I652" s="6"/>
      <c r="J652" s="6"/>
      <c r="K652" s="6"/>
      <c r="L652" s="6"/>
      <c r="M652" s="6"/>
      <c r="N652" s="6"/>
      <c r="O652" s="6"/>
      <c r="P652" s="6"/>
      <c r="Q652" s="6"/>
      <c r="R652" s="6"/>
      <c r="S652" s="23"/>
      <c r="T652" s="23"/>
      <c r="U652" s="23"/>
      <c r="V652" s="6"/>
      <c r="W652" s="6"/>
      <c r="X652" s="6"/>
      <c r="Y652" s="6"/>
      <c r="Z652" s="6"/>
      <c r="AA652" s="6"/>
      <c r="AB652" s="6"/>
      <c r="AC652" s="6"/>
      <c r="AD652" s="6"/>
      <c r="AE652" s="6"/>
      <c r="AF652" s="6"/>
      <c r="AG652" s="6"/>
      <c r="AH652" s="6"/>
      <c r="AI652" s="6"/>
      <c r="AJ652" s="6"/>
    </row>
    <row r="653" spans="1:36" ht="15.75" customHeight="1" x14ac:dyDescent="0.35">
      <c r="A653" s="6"/>
      <c r="B653" s="6"/>
      <c r="C653" s="6"/>
      <c r="D653" s="6"/>
      <c r="E653" s="6"/>
      <c r="F653" s="6"/>
      <c r="G653" s="6"/>
      <c r="H653" s="6"/>
      <c r="I653" s="6"/>
      <c r="J653" s="6"/>
      <c r="K653" s="6"/>
      <c r="L653" s="6"/>
      <c r="M653" s="6"/>
      <c r="N653" s="6"/>
      <c r="O653" s="6"/>
      <c r="P653" s="6"/>
      <c r="Q653" s="6"/>
      <c r="R653" s="6"/>
      <c r="S653" s="23"/>
      <c r="T653" s="23"/>
      <c r="U653" s="23"/>
      <c r="V653" s="6"/>
      <c r="W653" s="6"/>
      <c r="X653" s="6"/>
      <c r="Y653" s="6"/>
      <c r="Z653" s="6"/>
      <c r="AA653" s="6"/>
      <c r="AB653" s="6"/>
      <c r="AC653" s="6"/>
      <c r="AD653" s="6"/>
      <c r="AE653" s="6"/>
      <c r="AF653" s="6"/>
      <c r="AG653" s="6"/>
      <c r="AH653" s="6"/>
      <c r="AI653" s="6"/>
      <c r="AJ653" s="6"/>
    </row>
    <row r="654" spans="1:36" ht="15.75" customHeight="1" x14ac:dyDescent="0.35">
      <c r="A654" s="6"/>
      <c r="B654" s="6"/>
      <c r="C654" s="6"/>
      <c r="D654" s="6"/>
      <c r="E654" s="6"/>
      <c r="F654" s="6"/>
      <c r="G654" s="6"/>
      <c r="H654" s="6"/>
      <c r="I654" s="6"/>
      <c r="J654" s="6"/>
      <c r="K654" s="6"/>
      <c r="L654" s="6"/>
      <c r="M654" s="6"/>
      <c r="N654" s="6"/>
      <c r="O654" s="6"/>
      <c r="P654" s="6"/>
      <c r="Q654" s="6"/>
      <c r="R654" s="6"/>
      <c r="S654" s="23"/>
      <c r="T654" s="23"/>
      <c r="U654" s="23"/>
      <c r="V654" s="6"/>
      <c r="W654" s="6"/>
      <c r="X654" s="6"/>
      <c r="Y654" s="6"/>
      <c r="Z654" s="6"/>
      <c r="AA654" s="6"/>
      <c r="AB654" s="6"/>
      <c r="AC654" s="6"/>
      <c r="AD654" s="6"/>
      <c r="AE654" s="6"/>
      <c r="AF654" s="6"/>
      <c r="AG654" s="6"/>
      <c r="AH654" s="6"/>
      <c r="AI654" s="6"/>
      <c r="AJ654" s="6"/>
    </row>
    <row r="655" spans="1:36" ht="15.75" customHeight="1" x14ac:dyDescent="0.35">
      <c r="A655" s="6"/>
      <c r="B655" s="6"/>
      <c r="C655" s="6"/>
      <c r="D655" s="6"/>
      <c r="E655" s="6"/>
      <c r="F655" s="6"/>
      <c r="G655" s="6"/>
      <c r="H655" s="6"/>
      <c r="I655" s="6"/>
      <c r="J655" s="6"/>
      <c r="K655" s="6"/>
      <c r="L655" s="6"/>
      <c r="M655" s="6"/>
      <c r="N655" s="6"/>
      <c r="O655" s="6"/>
      <c r="P655" s="6"/>
      <c r="Q655" s="6"/>
      <c r="R655" s="6"/>
      <c r="S655" s="23"/>
      <c r="T655" s="23"/>
      <c r="U655" s="23"/>
      <c r="V655" s="6"/>
      <c r="W655" s="6"/>
      <c r="X655" s="6"/>
      <c r="Y655" s="6"/>
      <c r="Z655" s="6"/>
      <c r="AA655" s="6"/>
      <c r="AB655" s="6"/>
      <c r="AC655" s="6"/>
      <c r="AD655" s="6"/>
      <c r="AE655" s="6"/>
      <c r="AF655" s="6"/>
      <c r="AG655" s="6"/>
      <c r="AH655" s="6"/>
      <c r="AI655" s="6"/>
      <c r="AJ655" s="6"/>
    </row>
    <row r="656" spans="1:36" ht="15.75" customHeight="1" x14ac:dyDescent="0.35">
      <c r="A656" s="6"/>
      <c r="B656" s="6"/>
      <c r="C656" s="6"/>
      <c r="D656" s="6"/>
      <c r="E656" s="6"/>
      <c r="F656" s="6"/>
      <c r="G656" s="6"/>
      <c r="H656" s="6"/>
      <c r="I656" s="6"/>
      <c r="J656" s="6"/>
      <c r="K656" s="6"/>
      <c r="L656" s="6"/>
      <c r="M656" s="6"/>
      <c r="N656" s="6"/>
      <c r="O656" s="6"/>
      <c r="P656" s="6"/>
      <c r="Q656" s="6"/>
      <c r="R656" s="6"/>
      <c r="S656" s="23"/>
      <c r="T656" s="23"/>
      <c r="U656" s="23"/>
      <c r="V656" s="6"/>
      <c r="W656" s="6"/>
      <c r="X656" s="6"/>
      <c r="Y656" s="6"/>
      <c r="Z656" s="6"/>
      <c r="AA656" s="6"/>
      <c r="AB656" s="6"/>
      <c r="AC656" s="6"/>
      <c r="AD656" s="6"/>
      <c r="AE656" s="6"/>
      <c r="AF656" s="6"/>
      <c r="AG656" s="6"/>
      <c r="AH656" s="6"/>
      <c r="AI656" s="6"/>
      <c r="AJ656" s="6"/>
    </row>
    <row r="657" spans="1:36" ht="15.75" customHeight="1" x14ac:dyDescent="0.35">
      <c r="A657" s="6"/>
      <c r="B657" s="6"/>
      <c r="C657" s="6"/>
      <c r="D657" s="6"/>
      <c r="E657" s="6"/>
      <c r="F657" s="6"/>
      <c r="G657" s="6"/>
      <c r="H657" s="6"/>
      <c r="I657" s="6"/>
      <c r="J657" s="6"/>
      <c r="K657" s="6"/>
      <c r="L657" s="6"/>
      <c r="M657" s="6"/>
      <c r="N657" s="6"/>
      <c r="O657" s="6"/>
      <c r="P657" s="6"/>
      <c r="Q657" s="6"/>
      <c r="R657" s="6"/>
      <c r="S657" s="23"/>
      <c r="T657" s="23"/>
      <c r="U657" s="23"/>
      <c r="V657" s="6"/>
      <c r="W657" s="6"/>
      <c r="X657" s="6"/>
      <c r="Y657" s="6"/>
      <c r="Z657" s="6"/>
      <c r="AA657" s="6"/>
      <c r="AB657" s="6"/>
      <c r="AC657" s="6"/>
      <c r="AD657" s="6"/>
      <c r="AE657" s="6"/>
      <c r="AF657" s="6"/>
      <c r="AG657" s="6"/>
      <c r="AH657" s="6"/>
      <c r="AI657" s="6"/>
      <c r="AJ657" s="6"/>
    </row>
    <row r="658" spans="1:36" ht="15.75" customHeight="1" x14ac:dyDescent="0.35">
      <c r="A658" s="6"/>
      <c r="B658" s="6"/>
      <c r="C658" s="6"/>
      <c r="D658" s="6"/>
      <c r="E658" s="6"/>
      <c r="F658" s="6"/>
      <c r="G658" s="6"/>
      <c r="H658" s="6"/>
      <c r="I658" s="6"/>
      <c r="J658" s="6"/>
      <c r="K658" s="6"/>
      <c r="L658" s="6"/>
      <c r="M658" s="6"/>
      <c r="N658" s="6"/>
      <c r="O658" s="6"/>
      <c r="P658" s="6"/>
      <c r="Q658" s="6"/>
      <c r="R658" s="6"/>
      <c r="S658" s="23"/>
      <c r="T658" s="23"/>
      <c r="U658" s="23"/>
      <c r="V658" s="6"/>
      <c r="W658" s="6"/>
      <c r="X658" s="6"/>
      <c r="Y658" s="6"/>
      <c r="Z658" s="6"/>
      <c r="AA658" s="6"/>
      <c r="AB658" s="6"/>
      <c r="AC658" s="6"/>
      <c r="AD658" s="6"/>
      <c r="AE658" s="6"/>
      <c r="AF658" s="6"/>
      <c r="AG658" s="6"/>
      <c r="AH658" s="6"/>
      <c r="AI658" s="6"/>
      <c r="AJ658" s="6"/>
    </row>
    <row r="659" spans="1:36" ht="15.75" customHeight="1" x14ac:dyDescent="0.35">
      <c r="A659" s="6"/>
      <c r="B659" s="6"/>
      <c r="C659" s="6"/>
      <c r="D659" s="6"/>
      <c r="E659" s="6"/>
      <c r="F659" s="6"/>
      <c r="G659" s="6"/>
      <c r="H659" s="6"/>
      <c r="I659" s="6"/>
      <c r="J659" s="6"/>
      <c r="K659" s="6"/>
      <c r="L659" s="6"/>
      <c r="M659" s="6"/>
      <c r="N659" s="6"/>
      <c r="O659" s="6"/>
      <c r="P659" s="6"/>
      <c r="Q659" s="6"/>
      <c r="R659" s="6"/>
      <c r="S659" s="23"/>
      <c r="T659" s="23"/>
      <c r="U659" s="23"/>
      <c r="V659" s="6"/>
      <c r="W659" s="6"/>
      <c r="X659" s="6"/>
      <c r="Y659" s="6"/>
      <c r="Z659" s="6"/>
      <c r="AA659" s="6"/>
      <c r="AB659" s="6"/>
      <c r="AC659" s="6"/>
      <c r="AD659" s="6"/>
      <c r="AE659" s="6"/>
      <c r="AF659" s="6"/>
      <c r="AG659" s="6"/>
      <c r="AH659" s="6"/>
      <c r="AI659" s="6"/>
      <c r="AJ659" s="6"/>
    </row>
    <row r="660" spans="1:36" ht="15.75" customHeight="1" x14ac:dyDescent="0.35">
      <c r="A660" s="6"/>
      <c r="B660" s="6"/>
      <c r="C660" s="6"/>
      <c r="D660" s="6"/>
      <c r="E660" s="6"/>
      <c r="F660" s="6"/>
      <c r="G660" s="6"/>
      <c r="H660" s="6"/>
      <c r="I660" s="6"/>
      <c r="J660" s="6"/>
      <c r="K660" s="6"/>
      <c r="L660" s="6"/>
      <c r="M660" s="6"/>
      <c r="N660" s="6"/>
      <c r="O660" s="6"/>
      <c r="P660" s="6"/>
      <c r="Q660" s="6"/>
      <c r="R660" s="6"/>
      <c r="S660" s="23"/>
      <c r="T660" s="23"/>
      <c r="U660" s="23"/>
      <c r="V660" s="6"/>
      <c r="W660" s="6"/>
      <c r="X660" s="6"/>
      <c r="Y660" s="6"/>
      <c r="Z660" s="6"/>
      <c r="AA660" s="6"/>
      <c r="AB660" s="6"/>
      <c r="AC660" s="6"/>
      <c r="AD660" s="6"/>
      <c r="AE660" s="6"/>
      <c r="AF660" s="6"/>
      <c r="AG660" s="6"/>
      <c r="AH660" s="6"/>
      <c r="AI660" s="6"/>
      <c r="AJ660" s="6"/>
    </row>
    <row r="661" spans="1:36" ht="15.75" customHeight="1" x14ac:dyDescent="0.35">
      <c r="A661" s="6"/>
      <c r="B661" s="6"/>
      <c r="C661" s="6"/>
      <c r="D661" s="6"/>
      <c r="E661" s="6"/>
      <c r="F661" s="6"/>
      <c r="G661" s="6"/>
      <c r="H661" s="6"/>
      <c r="I661" s="6"/>
      <c r="J661" s="6"/>
      <c r="K661" s="6"/>
      <c r="L661" s="6"/>
      <c r="M661" s="6"/>
      <c r="N661" s="6"/>
      <c r="O661" s="6"/>
      <c r="P661" s="6"/>
      <c r="Q661" s="6"/>
      <c r="R661" s="6"/>
      <c r="S661" s="23"/>
      <c r="T661" s="23"/>
      <c r="U661" s="23"/>
      <c r="V661" s="6"/>
      <c r="W661" s="6"/>
      <c r="X661" s="6"/>
      <c r="Y661" s="6"/>
      <c r="Z661" s="6"/>
      <c r="AA661" s="6"/>
      <c r="AB661" s="6"/>
      <c r="AC661" s="6"/>
      <c r="AD661" s="6"/>
      <c r="AE661" s="6"/>
      <c r="AF661" s="6"/>
      <c r="AG661" s="6"/>
      <c r="AH661" s="6"/>
      <c r="AI661" s="6"/>
      <c r="AJ661" s="6"/>
    </row>
    <row r="662" spans="1:36" ht="15.75" customHeight="1" x14ac:dyDescent="0.35">
      <c r="A662" s="6"/>
      <c r="B662" s="6"/>
      <c r="C662" s="6"/>
      <c r="D662" s="6"/>
      <c r="E662" s="6"/>
      <c r="F662" s="6"/>
      <c r="G662" s="6"/>
      <c r="H662" s="6"/>
      <c r="I662" s="6"/>
      <c r="J662" s="6"/>
      <c r="K662" s="6"/>
      <c r="L662" s="6"/>
      <c r="M662" s="6"/>
      <c r="N662" s="6"/>
      <c r="O662" s="6"/>
      <c r="P662" s="6"/>
      <c r="Q662" s="6"/>
      <c r="R662" s="6"/>
      <c r="S662" s="23"/>
      <c r="T662" s="23"/>
      <c r="U662" s="23"/>
      <c r="V662" s="6"/>
      <c r="W662" s="6"/>
      <c r="X662" s="6"/>
      <c r="Y662" s="6"/>
      <c r="Z662" s="6"/>
      <c r="AA662" s="6"/>
      <c r="AB662" s="6"/>
      <c r="AC662" s="6"/>
      <c r="AD662" s="6"/>
      <c r="AE662" s="6"/>
      <c r="AF662" s="6"/>
      <c r="AG662" s="6"/>
      <c r="AH662" s="6"/>
      <c r="AI662" s="6"/>
      <c r="AJ662" s="6"/>
    </row>
    <row r="663" spans="1:36" ht="15.75" customHeight="1" x14ac:dyDescent="0.35">
      <c r="A663" s="6"/>
      <c r="B663" s="6"/>
      <c r="C663" s="6"/>
      <c r="D663" s="6"/>
      <c r="E663" s="6"/>
      <c r="F663" s="6"/>
      <c r="G663" s="6"/>
      <c r="H663" s="6"/>
      <c r="I663" s="6"/>
      <c r="J663" s="6"/>
      <c r="K663" s="6"/>
      <c r="L663" s="6"/>
      <c r="M663" s="6"/>
      <c r="N663" s="6"/>
      <c r="O663" s="6"/>
      <c r="P663" s="6"/>
      <c r="Q663" s="6"/>
      <c r="R663" s="6"/>
      <c r="S663" s="23"/>
      <c r="T663" s="23"/>
      <c r="U663" s="23"/>
      <c r="V663" s="6"/>
      <c r="W663" s="6"/>
      <c r="X663" s="6"/>
      <c r="Y663" s="6"/>
      <c r="Z663" s="6"/>
      <c r="AA663" s="6"/>
      <c r="AB663" s="6"/>
      <c r="AC663" s="6"/>
      <c r="AD663" s="6"/>
      <c r="AE663" s="6"/>
      <c r="AF663" s="6"/>
      <c r="AG663" s="6"/>
      <c r="AH663" s="6"/>
      <c r="AI663" s="6"/>
      <c r="AJ663" s="6"/>
    </row>
    <row r="664" spans="1:36" ht="15.75" customHeight="1" x14ac:dyDescent="0.35">
      <c r="A664" s="6"/>
      <c r="B664" s="6"/>
      <c r="C664" s="6"/>
      <c r="D664" s="6"/>
      <c r="E664" s="6"/>
      <c r="F664" s="6"/>
      <c r="G664" s="6"/>
      <c r="H664" s="6"/>
      <c r="I664" s="6"/>
      <c r="J664" s="6"/>
      <c r="K664" s="6"/>
      <c r="L664" s="6"/>
      <c r="M664" s="6"/>
      <c r="N664" s="6"/>
      <c r="O664" s="6"/>
      <c r="P664" s="6"/>
      <c r="Q664" s="6"/>
      <c r="R664" s="6"/>
      <c r="S664" s="23"/>
      <c r="T664" s="23"/>
      <c r="U664" s="23"/>
      <c r="V664" s="6"/>
      <c r="W664" s="6"/>
      <c r="X664" s="6"/>
      <c r="Y664" s="6"/>
      <c r="Z664" s="6"/>
      <c r="AA664" s="6"/>
      <c r="AB664" s="6"/>
      <c r="AC664" s="6"/>
      <c r="AD664" s="6"/>
      <c r="AE664" s="6"/>
      <c r="AF664" s="6"/>
      <c r="AG664" s="6"/>
      <c r="AH664" s="6"/>
      <c r="AI664" s="6"/>
      <c r="AJ664" s="6"/>
    </row>
    <row r="665" spans="1:36" ht="15.75" customHeight="1" x14ac:dyDescent="0.35">
      <c r="A665" s="6"/>
      <c r="B665" s="6"/>
      <c r="C665" s="6"/>
      <c r="D665" s="6"/>
      <c r="E665" s="6"/>
      <c r="F665" s="6"/>
      <c r="G665" s="6"/>
      <c r="H665" s="6"/>
      <c r="I665" s="6"/>
      <c r="J665" s="6"/>
      <c r="K665" s="6"/>
      <c r="L665" s="6"/>
      <c r="M665" s="6"/>
      <c r="N665" s="6"/>
      <c r="O665" s="6"/>
      <c r="P665" s="6"/>
      <c r="Q665" s="6"/>
      <c r="R665" s="6"/>
      <c r="S665" s="23"/>
      <c r="T665" s="23"/>
      <c r="U665" s="23"/>
      <c r="V665" s="6"/>
      <c r="W665" s="6"/>
      <c r="X665" s="6"/>
      <c r="Y665" s="6"/>
      <c r="Z665" s="6"/>
      <c r="AA665" s="6"/>
      <c r="AB665" s="6"/>
      <c r="AC665" s="6"/>
      <c r="AD665" s="6"/>
      <c r="AE665" s="6"/>
      <c r="AF665" s="6"/>
      <c r="AG665" s="6"/>
      <c r="AH665" s="6"/>
      <c r="AI665" s="6"/>
      <c r="AJ665" s="6"/>
    </row>
    <row r="666" spans="1:36" ht="15.75" customHeight="1" x14ac:dyDescent="0.35">
      <c r="A666" s="6"/>
      <c r="B666" s="6"/>
      <c r="C666" s="6"/>
      <c r="D666" s="6"/>
      <c r="E666" s="6"/>
      <c r="F666" s="6"/>
      <c r="G666" s="6"/>
      <c r="H666" s="6"/>
      <c r="I666" s="6"/>
      <c r="J666" s="6"/>
      <c r="K666" s="6"/>
      <c r="L666" s="6"/>
      <c r="M666" s="6"/>
      <c r="N666" s="6"/>
      <c r="O666" s="6"/>
      <c r="P666" s="6"/>
      <c r="Q666" s="6"/>
      <c r="R666" s="6"/>
      <c r="S666" s="23"/>
      <c r="T666" s="23"/>
      <c r="U666" s="23"/>
      <c r="V666" s="6"/>
      <c r="W666" s="6"/>
      <c r="X666" s="6"/>
      <c r="Y666" s="6"/>
      <c r="Z666" s="6"/>
      <c r="AA666" s="6"/>
      <c r="AB666" s="6"/>
      <c r="AC666" s="6"/>
      <c r="AD666" s="6"/>
      <c r="AE666" s="6"/>
      <c r="AF666" s="6"/>
      <c r="AG666" s="6"/>
      <c r="AH666" s="6"/>
      <c r="AI666" s="6"/>
      <c r="AJ666" s="6"/>
    </row>
    <row r="667" spans="1:36" ht="15.75" customHeight="1" x14ac:dyDescent="0.35">
      <c r="A667" s="6"/>
      <c r="B667" s="6"/>
      <c r="C667" s="6"/>
      <c r="D667" s="6"/>
      <c r="E667" s="6"/>
      <c r="F667" s="6"/>
      <c r="G667" s="6"/>
      <c r="H667" s="6"/>
      <c r="I667" s="6"/>
      <c r="J667" s="6"/>
      <c r="K667" s="6"/>
      <c r="L667" s="6"/>
      <c r="M667" s="6"/>
      <c r="N667" s="6"/>
      <c r="O667" s="6"/>
      <c r="P667" s="6"/>
      <c r="Q667" s="6"/>
      <c r="R667" s="6"/>
      <c r="S667" s="23"/>
      <c r="T667" s="23"/>
      <c r="U667" s="23"/>
      <c r="V667" s="6"/>
      <c r="W667" s="6"/>
      <c r="X667" s="6"/>
      <c r="Y667" s="6"/>
      <c r="Z667" s="6"/>
      <c r="AA667" s="6"/>
      <c r="AB667" s="6"/>
      <c r="AC667" s="6"/>
      <c r="AD667" s="6"/>
      <c r="AE667" s="6"/>
      <c r="AF667" s="6"/>
      <c r="AG667" s="6"/>
      <c r="AH667" s="6"/>
      <c r="AI667" s="6"/>
      <c r="AJ667" s="6"/>
    </row>
    <row r="668" spans="1:36" ht="15.75" customHeight="1" x14ac:dyDescent="0.35">
      <c r="A668" s="6"/>
      <c r="B668" s="6"/>
      <c r="C668" s="6"/>
      <c r="D668" s="6"/>
      <c r="E668" s="6"/>
      <c r="F668" s="6"/>
      <c r="G668" s="6"/>
      <c r="H668" s="6"/>
      <c r="I668" s="6"/>
      <c r="J668" s="6"/>
      <c r="K668" s="6"/>
      <c r="L668" s="6"/>
      <c r="M668" s="6"/>
      <c r="N668" s="6"/>
      <c r="O668" s="6"/>
      <c r="P668" s="6"/>
      <c r="Q668" s="6"/>
      <c r="R668" s="6"/>
      <c r="S668" s="23"/>
      <c r="T668" s="23"/>
      <c r="U668" s="23"/>
      <c r="V668" s="6"/>
      <c r="W668" s="6"/>
      <c r="X668" s="6"/>
      <c r="Y668" s="6"/>
      <c r="Z668" s="6"/>
      <c r="AA668" s="6"/>
      <c r="AB668" s="6"/>
      <c r="AC668" s="6"/>
      <c r="AD668" s="6"/>
      <c r="AE668" s="6"/>
      <c r="AF668" s="6"/>
      <c r="AG668" s="6"/>
      <c r="AH668" s="6"/>
      <c r="AI668" s="6"/>
      <c r="AJ668" s="6"/>
    </row>
    <row r="669" spans="1:36" ht="15.75" customHeight="1" x14ac:dyDescent="0.35">
      <c r="A669" s="6"/>
      <c r="B669" s="6"/>
      <c r="C669" s="6"/>
      <c r="D669" s="6"/>
      <c r="E669" s="6"/>
      <c r="F669" s="6"/>
      <c r="G669" s="6"/>
      <c r="H669" s="6"/>
      <c r="I669" s="6"/>
      <c r="J669" s="6"/>
      <c r="K669" s="6"/>
      <c r="L669" s="6"/>
      <c r="M669" s="6"/>
      <c r="N669" s="6"/>
      <c r="O669" s="6"/>
      <c r="P669" s="6"/>
      <c r="Q669" s="6"/>
      <c r="R669" s="6"/>
      <c r="S669" s="23"/>
      <c r="T669" s="23"/>
      <c r="U669" s="23"/>
      <c r="V669" s="6"/>
      <c r="W669" s="6"/>
      <c r="X669" s="6"/>
      <c r="Y669" s="6"/>
      <c r="Z669" s="6"/>
      <c r="AA669" s="6"/>
      <c r="AB669" s="6"/>
      <c r="AC669" s="6"/>
      <c r="AD669" s="6"/>
      <c r="AE669" s="6"/>
      <c r="AF669" s="6"/>
      <c r="AG669" s="6"/>
      <c r="AH669" s="6"/>
      <c r="AI669" s="6"/>
      <c r="AJ669" s="6"/>
    </row>
    <row r="670" spans="1:36" ht="15.75" customHeight="1" x14ac:dyDescent="0.35">
      <c r="A670" s="6"/>
      <c r="B670" s="6"/>
      <c r="C670" s="6"/>
      <c r="D670" s="6"/>
      <c r="E670" s="6"/>
      <c r="F670" s="6"/>
      <c r="G670" s="6"/>
      <c r="H670" s="6"/>
      <c r="I670" s="6"/>
      <c r="J670" s="6"/>
      <c r="K670" s="6"/>
      <c r="L670" s="6"/>
      <c r="M670" s="6"/>
      <c r="N670" s="6"/>
      <c r="O670" s="6"/>
      <c r="P670" s="6"/>
      <c r="Q670" s="6"/>
      <c r="R670" s="6"/>
      <c r="S670" s="23"/>
      <c r="T670" s="23"/>
      <c r="U670" s="23"/>
      <c r="V670" s="6"/>
      <c r="W670" s="6"/>
      <c r="X670" s="6"/>
      <c r="Y670" s="6"/>
      <c r="Z670" s="6"/>
      <c r="AA670" s="6"/>
      <c r="AB670" s="6"/>
      <c r="AC670" s="6"/>
      <c r="AD670" s="6"/>
      <c r="AE670" s="6"/>
      <c r="AF670" s="6"/>
      <c r="AG670" s="6"/>
      <c r="AH670" s="6"/>
      <c r="AI670" s="6"/>
      <c r="AJ670" s="6"/>
    </row>
    <row r="671" spans="1:36" ht="15.75" customHeight="1" x14ac:dyDescent="0.35">
      <c r="A671" s="6"/>
      <c r="B671" s="6"/>
      <c r="C671" s="6"/>
      <c r="D671" s="6"/>
      <c r="E671" s="6"/>
      <c r="F671" s="6"/>
      <c r="G671" s="6"/>
      <c r="H671" s="6"/>
      <c r="I671" s="6"/>
      <c r="J671" s="6"/>
      <c r="K671" s="6"/>
      <c r="L671" s="6"/>
      <c r="M671" s="6"/>
      <c r="N671" s="6"/>
      <c r="O671" s="6"/>
      <c r="P671" s="6"/>
      <c r="Q671" s="6"/>
      <c r="R671" s="6"/>
      <c r="S671" s="23"/>
      <c r="T671" s="23"/>
      <c r="U671" s="23"/>
      <c r="V671" s="6"/>
      <c r="W671" s="6"/>
      <c r="X671" s="6"/>
      <c r="Y671" s="6"/>
      <c r="Z671" s="6"/>
      <c r="AA671" s="6"/>
      <c r="AB671" s="6"/>
      <c r="AC671" s="6"/>
      <c r="AD671" s="6"/>
      <c r="AE671" s="6"/>
      <c r="AF671" s="6"/>
      <c r="AG671" s="6"/>
      <c r="AH671" s="6"/>
      <c r="AI671" s="6"/>
      <c r="AJ671" s="6"/>
    </row>
    <row r="672" spans="1:36" ht="15.75" customHeight="1" x14ac:dyDescent="0.35">
      <c r="A672" s="6"/>
      <c r="B672" s="6"/>
      <c r="C672" s="6"/>
      <c r="D672" s="6"/>
      <c r="E672" s="6"/>
      <c r="F672" s="6"/>
      <c r="G672" s="6"/>
      <c r="H672" s="6"/>
      <c r="I672" s="6"/>
      <c r="J672" s="6"/>
      <c r="K672" s="6"/>
      <c r="L672" s="6"/>
      <c r="M672" s="6"/>
      <c r="N672" s="6"/>
      <c r="O672" s="6"/>
      <c r="P672" s="6"/>
      <c r="Q672" s="6"/>
      <c r="R672" s="6"/>
      <c r="S672" s="23"/>
      <c r="T672" s="23"/>
      <c r="U672" s="23"/>
      <c r="V672" s="6"/>
      <c r="W672" s="6"/>
      <c r="X672" s="6"/>
      <c r="Y672" s="6"/>
      <c r="Z672" s="6"/>
      <c r="AA672" s="6"/>
      <c r="AB672" s="6"/>
      <c r="AC672" s="6"/>
      <c r="AD672" s="6"/>
      <c r="AE672" s="6"/>
      <c r="AF672" s="6"/>
      <c r="AG672" s="6"/>
      <c r="AH672" s="6"/>
      <c r="AI672" s="6"/>
      <c r="AJ672" s="6"/>
    </row>
    <row r="673" spans="1:36" ht="15.75" customHeight="1" x14ac:dyDescent="0.35">
      <c r="A673" s="6"/>
      <c r="B673" s="6"/>
      <c r="C673" s="6"/>
      <c r="D673" s="6"/>
      <c r="E673" s="6"/>
      <c r="F673" s="6"/>
      <c r="G673" s="6"/>
      <c r="H673" s="6"/>
      <c r="I673" s="6"/>
      <c r="J673" s="6"/>
      <c r="K673" s="6"/>
      <c r="L673" s="6"/>
      <c r="M673" s="6"/>
      <c r="N673" s="6"/>
      <c r="O673" s="6"/>
      <c r="P673" s="6"/>
      <c r="Q673" s="6"/>
      <c r="R673" s="6"/>
      <c r="S673" s="23"/>
      <c r="T673" s="23"/>
      <c r="U673" s="23"/>
      <c r="V673" s="6"/>
      <c r="W673" s="6"/>
      <c r="X673" s="6"/>
      <c r="Y673" s="6"/>
      <c r="Z673" s="6"/>
      <c r="AA673" s="6"/>
      <c r="AB673" s="6"/>
      <c r="AC673" s="6"/>
      <c r="AD673" s="6"/>
      <c r="AE673" s="6"/>
      <c r="AF673" s="6"/>
      <c r="AG673" s="6"/>
      <c r="AH673" s="6"/>
      <c r="AI673" s="6"/>
      <c r="AJ673" s="6"/>
    </row>
    <row r="674" spans="1:36" ht="15.75" customHeight="1" x14ac:dyDescent="0.35">
      <c r="A674" s="6"/>
      <c r="B674" s="6"/>
      <c r="C674" s="6"/>
      <c r="D674" s="6"/>
      <c r="E674" s="6"/>
      <c r="F674" s="6"/>
      <c r="G674" s="6"/>
      <c r="H674" s="6"/>
      <c r="I674" s="6"/>
      <c r="J674" s="6"/>
      <c r="K674" s="6"/>
      <c r="L674" s="6"/>
      <c r="M674" s="6"/>
      <c r="N674" s="6"/>
      <c r="O674" s="6"/>
      <c r="P674" s="6"/>
      <c r="Q674" s="6"/>
      <c r="R674" s="6"/>
      <c r="S674" s="23"/>
      <c r="T674" s="23"/>
      <c r="U674" s="23"/>
      <c r="V674" s="6"/>
      <c r="W674" s="6"/>
      <c r="X674" s="6"/>
      <c r="Y674" s="6"/>
      <c r="Z674" s="6"/>
      <c r="AA674" s="6"/>
      <c r="AB674" s="6"/>
      <c r="AC674" s="6"/>
      <c r="AD674" s="6"/>
      <c r="AE674" s="6"/>
      <c r="AF674" s="6"/>
      <c r="AG674" s="6"/>
      <c r="AH674" s="6"/>
      <c r="AI674" s="6"/>
      <c r="AJ674" s="6"/>
    </row>
    <row r="675" spans="1:36" ht="15.75" customHeight="1" x14ac:dyDescent="0.35">
      <c r="A675" s="6"/>
      <c r="B675" s="6"/>
      <c r="C675" s="6"/>
      <c r="D675" s="6"/>
      <c r="E675" s="6"/>
      <c r="F675" s="6"/>
      <c r="G675" s="6"/>
      <c r="H675" s="6"/>
      <c r="I675" s="6"/>
      <c r="J675" s="6"/>
      <c r="K675" s="6"/>
      <c r="L675" s="6"/>
      <c r="M675" s="6"/>
      <c r="N675" s="6"/>
      <c r="O675" s="6"/>
      <c r="P675" s="6"/>
      <c r="Q675" s="6"/>
      <c r="R675" s="6"/>
      <c r="S675" s="23"/>
      <c r="T675" s="23"/>
      <c r="U675" s="23"/>
      <c r="V675" s="6"/>
      <c r="W675" s="6"/>
      <c r="X675" s="6"/>
      <c r="Y675" s="6"/>
      <c r="Z675" s="6"/>
      <c r="AA675" s="6"/>
      <c r="AB675" s="6"/>
      <c r="AC675" s="6"/>
      <c r="AD675" s="6"/>
      <c r="AE675" s="6"/>
      <c r="AF675" s="6"/>
      <c r="AG675" s="6"/>
      <c r="AH675" s="6"/>
      <c r="AI675" s="6"/>
      <c r="AJ675" s="6"/>
    </row>
    <row r="676" spans="1:36" ht="15.75" customHeight="1" x14ac:dyDescent="0.35">
      <c r="A676" s="6"/>
      <c r="B676" s="6"/>
      <c r="C676" s="6"/>
      <c r="D676" s="6"/>
      <c r="E676" s="6"/>
      <c r="F676" s="6"/>
      <c r="G676" s="6"/>
      <c r="H676" s="6"/>
      <c r="I676" s="6"/>
      <c r="J676" s="6"/>
      <c r="K676" s="6"/>
      <c r="L676" s="6"/>
      <c r="M676" s="6"/>
      <c r="N676" s="6"/>
      <c r="O676" s="6"/>
      <c r="P676" s="6"/>
      <c r="Q676" s="6"/>
      <c r="R676" s="6"/>
      <c r="S676" s="23"/>
      <c r="T676" s="23"/>
      <c r="U676" s="23"/>
      <c r="V676" s="6"/>
      <c r="W676" s="6"/>
      <c r="X676" s="6"/>
      <c r="Y676" s="6"/>
      <c r="Z676" s="6"/>
      <c r="AA676" s="6"/>
      <c r="AB676" s="6"/>
      <c r="AC676" s="6"/>
      <c r="AD676" s="6"/>
      <c r="AE676" s="6"/>
      <c r="AF676" s="6"/>
      <c r="AG676" s="6"/>
      <c r="AH676" s="6"/>
      <c r="AI676" s="6"/>
      <c r="AJ676" s="6"/>
    </row>
    <row r="677" spans="1:36" ht="15.75" customHeight="1" x14ac:dyDescent="0.35">
      <c r="A677" s="6"/>
      <c r="B677" s="6"/>
      <c r="C677" s="6"/>
      <c r="D677" s="6"/>
      <c r="E677" s="6"/>
      <c r="F677" s="6"/>
      <c r="G677" s="6"/>
      <c r="H677" s="6"/>
      <c r="I677" s="6"/>
      <c r="J677" s="6"/>
      <c r="K677" s="6"/>
      <c r="L677" s="6"/>
      <c r="M677" s="6"/>
      <c r="N677" s="6"/>
      <c r="O677" s="6"/>
      <c r="P677" s="6"/>
      <c r="Q677" s="6"/>
      <c r="R677" s="6"/>
      <c r="S677" s="23"/>
      <c r="T677" s="23"/>
      <c r="U677" s="23"/>
      <c r="V677" s="6"/>
      <c r="W677" s="6"/>
      <c r="X677" s="6"/>
      <c r="Y677" s="6"/>
      <c r="Z677" s="6"/>
      <c r="AA677" s="6"/>
      <c r="AB677" s="6"/>
      <c r="AC677" s="6"/>
      <c r="AD677" s="6"/>
      <c r="AE677" s="6"/>
      <c r="AF677" s="6"/>
      <c r="AG677" s="6"/>
      <c r="AH677" s="6"/>
      <c r="AI677" s="6"/>
      <c r="AJ677" s="6"/>
    </row>
    <row r="678" spans="1:36" ht="15.75" customHeight="1" x14ac:dyDescent="0.35">
      <c r="A678" s="6"/>
      <c r="B678" s="6"/>
      <c r="C678" s="6"/>
      <c r="D678" s="6"/>
      <c r="E678" s="6"/>
      <c r="F678" s="6"/>
      <c r="G678" s="6"/>
      <c r="H678" s="6"/>
      <c r="I678" s="6"/>
      <c r="J678" s="6"/>
      <c r="K678" s="6"/>
      <c r="L678" s="6"/>
      <c r="M678" s="6"/>
      <c r="N678" s="6"/>
      <c r="O678" s="6"/>
      <c r="P678" s="6"/>
      <c r="Q678" s="6"/>
      <c r="R678" s="6"/>
      <c r="S678" s="23"/>
      <c r="T678" s="23"/>
      <c r="U678" s="23"/>
      <c r="V678" s="6"/>
      <c r="W678" s="6"/>
      <c r="X678" s="6"/>
      <c r="Y678" s="6"/>
      <c r="Z678" s="6"/>
      <c r="AA678" s="6"/>
      <c r="AB678" s="6"/>
      <c r="AC678" s="6"/>
      <c r="AD678" s="6"/>
      <c r="AE678" s="6"/>
      <c r="AF678" s="6"/>
      <c r="AG678" s="6"/>
      <c r="AH678" s="6"/>
      <c r="AI678" s="6"/>
      <c r="AJ678" s="6"/>
    </row>
    <row r="679" spans="1:36" ht="15.75" customHeight="1" x14ac:dyDescent="0.35">
      <c r="A679" s="6"/>
      <c r="B679" s="6"/>
      <c r="C679" s="6"/>
      <c r="D679" s="6"/>
      <c r="E679" s="6"/>
      <c r="F679" s="6"/>
      <c r="G679" s="6"/>
      <c r="H679" s="6"/>
      <c r="I679" s="6"/>
      <c r="J679" s="6"/>
      <c r="K679" s="6"/>
      <c r="L679" s="6"/>
      <c r="M679" s="6"/>
      <c r="N679" s="6"/>
      <c r="O679" s="6"/>
      <c r="P679" s="6"/>
      <c r="Q679" s="6"/>
      <c r="R679" s="6"/>
      <c r="S679" s="23"/>
      <c r="T679" s="23"/>
      <c r="U679" s="23"/>
      <c r="V679" s="6"/>
      <c r="W679" s="6"/>
      <c r="X679" s="6"/>
      <c r="Y679" s="6"/>
      <c r="Z679" s="6"/>
      <c r="AA679" s="6"/>
      <c r="AB679" s="6"/>
      <c r="AC679" s="6"/>
      <c r="AD679" s="6"/>
      <c r="AE679" s="6"/>
      <c r="AF679" s="6"/>
      <c r="AG679" s="6"/>
      <c r="AH679" s="6"/>
      <c r="AI679" s="6"/>
      <c r="AJ679" s="6"/>
    </row>
    <row r="680" spans="1:36" ht="15.75" customHeight="1" x14ac:dyDescent="0.35">
      <c r="A680" s="6"/>
      <c r="B680" s="6"/>
      <c r="C680" s="6"/>
      <c r="D680" s="6"/>
      <c r="E680" s="6"/>
      <c r="F680" s="6"/>
      <c r="G680" s="6"/>
      <c r="H680" s="6"/>
      <c r="I680" s="6"/>
      <c r="J680" s="6"/>
      <c r="K680" s="6"/>
      <c r="L680" s="6"/>
      <c r="M680" s="6"/>
      <c r="N680" s="6"/>
      <c r="O680" s="6"/>
      <c r="P680" s="6"/>
      <c r="Q680" s="6"/>
      <c r="R680" s="6"/>
      <c r="S680" s="23"/>
      <c r="T680" s="23"/>
      <c r="U680" s="23"/>
      <c r="V680" s="6"/>
      <c r="W680" s="6"/>
      <c r="X680" s="6"/>
      <c r="Y680" s="6"/>
      <c r="Z680" s="6"/>
      <c r="AA680" s="6"/>
      <c r="AB680" s="6"/>
      <c r="AC680" s="6"/>
      <c r="AD680" s="6"/>
      <c r="AE680" s="6"/>
      <c r="AF680" s="6"/>
      <c r="AG680" s="6"/>
      <c r="AH680" s="6"/>
      <c r="AI680" s="6"/>
      <c r="AJ680" s="6"/>
    </row>
    <row r="681" spans="1:36" ht="15.75" customHeight="1" x14ac:dyDescent="0.35">
      <c r="A681" s="6"/>
      <c r="B681" s="6"/>
      <c r="C681" s="6"/>
      <c r="D681" s="6"/>
      <c r="E681" s="6"/>
      <c r="F681" s="6"/>
      <c r="G681" s="6"/>
      <c r="H681" s="6"/>
      <c r="I681" s="6"/>
      <c r="J681" s="6"/>
      <c r="K681" s="6"/>
      <c r="L681" s="6"/>
      <c r="M681" s="6"/>
      <c r="N681" s="6"/>
      <c r="O681" s="6"/>
      <c r="P681" s="6"/>
      <c r="Q681" s="6"/>
      <c r="R681" s="6"/>
      <c r="S681" s="23"/>
      <c r="T681" s="23"/>
      <c r="U681" s="23"/>
      <c r="V681" s="6"/>
      <c r="W681" s="6"/>
      <c r="X681" s="6"/>
      <c r="Y681" s="6"/>
      <c r="Z681" s="6"/>
      <c r="AA681" s="6"/>
      <c r="AB681" s="6"/>
      <c r="AC681" s="6"/>
      <c r="AD681" s="6"/>
      <c r="AE681" s="6"/>
      <c r="AF681" s="6"/>
      <c r="AG681" s="6"/>
      <c r="AH681" s="6"/>
      <c r="AI681" s="6"/>
      <c r="AJ681" s="6"/>
    </row>
    <row r="682" spans="1:36" ht="15.75" customHeight="1" x14ac:dyDescent="0.35">
      <c r="A682" s="6"/>
      <c r="B682" s="6"/>
      <c r="C682" s="6"/>
      <c r="D682" s="6"/>
      <c r="E682" s="6"/>
      <c r="F682" s="6"/>
      <c r="G682" s="6"/>
      <c r="H682" s="6"/>
      <c r="I682" s="6"/>
      <c r="J682" s="6"/>
      <c r="K682" s="6"/>
      <c r="L682" s="6"/>
      <c r="M682" s="6"/>
      <c r="N682" s="6"/>
      <c r="O682" s="6"/>
      <c r="P682" s="6"/>
      <c r="Q682" s="6"/>
      <c r="R682" s="6"/>
      <c r="S682" s="23"/>
      <c r="T682" s="23"/>
      <c r="U682" s="23"/>
      <c r="V682" s="6"/>
      <c r="W682" s="6"/>
      <c r="X682" s="6"/>
      <c r="Y682" s="6"/>
      <c r="Z682" s="6"/>
      <c r="AA682" s="6"/>
      <c r="AB682" s="6"/>
      <c r="AC682" s="6"/>
      <c r="AD682" s="6"/>
      <c r="AE682" s="6"/>
      <c r="AF682" s="6"/>
      <c r="AG682" s="6"/>
      <c r="AH682" s="6"/>
      <c r="AI682" s="6"/>
      <c r="AJ682" s="6"/>
    </row>
    <row r="683" spans="1:36" ht="15.75" customHeight="1" x14ac:dyDescent="0.35">
      <c r="A683" s="6"/>
      <c r="B683" s="6"/>
      <c r="C683" s="6"/>
      <c r="D683" s="6"/>
      <c r="E683" s="6"/>
      <c r="F683" s="6"/>
      <c r="G683" s="6"/>
      <c r="H683" s="6"/>
      <c r="I683" s="6"/>
      <c r="J683" s="6"/>
      <c r="K683" s="6"/>
      <c r="L683" s="6"/>
      <c r="M683" s="6"/>
      <c r="N683" s="6"/>
      <c r="O683" s="6"/>
      <c r="P683" s="6"/>
      <c r="Q683" s="6"/>
      <c r="R683" s="6"/>
      <c r="S683" s="23"/>
      <c r="T683" s="23"/>
      <c r="U683" s="23"/>
      <c r="V683" s="6"/>
      <c r="W683" s="6"/>
      <c r="X683" s="6"/>
      <c r="Y683" s="6"/>
      <c r="Z683" s="6"/>
      <c r="AA683" s="6"/>
      <c r="AB683" s="6"/>
      <c r="AC683" s="6"/>
      <c r="AD683" s="6"/>
      <c r="AE683" s="6"/>
      <c r="AF683" s="6"/>
      <c r="AG683" s="6"/>
      <c r="AH683" s="6"/>
      <c r="AI683" s="6"/>
      <c r="AJ683" s="6"/>
    </row>
    <row r="684" spans="1:36" ht="15.75" customHeight="1" x14ac:dyDescent="0.35">
      <c r="A684" s="6"/>
      <c r="B684" s="6"/>
      <c r="C684" s="6"/>
      <c r="D684" s="6"/>
      <c r="E684" s="6"/>
      <c r="F684" s="6"/>
      <c r="G684" s="6"/>
      <c r="H684" s="6"/>
      <c r="I684" s="6"/>
      <c r="J684" s="6"/>
      <c r="K684" s="6"/>
      <c r="L684" s="6"/>
      <c r="M684" s="6"/>
      <c r="N684" s="6"/>
      <c r="O684" s="6"/>
      <c r="P684" s="6"/>
      <c r="Q684" s="6"/>
      <c r="R684" s="6"/>
      <c r="S684" s="23"/>
      <c r="T684" s="23"/>
      <c r="U684" s="23"/>
      <c r="V684" s="6"/>
      <c r="W684" s="6"/>
      <c r="X684" s="6"/>
      <c r="Y684" s="6"/>
      <c r="Z684" s="6"/>
      <c r="AA684" s="6"/>
      <c r="AB684" s="6"/>
      <c r="AC684" s="6"/>
      <c r="AD684" s="6"/>
      <c r="AE684" s="6"/>
      <c r="AF684" s="6"/>
      <c r="AG684" s="6"/>
      <c r="AH684" s="6"/>
      <c r="AI684" s="6"/>
      <c r="AJ684" s="6"/>
    </row>
    <row r="685" spans="1:36" ht="15.75" customHeight="1" x14ac:dyDescent="0.35">
      <c r="A685" s="6"/>
      <c r="B685" s="6"/>
      <c r="C685" s="6"/>
      <c r="D685" s="6"/>
      <c r="E685" s="6"/>
      <c r="F685" s="6"/>
      <c r="G685" s="6"/>
      <c r="H685" s="6"/>
      <c r="I685" s="6"/>
      <c r="J685" s="6"/>
      <c r="K685" s="6"/>
      <c r="L685" s="6"/>
      <c r="M685" s="6"/>
      <c r="N685" s="6"/>
      <c r="O685" s="6"/>
      <c r="P685" s="6"/>
      <c r="Q685" s="6"/>
      <c r="R685" s="6"/>
      <c r="S685" s="23"/>
      <c r="T685" s="23"/>
      <c r="U685" s="23"/>
      <c r="V685" s="6"/>
      <c r="W685" s="6"/>
      <c r="X685" s="6"/>
      <c r="Y685" s="6"/>
      <c r="Z685" s="6"/>
      <c r="AA685" s="6"/>
      <c r="AB685" s="6"/>
      <c r="AC685" s="6"/>
      <c r="AD685" s="6"/>
      <c r="AE685" s="6"/>
      <c r="AF685" s="6"/>
      <c r="AG685" s="6"/>
      <c r="AH685" s="6"/>
      <c r="AI685" s="6"/>
      <c r="AJ685" s="6"/>
    </row>
    <row r="686" spans="1:36" ht="15.75" customHeight="1" x14ac:dyDescent="0.35">
      <c r="A686" s="6"/>
      <c r="B686" s="6"/>
      <c r="C686" s="6"/>
      <c r="D686" s="6"/>
      <c r="E686" s="6"/>
      <c r="F686" s="6"/>
      <c r="G686" s="6"/>
      <c r="H686" s="6"/>
      <c r="I686" s="6"/>
      <c r="J686" s="6"/>
      <c r="K686" s="6"/>
      <c r="L686" s="6"/>
      <c r="M686" s="6"/>
      <c r="N686" s="6"/>
      <c r="O686" s="6"/>
      <c r="P686" s="6"/>
      <c r="Q686" s="6"/>
      <c r="R686" s="6"/>
      <c r="S686" s="23"/>
      <c r="T686" s="23"/>
      <c r="U686" s="23"/>
      <c r="V686" s="6"/>
      <c r="W686" s="6"/>
      <c r="X686" s="6"/>
      <c r="Y686" s="6"/>
      <c r="Z686" s="6"/>
      <c r="AA686" s="6"/>
      <c r="AB686" s="6"/>
      <c r="AC686" s="6"/>
      <c r="AD686" s="6"/>
      <c r="AE686" s="6"/>
      <c r="AF686" s="6"/>
      <c r="AG686" s="6"/>
      <c r="AH686" s="6"/>
      <c r="AI686" s="6"/>
      <c r="AJ686" s="6"/>
    </row>
    <row r="687" spans="1:36" ht="15.75" customHeight="1" x14ac:dyDescent="0.35">
      <c r="A687" s="6"/>
      <c r="B687" s="6"/>
      <c r="C687" s="6"/>
      <c r="D687" s="6"/>
      <c r="E687" s="6"/>
      <c r="F687" s="6"/>
      <c r="G687" s="6"/>
      <c r="H687" s="6"/>
      <c r="I687" s="6"/>
      <c r="J687" s="6"/>
      <c r="K687" s="6"/>
      <c r="L687" s="6"/>
      <c r="M687" s="6"/>
      <c r="N687" s="6"/>
      <c r="O687" s="6"/>
      <c r="P687" s="6"/>
      <c r="Q687" s="6"/>
      <c r="R687" s="6"/>
      <c r="S687" s="23"/>
      <c r="T687" s="23"/>
      <c r="U687" s="23"/>
      <c r="V687" s="6"/>
      <c r="W687" s="6"/>
      <c r="X687" s="6"/>
      <c r="Y687" s="6"/>
      <c r="Z687" s="6"/>
      <c r="AA687" s="6"/>
      <c r="AB687" s="6"/>
      <c r="AC687" s="6"/>
      <c r="AD687" s="6"/>
      <c r="AE687" s="6"/>
      <c r="AF687" s="6"/>
      <c r="AG687" s="6"/>
      <c r="AH687" s="6"/>
      <c r="AI687" s="6"/>
      <c r="AJ687" s="6"/>
    </row>
    <row r="688" spans="1:36" ht="15.75" customHeight="1" x14ac:dyDescent="0.35">
      <c r="A688" s="6"/>
      <c r="B688" s="6"/>
      <c r="C688" s="6"/>
      <c r="D688" s="6"/>
      <c r="E688" s="6"/>
      <c r="F688" s="6"/>
      <c r="G688" s="6"/>
      <c r="H688" s="6"/>
      <c r="I688" s="6"/>
      <c r="J688" s="6"/>
      <c r="K688" s="6"/>
      <c r="L688" s="6"/>
      <c r="M688" s="6"/>
      <c r="N688" s="6"/>
      <c r="O688" s="6"/>
      <c r="P688" s="6"/>
      <c r="Q688" s="6"/>
      <c r="R688" s="6"/>
      <c r="S688" s="23"/>
      <c r="T688" s="23"/>
      <c r="U688" s="23"/>
      <c r="V688" s="6"/>
      <c r="W688" s="6"/>
      <c r="X688" s="6"/>
      <c r="Y688" s="6"/>
      <c r="Z688" s="6"/>
      <c r="AA688" s="6"/>
      <c r="AB688" s="6"/>
      <c r="AC688" s="6"/>
      <c r="AD688" s="6"/>
      <c r="AE688" s="6"/>
      <c r="AF688" s="6"/>
      <c r="AG688" s="6"/>
      <c r="AH688" s="6"/>
      <c r="AI688" s="6"/>
      <c r="AJ688" s="6"/>
    </row>
    <row r="689" spans="1:36" ht="15.75" customHeight="1" x14ac:dyDescent="0.35">
      <c r="A689" s="6"/>
      <c r="B689" s="6"/>
      <c r="C689" s="6"/>
      <c r="D689" s="6"/>
      <c r="E689" s="6"/>
      <c r="F689" s="6"/>
      <c r="G689" s="6"/>
      <c r="H689" s="6"/>
      <c r="I689" s="6"/>
      <c r="J689" s="6"/>
      <c r="K689" s="6"/>
      <c r="L689" s="6"/>
      <c r="M689" s="6"/>
      <c r="N689" s="6"/>
      <c r="O689" s="6"/>
      <c r="P689" s="6"/>
      <c r="Q689" s="6"/>
      <c r="R689" s="6"/>
      <c r="S689" s="23"/>
      <c r="T689" s="23"/>
      <c r="U689" s="23"/>
      <c r="V689" s="6"/>
      <c r="W689" s="6"/>
      <c r="X689" s="6"/>
      <c r="Y689" s="6"/>
      <c r="Z689" s="6"/>
      <c r="AA689" s="6"/>
      <c r="AB689" s="6"/>
      <c r="AC689" s="6"/>
      <c r="AD689" s="6"/>
      <c r="AE689" s="6"/>
      <c r="AF689" s="6"/>
      <c r="AG689" s="6"/>
      <c r="AH689" s="6"/>
      <c r="AI689" s="6"/>
      <c r="AJ689" s="6"/>
    </row>
    <row r="690" spans="1:36" ht="15.75" customHeight="1" x14ac:dyDescent="0.35">
      <c r="A690" s="6"/>
      <c r="B690" s="6"/>
      <c r="C690" s="6"/>
      <c r="D690" s="6"/>
      <c r="E690" s="6"/>
      <c r="F690" s="6"/>
      <c r="G690" s="6"/>
      <c r="H690" s="6"/>
      <c r="I690" s="6"/>
      <c r="J690" s="6"/>
      <c r="K690" s="6"/>
      <c r="L690" s="6"/>
      <c r="M690" s="6"/>
      <c r="N690" s="6"/>
      <c r="O690" s="6"/>
      <c r="P690" s="6"/>
      <c r="Q690" s="6"/>
      <c r="R690" s="6"/>
      <c r="S690" s="23"/>
      <c r="T690" s="23"/>
      <c r="U690" s="23"/>
      <c r="V690" s="6"/>
      <c r="W690" s="6"/>
      <c r="X690" s="6"/>
      <c r="Y690" s="6"/>
      <c r="Z690" s="6"/>
      <c r="AA690" s="6"/>
      <c r="AB690" s="6"/>
      <c r="AC690" s="6"/>
      <c r="AD690" s="6"/>
      <c r="AE690" s="6"/>
      <c r="AF690" s="6"/>
      <c r="AG690" s="6"/>
      <c r="AH690" s="6"/>
      <c r="AI690" s="6"/>
      <c r="AJ690" s="6"/>
    </row>
    <row r="691" spans="1:36" ht="15.75" customHeight="1" x14ac:dyDescent="0.35">
      <c r="A691" s="6"/>
      <c r="B691" s="6"/>
      <c r="C691" s="6"/>
      <c r="D691" s="6"/>
      <c r="E691" s="6"/>
      <c r="F691" s="6"/>
      <c r="G691" s="6"/>
      <c r="H691" s="6"/>
      <c r="I691" s="6"/>
      <c r="J691" s="6"/>
      <c r="K691" s="6"/>
      <c r="L691" s="6"/>
      <c r="M691" s="6"/>
      <c r="N691" s="6"/>
      <c r="O691" s="6"/>
      <c r="P691" s="6"/>
      <c r="Q691" s="6"/>
      <c r="R691" s="6"/>
      <c r="S691" s="23"/>
      <c r="T691" s="23"/>
      <c r="U691" s="23"/>
      <c r="V691" s="6"/>
      <c r="W691" s="6"/>
      <c r="X691" s="6"/>
      <c r="Y691" s="6"/>
      <c r="Z691" s="6"/>
      <c r="AA691" s="6"/>
      <c r="AB691" s="6"/>
      <c r="AC691" s="6"/>
      <c r="AD691" s="6"/>
      <c r="AE691" s="6"/>
      <c r="AF691" s="6"/>
      <c r="AG691" s="6"/>
      <c r="AH691" s="6"/>
      <c r="AI691" s="6"/>
      <c r="AJ691" s="6"/>
    </row>
    <row r="692" spans="1:36" ht="15.75" customHeight="1" x14ac:dyDescent="0.35">
      <c r="A692" s="6"/>
      <c r="B692" s="6"/>
      <c r="C692" s="6"/>
      <c r="D692" s="6"/>
      <c r="E692" s="6"/>
      <c r="F692" s="6"/>
      <c r="G692" s="6"/>
      <c r="H692" s="6"/>
      <c r="I692" s="6"/>
      <c r="J692" s="6"/>
      <c r="K692" s="6"/>
      <c r="L692" s="6"/>
      <c r="M692" s="6"/>
      <c r="N692" s="6"/>
      <c r="O692" s="6"/>
      <c r="P692" s="6"/>
      <c r="Q692" s="6"/>
      <c r="R692" s="6"/>
      <c r="S692" s="23"/>
      <c r="T692" s="23"/>
      <c r="U692" s="23"/>
      <c r="V692" s="6"/>
      <c r="W692" s="6"/>
      <c r="X692" s="6"/>
      <c r="Y692" s="6"/>
      <c r="Z692" s="6"/>
      <c r="AA692" s="6"/>
      <c r="AB692" s="6"/>
      <c r="AC692" s="6"/>
      <c r="AD692" s="6"/>
      <c r="AE692" s="6"/>
      <c r="AF692" s="6"/>
      <c r="AG692" s="6"/>
      <c r="AH692" s="6"/>
      <c r="AI692" s="6"/>
      <c r="AJ692" s="6"/>
    </row>
    <row r="693" spans="1:36" ht="15.75" customHeight="1" x14ac:dyDescent="0.35">
      <c r="A693" s="6"/>
      <c r="B693" s="6"/>
      <c r="C693" s="6"/>
      <c r="D693" s="6"/>
      <c r="E693" s="6"/>
      <c r="F693" s="6"/>
      <c r="G693" s="6"/>
      <c r="H693" s="6"/>
      <c r="I693" s="6"/>
      <c r="J693" s="6"/>
      <c r="K693" s="6"/>
      <c r="L693" s="6"/>
      <c r="M693" s="6"/>
      <c r="N693" s="6"/>
      <c r="O693" s="6"/>
      <c r="P693" s="6"/>
      <c r="Q693" s="6"/>
      <c r="R693" s="6"/>
      <c r="S693" s="23"/>
      <c r="T693" s="23"/>
      <c r="U693" s="23"/>
      <c r="V693" s="6"/>
      <c r="W693" s="6"/>
      <c r="X693" s="6"/>
      <c r="Y693" s="6"/>
      <c r="Z693" s="6"/>
      <c r="AA693" s="6"/>
      <c r="AB693" s="6"/>
      <c r="AC693" s="6"/>
      <c r="AD693" s="6"/>
      <c r="AE693" s="6"/>
      <c r="AF693" s="6"/>
      <c r="AG693" s="6"/>
      <c r="AH693" s="6"/>
      <c r="AI693" s="6"/>
      <c r="AJ693" s="6"/>
    </row>
    <row r="694" spans="1:36" ht="15.75" customHeight="1" x14ac:dyDescent="0.35">
      <c r="A694" s="6"/>
      <c r="B694" s="6"/>
      <c r="C694" s="6"/>
      <c r="D694" s="6"/>
      <c r="E694" s="6"/>
      <c r="F694" s="6"/>
      <c r="G694" s="6"/>
      <c r="H694" s="6"/>
      <c r="I694" s="6"/>
      <c r="J694" s="6"/>
      <c r="K694" s="6"/>
      <c r="L694" s="6"/>
      <c r="M694" s="6"/>
      <c r="N694" s="6"/>
      <c r="O694" s="6"/>
      <c r="P694" s="6"/>
      <c r="Q694" s="6"/>
      <c r="R694" s="6"/>
      <c r="S694" s="23"/>
      <c r="T694" s="23"/>
      <c r="U694" s="23"/>
      <c r="V694" s="6"/>
      <c r="W694" s="6"/>
      <c r="X694" s="6"/>
      <c r="Y694" s="6"/>
      <c r="Z694" s="6"/>
      <c r="AA694" s="6"/>
      <c r="AB694" s="6"/>
      <c r="AC694" s="6"/>
      <c r="AD694" s="6"/>
      <c r="AE694" s="6"/>
      <c r="AF694" s="6"/>
      <c r="AG694" s="6"/>
      <c r="AH694" s="6"/>
      <c r="AI694" s="6"/>
      <c r="AJ694" s="6"/>
    </row>
    <row r="695" spans="1:36" ht="15.75" customHeight="1" x14ac:dyDescent="0.35">
      <c r="A695" s="6"/>
      <c r="B695" s="6"/>
      <c r="C695" s="6"/>
      <c r="D695" s="6"/>
      <c r="E695" s="6"/>
      <c r="F695" s="6"/>
      <c r="G695" s="6"/>
      <c r="H695" s="6"/>
      <c r="I695" s="6"/>
      <c r="J695" s="6"/>
      <c r="K695" s="6"/>
      <c r="L695" s="6"/>
      <c r="M695" s="6"/>
      <c r="N695" s="6"/>
      <c r="O695" s="6"/>
      <c r="P695" s="6"/>
      <c r="Q695" s="6"/>
      <c r="R695" s="6"/>
      <c r="S695" s="23"/>
      <c r="T695" s="23"/>
      <c r="U695" s="23"/>
      <c r="V695" s="6"/>
      <c r="W695" s="6"/>
      <c r="X695" s="6"/>
      <c r="Y695" s="6"/>
      <c r="Z695" s="6"/>
      <c r="AA695" s="6"/>
      <c r="AB695" s="6"/>
      <c r="AC695" s="6"/>
      <c r="AD695" s="6"/>
      <c r="AE695" s="6"/>
      <c r="AF695" s="6"/>
      <c r="AG695" s="6"/>
      <c r="AH695" s="6"/>
      <c r="AI695" s="6"/>
      <c r="AJ695" s="6"/>
    </row>
    <row r="696" spans="1:36" ht="15.75" customHeight="1" x14ac:dyDescent="0.35">
      <c r="A696" s="6"/>
      <c r="B696" s="6"/>
      <c r="C696" s="6"/>
      <c r="D696" s="6"/>
      <c r="E696" s="6"/>
      <c r="F696" s="6"/>
      <c r="G696" s="6"/>
      <c r="H696" s="6"/>
      <c r="I696" s="6"/>
      <c r="J696" s="6"/>
      <c r="K696" s="6"/>
      <c r="L696" s="6"/>
      <c r="M696" s="6"/>
      <c r="N696" s="6"/>
      <c r="O696" s="6"/>
      <c r="P696" s="6"/>
      <c r="Q696" s="6"/>
      <c r="R696" s="6"/>
      <c r="S696" s="23"/>
      <c r="T696" s="23"/>
      <c r="U696" s="23"/>
      <c r="V696" s="6"/>
      <c r="W696" s="6"/>
      <c r="X696" s="6"/>
      <c r="Y696" s="6"/>
      <c r="Z696" s="6"/>
      <c r="AA696" s="6"/>
      <c r="AB696" s="6"/>
      <c r="AC696" s="6"/>
      <c r="AD696" s="6"/>
      <c r="AE696" s="6"/>
      <c r="AF696" s="6"/>
      <c r="AG696" s="6"/>
      <c r="AH696" s="6"/>
      <c r="AI696" s="6"/>
      <c r="AJ696" s="6"/>
    </row>
    <row r="697" spans="1:36" ht="15.75" customHeight="1" x14ac:dyDescent="0.35">
      <c r="A697" s="6"/>
      <c r="B697" s="6"/>
      <c r="C697" s="6"/>
      <c r="D697" s="6"/>
      <c r="E697" s="6"/>
      <c r="F697" s="6"/>
      <c r="G697" s="6"/>
      <c r="H697" s="6"/>
      <c r="I697" s="6"/>
      <c r="J697" s="6"/>
      <c r="K697" s="6"/>
      <c r="L697" s="6"/>
      <c r="M697" s="6"/>
      <c r="N697" s="6"/>
      <c r="O697" s="6"/>
      <c r="P697" s="6"/>
      <c r="Q697" s="6"/>
      <c r="R697" s="6"/>
      <c r="S697" s="23"/>
      <c r="T697" s="23"/>
      <c r="U697" s="23"/>
      <c r="V697" s="6"/>
      <c r="W697" s="6"/>
      <c r="X697" s="6"/>
      <c r="Y697" s="6"/>
      <c r="Z697" s="6"/>
      <c r="AA697" s="6"/>
      <c r="AB697" s="6"/>
      <c r="AC697" s="6"/>
      <c r="AD697" s="6"/>
      <c r="AE697" s="6"/>
      <c r="AF697" s="6"/>
      <c r="AG697" s="6"/>
      <c r="AH697" s="6"/>
      <c r="AI697" s="6"/>
      <c r="AJ697" s="6"/>
    </row>
    <row r="698" spans="1:36" ht="15.75" customHeight="1" x14ac:dyDescent="0.35">
      <c r="A698" s="6"/>
      <c r="B698" s="6"/>
      <c r="C698" s="6"/>
      <c r="D698" s="6"/>
      <c r="E698" s="6"/>
      <c r="F698" s="6"/>
      <c r="G698" s="6"/>
      <c r="H698" s="6"/>
      <c r="I698" s="6"/>
      <c r="J698" s="6"/>
      <c r="K698" s="6"/>
      <c r="L698" s="6"/>
      <c r="M698" s="6"/>
      <c r="N698" s="6"/>
      <c r="O698" s="6"/>
      <c r="P698" s="6"/>
      <c r="Q698" s="6"/>
      <c r="R698" s="6"/>
      <c r="S698" s="23"/>
      <c r="T698" s="23"/>
      <c r="U698" s="23"/>
      <c r="V698" s="6"/>
      <c r="W698" s="6"/>
      <c r="X698" s="6"/>
      <c r="Y698" s="6"/>
      <c r="Z698" s="6"/>
      <c r="AA698" s="6"/>
      <c r="AB698" s="6"/>
      <c r="AC698" s="6"/>
      <c r="AD698" s="6"/>
      <c r="AE698" s="6"/>
      <c r="AF698" s="6"/>
      <c r="AG698" s="6"/>
      <c r="AH698" s="6"/>
      <c r="AI698" s="6"/>
      <c r="AJ698" s="6"/>
    </row>
    <row r="699" spans="1:36" ht="15.75" customHeight="1" x14ac:dyDescent="0.35">
      <c r="A699" s="6"/>
      <c r="B699" s="6"/>
      <c r="C699" s="6"/>
      <c r="D699" s="6"/>
      <c r="E699" s="6"/>
      <c r="F699" s="6"/>
      <c r="G699" s="6"/>
      <c r="H699" s="6"/>
      <c r="I699" s="6"/>
      <c r="J699" s="6"/>
      <c r="K699" s="6"/>
      <c r="L699" s="6"/>
      <c r="M699" s="6"/>
      <c r="N699" s="6"/>
      <c r="O699" s="6"/>
      <c r="P699" s="6"/>
      <c r="Q699" s="6"/>
      <c r="R699" s="6"/>
      <c r="S699" s="23"/>
      <c r="T699" s="23"/>
      <c r="U699" s="23"/>
      <c r="V699" s="6"/>
      <c r="W699" s="6"/>
      <c r="X699" s="6"/>
      <c r="Y699" s="6"/>
      <c r="Z699" s="6"/>
      <c r="AA699" s="6"/>
      <c r="AB699" s="6"/>
      <c r="AC699" s="6"/>
      <c r="AD699" s="6"/>
      <c r="AE699" s="6"/>
      <c r="AF699" s="6"/>
      <c r="AG699" s="6"/>
      <c r="AH699" s="6"/>
      <c r="AI699" s="6"/>
      <c r="AJ699" s="6"/>
    </row>
    <row r="700" spans="1:36" ht="15.75" customHeight="1" x14ac:dyDescent="0.35">
      <c r="A700" s="6"/>
      <c r="B700" s="6"/>
      <c r="C700" s="6"/>
      <c r="D700" s="6"/>
      <c r="E700" s="6"/>
      <c r="F700" s="6"/>
      <c r="G700" s="6"/>
      <c r="H700" s="6"/>
      <c r="I700" s="6"/>
      <c r="J700" s="6"/>
      <c r="K700" s="6"/>
      <c r="L700" s="6"/>
      <c r="M700" s="6"/>
      <c r="N700" s="6"/>
      <c r="O700" s="6"/>
      <c r="P700" s="6"/>
      <c r="Q700" s="6"/>
      <c r="R700" s="6"/>
      <c r="S700" s="23"/>
      <c r="T700" s="23"/>
      <c r="U700" s="23"/>
      <c r="V700" s="6"/>
      <c r="W700" s="6"/>
      <c r="X700" s="6"/>
      <c r="Y700" s="6"/>
      <c r="Z700" s="6"/>
      <c r="AA700" s="6"/>
      <c r="AB700" s="6"/>
      <c r="AC700" s="6"/>
      <c r="AD700" s="6"/>
      <c r="AE700" s="6"/>
      <c r="AF700" s="6"/>
      <c r="AG700" s="6"/>
      <c r="AH700" s="6"/>
      <c r="AI700" s="6"/>
      <c r="AJ700" s="6"/>
    </row>
    <row r="701" spans="1:36" ht="15.75" customHeight="1" x14ac:dyDescent="0.35">
      <c r="A701" s="6"/>
      <c r="B701" s="6"/>
      <c r="C701" s="6"/>
      <c r="D701" s="6"/>
      <c r="E701" s="6"/>
      <c r="F701" s="6"/>
      <c r="G701" s="6"/>
      <c r="H701" s="6"/>
      <c r="I701" s="6"/>
      <c r="J701" s="6"/>
      <c r="K701" s="6"/>
      <c r="L701" s="6"/>
      <c r="M701" s="6"/>
      <c r="N701" s="6"/>
      <c r="O701" s="6"/>
      <c r="P701" s="6"/>
      <c r="Q701" s="6"/>
      <c r="R701" s="6"/>
      <c r="S701" s="23"/>
      <c r="T701" s="23"/>
      <c r="U701" s="23"/>
      <c r="V701" s="6"/>
      <c r="W701" s="6"/>
      <c r="X701" s="6"/>
      <c r="Y701" s="6"/>
      <c r="Z701" s="6"/>
      <c r="AA701" s="6"/>
      <c r="AB701" s="6"/>
      <c r="AC701" s="6"/>
      <c r="AD701" s="6"/>
      <c r="AE701" s="6"/>
      <c r="AF701" s="6"/>
      <c r="AG701" s="6"/>
      <c r="AH701" s="6"/>
      <c r="AI701" s="6"/>
      <c r="AJ701" s="6"/>
    </row>
    <row r="702" spans="1:36" ht="15.75" customHeight="1" x14ac:dyDescent="0.35">
      <c r="A702" s="6"/>
      <c r="B702" s="6"/>
      <c r="C702" s="6"/>
      <c r="D702" s="6"/>
      <c r="E702" s="6"/>
      <c r="F702" s="6"/>
      <c r="G702" s="6"/>
      <c r="H702" s="6"/>
      <c r="I702" s="6"/>
      <c r="J702" s="6"/>
      <c r="K702" s="6"/>
      <c r="L702" s="6"/>
      <c r="M702" s="6"/>
      <c r="N702" s="6"/>
      <c r="O702" s="6"/>
      <c r="P702" s="6"/>
      <c r="Q702" s="6"/>
      <c r="R702" s="6"/>
      <c r="S702" s="23"/>
      <c r="T702" s="23"/>
      <c r="U702" s="23"/>
      <c r="V702" s="6"/>
      <c r="W702" s="6"/>
      <c r="X702" s="6"/>
      <c r="Y702" s="6"/>
      <c r="Z702" s="6"/>
      <c r="AA702" s="6"/>
      <c r="AB702" s="6"/>
      <c r="AC702" s="6"/>
      <c r="AD702" s="6"/>
      <c r="AE702" s="6"/>
      <c r="AF702" s="6"/>
      <c r="AG702" s="6"/>
      <c r="AH702" s="6"/>
      <c r="AI702" s="6"/>
      <c r="AJ702" s="6"/>
    </row>
    <row r="703" spans="1:36" ht="15.75" customHeight="1" x14ac:dyDescent="0.35">
      <c r="A703" s="6"/>
      <c r="B703" s="6"/>
      <c r="C703" s="6"/>
      <c r="D703" s="6"/>
      <c r="E703" s="6"/>
      <c r="F703" s="6"/>
      <c r="G703" s="6"/>
      <c r="H703" s="6"/>
      <c r="I703" s="6"/>
      <c r="J703" s="6"/>
      <c r="K703" s="6"/>
      <c r="L703" s="6"/>
      <c r="M703" s="6"/>
      <c r="N703" s="6"/>
      <c r="O703" s="6"/>
      <c r="P703" s="6"/>
      <c r="Q703" s="6"/>
      <c r="R703" s="6"/>
      <c r="S703" s="23"/>
      <c r="T703" s="23"/>
      <c r="U703" s="23"/>
      <c r="V703" s="6"/>
      <c r="W703" s="6"/>
      <c r="X703" s="6"/>
      <c r="Y703" s="6"/>
      <c r="Z703" s="6"/>
      <c r="AA703" s="6"/>
      <c r="AB703" s="6"/>
      <c r="AC703" s="6"/>
      <c r="AD703" s="6"/>
      <c r="AE703" s="6"/>
      <c r="AF703" s="6"/>
      <c r="AG703" s="6"/>
      <c r="AH703" s="6"/>
      <c r="AI703" s="6"/>
      <c r="AJ703" s="6"/>
    </row>
    <row r="704" spans="1:36" ht="15.75" customHeight="1" x14ac:dyDescent="0.35">
      <c r="A704" s="6"/>
      <c r="B704" s="6"/>
      <c r="C704" s="6"/>
      <c r="D704" s="6"/>
      <c r="E704" s="6"/>
      <c r="F704" s="6"/>
      <c r="G704" s="6"/>
      <c r="H704" s="6"/>
      <c r="I704" s="6"/>
      <c r="J704" s="6"/>
      <c r="K704" s="6"/>
      <c r="L704" s="6"/>
      <c r="M704" s="6"/>
      <c r="N704" s="6"/>
      <c r="O704" s="6"/>
      <c r="P704" s="6"/>
      <c r="Q704" s="6"/>
      <c r="R704" s="6"/>
      <c r="S704" s="23"/>
      <c r="T704" s="23"/>
      <c r="U704" s="23"/>
      <c r="V704" s="6"/>
      <c r="W704" s="6"/>
      <c r="X704" s="6"/>
      <c r="Y704" s="6"/>
      <c r="Z704" s="6"/>
      <c r="AA704" s="6"/>
      <c r="AB704" s="6"/>
      <c r="AC704" s="6"/>
      <c r="AD704" s="6"/>
      <c r="AE704" s="6"/>
      <c r="AF704" s="6"/>
      <c r="AG704" s="6"/>
      <c r="AH704" s="6"/>
      <c r="AI704" s="6"/>
      <c r="AJ704" s="6"/>
    </row>
    <row r="705" spans="1:36" ht="15.75" customHeight="1" x14ac:dyDescent="0.35">
      <c r="A705" s="6"/>
      <c r="B705" s="6"/>
      <c r="C705" s="6"/>
      <c r="D705" s="6"/>
      <c r="E705" s="6"/>
      <c r="F705" s="6"/>
      <c r="G705" s="6"/>
      <c r="H705" s="6"/>
      <c r="I705" s="6"/>
      <c r="J705" s="6"/>
      <c r="K705" s="6"/>
      <c r="L705" s="6"/>
      <c r="M705" s="6"/>
      <c r="N705" s="6"/>
      <c r="O705" s="6"/>
      <c r="P705" s="6"/>
      <c r="Q705" s="6"/>
      <c r="R705" s="6"/>
      <c r="S705" s="23"/>
      <c r="T705" s="23"/>
      <c r="U705" s="23"/>
      <c r="V705" s="6"/>
      <c r="W705" s="6"/>
      <c r="X705" s="6"/>
      <c r="Y705" s="6"/>
      <c r="Z705" s="6"/>
      <c r="AA705" s="6"/>
      <c r="AB705" s="6"/>
      <c r="AC705" s="6"/>
      <c r="AD705" s="6"/>
      <c r="AE705" s="6"/>
      <c r="AF705" s="6"/>
      <c r="AG705" s="6"/>
      <c r="AH705" s="6"/>
      <c r="AI705" s="6"/>
      <c r="AJ705" s="6"/>
    </row>
    <row r="706" spans="1:36" ht="15.75" customHeight="1" x14ac:dyDescent="0.35">
      <c r="A706" s="6"/>
      <c r="B706" s="6"/>
      <c r="C706" s="6"/>
      <c r="D706" s="6"/>
      <c r="E706" s="6"/>
      <c r="F706" s="6"/>
      <c r="G706" s="6"/>
      <c r="H706" s="6"/>
      <c r="I706" s="6"/>
      <c r="J706" s="6"/>
      <c r="K706" s="6"/>
      <c r="L706" s="6"/>
      <c r="M706" s="6"/>
      <c r="N706" s="6"/>
      <c r="O706" s="6"/>
      <c r="P706" s="6"/>
      <c r="Q706" s="6"/>
      <c r="R706" s="6"/>
      <c r="S706" s="23"/>
      <c r="T706" s="23"/>
      <c r="U706" s="23"/>
      <c r="V706" s="6"/>
      <c r="W706" s="6"/>
      <c r="X706" s="6"/>
      <c r="Y706" s="6"/>
      <c r="Z706" s="6"/>
      <c r="AA706" s="6"/>
      <c r="AB706" s="6"/>
      <c r="AC706" s="6"/>
      <c r="AD706" s="6"/>
      <c r="AE706" s="6"/>
      <c r="AF706" s="6"/>
      <c r="AG706" s="6"/>
      <c r="AH706" s="6"/>
      <c r="AI706" s="6"/>
      <c r="AJ706" s="6"/>
    </row>
    <row r="707" spans="1:36" ht="15.75" customHeight="1" x14ac:dyDescent="0.35">
      <c r="A707" s="6"/>
      <c r="B707" s="6"/>
      <c r="C707" s="6"/>
      <c r="D707" s="6"/>
      <c r="E707" s="6"/>
      <c r="F707" s="6"/>
      <c r="G707" s="6"/>
      <c r="H707" s="6"/>
      <c r="I707" s="6"/>
      <c r="J707" s="6"/>
      <c r="K707" s="6"/>
      <c r="L707" s="6"/>
      <c r="M707" s="6"/>
      <c r="N707" s="6"/>
      <c r="O707" s="6"/>
      <c r="P707" s="6"/>
      <c r="Q707" s="6"/>
      <c r="R707" s="6"/>
      <c r="S707" s="23"/>
      <c r="T707" s="23"/>
      <c r="U707" s="23"/>
      <c r="V707" s="6"/>
      <c r="W707" s="6"/>
      <c r="X707" s="6"/>
      <c r="Y707" s="6"/>
      <c r="Z707" s="6"/>
      <c r="AA707" s="6"/>
      <c r="AB707" s="6"/>
      <c r="AC707" s="6"/>
      <c r="AD707" s="6"/>
      <c r="AE707" s="6"/>
      <c r="AF707" s="6"/>
      <c r="AG707" s="6"/>
      <c r="AH707" s="6"/>
      <c r="AI707" s="6"/>
      <c r="AJ707" s="6"/>
    </row>
    <row r="708" spans="1:36" ht="15.75" customHeight="1" x14ac:dyDescent="0.35">
      <c r="A708" s="6"/>
      <c r="B708" s="6"/>
      <c r="C708" s="6"/>
      <c r="D708" s="6"/>
      <c r="E708" s="6"/>
      <c r="F708" s="6"/>
      <c r="G708" s="6"/>
      <c r="H708" s="6"/>
      <c r="I708" s="6"/>
      <c r="J708" s="6"/>
      <c r="K708" s="6"/>
      <c r="L708" s="6"/>
      <c r="M708" s="6"/>
      <c r="N708" s="6"/>
      <c r="O708" s="6"/>
      <c r="P708" s="6"/>
      <c r="Q708" s="6"/>
      <c r="R708" s="6"/>
      <c r="S708" s="23"/>
      <c r="T708" s="23"/>
      <c r="U708" s="23"/>
      <c r="V708" s="6"/>
      <c r="W708" s="6"/>
      <c r="X708" s="6"/>
      <c r="Y708" s="6"/>
      <c r="Z708" s="6"/>
      <c r="AA708" s="6"/>
      <c r="AB708" s="6"/>
      <c r="AC708" s="6"/>
      <c r="AD708" s="6"/>
      <c r="AE708" s="6"/>
      <c r="AF708" s="6"/>
      <c r="AG708" s="6"/>
      <c r="AH708" s="6"/>
      <c r="AI708" s="6"/>
      <c r="AJ708" s="6"/>
    </row>
    <row r="709" spans="1:36" ht="15.75" customHeight="1" x14ac:dyDescent="0.35">
      <c r="A709" s="6"/>
      <c r="B709" s="6"/>
      <c r="C709" s="6"/>
      <c r="D709" s="6"/>
      <c r="E709" s="6"/>
      <c r="F709" s="6"/>
      <c r="G709" s="6"/>
      <c r="H709" s="6"/>
      <c r="I709" s="6"/>
      <c r="J709" s="6"/>
      <c r="K709" s="6"/>
      <c r="L709" s="6"/>
      <c r="M709" s="6"/>
      <c r="N709" s="6"/>
      <c r="O709" s="6"/>
      <c r="P709" s="6"/>
      <c r="Q709" s="6"/>
      <c r="R709" s="6"/>
      <c r="S709" s="23"/>
      <c r="T709" s="23"/>
      <c r="U709" s="23"/>
      <c r="V709" s="6"/>
      <c r="W709" s="6"/>
      <c r="X709" s="6"/>
      <c r="Y709" s="6"/>
      <c r="Z709" s="6"/>
      <c r="AA709" s="6"/>
      <c r="AB709" s="6"/>
      <c r="AC709" s="6"/>
      <c r="AD709" s="6"/>
      <c r="AE709" s="6"/>
      <c r="AF709" s="6"/>
      <c r="AG709" s="6"/>
      <c r="AH709" s="6"/>
      <c r="AI709" s="6"/>
      <c r="AJ709" s="6"/>
    </row>
    <row r="710" spans="1:36" ht="15.75" customHeight="1" x14ac:dyDescent="0.35">
      <c r="A710" s="6"/>
      <c r="B710" s="6"/>
      <c r="C710" s="6"/>
      <c r="D710" s="6"/>
      <c r="E710" s="6"/>
      <c r="F710" s="6"/>
      <c r="G710" s="6"/>
      <c r="H710" s="6"/>
      <c r="I710" s="6"/>
      <c r="J710" s="6"/>
      <c r="K710" s="6"/>
      <c r="L710" s="6"/>
      <c r="M710" s="6"/>
      <c r="N710" s="6"/>
      <c r="O710" s="6"/>
      <c r="P710" s="6"/>
      <c r="Q710" s="6"/>
      <c r="R710" s="6"/>
      <c r="S710" s="23"/>
      <c r="T710" s="23"/>
      <c r="U710" s="23"/>
      <c r="V710" s="6"/>
      <c r="W710" s="6"/>
      <c r="X710" s="6"/>
      <c r="Y710" s="6"/>
      <c r="Z710" s="6"/>
      <c r="AA710" s="6"/>
      <c r="AB710" s="6"/>
      <c r="AC710" s="6"/>
      <c r="AD710" s="6"/>
      <c r="AE710" s="6"/>
      <c r="AF710" s="6"/>
      <c r="AG710" s="6"/>
      <c r="AH710" s="6"/>
      <c r="AI710" s="6"/>
      <c r="AJ710" s="6"/>
    </row>
    <row r="711" spans="1:36" ht="15.75" customHeight="1" x14ac:dyDescent="0.35">
      <c r="A711" s="6"/>
      <c r="B711" s="6"/>
      <c r="C711" s="6"/>
      <c r="D711" s="6"/>
      <c r="E711" s="6"/>
      <c r="F711" s="6"/>
      <c r="G711" s="6"/>
      <c r="H711" s="6"/>
      <c r="I711" s="6"/>
      <c r="J711" s="6"/>
      <c r="K711" s="6"/>
      <c r="L711" s="6"/>
      <c r="M711" s="6"/>
      <c r="N711" s="6"/>
      <c r="O711" s="6"/>
      <c r="P711" s="6"/>
      <c r="Q711" s="6"/>
      <c r="R711" s="6"/>
      <c r="S711" s="23"/>
      <c r="T711" s="23"/>
      <c r="U711" s="23"/>
      <c r="V711" s="6"/>
      <c r="W711" s="6"/>
      <c r="X711" s="6"/>
      <c r="Y711" s="6"/>
      <c r="Z711" s="6"/>
      <c r="AA711" s="6"/>
      <c r="AB711" s="6"/>
      <c r="AC711" s="6"/>
      <c r="AD711" s="6"/>
      <c r="AE711" s="6"/>
      <c r="AF711" s="6"/>
      <c r="AG711" s="6"/>
      <c r="AH711" s="6"/>
      <c r="AI711" s="6"/>
      <c r="AJ711" s="6"/>
    </row>
    <row r="712" spans="1:36" ht="15.75" customHeight="1" x14ac:dyDescent="0.35">
      <c r="A712" s="6"/>
      <c r="B712" s="6"/>
      <c r="C712" s="6"/>
      <c r="D712" s="6"/>
      <c r="E712" s="6"/>
      <c r="F712" s="6"/>
      <c r="G712" s="6"/>
      <c r="H712" s="6"/>
      <c r="I712" s="6"/>
      <c r="J712" s="6"/>
      <c r="K712" s="6"/>
      <c r="L712" s="6"/>
      <c r="M712" s="6"/>
      <c r="N712" s="6"/>
      <c r="O712" s="6"/>
      <c r="P712" s="6"/>
      <c r="Q712" s="6"/>
      <c r="R712" s="6"/>
      <c r="S712" s="23"/>
      <c r="T712" s="23"/>
      <c r="U712" s="23"/>
      <c r="V712" s="6"/>
      <c r="W712" s="6"/>
      <c r="X712" s="6"/>
      <c r="Y712" s="6"/>
      <c r="Z712" s="6"/>
      <c r="AA712" s="6"/>
      <c r="AB712" s="6"/>
      <c r="AC712" s="6"/>
      <c r="AD712" s="6"/>
      <c r="AE712" s="6"/>
      <c r="AF712" s="6"/>
      <c r="AG712" s="6"/>
      <c r="AH712" s="6"/>
      <c r="AI712" s="6"/>
      <c r="AJ712" s="6"/>
    </row>
    <row r="713" spans="1:36" ht="15.75" customHeight="1" x14ac:dyDescent="0.35">
      <c r="A713" s="6"/>
      <c r="B713" s="6"/>
      <c r="C713" s="6"/>
      <c r="D713" s="6"/>
      <c r="E713" s="6"/>
      <c r="F713" s="6"/>
      <c r="G713" s="6"/>
      <c r="H713" s="6"/>
      <c r="I713" s="6"/>
      <c r="J713" s="6"/>
      <c r="K713" s="6"/>
      <c r="L713" s="6"/>
      <c r="M713" s="6"/>
      <c r="N713" s="6"/>
      <c r="O713" s="6"/>
      <c r="P713" s="6"/>
      <c r="Q713" s="6"/>
      <c r="R713" s="6"/>
      <c r="S713" s="23"/>
      <c r="T713" s="23"/>
      <c r="U713" s="23"/>
      <c r="V713" s="6"/>
      <c r="W713" s="6"/>
      <c r="X713" s="6"/>
      <c r="Y713" s="6"/>
      <c r="Z713" s="6"/>
      <c r="AA713" s="6"/>
      <c r="AB713" s="6"/>
      <c r="AC713" s="6"/>
      <c r="AD713" s="6"/>
      <c r="AE713" s="6"/>
      <c r="AF713" s="6"/>
      <c r="AG713" s="6"/>
      <c r="AH713" s="6"/>
      <c r="AI713" s="6"/>
      <c r="AJ713" s="6"/>
    </row>
    <row r="714" spans="1:36" ht="15.75" customHeight="1" x14ac:dyDescent="0.35">
      <c r="A714" s="6"/>
      <c r="B714" s="6"/>
      <c r="C714" s="6"/>
      <c r="D714" s="6"/>
      <c r="E714" s="6"/>
      <c r="F714" s="6"/>
      <c r="G714" s="6"/>
      <c r="H714" s="6"/>
      <c r="I714" s="6"/>
      <c r="J714" s="6"/>
      <c r="K714" s="6"/>
      <c r="L714" s="6"/>
      <c r="M714" s="6"/>
      <c r="N714" s="6"/>
      <c r="O714" s="6"/>
      <c r="P714" s="6"/>
      <c r="Q714" s="6"/>
      <c r="R714" s="6"/>
      <c r="S714" s="23"/>
      <c r="T714" s="23"/>
      <c r="U714" s="23"/>
      <c r="V714" s="6"/>
      <c r="W714" s="6"/>
      <c r="X714" s="6"/>
      <c r="Y714" s="6"/>
      <c r="Z714" s="6"/>
      <c r="AA714" s="6"/>
      <c r="AB714" s="6"/>
      <c r="AC714" s="6"/>
      <c r="AD714" s="6"/>
      <c r="AE714" s="6"/>
      <c r="AF714" s="6"/>
      <c r="AG714" s="6"/>
      <c r="AH714" s="6"/>
      <c r="AI714" s="6"/>
      <c r="AJ714" s="6"/>
    </row>
    <row r="715" spans="1:36" ht="15.75" customHeight="1" x14ac:dyDescent="0.35">
      <c r="A715" s="6"/>
      <c r="B715" s="6"/>
      <c r="C715" s="6"/>
      <c r="D715" s="6"/>
      <c r="E715" s="6"/>
      <c r="F715" s="6"/>
      <c r="G715" s="6"/>
      <c r="H715" s="6"/>
      <c r="I715" s="6"/>
      <c r="J715" s="6"/>
      <c r="K715" s="6"/>
      <c r="L715" s="6"/>
      <c r="M715" s="6"/>
      <c r="N715" s="6"/>
      <c r="O715" s="6"/>
      <c r="P715" s="6"/>
      <c r="Q715" s="6"/>
      <c r="R715" s="6"/>
      <c r="S715" s="23"/>
      <c r="T715" s="23"/>
      <c r="U715" s="23"/>
      <c r="V715" s="6"/>
      <c r="W715" s="6"/>
      <c r="X715" s="6"/>
      <c r="Y715" s="6"/>
      <c r="Z715" s="6"/>
      <c r="AA715" s="6"/>
      <c r="AB715" s="6"/>
      <c r="AC715" s="6"/>
      <c r="AD715" s="6"/>
      <c r="AE715" s="6"/>
      <c r="AF715" s="6"/>
      <c r="AG715" s="6"/>
      <c r="AH715" s="6"/>
      <c r="AI715" s="6"/>
      <c r="AJ715" s="6"/>
    </row>
    <row r="716" spans="1:36" ht="15.75" customHeight="1" x14ac:dyDescent="0.35">
      <c r="A716" s="6"/>
      <c r="B716" s="6"/>
      <c r="C716" s="6"/>
      <c r="D716" s="6"/>
      <c r="E716" s="6"/>
      <c r="F716" s="6"/>
      <c r="G716" s="6"/>
      <c r="H716" s="6"/>
      <c r="I716" s="6"/>
      <c r="J716" s="6"/>
      <c r="K716" s="6"/>
      <c r="L716" s="6"/>
      <c r="M716" s="6"/>
      <c r="N716" s="6"/>
      <c r="O716" s="6"/>
      <c r="P716" s="6"/>
      <c r="Q716" s="6"/>
      <c r="R716" s="6"/>
      <c r="S716" s="23"/>
      <c r="T716" s="23"/>
      <c r="U716" s="23"/>
      <c r="V716" s="6"/>
      <c r="W716" s="6"/>
      <c r="X716" s="6"/>
      <c r="Y716" s="6"/>
      <c r="Z716" s="6"/>
      <c r="AA716" s="6"/>
      <c r="AB716" s="6"/>
      <c r="AC716" s="6"/>
      <c r="AD716" s="6"/>
      <c r="AE716" s="6"/>
      <c r="AF716" s="6"/>
      <c r="AG716" s="6"/>
      <c r="AH716" s="6"/>
      <c r="AI716" s="6"/>
      <c r="AJ716" s="6"/>
    </row>
    <row r="717" spans="1:36" ht="15.75" customHeight="1" x14ac:dyDescent="0.35">
      <c r="A717" s="6"/>
      <c r="B717" s="6"/>
      <c r="C717" s="6"/>
      <c r="D717" s="6"/>
      <c r="E717" s="6"/>
      <c r="F717" s="6"/>
      <c r="G717" s="6"/>
      <c r="H717" s="6"/>
      <c r="I717" s="6"/>
      <c r="J717" s="6"/>
      <c r="K717" s="6"/>
      <c r="L717" s="6"/>
      <c r="M717" s="6"/>
      <c r="N717" s="6"/>
      <c r="O717" s="6"/>
      <c r="P717" s="6"/>
      <c r="Q717" s="6"/>
      <c r="R717" s="6"/>
      <c r="S717" s="23"/>
      <c r="T717" s="23"/>
      <c r="U717" s="23"/>
      <c r="V717" s="6"/>
      <c r="W717" s="6"/>
      <c r="X717" s="6"/>
      <c r="Y717" s="6"/>
      <c r="Z717" s="6"/>
      <c r="AA717" s="6"/>
      <c r="AB717" s="6"/>
      <c r="AC717" s="6"/>
      <c r="AD717" s="6"/>
      <c r="AE717" s="6"/>
      <c r="AF717" s="6"/>
      <c r="AG717" s="6"/>
      <c r="AH717" s="6"/>
      <c r="AI717" s="6"/>
      <c r="AJ717" s="6"/>
    </row>
    <row r="718" spans="1:36" ht="15.75" customHeight="1" x14ac:dyDescent="0.35">
      <c r="A718" s="6"/>
      <c r="B718" s="6"/>
      <c r="C718" s="6"/>
      <c r="D718" s="6"/>
      <c r="E718" s="6"/>
      <c r="F718" s="6"/>
      <c r="G718" s="6"/>
      <c r="H718" s="6"/>
      <c r="I718" s="6"/>
      <c r="J718" s="6"/>
      <c r="K718" s="6"/>
      <c r="L718" s="6"/>
      <c r="M718" s="6"/>
      <c r="N718" s="6"/>
      <c r="O718" s="6"/>
      <c r="P718" s="6"/>
      <c r="Q718" s="6"/>
      <c r="R718" s="6"/>
      <c r="S718" s="23"/>
      <c r="T718" s="23"/>
      <c r="U718" s="23"/>
      <c r="V718" s="6"/>
      <c r="W718" s="6"/>
      <c r="X718" s="6"/>
      <c r="Y718" s="6"/>
      <c r="Z718" s="6"/>
      <c r="AA718" s="6"/>
      <c r="AB718" s="6"/>
      <c r="AC718" s="6"/>
      <c r="AD718" s="6"/>
      <c r="AE718" s="6"/>
      <c r="AF718" s="6"/>
      <c r="AG718" s="6"/>
      <c r="AH718" s="6"/>
      <c r="AI718" s="6"/>
      <c r="AJ718" s="6"/>
    </row>
    <row r="719" spans="1:36" ht="15.75" customHeight="1" x14ac:dyDescent="0.35">
      <c r="A719" s="6"/>
      <c r="B719" s="6"/>
      <c r="C719" s="6"/>
      <c r="D719" s="6"/>
      <c r="E719" s="6"/>
      <c r="F719" s="6"/>
      <c r="G719" s="6"/>
      <c r="H719" s="6"/>
      <c r="I719" s="6"/>
      <c r="J719" s="6"/>
      <c r="K719" s="6"/>
      <c r="L719" s="6"/>
      <c r="M719" s="6"/>
      <c r="N719" s="6"/>
      <c r="O719" s="6"/>
      <c r="P719" s="6"/>
      <c r="Q719" s="6"/>
      <c r="R719" s="6"/>
      <c r="S719" s="23"/>
      <c r="T719" s="23"/>
      <c r="U719" s="23"/>
      <c r="V719" s="6"/>
      <c r="W719" s="6"/>
      <c r="X719" s="6"/>
      <c r="Y719" s="6"/>
      <c r="Z719" s="6"/>
      <c r="AA719" s="6"/>
      <c r="AB719" s="6"/>
      <c r="AC719" s="6"/>
      <c r="AD719" s="6"/>
      <c r="AE719" s="6"/>
      <c r="AF719" s="6"/>
      <c r="AG719" s="6"/>
      <c r="AH719" s="6"/>
      <c r="AI719" s="6"/>
      <c r="AJ719" s="6"/>
    </row>
    <row r="720" spans="1:36" ht="15.75" customHeight="1" x14ac:dyDescent="0.35">
      <c r="A720" s="6"/>
      <c r="B720" s="6"/>
      <c r="C720" s="6"/>
      <c r="D720" s="6"/>
      <c r="E720" s="6"/>
      <c r="F720" s="6"/>
      <c r="G720" s="6"/>
      <c r="H720" s="6"/>
      <c r="I720" s="6"/>
      <c r="J720" s="6"/>
      <c r="K720" s="6"/>
      <c r="L720" s="6"/>
      <c r="M720" s="6"/>
      <c r="N720" s="6"/>
      <c r="O720" s="6"/>
      <c r="P720" s="6"/>
      <c r="Q720" s="6"/>
      <c r="R720" s="6"/>
      <c r="S720" s="23"/>
      <c r="T720" s="23"/>
      <c r="U720" s="23"/>
      <c r="V720" s="6"/>
      <c r="W720" s="6"/>
      <c r="X720" s="6"/>
      <c r="Y720" s="6"/>
      <c r="Z720" s="6"/>
      <c r="AA720" s="6"/>
      <c r="AB720" s="6"/>
      <c r="AC720" s="6"/>
      <c r="AD720" s="6"/>
      <c r="AE720" s="6"/>
      <c r="AF720" s="6"/>
      <c r="AG720" s="6"/>
      <c r="AH720" s="6"/>
      <c r="AI720" s="6"/>
      <c r="AJ720" s="6"/>
    </row>
    <row r="721" spans="1:36" ht="15.75" customHeight="1" x14ac:dyDescent="0.35">
      <c r="A721" s="6"/>
      <c r="B721" s="6"/>
      <c r="C721" s="6"/>
      <c r="D721" s="6"/>
      <c r="E721" s="6"/>
      <c r="F721" s="6"/>
      <c r="G721" s="6"/>
      <c r="H721" s="6"/>
      <c r="I721" s="6"/>
      <c r="J721" s="6"/>
      <c r="K721" s="6"/>
      <c r="L721" s="6"/>
      <c r="M721" s="6"/>
      <c r="N721" s="6"/>
      <c r="O721" s="6"/>
      <c r="P721" s="6"/>
      <c r="Q721" s="6"/>
      <c r="R721" s="6"/>
      <c r="S721" s="23"/>
      <c r="T721" s="23"/>
      <c r="U721" s="23"/>
      <c r="V721" s="6"/>
      <c r="W721" s="6"/>
      <c r="X721" s="6"/>
      <c r="Y721" s="6"/>
      <c r="Z721" s="6"/>
      <c r="AA721" s="6"/>
      <c r="AB721" s="6"/>
      <c r="AC721" s="6"/>
      <c r="AD721" s="6"/>
      <c r="AE721" s="6"/>
      <c r="AF721" s="6"/>
      <c r="AG721" s="6"/>
      <c r="AH721" s="6"/>
      <c r="AI721" s="6"/>
      <c r="AJ721" s="6"/>
    </row>
    <row r="722" spans="1:36" ht="15.75" customHeight="1" x14ac:dyDescent="0.35">
      <c r="A722" s="6"/>
      <c r="B722" s="6"/>
      <c r="C722" s="6"/>
      <c r="D722" s="6"/>
      <c r="E722" s="6"/>
      <c r="F722" s="6"/>
      <c r="G722" s="6"/>
      <c r="H722" s="6"/>
      <c r="I722" s="6"/>
      <c r="J722" s="6"/>
      <c r="K722" s="6"/>
      <c r="L722" s="6"/>
      <c r="M722" s="6"/>
      <c r="N722" s="6"/>
      <c r="O722" s="6"/>
      <c r="P722" s="6"/>
      <c r="Q722" s="6"/>
      <c r="R722" s="6"/>
      <c r="S722" s="23"/>
      <c r="T722" s="23"/>
      <c r="U722" s="23"/>
      <c r="V722" s="6"/>
      <c r="W722" s="6"/>
      <c r="X722" s="6"/>
      <c r="Y722" s="6"/>
      <c r="Z722" s="6"/>
      <c r="AA722" s="6"/>
      <c r="AB722" s="6"/>
      <c r="AC722" s="6"/>
      <c r="AD722" s="6"/>
      <c r="AE722" s="6"/>
      <c r="AF722" s="6"/>
      <c r="AG722" s="6"/>
      <c r="AH722" s="6"/>
      <c r="AI722" s="6"/>
      <c r="AJ722" s="6"/>
    </row>
    <row r="723" spans="1:36" ht="15.75" customHeight="1" x14ac:dyDescent="0.35">
      <c r="A723" s="6"/>
      <c r="B723" s="6"/>
      <c r="C723" s="6"/>
      <c r="D723" s="6"/>
      <c r="E723" s="6"/>
      <c r="F723" s="6"/>
      <c r="G723" s="6"/>
      <c r="H723" s="6"/>
      <c r="I723" s="6"/>
      <c r="J723" s="6"/>
      <c r="K723" s="6"/>
      <c r="L723" s="6"/>
      <c r="M723" s="6"/>
      <c r="N723" s="6"/>
      <c r="O723" s="6"/>
      <c r="P723" s="6"/>
      <c r="Q723" s="6"/>
      <c r="R723" s="6"/>
      <c r="S723" s="23"/>
      <c r="T723" s="23"/>
      <c r="U723" s="23"/>
      <c r="V723" s="6"/>
      <c r="W723" s="6"/>
      <c r="X723" s="6"/>
      <c r="Y723" s="6"/>
      <c r="Z723" s="6"/>
      <c r="AA723" s="6"/>
      <c r="AB723" s="6"/>
      <c r="AC723" s="6"/>
      <c r="AD723" s="6"/>
      <c r="AE723" s="6"/>
      <c r="AF723" s="6"/>
      <c r="AG723" s="6"/>
      <c r="AH723" s="6"/>
      <c r="AI723" s="6"/>
      <c r="AJ723" s="6"/>
    </row>
    <row r="724" spans="1:36" ht="15.75" customHeight="1" x14ac:dyDescent="0.35">
      <c r="A724" s="6"/>
      <c r="B724" s="6"/>
      <c r="C724" s="6"/>
      <c r="D724" s="6"/>
      <c r="E724" s="6"/>
      <c r="F724" s="6"/>
      <c r="G724" s="6"/>
      <c r="H724" s="6"/>
      <c r="I724" s="6"/>
      <c r="J724" s="6"/>
      <c r="K724" s="6"/>
      <c r="L724" s="6"/>
      <c r="M724" s="6"/>
      <c r="N724" s="6"/>
      <c r="O724" s="6"/>
      <c r="P724" s="6"/>
      <c r="Q724" s="6"/>
      <c r="R724" s="6"/>
      <c r="S724" s="23"/>
      <c r="T724" s="23"/>
      <c r="U724" s="23"/>
      <c r="V724" s="6"/>
      <c r="W724" s="6"/>
      <c r="X724" s="6"/>
      <c r="Y724" s="6"/>
      <c r="Z724" s="6"/>
      <c r="AA724" s="6"/>
      <c r="AB724" s="6"/>
      <c r="AC724" s="6"/>
      <c r="AD724" s="6"/>
      <c r="AE724" s="6"/>
      <c r="AF724" s="6"/>
      <c r="AG724" s="6"/>
      <c r="AH724" s="6"/>
      <c r="AI724" s="6"/>
      <c r="AJ724" s="6"/>
    </row>
    <row r="725" spans="1:36" ht="15.75" customHeight="1" x14ac:dyDescent="0.35">
      <c r="A725" s="6"/>
      <c r="B725" s="6"/>
      <c r="C725" s="6"/>
      <c r="D725" s="6"/>
      <c r="E725" s="6"/>
      <c r="F725" s="6"/>
      <c r="G725" s="6"/>
      <c r="H725" s="6"/>
      <c r="I725" s="6"/>
      <c r="J725" s="6"/>
      <c r="K725" s="6"/>
      <c r="L725" s="6"/>
      <c r="M725" s="6"/>
      <c r="N725" s="6"/>
      <c r="O725" s="6"/>
      <c r="P725" s="6"/>
      <c r="Q725" s="6"/>
      <c r="R725" s="6"/>
      <c r="S725" s="23"/>
      <c r="T725" s="23"/>
      <c r="U725" s="23"/>
      <c r="V725" s="6"/>
      <c r="W725" s="6"/>
      <c r="X725" s="6"/>
      <c r="Y725" s="6"/>
      <c r="Z725" s="6"/>
      <c r="AA725" s="6"/>
      <c r="AB725" s="6"/>
      <c r="AC725" s="6"/>
      <c r="AD725" s="6"/>
      <c r="AE725" s="6"/>
      <c r="AF725" s="6"/>
      <c r="AG725" s="6"/>
      <c r="AH725" s="6"/>
      <c r="AI725" s="6"/>
      <c r="AJ725" s="6"/>
    </row>
    <row r="726" spans="1:36" ht="15.75" customHeight="1" x14ac:dyDescent="0.35">
      <c r="A726" s="6"/>
      <c r="B726" s="6"/>
      <c r="C726" s="6"/>
      <c r="D726" s="6"/>
      <c r="E726" s="6"/>
      <c r="F726" s="6"/>
      <c r="G726" s="6"/>
      <c r="H726" s="6"/>
      <c r="I726" s="6"/>
      <c r="J726" s="6"/>
      <c r="K726" s="6"/>
      <c r="L726" s="6"/>
      <c r="M726" s="6"/>
      <c r="N726" s="6"/>
      <c r="O726" s="6"/>
      <c r="P726" s="6"/>
      <c r="Q726" s="6"/>
      <c r="R726" s="6"/>
      <c r="S726" s="23"/>
      <c r="T726" s="23"/>
      <c r="U726" s="23"/>
      <c r="V726" s="6"/>
      <c r="W726" s="6"/>
      <c r="X726" s="6"/>
      <c r="Y726" s="6"/>
      <c r="Z726" s="6"/>
      <c r="AA726" s="6"/>
      <c r="AB726" s="6"/>
      <c r="AC726" s="6"/>
      <c r="AD726" s="6"/>
      <c r="AE726" s="6"/>
      <c r="AF726" s="6"/>
      <c r="AG726" s="6"/>
      <c r="AH726" s="6"/>
      <c r="AI726" s="6"/>
      <c r="AJ726" s="6"/>
    </row>
    <row r="727" spans="1:36" ht="15.75" customHeight="1" x14ac:dyDescent="0.35">
      <c r="A727" s="6"/>
      <c r="B727" s="6"/>
      <c r="C727" s="6"/>
      <c r="D727" s="6"/>
      <c r="E727" s="6"/>
      <c r="F727" s="6"/>
      <c r="G727" s="6"/>
      <c r="H727" s="6"/>
      <c r="I727" s="6"/>
      <c r="J727" s="6"/>
      <c r="K727" s="6"/>
      <c r="L727" s="6"/>
      <c r="M727" s="6"/>
      <c r="N727" s="6"/>
      <c r="O727" s="6"/>
      <c r="P727" s="6"/>
      <c r="Q727" s="6"/>
      <c r="R727" s="6"/>
      <c r="S727" s="23"/>
      <c r="T727" s="23"/>
      <c r="U727" s="23"/>
      <c r="V727" s="6"/>
      <c r="W727" s="6"/>
      <c r="X727" s="6"/>
      <c r="Y727" s="6"/>
      <c r="Z727" s="6"/>
      <c r="AA727" s="6"/>
      <c r="AB727" s="6"/>
      <c r="AC727" s="6"/>
      <c r="AD727" s="6"/>
      <c r="AE727" s="6"/>
      <c r="AF727" s="6"/>
      <c r="AG727" s="6"/>
      <c r="AH727" s="6"/>
      <c r="AI727" s="6"/>
      <c r="AJ727" s="6"/>
    </row>
    <row r="728" spans="1:36" ht="15.75" customHeight="1" x14ac:dyDescent="0.35">
      <c r="A728" s="6"/>
      <c r="B728" s="6"/>
      <c r="C728" s="6"/>
      <c r="D728" s="6"/>
      <c r="E728" s="6"/>
      <c r="F728" s="6"/>
      <c r="G728" s="6"/>
      <c r="H728" s="6"/>
      <c r="I728" s="6"/>
      <c r="J728" s="6"/>
      <c r="K728" s="6"/>
      <c r="L728" s="6"/>
      <c r="M728" s="6"/>
      <c r="N728" s="6"/>
      <c r="O728" s="6"/>
      <c r="P728" s="6"/>
      <c r="Q728" s="6"/>
      <c r="R728" s="6"/>
      <c r="S728" s="23"/>
      <c r="T728" s="23"/>
      <c r="U728" s="23"/>
      <c r="V728" s="6"/>
      <c r="W728" s="6"/>
      <c r="X728" s="6"/>
      <c r="Y728" s="6"/>
      <c r="Z728" s="6"/>
      <c r="AA728" s="6"/>
      <c r="AB728" s="6"/>
      <c r="AC728" s="6"/>
      <c r="AD728" s="6"/>
      <c r="AE728" s="6"/>
      <c r="AF728" s="6"/>
      <c r="AG728" s="6"/>
      <c r="AH728" s="6"/>
      <c r="AI728" s="6"/>
      <c r="AJ728" s="6"/>
    </row>
    <row r="729" spans="1:36" ht="15.75" customHeight="1" x14ac:dyDescent="0.35">
      <c r="A729" s="6"/>
      <c r="B729" s="6"/>
      <c r="C729" s="6"/>
      <c r="D729" s="6"/>
      <c r="E729" s="6"/>
      <c r="F729" s="6"/>
      <c r="G729" s="6"/>
      <c r="H729" s="6"/>
      <c r="I729" s="6"/>
      <c r="J729" s="6"/>
      <c r="K729" s="6"/>
      <c r="L729" s="6"/>
      <c r="M729" s="6"/>
      <c r="N729" s="6"/>
      <c r="O729" s="6"/>
      <c r="P729" s="6"/>
      <c r="Q729" s="6"/>
      <c r="R729" s="6"/>
      <c r="S729" s="23"/>
      <c r="T729" s="23"/>
      <c r="U729" s="23"/>
      <c r="V729" s="6"/>
      <c r="W729" s="6"/>
      <c r="X729" s="6"/>
      <c r="Y729" s="6"/>
      <c r="Z729" s="6"/>
      <c r="AA729" s="6"/>
      <c r="AB729" s="6"/>
      <c r="AC729" s="6"/>
      <c r="AD729" s="6"/>
      <c r="AE729" s="6"/>
      <c r="AF729" s="6"/>
      <c r="AG729" s="6"/>
      <c r="AH729" s="6"/>
      <c r="AI729" s="6"/>
      <c r="AJ729" s="6"/>
    </row>
    <row r="730" spans="1:36" ht="15.75" customHeight="1" x14ac:dyDescent="0.35">
      <c r="A730" s="6"/>
      <c r="B730" s="6"/>
      <c r="C730" s="6"/>
      <c r="D730" s="6"/>
      <c r="E730" s="6"/>
      <c r="F730" s="6"/>
      <c r="G730" s="6"/>
      <c r="H730" s="6"/>
      <c r="I730" s="6"/>
      <c r="J730" s="6"/>
      <c r="K730" s="6"/>
      <c r="L730" s="6"/>
      <c r="M730" s="6"/>
      <c r="N730" s="6"/>
      <c r="O730" s="6"/>
      <c r="P730" s="6"/>
      <c r="Q730" s="6"/>
      <c r="R730" s="6"/>
      <c r="S730" s="23"/>
      <c r="T730" s="23"/>
      <c r="U730" s="23"/>
      <c r="V730" s="6"/>
      <c r="W730" s="6"/>
      <c r="X730" s="6"/>
      <c r="Y730" s="6"/>
      <c r="Z730" s="6"/>
      <c r="AA730" s="6"/>
      <c r="AB730" s="6"/>
      <c r="AC730" s="6"/>
      <c r="AD730" s="6"/>
      <c r="AE730" s="6"/>
      <c r="AF730" s="6"/>
      <c r="AG730" s="6"/>
      <c r="AH730" s="6"/>
      <c r="AI730" s="6"/>
      <c r="AJ730" s="6"/>
    </row>
    <row r="731" spans="1:36" ht="15.75" customHeight="1" x14ac:dyDescent="0.35">
      <c r="A731" s="6"/>
      <c r="B731" s="6"/>
      <c r="C731" s="6"/>
      <c r="D731" s="6"/>
      <c r="E731" s="6"/>
      <c r="F731" s="6"/>
      <c r="G731" s="6"/>
      <c r="H731" s="6"/>
      <c r="I731" s="6"/>
      <c r="J731" s="6"/>
      <c r="K731" s="6"/>
      <c r="L731" s="6"/>
      <c r="M731" s="6"/>
      <c r="N731" s="6"/>
      <c r="O731" s="6"/>
      <c r="P731" s="6"/>
      <c r="Q731" s="6"/>
      <c r="R731" s="6"/>
      <c r="S731" s="23"/>
      <c r="T731" s="23"/>
      <c r="U731" s="23"/>
      <c r="V731" s="6"/>
      <c r="W731" s="6"/>
      <c r="X731" s="6"/>
      <c r="Y731" s="6"/>
      <c r="Z731" s="6"/>
      <c r="AA731" s="6"/>
      <c r="AB731" s="6"/>
      <c r="AC731" s="6"/>
      <c r="AD731" s="6"/>
      <c r="AE731" s="6"/>
      <c r="AF731" s="6"/>
      <c r="AG731" s="6"/>
      <c r="AH731" s="6"/>
      <c r="AI731" s="6"/>
      <c r="AJ731" s="6"/>
    </row>
    <row r="732" spans="1:36" ht="15.75" customHeight="1" x14ac:dyDescent="0.35">
      <c r="A732" s="6"/>
      <c r="B732" s="6"/>
      <c r="C732" s="6"/>
      <c r="D732" s="6"/>
      <c r="E732" s="6"/>
      <c r="F732" s="6"/>
      <c r="G732" s="6"/>
      <c r="H732" s="6"/>
      <c r="I732" s="6"/>
      <c r="J732" s="6"/>
      <c r="K732" s="6"/>
      <c r="L732" s="6"/>
      <c r="M732" s="6"/>
      <c r="N732" s="6"/>
      <c r="O732" s="6"/>
      <c r="P732" s="6"/>
      <c r="Q732" s="6"/>
      <c r="R732" s="6"/>
      <c r="S732" s="23"/>
      <c r="T732" s="23"/>
      <c r="U732" s="23"/>
      <c r="V732" s="6"/>
      <c r="W732" s="6"/>
      <c r="X732" s="6"/>
      <c r="Y732" s="6"/>
      <c r="Z732" s="6"/>
      <c r="AA732" s="6"/>
      <c r="AB732" s="6"/>
      <c r="AC732" s="6"/>
      <c r="AD732" s="6"/>
      <c r="AE732" s="6"/>
      <c r="AF732" s="6"/>
      <c r="AG732" s="6"/>
      <c r="AH732" s="6"/>
      <c r="AI732" s="6"/>
      <c r="AJ732" s="6"/>
    </row>
    <row r="733" spans="1:36" ht="15.75" customHeight="1" x14ac:dyDescent="0.35">
      <c r="A733" s="6"/>
      <c r="B733" s="6"/>
      <c r="C733" s="6"/>
      <c r="D733" s="6"/>
      <c r="E733" s="6"/>
      <c r="F733" s="6"/>
      <c r="G733" s="6"/>
      <c r="H733" s="6"/>
      <c r="I733" s="6"/>
      <c r="J733" s="6"/>
      <c r="K733" s="6"/>
      <c r="L733" s="6"/>
      <c r="M733" s="6"/>
      <c r="N733" s="6"/>
      <c r="O733" s="6"/>
      <c r="P733" s="6"/>
      <c r="Q733" s="6"/>
      <c r="R733" s="6"/>
      <c r="S733" s="23"/>
      <c r="T733" s="23"/>
      <c r="U733" s="23"/>
      <c r="V733" s="6"/>
      <c r="W733" s="6"/>
      <c r="X733" s="6"/>
      <c r="Y733" s="6"/>
      <c r="Z733" s="6"/>
      <c r="AA733" s="6"/>
      <c r="AB733" s="6"/>
      <c r="AC733" s="6"/>
      <c r="AD733" s="6"/>
      <c r="AE733" s="6"/>
      <c r="AF733" s="6"/>
      <c r="AG733" s="6"/>
      <c r="AH733" s="6"/>
      <c r="AI733" s="6"/>
      <c r="AJ733" s="6"/>
    </row>
    <row r="734" spans="1:36" ht="15.75" customHeight="1" x14ac:dyDescent="0.35">
      <c r="A734" s="6"/>
      <c r="B734" s="6"/>
      <c r="C734" s="6"/>
      <c r="D734" s="6"/>
      <c r="E734" s="6"/>
      <c r="F734" s="6"/>
      <c r="G734" s="6"/>
      <c r="H734" s="6"/>
      <c r="I734" s="6"/>
      <c r="J734" s="6"/>
      <c r="K734" s="6"/>
      <c r="L734" s="6"/>
      <c r="M734" s="6"/>
      <c r="N734" s="6"/>
      <c r="O734" s="6"/>
      <c r="P734" s="6"/>
      <c r="Q734" s="6"/>
      <c r="R734" s="6"/>
      <c r="S734" s="23"/>
      <c r="T734" s="23"/>
      <c r="U734" s="23"/>
      <c r="V734" s="6"/>
      <c r="W734" s="6"/>
      <c r="X734" s="6"/>
      <c r="Y734" s="6"/>
      <c r="Z734" s="6"/>
      <c r="AA734" s="6"/>
      <c r="AB734" s="6"/>
      <c r="AC734" s="6"/>
      <c r="AD734" s="6"/>
      <c r="AE734" s="6"/>
      <c r="AF734" s="6"/>
      <c r="AG734" s="6"/>
      <c r="AH734" s="6"/>
      <c r="AI734" s="6"/>
      <c r="AJ734" s="6"/>
    </row>
    <row r="735" spans="1:36" ht="15.75" customHeight="1" x14ac:dyDescent="0.35">
      <c r="A735" s="6"/>
      <c r="B735" s="6"/>
      <c r="C735" s="6"/>
      <c r="D735" s="6"/>
      <c r="E735" s="6"/>
      <c r="F735" s="6"/>
      <c r="G735" s="6"/>
      <c r="H735" s="6"/>
      <c r="I735" s="6"/>
      <c r="J735" s="6"/>
      <c r="K735" s="6"/>
      <c r="L735" s="6"/>
      <c r="M735" s="6"/>
      <c r="N735" s="6"/>
      <c r="O735" s="6"/>
      <c r="P735" s="6"/>
      <c r="Q735" s="6"/>
      <c r="R735" s="6"/>
      <c r="S735" s="23"/>
      <c r="T735" s="23"/>
      <c r="U735" s="23"/>
      <c r="V735" s="6"/>
      <c r="W735" s="6"/>
      <c r="X735" s="6"/>
      <c r="Y735" s="6"/>
      <c r="Z735" s="6"/>
      <c r="AA735" s="6"/>
      <c r="AB735" s="6"/>
      <c r="AC735" s="6"/>
      <c r="AD735" s="6"/>
      <c r="AE735" s="6"/>
      <c r="AF735" s="6"/>
      <c r="AG735" s="6"/>
      <c r="AH735" s="6"/>
      <c r="AI735" s="6"/>
      <c r="AJ735" s="6"/>
    </row>
    <row r="736" spans="1:36" ht="15.75" customHeight="1" x14ac:dyDescent="0.35">
      <c r="A736" s="6"/>
      <c r="B736" s="6"/>
      <c r="C736" s="6"/>
      <c r="D736" s="6"/>
      <c r="E736" s="6"/>
      <c r="F736" s="6"/>
      <c r="G736" s="6"/>
      <c r="H736" s="6"/>
      <c r="I736" s="6"/>
      <c r="J736" s="6"/>
      <c r="K736" s="6"/>
      <c r="L736" s="6"/>
      <c r="M736" s="6"/>
      <c r="N736" s="6"/>
      <c r="O736" s="6"/>
      <c r="P736" s="6"/>
      <c r="Q736" s="6"/>
      <c r="R736" s="6"/>
      <c r="S736" s="23"/>
      <c r="T736" s="23"/>
      <c r="U736" s="23"/>
      <c r="V736" s="6"/>
      <c r="W736" s="6"/>
      <c r="X736" s="6"/>
      <c r="Y736" s="6"/>
      <c r="Z736" s="6"/>
      <c r="AA736" s="6"/>
      <c r="AB736" s="6"/>
      <c r="AC736" s="6"/>
      <c r="AD736" s="6"/>
      <c r="AE736" s="6"/>
      <c r="AF736" s="6"/>
      <c r="AG736" s="6"/>
      <c r="AH736" s="6"/>
      <c r="AI736" s="6"/>
      <c r="AJ736" s="6"/>
    </row>
    <row r="737" spans="1:36" ht="15.75" customHeight="1" x14ac:dyDescent="0.35">
      <c r="A737" s="6"/>
      <c r="B737" s="6"/>
      <c r="C737" s="6"/>
      <c r="D737" s="6"/>
      <c r="E737" s="6"/>
      <c r="F737" s="6"/>
      <c r="G737" s="6"/>
      <c r="H737" s="6"/>
      <c r="I737" s="6"/>
      <c r="J737" s="6"/>
      <c r="K737" s="6"/>
      <c r="L737" s="6"/>
      <c r="M737" s="6"/>
      <c r="N737" s="6"/>
      <c r="O737" s="6"/>
      <c r="P737" s="6"/>
      <c r="Q737" s="6"/>
      <c r="R737" s="6"/>
      <c r="S737" s="23"/>
      <c r="T737" s="23"/>
      <c r="U737" s="23"/>
      <c r="V737" s="6"/>
      <c r="W737" s="6"/>
      <c r="X737" s="6"/>
      <c r="Y737" s="6"/>
      <c r="Z737" s="6"/>
      <c r="AA737" s="6"/>
      <c r="AB737" s="6"/>
      <c r="AC737" s="6"/>
      <c r="AD737" s="6"/>
      <c r="AE737" s="6"/>
      <c r="AF737" s="6"/>
      <c r="AG737" s="6"/>
      <c r="AH737" s="6"/>
      <c r="AI737" s="6"/>
      <c r="AJ737" s="6"/>
    </row>
    <row r="738" spans="1:36" ht="15.75" customHeight="1" x14ac:dyDescent="0.35">
      <c r="A738" s="6"/>
      <c r="B738" s="6"/>
      <c r="C738" s="6"/>
      <c r="D738" s="6"/>
      <c r="E738" s="6"/>
      <c r="F738" s="6"/>
      <c r="G738" s="6"/>
      <c r="H738" s="6"/>
      <c r="I738" s="6"/>
      <c r="J738" s="6"/>
      <c r="K738" s="6"/>
      <c r="L738" s="6"/>
      <c r="M738" s="6"/>
      <c r="N738" s="6"/>
      <c r="O738" s="6"/>
      <c r="P738" s="6"/>
      <c r="Q738" s="6"/>
      <c r="R738" s="6"/>
      <c r="S738" s="23"/>
      <c r="T738" s="23"/>
      <c r="U738" s="23"/>
      <c r="V738" s="6"/>
      <c r="W738" s="6"/>
      <c r="X738" s="6"/>
      <c r="Y738" s="6"/>
      <c r="Z738" s="6"/>
      <c r="AA738" s="6"/>
      <c r="AB738" s="6"/>
      <c r="AC738" s="6"/>
      <c r="AD738" s="6"/>
      <c r="AE738" s="6"/>
      <c r="AF738" s="6"/>
      <c r="AG738" s="6"/>
      <c r="AH738" s="6"/>
      <c r="AI738" s="6"/>
      <c r="AJ738" s="6"/>
    </row>
    <row r="739" spans="1:36" ht="15.75" customHeight="1" x14ac:dyDescent="0.35">
      <c r="A739" s="6"/>
      <c r="B739" s="6"/>
      <c r="C739" s="6"/>
      <c r="D739" s="6"/>
      <c r="E739" s="6"/>
      <c r="F739" s="6"/>
      <c r="G739" s="6"/>
      <c r="H739" s="6"/>
      <c r="I739" s="6"/>
      <c r="J739" s="6"/>
      <c r="K739" s="6"/>
      <c r="L739" s="6"/>
      <c r="M739" s="6"/>
      <c r="N739" s="6"/>
      <c r="O739" s="6"/>
      <c r="P739" s="6"/>
      <c r="Q739" s="6"/>
      <c r="R739" s="6"/>
      <c r="S739" s="23"/>
      <c r="T739" s="23"/>
      <c r="U739" s="23"/>
      <c r="V739" s="6"/>
      <c r="W739" s="6"/>
      <c r="X739" s="6"/>
      <c r="Y739" s="6"/>
      <c r="Z739" s="6"/>
      <c r="AA739" s="6"/>
      <c r="AB739" s="6"/>
      <c r="AC739" s="6"/>
      <c r="AD739" s="6"/>
      <c r="AE739" s="6"/>
      <c r="AF739" s="6"/>
      <c r="AG739" s="6"/>
      <c r="AH739" s="6"/>
      <c r="AI739" s="6"/>
      <c r="AJ739" s="6"/>
    </row>
    <row r="740" spans="1:36" ht="15.75" customHeight="1" x14ac:dyDescent="0.35">
      <c r="A740" s="6"/>
      <c r="B740" s="6"/>
      <c r="C740" s="6"/>
      <c r="D740" s="6"/>
      <c r="E740" s="6"/>
      <c r="F740" s="6"/>
      <c r="G740" s="6"/>
      <c r="H740" s="6"/>
      <c r="I740" s="6"/>
      <c r="J740" s="6"/>
      <c r="K740" s="6"/>
      <c r="L740" s="6"/>
      <c r="M740" s="6"/>
      <c r="N740" s="6"/>
      <c r="O740" s="6"/>
      <c r="P740" s="6"/>
      <c r="Q740" s="6"/>
      <c r="R740" s="6"/>
      <c r="S740" s="23"/>
      <c r="T740" s="23"/>
      <c r="U740" s="23"/>
      <c r="V740" s="6"/>
      <c r="W740" s="6"/>
      <c r="X740" s="6"/>
      <c r="Y740" s="6"/>
      <c r="Z740" s="6"/>
      <c r="AA740" s="6"/>
      <c r="AB740" s="6"/>
      <c r="AC740" s="6"/>
      <c r="AD740" s="6"/>
      <c r="AE740" s="6"/>
      <c r="AF740" s="6"/>
      <c r="AG740" s="6"/>
      <c r="AH740" s="6"/>
      <c r="AI740" s="6"/>
      <c r="AJ740" s="6"/>
    </row>
    <row r="741" spans="1:36" ht="15.75" customHeight="1" x14ac:dyDescent="0.35">
      <c r="A741" s="6"/>
      <c r="B741" s="6"/>
      <c r="C741" s="6"/>
      <c r="D741" s="6"/>
      <c r="E741" s="6"/>
      <c r="F741" s="6"/>
      <c r="G741" s="6"/>
      <c r="H741" s="6"/>
      <c r="I741" s="6"/>
      <c r="J741" s="6"/>
      <c r="K741" s="6"/>
      <c r="L741" s="6"/>
      <c r="M741" s="6"/>
      <c r="N741" s="6"/>
      <c r="O741" s="6"/>
      <c r="P741" s="6"/>
      <c r="Q741" s="6"/>
      <c r="R741" s="6"/>
      <c r="S741" s="23"/>
      <c r="T741" s="23"/>
      <c r="U741" s="23"/>
      <c r="V741" s="6"/>
      <c r="W741" s="6"/>
      <c r="X741" s="6"/>
      <c r="Y741" s="6"/>
      <c r="Z741" s="6"/>
      <c r="AA741" s="6"/>
      <c r="AB741" s="6"/>
      <c r="AC741" s="6"/>
      <c r="AD741" s="6"/>
      <c r="AE741" s="6"/>
      <c r="AF741" s="6"/>
      <c r="AG741" s="6"/>
      <c r="AH741" s="6"/>
      <c r="AI741" s="6"/>
      <c r="AJ741" s="6"/>
    </row>
    <row r="742" spans="1:36" ht="15.75" customHeight="1" x14ac:dyDescent="0.35">
      <c r="A742" s="6"/>
      <c r="B742" s="6"/>
      <c r="C742" s="6"/>
      <c r="D742" s="6"/>
      <c r="E742" s="6"/>
      <c r="F742" s="6"/>
      <c r="G742" s="6"/>
      <c r="H742" s="6"/>
      <c r="I742" s="6"/>
      <c r="J742" s="6"/>
      <c r="K742" s="6"/>
      <c r="L742" s="6"/>
      <c r="M742" s="6"/>
      <c r="N742" s="6"/>
      <c r="O742" s="6"/>
      <c r="P742" s="6"/>
      <c r="Q742" s="6"/>
      <c r="R742" s="6"/>
      <c r="S742" s="23"/>
      <c r="T742" s="23"/>
      <c r="U742" s="23"/>
      <c r="V742" s="6"/>
      <c r="W742" s="6"/>
      <c r="X742" s="6"/>
      <c r="Y742" s="6"/>
      <c r="Z742" s="6"/>
      <c r="AA742" s="6"/>
      <c r="AB742" s="6"/>
      <c r="AC742" s="6"/>
      <c r="AD742" s="6"/>
      <c r="AE742" s="6"/>
      <c r="AF742" s="6"/>
      <c r="AG742" s="6"/>
      <c r="AH742" s="6"/>
      <c r="AI742" s="6"/>
      <c r="AJ742" s="6"/>
    </row>
    <row r="743" spans="1:36" ht="15.75" customHeight="1" x14ac:dyDescent="0.35">
      <c r="A743" s="6"/>
      <c r="B743" s="6"/>
      <c r="C743" s="6"/>
      <c r="D743" s="6"/>
      <c r="E743" s="6"/>
      <c r="F743" s="6"/>
      <c r="G743" s="6"/>
      <c r="H743" s="6"/>
      <c r="I743" s="6"/>
      <c r="J743" s="6"/>
      <c r="K743" s="6"/>
      <c r="L743" s="6"/>
      <c r="M743" s="6"/>
      <c r="N743" s="6"/>
      <c r="O743" s="6"/>
      <c r="P743" s="6"/>
      <c r="Q743" s="6"/>
      <c r="R743" s="6"/>
      <c r="S743" s="23"/>
      <c r="T743" s="23"/>
      <c r="U743" s="23"/>
      <c r="V743" s="6"/>
      <c r="W743" s="6"/>
      <c r="X743" s="6"/>
      <c r="Y743" s="6"/>
      <c r="Z743" s="6"/>
      <c r="AA743" s="6"/>
      <c r="AB743" s="6"/>
      <c r="AC743" s="6"/>
      <c r="AD743" s="6"/>
      <c r="AE743" s="6"/>
      <c r="AF743" s="6"/>
      <c r="AG743" s="6"/>
      <c r="AH743" s="6"/>
      <c r="AI743" s="6"/>
      <c r="AJ743" s="6"/>
    </row>
    <row r="744" spans="1:36" ht="15.75" customHeight="1" x14ac:dyDescent="0.35">
      <c r="A744" s="6"/>
      <c r="B744" s="6"/>
      <c r="C744" s="6"/>
      <c r="D744" s="6"/>
      <c r="E744" s="6"/>
      <c r="F744" s="6"/>
      <c r="G744" s="6"/>
      <c r="H744" s="6"/>
      <c r="I744" s="6"/>
      <c r="J744" s="6"/>
      <c r="K744" s="6"/>
      <c r="L744" s="6"/>
      <c r="M744" s="6"/>
      <c r="N744" s="6"/>
      <c r="O744" s="6"/>
      <c r="P744" s="6"/>
      <c r="Q744" s="6"/>
      <c r="R744" s="6"/>
      <c r="S744" s="23"/>
      <c r="T744" s="23"/>
      <c r="U744" s="23"/>
      <c r="V744" s="6"/>
      <c r="W744" s="6"/>
      <c r="X744" s="6"/>
      <c r="Y744" s="6"/>
      <c r="Z744" s="6"/>
      <c r="AA744" s="6"/>
      <c r="AB744" s="6"/>
      <c r="AC744" s="6"/>
      <c r="AD744" s="6"/>
      <c r="AE744" s="6"/>
      <c r="AF744" s="6"/>
      <c r="AG744" s="6"/>
      <c r="AH744" s="6"/>
      <c r="AI744" s="6"/>
      <c r="AJ744" s="6"/>
    </row>
    <row r="745" spans="1:36" ht="15.75" customHeight="1" x14ac:dyDescent="0.35">
      <c r="A745" s="6"/>
      <c r="B745" s="6"/>
      <c r="C745" s="6"/>
      <c r="D745" s="6"/>
      <c r="E745" s="6"/>
      <c r="F745" s="6"/>
      <c r="G745" s="6"/>
      <c r="H745" s="6"/>
      <c r="I745" s="6"/>
      <c r="J745" s="6"/>
      <c r="K745" s="6"/>
      <c r="L745" s="6"/>
      <c r="M745" s="6"/>
      <c r="N745" s="6"/>
      <c r="O745" s="6"/>
      <c r="P745" s="6"/>
      <c r="Q745" s="6"/>
      <c r="R745" s="6"/>
      <c r="S745" s="23"/>
      <c r="T745" s="23"/>
      <c r="U745" s="23"/>
      <c r="V745" s="6"/>
      <c r="W745" s="6"/>
      <c r="X745" s="6"/>
      <c r="Y745" s="6"/>
      <c r="Z745" s="6"/>
      <c r="AA745" s="6"/>
      <c r="AB745" s="6"/>
      <c r="AC745" s="6"/>
      <c r="AD745" s="6"/>
      <c r="AE745" s="6"/>
      <c r="AF745" s="6"/>
      <c r="AG745" s="6"/>
      <c r="AH745" s="6"/>
      <c r="AI745" s="6"/>
      <c r="AJ745" s="6"/>
    </row>
    <row r="746" spans="1:36" ht="15.75" customHeight="1" x14ac:dyDescent="0.35">
      <c r="A746" s="6"/>
      <c r="B746" s="6"/>
      <c r="C746" s="6"/>
      <c r="D746" s="6"/>
      <c r="E746" s="6"/>
      <c r="F746" s="6"/>
      <c r="G746" s="6"/>
      <c r="H746" s="6"/>
      <c r="I746" s="6"/>
      <c r="J746" s="6"/>
      <c r="K746" s="6"/>
      <c r="L746" s="6"/>
      <c r="M746" s="6"/>
      <c r="N746" s="6"/>
      <c r="O746" s="6"/>
      <c r="P746" s="6"/>
      <c r="Q746" s="6"/>
      <c r="R746" s="6"/>
      <c r="S746" s="23"/>
      <c r="T746" s="23"/>
      <c r="U746" s="23"/>
      <c r="V746" s="6"/>
      <c r="W746" s="6"/>
      <c r="X746" s="6"/>
      <c r="Y746" s="6"/>
      <c r="Z746" s="6"/>
      <c r="AA746" s="6"/>
      <c r="AB746" s="6"/>
      <c r="AC746" s="6"/>
      <c r="AD746" s="6"/>
      <c r="AE746" s="6"/>
      <c r="AF746" s="6"/>
      <c r="AG746" s="6"/>
      <c r="AH746" s="6"/>
      <c r="AI746" s="6"/>
      <c r="AJ746" s="6"/>
    </row>
    <row r="747" spans="1:36" ht="15.75" customHeight="1" x14ac:dyDescent="0.35">
      <c r="A747" s="6"/>
      <c r="B747" s="6"/>
      <c r="C747" s="6"/>
      <c r="D747" s="6"/>
      <c r="E747" s="6"/>
      <c r="F747" s="6"/>
      <c r="G747" s="6"/>
      <c r="H747" s="6"/>
      <c r="I747" s="6"/>
      <c r="J747" s="6"/>
      <c r="K747" s="6"/>
      <c r="L747" s="6"/>
      <c r="M747" s="6"/>
      <c r="N747" s="6"/>
      <c r="O747" s="6"/>
      <c r="P747" s="6"/>
      <c r="Q747" s="6"/>
      <c r="R747" s="6"/>
      <c r="S747" s="23"/>
      <c r="T747" s="23"/>
      <c r="U747" s="23"/>
      <c r="V747" s="6"/>
      <c r="W747" s="6"/>
      <c r="X747" s="6"/>
      <c r="Y747" s="6"/>
      <c r="Z747" s="6"/>
      <c r="AA747" s="6"/>
      <c r="AB747" s="6"/>
      <c r="AC747" s="6"/>
      <c r="AD747" s="6"/>
      <c r="AE747" s="6"/>
      <c r="AF747" s="6"/>
      <c r="AG747" s="6"/>
      <c r="AH747" s="6"/>
      <c r="AI747" s="6"/>
      <c r="AJ747" s="6"/>
    </row>
    <row r="748" spans="1:36" ht="15.75" customHeight="1" x14ac:dyDescent="0.35">
      <c r="A748" s="6"/>
      <c r="B748" s="6"/>
      <c r="C748" s="6"/>
      <c r="D748" s="6"/>
      <c r="E748" s="6"/>
      <c r="F748" s="6"/>
      <c r="G748" s="6"/>
      <c r="H748" s="6"/>
      <c r="I748" s="6"/>
      <c r="J748" s="6"/>
      <c r="K748" s="6"/>
      <c r="L748" s="6"/>
      <c r="M748" s="6"/>
      <c r="N748" s="6"/>
      <c r="O748" s="6"/>
      <c r="P748" s="6"/>
      <c r="Q748" s="6"/>
      <c r="R748" s="6"/>
      <c r="S748" s="23"/>
      <c r="T748" s="23"/>
      <c r="U748" s="23"/>
      <c r="V748" s="6"/>
      <c r="W748" s="6"/>
      <c r="X748" s="6"/>
      <c r="Y748" s="6"/>
      <c r="Z748" s="6"/>
      <c r="AA748" s="6"/>
      <c r="AB748" s="6"/>
      <c r="AC748" s="6"/>
      <c r="AD748" s="6"/>
      <c r="AE748" s="6"/>
      <c r="AF748" s="6"/>
      <c r="AG748" s="6"/>
      <c r="AH748" s="6"/>
      <c r="AI748" s="6"/>
      <c r="AJ748" s="6"/>
    </row>
    <row r="749" spans="1:36" ht="15.75" customHeight="1" x14ac:dyDescent="0.35">
      <c r="A749" s="6"/>
      <c r="B749" s="6"/>
      <c r="C749" s="6"/>
      <c r="D749" s="6"/>
      <c r="E749" s="6"/>
      <c r="F749" s="6"/>
      <c r="G749" s="6"/>
      <c r="H749" s="6"/>
      <c r="I749" s="6"/>
      <c r="J749" s="6"/>
      <c r="K749" s="6"/>
      <c r="L749" s="6"/>
      <c r="M749" s="6"/>
      <c r="N749" s="6"/>
      <c r="O749" s="6"/>
      <c r="P749" s="6"/>
      <c r="Q749" s="6"/>
      <c r="R749" s="6"/>
      <c r="S749" s="23"/>
      <c r="T749" s="23"/>
      <c r="U749" s="23"/>
      <c r="V749" s="6"/>
      <c r="W749" s="6"/>
      <c r="X749" s="6"/>
      <c r="Y749" s="6"/>
      <c r="Z749" s="6"/>
      <c r="AA749" s="6"/>
      <c r="AB749" s="6"/>
      <c r="AC749" s="6"/>
      <c r="AD749" s="6"/>
      <c r="AE749" s="6"/>
      <c r="AF749" s="6"/>
      <c r="AG749" s="6"/>
      <c r="AH749" s="6"/>
      <c r="AI749" s="6"/>
      <c r="AJ749" s="6"/>
    </row>
    <row r="750" spans="1:36" ht="15.75" customHeight="1" x14ac:dyDescent="0.35">
      <c r="A750" s="6"/>
      <c r="B750" s="6"/>
      <c r="C750" s="6"/>
      <c r="D750" s="6"/>
      <c r="E750" s="6"/>
      <c r="F750" s="6"/>
      <c r="G750" s="6"/>
      <c r="H750" s="6"/>
      <c r="I750" s="6"/>
      <c r="J750" s="6"/>
      <c r="K750" s="6"/>
      <c r="L750" s="6"/>
      <c r="M750" s="6"/>
      <c r="N750" s="6"/>
      <c r="O750" s="6"/>
      <c r="P750" s="6"/>
      <c r="Q750" s="6"/>
      <c r="R750" s="6"/>
      <c r="S750" s="23"/>
      <c r="T750" s="23"/>
      <c r="U750" s="23"/>
      <c r="V750" s="6"/>
      <c r="W750" s="6"/>
      <c r="X750" s="6"/>
      <c r="Y750" s="6"/>
      <c r="Z750" s="6"/>
      <c r="AA750" s="6"/>
      <c r="AB750" s="6"/>
      <c r="AC750" s="6"/>
      <c r="AD750" s="6"/>
      <c r="AE750" s="6"/>
      <c r="AF750" s="6"/>
      <c r="AG750" s="6"/>
      <c r="AH750" s="6"/>
      <c r="AI750" s="6"/>
      <c r="AJ750" s="6"/>
    </row>
    <row r="751" spans="1:36" ht="15.75" customHeight="1" x14ac:dyDescent="0.35">
      <c r="A751" s="6"/>
      <c r="B751" s="6"/>
      <c r="C751" s="6"/>
      <c r="D751" s="6"/>
      <c r="E751" s="6"/>
      <c r="F751" s="6"/>
      <c r="G751" s="6"/>
      <c r="H751" s="6"/>
      <c r="I751" s="6"/>
      <c r="J751" s="6"/>
      <c r="K751" s="6"/>
      <c r="L751" s="6"/>
      <c r="M751" s="6"/>
      <c r="N751" s="6"/>
      <c r="O751" s="6"/>
      <c r="P751" s="6"/>
      <c r="Q751" s="6"/>
      <c r="R751" s="6"/>
      <c r="S751" s="23"/>
      <c r="T751" s="23"/>
      <c r="U751" s="23"/>
      <c r="V751" s="6"/>
      <c r="W751" s="6"/>
      <c r="X751" s="6"/>
      <c r="Y751" s="6"/>
      <c r="Z751" s="6"/>
      <c r="AA751" s="6"/>
      <c r="AB751" s="6"/>
      <c r="AC751" s="6"/>
      <c r="AD751" s="6"/>
      <c r="AE751" s="6"/>
      <c r="AF751" s="6"/>
      <c r="AG751" s="6"/>
      <c r="AH751" s="6"/>
      <c r="AI751" s="6"/>
      <c r="AJ751" s="6"/>
    </row>
    <row r="752" spans="1:36" ht="15.75" customHeight="1" x14ac:dyDescent="0.35">
      <c r="A752" s="6"/>
      <c r="B752" s="6"/>
      <c r="C752" s="6"/>
      <c r="D752" s="6"/>
      <c r="E752" s="6"/>
      <c r="F752" s="6"/>
      <c r="G752" s="6"/>
      <c r="H752" s="6"/>
      <c r="I752" s="6"/>
      <c r="J752" s="6"/>
      <c r="K752" s="6"/>
      <c r="L752" s="6"/>
      <c r="M752" s="6"/>
      <c r="N752" s="6"/>
      <c r="O752" s="6"/>
      <c r="P752" s="6"/>
      <c r="Q752" s="6"/>
      <c r="R752" s="6"/>
      <c r="S752" s="23"/>
      <c r="T752" s="23"/>
      <c r="U752" s="23"/>
      <c r="V752" s="6"/>
      <c r="W752" s="6"/>
      <c r="X752" s="6"/>
      <c r="Y752" s="6"/>
      <c r="Z752" s="6"/>
      <c r="AA752" s="6"/>
      <c r="AB752" s="6"/>
      <c r="AC752" s="6"/>
      <c r="AD752" s="6"/>
      <c r="AE752" s="6"/>
      <c r="AF752" s="6"/>
      <c r="AG752" s="6"/>
      <c r="AH752" s="6"/>
      <c r="AI752" s="6"/>
      <c r="AJ752" s="6"/>
    </row>
    <row r="753" spans="1:36" ht="15.75" customHeight="1" x14ac:dyDescent="0.35">
      <c r="A753" s="6"/>
      <c r="B753" s="6"/>
      <c r="C753" s="6"/>
      <c r="D753" s="6"/>
      <c r="E753" s="6"/>
      <c r="F753" s="6"/>
      <c r="G753" s="6"/>
      <c r="H753" s="6"/>
      <c r="I753" s="6"/>
      <c r="J753" s="6"/>
      <c r="K753" s="6"/>
      <c r="L753" s="6"/>
      <c r="M753" s="6"/>
      <c r="N753" s="6"/>
      <c r="O753" s="6"/>
      <c r="P753" s="6"/>
      <c r="Q753" s="6"/>
      <c r="R753" s="6"/>
      <c r="S753" s="23"/>
      <c r="T753" s="23"/>
      <c r="U753" s="23"/>
      <c r="V753" s="6"/>
      <c r="W753" s="6"/>
      <c r="X753" s="6"/>
      <c r="Y753" s="6"/>
      <c r="Z753" s="6"/>
      <c r="AA753" s="6"/>
      <c r="AB753" s="6"/>
      <c r="AC753" s="6"/>
      <c r="AD753" s="6"/>
      <c r="AE753" s="6"/>
      <c r="AF753" s="6"/>
      <c r="AG753" s="6"/>
      <c r="AH753" s="6"/>
      <c r="AI753" s="6"/>
      <c r="AJ753" s="6"/>
    </row>
    <row r="754" spans="1:36" ht="15.75" customHeight="1" x14ac:dyDescent="0.35">
      <c r="A754" s="6"/>
      <c r="B754" s="6"/>
      <c r="C754" s="6"/>
      <c r="D754" s="6"/>
      <c r="E754" s="6"/>
      <c r="F754" s="6"/>
      <c r="G754" s="6"/>
      <c r="H754" s="6"/>
      <c r="I754" s="6"/>
      <c r="J754" s="6"/>
      <c r="K754" s="6"/>
      <c r="L754" s="6"/>
      <c r="M754" s="6"/>
      <c r="N754" s="6"/>
      <c r="O754" s="6"/>
      <c r="P754" s="6"/>
      <c r="Q754" s="6"/>
      <c r="R754" s="6"/>
      <c r="S754" s="23"/>
      <c r="T754" s="23"/>
      <c r="U754" s="23"/>
      <c r="V754" s="6"/>
      <c r="W754" s="6"/>
      <c r="X754" s="6"/>
      <c r="Y754" s="6"/>
      <c r="Z754" s="6"/>
      <c r="AA754" s="6"/>
      <c r="AB754" s="6"/>
      <c r="AC754" s="6"/>
      <c r="AD754" s="6"/>
      <c r="AE754" s="6"/>
      <c r="AF754" s="6"/>
      <c r="AG754" s="6"/>
      <c r="AH754" s="6"/>
      <c r="AI754" s="6"/>
      <c r="AJ754" s="6"/>
    </row>
    <row r="755" spans="1:36" ht="15.75" customHeight="1" x14ac:dyDescent="0.35">
      <c r="A755" s="6"/>
      <c r="B755" s="6"/>
      <c r="C755" s="6"/>
      <c r="D755" s="6"/>
      <c r="E755" s="6"/>
      <c r="F755" s="6"/>
      <c r="G755" s="6"/>
      <c r="H755" s="6"/>
      <c r="I755" s="6"/>
      <c r="J755" s="6"/>
      <c r="K755" s="6"/>
      <c r="L755" s="6"/>
      <c r="M755" s="6"/>
      <c r="N755" s="6"/>
      <c r="O755" s="6"/>
      <c r="P755" s="6"/>
      <c r="Q755" s="6"/>
      <c r="R755" s="6"/>
      <c r="S755" s="23"/>
      <c r="T755" s="23"/>
      <c r="U755" s="23"/>
      <c r="V755" s="6"/>
      <c r="W755" s="6"/>
      <c r="X755" s="6"/>
      <c r="Y755" s="6"/>
      <c r="Z755" s="6"/>
      <c r="AA755" s="6"/>
      <c r="AB755" s="6"/>
      <c r="AC755" s="6"/>
      <c r="AD755" s="6"/>
      <c r="AE755" s="6"/>
      <c r="AF755" s="6"/>
      <c r="AG755" s="6"/>
      <c r="AH755" s="6"/>
      <c r="AI755" s="6"/>
      <c r="AJ755" s="6"/>
    </row>
    <row r="756" spans="1:36" ht="15.75" customHeight="1" x14ac:dyDescent="0.35">
      <c r="A756" s="6"/>
      <c r="B756" s="6"/>
      <c r="C756" s="6"/>
      <c r="D756" s="6"/>
      <c r="E756" s="6"/>
      <c r="F756" s="6"/>
      <c r="G756" s="6"/>
      <c r="H756" s="6"/>
      <c r="I756" s="6"/>
      <c r="J756" s="6"/>
      <c r="K756" s="6"/>
      <c r="L756" s="6"/>
      <c r="M756" s="6"/>
      <c r="N756" s="6"/>
      <c r="O756" s="6"/>
      <c r="P756" s="6"/>
      <c r="Q756" s="6"/>
      <c r="R756" s="6"/>
      <c r="S756" s="23"/>
      <c r="T756" s="23"/>
      <c r="U756" s="23"/>
      <c r="V756" s="6"/>
      <c r="W756" s="6"/>
      <c r="X756" s="6"/>
      <c r="Y756" s="6"/>
      <c r="Z756" s="6"/>
      <c r="AA756" s="6"/>
      <c r="AB756" s="6"/>
      <c r="AC756" s="6"/>
      <c r="AD756" s="6"/>
      <c r="AE756" s="6"/>
      <c r="AF756" s="6"/>
      <c r="AG756" s="6"/>
      <c r="AH756" s="6"/>
      <c r="AI756" s="6"/>
      <c r="AJ756" s="6"/>
    </row>
    <row r="757" spans="1:36" ht="15.75" customHeight="1" x14ac:dyDescent="0.35">
      <c r="A757" s="6"/>
      <c r="B757" s="6"/>
      <c r="C757" s="6"/>
      <c r="D757" s="6"/>
      <c r="E757" s="6"/>
      <c r="F757" s="6"/>
      <c r="G757" s="6"/>
      <c r="H757" s="6"/>
      <c r="I757" s="6"/>
      <c r="J757" s="6"/>
      <c r="K757" s="6"/>
      <c r="L757" s="6"/>
      <c r="M757" s="6"/>
      <c r="N757" s="6"/>
      <c r="O757" s="6"/>
      <c r="P757" s="6"/>
      <c r="Q757" s="6"/>
      <c r="R757" s="6"/>
      <c r="S757" s="23"/>
      <c r="T757" s="23"/>
      <c r="U757" s="23"/>
      <c r="V757" s="6"/>
      <c r="W757" s="6"/>
      <c r="X757" s="6"/>
      <c r="Y757" s="6"/>
      <c r="Z757" s="6"/>
      <c r="AA757" s="6"/>
      <c r="AB757" s="6"/>
      <c r="AC757" s="6"/>
      <c r="AD757" s="6"/>
      <c r="AE757" s="6"/>
      <c r="AF757" s="6"/>
      <c r="AG757" s="6"/>
      <c r="AH757" s="6"/>
      <c r="AI757" s="6"/>
      <c r="AJ757" s="6"/>
    </row>
    <row r="758" spans="1:36" ht="15.75" customHeight="1" x14ac:dyDescent="0.35">
      <c r="A758" s="6"/>
      <c r="B758" s="6"/>
      <c r="C758" s="6"/>
      <c r="D758" s="6"/>
      <c r="E758" s="6"/>
      <c r="F758" s="6"/>
      <c r="G758" s="6"/>
      <c r="H758" s="6"/>
      <c r="I758" s="6"/>
      <c r="J758" s="6"/>
      <c r="K758" s="6"/>
      <c r="L758" s="6"/>
      <c r="M758" s="6"/>
      <c r="N758" s="6"/>
      <c r="O758" s="6"/>
      <c r="P758" s="6"/>
      <c r="Q758" s="6"/>
      <c r="R758" s="6"/>
      <c r="S758" s="23"/>
      <c r="T758" s="23"/>
      <c r="U758" s="23"/>
      <c r="V758" s="6"/>
      <c r="W758" s="6"/>
      <c r="X758" s="6"/>
      <c r="Y758" s="6"/>
      <c r="Z758" s="6"/>
      <c r="AA758" s="6"/>
      <c r="AB758" s="6"/>
      <c r="AC758" s="6"/>
      <c r="AD758" s="6"/>
      <c r="AE758" s="6"/>
      <c r="AF758" s="6"/>
      <c r="AG758" s="6"/>
      <c r="AH758" s="6"/>
      <c r="AI758" s="6"/>
      <c r="AJ758" s="6"/>
    </row>
    <row r="759" spans="1:36" ht="15.75" customHeight="1" x14ac:dyDescent="0.35">
      <c r="A759" s="6"/>
      <c r="B759" s="6"/>
      <c r="C759" s="6"/>
      <c r="D759" s="6"/>
      <c r="E759" s="6"/>
      <c r="F759" s="6"/>
      <c r="G759" s="6"/>
      <c r="H759" s="6"/>
      <c r="I759" s="6"/>
      <c r="J759" s="6"/>
      <c r="K759" s="6"/>
      <c r="L759" s="6"/>
      <c r="M759" s="6"/>
      <c r="N759" s="6"/>
      <c r="O759" s="6"/>
      <c r="P759" s="6"/>
      <c r="Q759" s="6"/>
      <c r="R759" s="6"/>
      <c r="S759" s="23"/>
      <c r="T759" s="23"/>
      <c r="U759" s="23"/>
      <c r="V759" s="6"/>
      <c r="W759" s="6"/>
      <c r="X759" s="6"/>
      <c r="Y759" s="6"/>
      <c r="Z759" s="6"/>
      <c r="AA759" s="6"/>
      <c r="AB759" s="6"/>
      <c r="AC759" s="6"/>
      <c r="AD759" s="6"/>
      <c r="AE759" s="6"/>
      <c r="AF759" s="6"/>
      <c r="AG759" s="6"/>
      <c r="AH759" s="6"/>
      <c r="AI759" s="6"/>
      <c r="AJ759" s="6"/>
    </row>
    <row r="760" spans="1:36" ht="15.75" customHeight="1" x14ac:dyDescent="0.35">
      <c r="A760" s="6"/>
      <c r="B760" s="6"/>
      <c r="C760" s="6"/>
      <c r="D760" s="6"/>
      <c r="E760" s="6"/>
      <c r="F760" s="6"/>
      <c r="G760" s="6"/>
      <c r="H760" s="6"/>
      <c r="I760" s="6"/>
      <c r="J760" s="6"/>
      <c r="K760" s="6"/>
      <c r="L760" s="6"/>
      <c r="M760" s="6"/>
      <c r="N760" s="6"/>
      <c r="O760" s="6"/>
      <c r="P760" s="6"/>
      <c r="Q760" s="6"/>
      <c r="R760" s="6"/>
      <c r="S760" s="23"/>
      <c r="T760" s="23"/>
      <c r="U760" s="23"/>
      <c r="V760" s="6"/>
      <c r="W760" s="6"/>
      <c r="X760" s="6"/>
      <c r="Y760" s="6"/>
      <c r="Z760" s="6"/>
      <c r="AA760" s="6"/>
      <c r="AB760" s="6"/>
      <c r="AC760" s="6"/>
      <c r="AD760" s="6"/>
      <c r="AE760" s="6"/>
      <c r="AF760" s="6"/>
      <c r="AG760" s="6"/>
      <c r="AH760" s="6"/>
      <c r="AI760" s="6"/>
      <c r="AJ760" s="6"/>
    </row>
    <row r="761" spans="1:36" ht="15.75" customHeight="1" x14ac:dyDescent="0.35">
      <c r="A761" s="6"/>
      <c r="B761" s="6"/>
      <c r="C761" s="6"/>
      <c r="D761" s="6"/>
      <c r="E761" s="6"/>
      <c r="F761" s="6"/>
      <c r="G761" s="6"/>
      <c r="H761" s="6"/>
      <c r="I761" s="6"/>
      <c r="J761" s="6"/>
      <c r="K761" s="6"/>
      <c r="L761" s="6"/>
      <c r="M761" s="6"/>
      <c r="N761" s="6"/>
      <c r="O761" s="6"/>
      <c r="P761" s="6"/>
      <c r="Q761" s="6"/>
      <c r="R761" s="6"/>
      <c r="S761" s="23"/>
      <c r="T761" s="23"/>
      <c r="U761" s="23"/>
      <c r="V761" s="6"/>
      <c r="W761" s="6"/>
      <c r="X761" s="6"/>
      <c r="Y761" s="6"/>
      <c r="Z761" s="6"/>
      <c r="AA761" s="6"/>
      <c r="AB761" s="6"/>
      <c r="AC761" s="6"/>
      <c r="AD761" s="6"/>
      <c r="AE761" s="6"/>
      <c r="AF761" s="6"/>
      <c r="AG761" s="6"/>
      <c r="AH761" s="6"/>
      <c r="AI761" s="6"/>
      <c r="AJ761" s="6"/>
    </row>
    <row r="762" spans="1:36" ht="15.75" customHeight="1" x14ac:dyDescent="0.35">
      <c r="A762" s="6"/>
      <c r="B762" s="6"/>
      <c r="C762" s="6"/>
      <c r="D762" s="6"/>
      <c r="E762" s="6"/>
      <c r="F762" s="6"/>
      <c r="G762" s="6"/>
      <c r="H762" s="6"/>
      <c r="I762" s="6"/>
      <c r="J762" s="6"/>
      <c r="K762" s="6"/>
      <c r="L762" s="6"/>
      <c r="M762" s="6"/>
      <c r="N762" s="6"/>
      <c r="O762" s="6"/>
      <c r="P762" s="6"/>
      <c r="Q762" s="6"/>
      <c r="R762" s="6"/>
      <c r="S762" s="23"/>
      <c r="T762" s="23"/>
      <c r="U762" s="23"/>
      <c r="V762" s="6"/>
      <c r="W762" s="6"/>
      <c r="X762" s="6"/>
      <c r="Y762" s="6"/>
      <c r="Z762" s="6"/>
      <c r="AA762" s="6"/>
      <c r="AB762" s="6"/>
      <c r="AC762" s="6"/>
      <c r="AD762" s="6"/>
      <c r="AE762" s="6"/>
      <c r="AF762" s="6"/>
      <c r="AG762" s="6"/>
      <c r="AH762" s="6"/>
      <c r="AI762" s="6"/>
      <c r="AJ762" s="6"/>
    </row>
    <row r="763" spans="1:36" ht="15.75" customHeight="1" x14ac:dyDescent="0.35">
      <c r="A763" s="6"/>
      <c r="B763" s="6"/>
      <c r="C763" s="6"/>
      <c r="D763" s="6"/>
      <c r="E763" s="6"/>
      <c r="F763" s="6"/>
      <c r="G763" s="6"/>
      <c r="H763" s="6"/>
      <c r="I763" s="6"/>
      <c r="J763" s="6"/>
      <c r="K763" s="6"/>
      <c r="L763" s="6"/>
      <c r="M763" s="6"/>
      <c r="N763" s="6"/>
      <c r="O763" s="6"/>
      <c r="P763" s="6"/>
      <c r="Q763" s="6"/>
      <c r="R763" s="6"/>
      <c r="S763" s="23"/>
      <c r="T763" s="23"/>
      <c r="U763" s="23"/>
      <c r="V763" s="6"/>
      <c r="W763" s="6"/>
      <c r="X763" s="6"/>
      <c r="Y763" s="6"/>
      <c r="Z763" s="6"/>
      <c r="AA763" s="6"/>
      <c r="AB763" s="6"/>
      <c r="AC763" s="6"/>
      <c r="AD763" s="6"/>
      <c r="AE763" s="6"/>
      <c r="AF763" s="6"/>
      <c r="AG763" s="6"/>
      <c r="AH763" s="6"/>
      <c r="AI763" s="6"/>
      <c r="AJ763" s="6"/>
    </row>
    <row r="764" spans="1:36" ht="15.75" customHeight="1" x14ac:dyDescent="0.35">
      <c r="A764" s="6"/>
      <c r="B764" s="6"/>
      <c r="C764" s="6"/>
      <c r="D764" s="6"/>
      <c r="E764" s="6"/>
      <c r="F764" s="6"/>
      <c r="G764" s="6"/>
      <c r="H764" s="6"/>
      <c r="I764" s="6"/>
      <c r="J764" s="6"/>
      <c r="K764" s="6"/>
      <c r="L764" s="6"/>
      <c r="M764" s="6"/>
      <c r="N764" s="6"/>
      <c r="O764" s="6"/>
      <c r="P764" s="6"/>
      <c r="Q764" s="6"/>
      <c r="R764" s="6"/>
      <c r="S764" s="23"/>
      <c r="T764" s="23"/>
      <c r="U764" s="23"/>
      <c r="V764" s="6"/>
      <c r="W764" s="6"/>
      <c r="X764" s="6"/>
      <c r="Y764" s="6"/>
      <c r="Z764" s="6"/>
      <c r="AA764" s="6"/>
      <c r="AB764" s="6"/>
      <c r="AC764" s="6"/>
      <c r="AD764" s="6"/>
      <c r="AE764" s="6"/>
      <c r="AF764" s="6"/>
      <c r="AG764" s="6"/>
      <c r="AH764" s="6"/>
      <c r="AI764" s="6"/>
      <c r="AJ764" s="6"/>
    </row>
    <row r="765" spans="1:36" ht="15.75" customHeight="1" x14ac:dyDescent="0.35">
      <c r="A765" s="6"/>
      <c r="B765" s="6"/>
      <c r="C765" s="6"/>
      <c r="D765" s="6"/>
      <c r="E765" s="6"/>
      <c r="F765" s="6"/>
      <c r="G765" s="6"/>
      <c r="H765" s="6"/>
      <c r="I765" s="6"/>
      <c r="J765" s="6"/>
      <c r="K765" s="6"/>
      <c r="L765" s="6"/>
      <c r="M765" s="6"/>
      <c r="N765" s="6"/>
      <c r="O765" s="6"/>
      <c r="P765" s="6"/>
      <c r="Q765" s="6"/>
      <c r="R765" s="6"/>
      <c r="S765" s="23"/>
      <c r="T765" s="23"/>
      <c r="U765" s="23"/>
      <c r="V765" s="6"/>
      <c r="W765" s="6"/>
      <c r="X765" s="6"/>
      <c r="Y765" s="6"/>
      <c r="Z765" s="6"/>
      <c r="AA765" s="6"/>
      <c r="AB765" s="6"/>
      <c r="AC765" s="6"/>
      <c r="AD765" s="6"/>
      <c r="AE765" s="6"/>
      <c r="AF765" s="6"/>
      <c r="AG765" s="6"/>
      <c r="AH765" s="6"/>
      <c r="AI765" s="6"/>
      <c r="AJ765" s="6"/>
    </row>
    <row r="766" spans="1:36" ht="15.75" customHeight="1" x14ac:dyDescent="0.35">
      <c r="A766" s="6"/>
      <c r="B766" s="6"/>
      <c r="C766" s="6"/>
      <c r="D766" s="6"/>
      <c r="E766" s="6"/>
      <c r="F766" s="6"/>
      <c r="G766" s="6"/>
      <c r="H766" s="6"/>
      <c r="I766" s="6"/>
      <c r="J766" s="6"/>
      <c r="K766" s="6"/>
      <c r="L766" s="6"/>
      <c r="M766" s="6"/>
      <c r="N766" s="6"/>
      <c r="O766" s="6"/>
      <c r="P766" s="6"/>
      <c r="Q766" s="6"/>
      <c r="R766" s="6"/>
      <c r="S766" s="23"/>
      <c r="T766" s="23"/>
      <c r="U766" s="23"/>
      <c r="V766" s="6"/>
      <c r="W766" s="6"/>
      <c r="X766" s="6"/>
      <c r="Y766" s="6"/>
      <c r="Z766" s="6"/>
      <c r="AA766" s="6"/>
      <c r="AB766" s="6"/>
      <c r="AC766" s="6"/>
      <c r="AD766" s="6"/>
      <c r="AE766" s="6"/>
      <c r="AF766" s="6"/>
      <c r="AG766" s="6"/>
      <c r="AH766" s="6"/>
      <c r="AI766" s="6"/>
      <c r="AJ766" s="6"/>
    </row>
    <row r="767" spans="1:36" ht="15.75" customHeight="1" x14ac:dyDescent="0.35">
      <c r="A767" s="6"/>
      <c r="B767" s="6"/>
      <c r="C767" s="6"/>
      <c r="D767" s="6"/>
      <c r="E767" s="6"/>
      <c r="F767" s="6"/>
      <c r="G767" s="6"/>
      <c r="H767" s="6"/>
      <c r="I767" s="6"/>
      <c r="J767" s="6"/>
      <c r="K767" s="6"/>
      <c r="L767" s="6"/>
      <c r="M767" s="6"/>
      <c r="N767" s="6"/>
      <c r="O767" s="6"/>
      <c r="P767" s="6"/>
      <c r="Q767" s="6"/>
      <c r="R767" s="6"/>
      <c r="S767" s="23"/>
      <c r="T767" s="23"/>
      <c r="U767" s="23"/>
      <c r="V767" s="6"/>
      <c r="W767" s="6"/>
      <c r="X767" s="6"/>
      <c r="Y767" s="6"/>
      <c r="Z767" s="6"/>
      <c r="AA767" s="6"/>
      <c r="AB767" s="6"/>
      <c r="AC767" s="6"/>
      <c r="AD767" s="6"/>
      <c r="AE767" s="6"/>
      <c r="AF767" s="6"/>
      <c r="AG767" s="6"/>
      <c r="AH767" s="6"/>
      <c r="AI767" s="6"/>
      <c r="AJ767" s="6"/>
    </row>
    <row r="768" spans="1:36" ht="15.75" customHeight="1" x14ac:dyDescent="0.35">
      <c r="A768" s="6"/>
      <c r="B768" s="6"/>
      <c r="C768" s="6"/>
      <c r="D768" s="6"/>
      <c r="E768" s="6"/>
      <c r="F768" s="6"/>
      <c r="G768" s="6"/>
      <c r="H768" s="6"/>
      <c r="I768" s="6"/>
      <c r="J768" s="6"/>
      <c r="K768" s="6"/>
      <c r="L768" s="6"/>
      <c r="M768" s="6"/>
      <c r="N768" s="6"/>
      <c r="O768" s="6"/>
      <c r="P768" s="6"/>
      <c r="Q768" s="6"/>
      <c r="R768" s="6"/>
      <c r="S768" s="23"/>
      <c r="T768" s="23"/>
      <c r="U768" s="23"/>
      <c r="V768" s="6"/>
      <c r="W768" s="6"/>
      <c r="X768" s="6"/>
      <c r="Y768" s="6"/>
      <c r="Z768" s="6"/>
      <c r="AA768" s="6"/>
      <c r="AB768" s="6"/>
      <c r="AC768" s="6"/>
      <c r="AD768" s="6"/>
      <c r="AE768" s="6"/>
      <c r="AF768" s="6"/>
      <c r="AG768" s="6"/>
      <c r="AH768" s="6"/>
      <c r="AI768" s="6"/>
      <c r="AJ768" s="6"/>
    </row>
    <row r="769" spans="1:36" ht="15.75" customHeight="1" x14ac:dyDescent="0.35">
      <c r="A769" s="6"/>
      <c r="B769" s="6"/>
      <c r="C769" s="6"/>
      <c r="D769" s="6"/>
      <c r="E769" s="6"/>
      <c r="F769" s="6"/>
      <c r="G769" s="6"/>
      <c r="H769" s="6"/>
      <c r="I769" s="6"/>
      <c r="J769" s="6"/>
      <c r="K769" s="6"/>
      <c r="L769" s="6"/>
      <c r="M769" s="6"/>
      <c r="N769" s="6"/>
      <c r="O769" s="6"/>
      <c r="P769" s="6"/>
      <c r="Q769" s="6"/>
      <c r="R769" s="6"/>
      <c r="S769" s="23"/>
      <c r="T769" s="23"/>
      <c r="U769" s="23"/>
      <c r="V769" s="6"/>
      <c r="W769" s="6"/>
      <c r="X769" s="6"/>
      <c r="Y769" s="6"/>
      <c r="Z769" s="6"/>
      <c r="AA769" s="6"/>
      <c r="AB769" s="6"/>
      <c r="AC769" s="6"/>
      <c r="AD769" s="6"/>
      <c r="AE769" s="6"/>
      <c r="AF769" s="6"/>
      <c r="AG769" s="6"/>
      <c r="AH769" s="6"/>
      <c r="AI769" s="6"/>
      <c r="AJ769" s="6"/>
    </row>
    <row r="770" spans="1:36" ht="15.75" customHeight="1" x14ac:dyDescent="0.35">
      <c r="A770" s="6"/>
      <c r="B770" s="6"/>
      <c r="C770" s="6"/>
      <c r="D770" s="6"/>
      <c r="E770" s="6"/>
      <c r="F770" s="6"/>
      <c r="G770" s="6"/>
      <c r="H770" s="6"/>
      <c r="I770" s="6"/>
      <c r="J770" s="6"/>
      <c r="K770" s="6"/>
      <c r="L770" s="6"/>
      <c r="M770" s="6"/>
      <c r="N770" s="6"/>
      <c r="O770" s="6"/>
      <c r="P770" s="6"/>
      <c r="Q770" s="6"/>
      <c r="R770" s="6"/>
      <c r="S770" s="23"/>
      <c r="T770" s="23"/>
      <c r="U770" s="23"/>
      <c r="V770" s="6"/>
      <c r="W770" s="6"/>
      <c r="X770" s="6"/>
      <c r="Y770" s="6"/>
      <c r="Z770" s="6"/>
      <c r="AA770" s="6"/>
      <c r="AB770" s="6"/>
      <c r="AC770" s="6"/>
      <c r="AD770" s="6"/>
      <c r="AE770" s="6"/>
      <c r="AF770" s="6"/>
      <c r="AG770" s="6"/>
      <c r="AH770" s="6"/>
      <c r="AI770" s="6"/>
      <c r="AJ770" s="6"/>
    </row>
    <row r="771" spans="1:36" ht="15.75" customHeight="1" x14ac:dyDescent="0.35">
      <c r="A771" s="6"/>
      <c r="B771" s="6"/>
      <c r="C771" s="6"/>
      <c r="D771" s="6"/>
      <c r="E771" s="6"/>
      <c r="F771" s="6"/>
      <c r="G771" s="6"/>
      <c r="H771" s="6"/>
      <c r="I771" s="6"/>
      <c r="J771" s="6"/>
      <c r="K771" s="6"/>
      <c r="L771" s="6"/>
      <c r="M771" s="6"/>
      <c r="N771" s="6"/>
      <c r="O771" s="6"/>
      <c r="P771" s="6"/>
      <c r="Q771" s="6"/>
      <c r="R771" s="6"/>
      <c r="S771" s="23"/>
      <c r="T771" s="23"/>
      <c r="U771" s="23"/>
      <c r="V771" s="6"/>
      <c r="W771" s="6"/>
      <c r="X771" s="6"/>
      <c r="Y771" s="6"/>
      <c r="Z771" s="6"/>
      <c r="AA771" s="6"/>
      <c r="AB771" s="6"/>
      <c r="AC771" s="6"/>
      <c r="AD771" s="6"/>
      <c r="AE771" s="6"/>
      <c r="AF771" s="6"/>
      <c r="AG771" s="6"/>
      <c r="AH771" s="6"/>
      <c r="AI771" s="6"/>
      <c r="AJ771" s="6"/>
    </row>
    <row r="772" spans="1:36" ht="15.75" customHeight="1" x14ac:dyDescent="0.35">
      <c r="A772" s="6"/>
      <c r="B772" s="6"/>
      <c r="C772" s="6"/>
      <c r="D772" s="6"/>
      <c r="E772" s="6"/>
      <c r="F772" s="6"/>
      <c r="G772" s="6"/>
      <c r="H772" s="6"/>
      <c r="I772" s="6"/>
      <c r="J772" s="6"/>
      <c r="K772" s="6"/>
      <c r="L772" s="6"/>
      <c r="M772" s="6"/>
      <c r="N772" s="6"/>
      <c r="O772" s="6"/>
      <c r="P772" s="6"/>
      <c r="Q772" s="6"/>
      <c r="R772" s="6"/>
      <c r="S772" s="23"/>
      <c r="T772" s="23"/>
      <c r="U772" s="23"/>
      <c r="V772" s="6"/>
      <c r="W772" s="6"/>
      <c r="X772" s="6"/>
      <c r="Y772" s="6"/>
      <c r="Z772" s="6"/>
      <c r="AA772" s="6"/>
      <c r="AB772" s="6"/>
      <c r="AC772" s="6"/>
      <c r="AD772" s="6"/>
      <c r="AE772" s="6"/>
      <c r="AF772" s="6"/>
      <c r="AG772" s="6"/>
      <c r="AH772" s="6"/>
      <c r="AI772" s="6"/>
      <c r="AJ772" s="6"/>
    </row>
    <row r="773" spans="1:36" ht="15.75" customHeight="1" x14ac:dyDescent="0.35">
      <c r="A773" s="6"/>
      <c r="B773" s="6"/>
      <c r="C773" s="6"/>
      <c r="D773" s="6"/>
      <c r="E773" s="6"/>
      <c r="F773" s="6"/>
      <c r="G773" s="6"/>
      <c r="H773" s="6"/>
      <c r="I773" s="6"/>
      <c r="J773" s="6"/>
      <c r="K773" s="6"/>
      <c r="L773" s="6"/>
      <c r="M773" s="6"/>
      <c r="N773" s="6"/>
      <c r="O773" s="6"/>
      <c r="P773" s="6"/>
      <c r="Q773" s="6"/>
      <c r="R773" s="6"/>
      <c r="S773" s="23"/>
      <c r="T773" s="23"/>
      <c r="U773" s="23"/>
      <c r="V773" s="6"/>
      <c r="W773" s="6"/>
      <c r="X773" s="6"/>
      <c r="Y773" s="6"/>
      <c r="Z773" s="6"/>
      <c r="AA773" s="6"/>
      <c r="AB773" s="6"/>
      <c r="AC773" s="6"/>
      <c r="AD773" s="6"/>
      <c r="AE773" s="6"/>
      <c r="AF773" s="6"/>
      <c r="AG773" s="6"/>
      <c r="AH773" s="6"/>
      <c r="AI773" s="6"/>
      <c r="AJ773" s="6"/>
    </row>
    <row r="774" spans="1:36" ht="15.75" customHeight="1" x14ac:dyDescent="0.35">
      <c r="A774" s="6"/>
      <c r="B774" s="6"/>
      <c r="C774" s="6"/>
      <c r="D774" s="6"/>
      <c r="E774" s="6"/>
      <c r="F774" s="6"/>
      <c r="G774" s="6"/>
      <c r="H774" s="6"/>
      <c r="I774" s="6"/>
      <c r="J774" s="6"/>
      <c r="K774" s="6"/>
      <c r="L774" s="6"/>
      <c r="M774" s="6"/>
      <c r="N774" s="6"/>
      <c r="O774" s="6"/>
      <c r="P774" s="6"/>
      <c r="Q774" s="6"/>
      <c r="R774" s="6"/>
      <c r="S774" s="23"/>
      <c r="T774" s="23"/>
      <c r="U774" s="23"/>
      <c r="V774" s="6"/>
      <c r="W774" s="6"/>
      <c r="X774" s="6"/>
      <c r="Y774" s="6"/>
      <c r="Z774" s="6"/>
      <c r="AA774" s="6"/>
      <c r="AB774" s="6"/>
      <c r="AC774" s="6"/>
      <c r="AD774" s="6"/>
      <c r="AE774" s="6"/>
      <c r="AF774" s="6"/>
      <c r="AG774" s="6"/>
      <c r="AH774" s="6"/>
      <c r="AI774" s="6"/>
      <c r="AJ774" s="6"/>
    </row>
    <row r="775" spans="1:36" ht="15.75" customHeight="1" x14ac:dyDescent="0.35">
      <c r="A775" s="6"/>
      <c r="B775" s="6"/>
      <c r="C775" s="6"/>
      <c r="D775" s="6"/>
      <c r="E775" s="6"/>
      <c r="F775" s="6"/>
      <c r="G775" s="6"/>
      <c r="H775" s="6"/>
      <c r="I775" s="6"/>
      <c r="J775" s="6"/>
      <c r="K775" s="6"/>
      <c r="L775" s="6"/>
      <c r="M775" s="6"/>
      <c r="N775" s="6"/>
      <c r="O775" s="6"/>
      <c r="P775" s="6"/>
      <c r="Q775" s="6"/>
      <c r="R775" s="6"/>
      <c r="S775" s="23"/>
      <c r="T775" s="23"/>
      <c r="U775" s="23"/>
      <c r="V775" s="6"/>
      <c r="W775" s="6"/>
      <c r="X775" s="6"/>
      <c r="Y775" s="6"/>
      <c r="Z775" s="6"/>
      <c r="AA775" s="6"/>
      <c r="AB775" s="6"/>
      <c r="AC775" s="6"/>
      <c r="AD775" s="6"/>
      <c r="AE775" s="6"/>
      <c r="AF775" s="6"/>
      <c r="AG775" s="6"/>
      <c r="AH775" s="6"/>
      <c r="AI775" s="6"/>
      <c r="AJ775" s="6"/>
    </row>
    <row r="776" spans="1:36" ht="15.75" customHeight="1" x14ac:dyDescent="0.35">
      <c r="A776" s="6"/>
      <c r="B776" s="6"/>
      <c r="C776" s="6"/>
      <c r="D776" s="6"/>
      <c r="E776" s="6"/>
      <c r="F776" s="6"/>
      <c r="G776" s="6"/>
      <c r="H776" s="6"/>
      <c r="I776" s="6"/>
      <c r="J776" s="6"/>
      <c r="K776" s="6"/>
      <c r="L776" s="6"/>
      <c r="M776" s="6"/>
      <c r="N776" s="6"/>
      <c r="O776" s="6"/>
      <c r="P776" s="6"/>
      <c r="Q776" s="6"/>
      <c r="R776" s="6"/>
      <c r="S776" s="23"/>
      <c r="T776" s="23"/>
      <c r="U776" s="23"/>
      <c r="V776" s="6"/>
      <c r="W776" s="6"/>
      <c r="X776" s="6"/>
      <c r="Y776" s="6"/>
      <c r="Z776" s="6"/>
      <c r="AA776" s="6"/>
      <c r="AB776" s="6"/>
      <c r="AC776" s="6"/>
      <c r="AD776" s="6"/>
      <c r="AE776" s="6"/>
      <c r="AF776" s="6"/>
      <c r="AG776" s="6"/>
      <c r="AH776" s="6"/>
      <c r="AI776" s="6"/>
      <c r="AJ776" s="6"/>
    </row>
    <row r="777" spans="1:36" ht="15.75" customHeight="1" x14ac:dyDescent="0.35">
      <c r="A777" s="6"/>
      <c r="B777" s="6"/>
      <c r="C777" s="6"/>
      <c r="D777" s="6"/>
      <c r="E777" s="6"/>
      <c r="F777" s="6"/>
      <c r="G777" s="6"/>
      <c r="H777" s="6"/>
      <c r="I777" s="6"/>
      <c r="J777" s="6"/>
      <c r="K777" s="6"/>
      <c r="L777" s="6"/>
      <c r="M777" s="6"/>
      <c r="N777" s="6"/>
      <c r="O777" s="6"/>
      <c r="P777" s="6"/>
      <c r="Q777" s="6"/>
      <c r="R777" s="6"/>
      <c r="S777" s="23"/>
      <c r="T777" s="23"/>
      <c r="U777" s="23"/>
      <c r="V777" s="6"/>
      <c r="W777" s="6"/>
      <c r="X777" s="6"/>
      <c r="Y777" s="6"/>
      <c r="Z777" s="6"/>
      <c r="AA777" s="6"/>
      <c r="AB777" s="6"/>
      <c r="AC777" s="6"/>
      <c r="AD777" s="6"/>
      <c r="AE777" s="6"/>
      <c r="AF777" s="6"/>
      <c r="AG777" s="6"/>
      <c r="AH777" s="6"/>
      <c r="AI777" s="6"/>
      <c r="AJ777" s="6"/>
    </row>
    <row r="778" spans="1:36" ht="15.75" customHeight="1" x14ac:dyDescent="0.35">
      <c r="A778" s="6"/>
      <c r="B778" s="6"/>
      <c r="C778" s="6"/>
      <c r="D778" s="6"/>
      <c r="E778" s="6"/>
      <c r="F778" s="6"/>
      <c r="G778" s="6"/>
      <c r="H778" s="6"/>
      <c r="I778" s="6"/>
      <c r="J778" s="6"/>
      <c r="K778" s="6"/>
      <c r="L778" s="6"/>
      <c r="M778" s="6"/>
      <c r="N778" s="6"/>
      <c r="O778" s="6"/>
      <c r="P778" s="6"/>
      <c r="Q778" s="6"/>
      <c r="R778" s="6"/>
      <c r="S778" s="23"/>
      <c r="T778" s="23"/>
      <c r="U778" s="23"/>
      <c r="V778" s="6"/>
      <c r="W778" s="6"/>
      <c r="X778" s="6"/>
      <c r="Y778" s="6"/>
      <c r="Z778" s="6"/>
      <c r="AA778" s="6"/>
      <c r="AB778" s="6"/>
      <c r="AC778" s="6"/>
      <c r="AD778" s="6"/>
      <c r="AE778" s="6"/>
      <c r="AF778" s="6"/>
      <c r="AG778" s="6"/>
      <c r="AH778" s="6"/>
      <c r="AI778" s="6"/>
      <c r="AJ778" s="6"/>
    </row>
    <row r="779" spans="1:36" ht="15.75" customHeight="1" x14ac:dyDescent="0.35">
      <c r="A779" s="6"/>
      <c r="B779" s="6"/>
      <c r="C779" s="6"/>
      <c r="D779" s="6"/>
      <c r="E779" s="6"/>
      <c r="F779" s="6"/>
      <c r="G779" s="6"/>
      <c r="H779" s="6"/>
      <c r="I779" s="6"/>
      <c r="J779" s="6"/>
      <c r="K779" s="6"/>
      <c r="L779" s="6"/>
      <c r="M779" s="6"/>
      <c r="N779" s="6"/>
      <c r="O779" s="6"/>
      <c r="P779" s="6"/>
      <c r="Q779" s="6"/>
      <c r="R779" s="6"/>
      <c r="S779" s="23"/>
      <c r="T779" s="23"/>
      <c r="U779" s="23"/>
      <c r="V779" s="6"/>
      <c r="W779" s="6"/>
      <c r="X779" s="6"/>
      <c r="Y779" s="6"/>
      <c r="Z779" s="6"/>
      <c r="AA779" s="6"/>
      <c r="AB779" s="6"/>
      <c r="AC779" s="6"/>
      <c r="AD779" s="6"/>
      <c r="AE779" s="6"/>
      <c r="AF779" s="6"/>
      <c r="AG779" s="6"/>
      <c r="AH779" s="6"/>
      <c r="AI779" s="6"/>
      <c r="AJ779" s="6"/>
    </row>
    <row r="780" spans="1:36" ht="15.75" customHeight="1" x14ac:dyDescent="0.35">
      <c r="A780" s="6"/>
      <c r="B780" s="6"/>
      <c r="C780" s="6"/>
      <c r="D780" s="6"/>
      <c r="E780" s="6"/>
      <c r="F780" s="6"/>
      <c r="G780" s="6"/>
      <c r="H780" s="6"/>
      <c r="I780" s="6"/>
      <c r="J780" s="6"/>
      <c r="K780" s="6"/>
      <c r="L780" s="6"/>
      <c r="M780" s="6"/>
      <c r="N780" s="6"/>
      <c r="O780" s="6"/>
      <c r="P780" s="6"/>
      <c r="Q780" s="6"/>
      <c r="R780" s="6"/>
      <c r="S780" s="23"/>
      <c r="T780" s="23"/>
      <c r="U780" s="23"/>
      <c r="V780" s="6"/>
      <c r="W780" s="6"/>
      <c r="X780" s="6"/>
      <c r="Y780" s="6"/>
      <c r="Z780" s="6"/>
      <c r="AA780" s="6"/>
      <c r="AB780" s="6"/>
      <c r="AC780" s="6"/>
      <c r="AD780" s="6"/>
      <c r="AE780" s="6"/>
      <c r="AF780" s="6"/>
      <c r="AG780" s="6"/>
      <c r="AH780" s="6"/>
      <c r="AI780" s="6"/>
      <c r="AJ780" s="6"/>
    </row>
    <row r="781" spans="1:36" ht="15.75" customHeight="1" x14ac:dyDescent="0.35">
      <c r="A781" s="6"/>
      <c r="B781" s="6"/>
      <c r="C781" s="6"/>
      <c r="D781" s="6"/>
      <c r="E781" s="6"/>
      <c r="F781" s="6"/>
      <c r="G781" s="6"/>
      <c r="H781" s="6"/>
      <c r="I781" s="6"/>
      <c r="J781" s="6"/>
      <c r="K781" s="6"/>
      <c r="L781" s="6"/>
      <c r="M781" s="6"/>
      <c r="N781" s="6"/>
      <c r="O781" s="6"/>
      <c r="P781" s="6"/>
      <c r="Q781" s="6"/>
      <c r="R781" s="6"/>
      <c r="S781" s="23"/>
      <c r="T781" s="23"/>
      <c r="U781" s="23"/>
      <c r="V781" s="6"/>
      <c r="W781" s="6"/>
      <c r="X781" s="6"/>
      <c r="Y781" s="6"/>
      <c r="Z781" s="6"/>
      <c r="AA781" s="6"/>
      <c r="AB781" s="6"/>
      <c r="AC781" s="6"/>
      <c r="AD781" s="6"/>
      <c r="AE781" s="6"/>
      <c r="AF781" s="6"/>
      <c r="AG781" s="6"/>
      <c r="AH781" s="6"/>
      <c r="AI781" s="6"/>
      <c r="AJ781" s="6"/>
    </row>
    <row r="782" spans="1:36" ht="15.75" customHeight="1" x14ac:dyDescent="0.35">
      <c r="A782" s="6"/>
      <c r="B782" s="6"/>
      <c r="C782" s="6"/>
      <c r="D782" s="6"/>
      <c r="E782" s="6"/>
      <c r="F782" s="6"/>
      <c r="G782" s="6"/>
      <c r="H782" s="6"/>
      <c r="I782" s="6"/>
      <c r="J782" s="6"/>
      <c r="K782" s="6"/>
      <c r="L782" s="6"/>
      <c r="M782" s="6"/>
      <c r="N782" s="6"/>
      <c r="O782" s="6"/>
      <c r="P782" s="6"/>
      <c r="Q782" s="6"/>
      <c r="R782" s="6"/>
      <c r="S782" s="23"/>
      <c r="T782" s="23"/>
      <c r="U782" s="23"/>
      <c r="V782" s="6"/>
      <c r="W782" s="6"/>
      <c r="X782" s="6"/>
      <c r="Y782" s="6"/>
      <c r="Z782" s="6"/>
      <c r="AA782" s="6"/>
      <c r="AB782" s="6"/>
      <c r="AC782" s="6"/>
      <c r="AD782" s="6"/>
      <c r="AE782" s="6"/>
      <c r="AF782" s="6"/>
      <c r="AG782" s="6"/>
      <c r="AH782" s="6"/>
      <c r="AI782" s="6"/>
      <c r="AJ782" s="6"/>
    </row>
    <row r="783" spans="1:36" ht="15.75" customHeight="1" x14ac:dyDescent="0.35">
      <c r="A783" s="6"/>
      <c r="B783" s="6"/>
      <c r="C783" s="6"/>
      <c r="D783" s="6"/>
      <c r="E783" s="6"/>
      <c r="F783" s="6"/>
      <c r="G783" s="6"/>
      <c r="H783" s="6"/>
      <c r="I783" s="6"/>
      <c r="J783" s="6"/>
      <c r="K783" s="6"/>
      <c r="L783" s="6"/>
      <c r="M783" s="6"/>
      <c r="N783" s="6"/>
      <c r="O783" s="6"/>
      <c r="P783" s="6"/>
      <c r="Q783" s="6"/>
      <c r="R783" s="6"/>
      <c r="S783" s="23"/>
      <c r="T783" s="23"/>
      <c r="U783" s="23"/>
      <c r="V783" s="6"/>
      <c r="W783" s="6"/>
      <c r="X783" s="6"/>
      <c r="Y783" s="6"/>
      <c r="Z783" s="6"/>
      <c r="AA783" s="6"/>
      <c r="AB783" s="6"/>
      <c r="AC783" s="6"/>
      <c r="AD783" s="6"/>
      <c r="AE783" s="6"/>
      <c r="AF783" s="6"/>
      <c r="AG783" s="6"/>
      <c r="AH783" s="6"/>
      <c r="AI783" s="6"/>
      <c r="AJ783" s="6"/>
    </row>
    <row r="784" spans="1:36" ht="15.75" customHeight="1" x14ac:dyDescent="0.35">
      <c r="A784" s="6"/>
      <c r="B784" s="6"/>
      <c r="C784" s="6"/>
      <c r="D784" s="6"/>
      <c r="E784" s="6"/>
      <c r="F784" s="6"/>
      <c r="G784" s="6"/>
      <c r="H784" s="6"/>
      <c r="I784" s="6"/>
      <c r="J784" s="6"/>
      <c r="K784" s="6"/>
      <c r="L784" s="6"/>
      <c r="M784" s="6"/>
      <c r="N784" s="6"/>
      <c r="O784" s="6"/>
      <c r="P784" s="6"/>
      <c r="Q784" s="6"/>
      <c r="R784" s="6"/>
      <c r="S784" s="23"/>
      <c r="T784" s="23"/>
      <c r="U784" s="23"/>
      <c r="V784" s="6"/>
      <c r="W784" s="6"/>
      <c r="X784" s="6"/>
      <c r="Y784" s="6"/>
      <c r="Z784" s="6"/>
      <c r="AA784" s="6"/>
      <c r="AB784" s="6"/>
      <c r="AC784" s="6"/>
      <c r="AD784" s="6"/>
      <c r="AE784" s="6"/>
      <c r="AF784" s="6"/>
      <c r="AG784" s="6"/>
      <c r="AH784" s="6"/>
      <c r="AI784" s="6"/>
      <c r="AJ784" s="6"/>
    </row>
    <row r="785" spans="1:36" ht="15.75" customHeight="1" x14ac:dyDescent="0.35">
      <c r="A785" s="6"/>
      <c r="B785" s="6"/>
      <c r="C785" s="6"/>
      <c r="D785" s="6"/>
      <c r="E785" s="6"/>
      <c r="F785" s="6"/>
      <c r="G785" s="6"/>
      <c r="H785" s="6"/>
      <c r="I785" s="6"/>
      <c r="J785" s="6"/>
      <c r="K785" s="6"/>
      <c r="L785" s="6"/>
      <c r="M785" s="6"/>
      <c r="N785" s="6"/>
      <c r="O785" s="6"/>
      <c r="P785" s="6"/>
      <c r="Q785" s="6"/>
      <c r="R785" s="6"/>
      <c r="S785" s="23"/>
      <c r="T785" s="23"/>
      <c r="U785" s="23"/>
      <c r="V785" s="6"/>
      <c r="W785" s="6"/>
      <c r="X785" s="6"/>
      <c r="Y785" s="6"/>
      <c r="Z785" s="6"/>
      <c r="AA785" s="6"/>
      <c r="AB785" s="6"/>
      <c r="AC785" s="6"/>
      <c r="AD785" s="6"/>
      <c r="AE785" s="6"/>
      <c r="AF785" s="6"/>
      <c r="AG785" s="6"/>
      <c r="AH785" s="6"/>
      <c r="AI785" s="6"/>
      <c r="AJ785" s="6"/>
    </row>
    <row r="786" spans="1:36" ht="15.75" customHeight="1" x14ac:dyDescent="0.35">
      <c r="A786" s="6"/>
      <c r="B786" s="6"/>
      <c r="C786" s="6"/>
      <c r="D786" s="6"/>
      <c r="E786" s="6"/>
      <c r="F786" s="6"/>
      <c r="G786" s="6"/>
      <c r="H786" s="6"/>
      <c r="I786" s="6"/>
      <c r="J786" s="6"/>
      <c r="K786" s="6"/>
      <c r="L786" s="6"/>
      <c r="M786" s="6"/>
      <c r="N786" s="6"/>
      <c r="O786" s="6"/>
      <c r="P786" s="6"/>
      <c r="Q786" s="6"/>
      <c r="R786" s="6"/>
      <c r="S786" s="23"/>
      <c r="T786" s="23"/>
      <c r="U786" s="23"/>
      <c r="V786" s="6"/>
      <c r="W786" s="6"/>
      <c r="X786" s="6"/>
      <c r="Y786" s="6"/>
      <c r="Z786" s="6"/>
      <c r="AA786" s="6"/>
      <c r="AB786" s="6"/>
      <c r="AC786" s="6"/>
      <c r="AD786" s="6"/>
      <c r="AE786" s="6"/>
      <c r="AF786" s="6"/>
      <c r="AG786" s="6"/>
      <c r="AH786" s="6"/>
      <c r="AI786" s="6"/>
      <c r="AJ786" s="6"/>
    </row>
    <row r="787" spans="1:36" ht="15.75" customHeight="1" x14ac:dyDescent="0.35">
      <c r="A787" s="6"/>
      <c r="B787" s="6"/>
      <c r="C787" s="6"/>
      <c r="D787" s="6"/>
      <c r="E787" s="6"/>
      <c r="F787" s="6"/>
      <c r="G787" s="6"/>
      <c r="H787" s="6"/>
      <c r="I787" s="6"/>
      <c r="J787" s="6"/>
      <c r="K787" s="6"/>
      <c r="L787" s="6"/>
      <c r="M787" s="6"/>
      <c r="N787" s="6"/>
      <c r="O787" s="6"/>
      <c r="P787" s="6"/>
      <c r="Q787" s="6"/>
      <c r="R787" s="6"/>
      <c r="S787" s="23"/>
      <c r="T787" s="23"/>
      <c r="U787" s="23"/>
      <c r="V787" s="6"/>
      <c r="W787" s="6"/>
      <c r="X787" s="6"/>
      <c r="Y787" s="6"/>
      <c r="Z787" s="6"/>
      <c r="AA787" s="6"/>
      <c r="AB787" s="6"/>
      <c r="AC787" s="6"/>
      <c r="AD787" s="6"/>
      <c r="AE787" s="6"/>
      <c r="AF787" s="6"/>
      <c r="AG787" s="6"/>
      <c r="AH787" s="6"/>
      <c r="AI787" s="6"/>
      <c r="AJ787" s="6"/>
    </row>
    <row r="788" spans="1:36" ht="15.75" customHeight="1" x14ac:dyDescent="0.35">
      <c r="A788" s="6"/>
      <c r="B788" s="6"/>
      <c r="C788" s="6"/>
      <c r="D788" s="6"/>
      <c r="E788" s="6"/>
      <c r="F788" s="6"/>
      <c r="G788" s="6"/>
      <c r="H788" s="6"/>
      <c r="I788" s="6"/>
      <c r="J788" s="6"/>
      <c r="K788" s="6"/>
      <c r="L788" s="6"/>
      <c r="M788" s="6"/>
      <c r="N788" s="6"/>
      <c r="O788" s="6"/>
      <c r="P788" s="6"/>
      <c r="Q788" s="6"/>
      <c r="R788" s="6"/>
      <c r="S788" s="23"/>
      <c r="T788" s="23"/>
      <c r="U788" s="23"/>
      <c r="V788" s="6"/>
      <c r="W788" s="6"/>
      <c r="X788" s="6"/>
      <c r="Y788" s="6"/>
      <c r="Z788" s="6"/>
      <c r="AA788" s="6"/>
      <c r="AB788" s="6"/>
      <c r="AC788" s="6"/>
      <c r="AD788" s="6"/>
      <c r="AE788" s="6"/>
      <c r="AF788" s="6"/>
      <c r="AG788" s="6"/>
      <c r="AH788" s="6"/>
      <c r="AI788" s="6"/>
      <c r="AJ788" s="6"/>
    </row>
    <row r="789" spans="1:36" ht="15.75" customHeight="1" x14ac:dyDescent="0.35">
      <c r="A789" s="6"/>
      <c r="B789" s="6"/>
      <c r="C789" s="6"/>
      <c r="D789" s="6"/>
      <c r="E789" s="6"/>
      <c r="F789" s="6"/>
      <c r="G789" s="6"/>
      <c r="H789" s="6"/>
      <c r="I789" s="6"/>
      <c r="J789" s="6"/>
      <c r="K789" s="6"/>
      <c r="L789" s="6"/>
      <c r="M789" s="6"/>
      <c r="N789" s="6"/>
      <c r="O789" s="6"/>
      <c r="P789" s="6"/>
      <c r="Q789" s="6"/>
      <c r="R789" s="6"/>
      <c r="S789" s="23"/>
      <c r="T789" s="23"/>
      <c r="U789" s="23"/>
      <c r="V789" s="6"/>
      <c r="W789" s="6"/>
      <c r="X789" s="6"/>
      <c r="Y789" s="6"/>
      <c r="Z789" s="6"/>
      <c r="AA789" s="6"/>
      <c r="AB789" s="6"/>
      <c r="AC789" s="6"/>
      <c r="AD789" s="6"/>
      <c r="AE789" s="6"/>
      <c r="AF789" s="6"/>
      <c r="AG789" s="6"/>
      <c r="AH789" s="6"/>
      <c r="AI789" s="6"/>
      <c r="AJ789" s="6"/>
    </row>
    <row r="790" spans="1:36" ht="15.75" customHeight="1" x14ac:dyDescent="0.35">
      <c r="A790" s="6"/>
      <c r="B790" s="6"/>
      <c r="C790" s="6"/>
      <c r="D790" s="6"/>
      <c r="E790" s="6"/>
      <c r="F790" s="6"/>
      <c r="G790" s="6"/>
      <c r="H790" s="6"/>
      <c r="I790" s="6"/>
      <c r="J790" s="6"/>
      <c r="K790" s="6"/>
      <c r="L790" s="6"/>
      <c r="M790" s="6"/>
      <c r="N790" s="6"/>
      <c r="O790" s="6"/>
      <c r="P790" s="6"/>
      <c r="Q790" s="6"/>
      <c r="R790" s="6"/>
      <c r="S790" s="23"/>
      <c r="T790" s="23"/>
      <c r="U790" s="23"/>
      <c r="V790" s="6"/>
      <c r="W790" s="6"/>
      <c r="X790" s="6"/>
      <c r="Y790" s="6"/>
      <c r="Z790" s="6"/>
      <c r="AA790" s="6"/>
      <c r="AB790" s="6"/>
      <c r="AC790" s="6"/>
      <c r="AD790" s="6"/>
      <c r="AE790" s="6"/>
      <c r="AF790" s="6"/>
      <c r="AG790" s="6"/>
      <c r="AH790" s="6"/>
      <c r="AI790" s="6"/>
      <c r="AJ790" s="6"/>
    </row>
    <row r="791" spans="1:36" ht="15.75" customHeight="1" x14ac:dyDescent="0.35">
      <c r="A791" s="6"/>
      <c r="B791" s="6"/>
      <c r="C791" s="6"/>
      <c r="D791" s="6"/>
      <c r="E791" s="6"/>
      <c r="F791" s="6"/>
      <c r="G791" s="6"/>
      <c r="H791" s="6"/>
      <c r="I791" s="6"/>
      <c r="J791" s="6"/>
      <c r="K791" s="6"/>
      <c r="L791" s="6"/>
      <c r="M791" s="6"/>
      <c r="N791" s="6"/>
      <c r="O791" s="6"/>
      <c r="P791" s="6"/>
      <c r="Q791" s="6"/>
      <c r="R791" s="6"/>
      <c r="S791" s="23"/>
      <c r="T791" s="23"/>
      <c r="U791" s="23"/>
      <c r="V791" s="6"/>
      <c r="W791" s="6"/>
      <c r="X791" s="6"/>
      <c r="Y791" s="6"/>
      <c r="Z791" s="6"/>
      <c r="AA791" s="6"/>
      <c r="AB791" s="6"/>
      <c r="AC791" s="6"/>
      <c r="AD791" s="6"/>
      <c r="AE791" s="6"/>
      <c r="AF791" s="6"/>
      <c r="AG791" s="6"/>
      <c r="AH791" s="6"/>
      <c r="AI791" s="6"/>
      <c r="AJ791" s="6"/>
    </row>
    <row r="792" spans="1:36" ht="15.75" customHeight="1" x14ac:dyDescent="0.35">
      <c r="A792" s="6"/>
      <c r="B792" s="6"/>
      <c r="C792" s="6"/>
      <c r="D792" s="6"/>
      <c r="E792" s="6"/>
      <c r="F792" s="6"/>
      <c r="G792" s="6"/>
      <c r="H792" s="6"/>
      <c r="I792" s="6"/>
      <c r="J792" s="6"/>
      <c r="K792" s="6"/>
      <c r="L792" s="6"/>
      <c r="M792" s="6"/>
      <c r="N792" s="6"/>
      <c r="O792" s="6"/>
      <c r="P792" s="6"/>
      <c r="Q792" s="6"/>
      <c r="R792" s="6"/>
      <c r="S792" s="23"/>
      <c r="T792" s="23"/>
      <c r="U792" s="23"/>
      <c r="V792" s="6"/>
      <c r="W792" s="6"/>
      <c r="X792" s="6"/>
      <c r="Y792" s="6"/>
      <c r="Z792" s="6"/>
      <c r="AA792" s="6"/>
      <c r="AB792" s="6"/>
      <c r="AC792" s="6"/>
      <c r="AD792" s="6"/>
      <c r="AE792" s="6"/>
      <c r="AF792" s="6"/>
      <c r="AG792" s="6"/>
      <c r="AH792" s="6"/>
      <c r="AI792" s="6"/>
      <c r="AJ792" s="6"/>
    </row>
    <row r="793" spans="1:36" ht="15.75" customHeight="1" x14ac:dyDescent="0.35">
      <c r="A793" s="6"/>
      <c r="B793" s="6"/>
      <c r="C793" s="6"/>
      <c r="D793" s="6"/>
      <c r="E793" s="6"/>
      <c r="F793" s="6"/>
      <c r="G793" s="6"/>
      <c r="H793" s="6"/>
      <c r="I793" s="6"/>
      <c r="J793" s="6"/>
      <c r="K793" s="6"/>
      <c r="L793" s="6"/>
      <c r="M793" s="6"/>
      <c r="N793" s="6"/>
      <c r="O793" s="6"/>
      <c r="P793" s="6"/>
      <c r="Q793" s="6"/>
      <c r="R793" s="6"/>
      <c r="S793" s="23"/>
      <c r="T793" s="23"/>
      <c r="U793" s="23"/>
      <c r="V793" s="6"/>
      <c r="W793" s="6"/>
      <c r="X793" s="6"/>
      <c r="Y793" s="6"/>
      <c r="Z793" s="6"/>
      <c r="AA793" s="6"/>
      <c r="AB793" s="6"/>
      <c r="AC793" s="6"/>
      <c r="AD793" s="6"/>
      <c r="AE793" s="6"/>
      <c r="AF793" s="6"/>
      <c r="AG793" s="6"/>
      <c r="AH793" s="6"/>
      <c r="AI793" s="6"/>
      <c r="AJ793" s="6"/>
    </row>
    <row r="794" spans="1:36" ht="15.75" customHeight="1" x14ac:dyDescent="0.35">
      <c r="A794" s="6"/>
      <c r="B794" s="6"/>
      <c r="C794" s="6"/>
      <c r="D794" s="6"/>
      <c r="E794" s="6"/>
      <c r="F794" s="6"/>
      <c r="G794" s="6"/>
      <c r="H794" s="6"/>
      <c r="I794" s="6"/>
      <c r="J794" s="6"/>
      <c r="K794" s="6"/>
      <c r="L794" s="6"/>
      <c r="M794" s="6"/>
      <c r="N794" s="6"/>
      <c r="O794" s="6"/>
      <c r="P794" s="6"/>
      <c r="Q794" s="6"/>
      <c r="R794" s="6"/>
      <c r="S794" s="23"/>
      <c r="T794" s="23"/>
      <c r="U794" s="23"/>
      <c r="V794" s="6"/>
      <c r="W794" s="6"/>
      <c r="X794" s="6"/>
      <c r="Y794" s="6"/>
      <c r="Z794" s="6"/>
      <c r="AA794" s="6"/>
      <c r="AB794" s="6"/>
      <c r="AC794" s="6"/>
      <c r="AD794" s="6"/>
      <c r="AE794" s="6"/>
      <c r="AF794" s="6"/>
      <c r="AG794" s="6"/>
      <c r="AH794" s="6"/>
      <c r="AI794" s="6"/>
      <c r="AJ794" s="6"/>
    </row>
    <row r="795" spans="1:36" ht="15.75" customHeight="1" x14ac:dyDescent="0.35">
      <c r="A795" s="6"/>
      <c r="B795" s="6"/>
      <c r="C795" s="6"/>
      <c r="D795" s="6"/>
      <c r="E795" s="6"/>
      <c r="F795" s="6"/>
      <c r="G795" s="6"/>
      <c r="H795" s="6"/>
      <c r="I795" s="6"/>
      <c r="J795" s="6"/>
      <c r="K795" s="6"/>
      <c r="L795" s="6"/>
      <c r="M795" s="6"/>
      <c r="N795" s="6"/>
      <c r="O795" s="6"/>
      <c r="P795" s="6"/>
      <c r="Q795" s="6"/>
      <c r="R795" s="6"/>
      <c r="S795" s="23"/>
      <c r="T795" s="23"/>
      <c r="U795" s="23"/>
      <c r="V795" s="6"/>
      <c r="W795" s="6"/>
      <c r="X795" s="6"/>
      <c r="Y795" s="6"/>
      <c r="Z795" s="6"/>
      <c r="AA795" s="6"/>
      <c r="AB795" s="6"/>
      <c r="AC795" s="6"/>
      <c r="AD795" s="6"/>
      <c r="AE795" s="6"/>
      <c r="AF795" s="6"/>
      <c r="AG795" s="6"/>
      <c r="AH795" s="6"/>
      <c r="AI795" s="6"/>
      <c r="AJ795" s="6"/>
    </row>
    <row r="796" spans="1:36" ht="15.75" customHeight="1" x14ac:dyDescent="0.35">
      <c r="A796" s="6"/>
      <c r="B796" s="6"/>
      <c r="C796" s="6"/>
      <c r="D796" s="6"/>
      <c r="E796" s="6"/>
      <c r="F796" s="6"/>
      <c r="G796" s="6"/>
      <c r="H796" s="6"/>
      <c r="I796" s="6"/>
      <c r="J796" s="6"/>
      <c r="K796" s="6"/>
      <c r="L796" s="6"/>
      <c r="M796" s="6"/>
      <c r="N796" s="6"/>
      <c r="O796" s="6"/>
      <c r="P796" s="6"/>
      <c r="Q796" s="6"/>
      <c r="R796" s="6"/>
      <c r="S796" s="23"/>
      <c r="T796" s="23"/>
      <c r="U796" s="23"/>
      <c r="V796" s="6"/>
      <c r="W796" s="6"/>
      <c r="X796" s="6"/>
      <c r="Y796" s="6"/>
      <c r="Z796" s="6"/>
      <c r="AA796" s="6"/>
      <c r="AB796" s="6"/>
      <c r="AC796" s="6"/>
      <c r="AD796" s="6"/>
      <c r="AE796" s="6"/>
      <c r="AF796" s="6"/>
      <c r="AG796" s="6"/>
      <c r="AH796" s="6"/>
      <c r="AI796" s="6"/>
      <c r="AJ796" s="6"/>
    </row>
    <row r="797" spans="1:36" ht="15.75" customHeight="1" x14ac:dyDescent="0.35">
      <c r="A797" s="6"/>
      <c r="B797" s="6"/>
      <c r="C797" s="6"/>
      <c r="D797" s="6"/>
      <c r="E797" s="6"/>
      <c r="F797" s="6"/>
      <c r="G797" s="6"/>
      <c r="H797" s="6"/>
      <c r="I797" s="6"/>
      <c r="J797" s="6"/>
      <c r="K797" s="6"/>
      <c r="L797" s="6"/>
      <c r="M797" s="6"/>
      <c r="N797" s="6"/>
      <c r="O797" s="6"/>
      <c r="P797" s="6"/>
      <c r="Q797" s="6"/>
      <c r="R797" s="6"/>
      <c r="S797" s="23"/>
      <c r="T797" s="23"/>
      <c r="U797" s="23"/>
      <c r="V797" s="6"/>
      <c r="W797" s="6"/>
      <c r="X797" s="6"/>
      <c r="Y797" s="6"/>
      <c r="Z797" s="6"/>
      <c r="AA797" s="6"/>
      <c r="AB797" s="6"/>
      <c r="AC797" s="6"/>
      <c r="AD797" s="6"/>
      <c r="AE797" s="6"/>
      <c r="AF797" s="6"/>
      <c r="AG797" s="6"/>
      <c r="AH797" s="6"/>
      <c r="AI797" s="6"/>
      <c r="AJ797" s="6"/>
    </row>
    <row r="798" spans="1:36" ht="15.75" customHeight="1" x14ac:dyDescent="0.35">
      <c r="A798" s="6"/>
      <c r="B798" s="6"/>
      <c r="C798" s="6"/>
      <c r="D798" s="6"/>
      <c r="E798" s="6"/>
      <c r="F798" s="6"/>
      <c r="G798" s="6"/>
      <c r="H798" s="6"/>
      <c r="I798" s="6"/>
      <c r="J798" s="6"/>
      <c r="K798" s="6"/>
      <c r="L798" s="6"/>
      <c r="M798" s="6"/>
      <c r="N798" s="6"/>
      <c r="O798" s="6"/>
      <c r="P798" s="6"/>
      <c r="Q798" s="6"/>
      <c r="R798" s="6"/>
      <c r="S798" s="23"/>
      <c r="T798" s="23"/>
      <c r="U798" s="23"/>
      <c r="V798" s="6"/>
      <c r="W798" s="6"/>
      <c r="X798" s="6"/>
      <c r="Y798" s="6"/>
      <c r="Z798" s="6"/>
      <c r="AA798" s="6"/>
      <c r="AB798" s="6"/>
      <c r="AC798" s="6"/>
      <c r="AD798" s="6"/>
      <c r="AE798" s="6"/>
      <c r="AF798" s="6"/>
      <c r="AG798" s="6"/>
      <c r="AH798" s="6"/>
      <c r="AI798" s="6"/>
      <c r="AJ798" s="6"/>
    </row>
    <row r="799" spans="1:36" ht="15.75" customHeight="1" x14ac:dyDescent="0.35">
      <c r="A799" s="6"/>
      <c r="B799" s="6"/>
      <c r="C799" s="6"/>
      <c r="D799" s="6"/>
      <c r="E799" s="6"/>
      <c r="F799" s="6"/>
      <c r="G799" s="6"/>
      <c r="H799" s="6"/>
      <c r="I799" s="6"/>
      <c r="J799" s="6"/>
      <c r="K799" s="6"/>
      <c r="L799" s="6"/>
      <c r="M799" s="6"/>
      <c r="N799" s="6"/>
      <c r="O799" s="6"/>
      <c r="P799" s="6"/>
      <c r="Q799" s="6"/>
      <c r="R799" s="6"/>
      <c r="S799" s="23"/>
      <c r="T799" s="23"/>
      <c r="U799" s="23"/>
      <c r="V799" s="6"/>
      <c r="W799" s="6"/>
      <c r="X799" s="6"/>
      <c r="Y799" s="6"/>
      <c r="Z799" s="6"/>
      <c r="AA799" s="6"/>
      <c r="AB799" s="6"/>
      <c r="AC799" s="6"/>
      <c r="AD799" s="6"/>
      <c r="AE799" s="6"/>
      <c r="AF799" s="6"/>
      <c r="AG799" s="6"/>
      <c r="AH799" s="6"/>
      <c r="AI799" s="6"/>
      <c r="AJ799" s="6"/>
    </row>
    <row r="800" spans="1:36" ht="15.75" customHeight="1" x14ac:dyDescent="0.35">
      <c r="A800" s="6"/>
      <c r="B800" s="6"/>
      <c r="C800" s="6"/>
      <c r="D800" s="6"/>
      <c r="E800" s="6"/>
      <c r="F800" s="6"/>
      <c r="G800" s="6"/>
      <c r="H800" s="6"/>
      <c r="I800" s="6"/>
      <c r="J800" s="6"/>
      <c r="K800" s="6"/>
      <c r="L800" s="6"/>
      <c r="M800" s="6"/>
      <c r="N800" s="6"/>
      <c r="O800" s="6"/>
      <c r="P800" s="6"/>
      <c r="Q800" s="6"/>
      <c r="R800" s="6"/>
      <c r="S800" s="23"/>
      <c r="T800" s="23"/>
      <c r="U800" s="23"/>
      <c r="V800" s="6"/>
      <c r="W800" s="6"/>
      <c r="X800" s="6"/>
      <c r="Y800" s="6"/>
      <c r="Z800" s="6"/>
      <c r="AA800" s="6"/>
      <c r="AB800" s="6"/>
      <c r="AC800" s="6"/>
      <c r="AD800" s="6"/>
      <c r="AE800" s="6"/>
      <c r="AF800" s="6"/>
      <c r="AG800" s="6"/>
      <c r="AH800" s="6"/>
      <c r="AI800" s="6"/>
      <c r="AJ800" s="6"/>
    </row>
    <row r="801" spans="1:36" ht="15.75" customHeight="1" x14ac:dyDescent="0.35">
      <c r="A801" s="6"/>
      <c r="B801" s="6"/>
      <c r="C801" s="6"/>
      <c r="D801" s="6"/>
      <c r="E801" s="6"/>
      <c r="F801" s="6"/>
      <c r="G801" s="6"/>
      <c r="H801" s="6"/>
      <c r="I801" s="6"/>
      <c r="J801" s="6"/>
      <c r="K801" s="6"/>
      <c r="L801" s="6"/>
      <c r="M801" s="6"/>
      <c r="N801" s="6"/>
      <c r="O801" s="6"/>
      <c r="P801" s="6"/>
      <c r="Q801" s="6"/>
      <c r="R801" s="6"/>
      <c r="S801" s="23"/>
      <c r="T801" s="23"/>
      <c r="U801" s="23"/>
      <c r="V801" s="6"/>
      <c r="W801" s="6"/>
      <c r="X801" s="6"/>
      <c r="Y801" s="6"/>
      <c r="Z801" s="6"/>
      <c r="AA801" s="6"/>
      <c r="AB801" s="6"/>
      <c r="AC801" s="6"/>
      <c r="AD801" s="6"/>
      <c r="AE801" s="6"/>
      <c r="AF801" s="6"/>
      <c r="AG801" s="6"/>
      <c r="AH801" s="6"/>
      <c r="AI801" s="6"/>
      <c r="AJ801" s="6"/>
    </row>
    <row r="802" spans="1:36" ht="15.75" customHeight="1" x14ac:dyDescent="0.35">
      <c r="A802" s="6"/>
      <c r="B802" s="6"/>
      <c r="C802" s="6"/>
      <c r="D802" s="6"/>
      <c r="E802" s="6"/>
      <c r="F802" s="6"/>
      <c r="G802" s="6"/>
      <c r="H802" s="6"/>
      <c r="I802" s="6"/>
      <c r="J802" s="6"/>
      <c r="K802" s="6"/>
      <c r="L802" s="6"/>
      <c r="M802" s="6"/>
      <c r="N802" s="6"/>
      <c r="O802" s="6"/>
      <c r="P802" s="6"/>
      <c r="Q802" s="6"/>
      <c r="R802" s="6"/>
      <c r="S802" s="23"/>
      <c r="T802" s="23"/>
      <c r="U802" s="23"/>
      <c r="V802" s="6"/>
      <c r="W802" s="6"/>
      <c r="X802" s="6"/>
      <c r="Y802" s="6"/>
      <c r="Z802" s="6"/>
      <c r="AA802" s="6"/>
      <c r="AB802" s="6"/>
      <c r="AC802" s="6"/>
      <c r="AD802" s="6"/>
      <c r="AE802" s="6"/>
      <c r="AF802" s="6"/>
      <c r="AG802" s="6"/>
      <c r="AH802" s="6"/>
      <c r="AI802" s="6"/>
      <c r="AJ802" s="6"/>
    </row>
    <row r="803" spans="1:36" ht="15.75" customHeight="1" x14ac:dyDescent="0.35">
      <c r="A803" s="6"/>
      <c r="B803" s="6"/>
      <c r="C803" s="6"/>
      <c r="D803" s="6"/>
      <c r="E803" s="6"/>
      <c r="F803" s="6"/>
      <c r="G803" s="6"/>
      <c r="H803" s="6"/>
      <c r="I803" s="6"/>
      <c r="J803" s="6"/>
      <c r="K803" s="6"/>
      <c r="L803" s="6"/>
      <c r="M803" s="6"/>
      <c r="N803" s="6"/>
      <c r="O803" s="6"/>
      <c r="P803" s="6"/>
      <c r="Q803" s="6"/>
      <c r="R803" s="6"/>
      <c r="S803" s="23"/>
      <c r="T803" s="23"/>
      <c r="U803" s="23"/>
      <c r="V803" s="6"/>
      <c r="W803" s="6"/>
      <c r="X803" s="6"/>
      <c r="Y803" s="6"/>
      <c r="Z803" s="6"/>
      <c r="AA803" s="6"/>
      <c r="AB803" s="6"/>
      <c r="AC803" s="6"/>
      <c r="AD803" s="6"/>
      <c r="AE803" s="6"/>
      <c r="AF803" s="6"/>
      <c r="AG803" s="6"/>
      <c r="AH803" s="6"/>
      <c r="AI803" s="6"/>
      <c r="AJ803" s="6"/>
    </row>
    <row r="804" spans="1:36" ht="15.75" customHeight="1" x14ac:dyDescent="0.35">
      <c r="A804" s="6"/>
      <c r="B804" s="6"/>
      <c r="C804" s="6"/>
      <c r="D804" s="6"/>
      <c r="E804" s="6"/>
      <c r="F804" s="6"/>
      <c r="G804" s="6"/>
      <c r="H804" s="6"/>
      <c r="I804" s="6"/>
      <c r="J804" s="6"/>
      <c r="K804" s="6"/>
      <c r="L804" s="6"/>
      <c r="M804" s="6"/>
      <c r="N804" s="6"/>
      <c r="O804" s="6"/>
      <c r="P804" s="6"/>
      <c r="Q804" s="6"/>
      <c r="R804" s="6"/>
      <c r="S804" s="23"/>
      <c r="T804" s="23"/>
      <c r="U804" s="23"/>
      <c r="V804" s="6"/>
      <c r="W804" s="6"/>
      <c r="X804" s="6"/>
      <c r="Y804" s="6"/>
      <c r="Z804" s="6"/>
      <c r="AA804" s="6"/>
      <c r="AB804" s="6"/>
      <c r="AC804" s="6"/>
      <c r="AD804" s="6"/>
      <c r="AE804" s="6"/>
      <c r="AF804" s="6"/>
      <c r="AG804" s="6"/>
      <c r="AH804" s="6"/>
      <c r="AI804" s="6"/>
      <c r="AJ804" s="6"/>
    </row>
    <row r="805" spans="1:36" ht="15.75" customHeight="1" x14ac:dyDescent="0.35">
      <c r="A805" s="6"/>
      <c r="B805" s="6"/>
      <c r="C805" s="6"/>
      <c r="D805" s="6"/>
      <c r="E805" s="6"/>
      <c r="F805" s="6"/>
      <c r="G805" s="6"/>
      <c r="H805" s="6"/>
      <c r="I805" s="6"/>
      <c r="J805" s="6"/>
      <c r="K805" s="6"/>
      <c r="L805" s="6"/>
      <c r="M805" s="6"/>
      <c r="N805" s="6"/>
      <c r="O805" s="6"/>
      <c r="P805" s="6"/>
      <c r="Q805" s="6"/>
      <c r="R805" s="6"/>
      <c r="S805" s="23"/>
      <c r="T805" s="23"/>
      <c r="U805" s="23"/>
      <c r="V805" s="6"/>
      <c r="W805" s="6"/>
      <c r="X805" s="6"/>
      <c r="Y805" s="6"/>
      <c r="Z805" s="6"/>
      <c r="AA805" s="6"/>
      <c r="AB805" s="6"/>
      <c r="AC805" s="6"/>
      <c r="AD805" s="6"/>
      <c r="AE805" s="6"/>
      <c r="AF805" s="6"/>
      <c r="AG805" s="6"/>
      <c r="AH805" s="6"/>
      <c r="AI805" s="6"/>
      <c r="AJ805" s="6"/>
    </row>
    <row r="806" spans="1:36" ht="15.75" customHeight="1" x14ac:dyDescent="0.35">
      <c r="A806" s="6"/>
      <c r="B806" s="6"/>
      <c r="C806" s="6"/>
      <c r="D806" s="6"/>
      <c r="E806" s="6"/>
      <c r="F806" s="6"/>
      <c r="G806" s="6"/>
      <c r="H806" s="6"/>
      <c r="I806" s="6"/>
      <c r="J806" s="6"/>
      <c r="K806" s="6"/>
      <c r="L806" s="6"/>
      <c r="M806" s="6"/>
      <c r="N806" s="6"/>
      <c r="O806" s="6"/>
      <c r="P806" s="6"/>
      <c r="Q806" s="6"/>
      <c r="R806" s="6"/>
      <c r="S806" s="23"/>
      <c r="T806" s="23"/>
      <c r="U806" s="23"/>
      <c r="V806" s="6"/>
      <c r="W806" s="6"/>
      <c r="X806" s="6"/>
      <c r="Y806" s="6"/>
      <c r="Z806" s="6"/>
      <c r="AA806" s="6"/>
      <c r="AB806" s="6"/>
      <c r="AC806" s="6"/>
      <c r="AD806" s="6"/>
      <c r="AE806" s="6"/>
      <c r="AF806" s="6"/>
      <c r="AG806" s="6"/>
      <c r="AH806" s="6"/>
      <c r="AI806" s="6"/>
      <c r="AJ806" s="6"/>
    </row>
    <row r="807" spans="1:36" ht="15.75" customHeight="1" x14ac:dyDescent="0.35">
      <c r="A807" s="6"/>
      <c r="B807" s="6"/>
      <c r="C807" s="6"/>
      <c r="D807" s="6"/>
      <c r="E807" s="6"/>
      <c r="F807" s="6"/>
      <c r="G807" s="6"/>
      <c r="H807" s="6"/>
      <c r="I807" s="6"/>
      <c r="J807" s="6"/>
      <c r="K807" s="6"/>
      <c r="L807" s="6"/>
      <c r="M807" s="6"/>
      <c r="N807" s="6"/>
      <c r="O807" s="6"/>
      <c r="P807" s="6"/>
      <c r="Q807" s="6"/>
      <c r="R807" s="6"/>
      <c r="S807" s="23"/>
      <c r="T807" s="23"/>
      <c r="U807" s="23"/>
      <c r="V807" s="6"/>
      <c r="W807" s="6"/>
      <c r="X807" s="6"/>
      <c r="Y807" s="6"/>
      <c r="Z807" s="6"/>
      <c r="AA807" s="6"/>
      <c r="AB807" s="6"/>
      <c r="AC807" s="6"/>
      <c r="AD807" s="6"/>
      <c r="AE807" s="6"/>
      <c r="AF807" s="6"/>
      <c r="AG807" s="6"/>
      <c r="AH807" s="6"/>
      <c r="AI807" s="6"/>
      <c r="AJ807" s="6"/>
    </row>
    <row r="808" spans="1:36" ht="15.75" customHeight="1" x14ac:dyDescent="0.35">
      <c r="A808" s="6"/>
      <c r="B808" s="6"/>
      <c r="C808" s="6"/>
      <c r="D808" s="6"/>
      <c r="E808" s="6"/>
      <c r="F808" s="6"/>
      <c r="G808" s="6"/>
      <c r="H808" s="6"/>
      <c r="I808" s="6"/>
      <c r="J808" s="6"/>
      <c r="K808" s="6"/>
      <c r="L808" s="6"/>
      <c r="M808" s="6"/>
      <c r="N808" s="6"/>
      <c r="O808" s="6"/>
      <c r="P808" s="6"/>
      <c r="Q808" s="6"/>
      <c r="R808" s="6"/>
      <c r="S808" s="23"/>
      <c r="T808" s="23"/>
      <c r="U808" s="23"/>
      <c r="V808" s="6"/>
      <c r="W808" s="6"/>
      <c r="X808" s="6"/>
      <c r="Y808" s="6"/>
      <c r="Z808" s="6"/>
      <c r="AA808" s="6"/>
      <c r="AB808" s="6"/>
      <c r="AC808" s="6"/>
      <c r="AD808" s="6"/>
      <c r="AE808" s="6"/>
      <c r="AF808" s="6"/>
      <c r="AG808" s="6"/>
      <c r="AH808" s="6"/>
      <c r="AI808" s="6"/>
      <c r="AJ808" s="6"/>
    </row>
    <row r="809" spans="1:36" ht="15.75" customHeight="1" x14ac:dyDescent="0.35">
      <c r="A809" s="6"/>
      <c r="B809" s="6"/>
      <c r="C809" s="6"/>
      <c r="D809" s="6"/>
      <c r="E809" s="6"/>
      <c r="F809" s="6"/>
      <c r="G809" s="6"/>
      <c r="H809" s="6"/>
      <c r="I809" s="6"/>
      <c r="J809" s="6"/>
      <c r="K809" s="6"/>
      <c r="L809" s="6"/>
      <c r="M809" s="6"/>
      <c r="N809" s="6"/>
      <c r="O809" s="6"/>
      <c r="P809" s="6"/>
      <c r="Q809" s="6"/>
      <c r="R809" s="6"/>
      <c r="S809" s="23"/>
      <c r="T809" s="23"/>
      <c r="U809" s="23"/>
      <c r="V809" s="6"/>
      <c r="W809" s="6"/>
      <c r="X809" s="6"/>
      <c r="Y809" s="6"/>
      <c r="Z809" s="6"/>
      <c r="AA809" s="6"/>
      <c r="AB809" s="6"/>
      <c r="AC809" s="6"/>
      <c r="AD809" s="6"/>
      <c r="AE809" s="6"/>
      <c r="AF809" s="6"/>
      <c r="AG809" s="6"/>
      <c r="AH809" s="6"/>
      <c r="AI809" s="6"/>
      <c r="AJ809" s="6"/>
    </row>
    <row r="810" spans="1:36" ht="15.75" customHeight="1" x14ac:dyDescent="0.35">
      <c r="A810" s="6"/>
      <c r="B810" s="6"/>
      <c r="C810" s="6"/>
      <c r="D810" s="6"/>
      <c r="E810" s="6"/>
      <c r="F810" s="6"/>
      <c r="G810" s="6"/>
      <c r="H810" s="6"/>
      <c r="I810" s="6"/>
      <c r="J810" s="6"/>
      <c r="K810" s="6"/>
      <c r="L810" s="6"/>
      <c r="M810" s="6"/>
      <c r="N810" s="6"/>
      <c r="O810" s="6"/>
      <c r="P810" s="6"/>
      <c r="Q810" s="6"/>
      <c r="R810" s="6"/>
      <c r="S810" s="23"/>
      <c r="T810" s="23"/>
      <c r="U810" s="23"/>
      <c r="V810" s="6"/>
      <c r="W810" s="6"/>
      <c r="X810" s="6"/>
      <c r="Y810" s="6"/>
      <c r="Z810" s="6"/>
      <c r="AA810" s="6"/>
      <c r="AB810" s="6"/>
      <c r="AC810" s="6"/>
      <c r="AD810" s="6"/>
      <c r="AE810" s="6"/>
      <c r="AF810" s="6"/>
      <c r="AG810" s="6"/>
      <c r="AH810" s="6"/>
      <c r="AI810" s="6"/>
      <c r="AJ810" s="6"/>
    </row>
    <row r="811" spans="1:36" ht="15.75" customHeight="1" x14ac:dyDescent="0.35">
      <c r="A811" s="6"/>
      <c r="B811" s="6"/>
      <c r="C811" s="6"/>
      <c r="D811" s="6"/>
      <c r="E811" s="6"/>
      <c r="F811" s="6"/>
      <c r="G811" s="6"/>
      <c r="H811" s="6"/>
      <c r="I811" s="6"/>
      <c r="J811" s="6"/>
      <c r="K811" s="6"/>
      <c r="L811" s="6"/>
      <c r="M811" s="6"/>
      <c r="N811" s="6"/>
      <c r="O811" s="6"/>
      <c r="P811" s="6"/>
      <c r="Q811" s="6"/>
      <c r="R811" s="6"/>
      <c r="S811" s="23"/>
      <c r="T811" s="23"/>
      <c r="U811" s="23"/>
      <c r="V811" s="6"/>
      <c r="W811" s="6"/>
      <c r="X811" s="6"/>
      <c r="Y811" s="6"/>
      <c r="Z811" s="6"/>
      <c r="AA811" s="6"/>
      <c r="AB811" s="6"/>
      <c r="AC811" s="6"/>
      <c r="AD811" s="6"/>
      <c r="AE811" s="6"/>
      <c r="AF811" s="6"/>
      <c r="AG811" s="6"/>
      <c r="AH811" s="6"/>
      <c r="AI811" s="6"/>
      <c r="AJ811" s="6"/>
    </row>
    <row r="812" spans="1:36" ht="15.75" customHeight="1" x14ac:dyDescent="0.35">
      <c r="A812" s="6"/>
      <c r="B812" s="6"/>
      <c r="C812" s="6"/>
      <c r="D812" s="6"/>
      <c r="E812" s="6"/>
      <c r="F812" s="6"/>
      <c r="G812" s="6"/>
      <c r="H812" s="6"/>
      <c r="I812" s="6"/>
      <c r="J812" s="6"/>
      <c r="K812" s="6"/>
      <c r="L812" s="6"/>
      <c r="M812" s="6"/>
      <c r="N812" s="6"/>
      <c r="O812" s="6"/>
      <c r="P812" s="6"/>
      <c r="Q812" s="6"/>
      <c r="R812" s="6"/>
      <c r="S812" s="23"/>
      <c r="T812" s="23"/>
      <c r="U812" s="23"/>
      <c r="V812" s="6"/>
      <c r="W812" s="6"/>
      <c r="X812" s="6"/>
      <c r="Y812" s="6"/>
      <c r="Z812" s="6"/>
      <c r="AA812" s="6"/>
      <c r="AB812" s="6"/>
      <c r="AC812" s="6"/>
      <c r="AD812" s="6"/>
      <c r="AE812" s="6"/>
      <c r="AF812" s="6"/>
      <c r="AG812" s="6"/>
      <c r="AH812" s="6"/>
      <c r="AI812" s="6"/>
      <c r="AJ812" s="6"/>
    </row>
    <row r="813" spans="1:36" ht="15.75" customHeight="1" x14ac:dyDescent="0.35">
      <c r="A813" s="6"/>
      <c r="B813" s="6"/>
      <c r="C813" s="6"/>
      <c r="D813" s="6"/>
      <c r="E813" s="6"/>
      <c r="F813" s="6"/>
      <c r="G813" s="6"/>
      <c r="H813" s="6"/>
      <c r="I813" s="6"/>
      <c r="J813" s="6"/>
      <c r="K813" s="6"/>
      <c r="L813" s="6"/>
      <c r="M813" s="6"/>
      <c r="N813" s="6"/>
      <c r="O813" s="6"/>
      <c r="P813" s="6"/>
      <c r="Q813" s="6"/>
      <c r="R813" s="6"/>
      <c r="S813" s="23"/>
      <c r="T813" s="23"/>
      <c r="U813" s="23"/>
      <c r="V813" s="6"/>
      <c r="W813" s="6"/>
      <c r="X813" s="6"/>
      <c r="Y813" s="6"/>
      <c r="Z813" s="6"/>
      <c r="AA813" s="6"/>
      <c r="AB813" s="6"/>
      <c r="AC813" s="6"/>
      <c r="AD813" s="6"/>
      <c r="AE813" s="6"/>
      <c r="AF813" s="6"/>
      <c r="AG813" s="6"/>
      <c r="AH813" s="6"/>
      <c r="AI813" s="6"/>
      <c r="AJ813" s="6"/>
    </row>
    <row r="814" spans="1:36" ht="15.75" customHeight="1" x14ac:dyDescent="0.35">
      <c r="A814" s="6"/>
      <c r="B814" s="6"/>
      <c r="C814" s="6"/>
      <c r="D814" s="6"/>
      <c r="E814" s="6"/>
      <c r="F814" s="6"/>
      <c r="G814" s="6"/>
      <c r="H814" s="6"/>
      <c r="I814" s="6"/>
      <c r="J814" s="6"/>
      <c r="K814" s="6"/>
      <c r="L814" s="6"/>
      <c r="M814" s="6"/>
      <c r="N814" s="6"/>
      <c r="O814" s="6"/>
      <c r="P814" s="6"/>
      <c r="Q814" s="6"/>
      <c r="R814" s="6"/>
      <c r="S814" s="23"/>
      <c r="T814" s="23"/>
      <c r="U814" s="23"/>
      <c r="V814" s="6"/>
      <c r="W814" s="6"/>
      <c r="X814" s="6"/>
      <c r="Y814" s="6"/>
      <c r="Z814" s="6"/>
      <c r="AA814" s="6"/>
      <c r="AB814" s="6"/>
      <c r="AC814" s="6"/>
      <c r="AD814" s="6"/>
      <c r="AE814" s="6"/>
      <c r="AF814" s="6"/>
      <c r="AG814" s="6"/>
      <c r="AH814" s="6"/>
      <c r="AI814" s="6"/>
      <c r="AJ814" s="6"/>
    </row>
    <row r="815" spans="1:36" ht="15.75" customHeight="1" x14ac:dyDescent="0.35">
      <c r="A815" s="6"/>
      <c r="B815" s="6"/>
      <c r="C815" s="6"/>
      <c r="D815" s="6"/>
      <c r="E815" s="6"/>
      <c r="F815" s="6"/>
      <c r="G815" s="6"/>
      <c r="H815" s="6"/>
      <c r="I815" s="6"/>
      <c r="J815" s="6"/>
      <c r="K815" s="6"/>
      <c r="L815" s="6"/>
      <c r="M815" s="6"/>
      <c r="N815" s="6"/>
      <c r="O815" s="6"/>
      <c r="P815" s="6"/>
      <c r="Q815" s="6"/>
      <c r="R815" s="6"/>
      <c r="S815" s="23"/>
      <c r="T815" s="23"/>
      <c r="U815" s="23"/>
      <c r="V815" s="6"/>
      <c r="W815" s="6"/>
      <c r="X815" s="6"/>
      <c r="Y815" s="6"/>
      <c r="Z815" s="6"/>
      <c r="AA815" s="6"/>
      <c r="AB815" s="6"/>
      <c r="AC815" s="6"/>
      <c r="AD815" s="6"/>
      <c r="AE815" s="6"/>
      <c r="AF815" s="6"/>
      <c r="AG815" s="6"/>
      <c r="AH815" s="6"/>
      <c r="AI815" s="6"/>
      <c r="AJ815" s="6"/>
    </row>
    <row r="816" spans="1:36" ht="15.75" customHeight="1" x14ac:dyDescent="0.35">
      <c r="A816" s="6"/>
      <c r="B816" s="6"/>
      <c r="C816" s="6"/>
      <c r="D816" s="6"/>
      <c r="E816" s="6"/>
      <c r="F816" s="6"/>
      <c r="G816" s="6"/>
      <c r="H816" s="6"/>
      <c r="I816" s="6"/>
      <c r="J816" s="6"/>
      <c r="K816" s="6"/>
      <c r="L816" s="6"/>
      <c r="M816" s="6"/>
      <c r="N816" s="6"/>
      <c r="O816" s="6"/>
      <c r="P816" s="6"/>
      <c r="Q816" s="6"/>
      <c r="R816" s="6"/>
      <c r="S816" s="23"/>
      <c r="T816" s="23"/>
      <c r="U816" s="23"/>
      <c r="V816" s="6"/>
      <c r="W816" s="6"/>
      <c r="X816" s="6"/>
      <c r="Y816" s="6"/>
      <c r="Z816" s="6"/>
      <c r="AA816" s="6"/>
      <c r="AB816" s="6"/>
      <c r="AC816" s="6"/>
      <c r="AD816" s="6"/>
      <c r="AE816" s="6"/>
      <c r="AF816" s="6"/>
      <c r="AG816" s="6"/>
      <c r="AH816" s="6"/>
      <c r="AI816" s="6"/>
      <c r="AJ816" s="6"/>
    </row>
    <row r="817" spans="1:36" ht="15.75" customHeight="1" x14ac:dyDescent="0.35">
      <c r="A817" s="6"/>
      <c r="B817" s="6"/>
      <c r="C817" s="6"/>
      <c r="D817" s="6"/>
      <c r="E817" s="6"/>
      <c r="F817" s="6"/>
      <c r="G817" s="6"/>
      <c r="H817" s="6"/>
      <c r="I817" s="6"/>
      <c r="J817" s="6"/>
      <c r="K817" s="6"/>
      <c r="L817" s="6"/>
      <c r="M817" s="6"/>
      <c r="N817" s="6"/>
      <c r="O817" s="6"/>
      <c r="P817" s="6"/>
      <c r="Q817" s="6"/>
      <c r="R817" s="6"/>
      <c r="S817" s="23"/>
      <c r="T817" s="23"/>
      <c r="U817" s="23"/>
      <c r="V817" s="6"/>
      <c r="W817" s="6"/>
      <c r="X817" s="6"/>
      <c r="Y817" s="6"/>
      <c r="Z817" s="6"/>
      <c r="AA817" s="6"/>
      <c r="AB817" s="6"/>
      <c r="AC817" s="6"/>
      <c r="AD817" s="6"/>
      <c r="AE817" s="6"/>
      <c r="AF817" s="6"/>
      <c r="AG817" s="6"/>
      <c r="AH817" s="6"/>
      <c r="AI817" s="6"/>
      <c r="AJ817" s="6"/>
    </row>
    <row r="818" spans="1:36" ht="15.75" customHeight="1" x14ac:dyDescent="0.35">
      <c r="A818" s="6"/>
      <c r="B818" s="6"/>
      <c r="C818" s="6"/>
      <c r="D818" s="6"/>
      <c r="E818" s="6"/>
      <c r="F818" s="6"/>
      <c r="G818" s="6"/>
      <c r="H818" s="6"/>
      <c r="I818" s="6"/>
      <c r="J818" s="6"/>
      <c r="K818" s="6"/>
      <c r="L818" s="6"/>
      <c r="M818" s="6"/>
      <c r="N818" s="6"/>
      <c r="O818" s="6"/>
      <c r="P818" s="6"/>
      <c r="Q818" s="6"/>
      <c r="R818" s="6"/>
      <c r="S818" s="23"/>
      <c r="T818" s="23"/>
      <c r="U818" s="23"/>
      <c r="V818" s="6"/>
      <c r="W818" s="6"/>
      <c r="X818" s="6"/>
      <c r="Y818" s="6"/>
      <c r="Z818" s="6"/>
      <c r="AA818" s="6"/>
      <c r="AB818" s="6"/>
      <c r="AC818" s="6"/>
      <c r="AD818" s="6"/>
      <c r="AE818" s="6"/>
      <c r="AF818" s="6"/>
      <c r="AG818" s="6"/>
      <c r="AH818" s="6"/>
      <c r="AI818" s="6"/>
      <c r="AJ818" s="6"/>
    </row>
    <row r="819" spans="1:36" ht="15.75" customHeight="1" x14ac:dyDescent="0.35">
      <c r="A819" s="6"/>
      <c r="B819" s="6"/>
      <c r="C819" s="6"/>
      <c r="D819" s="6"/>
      <c r="E819" s="6"/>
      <c r="F819" s="6"/>
      <c r="G819" s="6"/>
      <c r="H819" s="6"/>
      <c r="I819" s="6"/>
      <c r="J819" s="6"/>
      <c r="K819" s="6"/>
      <c r="L819" s="6"/>
      <c r="M819" s="6"/>
      <c r="N819" s="6"/>
      <c r="O819" s="6"/>
      <c r="P819" s="6"/>
      <c r="Q819" s="6"/>
      <c r="R819" s="6"/>
      <c r="S819" s="23"/>
      <c r="T819" s="23"/>
      <c r="U819" s="23"/>
      <c r="V819" s="6"/>
      <c r="W819" s="6"/>
      <c r="X819" s="6"/>
      <c r="Y819" s="6"/>
      <c r="Z819" s="6"/>
      <c r="AA819" s="6"/>
      <c r="AB819" s="6"/>
      <c r="AC819" s="6"/>
      <c r="AD819" s="6"/>
      <c r="AE819" s="6"/>
      <c r="AF819" s="6"/>
      <c r="AG819" s="6"/>
      <c r="AH819" s="6"/>
      <c r="AI819" s="6"/>
      <c r="AJ819" s="6"/>
    </row>
    <row r="820" spans="1:36" ht="15.75" customHeight="1" x14ac:dyDescent="0.35">
      <c r="A820" s="6"/>
      <c r="B820" s="6"/>
      <c r="C820" s="6"/>
      <c r="D820" s="6"/>
      <c r="E820" s="6"/>
      <c r="F820" s="6"/>
      <c r="G820" s="6"/>
      <c r="H820" s="6"/>
      <c r="I820" s="6"/>
      <c r="J820" s="6"/>
      <c r="K820" s="6"/>
      <c r="L820" s="6"/>
      <c r="M820" s="6"/>
      <c r="N820" s="6"/>
      <c r="O820" s="6"/>
      <c r="P820" s="6"/>
      <c r="Q820" s="6"/>
      <c r="R820" s="6"/>
      <c r="S820" s="23"/>
      <c r="T820" s="23"/>
      <c r="U820" s="23"/>
      <c r="V820" s="6"/>
      <c r="W820" s="6"/>
      <c r="X820" s="6"/>
      <c r="Y820" s="6"/>
      <c r="Z820" s="6"/>
      <c r="AA820" s="6"/>
      <c r="AB820" s="6"/>
      <c r="AC820" s="6"/>
      <c r="AD820" s="6"/>
      <c r="AE820" s="6"/>
      <c r="AF820" s="6"/>
      <c r="AG820" s="6"/>
      <c r="AH820" s="6"/>
      <c r="AI820" s="6"/>
      <c r="AJ820" s="6"/>
    </row>
    <row r="821" spans="1:36" ht="15.75" customHeight="1" x14ac:dyDescent="0.35">
      <c r="A821" s="6"/>
      <c r="B821" s="6"/>
      <c r="C821" s="6"/>
      <c r="D821" s="6"/>
      <c r="E821" s="6"/>
      <c r="F821" s="6"/>
      <c r="G821" s="6"/>
      <c r="H821" s="6"/>
      <c r="I821" s="6"/>
      <c r="J821" s="6"/>
      <c r="K821" s="6"/>
      <c r="L821" s="6"/>
      <c r="M821" s="6"/>
      <c r="N821" s="6"/>
      <c r="O821" s="6"/>
      <c r="P821" s="6"/>
      <c r="Q821" s="6"/>
      <c r="R821" s="6"/>
      <c r="S821" s="23"/>
      <c r="T821" s="23"/>
      <c r="U821" s="23"/>
      <c r="V821" s="6"/>
      <c r="W821" s="6"/>
      <c r="X821" s="6"/>
      <c r="Y821" s="6"/>
      <c r="Z821" s="6"/>
      <c r="AA821" s="6"/>
      <c r="AB821" s="6"/>
      <c r="AC821" s="6"/>
      <c r="AD821" s="6"/>
      <c r="AE821" s="6"/>
      <c r="AF821" s="6"/>
      <c r="AG821" s="6"/>
      <c r="AH821" s="6"/>
      <c r="AI821" s="6"/>
      <c r="AJ821" s="6"/>
    </row>
    <row r="822" spans="1:36" ht="15.75" customHeight="1" x14ac:dyDescent="0.35">
      <c r="A822" s="6"/>
      <c r="B822" s="6"/>
      <c r="C822" s="6"/>
      <c r="D822" s="6"/>
      <c r="E822" s="6"/>
      <c r="F822" s="6"/>
      <c r="G822" s="6"/>
      <c r="H822" s="6"/>
      <c r="I822" s="6"/>
      <c r="J822" s="6"/>
      <c r="K822" s="6"/>
      <c r="L822" s="6"/>
      <c r="M822" s="6"/>
      <c r="N822" s="6"/>
      <c r="O822" s="6"/>
      <c r="P822" s="6"/>
      <c r="Q822" s="6"/>
      <c r="R822" s="6"/>
      <c r="S822" s="23"/>
      <c r="T822" s="23"/>
      <c r="U822" s="23"/>
      <c r="V822" s="6"/>
      <c r="W822" s="6"/>
      <c r="X822" s="6"/>
      <c r="Y822" s="6"/>
      <c r="Z822" s="6"/>
      <c r="AA822" s="6"/>
      <c r="AB822" s="6"/>
      <c r="AC822" s="6"/>
      <c r="AD822" s="6"/>
      <c r="AE822" s="6"/>
      <c r="AF822" s="6"/>
      <c r="AG822" s="6"/>
      <c r="AH822" s="6"/>
      <c r="AI822" s="6"/>
      <c r="AJ822" s="6"/>
    </row>
    <row r="823" spans="1:36" ht="15.75" customHeight="1" x14ac:dyDescent="0.35">
      <c r="A823" s="6"/>
      <c r="B823" s="6"/>
      <c r="C823" s="6"/>
      <c r="D823" s="6"/>
      <c r="E823" s="6"/>
      <c r="F823" s="6"/>
      <c r="G823" s="6"/>
      <c r="H823" s="6"/>
      <c r="I823" s="6"/>
      <c r="J823" s="6"/>
      <c r="K823" s="6"/>
      <c r="L823" s="6"/>
      <c r="M823" s="6"/>
      <c r="N823" s="6"/>
      <c r="O823" s="6"/>
      <c r="P823" s="6"/>
      <c r="Q823" s="6"/>
      <c r="R823" s="6"/>
      <c r="S823" s="23"/>
      <c r="T823" s="23"/>
      <c r="U823" s="23"/>
      <c r="V823" s="6"/>
      <c r="W823" s="6"/>
      <c r="X823" s="6"/>
      <c r="Y823" s="6"/>
      <c r="Z823" s="6"/>
      <c r="AA823" s="6"/>
      <c r="AB823" s="6"/>
      <c r="AC823" s="6"/>
      <c r="AD823" s="6"/>
      <c r="AE823" s="6"/>
      <c r="AF823" s="6"/>
      <c r="AG823" s="6"/>
      <c r="AH823" s="6"/>
      <c r="AI823" s="6"/>
      <c r="AJ823" s="6"/>
    </row>
    <row r="824" spans="1:36" ht="15.75" customHeight="1" x14ac:dyDescent="0.35">
      <c r="A824" s="6"/>
      <c r="B824" s="6"/>
      <c r="C824" s="6"/>
      <c r="D824" s="6"/>
      <c r="E824" s="6"/>
      <c r="F824" s="6"/>
      <c r="G824" s="6"/>
      <c r="H824" s="6"/>
      <c r="I824" s="6"/>
      <c r="J824" s="6"/>
      <c r="K824" s="6"/>
      <c r="L824" s="6"/>
      <c r="M824" s="6"/>
      <c r="N824" s="6"/>
      <c r="O824" s="6"/>
      <c r="P824" s="6"/>
      <c r="Q824" s="6"/>
      <c r="R824" s="6"/>
      <c r="S824" s="23"/>
      <c r="T824" s="23"/>
      <c r="U824" s="23"/>
      <c r="V824" s="6"/>
      <c r="W824" s="6"/>
      <c r="X824" s="6"/>
      <c r="Y824" s="6"/>
      <c r="Z824" s="6"/>
      <c r="AA824" s="6"/>
      <c r="AB824" s="6"/>
      <c r="AC824" s="6"/>
      <c r="AD824" s="6"/>
      <c r="AE824" s="6"/>
      <c r="AF824" s="6"/>
      <c r="AG824" s="6"/>
      <c r="AH824" s="6"/>
      <c r="AI824" s="6"/>
      <c r="AJ824" s="6"/>
    </row>
    <row r="825" spans="1:36" ht="15.75" customHeight="1" x14ac:dyDescent="0.35">
      <c r="A825" s="6"/>
      <c r="B825" s="6"/>
      <c r="C825" s="6"/>
      <c r="D825" s="6"/>
      <c r="E825" s="6"/>
      <c r="F825" s="6"/>
      <c r="G825" s="6"/>
      <c r="H825" s="6"/>
      <c r="I825" s="6"/>
      <c r="J825" s="6"/>
      <c r="K825" s="6"/>
      <c r="L825" s="6"/>
      <c r="M825" s="6"/>
      <c r="N825" s="6"/>
      <c r="O825" s="6"/>
      <c r="P825" s="6"/>
      <c r="Q825" s="6"/>
      <c r="R825" s="6"/>
      <c r="S825" s="23"/>
      <c r="T825" s="23"/>
      <c r="U825" s="23"/>
      <c r="V825" s="6"/>
      <c r="W825" s="6"/>
      <c r="X825" s="6"/>
      <c r="Y825" s="6"/>
      <c r="Z825" s="6"/>
      <c r="AA825" s="6"/>
      <c r="AB825" s="6"/>
      <c r="AC825" s="6"/>
      <c r="AD825" s="6"/>
      <c r="AE825" s="6"/>
      <c r="AF825" s="6"/>
      <c r="AG825" s="6"/>
      <c r="AH825" s="6"/>
      <c r="AI825" s="6"/>
      <c r="AJ825" s="6"/>
    </row>
    <row r="826" spans="1:36" ht="15.75" customHeight="1" x14ac:dyDescent="0.35">
      <c r="A826" s="6"/>
      <c r="B826" s="6"/>
      <c r="C826" s="6"/>
      <c r="D826" s="6"/>
      <c r="E826" s="6"/>
      <c r="F826" s="6"/>
      <c r="G826" s="6"/>
      <c r="H826" s="6"/>
      <c r="I826" s="6"/>
      <c r="J826" s="6"/>
      <c r="K826" s="6"/>
      <c r="L826" s="6"/>
      <c r="M826" s="6"/>
      <c r="N826" s="6"/>
      <c r="O826" s="6"/>
      <c r="P826" s="6"/>
      <c r="Q826" s="6"/>
      <c r="R826" s="6"/>
      <c r="S826" s="23"/>
      <c r="T826" s="23"/>
      <c r="U826" s="23"/>
      <c r="V826" s="6"/>
      <c r="W826" s="6"/>
      <c r="X826" s="6"/>
      <c r="Y826" s="6"/>
      <c r="Z826" s="6"/>
      <c r="AA826" s="6"/>
      <c r="AB826" s="6"/>
      <c r="AC826" s="6"/>
      <c r="AD826" s="6"/>
      <c r="AE826" s="6"/>
      <c r="AF826" s="6"/>
      <c r="AG826" s="6"/>
      <c r="AH826" s="6"/>
      <c r="AI826" s="6"/>
      <c r="AJ826" s="6"/>
    </row>
    <row r="827" spans="1:36" ht="15.75" customHeight="1" x14ac:dyDescent="0.35">
      <c r="A827" s="6"/>
      <c r="B827" s="6"/>
      <c r="C827" s="6"/>
      <c r="D827" s="6"/>
      <c r="E827" s="6"/>
      <c r="F827" s="6"/>
      <c r="G827" s="6"/>
      <c r="H827" s="6"/>
      <c r="I827" s="6"/>
      <c r="J827" s="6"/>
      <c r="K827" s="6"/>
      <c r="L827" s="6"/>
      <c r="M827" s="6"/>
      <c r="N827" s="6"/>
      <c r="O827" s="6"/>
      <c r="P827" s="6"/>
      <c r="Q827" s="6"/>
      <c r="R827" s="6"/>
      <c r="S827" s="23"/>
      <c r="T827" s="23"/>
      <c r="U827" s="23"/>
      <c r="V827" s="6"/>
      <c r="W827" s="6"/>
      <c r="X827" s="6"/>
      <c r="Y827" s="6"/>
      <c r="Z827" s="6"/>
      <c r="AA827" s="6"/>
      <c r="AB827" s="6"/>
      <c r="AC827" s="6"/>
      <c r="AD827" s="6"/>
      <c r="AE827" s="6"/>
      <c r="AF827" s="6"/>
      <c r="AG827" s="6"/>
      <c r="AH827" s="6"/>
      <c r="AI827" s="6"/>
      <c r="AJ827" s="6"/>
    </row>
    <row r="828" spans="1:36" ht="15.75" customHeight="1" x14ac:dyDescent="0.35">
      <c r="A828" s="6"/>
      <c r="B828" s="6"/>
      <c r="C828" s="6"/>
      <c r="D828" s="6"/>
      <c r="E828" s="6"/>
      <c r="F828" s="6"/>
      <c r="G828" s="6"/>
      <c r="H828" s="6"/>
      <c r="I828" s="6"/>
      <c r="J828" s="6"/>
      <c r="K828" s="6"/>
      <c r="L828" s="6"/>
      <c r="M828" s="6"/>
      <c r="N828" s="6"/>
      <c r="O828" s="6"/>
      <c r="P828" s="6"/>
      <c r="Q828" s="6"/>
      <c r="R828" s="6"/>
      <c r="S828" s="23"/>
      <c r="T828" s="23"/>
      <c r="U828" s="23"/>
      <c r="V828" s="6"/>
      <c r="W828" s="6"/>
      <c r="X828" s="6"/>
      <c r="Y828" s="6"/>
      <c r="Z828" s="6"/>
      <c r="AA828" s="6"/>
      <c r="AB828" s="6"/>
      <c r="AC828" s="6"/>
      <c r="AD828" s="6"/>
      <c r="AE828" s="6"/>
      <c r="AF828" s="6"/>
      <c r="AG828" s="6"/>
      <c r="AH828" s="6"/>
      <c r="AI828" s="6"/>
      <c r="AJ828" s="6"/>
    </row>
    <row r="829" spans="1:36" ht="15.75" customHeight="1" x14ac:dyDescent="0.35">
      <c r="A829" s="6"/>
      <c r="B829" s="6"/>
      <c r="C829" s="6"/>
      <c r="D829" s="6"/>
      <c r="E829" s="6"/>
      <c r="F829" s="6"/>
      <c r="G829" s="6"/>
      <c r="H829" s="6"/>
      <c r="I829" s="6"/>
      <c r="J829" s="6"/>
      <c r="K829" s="6"/>
      <c r="L829" s="6"/>
      <c r="M829" s="6"/>
      <c r="N829" s="6"/>
      <c r="O829" s="6"/>
      <c r="P829" s="6"/>
      <c r="Q829" s="6"/>
      <c r="R829" s="6"/>
      <c r="S829" s="23"/>
      <c r="T829" s="23"/>
      <c r="U829" s="23"/>
      <c r="V829" s="6"/>
      <c r="W829" s="6"/>
      <c r="X829" s="6"/>
      <c r="Y829" s="6"/>
      <c r="Z829" s="6"/>
      <c r="AA829" s="6"/>
      <c r="AB829" s="6"/>
      <c r="AC829" s="6"/>
      <c r="AD829" s="6"/>
      <c r="AE829" s="6"/>
      <c r="AF829" s="6"/>
      <c r="AG829" s="6"/>
      <c r="AH829" s="6"/>
      <c r="AI829" s="6"/>
      <c r="AJ829" s="6"/>
    </row>
    <row r="830" spans="1:36" ht="15.75" customHeight="1" x14ac:dyDescent="0.35">
      <c r="A830" s="6"/>
      <c r="B830" s="6"/>
      <c r="C830" s="6"/>
      <c r="D830" s="6"/>
      <c r="E830" s="6"/>
      <c r="F830" s="6"/>
      <c r="G830" s="6"/>
      <c r="H830" s="6"/>
      <c r="I830" s="6"/>
      <c r="J830" s="6"/>
      <c r="K830" s="6"/>
      <c r="L830" s="6"/>
      <c r="M830" s="6"/>
      <c r="N830" s="6"/>
      <c r="O830" s="6"/>
      <c r="P830" s="6"/>
      <c r="Q830" s="6"/>
      <c r="R830" s="6"/>
      <c r="S830" s="23"/>
      <c r="T830" s="23"/>
      <c r="U830" s="23"/>
      <c r="V830" s="6"/>
      <c r="W830" s="6"/>
      <c r="X830" s="6"/>
      <c r="Y830" s="6"/>
      <c r="Z830" s="6"/>
      <c r="AA830" s="6"/>
      <c r="AB830" s="6"/>
      <c r="AC830" s="6"/>
      <c r="AD830" s="6"/>
      <c r="AE830" s="6"/>
      <c r="AF830" s="6"/>
      <c r="AG830" s="6"/>
      <c r="AH830" s="6"/>
      <c r="AI830" s="6"/>
      <c r="AJ830" s="6"/>
    </row>
    <row r="831" spans="1:36" ht="15.75" customHeight="1" x14ac:dyDescent="0.35">
      <c r="A831" s="6"/>
      <c r="B831" s="6"/>
      <c r="C831" s="6"/>
      <c r="D831" s="6"/>
      <c r="E831" s="6"/>
      <c r="F831" s="6"/>
      <c r="G831" s="6"/>
      <c r="H831" s="6"/>
      <c r="I831" s="6"/>
      <c r="J831" s="6"/>
      <c r="K831" s="6"/>
      <c r="L831" s="6"/>
      <c r="M831" s="6"/>
      <c r="N831" s="6"/>
      <c r="O831" s="6"/>
      <c r="P831" s="6"/>
      <c r="Q831" s="6"/>
      <c r="R831" s="6"/>
      <c r="S831" s="23"/>
      <c r="T831" s="23"/>
      <c r="U831" s="23"/>
      <c r="V831" s="6"/>
      <c r="W831" s="6"/>
      <c r="X831" s="6"/>
      <c r="Y831" s="6"/>
      <c r="Z831" s="6"/>
      <c r="AA831" s="6"/>
      <c r="AB831" s="6"/>
      <c r="AC831" s="6"/>
      <c r="AD831" s="6"/>
      <c r="AE831" s="6"/>
      <c r="AF831" s="6"/>
      <c r="AG831" s="6"/>
      <c r="AH831" s="6"/>
      <c r="AI831" s="6"/>
      <c r="AJ831" s="6"/>
    </row>
    <row r="832" spans="1:36" ht="15.75" customHeight="1" x14ac:dyDescent="0.35">
      <c r="A832" s="6"/>
      <c r="B832" s="6"/>
      <c r="C832" s="6"/>
      <c r="D832" s="6"/>
      <c r="E832" s="6"/>
      <c r="F832" s="6"/>
      <c r="G832" s="6"/>
      <c r="H832" s="6"/>
      <c r="I832" s="6"/>
      <c r="J832" s="6"/>
      <c r="K832" s="6"/>
      <c r="L832" s="6"/>
      <c r="M832" s="6"/>
      <c r="N832" s="6"/>
      <c r="O832" s="6"/>
      <c r="P832" s="6"/>
      <c r="Q832" s="6"/>
      <c r="R832" s="6"/>
      <c r="S832" s="23"/>
      <c r="T832" s="23"/>
      <c r="U832" s="23"/>
      <c r="V832" s="6"/>
      <c r="W832" s="6"/>
      <c r="X832" s="6"/>
      <c r="Y832" s="6"/>
      <c r="Z832" s="6"/>
      <c r="AA832" s="6"/>
      <c r="AB832" s="6"/>
      <c r="AC832" s="6"/>
      <c r="AD832" s="6"/>
      <c r="AE832" s="6"/>
      <c r="AF832" s="6"/>
      <c r="AG832" s="6"/>
      <c r="AH832" s="6"/>
      <c r="AI832" s="6"/>
      <c r="AJ832" s="6"/>
    </row>
    <row r="833" spans="1:36" ht="15.75" customHeight="1" x14ac:dyDescent="0.35">
      <c r="A833" s="6"/>
      <c r="B833" s="6"/>
      <c r="C833" s="6"/>
      <c r="D833" s="6"/>
      <c r="E833" s="6"/>
      <c r="F833" s="6"/>
      <c r="G833" s="6"/>
      <c r="H833" s="6"/>
      <c r="I833" s="6"/>
      <c r="J833" s="6"/>
      <c r="K833" s="6"/>
      <c r="L833" s="6"/>
      <c r="M833" s="6"/>
      <c r="N833" s="6"/>
      <c r="O833" s="6"/>
      <c r="P833" s="6"/>
      <c r="Q833" s="6"/>
      <c r="R833" s="6"/>
      <c r="S833" s="23"/>
      <c r="T833" s="23"/>
      <c r="U833" s="23"/>
      <c r="V833" s="6"/>
      <c r="W833" s="6"/>
      <c r="X833" s="6"/>
      <c r="Y833" s="6"/>
      <c r="Z833" s="6"/>
      <c r="AA833" s="6"/>
      <c r="AB833" s="6"/>
      <c r="AC833" s="6"/>
      <c r="AD833" s="6"/>
      <c r="AE833" s="6"/>
      <c r="AF833" s="6"/>
      <c r="AG833" s="6"/>
      <c r="AH833" s="6"/>
      <c r="AI833" s="6"/>
      <c r="AJ833" s="6"/>
    </row>
    <row r="834" spans="1:36" ht="15.75" customHeight="1" x14ac:dyDescent="0.35">
      <c r="A834" s="6"/>
      <c r="B834" s="6"/>
      <c r="C834" s="6"/>
      <c r="D834" s="6"/>
      <c r="E834" s="6"/>
      <c r="F834" s="6"/>
      <c r="G834" s="6"/>
      <c r="H834" s="6"/>
      <c r="I834" s="6"/>
      <c r="J834" s="6"/>
      <c r="K834" s="6"/>
      <c r="L834" s="6"/>
      <c r="M834" s="6"/>
      <c r="N834" s="6"/>
      <c r="O834" s="6"/>
      <c r="P834" s="6"/>
      <c r="Q834" s="6"/>
      <c r="R834" s="6"/>
      <c r="S834" s="23"/>
      <c r="T834" s="23"/>
      <c r="U834" s="23"/>
      <c r="V834" s="6"/>
      <c r="W834" s="6"/>
      <c r="X834" s="6"/>
      <c r="Y834" s="6"/>
      <c r="Z834" s="6"/>
      <c r="AA834" s="6"/>
      <c r="AB834" s="6"/>
      <c r="AC834" s="6"/>
      <c r="AD834" s="6"/>
      <c r="AE834" s="6"/>
      <c r="AF834" s="6"/>
      <c r="AG834" s="6"/>
      <c r="AH834" s="6"/>
      <c r="AI834" s="6"/>
      <c r="AJ834" s="6"/>
    </row>
    <row r="835" spans="1:36" ht="15.75" customHeight="1" x14ac:dyDescent="0.35">
      <c r="A835" s="6"/>
      <c r="B835" s="6"/>
      <c r="C835" s="6"/>
      <c r="D835" s="6"/>
      <c r="E835" s="6"/>
      <c r="F835" s="6"/>
      <c r="G835" s="6"/>
      <c r="H835" s="6"/>
      <c r="I835" s="6"/>
      <c r="J835" s="6"/>
      <c r="K835" s="6"/>
      <c r="L835" s="6"/>
      <c r="M835" s="6"/>
      <c r="N835" s="6"/>
      <c r="O835" s="6"/>
      <c r="P835" s="6"/>
      <c r="Q835" s="6"/>
      <c r="R835" s="6"/>
      <c r="S835" s="23"/>
      <c r="T835" s="23"/>
      <c r="U835" s="23"/>
      <c r="V835" s="6"/>
      <c r="W835" s="6"/>
      <c r="X835" s="6"/>
      <c r="Y835" s="6"/>
      <c r="Z835" s="6"/>
      <c r="AA835" s="6"/>
      <c r="AB835" s="6"/>
      <c r="AC835" s="6"/>
      <c r="AD835" s="6"/>
      <c r="AE835" s="6"/>
      <c r="AF835" s="6"/>
      <c r="AG835" s="6"/>
      <c r="AH835" s="6"/>
      <c r="AI835" s="6"/>
      <c r="AJ835" s="6"/>
    </row>
    <row r="836" spans="1:36" ht="15.75" customHeight="1" x14ac:dyDescent="0.35">
      <c r="A836" s="6"/>
      <c r="B836" s="6"/>
      <c r="C836" s="6"/>
      <c r="D836" s="6"/>
      <c r="E836" s="6"/>
      <c r="F836" s="6"/>
      <c r="G836" s="6"/>
      <c r="H836" s="6"/>
      <c r="I836" s="6"/>
      <c r="J836" s="6"/>
      <c r="K836" s="6"/>
      <c r="L836" s="6"/>
      <c r="M836" s="6"/>
      <c r="N836" s="6"/>
      <c r="O836" s="6"/>
      <c r="P836" s="6"/>
      <c r="Q836" s="6"/>
      <c r="R836" s="6"/>
      <c r="S836" s="23"/>
      <c r="T836" s="23"/>
      <c r="U836" s="23"/>
      <c r="V836" s="6"/>
      <c r="W836" s="6"/>
      <c r="X836" s="6"/>
      <c r="Y836" s="6"/>
      <c r="Z836" s="6"/>
      <c r="AA836" s="6"/>
      <c r="AB836" s="6"/>
      <c r="AC836" s="6"/>
      <c r="AD836" s="6"/>
      <c r="AE836" s="6"/>
      <c r="AF836" s="6"/>
      <c r="AG836" s="6"/>
      <c r="AH836" s="6"/>
      <c r="AI836" s="6"/>
      <c r="AJ836" s="6"/>
    </row>
    <row r="837" spans="1:36" ht="15.75" customHeight="1" x14ac:dyDescent="0.35">
      <c r="A837" s="6"/>
      <c r="B837" s="6"/>
      <c r="C837" s="6"/>
      <c r="D837" s="6"/>
      <c r="E837" s="6"/>
      <c r="F837" s="6"/>
      <c r="G837" s="6"/>
      <c r="H837" s="6"/>
      <c r="I837" s="6"/>
      <c r="J837" s="6"/>
      <c r="K837" s="6"/>
      <c r="L837" s="6"/>
      <c r="M837" s="6"/>
      <c r="N837" s="6"/>
      <c r="O837" s="6"/>
      <c r="P837" s="6"/>
      <c r="Q837" s="6"/>
      <c r="R837" s="6"/>
      <c r="S837" s="23"/>
      <c r="T837" s="23"/>
      <c r="U837" s="23"/>
      <c r="V837" s="6"/>
      <c r="W837" s="6"/>
      <c r="X837" s="6"/>
      <c r="Y837" s="6"/>
      <c r="Z837" s="6"/>
      <c r="AA837" s="6"/>
      <c r="AB837" s="6"/>
      <c r="AC837" s="6"/>
      <c r="AD837" s="6"/>
      <c r="AE837" s="6"/>
      <c r="AF837" s="6"/>
      <c r="AG837" s="6"/>
      <c r="AH837" s="6"/>
      <c r="AI837" s="6"/>
      <c r="AJ837" s="6"/>
    </row>
    <row r="838" spans="1:36" ht="15.75" customHeight="1" x14ac:dyDescent="0.35">
      <c r="A838" s="6"/>
      <c r="B838" s="6"/>
      <c r="C838" s="6"/>
      <c r="D838" s="6"/>
      <c r="E838" s="6"/>
      <c r="F838" s="6"/>
      <c r="G838" s="6"/>
      <c r="H838" s="6"/>
      <c r="I838" s="6"/>
      <c r="J838" s="6"/>
      <c r="K838" s="6"/>
      <c r="L838" s="6"/>
      <c r="M838" s="6"/>
      <c r="N838" s="6"/>
      <c r="O838" s="6"/>
      <c r="P838" s="6"/>
      <c r="Q838" s="6"/>
      <c r="R838" s="6"/>
      <c r="S838" s="23"/>
      <c r="T838" s="23"/>
      <c r="U838" s="23"/>
      <c r="V838" s="6"/>
      <c r="W838" s="6"/>
      <c r="X838" s="6"/>
      <c r="Y838" s="6"/>
      <c r="Z838" s="6"/>
      <c r="AA838" s="6"/>
      <c r="AB838" s="6"/>
      <c r="AC838" s="6"/>
      <c r="AD838" s="6"/>
      <c r="AE838" s="6"/>
      <c r="AF838" s="6"/>
      <c r="AG838" s="6"/>
      <c r="AH838" s="6"/>
      <c r="AI838" s="6"/>
      <c r="AJ838" s="6"/>
    </row>
    <row r="839" spans="1:36" ht="15.75" customHeight="1" x14ac:dyDescent="0.35">
      <c r="A839" s="6"/>
      <c r="B839" s="6"/>
      <c r="C839" s="6"/>
      <c r="D839" s="6"/>
      <c r="E839" s="6"/>
      <c r="F839" s="6"/>
      <c r="G839" s="6"/>
      <c r="H839" s="6"/>
      <c r="I839" s="6"/>
      <c r="J839" s="6"/>
      <c r="K839" s="6"/>
      <c r="L839" s="6"/>
      <c r="M839" s="6"/>
      <c r="N839" s="6"/>
      <c r="O839" s="6"/>
      <c r="P839" s="6"/>
      <c r="Q839" s="6"/>
      <c r="R839" s="6"/>
      <c r="S839" s="23"/>
      <c r="T839" s="23"/>
      <c r="U839" s="23"/>
      <c r="V839" s="6"/>
      <c r="W839" s="6"/>
      <c r="X839" s="6"/>
      <c r="Y839" s="6"/>
      <c r="Z839" s="6"/>
      <c r="AA839" s="6"/>
      <c r="AB839" s="6"/>
      <c r="AC839" s="6"/>
      <c r="AD839" s="6"/>
      <c r="AE839" s="6"/>
      <c r="AF839" s="6"/>
      <c r="AG839" s="6"/>
      <c r="AH839" s="6"/>
      <c r="AI839" s="6"/>
      <c r="AJ839" s="6"/>
    </row>
    <row r="840" spans="1:36" ht="15.75" customHeight="1" x14ac:dyDescent="0.35">
      <c r="A840" s="6"/>
      <c r="B840" s="6"/>
      <c r="C840" s="6"/>
      <c r="D840" s="6"/>
      <c r="E840" s="6"/>
      <c r="F840" s="6"/>
      <c r="G840" s="6"/>
      <c r="H840" s="6"/>
      <c r="I840" s="6"/>
      <c r="J840" s="6"/>
      <c r="K840" s="6"/>
      <c r="L840" s="6"/>
      <c r="M840" s="6"/>
      <c r="N840" s="6"/>
      <c r="O840" s="6"/>
      <c r="P840" s="6"/>
      <c r="Q840" s="6"/>
      <c r="R840" s="6"/>
      <c r="S840" s="23"/>
      <c r="T840" s="23"/>
      <c r="U840" s="23"/>
      <c r="V840" s="6"/>
      <c r="W840" s="6"/>
      <c r="X840" s="6"/>
      <c r="Y840" s="6"/>
      <c r="Z840" s="6"/>
      <c r="AA840" s="6"/>
      <c r="AB840" s="6"/>
      <c r="AC840" s="6"/>
      <c r="AD840" s="6"/>
      <c r="AE840" s="6"/>
      <c r="AF840" s="6"/>
      <c r="AG840" s="6"/>
      <c r="AH840" s="6"/>
      <c r="AI840" s="6"/>
      <c r="AJ840" s="6"/>
    </row>
    <row r="841" spans="1:36" ht="15.75" customHeight="1" x14ac:dyDescent="0.35">
      <c r="A841" s="6"/>
      <c r="B841" s="6"/>
      <c r="C841" s="6"/>
      <c r="D841" s="6"/>
      <c r="E841" s="6"/>
      <c r="F841" s="6"/>
      <c r="G841" s="6"/>
      <c r="H841" s="6"/>
      <c r="I841" s="6"/>
      <c r="J841" s="6"/>
      <c r="K841" s="6"/>
      <c r="L841" s="6"/>
      <c r="M841" s="6"/>
      <c r="N841" s="6"/>
      <c r="O841" s="6"/>
      <c r="P841" s="6"/>
      <c r="Q841" s="6"/>
      <c r="R841" s="6"/>
      <c r="S841" s="23"/>
      <c r="T841" s="23"/>
      <c r="U841" s="23"/>
      <c r="V841" s="6"/>
      <c r="W841" s="6"/>
      <c r="X841" s="6"/>
      <c r="Y841" s="6"/>
      <c r="Z841" s="6"/>
      <c r="AA841" s="6"/>
      <c r="AB841" s="6"/>
      <c r="AC841" s="6"/>
      <c r="AD841" s="6"/>
      <c r="AE841" s="6"/>
      <c r="AF841" s="6"/>
      <c r="AG841" s="6"/>
      <c r="AH841" s="6"/>
      <c r="AI841" s="6"/>
      <c r="AJ841" s="6"/>
    </row>
    <row r="842" spans="1:36" ht="15.75" customHeight="1" x14ac:dyDescent="0.35">
      <c r="A842" s="6"/>
      <c r="B842" s="6"/>
      <c r="C842" s="6"/>
      <c r="D842" s="6"/>
      <c r="E842" s="6"/>
      <c r="F842" s="6"/>
      <c r="G842" s="6"/>
      <c r="H842" s="6"/>
      <c r="I842" s="6"/>
      <c r="J842" s="6"/>
      <c r="K842" s="6"/>
      <c r="L842" s="6"/>
      <c r="M842" s="6"/>
      <c r="N842" s="6"/>
      <c r="O842" s="6"/>
      <c r="P842" s="6"/>
      <c r="Q842" s="6"/>
      <c r="R842" s="6"/>
      <c r="S842" s="23"/>
      <c r="T842" s="23"/>
      <c r="U842" s="23"/>
      <c r="V842" s="6"/>
      <c r="W842" s="6"/>
      <c r="X842" s="6"/>
      <c r="Y842" s="6"/>
      <c r="Z842" s="6"/>
      <c r="AA842" s="6"/>
      <c r="AB842" s="6"/>
      <c r="AC842" s="6"/>
      <c r="AD842" s="6"/>
      <c r="AE842" s="6"/>
      <c r="AF842" s="6"/>
      <c r="AG842" s="6"/>
      <c r="AH842" s="6"/>
      <c r="AI842" s="6"/>
      <c r="AJ842" s="6"/>
    </row>
    <row r="843" spans="1:36" ht="15.75" customHeight="1" x14ac:dyDescent="0.35">
      <c r="A843" s="6"/>
      <c r="B843" s="6"/>
      <c r="C843" s="6"/>
      <c r="D843" s="6"/>
      <c r="E843" s="6"/>
      <c r="F843" s="6"/>
      <c r="G843" s="6"/>
      <c r="H843" s="6"/>
      <c r="I843" s="6"/>
      <c r="J843" s="6"/>
      <c r="K843" s="6"/>
      <c r="L843" s="6"/>
      <c r="M843" s="6"/>
      <c r="N843" s="6"/>
      <c r="O843" s="6"/>
      <c r="P843" s="6"/>
      <c r="Q843" s="6"/>
      <c r="R843" s="6"/>
      <c r="S843" s="23"/>
      <c r="T843" s="23"/>
      <c r="U843" s="23"/>
      <c r="V843" s="6"/>
      <c r="W843" s="6"/>
      <c r="X843" s="6"/>
      <c r="Y843" s="6"/>
      <c r="Z843" s="6"/>
      <c r="AA843" s="6"/>
      <c r="AB843" s="6"/>
      <c r="AC843" s="6"/>
      <c r="AD843" s="6"/>
      <c r="AE843" s="6"/>
      <c r="AF843" s="6"/>
      <c r="AG843" s="6"/>
      <c r="AH843" s="6"/>
      <c r="AI843" s="6"/>
      <c r="AJ843" s="6"/>
    </row>
    <row r="844" spans="1:36" ht="15.75" customHeight="1" x14ac:dyDescent="0.35">
      <c r="A844" s="6"/>
      <c r="B844" s="6"/>
      <c r="C844" s="6"/>
      <c r="D844" s="6"/>
      <c r="E844" s="6"/>
      <c r="F844" s="6"/>
      <c r="G844" s="6"/>
      <c r="H844" s="6"/>
      <c r="I844" s="6"/>
      <c r="J844" s="6"/>
      <c r="K844" s="6"/>
      <c r="L844" s="6"/>
      <c r="M844" s="6"/>
      <c r="N844" s="6"/>
      <c r="O844" s="6"/>
      <c r="P844" s="6"/>
      <c r="Q844" s="6"/>
      <c r="R844" s="6"/>
      <c r="S844" s="23"/>
      <c r="T844" s="23"/>
      <c r="U844" s="23"/>
      <c r="V844" s="6"/>
      <c r="W844" s="6"/>
      <c r="X844" s="6"/>
      <c r="Y844" s="6"/>
      <c r="Z844" s="6"/>
      <c r="AA844" s="6"/>
      <c r="AB844" s="6"/>
      <c r="AC844" s="6"/>
      <c r="AD844" s="6"/>
      <c r="AE844" s="6"/>
      <c r="AF844" s="6"/>
      <c r="AG844" s="6"/>
      <c r="AH844" s="6"/>
      <c r="AI844" s="6"/>
      <c r="AJ844" s="6"/>
    </row>
    <row r="845" spans="1:36" ht="15.75" customHeight="1" x14ac:dyDescent="0.35">
      <c r="A845" s="6"/>
      <c r="B845" s="6"/>
      <c r="C845" s="6"/>
      <c r="D845" s="6"/>
      <c r="E845" s="6"/>
      <c r="F845" s="6"/>
      <c r="G845" s="6"/>
      <c r="H845" s="6"/>
      <c r="I845" s="6"/>
      <c r="J845" s="6"/>
      <c r="K845" s="6"/>
      <c r="L845" s="6"/>
      <c r="M845" s="6"/>
      <c r="N845" s="6"/>
      <c r="O845" s="6"/>
      <c r="P845" s="6"/>
      <c r="Q845" s="6"/>
      <c r="R845" s="6"/>
      <c r="S845" s="23"/>
      <c r="T845" s="23"/>
      <c r="U845" s="23"/>
      <c r="V845" s="6"/>
      <c r="W845" s="6"/>
      <c r="X845" s="6"/>
      <c r="Y845" s="6"/>
      <c r="Z845" s="6"/>
      <c r="AA845" s="6"/>
      <c r="AB845" s="6"/>
      <c r="AC845" s="6"/>
      <c r="AD845" s="6"/>
      <c r="AE845" s="6"/>
      <c r="AF845" s="6"/>
      <c r="AG845" s="6"/>
      <c r="AH845" s="6"/>
      <c r="AI845" s="6"/>
      <c r="AJ845" s="6"/>
    </row>
    <row r="846" spans="1:36" ht="15.75" customHeight="1" x14ac:dyDescent="0.35">
      <c r="A846" s="6"/>
      <c r="B846" s="6"/>
      <c r="C846" s="6"/>
      <c r="D846" s="6"/>
      <c r="E846" s="6"/>
      <c r="F846" s="6"/>
      <c r="G846" s="6"/>
      <c r="H846" s="6"/>
      <c r="I846" s="6"/>
      <c r="J846" s="6"/>
      <c r="K846" s="6"/>
      <c r="L846" s="6"/>
      <c r="M846" s="6"/>
      <c r="N846" s="6"/>
      <c r="O846" s="6"/>
      <c r="P846" s="6"/>
      <c r="Q846" s="6"/>
      <c r="R846" s="6"/>
      <c r="S846" s="23"/>
      <c r="T846" s="23"/>
      <c r="U846" s="23"/>
      <c r="V846" s="6"/>
      <c r="W846" s="6"/>
      <c r="X846" s="6"/>
      <c r="Y846" s="6"/>
      <c r="Z846" s="6"/>
      <c r="AA846" s="6"/>
      <c r="AB846" s="6"/>
      <c r="AC846" s="6"/>
      <c r="AD846" s="6"/>
      <c r="AE846" s="6"/>
      <c r="AF846" s="6"/>
      <c r="AG846" s="6"/>
      <c r="AH846" s="6"/>
      <c r="AI846" s="6"/>
      <c r="AJ846" s="6"/>
    </row>
    <row r="847" spans="1:36" ht="15.75" customHeight="1" x14ac:dyDescent="0.35">
      <c r="A847" s="6"/>
      <c r="B847" s="6"/>
      <c r="C847" s="6"/>
      <c r="D847" s="6"/>
      <c r="E847" s="6"/>
      <c r="F847" s="6"/>
      <c r="G847" s="6"/>
      <c r="H847" s="6"/>
      <c r="I847" s="6"/>
      <c r="J847" s="6"/>
      <c r="K847" s="6"/>
      <c r="L847" s="6"/>
      <c r="M847" s="6"/>
      <c r="N847" s="6"/>
      <c r="O847" s="6"/>
      <c r="P847" s="6"/>
      <c r="Q847" s="6"/>
      <c r="R847" s="6"/>
      <c r="S847" s="23"/>
      <c r="T847" s="23"/>
      <c r="U847" s="23"/>
      <c r="V847" s="6"/>
      <c r="W847" s="6"/>
      <c r="X847" s="6"/>
      <c r="Y847" s="6"/>
      <c r="Z847" s="6"/>
      <c r="AA847" s="6"/>
      <c r="AB847" s="6"/>
      <c r="AC847" s="6"/>
      <c r="AD847" s="6"/>
      <c r="AE847" s="6"/>
      <c r="AF847" s="6"/>
      <c r="AG847" s="6"/>
      <c r="AH847" s="6"/>
      <c r="AI847" s="6"/>
      <c r="AJ847" s="6"/>
    </row>
    <row r="848" spans="1:36" ht="15.75" customHeight="1" x14ac:dyDescent="0.35">
      <c r="A848" s="6"/>
      <c r="B848" s="6"/>
      <c r="C848" s="6"/>
      <c r="D848" s="6"/>
      <c r="E848" s="6"/>
      <c r="F848" s="6"/>
      <c r="G848" s="6"/>
      <c r="H848" s="6"/>
      <c r="I848" s="6"/>
      <c r="J848" s="6"/>
      <c r="K848" s="6"/>
      <c r="L848" s="6"/>
      <c r="M848" s="6"/>
      <c r="N848" s="6"/>
      <c r="O848" s="6"/>
      <c r="P848" s="6"/>
      <c r="Q848" s="6"/>
      <c r="R848" s="6"/>
      <c r="S848" s="23"/>
      <c r="T848" s="23"/>
      <c r="U848" s="23"/>
      <c r="V848" s="6"/>
      <c r="W848" s="6"/>
      <c r="X848" s="6"/>
      <c r="Y848" s="6"/>
      <c r="Z848" s="6"/>
      <c r="AA848" s="6"/>
      <c r="AB848" s="6"/>
      <c r="AC848" s="6"/>
      <c r="AD848" s="6"/>
      <c r="AE848" s="6"/>
      <c r="AF848" s="6"/>
      <c r="AG848" s="6"/>
      <c r="AH848" s="6"/>
      <c r="AI848" s="6"/>
      <c r="AJ848" s="6"/>
    </row>
    <row r="849" spans="1:36" ht="15.75" customHeight="1" x14ac:dyDescent="0.35">
      <c r="A849" s="6"/>
      <c r="B849" s="6"/>
      <c r="C849" s="6"/>
      <c r="D849" s="6"/>
      <c r="E849" s="6"/>
      <c r="F849" s="6"/>
      <c r="G849" s="6"/>
      <c r="H849" s="6"/>
      <c r="I849" s="6"/>
      <c r="J849" s="6"/>
      <c r="K849" s="6"/>
      <c r="L849" s="6"/>
      <c r="M849" s="6"/>
      <c r="N849" s="6"/>
      <c r="O849" s="6"/>
      <c r="P849" s="6"/>
      <c r="Q849" s="6"/>
      <c r="R849" s="6"/>
      <c r="S849" s="23"/>
      <c r="T849" s="23"/>
      <c r="U849" s="23"/>
      <c r="V849" s="6"/>
      <c r="W849" s="6"/>
      <c r="X849" s="6"/>
      <c r="Y849" s="6"/>
      <c r="Z849" s="6"/>
      <c r="AA849" s="6"/>
      <c r="AB849" s="6"/>
      <c r="AC849" s="6"/>
      <c r="AD849" s="6"/>
      <c r="AE849" s="6"/>
      <c r="AF849" s="6"/>
      <c r="AG849" s="6"/>
      <c r="AH849" s="6"/>
      <c r="AI849" s="6"/>
      <c r="AJ849" s="6"/>
    </row>
    <row r="850" spans="1:36" ht="15.75" customHeight="1" x14ac:dyDescent="0.35">
      <c r="A850" s="6"/>
      <c r="B850" s="6"/>
      <c r="C850" s="6"/>
      <c r="D850" s="6"/>
      <c r="E850" s="6"/>
      <c r="F850" s="6"/>
      <c r="G850" s="6"/>
      <c r="H850" s="6"/>
      <c r="I850" s="6"/>
      <c r="J850" s="6"/>
      <c r="K850" s="6"/>
      <c r="L850" s="6"/>
      <c r="M850" s="6"/>
      <c r="N850" s="6"/>
      <c r="O850" s="6"/>
      <c r="P850" s="6"/>
      <c r="Q850" s="6"/>
      <c r="R850" s="6"/>
      <c r="S850" s="23"/>
      <c r="T850" s="23"/>
      <c r="U850" s="23"/>
      <c r="V850" s="6"/>
      <c r="W850" s="6"/>
      <c r="X850" s="6"/>
      <c r="Y850" s="6"/>
      <c r="Z850" s="6"/>
      <c r="AA850" s="6"/>
      <c r="AB850" s="6"/>
      <c r="AC850" s="6"/>
      <c r="AD850" s="6"/>
      <c r="AE850" s="6"/>
      <c r="AF850" s="6"/>
      <c r="AG850" s="6"/>
      <c r="AH850" s="6"/>
      <c r="AI850" s="6"/>
      <c r="AJ850" s="6"/>
    </row>
    <row r="851" spans="1:36" ht="15.75" customHeight="1" x14ac:dyDescent="0.35">
      <c r="A851" s="6"/>
      <c r="B851" s="6"/>
      <c r="C851" s="6"/>
      <c r="D851" s="6"/>
      <c r="E851" s="6"/>
      <c r="F851" s="6"/>
      <c r="G851" s="6"/>
      <c r="H851" s="6"/>
      <c r="I851" s="6"/>
      <c r="J851" s="6"/>
      <c r="K851" s="6"/>
      <c r="L851" s="6"/>
      <c r="M851" s="6"/>
      <c r="N851" s="6"/>
      <c r="O851" s="6"/>
      <c r="P851" s="6"/>
      <c r="Q851" s="6"/>
      <c r="R851" s="6"/>
      <c r="S851" s="23"/>
      <c r="T851" s="23"/>
      <c r="U851" s="23"/>
      <c r="V851" s="6"/>
      <c r="W851" s="6"/>
      <c r="X851" s="6"/>
      <c r="Y851" s="6"/>
      <c r="Z851" s="6"/>
      <c r="AA851" s="6"/>
      <c r="AB851" s="6"/>
      <c r="AC851" s="6"/>
      <c r="AD851" s="6"/>
      <c r="AE851" s="6"/>
      <c r="AF851" s="6"/>
      <c r="AG851" s="6"/>
      <c r="AH851" s="6"/>
      <c r="AI851" s="6"/>
      <c r="AJ851" s="6"/>
    </row>
    <row r="852" spans="1:36" ht="15.75" customHeight="1" x14ac:dyDescent="0.35">
      <c r="A852" s="6"/>
      <c r="B852" s="6"/>
      <c r="C852" s="6"/>
      <c r="D852" s="6"/>
      <c r="E852" s="6"/>
      <c r="F852" s="6"/>
      <c r="G852" s="6"/>
      <c r="H852" s="6"/>
      <c r="I852" s="6"/>
      <c r="J852" s="6"/>
      <c r="K852" s="6"/>
      <c r="L852" s="6"/>
      <c r="M852" s="6"/>
      <c r="N852" s="6"/>
      <c r="O852" s="6"/>
      <c r="P852" s="6"/>
      <c r="Q852" s="6"/>
      <c r="R852" s="6"/>
      <c r="S852" s="23"/>
      <c r="T852" s="23"/>
      <c r="U852" s="23"/>
      <c r="V852" s="6"/>
      <c r="W852" s="6"/>
      <c r="X852" s="6"/>
      <c r="Y852" s="6"/>
      <c r="Z852" s="6"/>
      <c r="AA852" s="6"/>
      <c r="AB852" s="6"/>
      <c r="AC852" s="6"/>
      <c r="AD852" s="6"/>
      <c r="AE852" s="6"/>
      <c r="AF852" s="6"/>
      <c r="AG852" s="6"/>
      <c r="AH852" s="6"/>
      <c r="AI852" s="6"/>
      <c r="AJ852" s="6"/>
    </row>
    <row r="853" spans="1:36" ht="15.75" customHeight="1" x14ac:dyDescent="0.35">
      <c r="A853" s="6"/>
      <c r="B853" s="6"/>
      <c r="C853" s="6"/>
      <c r="D853" s="6"/>
      <c r="E853" s="6"/>
      <c r="F853" s="6"/>
      <c r="G853" s="6"/>
      <c r="H853" s="6"/>
      <c r="I853" s="6"/>
      <c r="J853" s="6"/>
      <c r="K853" s="6"/>
      <c r="L853" s="6"/>
      <c r="M853" s="6"/>
      <c r="N853" s="6"/>
      <c r="O853" s="6"/>
      <c r="P853" s="6"/>
      <c r="Q853" s="6"/>
      <c r="R853" s="6"/>
      <c r="S853" s="23"/>
      <c r="T853" s="23"/>
      <c r="U853" s="23"/>
      <c r="V853" s="6"/>
      <c r="W853" s="6"/>
      <c r="X853" s="6"/>
      <c r="Y853" s="6"/>
      <c r="Z853" s="6"/>
      <c r="AA853" s="6"/>
      <c r="AB853" s="6"/>
      <c r="AC853" s="6"/>
      <c r="AD853" s="6"/>
      <c r="AE853" s="6"/>
      <c r="AF853" s="6"/>
      <c r="AG853" s="6"/>
      <c r="AH853" s="6"/>
      <c r="AI853" s="6"/>
      <c r="AJ853" s="6"/>
    </row>
    <row r="854" spans="1:36" ht="15.75" customHeight="1" x14ac:dyDescent="0.35">
      <c r="A854" s="6"/>
      <c r="B854" s="6"/>
      <c r="C854" s="6"/>
      <c r="D854" s="6"/>
      <c r="E854" s="6"/>
      <c r="F854" s="6"/>
      <c r="G854" s="6"/>
      <c r="H854" s="6"/>
      <c r="I854" s="6"/>
      <c r="J854" s="6"/>
      <c r="K854" s="6"/>
      <c r="L854" s="6"/>
      <c r="M854" s="6"/>
      <c r="N854" s="6"/>
      <c r="O854" s="6"/>
      <c r="P854" s="6"/>
      <c r="Q854" s="6"/>
      <c r="R854" s="6"/>
      <c r="S854" s="23"/>
      <c r="T854" s="23"/>
      <c r="U854" s="23"/>
      <c r="V854" s="6"/>
      <c r="W854" s="6"/>
      <c r="X854" s="6"/>
      <c r="Y854" s="6"/>
      <c r="Z854" s="6"/>
      <c r="AA854" s="6"/>
      <c r="AB854" s="6"/>
      <c r="AC854" s="6"/>
      <c r="AD854" s="6"/>
      <c r="AE854" s="6"/>
      <c r="AF854" s="6"/>
      <c r="AG854" s="6"/>
      <c r="AH854" s="6"/>
      <c r="AI854" s="6"/>
      <c r="AJ854" s="6"/>
    </row>
    <row r="855" spans="1:36" ht="15.75" customHeight="1" x14ac:dyDescent="0.35">
      <c r="A855" s="6"/>
      <c r="B855" s="6"/>
      <c r="C855" s="6"/>
      <c r="D855" s="6"/>
      <c r="E855" s="6"/>
      <c r="F855" s="6"/>
      <c r="G855" s="6"/>
      <c r="H855" s="6"/>
      <c r="I855" s="6"/>
      <c r="J855" s="6"/>
      <c r="K855" s="6"/>
      <c r="L855" s="6"/>
      <c r="M855" s="6"/>
      <c r="N855" s="6"/>
      <c r="O855" s="6"/>
      <c r="P855" s="6"/>
      <c r="Q855" s="6"/>
      <c r="R855" s="6"/>
      <c r="S855" s="23"/>
      <c r="T855" s="23"/>
      <c r="U855" s="23"/>
      <c r="V855" s="6"/>
      <c r="W855" s="6"/>
      <c r="X855" s="6"/>
      <c r="Y855" s="6"/>
      <c r="Z855" s="6"/>
      <c r="AA855" s="6"/>
      <c r="AB855" s="6"/>
      <c r="AC855" s="6"/>
      <c r="AD855" s="6"/>
      <c r="AE855" s="6"/>
      <c r="AF855" s="6"/>
      <c r="AG855" s="6"/>
      <c r="AH855" s="6"/>
      <c r="AI855" s="6"/>
      <c r="AJ855" s="6"/>
    </row>
    <row r="856" spans="1:36" ht="15.75" customHeight="1" x14ac:dyDescent="0.35">
      <c r="A856" s="6"/>
      <c r="B856" s="6"/>
      <c r="C856" s="6"/>
      <c r="D856" s="6"/>
      <c r="E856" s="6"/>
      <c r="F856" s="6"/>
      <c r="G856" s="6"/>
      <c r="H856" s="6"/>
      <c r="I856" s="6"/>
      <c r="J856" s="6"/>
      <c r="K856" s="6"/>
      <c r="L856" s="6"/>
      <c r="M856" s="6"/>
      <c r="N856" s="6"/>
      <c r="O856" s="6"/>
      <c r="P856" s="6"/>
      <c r="Q856" s="6"/>
      <c r="R856" s="6"/>
      <c r="S856" s="23"/>
      <c r="T856" s="23"/>
      <c r="U856" s="23"/>
      <c r="V856" s="6"/>
      <c r="W856" s="6"/>
      <c r="X856" s="6"/>
      <c r="Y856" s="6"/>
      <c r="Z856" s="6"/>
      <c r="AA856" s="6"/>
      <c r="AB856" s="6"/>
      <c r="AC856" s="6"/>
      <c r="AD856" s="6"/>
      <c r="AE856" s="6"/>
      <c r="AF856" s="6"/>
      <c r="AG856" s="6"/>
      <c r="AH856" s="6"/>
      <c r="AI856" s="6"/>
      <c r="AJ856" s="6"/>
    </row>
    <row r="857" spans="1:36" ht="15.75" customHeight="1" x14ac:dyDescent="0.35">
      <c r="A857" s="6"/>
      <c r="B857" s="6"/>
      <c r="C857" s="6"/>
      <c r="D857" s="6"/>
      <c r="E857" s="6"/>
      <c r="F857" s="6"/>
      <c r="G857" s="6"/>
      <c r="H857" s="6"/>
      <c r="I857" s="6"/>
      <c r="J857" s="6"/>
      <c r="K857" s="6"/>
      <c r="L857" s="6"/>
      <c r="M857" s="6"/>
      <c r="N857" s="6"/>
      <c r="O857" s="6"/>
      <c r="P857" s="6"/>
      <c r="Q857" s="6"/>
      <c r="R857" s="6"/>
      <c r="S857" s="23"/>
      <c r="T857" s="23"/>
      <c r="U857" s="23"/>
      <c r="V857" s="6"/>
      <c r="W857" s="6"/>
      <c r="X857" s="6"/>
      <c r="Y857" s="6"/>
      <c r="Z857" s="6"/>
      <c r="AA857" s="6"/>
      <c r="AB857" s="6"/>
      <c r="AC857" s="6"/>
      <c r="AD857" s="6"/>
      <c r="AE857" s="6"/>
      <c r="AF857" s="6"/>
      <c r="AG857" s="6"/>
      <c r="AH857" s="6"/>
      <c r="AI857" s="6"/>
      <c r="AJ857" s="6"/>
    </row>
    <row r="858" spans="1:36" ht="15.75" customHeight="1" x14ac:dyDescent="0.35">
      <c r="A858" s="6"/>
      <c r="B858" s="6"/>
      <c r="C858" s="6"/>
      <c r="D858" s="6"/>
      <c r="E858" s="6"/>
      <c r="F858" s="6"/>
      <c r="G858" s="6"/>
      <c r="H858" s="6"/>
      <c r="I858" s="6"/>
      <c r="J858" s="6"/>
      <c r="K858" s="6"/>
      <c r="L858" s="6"/>
      <c r="M858" s="6"/>
      <c r="N858" s="6"/>
      <c r="O858" s="6"/>
      <c r="P858" s="6"/>
      <c r="Q858" s="6"/>
      <c r="R858" s="6"/>
      <c r="S858" s="23"/>
      <c r="T858" s="23"/>
      <c r="U858" s="23"/>
      <c r="V858" s="6"/>
      <c r="W858" s="6"/>
      <c r="X858" s="6"/>
      <c r="Y858" s="6"/>
      <c r="Z858" s="6"/>
      <c r="AA858" s="6"/>
      <c r="AB858" s="6"/>
      <c r="AC858" s="6"/>
      <c r="AD858" s="6"/>
      <c r="AE858" s="6"/>
      <c r="AF858" s="6"/>
      <c r="AG858" s="6"/>
      <c r="AH858" s="6"/>
      <c r="AI858" s="6"/>
      <c r="AJ858" s="6"/>
    </row>
    <row r="859" spans="1:36" ht="15.75" customHeight="1" x14ac:dyDescent="0.35">
      <c r="A859" s="6"/>
      <c r="B859" s="6"/>
      <c r="C859" s="6"/>
      <c r="D859" s="6"/>
      <c r="E859" s="6"/>
      <c r="F859" s="6"/>
      <c r="G859" s="6"/>
      <c r="H859" s="6"/>
      <c r="I859" s="6"/>
      <c r="J859" s="6"/>
      <c r="K859" s="6"/>
      <c r="L859" s="6"/>
      <c r="M859" s="6"/>
      <c r="N859" s="6"/>
      <c r="O859" s="6"/>
      <c r="P859" s="6"/>
      <c r="Q859" s="6"/>
      <c r="R859" s="6"/>
      <c r="S859" s="23"/>
      <c r="T859" s="23"/>
      <c r="U859" s="23"/>
      <c r="V859" s="6"/>
      <c r="W859" s="6"/>
      <c r="X859" s="6"/>
      <c r="Y859" s="6"/>
      <c r="Z859" s="6"/>
      <c r="AA859" s="6"/>
      <c r="AB859" s="6"/>
      <c r="AC859" s="6"/>
      <c r="AD859" s="6"/>
      <c r="AE859" s="6"/>
      <c r="AF859" s="6"/>
      <c r="AG859" s="6"/>
      <c r="AH859" s="6"/>
      <c r="AI859" s="6"/>
      <c r="AJ859" s="6"/>
    </row>
    <row r="860" spans="1:36" ht="15.75" customHeight="1" x14ac:dyDescent="0.35">
      <c r="A860" s="6"/>
      <c r="B860" s="6"/>
      <c r="C860" s="6"/>
      <c r="D860" s="6"/>
      <c r="E860" s="6"/>
      <c r="F860" s="6"/>
      <c r="G860" s="6"/>
      <c r="H860" s="6"/>
      <c r="I860" s="6"/>
      <c r="J860" s="6"/>
      <c r="K860" s="6"/>
      <c r="L860" s="6"/>
      <c r="M860" s="6"/>
      <c r="N860" s="6"/>
      <c r="O860" s="6"/>
      <c r="P860" s="6"/>
      <c r="Q860" s="6"/>
      <c r="R860" s="6"/>
      <c r="S860" s="23"/>
      <c r="T860" s="23"/>
      <c r="U860" s="23"/>
      <c r="V860" s="6"/>
      <c r="W860" s="6"/>
      <c r="X860" s="6"/>
      <c r="Y860" s="6"/>
      <c r="Z860" s="6"/>
      <c r="AA860" s="6"/>
      <c r="AB860" s="6"/>
      <c r="AC860" s="6"/>
      <c r="AD860" s="6"/>
      <c r="AE860" s="6"/>
      <c r="AF860" s="6"/>
      <c r="AG860" s="6"/>
      <c r="AH860" s="6"/>
      <c r="AI860" s="6"/>
      <c r="AJ860" s="6"/>
    </row>
    <row r="861" spans="1:36" ht="15.75" customHeight="1" x14ac:dyDescent="0.35">
      <c r="A861" s="6"/>
      <c r="B861" s="6"/>
      <c r="C861" s="6"/>
      <c r="D861" s="6"/>
      <c r="E861" s="6"/>
      <c r="F861" s="6"/>
      <c r="G861" s="6"/>
      <c r="H861" s="6"/>
      <c r="I861" s="6"/>
      <c r="J861" s="6"/>
      <c r="K861" s="6"/>
      <c r="L861" s="6"/>
      <c r="M861" s="6"/>
      <c r="N861" s="6"/>
      <c r="O861" s="6"/>
      <c r="P861" s="6"/>
      <c r="Q861" s="6"/>
      <c r="R861" s="6"/>
      <c r="S861" s="23"/>
      <c r="T861" s="23"/>
      <c r="U861" s="23"/>
      <c r="V861" s="6"/>
      <c r="W861" s="6"/>
      <c r="X861" s="6"/>
      <c r="Y861" s="6"/>
      <c r="Z861" s="6"/>
      <c r="AA861" s="6"/>
      <c r="AB861" s="6"/>
      <c r="AC861" s="6"/>
      <c r="AD861" s="6"/>
      <c r="AE861" s="6"/>
      <c r="AF861" s="6"/>
      <c r="AG861" s="6"/>
      <c r="AH861" s="6"/>
      <c r="AI861" s="6"/>
      <c r="AJ861" s="6"/>
    </row>
    <row r="862" spans="1:36" ht="15.75" customHeight="1" x14ac:dyDescent="0.35">
      <c r="A862" s="6"/>
      <c r="B862" s="6"/>
      <c r="C862" s="6"/>
      <c r="D862" s="6"/>
      <c r="E862" s="6"/>
      <c r="F862" s="6"/>
      <c r="G862" s="6"/>
      <c r="H862" s="6"/>
      <c r="I862" s="6"/>
      <c r="J862" s="6"/>
      <c r="K862" s="6"/>
      <c r="L862" s="6"/>
      <c r="M862" s="6"/>
      <c r="N862" s="6"/>
      <c r="O862" s="6"/>
      <c r="P862" s="6"/>
      <c r="Q862" s="6"/>
      <c r="R862" s="6"/>
      <c r="S862" s="23"/>
      <c r="T862" s="23"/>
      <c r="U862" s="23"/>
      <c r="V862" s="6"/>
      <c r="W862" s="6"/>
      <c r="X862" s="6"/>
      <c r="Y862" s="6"/>
      <c r="Z862" s="6"/>
      <c r="AA862" s="6"/>
      <c r="AB862" s="6"/>
      <c r="AC862" s="6"/>
      <c r="AD862" s="6"/>
      <c r="AE862" s="6"/>
      <c r="AF862" s="6"/>
      <c r="AG862" s="6"/>
      <c r="AH862" s="6"/>
      <c r="AI862" s="6"/>
      <c r="AJ862" s="6"/>
    </row>
    <row r="863" spans="1:36" ht="15.75" customHeight="1" x14ac:dyDescent="0.35">
      <c r="A863" s="6"/>
      <c r="B863" s="6"/>
      <c r="C863" s="6"/>
      <c r="D863" s="6"/>
      <c r="E863" s="6"/>
      <c r="F863" s="6"/>
      <c r="G863" s="6"/>
      <c r="H863" s="6"/>
      <c r="I863" s="6"/>
      <c r="J863" s="6"/>
      <c r="K863" s="6"/>
      <c r="L863" s="6"/>
      <c r="M863" s="6"/>
      <c r="N863" s="6"/>
      <c r="O863" s="6"/>
      <c r="P863" s="6"/>
      <c r="Q863" s="6"/>
      <c r="R863" s="6"/>
      <c r="S863" s="23"/>
      <c r="T863" s="23"/>
      <c r="U863" s="23"/>
      <c r="V863" s="6"/>
      <c r="W863" s="6"/>
      <c r="X863" s="6"/>
      <c r="Y863" s="6"/>
      <c r="Z863" s="6"/>
      <c r="AA863" s="6"/>
      <c r="AB863" s="6"/>
      <c r="AC863" s="6"/>
      <c r="AD863" s="6"/>
      <c r="AE863" s="6"/>
      <c r="AF863" s="6"/>
      <c r="AG863" s="6"/>
      <c r="AH863" s="6"/>
      <c r="AI863" s="6"/>
      <c r="AJ863" s="6"/>
    </row>
    <row r="864" spans="1:36" ht="15.75" customHeight="1" x14ac:dyDescent="0.35">
      <c r="A864" s="6"/>
      <c r="B864" s="6"/>
      <c r="C864" s="6"/>
      <c r="D864" s="6"/>
      <c r="E864" s="6"/>
      <c r="F864" s="6"/>
      <c r="G864" s="6"/>
      <c r="H864" s="6"/>
      <c r="I864" s="6"/>
      <c r="J864" s="6"/>
      <c r="K864" s="6"/>
      <c r="L864" s="6"/>
      <c r="M864" s="6"/>
      <c r="N864" s="6"/>
      <c r="O864" s="6"/>
      <c r="P864" s="6"/>
      <c r="Q864" s="6"/>
      <c r="R864" s="6"/>
      <c r="S864" s="23"/>
      <c r="T864" s="23"/>
      <c r="U864" s="23"/>
      <c r="V864" s="6"/>
      <c r="W864" s="6"/>
      <c r="X864" s="6"/>
      <c r="Y864" s="6"/>
      <c r="Z864" s="6"/>
      <c r="AA864" s="6"/>
      <c r="AB864" s="6"/>
      <c r="AC864" s="6"/>
      <c r="AD864" s="6"/>
      <c r="AE864" s="6"/>
      <c r="AF864" s="6"/>
      <c r="AG864" s="6"/>
      <c r="AH864" s="6"/>
      <c r="AI864" s="6"/>
      <c r="AJ864" s="6"/>
    </row>
    <row r="865" spans="1:36" ht="15.75" customHeight="1" x14ac:dyDescent="0.35">
      <c r="A865" s="6"/>
      <c r="B865" s="6"/>
      <c r="C865" s="6"/>
      <c r="D865" s="6"/>
      <c r="E865" s="6"/>
      <c r="F865" s="6"/>
      <c r="G865" s="6"/>
      <c r="H865" s="6"/>
      <c r="I865" s="6"/>
      <c r="J865" s="6"/>
      <c r="K865" s="6"/>
      <c r="L865" s="6"/>
      <c r="M865" s="6"/>
      <c r="N865" s="6"/>
      <c r="O865" s="6"/>
      <c r="P865" s="6"/>
      <c r="Q865" s="6"/>
      <c r="R865" s="6"/>
      <c r="S865" s="23"/>
      <c r="T865" s="23"/>
      <c r="U865" s="23"/>
      <c r="V865" s="6"/>
      <c r="W865" s="6"/>
      <c r="X865" s="6"/>
      <c r="Y865" s="6"/>
      <c r="Z865" s="6"/>
      <c r="AA865" s="6"/>
      <c r="AB865" s="6"/>
      <c r="AC865" s="6"/>
      <c r="AD865" s="6"/>
      <c r="AE865" s="6"/>
      <c r="AF865" s="6"/>
      <c r="AG865" s="6"/>
      <c r="AH865" s="6"/>
      <c r="AI865" s="6"/>
      <c r="AJ865" s="6"/>
    </row>
    <row r="866" spans="1:36" ht="15.75" customHeight="1" x14ac:dyDescent="0.35">
      <c r="A866" s="6"/>
      <c r="B866" s="6"/>
      <c r="C866" s="6"/>
      <c r="D866" s="6"/>
      <c r="E866" s="6"/>
      <c r="F866" s="6"/>
      <c r="G866" s="6"/>
      <c r="H866" s="6"/>
      <c r="I866" s="6"/>
      <c r="J866" s="6"/>
      <c r="K866" s="6"/>
      <c r="L866" s="6"/>
      <c r="M866" s="6"/>
      <c r="N866" s="6"/>
      <c r="O866" s="6"/>
      <c r="P866" s="6"/>
      <c r="Q866" s="6"/>
      <c r="R866" s="6"/>
      <c r="S866" s="23"/>
      <c r="T866" s="23"/>
      <c r="U866" s="23"/>
      <c r="V866" s="6"/>
      <c r="W866" s="6"/>
      <c r="X866" s="6"/>
      <c r="Y866" s="6"/>
      <c r="Z866" s="6"/>
      <c r="AA866" s="6"/>
      <c r="AB866" s="6"/>
      <c r="AC866" s="6"/>
      <c r="AD866" s="6"/>
      <c r="AE866" s="6"/>
      <c r="AF866" s="6"/>
      <c r="AG866" s="6"/>
      <c r="AH866" s="6"/>
      <c r="AI866" s="6"/>
      <c r="AJ866" s="6"/>
    </row>
    <row r="867" spans="1:36" ht="15.75" customHeight="1" x14ac:dyDescent="0.35">
      <c r="A867" s="6"/>
      <c r="B867" s="6"/>
      <c r="C867" s="6"/>
      <c r="D867" s="6"/>
      <c r="E867" s="6"/>
      <c r="F867" s="6"/>
      <c r="G867" s="6"/>
      <c r="H867" s="6"/>
      <c r="I867" s="6"/>
      <c r="J867" s="6"/>
      <c r="K867" s="6"/>
      <c r="L867" s="6"/>
      <c r="M867" s="6"/>
      <c r="N867" s="6"/>
      <c r="O867" s="6"/>
      <c r="P867" s="6"/>
      <c r="Q867" s="6"/>
      <c r="R867" s="6"/>
      <c r="S867" s="23"/>
      <c r="T867" s="23"/>
      <c r="U867" s="23"/>
      <c r="V867" s="6"/>
      <c r="W867" s="6"/>
      <c r="X867" s="6"/>
      <c r="Y867" s="6"/>
      <c r="Z867" s="6"/>
      <c r="AA867" s="6"/>
      <c r="AB867" s="6"/>
      <c r="AC867" s="6"/>
      <c r="AD867" s="6"/>
      <c r="AE867" s="6"/>
      <c r="AF867" s="6"/>
      <c r="AG867" s="6"/>
      <c r="AH867" s="6"/>
      <c r="AI867" s="6"/>
      <c r="AJ867" s="6"/>
    </row>
    <row r="868" spans="1:36" ht="15.75" customHeight="1" x14ac:dyDescent="0.35">
      <c r="A868" s="6"/>
      <c r="B868" s="6"/>
      <c r="C868" s="6"/>
      <c r="D868" s="6"/>
      <c r="E868" s="6"/>
      <c r="F868" s="6"/>
      <c r="G868" s="6"/>
      <c r="H868" s="6"/>
      <c r="I868" s="6"/>
      <c r="J868" s="6"/>
      <c r="K868" s="6"/>
      <c r="L868" s="6"/>
      <c r="M868" s="6"/>
      <c r="N868" s="6"/>
      <c r="O868" s="6"/>
      <c r="P868" s="6"/>
      <c r="Q868" s="6"/>
      <c r="R868" s="6"/>
      <c r="S868" s="23"/>
      <c r="T868" s="23"/>
      <c r="U868" s="23"/>
      <c r="V868" s="6"/>
      <c r="W868" s="6"/>
      <c r="X868" s="6"/>
      <c r="Y868" s="6"/>
      <c r="Z868" s="6"/>
      <c r="AA868" s="6"/>
      <c r="AB868" s="6"/>
      <c r="AC868" s="6"/>
      <c r="AD868" s="6"/>
      <c r="AE868" s="6"/>
      <c r="AF868" s="6"/>
      <c r="AG868" s="6"/>
      <c r="AH868" s="6"/>
      <c r="AI868" s="6"/>
      <c r="AJ868" s="6"/>
    </row>
    <row r="869" spans="1:36" ht="15.75" customHeight="1" x14ac:dyDescent="0.35">
      <c r="A869" s="6"/>
      <c r="B869" s="6"/>
      <c r="C869" s="6"/>
      <c r="D869" s="6"/>
      <c r="E869" s="6"/>
      <c r="F869" s="6"/>
      <c r="G869" s="6"/>
      <c r="H869" s="6"/>
      <c r="I869" s="6"/>
      <c r="J869" s="6"/>
      <c r="K869" s="6"/>
      <c r="L869" s="6"/>
      <c r="M869" s="6"/>
      <c r="N869" s="6"/>
      <c r="O869" s="6"/>
      <c r="P869" s="6"/>
      <c r="Q869" s="6"/>
      <c r="R869" s="6"/>
      <c r="S869" s="23"/>
      <c r="T869" s="23"/>
      <c r="U869" s="23"/>
      <c r="V869" s="6"/>
      <c r="W869" s="6"/>
      <c r="X869" s="6"/>
      <c r="Y869" s="6"/>
      <c r="Z869" s="6"/>
      <c r="AA869" s="6"/>
      <c r="AB869" s="6"/>
      <c r="AC869" s="6"/>
      <c r="AD869" s="6"/>
      <c r="AE869" s="6"/>
      <c r="AF869" s="6"/>
      <c r="AG869" s="6"/>
      <c r="AH869" s="6"/>
      <c r="AI869" s="6"/>
      <c r="AJ869" s="6"/>
    </row>
    <row r="870" spans="1:36" ht="15.75" customHeight="1" x14ac:dyDescent="0.35">
      <c r="A870" s="6"/>
      <c r="B870" s="6"/>
      <c r="C870" s="6"/>
      <c r="D870" s="6"/>
      <c r="E870" s="6"/>
      <c r="F870" s="6"/>
      <c r="G870" s="6"/>
      <c r="H870" s="6"/>
      <c r="I870" s="6"/>
      <c r="J870" s="6"/>
      <c r="K870" s="6"/>
      <c r="L870" s="6"/>
      <c r="M870" s="6"/>
      <c r="N870" s="6"/>
      <c r="O870" s="6"/>
      <c r="P870" s="6"/>
      <c r="Q870" s="6"/>
      <c r="R870" s="6"/>
      <c r="S870" s="23"/>
      <c r="T870" s="23"/>
      <c r="U870" s="23"/>
      <c r="V870" s="6"/>
      <c r="W870" s="6"/>
      <c r="X870" s="6"/>
      <c r="Y870" s="6"/>
      <c r="Z870" s="6"/>
      <c r="AA870" s="6"/>
      <c r="AB870" s="6"/>
      <c r="AC870" s="6"/>
      <c r="AD870" s="6"/>
      <c r="AE870" s="6"/>
      <c r="AF870" s="6"/>
      <c r="AG870" s="6"/>
      <c r="AH870" s="6"/>
      <c r="AI870" s="6"/>
      <c r="AJ870" s="6"/>
    </row>
    <row r="871" spans="1:36" ht="15.75" customHeight="1" x14ac:dyDescent="0.35">
      <c r="A871" s="6"/>
      <c r="B871" s="6"/>
      <c r="C871" s="6"/>
      <c r="D871" s="6"/>
      <c r="E871" s="6"/>
      <c r="F871" s="6"/>
      <c r="G871" s="6"/>
      <c r="H871" s="6"/>
      <c r="I871" s="6"/>
      <c r="J871" s="6"/>
      <c r="K871" s="6"/>
      <c r="L871" s="6"/>
      <c r="M871" s="6"/>
      <c r="N871" s="6"/>
      <c r="O871" s="6"/>
      <c r="P871" s="6"/>
      <c r="Q871" s="6"/>
      <c r="R871" s="6"/>
      <c r="S871" s="23"/>
      <c r="T871" s="23"/>
      <c r="U871" s="23"/>
      <c r="V871" s="6"/>
      <c r="W871" s="6"/>
      <c r="X871" s="6"/>
      <c r="Y871" s="6"/>
      <c r="Z871" s="6"/>
      <c r="AA871" s="6"/>
      <c r="AB871" s="6"/>
      <c r="AC871" s="6"/>
      <c r="AD871" s="6"/>
      <c r="AE871" s="6"/>
      <c r="AF871" s="6"/>
      <c r="AG871" s="6"/>
      <c r="AH871" s="6"/>
      <c r="AI871" s="6"/>
      <c r="AJ871" s="6"/>
    </row>
    <row r="872" spans="1:36" ht="15.75" customHeight="1" x14ac:dyDescent="0.35">
      <c r="A872" s="6"/>
      <c r="B872" s="6"/>
      <c r="C872" s="6"/>
      <c r="D872" s="6"/>
      <c r="E872" s="6"/>
      <c r="F872" s="6"/>
      <c r="G872" s="6"/>
      <c r="H872" s="6"/>
      <c r="I872" s="6"/>
      <c r="J872" s="6"/>
      <c r="K872" s="6"/>
      <c r="L872" s="6"/>
      <c r="M872" s="6"/>
      <c r="N872" s="6"/>
      <c r="O872" s="6"/>
      <c r="P872" s="6"/>
      <c r="Q872" s="6"/>
      <c r="R872" s="6"/>
      <c r="S872" s="23"/>
      <c r="T872" s="23"/>
      <c r="U872" s="23"/>
      <c r="V872" s="6"/>
      <c r="W872" s="6"/>
      <c r="X872" s="6"/>
      <c r="Y872" s="6"/>
      <c r="Z872" s="6"/>
      <c r="AA872" s="6"/>
      <c r="AB872" s="6"/>
      <c r="AC872" s="6"/>
      <c r="AD872" s="6"/>
      <c r="AE872" s="6"/>
      <c r="AF872" s="6"/>
      <c r="AG872" s="6"/>
      <c r="AH872" s="6"/>
      <c r="AI872" s="6"/>
      <c r="AJ872" s="6"/>
    </row>
    <row r="873" spans="1:36" ht="15.75" customHeight="1" x14ac:dyDescent="0.35">
      <c r="A873" s="6"/>
      <c r="B873" s="6"/>
      <c r="C873" s="6"/>
      <c r="D873" s="6"/>
      <c r="E873" s="6"/>
      <c r="F873" s="6"/>
      <c r="G873" s="6"/>
      <c r="H873" s="6"/>
      <c r="I873" s="6"/>
      <c r="J873" s="6"/>
      <c r="K873" s="6"/>
      <c r="L873" s="6"/>
      <c r="M873" s="6"/>
      <c r="N873" s="6"/>
      <c r="O873" s="6"/>
      <c r="P873" s="6"/>
      <c r="Q873" s="6"/>
      <c r="R873" s="6"/>
      <c r="S873" s="23"/>
      <c r="T873" s="23"/>
      <c r="U873" s="23"/>
      <c r="V873" s="6"/>
      <c r="W873" s="6"/>
      <c r="X873" s="6"/>
      <c r="Y873" s="6"/>
      <c r="Z873" s="6"/>
      <c r="AA873" s="6"/>
      <c r="AB873" s="6"/>
      <c r="AC873" s="6"/>
      <c r="AD873" s="6"/>
      <c r="AE873" s="6"/>
      <c r="AF873" s="6"/>
      <c r="AG873" s="6"/>
      <c r="AH873" s="6"/>
      <c r="AI873" s="6"/>
      <c r="AJ873" s="6"/>
    </row>
    <row r="874" spans="1:36" ht="15.75" customHeight="1" x14ac:dyDescent="0.35">
      <c r="A874" s="6"/>
      <c r="B874" s="6"/>
      <c r="C874" s="6"/>
      <c r="D874" s="6"/>
      <c r="E874" s="6"/>
      <c r="F874" s="6"/>
      <c r="G874" s="6"/>
      <c r="H874" s="6"/>
      <c r="I874" s="6"/>
      <c r="J874" s="6"/>
      <c r="K874" s="6"/>
      <c r="L874" s="6"/>
      <c r="M874" s="6"/>
      <c r="N874" s="6"/>
      <c r="O874" s="6"/>
      <c r="P874" s="6"/>
      <c r="Q874" s="6"/>
      <c r="R874" s="6"/>
      <c r="S874" s="23"/>
      <c r="T874" s="23"/>
      <c r="U874" s="23"/>
      <c r="V874" s="6"/>
      <c r="W874" s="6"/>
      <c r="X874" s="6"/>
      <c r="Y874" s="6"/>
      <c r="Z874" s="6"/>
      <c r="AA874" s="6"/>
      <c r="AB874" s="6"/>
      <c r="AC874" s="6"/>
      <c r="AD874" s="6"/>
      <c r="AE874" s="6"/>
      <c r="AF874" s="6"/>
      <c r="AG874" s="6"/>
      <c r="AH874" s="6"/>
      <c r="AI874" s="6"/>
      <c r="AJ874" s="6"/>
    </row>
    <row r="875" spans="1:36" ht="15.75" customHeight="1" x14ac:dyDescent="0.35">
      <c r="A875" s="6"/>
      <c r="B875" s="6"/>
      <c r="C875" s="6"/>
      <c r="D875" s="6"/>
      <c r="E875" s="6"/>
      <c r="F875" s="6"/>
      <c r="G875" s="6"/>
      <c r="H875" s="6"/>
      <c r="I875" s="6"/>
      <c r="J875" s="6"/>
      <c r="K875" s="6"/>
      <c r="L875" s="6"/>
      <c r="M875" s="6"/>
      <c r="N875" s="6"/>
      <c r="O875" s="6"/>
      <c r="P875" s="6"/>
      <c r="Q875" s="6"/>
      <c r="R875" s="6"/>
      <c r="S875" s="23"/>
      <c r="T875" s="23"/>
      <c r="U875" s="23"/>
      <c r="V875" s="6"/>
      <c r="W875" s="6"/>
      <c r="X875" s="6"/>
      <c r="Y875" s="6"/>
      <c r="Z875" s="6"/>
      <c r="AA875" s="6"/>
      <c r="AB875" s="6"/>
      <c r="AC875" s="6"/>
      <c r="AD875" s="6"/>
      <c r="AE875" s="6"/>
      <c r="AF875" s="6"/>
      <c r="AG875" s="6"/>
      <c r="AH875" s="6"/>
      <c r="AI875" s="6"/>
      <c r="AJ875" s="6"/>
    </row>
    <row r="876" spans="1:36" ht="15.75" customHeight="1" x14ac:dyDescent="0.35">
      <c r="A876" s="6"/>
      <c r="B876" s="6"/>
      <c r="C876" s="6"/>
      <c r="D876" s="6"/>
      <c r="E876" s="6"/>
      <c r="F876" s="6"/>
      <c r="G876" s="6"/>
      <c r="H876" s="6"/>
      <c r="I876" s="6"/>
      <c r="J876" s="6"/>
      <c r="K876" s="6"/>
      <c r="L876" s="6"/>
      <c r="M876" s="6"/>
      <c r="N876" s="6"/>
      <c r="O876" s="6"/>
      <c r="P876" s="6"/>
      <c r="Q876" s="6"/>
      <c r="R876" s="6"/>
      <c r="S876" s="23"/>
      <c r="T876" s="23"/>
      <c r="U876" s="23"/>
      <c r="V876" s="6"/>
      <c r="W876" s="6"/>
      <c r="X876" s="6"/>
      <c r="Y876" s="6"/>
      <c r="Z876" s="6"/>
      <c r="AA876" s="6"/>
      <c r="AB876" s="6"/>
      <c r="AC876" s="6"/>
      <c r="AD876" s="6"/>
      <c r="AE876" s="6"/>
      <c r="AF876" s="6"/>
      <c r="AG876" s="6"/>
      <c r="AH876" s="6"/>
      <c r="AI876" s="6"/>
      <c r="AJ876" s="6"/>
    </row>
    <row r="877" spans="1:36" ht="15.75" customHeight="1" x14ac:dyDescent="0.35">
      <c r="A877" s="6"/>
      <c r="B877" s="6"/>
      <c r="C877" s="6"/>
      <c r="D877" s="6"/>
      <c r="E877" s="6"/>
      <c r="F877" s="6"/>
      <c r="G877" s="6"/>
      <c r="H877" s="6"/>
      <c r="I877" s="6"/>
      <c r="J877" s="6"/>
      <c r="K877" s="6"/>
      <c r="L877" s="6"/>
      <c r="M877" s="6"/>
      <c r="N877" s="6"/>
      <c r="O877" s="6"/>
      <c r="P877" s="6"/>
      <c r="Q877" s="6"/>
      <c r="R877" s="6"/>
      <c r="S877" s="23"/>
      <c r="T877" s="23"/>
      <c r="U877" s="23"/>
      <c r="V877" s="6"/>
      <c r="W877" s="6"/>
      <c r="X877" s="6"/>
      <c r="Y877" s="6"/>
      <c r="Z877" s="6"/>
      <c r="AA877" s="6"/>
      <c r="AB877" s="6"/>
      <c r="AC877" s="6"/>
      <c r="AD877" s="6"/>
      <c r="AE877" s="6"/>
      <c r="AF877" s="6"/>
      <c r="AG877" s="6"/>
      <c r="AH877" s="6"/>
      <c r="AI877" s="6"/>
      <c r="AJ877" s="6"/>
    </row>
    <row r="878" spans="1:36" ht="15.75" customHeight="1" x14ac:dyDescent="0.35">
      <c r="A878" s="6"/>
      <c r="B878" s="6"/>
      <c r="C878" s="6"/>
      <c r="D878" s="6"/>
      <c r="E878" s="6"/>
      <c r="F878" s="6"/>
      <c r="G878" s="6"/>
      <c r="H878" s="6"/>
      <c r="I878" s="6"/>
      <c r="J878" s="6"/>
      <c r="K878" s="6"/>
      <c r="L878" s="6"/>
      <c r="M878" s="6"/>
      <c r="N878" s="6"/>
      <c r="O878" s="6"/>
      <c r="P878" s="6"/>
      <c r="Q878" s="6"/>
      <c r="R878" s="6"/>
      <c r="S878" s="23"/>
      <c r="T878" s="23"/>
      <c r="U878" s="23"/>
      <c r="V878" s="6"/>
      <c r="W878" s="6"/>
      <c r="X878" s="6"/>
      <c r="Y878" s="6"/>
      <c r="Z878" s="6"/>
      <c r="AA878" s="6"/>
      <c r="AB878" s="6"/>
      <c r="AC878" s="6"/>
      <c r="AD878" s="6"/>
      <c r="AE878" s="6"/>
      <c r="AF878" s="6"/>
      <c r="AG878" s="6"/>
      <c r="AH878" s="6"/>
      <c r="AI878" s="6"/>
      <c r="AJ878" s="6"/>
    </row>
    <row r="879" spans="1:36" ht="15.75" customHeight="1" x14ac:dyDescent="0.35">
      <c r="A879" s="6"/>
      <c r="B879" s="6"/>
      <c r="C879" s="6"/>
      <c r="D879" s="6"/>
      <c r="E879" s="6"/>
      <c r="F879" s="6"/>
      <c r="G879" s="6"/>
      <c r="H879" s="6"/>
      <c r="I879" s="6"/>
      <c r="J879" s="6"/>
      <c r="K879" s="6"/>
      <c r="L879" s="6"/>
      <c r="M879" s="6"/>
      <c r="N879" s="6"/>
      <c r="O879" s="6"/>
      <c r="P879" s="6"/>
      <c r="Q879" s="6"/>
      <c r="R879" s="6"/>
      <c r="S879" s="23"/>
      <c r="T879" s="23"/>
      <c r="U879" s="23"/>
      <c r="V879" s="6"/>
      <c r="W879" s="6"/>
      <c r="X879" s="6"/>
      <c r="Y879" s="6"/>
      <c r="Z879" s="6"/>
      <c r="AA879" s="6"/>
      <c r="AB879" s="6"/>
      <c r="AC879" s="6"/>
      <c r="AD879" s="6"/>
      <c r="AE879" s="6"/>
      <c r="AF879" s="6"/>
      <c r="AG879" s="6"/>
      <c r="AH879" s="6"/>
      <c r="AI879" s="6"/>
      <c r="AJ879" s="6"/>
    </row>
    <row r="880" spans="1:36" ht="15.75" customHeight="1" x14ac:dyDescent="0.35">
      <c r="A880" s="6"/>
      <c r="B880" s="6"/>
      <c r="C880" s="6"/>
      <c r="D880" s="6"/>
      <c r="E880" s="6"/>
      <c r="F880" s="6"/>
      <c r="G880" s="6"/>
      <c r="H880" s="6"/>
      <c r="I880" s="6"/>
      <c r="J880" s="6"/>
      <c r="K880" s="6"/>
      <c r="L880" s="6"/>
      <c r="M880" s="6"/>
      <c r="N880" s="6"/>
      <c r="O880" s="6"/>
      <c r="P880" s="6"/>
      <c r="Q880" s="6"/>
      <c r="R880" s="6"/>
      <c r="S880" s="23"/>
      <c r="T880" s="23"/>
      <c r="U880" s="23"/>
      <c r="V880" s="6"/>
      <c r="W880" s="6"/>
      <c r="X880" s="6"/>
      <c r="Y880" s="6"/>
      <c r="Z880" s="6"/>
      <c r="AA880" s="6"/>
      <c r="AB880" s="6"/>
      <c r="AC880" s="6"/>
      <c r="AD880" s="6"/>
      <c r="AE880" s="6"/>
      <c r="AF880" s="6"/>
      <c r="AG880" s="6"/>
      <c r="AH880" s="6"/>
      <c r="AI880" s="6"/>
      <c r="AJ880" s="6"/>
    </row>
    <row r="881" spans="1:36" ht="15.75" customHeight="1" x14ac:dyDescent="0.35">
      <c r="A881" s="6"/>
      <c r="B881" s="6"/>
      <c r="C881" s="6"/>
      <c r="D881" s="6"/>
      <c r="E881" s="6"/>
      <c r="F881" s="6"/>
      <c r="G881" s="6"/>
      <c r="H881" s="6"/>
      <c r="I881" s="6"/>
      <c r="J881" s="6"/>
      <c r="K881" s="6"/>
      <c r="L881" s="6"/>
      <c r="M881" s="6"/>
      <c r="N881" s="6"/>
      <c r="O881" s="6"/>
      <c r="P881" s="6"/>
      <c r="Q881" s="6"/>
      <c r="R881" s="6"/>
      <c r="S881" s="23"/>
      <c r="T881" s="23"/>
      <c r="U881" s="23"/>
      <c r="V881" s="6"/>
      <c r="W881" s="6"/>
      <c r="X881" s="6"/>
      <c r="Y881" s="6"/>
      <c r="Z881" s="6"/>
      <c r="AA881" s="6"/>
      <c r="AB881" s="6"/>
      <c r="AC881" s="6"/>
      <c r="AD881" s="6"/>
      <c r="AE881" s="6"/>
      <c r="AF881" s="6"/>
      <c r="AG881" s="6"/>
      <c r="AH881" s="6"/>
      <c r="AI881" s="6"/>
      <c r="AJ881" s="6"/>
    </row>
    <row r="882" spans="1:36" ht="15.75" customHeight="1" x14ac:dyDescent="0.35">
      <c r="A882" s="6"/>
      <c r="B882" s="6"/>
      <c r="C882" s="6"/>
      <c r="D882" s="6"/>
      <c r="E882" s="6"/>
      <c r="F882" s="6"/>
      <c r="G882" s="6"/>
      <c r="H882" s="6"/>
      <c r="I882" s="6"/>
      <c r="J882" s="6"/>
      <c r="K882" s="6"/>
      <c r="L882" s="6"/>
      <c r="M882" s="6"/>
      <c r="N882" s="6"/>
      <c r="O882" s="6"/>
      <c r="P882" s="6"/>
      <c r="Q882" s="6"/>
      <c r="R882" s="6"/>
      <c r="S882" s="23"/>
      <c r="T882" s="23"/>
      <c r="U882" s="23"/>
      <c r="V882" s="6"/>
      <c r="W882" s="6"/>
      <c r="X882" s="6"/>
      <c r="Y882" s="6"/>
      <c r="Z882" s="6"/>
      <c r="AA882" s="6"/>
      <c r="AB882" s="6"/>
      <c r="AC882" s="6"/>
      <c r="AD882" s="6"/>
      <c r="AE882" s="6"/>
      <c r="AF882" s="6"/>
      <c r="AG882" s="6"/>
      <c r="AH882" s="6"/>
      <c r="AI882" s="6"/>
      <c r="AJ882" s="6"/>
    </row>
    <row r="883" spans="1:36" ht="15.75" customHeight="1" x14ac:dyDescent="0.35">
      <c r="A883" s="6"/>
      <c r="B883" s="6"/>
      <c r="C883" s="6"/>
      <c r="D883" s="6"/>
      <c r="E883" s="6"/>
      <c r="F883" s="6"/>
      <c r="G883" s="6"/>
      <c r="H883" s="6"/>
      <c r="I883" s="6"/>
      <c r="J883" s="6"/>
      <c r="K883" s="6"/>
      <c r="L883" s="6"/>
      <c r="M883" s="6"/>
      <c r="N883" s="6"/>
      <c r="O883" s="6"/>
      <c r="P883" s="6"/>
      <c r="Q883" s="6"/>
      <c r="R883" s="6"/>
      <c r="S883" s="23"/>
      <c r="T883" s="23"/>
      <c r="U883" s="23"/>
      <c r="V883" s="6"/>
      <c r="W883" s="6"/>
      <c r="X883" s="6"/>
      <c r="Y883" s="6"/>
      <c r="Z883" s="6"/>
      <c r="AA883" s="6"/>
      <c r="AB883" s="6"/>
      <c r="AC883" s="6"/>
      <c r="AD883" s="6"/>
      <c r="AE883" s="6"/>
      <c r="AF883" s="6"/>
      <c r="AG883" s="6"/>
      <c r="AH883" s="6"/>
      <c r="AI883" s="6"/>
      <c r="AJ883" s="6"/>
    </row>
    <row r="884" spans="1:36" ht="15.75" customHeight="1" x14ac:dyDescent="0.35">
      <c r="A884" s="6"/>
      <c r="B884" s="6"/>
      <c r="C884" s="6"/>
      <c r="D884" s="6"/>
      <c r="E884" s="6"/>
      <c r="F884" s="6"/>
      <c r="G884" s="6"/>
      <c r="H884" s="6"/>
      <c r="I884" s="6"/>
      <c r="J884" s="6"/>
      <c r="K884" s="6"/>
      <c r="L884" s="6"/>
      <c r="M884" s="6"/>
      <c r="N884" s="6"/>
      <c r="O884" s="6"/>
      <c r="P884" s="6"/>
      <c r="Q884" s="6"/>
      <c r="R884" s="6"/>
      <c r="S884" s="23"/>
      <c r="T884" s="23"/>
      <c r="U884" s="23"/>
      <c r="V884" s="6"/>
      <c r="W884" s="6"/>
      <c r="X884" s="6"/>
      <c r="Y884" s="6"/>
      <c r="Z884" s="6"/>
      <c r="AA884" s="6"/>
      <c r="AB884" s="6"/>
      <c r="AC884" s="6"/>
      <c r="AD884" s="6"/>
      <c r="AE884" s="6"/>
      <c r="AF884" s="6"/>
      <c r="AG884" s="6"/>
      <c r="AH884" s="6"/>
      <c r="AI884" s="6"/>
      <c r="AJ884" s="6"/>
    </row>
    <row r="885" spans="1:36" ht="15.75" customHeight="1" x14ac:dyDescent="0.35">
      <c r="A885" s="6"/>
      <c r="B885" s="6"/>
      <c r="C885" s="6"/>
      <c r="D885" s="6"/>
      <c r="E885" s="6"/>
      <c r="F885" s="6"/>
      <c r="G885" s="6"/>
      <c r="H885" s="6"/>
      <c r="I885" s="6"/>
      <c r="J885" s="6"/>
      <c r="K885" s="6"/>
      <c r="L885" s="6"/>
      <c r="M885" s="6"/>
      <c r="N885" s="6"/>
      <c r="O885" s="6"/>
      <c r="P885" s="6"/>
      <c r="Q885" s="6"/>
      <c r="R885" s="6"/>
      <c r="S885" s="23"/>
      <c r="T885" s="23"/>
      <c r="U885" s="23"/>
      <c r="V885" s="6"/>
      <c r="W885" s="6"/>
      <c r="X885" s="6"/>
      <c r="Y885" s="6"/>
      <c r="Z885" s="6"/>
      <c r="AA885" s="6"/>
      <c r="AB885" s="6"/>
      <c r="AC885" s="6"/>
      <c r="AD885" s="6"/>
      <c r="AE885" s="6"/>
      <c r="AF885" s="6"/>
      <c r="AG885" s="6"/>
      <c r="AH885" s="6"/>
      <c r="AI885" s="6"/>
      <c r="AJ885" s="6"/>
    </row>
    <row r="886" spans="1:36" ht="15.75" customHeight="1" x14ac:dyDescent="0.35">
      <c r="A886" s="6"/>
      <c r="B886" s="6"/>
      <c r="C886" s="6"/>
      <c r="D886" s="6"/>
      <c r="E886" s="6"/>
      <c r="F886" s="6"/>
      <c r="G886" s="6"/>
      <c r="H886" s="6"/>
      <c r="I886" s="6"/>
      <c r="J886" s="6"/>
      <c r="K886" s="6"/>
      <c r="L886" s="6"/>
      <c r="M886" s="6"/>
      <c r="N886" s="6"/>
      <c r="O886" s="6"/>
      <c r="P886" s="6"/>
      <c r="Q886" s="6"/>
      <c r="R886" s="6"/>
      <c r="S886" s="23"/>
      <c r="T886" s="23"/>
      <c r="U886" s="23"/>
      <c r="V886" s="6"/>
      <c r="W886" s="6"/>
      <c r="X886" s="6"/>
      <c r="Y886" s="6"/>
      <c r="Z886" s="6"/>
      <c r="AA886" s="6"/>
      <c r="AB886" s="6"/>
      <c r="AC886" s="6"/>
      <c r="AD886" s="6"/>
      <c r="AE886" s="6"/>
      <c r="AF886" s="6"/>
      <c r="AG886" s="6"/>
      <c r="AH886" s="6"/>
      <c r="AI886" s="6"/>
      <c r="AJ886" s="6"/>
    </row>
    <row r="887" spans="1:36" ht="15.75" customHeight="1" x14ac:dyDescent="0.35">
      <c r="A887" s="6"/>
      <c r="B887" s="6"/>
      <c r="C887" s="6"/>
      <c r="D887" s="6"/>
      <c r="E887" s="6"/>
      <c r="F887" s="6"/>
      <c r="G887" s="6"/>
      <c r="H887" s="6"/>
      <c r="I887" s="6"/>
      <c r="J887" s="6"/>
      <c r="K887" s="6"/>
      <c r="L887" s="6"/>
      <c r="M887" s="6"/>
      <c r="N887" s="6"/>
      <c r="O887" s="6"/>
      <c r="P887" s="6"/>
      <c r="Q887" s="6"/>
      <c r="R887" s="6"/>
      <c r="S887" s="23"/>
      <c r="T887" s="23"/>
      <c r="U887" s="23"/>
      <c r="V887" s="6"/>
      <c r="W887" s="6"/>
      <c r="X887" s="6"/>
      <c r="Y887" s="6"/>
      <c r="Z887" s="6"/>
      <c r="AA887" s="6"/>
      <c r="AB887" s="6"/>
      <c r="AC887" s="6"/>
      <c r="AD887" s="6"/>
      <c r="AE887" s="6"/>
      <c r="AF887" s="6"/>
      <c r="AG887" s="6"/>
      <c r="AH887" s="6"/>
      <c r="AI887" s="6"/>
      <c r="AJ887" s="6"/>
    </row>
    <row r="888" spans="1:36" ht="15.75" customHeight="1" x14ac:dyDescent="0.35">
      <c r="A888" s="6"/>
      <c r="B888" s="6"/>
      <c r="C888" s="6"/>
      <c r="D888" s="6"/>
      <c r="E888" s="6"/>
      <c r="F888" s="6"/>
      <c r="G888" s="6"/>
      <c r="H888" s="6"/>
      <c r="I888" s="6"/>
      <c r="J888" s="6"/>
      <c r="K888" s="6"/>
      <c r="L888" s="6"/>
      <c r="M888" s="6"/>
      <c r="N888" s="6"/>
      <c r="O888" s="6"/>
      <c r="P888" s="6"/>
      <c r="Q888" s="6"/>
      <c r="R888" s="6"/>
      <c r="S888" s="23"/>
      <c r="T888" s="23"/>
      <c r="U888" s="23"/>
      <c r="V888" s="6"/>
      <c r="W888" s="6"/>
      <c r="X888" s="6"/>
      <c r="Y888" s="6"/>
      <c r="Z888" s="6"/>
      <c r="AA888" s="6"/>
      <c r="AB888" s="6"/>
      <c r="AC888" s="6"/>
      <c r="AD888" s="6"/>
      <c r="AE888" s="6"/>
      <c r="AF888" s="6"/>
      <c r="AG888" s="6"/>
      <c r="AH888" s="6"/>
      <c r="AI888" s="6"/>
      <c r="AJ888" s="6"/>
    </row>
    <row r="889" spans="1:36" ht="15.75" customHeight="1" x14ac:dyDescent="0.35">
      <c r="A889" s="6"/>
      <c r="B889" s="6"/>
      <c r="C889" s="6"/>
      <c r="D889" s="6"/>
      <c r="E889" s="6"/>
      <c r="F889" s="6"/>
      <c r="G889" s="6"/>
      <c r="H889" s="6"/>
      <c r="I889" s="6"/>
      <c r="J889" s="6"/>
      <c r="K889" s="6"/>
      <c r="L889" s="6"/>
      <c r="M889" s="6"/>
      <c r="N889" s="6"/>
      <c r="O889" s="6"/>
      <c r="P889" s="6"/>
      <c r="Q889" s="6"/>
      <c r="R889" s="6"/>
      <c r="S889" s="23"/>
      <c r="T889" s="23"/>
      <c r="U889" s="23"/>
      <c r="V889" s="6"/>
      <c r="W889" s="6"/>
      <c r="X889" s="6"/>
      <c r="Y889" s="6"/>
      <c r="Z889" s="6"/>
      <c r="AA889" s="6"/>
      <c r="AB889" s="6"/>
      <c r="AC889" s="6"/>
      <c r="AD889" s="6"/>
      <c r="AE889" s="6"/>
      <c r="AF889" s="6"/>
      <c r="AG889" s="6"/>
      <c r="AH889" s="6"/>
      <c r="AI889" s="6"/>
      <c r="AJ889" s="6"/>
    </row>
    <row r="890" spans="1:36" ht="15.75" customHeight="1" x14ac:dyDescent="0.35">
      <c r="A890" s="6"/>
      <c r="B890" s="6"/>
      <c r="C890" s="6"/>
      <c r="D890" s="6"/>
      <c r="E890" s="6"/>
      <c r="F890" s="6"/>
      <c r="G890" s="6"/>
      <c r="H890" s="6"/>
      <c r="I890" s="6"/>
      <c r="J890" s="6"/>
      <c r="K890" s="6"/>
      <c r="L890" s="6"/>
      <c r="M890" s="6"/>
      <c r="N890" s="6"/>
      <c r="O890" s="6"/>
      <c r="P890" s="6"/>
      <c r="Q890" s="6"/>
      <c r="R890" s="6"/>
      <c r="S890" s="23"/>
      <c r="T890" s="23"/>
      <c r="U890" s="23"/>
      <c r="V890" s="6"/>
      <c r="W890" s="6"/>
      <c r="X890" s="6"/>
      <c r="Y890" s="6"/>
      <c r="Z890" s="6"/>
      <c r="AA890" s="6"/>
      <c r="AB890" s="6"/>
      <c r="AC890" s="6"/>
      <c r="AD890" s="6"/>
      <c r="AE890" s="6"/>
      <c r="AF890" s="6"/>
      <c r="AG890" s="6"/>
      <c r="AH890" s="6"/>
      <c r="AI890" s="6"/>
      <c r="AJ890" s="6"/>
    </row>
    <row r="891" spans="1:36" ht="15.75" customHeight="1" x14ac:dyDescent="0.35">
      <c r="A891" s="6"/>
      <c r="B891" s="6"/>
      <c r="C891" s="6"/>
      <c r="D891" s="6"/>
      <c r="E891" s="6"/>
      <c r="F891" s="6"/>
      <c r="G891" s="6"/>
      <c r="H891" s="6"/>
      <c r="I891" s="6"/>
      <c r="J891" s="6"/>
      <c r="K891" s="6"/>
      <c r="L891" s="6"/>
      <c r="M891" s="6"/>
      <c r="N891" s="6"/>
      <c r="O891" s="6"/>
      <c r="P891" s="6"/>
      <c r="Q891" s="6"/>
      <c r="R891" s="6"/>
      <c r="S891" s="23"/>
      <c r="T891" s="23"/>
      <c r="U891" s="23"/>
      <c r="V891" s="6"/>
      <c r="W891" s="6"/>
      <c r="X891" s="6"/>
      <c r="Y891" s="6"/>
      <c r="Z891" s="6"/>
      <c r="AA891" s="6"/>
      <c r="AB891" s="6"/>
      <c r="AC891" s="6"/>
      <c r="AD891" s="6"/>
      <c r="AE891" s="6"/>
      <c r="AF891" s="6"/>
      <c r="AG891" s="6"/>
      <c r="AH891" s="6"/>
      <c r="AI891" s="6"/>
      <c r="AJ891" s="6"/>
    </row>
    <row r="892" spans="1:36" ht="15.75" customHeight="1" x14ac:dyDescent="0.35">
      <c r="A892" s="6"/>
      <c r="B892" s="6"/>
      <c r="C892" s="6"/>
      <c r="D892" s="6"/>
      <c r="E892" s="6"/>
      <c r="F892" s="6"/>
      <c r="G892" s="6"/>
      <c r="H892" s="6"/>
      <c r="I892" s="6"/>
      <c r="J892" s="6"/>
      <c r="K892" s="6"/>
      <c r="L892" s="6"/>
      <c r="M892" s="6"/>
      <c r="N892" s="6"/>
      <c r="O892" s="6"/>
      <c r="P892" s="6"/>
      <c r="Q892" s="6"/>
      <c r="R892" s="6"/>
      <c r="S892" s="23"/>
      <c r="T892" s="23"/>
      <c r="U892" s="23"/>
      <c r="V892" s="6"/>
      <c r="W892" s="6"/>
      <c r="X892" s="6"/>
      <c r="Y892" s="6"/>
      <c r="Z892" s="6"/>
      <c r="AA892" s="6"/>
      <c r="AB892" s="6"/>
      <c r="AC892" s="6"/>
      <c r="AD892" s="6"/>
      <c r="AE892" s="6"/>
      <c r="AF892" s="6"/>
      <c r="AG892" s="6"/>
      <c r="AH892" s="6"/>
      <c r="AI892" s="6"/>
      <c r="AJ892" s="6"/>
    </row>
    <row r="893" spans="1:36" ht="15.75" customHeight="1" x14ac:dyDescent="0.35">
      <c r="A893" s="6"/>
      <c r="B893" s="6"/>
      <c r="C893" s="6"/>
      <c r="D893" s="6"/>
      <c r="E893" s="6"/>
      <c r="F893" s="6"/>
      <c r="G893" s="6"/>
      <c r="H893" s="6"/>
      <c r="I893" s="6"/>
      <c r="J893" s="6"/>
      <c r="K893" s="6"/>
      <c r="L893" s="6"/>
      <c r="M893" s="6"/>
      <c r="N893" s="6"/>
      <c r="O893" s="6"/>
      <c r="P893" s="6"/>
      <c r="Q893" s="6"/>
      <c r="R893" s="6"/>
      <c r="S893" s="23"/>
      <c r="T893" s="23"/>
      <c r="U893" s="23"/>
      <c r="V893" s="6"/>
      <c r="W893" s="6"/>
      <c r="X893" s="6"/>
      <c r="Y893" s="6"/>
      <c r="Z893" s="6"/>
      <c r="AA893" s="6"/>
      <c r="AB893" s="6"/>
      <c r="AC893" s="6"/>
      <c r="AD893" s="6"/>
      <c r="AE893" s="6"/>
      <c r="AF893" s="6"/>
      <c r="AG893" s="6"/>
      <c r="AH893" s="6"/>
      <c r="AI893" s="6"/>
      <c r="AJ893" s="6"/>
    </row>
    <row r="894" spans="1:36" ht="15.75" customHeight="1" x14ac:dyDescent="0.35">
      <c r="A894" s="6"/>
      <c r="B894" s="6"/>
      <c r="C894" s="6"/>
      <c r="D894" s="6"/>
      <c r="E894" s="6"/>
      <c r="F894" s="6"/>
      <c r="G894" s="6"/>
      <c r="H894" s="6"/>
      <c r="I894" s="6"/>
      <c r="J894" s="6"/>
      <c r="K894" s="6"/>
      <c r="L894" s="6"/>
      <c r="M894" s="6"/>
      <c r="N894" s="6"/>
      <c r="O894" s="6"/>
      <c r="P894" s="6"/>
      <c r="Q894" s="6"/>
      <c r="R894" s="6"/>
      <c r="S894" s="23"/>
      <c r="T894" s="23"/>
      <c r="U894" s="23"/>
      <c r="V894" s="6"/>
      <c r="W894" s="6"/>
      <c r="X894" s="6"/>
      <c r="Y894" s="6"/>
      <c r="Z894" s="6"/>
      <c r="AA894" s="6"/>
      <c r="AB894" s="6"/>
      <c r="AC894" s="6"/>
      <c r="AD894" s="6"/>
      <c r="AE894" s="6"/>
      <c r="AF894" s="6"/>
      <c r="AG894" s="6"/>
      <c r="AH894" s="6"/>
      <c r="AI894" s="6"/>
      <c r="AJ894" s="6"/>
    </row>
    <row r="895" spans="1:36" ht="15.75" customHeight="1" x14ac:dyDescent="0.35">
      <c r="A895" s="6"/>
      <c r="B895" s="6"/>
      <c r="C895" s="6"/>
      <c r="D895" s="6"/>
      <c r="E895" s="6"/>
      <c r="F895" s="6"/>
      <c r="G895" s="6"/>
      <c r="H895" s="6"/>
      <c r="I895" s="6"/>
      <c r="J895" s="6"/>
      <c r="K895" s="6"/>
      <c r="L895" s="6"/>
      <c r="M895" s="6"/>
      <c r="N895" s="6"/>
      <c r="O895" s="6"/>
      <c r="P895" s="6"/>
      <c r="Q895" s="6"/>
      <c r="R895" s="6"/>
      <c r="S895" s="23"/>
      <c r="T895" s="23"/>
      <c r="U895" s="23"/>
      <c r="V895" s="6"/>
      <c r="W895" s="6"/>
      <c r="X895" s="6"/>
      <c r="Y895" s="6"/>
      <c r="Z895" s="6"/>
      <c r="AA895" s="6"/>
      <c r="AB895" s="6"/>
      <c r="AC895" s="6"/>
      <c r="AD895" s="6"/>
      <c r="AE895" s="6"/>
      <c r="AF895" s="6"/>
      <c r="AG895" s="6"/>
      <c r="AH895" s="6"/>
      <c r="AI895" s="6"/>
      <c r="AJ895" s="6"/>
    </row>
    <row r="896" spans="1:36" ht="15.75" customHeight="1" x14ac:dyDescent="0.35">
      <c r="A896" s="6"/>
      <c r="B896" s="6"/>
      <c r="C896" s="6"/>
      <c r="D896" s="6"/>
      <c r="E896" s="6"/>
      <c r="F896" s="6"/>
      <c r="G896" s="6"/>
      <c r="H896" s="6"/>
      <c r="I896" s="6"/>
      <c r="J896" s="6"/>
      <c r="K896" s="6"/>
      <c r="L896" s="6"/>
      <c r="M896" s="6"/>
      <c r="N896" s="6"/>
      <c r="O896" s="6"/>
      <c r="P896" s="6"/>
      <c r="Q896" s="6"/>
      <c r="R896" s="6"/>
      <c r="S896" s="23"/>
      <c r="T896" s="23"/>
      <c r="U896" s="23"/>
      <c r="V896" s="6"/>
      <c r="W896" s="6"/>
      <c r="X896" s="6"/>
      <c r="Y896" s="6"/>
      <c r="Z896" s="6"/>
      <c r="AA896" s="6"/>
      <c r="AB896" s="6"/>
      <c r="AC896" s="6"/>
      <c r="AD896" s="6"/>
      <c r="AE896" s="6"/>
      <c r="AF896" s="6"/>
      <c r="AG896" s="6"/>
      <c r="AH896" s="6"/>
      <c r="AI896" s="6"/>
      <c r="AJ896" s="6"/>
    </row>
    <row r="897" spans="1:36" ht="15.75" customHeight="1" x14ac:dyDescent="0.35">
      <c r="A897" s="6"/>
      <c r="B897" s="6"/>
      <c r="C897" s="6"/>
      <c r="D897" s="6"/>
      <c r="E897" s="6"/>
      <c r="F897" s="6"/>
      <c r="G897" s="6"/>
      <c r="H897" s="6"/>
      <c r="I897" s="6"/>
      <c r="J897" s="6"/>
      <c r="K897" s="6"/>
      <c r="L897" s="6"/>
      <c r="M897" s="6"/>
      <c r="N897" s="6"/>
      <c r="O897" s="6"/>
      <c r="P897" s="6"/>
      <c r="Q897" s="6"/>
      <c r="R897" s="6"/>
      <c r="S897" s="23"/>
      <c r="T897" s="23"/>
      <c r="U897" s="23"/>
      <c r="V897" s="6"/>
      <c r="W897" s="6"/>
      <c r="X897" s="6"/>
      <c r="Y897" s="6"/>
      <c r="Z897" s="6"/>
      <c r="AA897" s="6"/>
      <c r="AB897" s="6"/>
      <c r="AC897" s="6"/>
      <c r="AD897" s="6"/>
      <c r="AE897" s="6"/>
      <c r="AF897" s="6"/>
      <c r="AG897" s="6"/>
      <c r="AH897" s="6"/>
      <c r="AI897" s="6"/>
      <c r="AJ897" s="6"/>
    </row>
    <row r="898" spans="1:36" ht="15.75" customHeight="1" x14ac:dyDescent="0.35">
      <c r="A898" s="6"/>
      <c r="B898" s="6"/>
      <c r="C898" s="6"/>
      <c r="D898" s="6"/>
      <c r="E898" s="6"/>
      <c r="F898" s="6"/>
      <c r="G898" s="6"/>
      <c r="H898" s="6"/>
      <c r="I898" s="6"/>
      <c r="J898" s="6"/>
      <c r="K898" s="6"/>
      <c r="L898" s="6"/>
      <c r="M898" s="6"/>
      <c r="N898" s="6"/>
      <c r="O898" s="6"/>
      <c r="P898" s="6"/>
      <c r="Q898" s="6"/>
      <c r="R898" s="6"/>
      <c r="S898" s="23"/>
      <c r="T898" s="23"/>
      <c r="U898" s="23"/>
      <c r="V898" s="6"/>
      <c r="W898" s="6"/>
      <c r="X898" s="6"/>
      <c r="Y898" s="6"/>
      <c r="Z898" s="6"/>
      <c r="AA898" s="6"/>
      <c r="AB898" s="6"/>
      <c r="AC898" s="6"/>
      <c r="AD898" s="6"/>
      <c r="AE898" s="6"/>
      <c r="AF898" s="6"/>
      <c r="AG898" s="6"/>
      <c r="AH898" s="6"/>
      <c r="AI898" s="6"/>
      <c r="AJ898" s="6"/>
    </row>
    <row r="899" spans="1:36" ht="15.75" customHeight="1" x14ac:dyDescent="0.35">
      <c r="A899" s="6"/>
      <c r="B899" s="6"/>
      <c r="C899" s="6"/>
      <c r="D899" s="6"/>
      <c r="E899" s="6"/>
      <c r="F899" s="6"/>
      <c r="G899" s="6"/>
      <c r="H899" s="6"/>
      <c r="I899" s="6"/>
      <c r="J899" s="6"/>
      <c r="K899" s="6"/>
      <c r="L899" s="6"/>
      <c r="M899" s="6"/>
      <c r="N899" s="6"/>
      <c r="O899" s="6"/>
      <c r="P899" s="6"/>
      <c r="Q899" s="6"/>
      <c r="R899" s="6"/>
      <c r="S899" s="23"/>
      <c r="T899" s="23"/>
      <c r="U899" s="23"/>
      <c r="V899" s="6"/>
      <c r="W899" s="6"/>
      <c r="X899" s="6"/>
      <c r="Y899" s="6"/>
      <c r="Z899" s="6"/>
      <c r="AA899" s="6"/>
      <c r="AB899" s="6"/>
      <c r="AC899" s="6"/>
      <c r="AD899" s="6"/>
      <c r="AE899" s="6"/>
      <c r="AF899" s="6"/>
      <c r="AG899" s="6"/>
      <c r="AH899" s="6"/>
      <c r="AI899" s="6"/>
      <c r="AJ899" s="6"/>
    </row>
    <row r="900" spans="1:36" ht="15.75" customHeight="1" x14ac:dyDescent="0.35">
      <c r="A900" s="6"/>
      <c r="B900" s="6"/>
      <c r="C900" s="6"/>
      <c r="D900" s="6"/>
      <c r="E900" s="6"/>
      <c r="F900" s="6"/>
      <c r="G900" s="6"/>
      <c r="H900" s="6"/>
      <c r="I900" s="6"/>
      <c r="J900" s="6"/>
      <c r="K900" s="6"/>
      <c r="L900" s="6"/>
      <c r="M900" s="6"/>
      <c r="N900" s="6"/>
      <c r="O900" s="6"/>
      <c r="P900" s="6"/>
      <c r="Q900" s="6"/>
      <c r="R900" s="6"/>
      <c r="S900" s="23"/>
      <c r="T900" s="23"/>
      <c r="U900" s="23"/>
      <c r="V900" s="6"/>
      <c r="W900" s="6"/>
      <c r="X900" s="6"/>
      <c r="Y900" s="6"/>
      <c r="Z900" s="6"/>
      <c r="AA900" s="6"/>
      <c r="AB900" s="6"/>
      <c r="AC900" s="6"/>
      <c r="AD900" s="6"/>
      <c r="AE900" s="6"/>
      <c r="AF900" s="6"/>
      <c r="AG900" s="6"/>
      <c r="AH900" s="6"/>
      <c r="AI900" s="6"/>
      <c r="AJ900" s="6"/>
    </row>
    <row r="901" spans="1:36" ht="15.75" customHeight="1" x14ac:dyDescent="0.35">
      <c r="A901" s="6"/>
      <c r="B901" s="6"/>
      <c r="C901" s="6"/>
      <c r="D901" s="6"/>
      <c r="E901" s="6"/>
      <c r="F901" s="6"/>
      <c r="G901" s="6"/>
      <c r="H901" s="6"/>
      <c r="I901" s="6"/>
      <c r="J901" s="6"/>
      <c r="K901" s="6"/>
      <c r="L901" s="6"/>
      <c r="M901" s="6"/>
      <c r="N901" s="6"/>
      <c r="O901" s="6"/>
      <c r="P901" s="6"/>
      <c r="Q901" s="6"/>
      <c r="R901" s="6"/>
      <c r="S901" s="23"/>
      <c r="T901" s="23"/>
      <c r="U901" s="23"/>
      <c r="V901" s="6"/>
      <c r="W901" s="6"/>
      <c r="X901" s="6"/>
      <c r="Y901" s="6"/>
      <c r="Z901" s="6"/>
      <c r="AA901" s="6"/>
      <c r="AB901" s="6"/>
      <c r="AC901" s="6"/>
      <c r="AD901" s="6"/>
      <c r="AE901" s="6"/>
      <c r="AF901" s="6"/>
      <c r="AG901" s="6"/>
      <c r="AH901" s="6"/>
      <c r="AI901" s="6"/>
      <c r="AJ901" s="6"/>
    </row>
    <row r="902" spans="1:36" ht="15.75" customHeight="1" x14ac:dyDescent="0.35">
      <c r="A902" s="6"/>
      <c r="B902" s="6"/>
      <c r="C902" s="6"/>
      <c r="D902" s="6"/>
      <c r="E902" s="6"/>
      <c r="F902" s="6"/>
      <c r="G902" s="6"/>
      <c r="H902" s="6"/>
      <c r="I902" s="6"/>
      <c r="J902" s="6"/>
      <c r="K902" s="6"/>
      <c r="L902" s="6"/>
      <c r="M902" s="6"/>
      <c r="N902" s="6"/>
      <c r="O902" s="6"/>
      <c r="P902" s="6"/>
      <c r="Q902" s="6"/>
      <c r="R902" s="6"/>
      <c r="S902" s="23"/>
      <c r="T902" s="23"/>
      <c r="U902" s="23"/>
      <c r="V902" s="6"/>
      <c r="W902" s="6"/>
      <c r="X902" s="6"/>
      <c r="Y902" s="6"/>
      <c r="Z902" s="6"/>
      <c r="AA902" s="6"/>
      <c r="AB902" s="6"/>
      <c r="AC902" s="6"/>
      <c r="AD902" s="6"/>
      <c r="AE902" s="6"/>
      <c r="AF902" s="6"/>
      <c r="AG902" s="6"/>
      <c r="AH902" s="6"/>
      <c r="AI902" s="6"/>
      <c r="AJ902" s="6"/>
    </row>
  </sheetData>
  <sheetProtection algorithmName="SHA-512" hashValue="uGbDpDDa4gyYv7xSGOVTsKRnwdRCmgehxCvyOLNbVIxnxQk93X1cT0DcKGqr/w1v/6P26dXf48jnVsZ2BBx9Cw==" saltValue="iPIqeC2WfQjnWj+8b5eimQ==" spinCount="100000" sheet="1" objects="1" scenarios="1"/>
  <mergeCells count="40">
    <mergeCell ref="G4:G5"/>
    <mergeCell ref="D37:G37"/>
    <mergeCell ref="D40:E40"/>
    <mergeCell ref="D41:E41"/>
    <mergeCell ref="D42:E42"/>
    <mergeCell ref="B3:E4"/>
    <mergeCell ref="C6:E6"/>
    <mergeCell ref="C7:E7"/>
    <mergeCell ref="C8:E8"/>
    <mergeCell ref="A10:D10"/>
    <mergeCell ref="K51:R51"/>
    <mergeCell ref="K22:R23"/>
    <mergeCell ref="D23:E23"/>
    <mergeCell ref="K49:R50"/>
    <mergeCell ref="K35:N35"/>
    <mergeCell ref="D36:H36"/>
    <mergeCell ref="D25:E25"/>
    <mergeCell ref="D26:E26"/>
    <mergeCell ref="G25:G26"/>
    <mergeCell ref="K30:R31"/>
    <mergeCell ref="K25:R26"/>
    <mergeCell ref="D39:E39"/>
    <mergeCell ref="D47:E47"/>
    <mergeCell ref="K34:N34"/>
    <mergeCell ref="D46:E46"/>
    <mergeCell ref="D43:E43"/>
    <mergeCell ref="L9:N9"/>
    <mergeCell ref="K38:N38"/>
    <mergeCell ref="K20:R21"/>
    <mergeCell ref="K46:R47"/>
    <mergeCell ref="K39:R40"/>
    <mergeCell ref="D44:E44"/>
    <mergeCell ref="D15:E15"/>
    <mergeCell ref="D13:E13"/>
    <mergeCell ref="D21:E21"/>
    <mergeCell ref="D28:E28"/>
    <mergeCell ref="D24:G24"/>
    <mergeCell ref="D20:E20"/>
    <mergeCell ref="D30:E30"/>
    <mergeCell ref="D22:E22"/>
  </mergeCells>
  <conditionalFormatting sqref="G3">
    <cfRule type="containsText" dxfId="50" priority="1" stopIfTrue="1" operator="containsText" text="In">
      <formula>NOT(ISERROR(SEARCH("In",G3)))</formula>
    </cfRule>
  </conditionalFormatting>
  <dataValidations count="7">
    <dataValidation type="list" allowBlank="1" showInputMessage="1" showErrorMessage="1" sqref="G39" xr:uid="{00000000-0002-0000-0100-000000000000}">
      <formula1>building_types</formula1>
    </dataValidation>
    <dataValidation type="whole" allowBlank="1" showInputMessage="1" showErrorMessage="1" sqref="G22" xr:uid="{00000000-0002-0000-0100-000001000000}">
      <formula1>1</formula1>
      <formula2>30</formula2>
    </dataValidation>
    <dataValidation type="whole" allowBlank="1" showErrorMessage="1" errorTitle="Number of Units" error="Enter a whole number between 1 and 1000" sqref="G49" xr:uid="{00000000-0002-0000-0100-000003000000}">
      <formula1>1</formula1>
      <formula2>10000</formula2>
    </dataValidation>
    <dataValidation type="list" allowBlank="1" showInputMessage="1" showErrorMessage="1" sqref="G46" xr:uid="{00000000-0002-0000-0100-000004000000}">
      <formula1>$E$60:$E$68</formula1>
    </dataValidation>
    <dataValidation type="list" allowBlank="1" showInputMessage="1" showErrorMessage="1" sqref="G30" xr:uid="{00000000-0002-0000-0100-000005000000}">
      <formula1>building_vintages</formula1>
    </dataValidation>
    <dataValidation type="whole" operator="greaterThan" allowBlank="1" showErrorMessage="1" errorTitle="iREMS" error="The iREMS ID must be a nine-digit number starting with 8000" sqref="G20" xr:uid="{00000000-0002-0000-0100-000006000000}">
      <formula1>800000000</formula1>
    </dataValidation>
    <dataValidation type="custom" operator="equal" allowBlank="1" showErrorMessage="1" errorTitle="Zip Code" error="Enter a valid 5 digit Zip Code" sqref="G28" xr:uid="{D94B01C5-032F-4EC3-9335-8B34B08C49EA}">
      <formula1>AND(ISNUMBER($G$28),$G$28&gt;=501,$G$28&lt;=99999)</formula1>
    </dataValidation>
  </dataValidations>
  <hyperlinks>
    <hyperlink ref="D21:E21" r:id="rId1" display="The iREMS ID (HUD property ID) is a nine-digit number starting with 800. If you do not know your HUD property ID, click here or ask your assigned Account Executive." xr:uid="{00000000-0004-0000-0100-000000000000}"/>
  </hyperlinks>
  <pageMargins left="0.7" right="0.7" top="0.75" bottom="0.75" header="0" footer="0"/>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34332-DA57-4EA2-AC74-C11623114CCE}">
  <dimension ref="B1:S106"/>
  <sheetViews>
    <sheetView zoomScale="70" zoomScaleNormal="70" workbookViewId="0">
      <selection activeCell="P31" sqref="P31"/>
    </sheetView>
  </sheetViews>
  <sheetFormatPr defaultColWidth="10.83203125" defaultRowHeight="15.5" x14ac:dyDescent="0.35"/>
  <cols>
    <col min="1" max="1" width="4" style="1648" customWidth="1"/>
    <col min="2" max="10" width="10.83203125" style="1648"/>
    <col min="11" max="11" width="1.83203125" style="1648" hidden="1" customWidth="1"/>
    <col min="12" max="13" width="0" style="1648" hidden="1" customWidth="1"/>
    <col min="14" max="16384" width="10.83203125" style="1648"/>
  </cols>
  <sheetData>
    <row r="1" spans="2:10" ht="24" customHeight="1" x14ac:dyDescent="0.35"/>
    <row r="2" spans="2:10" ht="23.25" customHeight="1" x14ac:dyDescent="0.35">
      <c r="B2" s="1699" t="s">
        <v>72</v>
      </c>
      <c r="C2" s="1699"/>
      <c r="D2" s="1699"/>
      <c r="E2" s="1699"/>
      <c r="F2" s="1699"/>
      <c r="G2" s="1699"/>
      <c r="H2" s="1699"/>
      <c r="I2" s="1699"/>
      <c r="J2" s="1699"/>
    </row>
    <row r="3" spans="2:10" ht="15" customHeight="1" x14ac:dyDescent="0.35">
      <c r="B3" s="1649"/>
      <c r="C3" s="1649"/>
      <c r="D3" s="1649"/>
      <c r="E3" s="1649"/>
      <c r="F3" s="1649"/>
      <c r="G3" s="1649"/>
      <c r="H3" s="1649"/>
      <c r="I3" s="1649"/>
      <c r="J3" s="1649"/>
    </row>
    <row r="4" spans="2:10" ht="18.75" customHeight="1" x14ac:dyDescent="0.35">
      <c r="B4" s="1650" t="s">
        <v>73</v>
      </c>
      <c r="C4" s="1649"/>
      <c r="D4" s="1649"/>
      <c r="E4" s="1649"/>
      <c r="F4" s="1649"/>
      <c r="G4" s="1649"/>
      <c r="H4" s="1649"/>
      <c r="I4" s="1649"/>
      <c r="J4" s="1649"/>
    </row>
    <row r="5" spans="2:10" ht="15" customHeight="1" x14ac:dyDescent="0.35">
      <c r="B5" s="1700" t="s">
        <v>74</v>
      </c>
      <c r="C5" s="1700"/>
      <c r="D5" s="1700"/>
      <c r="E5" s="1700"/>
      <c r="F5" s="1700"/>
      <c r="G5" s="1700"/>
      <c r="H5" s="1700"/>
      <c r="I5" s="1700"/>
      <c r="J5" s="1700"/>
    </row>
    <row r="6" spans="2:10" ht="15" customHeight="1" x14ac:dyDescent="0.35">
      <c r="B6" s="1649"/>
      <c r="C6" s="1649"/>
      <c r="D6" s="1649"/>
      <c r="E6" s="1649"/>
      <c r="F6" s="1649"/>
      <c r="G6" s="1649"/>
      <c r="H6" s="1649"/>
      <c r="I6" s="1649"/>
      <c r="J6" s="1649"/>
    </row>
    <row r="7" spans="2:10" ht="15" customHeight="1" x14ac:dyDescent="0.35">
      <c r="B7" s="1649"/>
      <c r="C7" s="1649"/>
      <c r="D7" s="1649"/>
      <c r="E7" s="1649"/>
      <c r="F7" s="1649"/>
      <c r="G7" s="1649"/>
      <c r="H7" s="1649"/>
      <c r="I7" s="1649"/>
      <c r="J7" s="1649"/>
    </row>
    <row r="8" spans="2:10" ht="15" customHeight="1" x14ac:dyDescent="0.35">
      <c r="B8" s="1649"/>
      <c r="C8" s="1649"/>
      <c r="D8" s="1649"/>
      <c r="E8" s="1649"/>
      <c r="F8" s="1649"/>
      <c r="G8" s="1649"/>
      <c r="H8" s="1649"/>
      <c r="I8" s="1649"/>
      <c r="J8" s="1649"/>
    </row>
    <row r="9" spans="2:10" ht="15" customHeight="1" x14ac:dyDescent="0.35">
      <c r="B9" s="1649"/>
      <c r="C9" s="1649"/>
      <c r="D9" s="1649"/>
      <c r="E9" s="1649"/>
      <c r="F9" s="1649"/>
      <c r="G9" s="1649"/>
      <c r="H9" s="1649"/>
      <c r="I9" s="1649"/>
      <c r="J9" s="1649"/>
    </row>
    <row r="10" spans="2:10" ht="15" customHeight="1" x14ac:dyDescent="0.35">
      <c r="B10" s="1649"/>
      <c r="C10" s="1649"/>
      <c r="D10" s="1649"/>
      <c r="E10" s="1649"/>
      <c r="F10" s="1649"/>
      <c r="G10" s="1649"/>
      <c r="H10" s="1649"/>
      <c r="I10" s="1649"/>
      <c r="J10" s="1649"/>
    </row>
    <row r="11" spans="2:10" ht="15" customHeight="1" x14ac:dyDescent="0.35">
      <c r="B11" s="1649"/>
      <c r="C11" s="1649"/>
      <c r="D11" s="1649"/>
      <c r="E11" s="1649"/>
      <c r="F11" s="1649"/>
      <c r="G11" s="1649"/>
      <c r="H11" s="1649"/>
      <c r="I11" s="1649"/>
      <c r="J11" s="1649"/>
    </row>
    <row r="12" spans="2:10" ht="15" customHeight="1" x14ac:dyDescent="0.35">
      <c r="B12" s="1649"/>
      <c r="C12" s="1649"/>
      <c r="D12" s="1649"/>
      <c r="E12" s="1649"/>
      <c r="F12" s="1649"/>
      <c r="G12" s="1649"/>
      <c r="H12" s="1649"/>
      <c r="I12" s="1649"/>
      <c r="J12" s="1649"/>
    </row>
    <row r="13" spans="2:10" ht="15" customHeight="1" x14ac:dyDescent="0.35">
      <c r="B13" s="1649"/>
      <c r="C13" s="1649"/>
      <c r="D13" s="1649"/>
      <c r="E13" s="1649"/>
      <c r="F13" s="1649"/>
      <c r="G13" s="1649"/>
      <c r="H13" s="1649"/>
      <c r="I13" s="1649"/>
      <c r="J13" s="1649"/>
    </row>
    <row r="14" spans="2:10" ht="46.5" customHeight="1" x14ac:dyDescent="0.35">
      <c r="B14" s="1701" t="s">
        <v>75</v>
      </c>
      <c r="C14" s="1701"/>
      <c r="D14" s="1701"/>
      <c r="E14" s="1701"/>
      <c r="F14" s="1701"/>
      <c r="G14" s="1701"/>
      <c r="H14" s="1701"/>
      <c r="I14" s="1701"/>
      <c r="J14" s="1701"/>
    </row>
    <row r="15" spans="2:10" ht="45.75" customHeight="1" x14ac:dyDescent="0.35">
      <c r="B15" s="1701" t="s">
        <v>76</v>
      </c>
      <c r="C15" s="1701"/>
      <c r="D15" s="1701"/>
      <c r="E15" s="1701"/>
      <c r="F15" s="1701"/>
      <c r="G15" s="1701"/>
      <c r="H15" s="1701"/>
      <c r="I15" s="1701"/>
      <c r="J15" s="1701"/>
    </row>
    <row r="16" spans="2:10" ht="30.75" customHeight="1" x14ac:dyDescent="0.35">
      <c r="B16" s="1701" t="s">
        <v>77</v>
      </c>
      <c r="C16" s="1701"/>
      <c r="D16" s="1701"/>
      <c r="E16" s="1701"/>
      <c r="F16" s="1701"/>
      <c r="G16" s="1701"/>
      <c r="H16" s="1701"/>
      <c r="I16" s="1701"/>
      <c r="J16" s="1701"/>
    </row>
    <row r="17" spans="2:10" ht="15" customHeight="1" x14ac:dyDescent="0.35">
      <c r="B17" s="1651"/>
      <c r="C17" s="1651"/>
      <c r="D17" s="1651"/>
      <c r="E17" s="1651"/>
      <c r="F17" s="1651"/>
      <c r="G17" s="1651"/>
      <c r="H17" s="1651"/>
      <c r="I17" s="1651"/>
      <c r="J17" s="1651"/>
    </row>
    <row r="18" spans="2:10" ht="15" customHeight="1" x14ac:dyDescent="0.35">
      <c r="B18" s="1652"/>
      <c r="C18" s="1652"/>
      <c r="D18" s="1652"/>
      <c r="E18" s="1652"/>
      <c r="F18" s="1652"/>
      <c r="G18" s="1652"/>
      <c r="H18" s="1652"/>
      <c r="I18" s="1652"/>
      <c r="J18" s="1652"/>
    </row>
    <row r="19" spans="2:10" ht="20.5" customHeight="1" x14ac:dyDescent="0.35">
      <c r="B19" s="1650" t="s">
        <v>78</v>
      </c>
      <c r="C19" s="1649"/>
      <c r="D19" s="1649"/>
      <c r="E19" s="1649"/>
      <c r="F19" s="1649"/>
      <c r="G19" s="1649"/>
      <c r="H19" s="1649"/>
      <c r="I19" s="1649"/>
      <c r="J19" s="1649"/>
    </row>
    <row r="20" spans="2:10" ht="20.5" customHeight="1" x14ac:dyDescent="0.35">
      <c r="B20" s="1700" t="s">
        <v>79</v>
      </c>
      <c r="C20" s="1700"/>
      <c r="D20" s="1700"/>
      <c r="E20" s="1700"/>
      <c r="F20" s="1700"/>
      <c r="G20" s="1700"/>
      <c r="H20" s="1700"/>
      <c r="I20" s="1700"/>
      <c r="J20" s="1700"/>
    </row>
    <row r="21" spans="2:10" ht="20.5" customHeight="1" x14ac:dyDescent="0.35">
      <c r="B21" s="1650"/>
      <c r="C21" s="1649"/>
      <c r="D21" s="1649"/>
      <c r="E21" s="1649"/>
      <c r="F21" s="1649"/>
      <c r="G21" s="1649"/>
      <c r="H21" s="1649"/>
      <c r="I21" s="1649"/>
      <c r="J21" s="1649"/>
    </row>
    <row r="43" ht="21.75" customHeight="1" x14ac:dyDescent="0.35"/>
    <row r="63" ht="26.25" customHeight="1" x14ac:dyDescent="0.35"/>
    <row r="104" spans="12:19" x14ac:dyDescent="0.35">
      <c r="L104" s="1697"/>
      <c r="M104" s="1698"/>
      <c r="N104" s="1698"/>
      <c r="O104" s="1698"/>
      <c r="P104" s="1698"/>
      <c r="Q104" s="1698"/>
      <c r="R104" s="1698"/>
      <c r="S104" s="1698"/>
    </row>
    <row r="105" spans="12:19" x14ac:dyDescent="0.35">
      <c r="L105" s="1697"/>
      <c r="M105" s="1698"/>
      <c r="N105" s="1698"/>
      <c r="O105" s="1698"/>
      <c r="P105" s="1698"/>
      <c r="Q105" s="1698"/>
      <c r="R105" s="1698"/>
      <c r="S105" s="1698"/>
    </row>
    <row r="106" spans="12:19" x14ac:dyDescent="0.35">
      <c r="L106" s="1653"/>
    </row>
  </sheetData>
  <sheetProtection algorithmName="SHA-512" hashValue="ly4w3TFGspTLkpJX3sbMmzyWVJr6MkPjgPyjNlCQDfov4fyGi8/5GyiQ3rYj/sKfmoKrv0X5NoFv2k92rb6uFQ==" saltValue="ARHjZgUTlr3ac1Dxzvzmcg==" spinCount="100000" sheet="1" objects="1" scenarios="1"/>
  <mergeCells count="7">
    <mergeCell ref="L104:S105"/>
    <mergeCell ref="B2:J2"/>
    <mergeCell ref="B5:J5"/>
    <mergeCell ref="B14:J14"/>
    <mergeCell ref="B15:J15"/>
    <mergeCell ref="B16:J16"/>
    <mergeCell ref="B20:J2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279"/>
  <sheetViews>
    <sheetView zoomScale="70" zoomScaleNormal="70" workbookViewId="0">
      <selection activeCell="I13" sqref="I13"/>
    </sheetView>
  </sheetViews>
  <sheetFormatPr defaultColWidth="10.83203125" defaultRowHeight="15.5" x14ac:dyDescent="0.35"/>
  <cols>
    <col min="1" max="1" width="5.5" style="77" customWidth="1"/>
    <col min="2" max="3" width="3.5" style="77" customWidth="1"/>
    <col min="4" max="4" width="31.83203125" style="77" customWidth="1"/>
    <col min="5" max="5" width="8.33203125" style="77" customWidth="1"/>
    <col min="6" max="6" width="19" style="77" customWidth="1"/>
    <col min="7" max="7" width="7.33203125" style="77" customWidth="1"/>
    <col min="8" max="8" width="5.83203125" style="77" customWidth="1"/>
    <col min="9" max="9" width="26" style="77" customWidth="1"/>
    <col min="10" max="10" width="13.83203125" style="77" customWidth="1"/>
    <col min="11" max="11" width="7.5" style="77" customWidth="1"/>
    <col min="12" max="12" width="33.5" style="77" hidden="1" customWidth="1"/>
    <col min="13" max="13" width="18.33203125" style="77" hidden="1" customWidth="1"/>
    <col min="14" max="14" width="3.5" style="77" hidden="1" customWidth="1"/>
    <col min="15" max="29" width="9.83203125" style="77" hidden="1" customWidth="1"/>
    <col min="30" max="37" width="0" style="77" hidden="1" customWidth="1"/>
    <col min="38" max="16384" width="10.83203125" style="77"/>
  </cols>
  <sheetData>
    <row r="1" spans="1:20" ht="31" customHeight="1" x14ac:dyDescent="0.35">
      <c r="A1" s="75"/>
      <c r="B1" s="75"/>
      <c r="C1" s="75"/>
      <c r="D1" s="75"/>
      <c r="E1" s="75"/>
      <c r="F1" s="75"/>
      <c r="G1" s="75"/>
      <c r="H1" s="75"/>
      <c r="I1" s="75"/>
      <c r="J1" s="75"/>
      <c r="K1" s="75"/>
    </row>
    <row r="2" spans="1:20" ht="48" customHeight="1" x14ac:dyDescent="0.35">
      <c r="A2" s="75"/>
      <c r="B2" s="1065" t="s">
        <v>80</v>
      </c>
      <c r="C2" s="76"/>
      <c r="D2" s="76"/>
      <c r="E2" s="76"/>
      <c r="F2" s="76"/>
      <c r="G2" s="76"/>
      <c r="H2" s="75"/>
      <c r="I2" s="1754" t="s">
        <v>26</v>
      </c>
      <c r="J2" s="1754"/>
      <c r="K2" s="654"/>
      <c r="L2" s="1060"/>
    </row>
    <row r="3" spans="1:20" ht="40" customHeight="1" x14ac:dyDescent="0.35">
      <c r="A3" s="75"/>
      <c r="B3" s="1694" t="s">
        <v>81</v>
      </c>
      <c r="C3" s="1694"/>
      <c r="D3" s="1694"/>
      <c r="E3" s="1694"/>
      <c r="F3" s="1694"/>
      <c r="G3" s="1694"/>
      <c r="H3" s="78"/>
      <c r="I3" s="1753" t="str">
        <f>IF(AND(SUM(I28,I48,I62,I95,I82)=5,Q13=1),"Complete","Incomplete")</f>
        <v>Incomplete</v>
      </c>
      <c r="J3" s="1753"/>
      <c r="K3" s="654"/>
      <c r="L3" s="1060"/>
      <c r="M3" s="79"/>
    </row>
    <row r="4" spans="1:20" ht="117" customHeight="1" x14ac:dyDescent="0.35">
      <c r="A4" s="75"/>
      <c r="B4" s="1694"/>
      <c r="C4" s="1694"/>
      <c r="D4" s="1694"/>
      <c r="E4" s="1694"/>
      <c r="F4" s="1694"/>
      <c r="G4" s="1694"/>
      <c r="H4" s="75"/>
      <c r="I4" s="1693" t="s">
        <v>82</v>
      </c>
      <c r="J4" s="1693"/>
      <c r="K4" s="654"/>
      <c r="L4" s="1060"/>
    </row>
    <row r="5" spans="1:20" ht="19" customHeight="1" x14ac:dyDescent="0.35">
      <c r="A5" s="75"/>
      <c r="B5" s="993"/>
      <c r="C5" s="993"/>
      <c r="D5" s="993"/>
      <c r="E5" s="993"/>
      <c r="F5" s="993"/>
      <c r="G5" s="993"/>
      <c r="H5" s="834"/>
      <c r="I5" s="1693"/>
      <c r="J5" s="1693"/>
      <c r="K5" s="834"/>
      <c r="L5" s="1061"/>
      <c r="M5" s="1724"/>
      <c r="N5" s="1724"/>
      <c r="O5" s="1724"/>
      <c r="P5" s="1724"/>
      <c r="Q5" s="1724"/>
      <c r="R5" s="1724"/>
      <c r="S5" s="1724"/>
      <c r="T5" s="1724"/>
    </row>
    <row r="6" spans="1:20" s="199" customFormat="1" ht="31" customHeight="1" x14ac:dyDescent="0.35">
      <c r="A6" s="837"/>
      <c r="B6" s="838" t="s">
        <v>29</v>
      </c>
      <c r="C6" s="839"/>
      <c r="D6" s="839"/>
      <c r="E6" s="839"/>
      <c r="F6" s="839"/>
      <c r="G6" s="839"/>
      <c r="H6" s="837"/>
      <c r="I6" s="837"/>
      <c r="J6" s="837"/>
      <c r="K6" s="837"/>
      <c r="L6" s="943"/>
      <c r="M6" s="1062"/>
      <c r="N6" s="1062"/>
      <c r="O6" s="1062"/>
      <c r="P6" s="1062"/>
      <c r="Q6" s="1062"/>
      <c r="R6" s="1062"/>
      <c r="S6" s="1062"/>
      <c r="T6" s="1062"/>
    </row>
    <row r="7" spans="1:20" s="199" customFormat="1" ht="46" customHeight="1" x14ac:dyDescent="0.35">
      <c r="A7" s="837"/>
      <c r="B7" s="1066" t="s">
        <v>5</v>
      </c>
      <c r="C7" s="1752" t="s">
        <v>83</v>
      </c>
      <c r="D7" s="1752"/>
      <c r="E7" s="1752"/>
      <c r="F7" s="1752"/>
      <c r="G7" s="1752"/>
      <c r="H7" s="837"/>
      <c r="I7" s="837"/>
      <c r="J7" s="837"/>
      <c r="K7" s="837"/>
      <c r="L7" s="943"/>
      <c r="M7" s="1724"/>
      <c r="N7" s="1724"/>
      <c r="O7" s="1724"/>
      <c r="P7" s="1724"/>
      <c r="Q7" s="1724"/>
      <c r="R7" s="1724"/>
      <c r="S7" s="1724"/>
      <c r="T7" s="1724"/>
    </row>
    <row r="8" spans="1:20" s="199" customFormat="1" ht="100" customHeight="1" x14ac:dyDescent="0.35">
      <c r="A8" s="837"/>
      <c r="B8" s="1066" t="s">
        <v>7</v>
      </c>
      <c r="C8" s="1752" t="s">
        <v>84</v>
      </c>
      <c r="D8" s="1752"/>
      <c r="E8" s="1752"/>
      <c r="F8" s="1752"/>
      <c r="G8" s="1752"/>
      <c r="H8" s="836"/>
      <c r="I8" s="836"/>
      <c r="J8" s="836"/>
      <c r="K8" s="836"/>
      <c r="L8" s="943"/>
      <c r="M8" s="1724"/>
      <c r="N8" s="1724"/>
      <c r="O8" s="1724"/>
      <c r="P8" s="1724"/>
      <c r="Q8" s="1724"/>
      <c r="R8" s="1724"/>
      <c r="S8" s="1724"/>
      <c r="T8" s="1724"/>
    </row>
    <row r="9" spans="1:20" s="199" customFormat="1" ht="85" customHeight="1" x14ac:dyDescent="0.35">
      <c r="A9" s="837"/>
      <c r="B9" s="1066" t="s">
        <v>9</v>
      </c>
      <c r="C9" s="1752" t="s">
        <v>85</v>
      </c>
      <c r="D9" s="1752"/>
      <c r="E9" s="1752"/>
      <c r="F9" s="1752"/>
      <c r="G9" s="1752"/>
      <c r="H9" s="836"/>
      <c r="I9" s="836"/>
      <c r="J9" s="836"/>
      <c r="K9" s="836"/>
      <c r="L9" s="943"/>
      <c r="M9" s="1063"/>
      <c r="N9" s="1062"/>
      <c r="O9" s="1062"/>
      <c r="P9" s="1062"/>
      <c r="Q9" s="1062"/>
      <c r="R9" s="1062"/>
      <c r="S9" s="1062"/>
      <c r="T9" s="1062"/>
    </row>
    <row r="10" spans="1:20" s="199" customFormat="1" ht="10" customHeight="1" x14ac:dyDescent="0.35">
      <c r="A10" s="837"/>
      <c r="B10" s="81"/>
      <c r="C10" s="1752"/>
      <c r="D10" s="1752"/>
      <c r="E10" s="1752"/>
      <c r="F10" s="1752"/>
      <c r="G10" s="1752"/>
      <c r="H10" s="1752"/>
      <c r="I10" s="1752"/>
      <c r="J10" s="1752"/>
      <c r="K10" s="1752"/>
      <c r="L10" s="943"/>
      <c r="M10" s="1064" t="s">
        <v>86</v>
      </c>
      <c r="O10" s="1755" t="s">
        <v>87</v>
      </c>
      <c r="P10" s="1755" t="s">
        <v>88</v>
      </c>
      <c r="Q10" s="1755" t="s">
        <v>89</v>
      </c>
    </row>
    <row r="11" spans="1:20" s="199" customFormat="1" ht="10" customHeight="1" x14ac:dyDescent="0.35">
      <c r="A11" s="837"/>
      <c r="B11" s="81"/>
      <c r="C11" s="1752"/>
      <c r="D11" s="1752"/>
      <c r="E11" s="1752"/>
      <c r="F11" s="1752"/>
      <c r="G11" s="1752"/>
      <c r="H11" s="1752"/>
      <c r="I11" s="1752"/>
      <c r="J11" s="1752"/>
      <c r="K11" s="1752"/>
      <c r="L11" s="943"/>
      <c r="O11" s="1755"/>
      <c r="P11" s="1755"/>
      <c r="Q11" s="1755"/>
    </row>
    <row r="12" spans="1:20" ht="10" customHeight="1" x14ac:dyDescent="0.35">
      <c r="A12" s="75"/>
      <c r="B12" s="83"/>
      <c r="C12" s="83"/>
      <c r="D12" s="83"/>
      <c r="E12" s="83"/>
      <c r="F12" s="83"/>
      <c r="G12" s="83"/>
      <c r="H12" s="75"/>
      <c r="I12" s="75"/>
      <c r="J12" s="75"/>
      <c r="K12" s="75"/>
      <c r="L12" s="140"/>
      <c r="O12" s="1755"/>
      <c r="P12" s="1755"/>
      <c r="Q12" s="1755"/>
    </row>
    <row r="13" spans="1:20" ht="22" customHeight="1" x14ac:dyDescent="0.35">
      <c r="A13" s="1756"/>
      <c r="B13" s="1756"/>
      <c r="C13" s="1756"/>
      <c r="O13" s="77">
        <f>COUNT(MATCH(D22,Q117:Q120),MATCH(D42,Q139:Q143),MATCH(D56,Q147:Q153),MATCH(D76,Q124:Q128),MATCH(D89,Q130:Q137),MATCH(D24,Q117:Q120),MATCH(D44,Q139:Q143),MATCH(D58,Q147:Q153),MATCH(D78,Q124:Q128),MATCH(D91,Q130:Q137),MATCH(D26,Q117:Q120),MATCH(D46,Q139:Q143),MATCH(D60,Q147:Q153),MATCH(D80,Q124:Q128),MATCH(D93,Q130:Q137))</f>
        <v>0</v>
      </c>
      <c r="P13" s="77">
        <f>COUNT(I22,I24,I26,I42,I44,I46,I56,I58,I60,I76,I78,I80,I89,I91,I93)</f>
        <v>0</v>
      </c>
      <c r="Q13" s="77">
        <f>IF(O13=P13,1,0)</f>
        <v>1</v>
      </c>
    </row>
    <row r="14" spans="1:20" ht="22" customHeight="1" x14ac:dyDescent="0.35">
      <c r="A14" s="1626"/>
      <c r="B14" s="1139"/>
      <c r="C14" s="1140"/>
      <c r="D14" s="1141"/>
      <c r="E14" s="1141"/>
      <c r="F14" s="1141"/>
      <c r="G14" s="1141"/>
      <c r="H14" s="1141"/>
      <c r="I14" s="1141"/>
      <c r="J14" s="1141"/>
      <c r="K14" s="1142"/>
    </row>
    <row r="15" spans="1:20" s="131" customFormat="1" ht="39" customHeight="1" x14ac:dyDescent="0.35">
      <c r="B15" s="1143"/>
      <c r="C15" s="1731" t="s">
        <v>90</v>
      </c>
      <c r="D15" s="1731"/>
      <c r="E15" s="1731"/>
      <c r="F15" s="1731"/>
      <c r="G15" s="1731"/>
      <c r="H15" s="1731"/>
      <c r="I15" s="1731"/>
      <c r="J15" s="1731"/>
      <c r="K15" s="1144"/>
      <c r="M15" s="1724"/>
      <c r="N15" s="1724"/>
      <c r="O15" s="1724"/>
      <c r="P15" s="1724"/>
      <c r="Q15" s="1724"/>
      <c r="R15" s="1724"/>
    </row>
    <row r="16" spans="1:20" s="199" customFormat="1" ht="68.25" customHeight="1" x14ac:dyDescent="0.35">
      <c r="B16" s="1145"/>
      <c r="C16" s="1694" t="s">
        <v>91</v>
      </c>
      <c r="D16" s="1694"/>
      <c r="E16" s="1694"/>
      <c r="F16" s="1694"/>
      <c r="G16" s="1694"/>
      <c r="H16" s="1694"/>
      <c r="I16" s="1694"/>
      <c r="J16" s="1694"/>
      <c r="K16" s="1146"/>
      <c r="M16" s="1724"/>
      <c r="N16" s="1724"/>
      <c r="O16" s="1724"/>
      <c r="P16" s="1724"/>
      <c r="Q16" s="1724"/>
      <c r="R16" s="1724"/>
    </row>
    <row r="17" spans="2:21" s="199" customFormat="1" ht="52.5" customHeight="1" x14ac:dyDescent="0.35">
      <c r="B17" s="1145"/>
      <c r="C17" s="1694" t="s">
        <v>92</v>
      </c>
      <c r="D17" s="1694"/>
      <c r="E17" s="1694"/>
      <c r="F17" s="1694"/>
      <c r="G17" s="1694"/>
      <c r="H17" s="1694"/>
      <c r="I17" s="1694"/>
      <c r="J17" s="1694"/>
      <c r="K17" s="1146"/>
      <c r="M17" s="1724"/>
      <c r="N17" s="1724"/>
      <c r="O17" s="1724"/>
      <c r="P17" s="1724"/>
      <c r="Q17" s="1724"/>
      <c r="R17" s="1724"/>
    </row>
    <row r="18" spans="2:21" ht="21" customHeight="1" x14ac:dyDescent="0.35">
      <c r="B18" s="1145"/>
      <c r="C18" s="1147"/>
      <c r="D18" s="1725"/>
      <c r="E18" s="1725"/>
      <c r="F18" s="1725"/>
      <c r="G18" s="1725"/>
      <c r="H18" s="1725"/>
      <c r="I18" s="1725"/>
      <c r="J18" s="1725"/>
      <c r="K18" s="1148"/>
      <c r="M18" s="1724"/>
      <c r="N18" s="1724"/>
      <c r="O18" s="1724"/>
      <c r="P18" s="1724"/>
      <c r="Q18" s="1724"/>
      <c r="R18" s="1724"/>
    </row>
    <row r="19" spans="2:21" ht="19" customHeight="1" x14ac:dyDescent="0.45">
      <c r="B19" s="174"/>
      <c r="C19" s="85"/>
      <c r="D19" s="85"/>
      <c r="E19" s="85"/>
      <c r="F19" s="85"/>
      <c r="G19" s="85"/>
      <c r="H19" s="85"/>
      <c r="I19" s="85"/>
      <c r="J19" s="85"/>
      <c r="K19" s="1149"/>
      <c r="M19" s="1730" t="s">
        <v>93</v>
      </c>
      <c r="N19" s="1730"/>
      <c r="O19" s="1730"/>
      <c r="P19" s="1730"/>
      <c r="Q19" s="1730"/>
    </row>
    <row r="20" spans="2:21" s="199" customFormat="1" ht="27" customHeight="1" x14ac:dyDescent="0.35">
      <c r="B20" s="1150"/>
      <c r="C20" s="1726" t="s">
        <v>94</v>
      </c>
      <c r="D20" s="1726"/>
      <c r="E20" s="1070"/>
      <c r="G20" s="1070"/>
      <c r="I20" s="104" t="s">
        <v>95</v>
      </c>
      <c r="J20" s="1151"/>
      <c r="K20" s="1152"/>
      <c r="M20" s="1730"/>
      <c r="N20" s="1730"/>
      <c r="O20" s="1730"/>
      <c r="P20" s="1730"/>
      <c r="Q20" s="1730"/>
    </row>
    <row r="21" spans="2:21" ht="92.25" customHeight="1" thickBot="1" x14ac:dyDescent="0.5">
      <c r="B21" s="185"/>
      <c r="C21" s="1716" t="s">
        <v>96</v>
      </c>
      <c r="D21" s="1716"/>
      <c r="E21" s="1716"/>
      <c r="F21" s="1716"/>
      <c r="G21" s="1153"/>
      <c r="I21" s="1716" t="s">
        <v>33472</v>
      </c>
      <c r="J21" s="1716"/>
      <c r="K21" s="1154"/>
      <c r="M21" s="475" t="s">
        <v>97</v>
      </c>
      <c r="N21" s="477"/>
      <c r="O21" s="477"/>
    </row>
    <row r="22" spans="2:21" ht="33" customHeight="1" thickBot="1" x14ac:dyDescent="0.4">
      <c r="B22" s="185"/>
      <c r="C22" s="93" t="s">
        <v>5</v>
      </c>
      <c r="D22" s="1727"/>
      <c r="E22" s="1728"/>
      <c r="F22" s="1729"/>
      <c r="G22" s="94"/>
      <c r="I22" s="1493"/>
      <c r="K22" s="1155"/>
      <c r="M22" s="95">
        <f>IF(AND(ISNUMBER(I22),ISTEXT(D22)),VLOOKUP(D22,'III.a Lighting'!$Q$117:$T$120,4,0)*I22,0)</f>
        <v>0</v>
      </c>
      <c r="N22" s="85"/>
      <c r="O22" s="85"/>
      <c r="Q22" s="571"/>
      <c r="R22" s="85"/>
      <c r="U22" s="96"/>
    </row>
    <row r="23" spans="2:21" ht="12" customHeight="1" thickBot="1" x14ac:dyDescent="0.4">
      <c r="B23" s="185"/>
      <c r="C23" s="93"/>
      <c r="D23" s="93"/>
      <c r="E23" s="97"/>
      <c r="G23" s="98"/>
      <c r="I23" s="1156"/>
      <c r="K23" s="1155"/>
      <c r="M23" s="99"/>
      <c r="N23" s="85"/>
      <c r="O23" s="85"/>
      <c r="Q23" s="100"/>
      <c r="R23" s="85"/>
    </row>
    <row r="24" spans="2:21" ht="33" customHeight="1" thickBot="1" x14ac:dyDescent="0.4">
      <c r="B24" s="185"/>
      <c r="C24" s="93" t="s">
        <v>7</v>
      </c>
      <c r="D24" s="1727"/>
      <c r="E24" s="1728"/>
      <c r="F24" s="1729"/>
      <c r="G24" s="98"/>
      <c r="I24" s="1493"/>
      <c r="K24" s="1155"/>
      <c r="M24" s="95">
        <f>IF(AND(ISNUMBER(I24),ISTEXT(D24)),VLOOKUP(D24,'III.a Lighting'!$Q$117:$T$120,4,0)*I24,0)</f>
        <v>0</v>
      </c>
      <c r="N24" s="85"/>
      <c r="O24" s="85"/>
      <c r="Q24" s="573"/>
      <c r="R24" s="85"/>
      <c r="U24" s="96"/>
    </row>
    <row r="25" spans="2:21" ht="10" customHeight="1" thickBot="1" x14ac:dyDescent="0.4">
      <c r="B25" s="185"/>
      <c r="C25" s="93"/>
      <c r="D25" s="93"/>
      <c r="E25" s="97"/>
      <c r="G25" s="98"/>
      <c r="I25" s="94"/>
      <c r="K25" s="1155"/>
      <c r="M25" s="99"/>
      <c r="N25" s="85"/>
      <c r="O25" s="85"/>
      <c r="Q25" s="100"/>
      <c r="R25" s="85"/>
    </row>
    <row r="26" spans="2:21" ht="33" customHeight="1" thickBot="1" x14ac:dyDescent="0.4">
      <c r="B26" s="185"/>
      <c r="C26" s="93" t="s">
        <v>9</v>
      </c>
      <c r="D26" s="1727"/>
      <c r="E26" s="1728"/>
      <c r="F26" s="1729"/>
      <c r="G26" s="98"/>
      <c r="I26" s="1493"/>
      <c r="K26" s="1155"/>
      <c r="M26" s="95">
        <f>IF(AND(ISNUMBER(I26),ISTEXT(D26)),VLOOKUP(D26,'III.a Lighting'!$Q$117:$T$120,4,0)*I26,0)</f>
        <v>0</v>
      </c>
      <c r="N26" s="85"/>
      <c r="O26" s="85"/>
      <c r="U26" s="96"/>
    </row>
    <row r="27" spans="2:21" ht="16" customHeight="1" x14ac:dyDescent="0.35">
      <c r="B27" s="185"/>
      <c r="C27" s="93"/>
      <c r="D27" s="101"/>
      <c r="E27" s="97"/>
      <c r="G27" s="98"/>
      <c r="I27" s="101"/>
      <c r="K27" s="1155"/>
      <c r="M27" s="99"/>
      <c r="N27" s="85"/>
      <c r="O27" s="85"/>
    </row>
    <row r="28" spans="2:21" s="103" customFormat="1" ht="34" customHeight="1" thickBot="1" x14ac:dyDescent="0.45">
      <c r="B28" s="214"/>
      <c r="C28" s="897"/>
      <c r="E28" s="104"/>
      <c r="G28" s="1757" t="s">
        <v>98</v>
      </c>
      <c r="H28" s="1757"/>
      <c r="I28" s="670">
        <f>IF(ISNUMBER(I22),I22,0)+IF(ISNUMBER(I24),I24,0)+IF(ISNUMBER(I26),I26,0)</f>
        <v>0</v>
      </c>
      <c r="K28" s="1157"/>
      <c r="M28" s="105">
        <f>SUM(M22+M24+M26)</f>
        <v>0</v>
      </c>
      <c r="N28" s="476" t="s">
        <v>99</v>
      </c>
      <c r="O28" s="90"/>
      <c r="Q28" s="572"/>
    </row>
    <row r="29" spans="2:21" ht="38.25" customHeight="1" x14ac:dyDescent="0.35">
      <c r="B29" s="185"/>
      <c r="C29" s="93"/>
      <c r="D29" s="93"/>
      <c r="E29" s="97"/>
      <c r="G29" s="98"/>
      <c r="I29" s="106" t="s">
        <v>100</v>
      </c>
      <c r="J29" s="1153"/>
      <c r="K29" s="1155"/>
    </row>
    <row r="30" spans="2:21" ht="8.25" customHeight="1" x14ac:dyDescent="0.35">
      <c r="B30" s="1158"/>
      <c r="C30" s="223"/>
      <c r="D30" s="223"/>
      <c r="E30" s="223"/>
      <c r="F30" s="223"/>
      <c r="G30" s="223"/>
      <c r="H30" s="223"/>
      <c r="I30" s="223"/>
      <c r="J30" s="223"/>
      <c r="K30" s="252"/>
    </row>
    <row r="31" spans="2:21" ht="13" customHeight="1" x14ac:dyDescent="0.35"/>
    <row r="32" spans="2:21" ht="13" customHeight="1" x14ac:dyDescent="0.35"/>
    <row r="33" spans="2:17" ht="21" customHeight="1" x14ac:dyDescent="0.35">
      <c r="B33" s="1159"/>
      <c r="C33" s="1141"/>
      <c r="D33" s="1141"/>
      <c r="E33" s="1141"/>
      <c r="F33" s="1141"/>
      <c r="G33" s="1141"/>
      <c r="H33" s="1141"/>
      <c r="I33" s="1141"/>
      <c r="J33" s="1141"/>
      <c r="K33" s="1142"/>
    </row>
    <row r="34" spans="2:17" ht="34" customHeight="1" x14ac:dyDescent="0.5">
      <c r="B34" s="1160"/>
      <c r="C34" s="1168" t="s">
        <v>101</v>
      </c>
      <c r="D34" s="1168"/>
      <c r="E34" s="1168"/>
      <c r="F34" s="1168"/>
      <c r="G34" s="1168"/>
      <c r="H34" s="1169"/>
      <c r="I34" s="1169"/>
      <c r="J34" s="1169"/>
      <c r="K34" s="1161"/>
    </row>
    <row r="35" spans="2:17" ht="59.25" customHeight="1" x14ac:dyDescent="0.35">
      <c r="B35" s="1162"/>
      <c r="C35" s="1694" t="s">
        <v>102</v>
      </c>
      <c r="D35" s="1694"/>
      <c r="E35" s="1694"/>
      <c r="F35" s="1694"/>
      <c r="G35" s="1694"/>
      <c r="H35" s="1694"/>
      <c r="I35" s="1694"/>
      <c r="J35" s="1694"/>
      <c r="K35" s="1148"/>
    </row>
    <row r="36" spans="2:17" ht="22" customHeight="1" x14ac:dyDescent="0.35">
      <c r="B36" s="1163"/>
      <c r="C36" s="828"/>
      <c r="D36" s="828"/>
      <c r="E36" s="828"/>
      <c r="F36" s="828"/>
      <c r="G36" s="828"/>
      <c r="H36" s="828"/>
      <c r="I36" s="828"/>
      <c r="J36" s="828"/>
      <c r="K36" s="1155"/>
    </row>
    <row r="37" spans="2:17" ht="45" customHeight="1" x14ac:dyDescent="0.35">
      <c r="B37" s="174"/>
      <c r="C37" s="110" t="s">
        <v>103</v>
      </c>
      <c r="D37" s="110"/>
      <c r="E37" s="111"/>
      <c r="F37" s="111"/>
      <c r="G37" s="111"/>
      <c r="H37" s="111"/>
      <c r="I37" s="111"/>
      <c r="J37" s="111"/>
      <c r="K37" s="1155"/>
    </row>
    <row r="38" spans="2:17" ht="13" customHeight="1" x14ac:dyDescent="0.35">
      <c r="B38" s="174"/>
      <c r="K38" s="1155"/>
    </row>
    <row r="39" spans="2:17" ht="33" customHeight="1" x14ac:dyDescent="0.5">
      <c r="B39" s="1164"/>
      <c r="C39" s="1726" t="s">
        <v>94</v>
      </c>
      <c r="D39" s="1726"/>
      <c r="E39" s="1070"/>
      <c r="F39" s="199"/>
      <c r="G39" s="199"/>
      <c r="I39" s="104" t="s">
        <v>95</v>
      </c>
      <c r="J39" s="1165"/>
      <c r="K39" s="1149"/>
      <c r="M39" s="474"/>
      <c r="N39" s="474"/>
      <c r="O39" s="474"/>
    </row>
    <row r="40" spans="2:17" ht="95.25" customHeight="1" x14ac:dyDescent="0.45">
      <c r="B40" s="185"/>
      <c r="C40" s="1716" t="s">
        <v>104</v>
      </c>
      <c r="D40" s="1716"/>
      <c r="E40" s="1716"/>
      <c r="F40" s="1716"/>
      <c r="I40" s="1716" t="s">
        <v>105</v>
      </c>
      <c r="J40" s="1716"/>
      <c r="K40" s="1154"/>
      <c r="M40" s="1616" t="s">
        <v>97</v>
      </c>
      <c r="N40" s="474"/>
      <c r="O40" s="474"/>
    </row>
    <row r="41" spans="2:17" ht="18" customHeight="1" thickBot="1" x14ac:dyDescent="0.5">
      <c r="B41" s="185"/>
      <c r="C41" s="112"/>
      <c r="D41" s="113"/>
      <c r="E41" s="114"/>
      <c r="H41" s="1622"/>
      <c r="I41" s="1622"/>
      <c r="J41" s="1618"/>
      <c r="K41" s="1154"/>
      <c r="M41" s="474"/>
      <c r="N41" s="474"/>
      <c r="O41" s="474"/>
    </row>
    <row r="42" spans="2:17" ht="33" customHeight="1" thickBot="1" x14ac:dyDescent="0.4">
      <c r="B42" s="185"/>
      <c r="C42" s="93" t="s">
        <v>5</v>
      </c>
      <c r="D42" s="1727"/>
      <c r="E42" s="1728"/>
      <c r="F42" s="1729"/>
      <c r="I42" s="1494"/>
      <c r="J42" s="85"/>
      <c r="K42" s="1155"/>
      <c r="M42" s="115">
        <f>IF(AND(ISNUMBER(I42),ISTEXT(D42)),VLOOKUP(D42,'III.a Lighting'!$Q$139:$T$143,4,0)*I42,0)</f>
        <v>0</v>
      </c>
    </row>
    <row r="43" spans="2:17" ht="11.25" customHeight="1" thickBot="1" x14ac:dyDescent="0.4">
      <c r="B43" s="185"/>
      <c r="C43" s="93"/>
      <c r="D43" s="93"/>
      <c r="E43" s="97"/>
      <c r="I43" s="116"/>
      <c r="J43" s="85"/>
      <c r="K43" s="1155"/>
      <c r="M43" s="99"/>
    </row>
    <row r="44" spans="2:17" ht="33" customHeight="1" thickBot="1" x14ac:dyDescent="0.4">
      <c r="B44" s="185"/>
      <c r="C44" s="93" t="s">
        <v>7</v>
      </c>
      <c r="D44" s="1727"/>
      <c r="E44" s="1728"/>
      <c r="F44" s="1729"/>
      <c r="I44" s="1494"/>
      <c r="J44" s="85"/>
      <c r="K44" s="1155"/>
      <c r="M44" s="115">
        <f>IF(AND(ISNUMBER(I44),ISTEXT(D44)),VLOOKUP(D44,'III.a Lighting'!$Q$139:$T$143,4,0)*I44,0)</f>
        <v>0</v>
      </c>
      <c r="Q44" s="570"/>
    </row>
    <row r="45" spans="2:17" ht="12" customHeight="1" thickBot="1" x14ac:dyDescent="0.4">
      <c r="B45" s="185"/>
      <c r="C45" s="93"/>
      <c r="D45" s="93"/>
      <c r="E45" s="97"/>
      <c r="I45" s="117"/>
      <c r="J45" s="85"/>
      <c r="K45" s="1155"/>
      <c r="M45" s="99"/>
    </row>
    <row r="46" spans="2:17" ht="33" customHeight="1" thickBot="1" x14ac:dyDescent="0.4">
      <c r="B46" s="185"/>
      <c r="C46" s="93" t="s">
        <v>9</v>
      </c>
      <c r="D46" s="1727"/>
      <c r="E46" s="1728"/>
      <c r="F46" s="1729"/>
      <c r="I46" s="1494"/>
      <c r="J46" s="85"/>
      <c r="K46" s="1155"/>
      <c r="M46" s="115">
        <f>IF(AND(ISNUMBER(I46),ISTEXT(D46)),VLOOKUP(D46,'III.a Lighting'!$Q$139:$T$143,4,0)*I46,0)</f>
        <v>0</v>
      </c>
    </row>
    <row r="47" spans="2:17" ht="13" customHeight="1" x14ac:dyDescent="0.35">
      <c r="B47" s="185"/>
      <c r="C47" s="93"/>
      <c r="D47" s="101"/>
      <c r="E47" s="97"/>
      <c r="I47" s="101"/>
      <c r="J47" s="85"/>
      <c r="K47" s="1155"/>
      <c r="M47" s="99"/>
    </row>
    <row r="48" spans="2:17" ht="34" customHeight="1" thickBot="1" x14ac:dyDescent="0.4">
      <c r="B48" s="185"/>
      <c r="C48" s="93"/>
      <c r="E48" s="104"/>
      <c r="G48" s="1757" t="s">
        <v>98</v>
      </c>
      <c r="H48" s="1757"/>
      <c r="I48" s="670">
        <f>IF(ISNUMBER(I42),I42,0)+IF(ISNUMBER(I44),I44,0)+IF(ISNUMBER(I46),I46,0)</f>
        <v>0</v>
      </c>
      <c r="J48" s="85"/>
      <c r="K48" s="1155"/>
      <c r="M48" s="105">
        <f>SUM(M42+M44+M46)</f>
        <v>0</v>
      </c>
      <c r="N48" s="476" t="s">
        <v>99</v>
      </c>
    </row>
    <row r="49" spans="2:16" ht="38.25" customHeight="1" x14ac:dyDescent="0.35">
      <c r="B49" s="185"/>
      <c r="C49" s="93"/>
      <c r="D49" s="93"/>
      <c r="E49" s="97"/>
      <c r="I49" s="106" t="s">
        <v>100</v>
      </c>
      <c r="J49" s="1153"/>
      <c r="K49" s="1155"/>
    </row>
    <row r="50" spans="2:16" ht="17.25" customHeight="1" x14ac:dyDescent="0.35">
      <c r="B50" s="185"/>
      <c r="C50" s="93"/>
      <c r="D50" s="93"/>
      <c r="E50" s="97"/>
      <c r="F50"/>
      <c r="G50" s="98"/>
      <c r="H50" s="118"/>
      <c r="I50" s="85"/>
      <c r="J50" s="85"/>
      <c r="K50" s="1155"/>
    </row>
    <row r="51" spans="2:16" ht="40" customHeight="1" x14ac:dyDescent="0.35">
      <c r="B51" s="221"/>
      <c r="C51" s="110" t="s">
        <v>106</v>
      </c>
      <c r="D51" s="110"/>
      <c r="E51" s="111"/>
      <c r="F51" s="111"/>
      <c r="G51" s="111"/>
      <c r="H51" s="111"/>
      <c r="I51" s="111"/>
      <c r="J51" s="111"/>
      <c r="K51" s="243"/>
    </row>
    <row r="52" spans="2:16" s="123" customFormat="1" ht="10" customHeight="1" x14ac:dyDescent="0.5">
      <c r="B52" s="1166"/>
      <c r="K52" s="1167"/>
    </row>
    <row r="53" spans="2:16" ht="32.25" customHeight="1" x14ac:dyDescent="0.4">
      <c r="B53" s="221"/>
      <c r="C53" s="1726" t="s">
        <v>107</v>
      </c>
      <c r="D53" s="1726"/>
      <c r="E53" s="1070"/>
      <c r="F53" s="199"/>
      <c r="G53" s="199"/>
      <c r="I53" s="104" t="s">
        <v>95</v>
      </c>
      <c r="J53" s="89"/>
      <c r="K53" s="243"/>
      <c r="M53" s="1702"/>
      <c r="N53" s="1702"/>
      <c r="O53" s="1702"/>
    </row>
    <row r="54" spans="2:16" ht="95.25" customHeight="1" x14ac:dyDescent="0.35">
      <c r="B54" s="221"/>
      <c r="C54" s="1716" t="s">
        <v>108</v>
      </c>
      <c r="D54" s="1716"/>
      <c r="E54" s="1716"/>
      <c r="F54" s="1716"/>
      <c r="I54" s="1716" t="s">
        <v>109</v>
      </c>
      <c r="J54" s="1716"/>
      <c r="K54" s="243"/>
      <c r="M54" s="1702"/>
      <c r="N54" s="1702"/>
      <c r="O54" s="1702"/>
    </row>
    <row r="55" spans="2:16" ht="26.25" customHeight="1" thickBot="1" x14ac:dyDescent="0.4">
      <c r="B55" s="221"/>
      <c r="C55" s="112"/>
      <c r="D55" s="113"/>
      <c r="E55" s="114"/>
      <c r="I55" s="1622"/>
      <c r="J55" s="1622"/>
      <c r="K55" s="243"/>
      <c r="M55" s="478" t="s">
        <v>97</v>
      </c>
      <c r="N55" s="1618"/>
      <c r="O55" s="1618"/>
    </row>
    <row r="56" spans="2:16" ht="33" customHeight="1" thickBot="1" x14ac:dyDescent="0.4">
      <c r="B56" s="221"/>
      <c r="C56" s="93" t="s">
        <v>5</v>
      </c>
      <c r="D56" s="1743"/>
      <c r="E56" s="1744"/>
      <c r="F56" s="1745"/>
      <c r="I56" s="1494"/>
      <c r="J56" s="94"/>
      <c r="K56" s="243"/>
      <c r="M56" s="115">
        <f>IF(AND(ISNUMBER(I56),ISTEXT(D56)),VLOOKUP(D56,'III.a Lighting'!$Q$147:$T$153,4,0)*I56,0)</f>
        <v>0</v>
      </c>
      <c r="N56" s="85"/>
      <c r="O56" s="85"/>
      <c r="P56" s="82"/>
    </row>
    <row r="57" spans="2:16" ht="11.25" customHeight="1" thickBot="1" x14ac:dyDescent="0.4">
      <c r="B57" s="221"/>
      <c r="C57" s="93"/>
      <c r="D57" s="93"/>
      <c r="E57" s="97"/>
      <c r="I57" s="116"/>
      <c r="J57" s="98"/>
      <c r="K57" s="243"/>
      <c r="M57" s="124"/>
      <c r="N57" s="85"/>
      <c r="O57" s="85"/>
    </row>
    <row r="58" spans="2:16" ht="33" customHeight="1" thickBot="1" x14ac:dyDescent="0.4">
      <c r="B58" s="221"/>
      <c r="C58" s="93" t="s">
        <v>7</v>
      </c>
      <c r="D58" s="1743"/>
      <c r="E58" s="1744"/>
      <c r="F58" s="1745"/>
      <c r="I58" s="1494"/>
      <c r="J58" s="98"/>
      <c r="K58" s="243"/>
      <c r="M58" s="115">
        <f>IF(AND(ISNUMBER(I58),ISTEXT(D58)),VLOOKUP(D58,'III.a Lighting'!$Q$147:$T$153,4,0)*I58,0)</f>
        <v>0</v>
      </c>
      <c r="N58" s="85"/>
      <c r="O58" s="85"/>
    </row>
    <row r="59" spans="2:16" ht="11.25" customHeight="1" thickBot="1" x14ac:dyDescent="0.4">
      <c r="B59" s="221"/>
      <c r="C59" s="93"/>
      <c r="D59" s="93"/>
      <c r="E59" s="97"/>
      <c r="I59" s="117"/>
      <c r="J59" s="98"/>
      <c r="K59" s="243"/>
      <c r="M59" s="124"/>
      <c r="N59" s="85"/>
      <c r="O59" s="85"/>
    </row>
    <row r="60" spans="2:16" ht="33" customHeight="1" thickBot="1" x14ac:dyDescent="0.4">
      <c r="B60" s="221"/>
      <c r="C60" s="93" t="s">
        <v>9</v>
      </c>
      <c r="D60" s="1743"/>
      <c r="E60" s="1744"/>
      <c r="F60" s="1745"/>
      <c r="I60" s="1494" t="s">
        <v>110</v>
      </c>
      <c r="J60" s="98"/>
      <c r="K60" s="243"/>
      <c r="M60" s="115">
        <f>IF(AND(ISNUMBER(I60),ISTEXT(D60)),VLOOKUP(D60,'III.a Lighting'!$Q$147:$T$153,4,0)*I60,0)</f>
        <v>0</v>
      </c>
      <c r="N60" s="85"/>
      <c r="O60" s="85"/>
    </row>
    <row r="61" spans="2:16" ht="18" x14ac:dyDescent="0.35">
      <c r="B61" s="221"/>
      <c r="C61" s="93"/>
      <c r="D61" s="125"/>
      <c r="E61" s="125"/>
      <c r="I61" s="101"/>
      <c r="J61" s="125"/>
      <c r="K61" s="243"/>
      <c r="M61" s="126"/>
      <c r="N61" s="127"/>
      <c r="O61" s="127"/>
    </row>
    <row r="62" spans="2:16" ht="34" customHeight="1" thickBot="1" x14ac:dyDescent="0.4">
      <c r="B62" s="221"/>
      <c r="C62" s="93"/>
      <c r="E62" s="1619"/>
      <c r="G62" s="1746" t="s">
        <v>98</v>
      </c>
      <c r="H62" s="1746"/>
      <c r="I62" s="670">
        <f>IF(ISNUMBER(I56),I56,0)+IF(ISNUMBER(I58),I58,0)+IF(ISNUMBER(I60),I60,0)</f>
        <v>0</v>
      </c>
      <c r="J62" s="1619"/>
      <c r="K62" s="243"/>
      <c r="M62" s="128">
        <f>SUM(M56+M58+M60)</f>
        <v>0</v>
      </c>
      <c r="N62" s="476" t="s">
        <v>99</v>
      </c>
      <c r="O62" s="127"/>
    </row>
    <row r="63" spans="2:16" ht="38.25" customHeight="1" x14ac:dyDescent="0.35">
      <c r="B63" s="221"/>
      <c r="C63" s="93"/>
      <c r="D63" s="93"/>
      <c r="E63" s="97"/>
      <c r="F63" s="94"/>
      <c r="G63" s="98"/>
      <c r="H63" s="118"/>
      <c r="I63" s="106" t="s">
        <v>100</v>
      </c>
      <c r="J63" s="85"/>
      <c r="K63" s="243"/>
    </row>
    <row r="64" spans="2:16" ht="8.25" customHeight="1" x14ac:dyDescent="0.35">
      <c r="B64" s="1158"/>
      <c r="C64" s="223"/>
      <c r="D64" s="223"/>
      <c r="E64" s="223"/>
      <c r="F64" s="223"/>
      <c r="G64" s="223"/>
      <c r="H64" s="223"/>
      <c r="I64" s="223"/>
      <c r="J64" s="223"/>
      <c r="K64" s="252"/>
    </row>
    <row r="65" spans="2:15" ht="13" customHeight="1" x14ac:dyDescent="0.35"/>
    <row r="66" spans="2:15" ht="13" customHeight="1" x14ac:dyDescent="0.35"/>
    <row r="67" spans="2:15" ht="13" customHeight="1" x14ac:dyDescent="0.35">
      <c r="B67" s="1172"/>
      <c r="C67" s="1173"/>
      <c r="D67" s="1173"/>
      <c r="E67" s="1173"/>
      <c r="F67" s="1173"/>
      <c r="G67" s="1173"/>
      <c r="H67" s="1173"/>
      <c r="I67" s="1173"/>
      <c r="J67" s="1173"/>
      <c r="K67" s="1074"/>
    </row>
    <row r="68" spans="2:15" ht="42" customHeight="1" x14ac:dyDescent="0.5">
      <c r="B68" s="1170"/>
      <c r="C68" s="1749" t="s">
        <v>111</v>
      </c>
      <c r="D68" s="1749"/>
      <c r="E68" s="1749"/>
      <c r="F68" s="1749"/>
      <c r="G68" s="1749"/>
      <c r="H68" s="1749"/>
      <c r="I68" s="1749"/>
      <c r="J68" s="1749"/>
      <c r="K68" s="1171"/>
    </row>
    <row r="69" spans="2:15" ht="54" customHeight="1" x14ac:dyDescent="0.35">
      <c r="B69" s="1075"/>
      <c r="C69" s="1748" t="s">
        <v>112</v>
      </c>
      <c r="D69" s="1748"/>
      <c r="E69" s="1748"/>
      <c r="F69" s="1748"/>
      <c r="G69" s="1748"/>
      <c r="H69" s="1748"/>
      <c r="I69" s="1748"/>
      <c r="J69" s="1748"/>
      <c r="K69" s="1076"/>
    </row>
    <row r="70" spans="2:15" ht="29.25" customHeight="1" x14ac:dyDescent="0.35">
      <c r="B70" s="87"/>
      <c r="C70" s="88"/>
      <c r="D70" s="828"/>
      <c r="E70" s="828"/>
      <c r="F70" s="828"/>
      <c r="G70" s="828"/>
      <c r="H70" s="828"/>
      <c r="I70" s="828"/>
      <c r="J70" s="828"/>
      <c r="K70" s="86"/>
    </row>
    <row r="71" spans="2:15" ht="35.25" customHeight="1" x14ac:dyDescent="0.35">
      <c r="B71" s="84"/>
      <c r="C71" s="110" t="s">
        <v>103</v>
      </c>
      <c r="D71" s="110"/>
      <c r="E71" s="111"/>
      <c r="F71" s="111"/>
      <c r="G71" s="111"/>
      <c r="H71" s="111"/>
      <c r="I71" s="111"/>
      <c r="J71" s="111"/>
      <c r="K71" s="86"/>
    </row>
    <row r="72" spans="2:15" ht="16" customHeight="1" x14ac:dyDescent="0.35">
      <c r="B72" s="84"/>
      <c r="K72" s="86"/>
    </row>
    <row r="73" spans="2:15" s="199" customFormat="1" ht="33" customHeight="1" x14ac:dyDescent="0.35">
      <c r="B73" s="1069"/>
      <c r="C73" s="1726" t="s">
        <v>94</v>
      </c>
      <c r="D73" s="1726"/>
      <c r="E73" s="1070"/>
      <c r="I73" s="104" t="s">
        <v>95</v>
      </c>
      <c r="J73" s="1070"/>
      <c r="K73" s="1071"/>
      <c r="N73" s="1072"/>
      <c r="O73" s="1072"/>
    </row>
    <row r="74" spans="2:15" ht="93" customHeight="1" x14ac:dyDescent="0.45">
      <c r="B74" s="92"/>
      <c r="C74" s="1716" t="s">
        <v>113</v>
      </c>
      <c r="D74" s="1716"/>
      <c r="E74" s="1716"/>
      <c r="F74" s="1716"/>
      <c r="I74" s="1716" t="s">
        <v>114</v>
      </c>
      <c r="J74" s="1716"/>
      <c r="K74" s="91"/>
      <c r="M74" s="1616" t="s">
        <v>97</v>
      </c>
      <c r="N74" s="474"/>
      <c r="O74" s="474"/>
    </row>
    <row r="75" spans="2:15" ht="21" customHeight="1" thickBot="1" x14ac:dyDescent="0.5">
      <c r="B75" s="92"/>
      <c r="C75" s="112"/>
      <c r="D75" s="113"/>
      <c r="E75" s="114"/>
      <c r="I75" s="1622"/>
      <c r="J75" s="1622"/>
      <c r="K75" s="91"/>
      <c r="M75" s="1618"/>
      <c r="N75" s="1618"/>
      <c r="O75" s="1618"/>
    </row>
    <row r="76" spans="2:15" ht="33" customHeight="1" thickBot="1" x14ac:dyDescent="0.4">
      <c r="B76" s="92"/>
      <c r="C76" s="93" t="s">
        <v>5</v>
      </c>
      <c r="D76" s="1727"/>
      <c r="E76" s="1728"/>
      <c r="F76" s="1729"/>
      <c r="I76" s="1494"/>
      <c r="J76" s="94"/>
      <c r="K76" s="86"/>
      <c r="M76" s="115">
        <f>IF(AND(ISNUMBER(I76),ISTEXT(D76)),VLOOKUP(D76,'III.a Lighting'!$Q$124:$T$128,4,0)*I76,0)</f>
        <v>0</v>
      </c>
      <c r="N76" s="85"/>
      <c r="O76" s="85"/>
    </row>
    <row r="77" spans="2:15" ht="11.25" customHeight="1" thickBot="1" x14ac:dyDescent="0.4">
      <c r="B77" s="92"/>
      <c r="C77" s="93"/>
      <c r="D77" s="93"/>
      <c r="E77" s="97"/>
      <c r="I77" s="116"/>
      <c r="J77" s="98"/>
      <c r="K77" s="86"/>
      <c r="M77" s="124"/>
      <c r="N77" s="85"/>
      <c r="O77" s="85"/>
    </row>
    <row r="78" spans="2:15" ht="33" customHeight="1" thickBot="1" x14ac:dyDescent="0.4">
      <c r="B78" s="92"/>
      <c r="C78" s="93" t="s">
        <v>7</v>
      </c>
      <c r="D78" s="1727"/>
      <c r="E78" s="1728"/>
      <c r="F78" s="1729"/>
      <c r="I78" s="1494"/>
      <c r="J78" s="98"/>
      <c r="K78" s="86"/>
      <c r="M78" s="115">
        <f>IF(AND(ISNUMBER(I78),ISTEXT(D78)),VLOOKUP(D78,'III.a Lighting'!$Q$124:$T$128,4,0)*I78,0)</f>
        <v>0</v>
      </c>
      <c r="N78" s="85"/>
      <c r="O78" s="85"/>
    </row>
    <row r="79" spans="2:15" ht="12" customHeight="1" thickBot="1" x14ac:dyDescent="0.4">
      <c r="B79" s="92"/>
      <c r="C79" s="93"/>
      <c r="D79" s="93"/>
      <c r="E79" s="97"/>
      <c r="I79" s="117"/>
      <c r="J79" s="98"/>
      <c r="K79" s="86"/>
      <c r="M79" s="124"/>
      <c r="N79" s="85"/>
      <c r="O79" s="85"/>
    </row>
    <row r="80" spans="2:15" ht="33" customHeight="1" thickBot="1" x14ac:dyDescent="0.4">
      <c r="B80" s="92"/>
      <c r="C80" s="93" t="s">
        <v>9</v>
      </c>
      <c r="D80" s="1727"/>
      <c r="E80" s="1728"/>
      <c r="F80" s="1729"/>
      <c r="I80" s="1494"/>
      <c r="J80" s="98"/>
      <c r="K80" s="86"/>
      <c r="M80" s="115">
        <f>IF(AND(ISNUMBER(I80),ISTEXT(D80)),VLOOKUP(D80,'III.a Lighting'!$Q$124:$T$128,4,0)*I80,0)</f>
        <v>0</v>
      </c>
      <c r="N80" s="85"/>
      <c r="O80" s="85"/>
    </row>
    <row r="81" spans="2:15" ht="18" x14ac:dyDescent="0.35">
      <c r="B81" s="92"/>
      <c r="C81" s="93"/>
      <c r="D81" s="127"/>
      <c r="E81" s="127"/>
      <c r="I81" s="101"/>
      <c r="J81" s="127"/>
      <c r="K81" s="86"/>
      <c r="M81" s="129"/>
      <c r="N81" s="85"/>
      <c r="O81" s="85"/>
    </row>
    <row r="82" spans="2:15" ht="34" customHeight="1" thickBot="1" x14ac:dyDescent="0.4">
      <c r="B82" s="92"/>
      <c r="C82" s="93"/>
      <c r="E82" s="1620"/>
      <c r="G82" s="1747" t="s">
        <v>98</v>
      </c>
      <c r="H82" s="1747"/>
      <c r="I82" s="670">
        <f>IF(ISNUMBER(I76),I76,0)+IF(ISNUMBER(I78),I78,0)+IF(ISNUMBER(I80),I80,0)</f>
        <v>0</v>
      </c>
      <c r="J82" s="1620"/>
      <c r="K82" s="86"/>
      <c r="M82" s="130">
        <f>SUM(M76+M78+M80)</f>
        <v>0</v>
      </c>
      <c r="N82" s="476" t="s">
        <v>99</v>
      </c>
      <c r="O82" s="85"/>
    </row>
    <row r="83" spans="2:15" s="199" customFormat="1" ht="50.25" customHeight="1" x14ac:dyDescent="0.35">
      <c r="B83" s="925"/>
      <c r="C83" s="189"/>
      <c r="D83" s="189"/>
      <c r="E83" s="97"/>
      <c r="I83" s="1174" t="s">
        <v>100</v>
      </c>
      <c r="J83" s="1175"/>
      <c r="K83" s="1073"/>
      <c r="M83" s="1751"/>
      <c r="N83" s="1751"/>
      <c r="O83" s="1751"/>
    </row>
    <row r="84" spans="2:15" ht="38.25" customHeight="1" x14ac:dyDescent="0.35">
      <c r="B84" s="119"/>
      <c r="C84" s="110" t="s">
        <v>106</v>
      </c>
      <c r="D84" s="110"/>
      <c r="E84" s="111"/>
      <c r="F84" s="111"/>
      <c r="G84" s="111"/>
      <c r="H84" s="111"/>
      <c r="I84" s="111"/>
      <c r="J84" s="111"/>
      <c r="K84" s="120"/>
    </row>
    <row r="85" spans="2:15" s="123" customFormat="1" ht="15" customHeight="1" x14ac:dyDescent="0.5">
      <c r="B85" s="121"/>
      <c r="K85" s="122"/>
    </row>
    <row r="86" spans="2:15" ht="31" customHeight="1" x14ac:dyDescent="0.4">
      <c r="B86" s="119"/>
      <c r="C86" s="1726" t="s">
        <v>107</v>
      </c>
      <c r="D86" s="1726"/>
      <c r="E86" s="1070"/>
      <c r="F86" s="199"/>
      <c r="G86" s="199"/>
      <c r="I86" s="104" t="s">
        <v>95</v>
      </c>
      <c r="J86" s="89"/>
      <c r="K86" s="120"/>
      <c r="M86" s="1702"/>
      <c r="N86" s="1702"/>
      <c r="O86" s="1702"/>
    </row>
    <row r="87" spans="2:15" ht="101.25" customHeight="1" x14ac:dyDescent="0.35">
      <c r="B87" s="119"/>
      <c r="C87" s="1716" t="s">
        <v>115</v>
      </c>
      <c r="D87" s="1716"/>
      <c r="E87" s="1716"/>
      <c r="F87" s="1716"/>
      <c r="I87" s="1716" t="s">
        <v>116</v>
      </c>
      <c r="J87" s="1716"/>
      <c r="K87" s="120"/>
      <c r="M87" s="1616" t="s">
        <v>97</v>
      </c>
      <c r="N87" s="474"/>
      <c r="O87" s="474"/>
    </row>
    <row r="88" spans="2:15" ht="7" customHeight="1" thickBot="1" x14ac:dyDescent="0.4">
      <c r="B88" s="119"/>
      <c r="C88" s="112"/>
      <c r="D88" s="113"/>
      <c r="E88" s="114"/>
      <c r="I88" s="1622"/>
      <c r="J88" s="1622"/>
      <c r="K88" s="120"/>
      <c r="M88" s="1618"/>
      <c r="N88" s="1618"/>
      <c r="O88" s="1618"/>
    </row>
    <row r="89" spans="2:15" ht="33" customHeight="1" thickBot="1" x14ac:dyDescent="0.4">
      <c r="B89" s="119"/>
      <c r="C89" s="93" t="s">
        <v>5</v>
      </c>
      <c r="D89" s="1743"/>
      <c r="E89" s="1744"/>
      <c r="F89" s="1745"/>
      <c r="I89" s="1494"/>
      <c r="J89" s="94"/>
      <c r="K89" s="120"/>
      <c r="M89" s="115">
        <f>IF(AND(ISNUMBER(I89),ISTEXT(D89)),VLOOKUP(D89,'III.a Lighting'!$Q$130:$T$137,4,0)*I89,0)</f>
        <v>0</v>
      </c>
      <c r="N89" s="85"/>
      <c r="O89" s="85"/>
    </row>
    <row r="90" spans="2:15" ht="11.25" customHeight="1" thickBot="1" x14ac:dyDescent="0.4">
      <c r="B90" s="119"/>
      <c r="C90" s="93"/>
      <c r="D90" s="93"/>
      <c r="E90" s="97"/>
      <c r="I90" s="116"/>
      <c r="J90" s="98"/>
      <c r="K90" s="120"/>
      <c r="M90" s="124"/>
      <c r="N90" s="85"/>
      <c r="O90" s="85"/>
    </row>
    <row r="91" spans="2:15" ht="33" customHeight="1" thickBot="1" x14ac:dyDescent="0.4">
      <c r="B91" s="119"/>
      <c r="C91" s="93" t="s">
        <v>7</v>
      </c>
      <c r="D91" s="1743"/>
      <c r="E91" s="1744"/>
      <c r="F91" s="1745"/>
      <c r="I91" s="1494"/>
      <c r="J91" s="98"/>
      <c r="K91" s="120"/>
      <c r="M91" s="115">
        <f>IF(AND(ISNUMBER(I91),ISTEXT(D91)),VLOOKUP(D91,'III.a Lighting'!$Q$130:$T$137,4,0)*I91,0)</f>
        <v>0</v>
      </c>
      <c r="N91" s="85"/>
      <c r="O91" s="85"/>
    </row>
    <row r="92" spans="2:15" ht="11.25" customHeight="1" thickBot="1" x14ac:dyDescent="0.4">
      <c r="B92" s="119"/>
      <c r="C92" s="93"/>
      <c r="D92" s="93"/>
      <c r="E92" s="97"/>
      <c r="I92" s="117"/>
      <c r="J92" s="98"/>
      <c r="K92" s="120"/>
      <c r="M92" s="124"/>
      <c r="N92" s="85"/>
      <c r="O92" s="85"/>
    </row>
    <row r="93" spans="2:15" ht="33" customHeight="1" thickBot="1" x14ac:dyDescent="0.4">
      <c r="B93" s="119"/>
      <c r="C93" s="93" t="s">
        <v>9</v>
      </c>
      <c r="D93" s="1743"/>
      <c r="E93" s="1744"/>
      <c r="F93" s="1745"/>
      <c r="I93" s="1494"/>
      <c r="J93" s="98"/>
      <c r="K93" s="120"/>
      <c r="M93" s="115">
        <f>IF(AND(ISNUMBER(I93),ISTEXT(D93)),VLOOKUP(D93,'III.a Lighting'!$Q$130:$T$137,4,0)*I93,0)</f>
        <v>0</v>
      </c>
      <c r="N93" s="85"/>
      <c r="O93" s="85"/>
    </row>
    <row r="94" spans="2:15" ht="18" x14ac:dyDescent="0.35">
      <c r="B94" s="119"/>
      <c r="C94" s="93"/>
      <c r="D94" s="125"/>
      <c r="E94" s="125"/>
      <c r="I94" s="101"/>
      <c r="J94" s="125"/>
      <c r="K94" s="120"/>
      <c r="M94" s="126"/>
      <c r="N94" s="127"/>
      <c r="O94" s="127"/>
    </row>
    <row r="95" spans="2:15" ht="34" customHeight="1" thickBot="1" x14ac:dyDescent="0.4">
      <c r="B95" s="119"/>
      <c r="C95" s="93"/>
      <c r="E95" s="1619"/>
      <c r="G95" s="1746" t="s">
        <v>98</v>
      </c>
      <c r="H95" s="1746"/>
      <c r="I95" s="670">
        <f>IF(ISNUMBER(I89),I89,0)+IF(ISNUMBER(I91),I91,0)+IF(ISNUMBER(I93),I93,0)</f>
        <v>0</v>
      </c>
      <c r="J95" s="1619"/>
      <c r="K95" s="120"/>
      <c r="M95" s="128">
        <f>SUM(M89+M91+M93)</f>
        <v>0</v>
      </c>
      <c r="N95" s="476" t="s">
        <v>99</v>
      </c>
      <c r="O95" s="127"/>
    </row>
    <row r="96" spans="2:15" ht="38.25" customHeight="1" x14ac:dyDescent="0.35">
      <c r="B96" s="119"/>
      <c r="C96" s="93"/>
      <c r="D96" s="93"/>
      <c r="E96" s="97"/>
      <c r="F96" s="94"/>
      <c r="G96" s="98"/>
      <c r="H96" s="118"/>
      <c r="I96" s="106" t="s">
        <v>100</v>
      </c>
      <c r="J96" s="85"/>
      <c r="K96" s="120"/>
    </row>
    <row r="97" spans="2:39" ht="8.25" customHeight="1" x14ac:dyDescent="0.35">
      <c r="B97" s="107"/>
      <c r="C97" s="108"/>
      <c r="D97" s="108"/>
      <c r="E97" s="108"/>
      <c r="F97" s="108"/>
      <c r="G97" s="108"/>
      <c r="H97" s="108"/>
      <c r="I97" s="108"/>
      <c r="J97" s="108"/>
      <c r="K97" s="109"/>
    </row>
    <row r="98" spans="2:39" ht="93" hidden="1" customHeight="1" x14ac:dyDescent="0.35"/>
    <row r="99" spans="2:39" ht="25" hidden="1" x14ac:dyDescent="0.5">
      <c r="D99" s="1732" t="s">
        <v>117</v>
      </c>
      <c r="E99" s="1732"/>
      <c r="F99" s="1732"/>
      <c r="G99" s="1732"/>
      <c r="H99" s="1732"/>
      <c r="I99" s="1732"/>
      <c r="J99" s="1732"/>
      <c r="K99" s="1732"/>
      <c r="L99" s="1732"/>
      <c r="M99" s="1732"/>
    </row>
    <row r="100" spans="2:39" ht="18" hidden="1" customHeight="1" x14ac:dyDescent="0.5">
      <c r="D100" s="137"/>
      <c r="E100" s="137"/>
      <c r="F100" s="137"/>
      <c r="G100" s="137"/>
      <c r="H100" s="137"/>
      <c r="I100" s="137"/>
      <c r="J100" s="137"/>
      <c r="K100" s="137"/>
      <c r="L100" s="139"/>
      <c r="M100" s="139"/>
      <c r="N100" s="139"/>
      <c r="O100" s="139"/>
      <c r="P100" s="139"/>
      <c r="Q100" s="139"/>
      <c r="R100" s="139"/>
      <c r="S100" s="139"/>
      <c r="T100" s="139"/>
      <c r="U100" s="139"/>
      <c r="V100" s="139"/>
      <c r="W100" s="139"/>
      <c r="X100" s="139"/>
      <c r="Y100" s="139"/>
      <c r="Z100" s="139"/>
    </row>
    <row r="101" spans="2:39" ht="23.25" hidden="1" customHeight="1" x14ac:dyDescent="0.35">
      <c r="D101" s="1750" t="s">
        <v>118</v>
      </c>
      <c r="E101" s="1750"/>
      <c r="F101" s="1750"/>
      <c r="G101" s="1750"/>
      <c r="H101" s="1750"/>
      <c r="I101" s="1750"/>
      <c r="J101" s="1750"/>
      <c r="K101" s="1750"/>
      <c r="L101" s="135"/>
      <c r="M101" s="135"/>
    </row>
    <row r="102" spans="2:39" hidden="1" x14ac:dyDescent="0.35">
      <c r="D102" s="1717" t="s">
        <v>119</v>
      </c>
      <c r="E102" s="1718"/>
      <c r="F102" s="1721" t="s">
        <v>120</v>
      </c>
      <c r="G102" s="1722"/>
      <c r="H102" s="1722"/>
      <c r="I102" s="1723"/>
      <c r="J102" s="1739" t="s">
        <v>98</v>
      </c>
      <c r="K102" s="1740"/>
    </row>
    <row r="103" spans="2:39" hidden="1" x14ac:dyDescent="0.35">
      <c r="D103" s="1719"/>
      <c r="E103" s="1720"/>
      <c r="F103" s="469" t="s">
        <v>97</v>
      </c>
      <c r="G103" s="1735" t="s">
        <v>121</v>
      </c>
      <c r="H103" s="1736"/>
      <c r="I103" s="470" t="s">
        <v>122</v>
      </c>
      <c r="J103" s="1741"/>
      <c r="K103" s="1742"/>
    </row>
    <row r="104" spans="2:39" hidden="1" x14ac:dyDescent="0.35">
      <c r="D104" s="1705" t="s">
        <v>123</v>
      </c>
      <c r="E104" s="1706"/>
      <c r="F104" s="471">
        <f>M28</f>
        <v>0</v>
      </c>
      <c r="G104" s="1733">
        <v>2</v>
      </c>
      <c r="H104" s="1734"/>
      <c r="I104" s="472">
        <f>1-I105-I106-I107-I108</f>
        <v>0.7</v>
      </c>
      <c r="J104" s="1737">
        <f>100*F104/G104*I104</f>
        <v>0</v>
      </c>
      <c r="K104" s="1738"/>
    </row>
    <row r="105" spans="2:39" hidden="1" x14ac:dyDescent="0.35">
      <c r="D105" s="1705" t="s">
        <v>124</v>
      </c>
      <c r="E105" s="1706"/>
      <c r="F105" s="471">
        <f>M48</f>
        <v>0</v>
      </c>
      <c r="G105" s="1733">
        <v>2</v>
      </c>
      <c r="H105" s="1734"/>
      <c r="I105" s="472">
        <f>IF(F105&lt;0,0,5%)</f>
        <v>0.05</v>
      </c>
      <c r="J105" s="1737">
        <f>100*F105/G105*I105</f>
        <v>0</v>
      </c>
      <c r="K105" s="1738"/>
    </row>
    <row r="106" spans="2:39" hidden="1" x14ac:dyDescent="0.35">
      <c r="D106" s="1705" t="s">
        <v>125</v>
      </c>
      <c r="E106" s="1706"/>
      <c r="F106" s="471">
        <f>M62</f>
        <v>0</v>
      </c>
      <c r="G106" s="1733">
        <v>2</v>
      </c>
      <c r="H106" s="1734"/>
      <c r="I106" s="472">
        <f>IF(F106&lt;0,0,5%)</f>
        <v>0.05</v>
      </c>
      <c r="J106" s="1737">
        <f>100*F106/G106*I106</f>
        <v>0</v>
      </c>
      <c r="K106" s="1738"/>
    </row>
    <row r="107" spans="2:39" hidden="1" x14ac:dyDescent="0.35">
      <c r="D107" s="1705" t="s">
        <v>126</v>
      </c>
      <c r="E107" s="1706"/>
      <c r="F107" s="471">
        <f>M82</f>
        <v>0</v>
      </c>
      <c r="G107" s="1733">
        <v>2</v>
      </c>
      <c r="H107" s="1734"/>
      <c r="I107" s="472">
        <f>IF(F107&lt;0,0,10%)</f>
        <v>0.1</v>
      </c>
      <c r="J107" s="1737">
        <f>100*F107/G107*I107</f>
        <v>0</v>
      </c>
      <c r="K107" s="1738"/>
    </row>
    <row r="108" spans="2:39" ht="18" hidden="1" customHeight="1" x14ac:dyDescent="0.35">
      <c r="D108" s="1705" t="s">
        <v>127</v>
      </c>
      <c r="E108" s="1706"/>
      <c r="F108" s="473">
        <f>M95</f>
        <v>0</v>
      </c>
      <c r="G108" s="1707">
        <v>2</v>
      </c>
      <c r="H108" s="1708"/>
      <c r="I108" s="472">
        <f>IF(F108&lt;0,0,10%)</f>
        <v>0.1</v>
      </c>
      <c r="J108" s="1709">
        <f>100*F108/G108*I108</f>
        <v>0</v>
      </c>
      <c r="K108" s="1710"/>
    </row>
    <row r="109" spans="2:39" ht="18" hidden="1" x14ac:dyDescent="0.4">
      <c r="D109" s="1711" t="s">
        <v>128</v>
      </c>
      <c r="E109" s="1712"/>
      <c r="F109" s="1617">
        <f>SUM(F104:F108)</f>
        <v>0</v>
      </c>
      <c r="G109" s="1713">
        <f>SUM(G104:G108)</f>
        <v>10</v>
      </c>
      <c r="H109" s="1713"/>
      <c r="I109" s="1617">
        <f>SUM(I104:I108)</f>
        <v>1</v>
      </c>
      <c r="J109" s="1714">
        <f>SUM(J104:J108)</f>
        <v>0</v>
      </c>
      <c r="K109" s="1715"/>
    </row>
    <row r="110" spans="2:39" hidden="1" x14ac:dyDescent="0.35">
      <c r="F110" s="468"/>
      <c r="G110" s="468"/>
      <c r="H110" s="468"/>
      <c r="I110" s="468"/>
      <c r="J110" s="468"/>
    </row>
    <row r="111" spans="2:39" ht="16" hidden="1" customHeight="1" x14ac:dyDescent="0.5">
      <c r="D111" s="1704" t="s">
        <v>129</v>
      </c>
      <c r="E111" s="1704"/>
      <c r="F111" s="1704"/>
      <c r="G111" s="1704"/>
      <c r="H111" s="1704"/>
      <c r="I111" s="1704"/>
      <c r="J111" s="1704"/>
      <c r="K111" s="1704"/>
      <c r="Q111" s="1732" t="s">
        <v>130</v>
      </c>
      <c r="R111" s="1732"/>
      <c r="S111" s="1732"/>
      <c r="T111" s="1732"/>
      <c r="U111" s="1732"/>
      <c r="V111" s="139"/>
      <c r="W111" s="139"/>
      <c r="X111" s="139"/>
      <c r="Y111" s="139"/>
      <c r="Z111" s="139"/>
      <c r="AA111" s="139"/>
      <c r="AB111" s="139"/>
      <c r="AC111" s="139"/>
      <c r="AD111" s="139"/>
      <c r="AE111" s="139"/>
      <c r="AF111" s="139"/>
      <c r="AG111" s="139"/>
      <c r="AH111" s="139"/>
      <c r="AI111" s="139"/>
      <c r="AJ111" s="139"/>
      <c r="AK111" s="139"/>
      <c r="AL111" s="139"/>
      <c r="AM111" s="139"/>
    </row>
    <row r="112" spans="2:39" ht="16" hidden="1" customHeight="1" x14ac:dyDescent="0.5">
      <c r="D112" s="1704"/>
      <c r="E112" s="1704"/>
      <c r="F112" s="1704"/>
      <c r="G112" s="1704"/>
      <c r="H112" s="1704"/>
      <c r="I112" s="1704"/>
      <c r="J112" s="1704"/>
      <c r="K112" s="1704"/>
      <c r="Q112" s="1732"/>
      <c r="R112" s="1732"/>
      <c r="S112" s="1732"/>
      <c r="T112" s="1732"/>
      <c r="U112" s="1732"/>
      <c r="V112" s="139"/>
      <c r="W112" s="139"/>
      <c r="X112" s="139"/>
      <c r="Y112" s="139"/>
      <c r="Z112" s="139"/>
      <c r="AA112" s="139"/>
      <c r="AB112" s="139"/>
      <c r="AC112" s="139"/>
      <c r="AD112" s="139"/>
      <c r="AE112" s="139"/>
      <c r="AF112" s="139"/>
      <c r="AG112" s="139"/>
      <c r="AH112" s="139"/>
      <c r="AI112" s="139"/>
      <c r="AJ112" s="139"/>
      <c r="AK112" s="139"/>
      <c r="AL112" s="139"/>
      <c r="AM112" s="139"/>
    </row>
    <row r="113" spans="4:25" hidden="1" x14ac:dyDescent="0.35">
      <c r="D113" s="1704"/>
      <c r="E113" s="1704"/>
      <c r="F113" s="1704"/>
      <c r="G113" s="1704"/>
      <c r="H113" s="1704"/>
      <c r="I113" s="1704"/>
      <c r="J113" s="1704"/>
      <c r="K113" s="1704"/>
    </row>
    <row r="114" spans="4:25" hidden="1" x14ac:dyDescent="0.35">
      <c r="D114" s="1703" t="s">
        <v>131</v>
      </c>
      <c r="E114" s="1703"/>
      <c r="F114" s="1703"/>
      <c r="G114" s="1703"/>
      <c r="H114" s="1703"/>
      <c r="I114" s="1703"/>
      <c r="J114" s="1703"/>
      <c r="K114" s="1703"/>
      <c r="L114" s="140"/>
    </row>
    <row r="115" spans="4:25" ht="25" hidden="1" customHeight="1" x14ac:dyDescent="0.5">
      <c r="D115" s="1703"/>
      <c r="E115" s="1703"/>
      <c r="F115" s="1703"/>
      <c r="G115" s="1703"/>
      <c r="H115" s="1703"/>
      <c r="I115" s="1703"/>
      <c r="J115" s="1703"/>
      <c r="K115" s="1703"/>
      <c r="S115" s="143"/>
      <c r="V115" s="143"/>
      <c r="W115" s="142" t="s">
        <v>132</v>
      </c>
      <c r="X115" s="143"/>
      <c r="Y115" s="143"/>
    </row>
    <row r="116" spans="4:25" ht="25" hidden="1" x14ac:dyDescent="0.5">
      <c r="M116" s="142" t="s">
        <v>133</v>
      </c>
      <c r="Q116" s="144" t="s">
        <v>134</v>
      </c>
      <c r="R116" s="144"/>
      <c r="S116" s="144"/>
      <c r="T116" s="144" t="s">
        <v>97</v>
      </c>
      <c r="V116" s="143"/>
      <c r="W116" s="145" t="s">
        <v>135</v>
      </c>
      <c r="X116" s="145" t="s">
        <v>136</v>
      </c>
      <c r="Y116" s="145" t="s">
        <v>137</v>
      </c>
    </row>
    <row r="117" spans="4:25" ht="17.5" hidden="1" x14ac:dyDescent="0.35">
      <c r="Q117" s="152" t="s">
        <v>138</v>
      </c>
      <c r="R117" s="146"/>
      <c r="S117" s="147"/>
      <c r="T117" s="148">
        <v>1</v>
      </c>
      <c r="V117" s="149">
        <v>1</v>
      </c>
      <c r="W117" s="149">
        <f>IF((1-(IF(ISNUMBER('III.a Lighting'!I$24),'III.a Lighting'!I$24,0)+IF(ISNUMBER('III.a Lighting'!I$26),'III.a Lighting'!I$26,0)))&lt;'III.a Lighting'!V117,"",'III.a Lighting'!V117)</f>
        <v>1</v>
      </c>
      <c r="X117" s="149">
        <f>IF((1-(IF(ISNUMBER('III.a Lighting'!I$22),'III.a Lighting'!I$22,0)+IF(ISNUMBER('III.a Lighting'!I$26),'III.a Lighting'!I$26,0)))&lt;'III.a Lighting'!V117,"",'III.a Lighting'!V117)</f>
        <v>1</v>
      </c>
      <c r="Y117" s="149">
        <f>IF((1-(IF(ISNUMBER('III.a Lighting'!I$22),'III.a Lighting'!I$22,0)+IF(ISNUMBER('III.a Lighting'!I$24),'III.a Lighting'!I$24,0)))&lt;'III.a Lighting'!V117,"",'III.a Lighting'!V117)</f>
        <v>1</v>
      </c>
    </row>
    <row r="118" spans="4:25" ht="17.5" hidden="1" x14ac:dyDescent="0.35">
      <c r="Q118" s="152" t="s">
        <v>139</v>
      </c>
      <c r="R118" s="150"/>
      <c r="S118" s="134"/>
      <c r="T118" s="148">
        <v>0</v>
      </c>
      <c r="V118" s="149">
        <v>0.75</v>
      </c>
      <c r="W118" s="149">
        <f>IF((1-(IF(ISNUMBER('III.a Lighting'!I$24),'III.a Lighting'!I$24,0)+IF(ISNUMBER('III.a Lighting'!I$26),'III.a Lighting'!I$26,0)))&lt;'III.a Lighting'!V118,"",'III.a Lighting'!V118)</f>
        <v>0.75</v>
      </c>
      <c r="X118" s="149">
        <f>IF((1-(IF(ISNUMBER('III.a Lighting'!I$22),'III.a Lighting'!I$22,0)+IF(ISNUMBER('III.a Lighting'!I$26),'III.a Lighting'!I$26,0)))&lt;'III.a Lighting'!V118,"",'III.a Lighting'!V118)</f>
        <v>0.75</v>
      </c>
      <c r="Y118" s="149">
        <f>IF((1-(IF(ISNUMBER('III.a Lighting'!I$22),'III.a Lighting'!I$22,0)+IF(ISNUMBER('III.a Lighting'!I$24),'III.a Lighting'!I$24,0)))&lt;'III.a Lighting'!V118,"",'III.a Lighting'!V118)</f>
        <v>0.75</v>
      </c>
    </row>
    <row r="119" spans="4:25" ht="17.5" hidden="1" x14ac:dyDescent="0.35">
      <c r="Q119" s="152" t="s">
        <v>140</v>
      </c>
      <c r="R119" s="146"/>
      <c r="S119" s="147"/>
      <c r="T119" s="151">
        <v>2</v>
      </c>
      <c r="V119" s="149">
        <v>0.5</v>
      </c>
      <c r="W119" s="149">
        <f>IF((1-(IF(ISNUMBER('III.a Lighting'!I$24),'III.a Lighting'!I$24,0)+IF(ISNUMBER('III.a Lighting'!I$26),'III.a Lighting'!I$26,0)))&lt;'III.a Lighting'!V119,"",'III.a Lighting'!V119)</f>
        <v>0.5</v>
      </c>
      <c r="X119" s="149">
        <f>IF((1-(IF(ISNUMBER('III.a Lighting'!I$22),'III.a Lighting'!I$22,0)+IF(ISNUMBER('III.a Lighting'!I$26),'III.a Lighting'!I$26,0)))&lt;'III.a Lighting'!V119,"",'III.a Lighting'!V119)</f>
        <v>0.5</v>
      </c>
      <c r="Y119" s="149">
        <f>IF((1-(IF(ISNUMBER('III.a Lighting'!I$22),'III.a Lighting'!I$22,0)+IF(ISNUMBER('III.a Lighting'!I$24),'III.a Lighting'!I$24,0)))&lt;'III.a Lighting'!V119,"",'III.a Lighting'!V119)</f>
        <v>0.5</v>
      </c>
    </row>
    <row r="120" spans="4:25" ht="17.5" hidden="1" x14ac:dyDescent="0.35">
      <c r="Q120" s="152" t="s">
        <v>141</v>
      </c>
      <c r="R120" s="132"/>
      <c r="S120" s="133"/>
      <c r="T120" s="148">
        <v>1</v>
      </c>
      <c r="V120" s="149">
        <v>0.25</v>
      </c>
      <c r="W120" s="149">
        <f>IF((1-(IF(ISNUMBER('III.a Lighting'!I$24),'III.a Lighting'!I$24,0)+IF(ISNUMBER('III.a Lighting'!I$26),'III.a Lighting'!I$26,0)))&lt;'III.a Lighting'!V120,"",'III.a Lighting'!V120)</f>
        <v>0.25</v>
      </c>
      <c r="X120" s="149">
        <f>IF((1-(IF(ISNUMBER('III.a Lighting'!I$22),'III.a Lighting'!I$22,0)+IF(ISNUMBER('III.a Lighting'!I$26),'III.a Lighting'!I$26,0)))&lt;'III.a Lighting'!V120,"",'III.a Lighting'!V120)</f>
        <v>0.25</v>
      </c>
      <c r="Y120" s="149">
        <f>IF((1-(IF(ISNUMBER('III.a Lighting'!I$22),'III.a Lighting'!I$22,0)+IF(ISNUMBER('III.a Lighting'!I$24),'III.a Lighting'!I$24,0)))&lt;'III.a Lighting'!V120,"",'III.a Lighting'!V120)</f>
        <v>0.25</v>
      </c>
    </row>
    <row r="121" spans="4:25" ht="17.5" hidden="1" x14ac:dyDescent="0.35">
      <c r="R121" s="143"/>
      <c r="S121" s="143"/>
      <c r="V121" s="149">
        <v>0</v>
      </c>
      <c r="W121" s="149">
        <f>IF((1-(IF(ISNUMBER('III.a Lighting'!I$24),'III.a Lighting'!I$24,0)+IF(ISNUMBER('III.a Lighting'!I$26),'III.a Lighting'!I$26,0)))&lt;'III.a Lighting'!V121,"",'III.a Lighting'!V121)</f>
        <v>0</v>
      </c>
      <c r="X121" s="149">
        <f>IF((1-(IF(ISNUMBER('III.a Lighting'!I$22),'III.a Lighting'!I$22,0)+IF(ISNUMBER('III.a Lighting'!I$26),'III.a Lighting'!I$26,0)))&lt;'III.a Lighting'!V121,"",'III.a Lighting'!V121)</f>
        <v>0</v>
      </c>
      <c r="Y121" s="149">
        <f>IF((1-(IF(ISNUMBER('III.a Lighting'!I$22),'III.a Lighting'!I$22,0)+IF(ISNUMBER('III.a Lighting'!I$24),'III.a Lighting'!I$24,0)))&lt;'III.a Lighting'!V121,"",'III.a Lighting'!V121)</f>
        <v>0</v>
      </c>
    </row>
    <row r="122" spans="4:25" ht="25" hidden="1" x14ac:dyDescent="0.5">
      <c r="S122" s="143"/>
      <c r="V122" s="143"/>
      <c r="W122" s="142" t="s">
        <v>132</v>
      </c>
      <c r="X122" s="143"/>
      <c r="Y122" s="143"/>
    </row>
    <row r="123" spans="4:25" ht="25" hidden="1" x14ac:dyDescent="0.5">
      <c r="D123" s="140"/>
      <c r="E123" s="140"/>
      <c r="F123" s="141"/>
      <c r="G123" s="140"/>
      <c r="H123" s="140"/>
      <c r="I123" s="140"/>
      <c r="J123" s="140"/>
      <c r="K123" s="140"/>
      <c r="L123" s="140"/>
      <c r="M123" s="142" t="s">
        <v>142</v>
      </c>
      <c r="Q123" s="144" t="s">
        <v>134</v>
      </c>
      <c r="R123" s="144"/>
      <c r="S123" s="144"/>
      <c r="T123" s="144" t="s">
        <v>97</v>
      </c>
      <c r="V123" s="143"/>
      <c r="W123" s="145" t="s">
        <v>135</v>
      </c>
      <c r="X123" s="145" t="s">
        <v>136</v>
      </c>
      <c r="Y123" s="145" t="s">
        <v>137</v>
      </c>
    </row>
    <row r="124" spans="4:25" ht="17.5" x14ac:dyDescent="0.35">
      <c r="D124" s="140"/>
      <c r="E124" s="140"/>
      <c r="F124" s="141"/>
      <c r="G124" s="140"/>
      <c r="H124" s="140"/>
      <c r="I124" s="140"/>
      <c r="J124" s="140"/>
      <c r="K124" s="140"/>
      <c r="L124" s="140"/>
      <c r="Q124" s="152" t="s">
        <v>143</v>
      </c>
      <c r="R124" s="150"/>
      <c r="S124" s="134"/>
      <c r="T124" s="148">
        <v>1</v>
      </c>
      <c r="V124" s="149">
        <v>1</v>
      </c>
      <c r="W124" s="149">
        <f>IF((1-(IF(ISNUMBER('III.a Lighting'!I$78),'III.a Lighting'!I$78,0)+IF(ISNUMBER('III.a Lighting'!I$80),'III.a Lighting'!I$80,0)))&lt;'III.a Lighting'!V124,"",'III.a Lighting'!V124)</f>
        <v>1</v>
      </c>
      <c r="X124" s="149">
        <f>IF((1-(IF(ISNUMBER('III.a Lighting'!I$76),'III.a Lighting'!I$76,0)+IF(ISNUMBER('III.a Lighting'!I$80),'III.a Lighting'!I$80,0)))&lt;'III.a Lighting'!V124,"",'III.a Lighting'!V124)</f>
        <v>1</v>
      </c>
      <c r="Y124" s="149">
        <f>IF((1-(IF(ISNUMBER('III.a Lighting'!I$78),'III.a Lighting'!I$78,0)+IF(ISNUMBER('III.a Lighting'!I$76),'III.a Lighting'!I$76,0)))&lt;'III.a Lighting'!V124,"",'III.a Lighting'!V124)</f>
        <v>1</v>
      </c>
    </row>
    <row r="125" spans="4:25" ht="17.5" x14ac:dyDescent="0.35">
      <c r="D125" s="140"/>
      <c r="E125" s="140"/>
      <c r="F125" s="141"/>
      <c r="G125" s="140"/>
      <c r="H125" s="140"/>
      <c r="I125" s="140"/>
      <c r="J125" s="140"/>
      <c r="K125" s="140"/>
      <c r="L125" s="140"/>
      <c r="Q125" s="152" t="s">
        <v>144</v>
      </c>
      <c r="R125" s="150"/>
      <c r="S125" s="134"/>
      <c r="T125" s="148">
        <v>0</v>
      </c>
      <c r="V125" s="149">
        <v>0.75</v>
      </c>
      <c r="W125" s="149">
        <f>IF((1-(IF(ISNUMBER('III.a Lighting'!I$78),'III.a Lighting'!I$78,0)+IF(ISNUMBER('III.a Lighting'!I$80),'III.a Lighting'!I$80,0)))&lt;'III.a Lighting'!V125,"",'III.a Lighting'!V125)</f>
        <v>0.75</v>
      </c>
      <c r="X125" s="149">
        <f>IF((1-(IF(ISNUMBER('III.a Lighting'!I$76),'III.a Lighting'!I$76,0)+IF(ISNUMBER('III.a Lighting'!I$80),'III.a Lighting'!I$80,0)))&lt;'III.a Lighting'!V125,"",'III.a Lighting'!V125)</f>
        <v>0.75</v>
      </c>
      <c r="Y125" s="149">
        <f>IF((1-(IF(ISNUMBER('III.a Lighting'!I$78),'III.a Lighting'!I$78,0)+IF(ISNUMBER('III.a Lighting'!I$76),'III.a Lighting'!I$76,0)))&lt;'III.a Lighting'!V125,"",'III.a Lighting'!V125)</f>
        <v>0.75</v>
      </c>
    </row>
    <row r="126" spans="4:25" ht="17.5" x14ac:dyDescent="0.35">
      <c r="D126" s="140"/>
      <c r="E126" s="140"/>
      <c r="F126" s="141"/>
      <c r="G126" s="140"/>
      <c r="H126" s="140"/>
      <c r="I126" s="140"/>
      <c r="J126" s="140"/>
      <c r="K126" s="140"/>
      <c r="L126" s="140"/>
      <c r="Q126" s="152" t="s">
        <v>139</v>
      </c>
      <c r="R126" s="146"/>
      <c r="S126" s="147"/>
      <c r="T126" s="148">
        <v>0</v>
      </c>
      <c r="V126" s="149">
        <v>0.5</v>
      </c>
      <c r="W126" s="149">
        <f>IF((1-(IF(ISNUMBER('III.a Lighting'!I$78),'III.a Lighting'!I$78,0)+IF(ISNUMBER('III.a Lighting'!I$80),'III.a Lighting'!I$80,0)))&lt;'III.a Lighting'!V126,"",'III.a Lighting'!V126)</f>
        <v>0.5</v>
      </c>
      <c r="X126" s="149">
        <f>IF((1-(IF(ISNUMBER('III.a Lighting'!I$76),'III.a Lighting'!I$76,0)+IF(ISNUMBER('III.a Lighting'!I$80),'III.a Lighting'!I$80,0)))&lt;'III.a Lighting'!V126,"",'III.a Lighting'!V126)</f>
        <v>0.5</v>
      </c>
      <c r="Y126" s="149">
        <f>IF((1-(IF(ISNUMBER('III.a Lighting'!I$78),'III.a Lighting'!I$78,0)+IF(ISNUMBER('III.a Lighting'!I$76),'III.a Lighting'!I$76,0)))&lt;'III.a Lighting'!V126,"",'III.a Lighting'!V126)</f>
        <v>0.5</v>
      </c>
    </row>
    <row r="127" spans="4:25" ht="17.5" x14ac:dyDescent="0.35">
      <c r="D127" s="140"/>
      <c r="E127" s="140"/>
      <c r="F127" s="141"/>
      <c r="G127" s="140"/>
      <c r="H127" s="140"/>
      <c r="I127" s="140"/>
      <c r="J127" s="140"/>
      <c r="K127" s="140"/>
      <c r="L127" s="140"/>
      <c r="Q127" s="620" t="s">
        <v>145</v>
      </c>
      <c r="R127" s="150"/>
      <c r="S127" s="134"/>
      <c r="T127" s="148">
        <v>2</v>
      </c>
      <c r="V127" s="149">
        <v>0.25</v>
      </c>
      <c r="W127" s="149">
        <f>IF((1-(IF(ISNUMBER('III.a Lighting'!I$78),'III.a Lighting'!I$78,0)+IF(ISNUMBER('III.a Lighting'!I$80),'III.a Lighting'!I$80,0)))&lt;'III.a Lighting'!V127,"",'III.a Lighting'!V127)</f>
        <v>0.25</v>
      </c>
      <c r="X127" s="149">
        <f>IF((1-(IF(ISNUMBER('III.a Lighting'!I$76),'III.a Lighting'!I$76,0)+IF(ISNUMBER('III.a Lighting'!I$80),'III.a Lighting'!I$80,0)))&lt;'III.a Lighting'!V127,"",'III.a Lighting'!V127)</f>
        <v>0.25</v>
      </c>
      <c r="Y127" s="149">
        <f>IF((1-(IF(ISNUMBER('III.a Lighting'!I$78),'III.a Lighting'!I$78,0)+IF(ISNUMBER('III.a Lighting'!I$76),'III.a Lighting'!I$76,0)))&lt;'III.a Lighting'!V127,"",'III.a Lighting'!V127)</f>
        <v>0.25</v>
      </c>
    </row>
    <row r="128" spans="4:25" ht="17.5" x14ac:dyDescent="0.35">
      <c r="D128" s="140"/>
      <c r="E128" s="140"/>
      <c r="F128" s="141"/>
      <c r="G128" s="140"/>
      <c r="H128" s="140"/>
      <c r="I128" s="140"/>
      <c r="J128" s="140"/>
      <c r="K128" s="140"/>
      <c r="L128" s="140"/>
      <c r="Q128" s="621" t="s">
        <v>146</v>
      </c>
      <c r="R128" s="622"/>
      <c r="S128" s="623"/>
      <c r="T128" s="151">
        <v>-1</v>
      </c>
      <c r="V128" s="149">
        <v>0</v>
      </c>
      <c r="W128" s="149">
        <f>IF((1-(IF(ISNUMBER('III.a Lighting'!I$78),'III.a Lighting'!I$78,0)+IF(ISNUMBER('III.a Lighting'!I$80),'III.a Lighting'!I$80,0)))&lt;'III.a Lighting'!V128,"",'III.a Lighting'!V128)</f>
        <v>0</v>
      </c>
      <c r="X128" s="149">
        <f>IF((1-(IF(ISNUMBER('III.a Lighting'!I$76),'III.a Lighting'!I$76,0)+IF(ISNUMBER('III.a Lighting'!I$80),'III.a Lighting'!I$80,0)))&lt;'III.a Lighting'!V128,"",'III.a Lighting'!V128)</f>
        <v>0</v>
      </c>
      <c r="Y128" s="149">
        <f>IF((1-(IF(ISNUMBER('III.a Lighting'!I$78),'III.a Lighting'!I$78,0)+IF(ISNUMBER('III.a Lighting'!I$76),'III.a Lighting'!I$76,0)))&lt;'III.a Lighting'!V128,"",'III.a Lighting'!V128)</f>
        <v>0</v>
      </c>
    </row>
    <row r="129" spans="4:25" ht="25" x14ac:dyDescent="0.5">
      <c r="D129" s="140"/>
      <c r="E129" s="140"/>
      <c r="F129" s="141"/>
      <c r="G129" s="140"/>
      <c r="H129" s="140"/>
      <c r="I129" s="140"/>
      <c r="J129" s="140"/>
      <c r="K129" s="140"/>
      <c r="L129" s="140"/>
      <c r="M129" s="142" t="s">
        <v>147</v>
      </c>
      <c r="Q129" s="144" t="s">
        <v>134</v>
      </c>
      <c r="R129" s="144"/>
      <c r="S129" s="144"/>
      <c r="T129" s="144" t="s">
        <v>97</v>
      </c>
      <c r="V129" s="143"/>
      <c r="W129" s="142" t="s">
        <v>132</v>
      </c>
      <c r="X129" s="143"/>
      <c r="Y129" s="143"/>
    </row>
    <row r="130" spans="4:25" ht="17.5" x14ac:dyDescent="0.35">
      <c r="D130" s="140"/>
      <c r="E130" s="140"/>
      <c r="F130" s="141"/>
      <c r="G130" s="140"/>
      <c r="H130" s="140"/>
      <c r="I130" s="140"/>
      <c r="J130" s="140"/>
      <c r="K130" s="140"/>
      <c r="L130" s="140"/>
      <c r="Q130" s="152" t="s">
        <v>148</v>
      </c>
      <c r="R130" s="146"/>
      <c r="S130" s="147"/>
      <c r="T130" s="153">
        <v>2</v>
      </c>
      <c r="V130" s="143"/>
      <c r="W130" s="145" t="s">
        <v>135</v>
      </c>
      <c r="X130" s="145" t="s">
        <v>136</v>
      </c>
      <c r="Y130" s="145" t="s">
        <v>137</v>
      </c>
    </row>
    <row r="131" spans="4:25" ht="17.5" x14ac:dyDescent="0.35">
      <c r="D131" s="140"/>
      <c r="E131" s="140"/>
      <c r="F131" s="141"/>
      <c r="G131" s="140"/>
      <c r="H131" s="140"/>
      <c r="I131" s="140"/>
      <c r="J131" s="140"/>
      <c r="K131" s="140"/>
      <c r="L131" s="140"/>
      <c r="Q131" s="152" t="s">
        <v>149</v>
      </c>
      <c r="R131" s="146"/>
      <c r="S131" s="147"/>
      <c r="T131" s="153">
        <v>1.5</v>
      </c>
      <c r="V131" s="149">
        <v>1</v>
      </c>
      <c r="W131" s="149">
        <f>IF((1-(IF(ISNUMBER('III.a Lighting'!I$91),'III.a Lighting'!I$91,0)+IF(ISNUMBER('III.a Lighting'!I$93),'III.a Lighting'!I$93,0)))&lt;'III.a Lighting'!V131,"",'III.a Lighting'!V131)</f>
        <v>1</v>
      </c>
      <c r="X131" s="149">
        <f>IF((1-(IF(ISNUMBER('III.a Lighting'!I$89),'III.a Lighting'!I$89,0)+IF(ISNUMBER('III.a Lighting'!I$93),'III.a Lighting'!I$93,0)))&lt;'III.a Lighting'!V131,"",'III.a Lighting'!V131)</f>
        <v>1</v>
      </c>
      <c r="Y131" s="149">
        <f>IF((1-(IF(ISNUMBER('III.a Lighting'!I$91),'III.a Lighting'!I$91,0)+IF(ISNUMBER('III.a Lighting'!I$89),'III.a Lighting'!I$89,0)))&lt;'III.a Lighting'!V131,"",'III.a Lighting'!V131)</f>
        <v>1</v>
      </c>
    </row>
    <row r="132" spans="4:25" ht="17.5" x14ac:dyDescent="0.35">
      <c r="D132" s="140"/>
      <c r="E132" s="140"/>
      <c r="F132" s="141"/>
      <c r="G132" s="140"/>
      <c r="H132" s="140"/>
      <c r="I132" s="140"/>
      <c r="J132" s="140"/>
      <c r="K132" s="140"/>
      <c r="L132" s="140"/>
      <c r="Q132" s="152" t="s">
        <v>150</v>
      </c>
      <c r="R132" s="146"/>
      <c r="S132" s="147"/>
      <c r="T132" s="153">
        <v>2</v>
      </c>
      <c r="V132" s="149">
        <v>0.75</v>
      </c>
      <c r="W132" s="149">
        <f>IF((1-(IF(ISNUMBER('III.a Lighting'!I$91),'III.a Lighting'!I$91,0)+IF(ISNUMBER('III.a Lighting'!I$93),'III.a Lighting'!I$93,0)))&lt;'III.a Lighting'!V132,"",'III.a Lighting'!V132)</f>
        <v>0.75</v>
      </c>
      <c r="X132" s="149">
        <f>IF((1-(IF(ISNUMBER('III.a Lighting'!I$89),'III.a Lighting'!I$89,0)+IF(ISNUMBER('III.a Lighting'!I$93),'III.a Lighting'!I$93,0)))&lt;'III.a Lighting'!V132,"",'III.a Lighting'!V132)</f>
        <v>0.75</v>
      </c>
      <c r="Y132" s="149">
        <f>IF((1-(IF(ISNUMBER('III.a Lighting'!I$91),'III.a Lighting'!I$91,0)+IF(ISNUMBER('III.a Lighting'!I$89),'III.a Lighting'!I$89,0)))&lt;'III.a Lighting'!V132,"",'III.a Lighting'!V132)</f>
        <v>0.75</v>
      </c>
    </row>
    <row r="133" spans="4:25" ht="17.5" x14ac:dyDescent="0.35">
      <c r="D133" s="140"/>
      <c r="E133" s="140"/>
      <c r="F133" s="141"/>
      <c r="G133" s="140"/>
      <c r="H133" s="140"/>
      <c r="I133" s="140"/>
      <c r="J133" s="140"/>
      <c r="K133" s="140"/>
      <c r="L133" s="140"/>
      <c r="Q133" s="152" t="s">
        <v>151</v>
      </c>
      <c r="R133" s="146"/>
      <c r="S133" s="147"/>
      <c r="T133" s="153">
        <v>1.5</v>
      </c>
      <c r="V133" s="149">
        <v>0.5</v>
      </c>
      <c r="W133" s="149">
        <f>IF((1-(IF(ISNUMBER('III.a Lighting'!I$91),'III.a Lighting'!I$91,0)+IF(ISNUMBER('III.a Lighting'!I$93),'III.a Lighting'!I$93,0)))&lt;'III.a Lighting'!V133,"",'III.a Lighting'!V133)</f>
        <v>0.5</v>
      </c>
      <c r="X133" s="149">
        <f>IF((1-(IF(ISNUMBER('III.a Lighting'!I$89),'III.a Lighting'!I$89,0)+IF(ISNUMBER('III.a Lighting'!I$93),'III.a Lighting'!I$93,0)))&lt;'III.a Lighting'!V133,"",'III.a Lighting'!V133)</f>
        <v>0.5</v>
      </c>
      <c r="Y133" s="149">
        <f>IF((1-(IF(ISNUMBER('III.a Lighting'!I$91),'III.a Lighting'!I$91,0)+IF(ISNUMBER('III.a Lighting'!I$89),'III.a Lighting'!I$89,0)))&lt;'III.a Lighting'!V133,"",'III.a Lighting'!V133)</f>
        <v>0.5</v>
      </c>
    </row>
    <row r="134" spans="4:25" ht="17.5" x14ac:dyDescent="0.35">
      <c r="D134" s="140"/>
      <c r="E134" s="140"/>
      <c r="F134" s="141"/>
      <c r="G134" s="140"/>
      <c r="H134" s="140"/>
      <c r="I134" s="140"/>
      <c r="J134" s="140"/>
      <c r="K134" s="140"/>
      <c r="L134" s="140"/>
      <c r="Q134" s="152" t="s">
        <v>152</v>
      </c>
      <c r="R134" s="146"/>
      <c r="S134" s="147"/>
      <c r="T134" s="153">
        <v>1.5</v>
      </c>
      <c r="V134" s="149">
        <v>0.25</v>
      </c>
      <c r="W134" s="149">
        <f>IF((1-(IF(ISNUMBER('III.a Lighting'!I$91),'III.a Lighting'!I$91,0)+IF(ISNUMBER('III.a Lighting'!I$93),'III.a Lighting'!I$93,0)))&lt;'III.a Lighting'!V134,"",'III.a Lighting'!V134)</f>
        <v>0.25</v>
      </c>
      <c r="X134" s="149">
        <f>IF((1-(IF(ISNUMBER('III.a Lighting'!I$89),'III.a Lighting'!I$89,0)+IF(ISNUMBER('III.a Lighting'!I$93),'III.a Lighting'!I$93,0)))&lt;'III.a Lighting'!V134,"",'III.a Lighting'!V134)</f>
        <v>0.25</v>
      </c>
      <c r="Y134" s="149">
        <f>IF((1-(IF(ISNUMBER('III.a Lighting'!I$91),'III.a Lighting'!I$91,0)+IF(ISNUMBER('III.a Lighting'!I$89),'III.a Lighting'!I$89,0)))&lt;'III.a Lighting'!V134,"",'III.a Lighting'!V134)</f>
        <v>0.25</v>
      </c>
    </row>
    <row r="135" spans="4:25" ht="17.5" x14ac:dyDescent="0.35">
      <c r="D135" s="140"/>
      <c r="E135" s="140"/>
      <c r="F135" s="141"/>
      <c r="G135" s="140"/>
      <c r="H135" s="140"/>
      <c r="I135" s="140"/>
      <c r="J135" s="140"/>
      <c r="K135" s="140"/>
      <c r="L135" s="140"/>
      <c r="Q135" s="154" t="s">
        <v>153</v>
      </c>
      <c r="R135" s="146"/>
      <c r="S135" s="147"/>
      <c r="T135" s="153">
        <v>1</v>
      </c>
      <c r="V135" s="149">
        <v>0</v>
      </c>
      <c r="W135" s="149">
        <f>IF((1-(IF(ISNUMBER('III.a Lighting'!I$91),'III.a Lighting'!I$91,0)+IF(ISNUMBER('III.a Lighting'!I$93),'III.a Lighting'!I$93,0)))&lt;'III.a Lighting'!V135,"",'III.a Lighting'!V135)</f>
        <v>0</v>
      </c>
      <c r="X135" s="149">
        <f>IF((1-(IF(ISNUMBER('III.a Lighting'!I$89),'III.a Lighting'!I$89,0)+IF(ISNUMBER('III.a Lighting'!I$93),'III.a Lighting'!I$93,0)))&lt;'III.a Lighting'!V135,"",'III.a Lighting'!V135)</f>
        <v>0</v>
      </c>
      <c r="Y135" s="149">
        <f>IF((1-(IF(ISNUMBER('III.a Lighting'!I$91),'III.a Lighting'!I$91,0)+IF(ISNUMBER('III.a Lighting'!I$89),'III.a Lighting'!I$89,0)))&lt;'III.a Lighting'!V135,"",'III.a Lighting'!V135)</f>
        <v>0</v>
      </c>
    </row>
    <row r="136" spans="4:25" ht="17.5" x14ac:dyDescent="0.35">
      <c r="D136" s="140"/>
      <c r="E136" s="140"/>
      <c r="F136" s="141"/>
      <c r="G136" s="140"/>
      <c r="H136" s="140"/>
      <c r="I136" s="140"/>
      <c r="J136" s="140"/>
      <c r="K136" s="140"/>
      <c r="L136" s="140"/>
      <c r="Q136" s="152" t="s">
        <v>154</v>
      </c>
      <c r="R136" s="146"/>
      <c r="S136" s="147"/>
      <c r="T136" s="153">
        <v>0</v>
      </c>
      <c r="V136" s="143"/>
      <c r="W136" s="143"/>
      <c r="X136" s="143"/>
      <c r="Y136" s="143"/>
    </row>
    <row r="137" spans="4:25" ht="25" x14ac:dyDescent="0.5">
      <c r="D137" s="140"/>
      <c r="E137" s="140"/>
      <c r="F137" s="141"/>
      <c r="G137" s="140"/>
      <c r="H137" s="140"/>
      <c r="I137" s="140"/>
      <c r="J137" s="140"/>
      <c r="K137" s="140"/>
      <c r="L137" s="140"/>
      <c r="Q137" s="152" t="s">
        <v>146</v>
      </c>
      <c r="R137" s="146"/>
      <c r="S137" s="147"/>
      <c r="T137" s="153">
        <v>-1</v>
      </c>
      <c r="V137" s="143"/>
      <c r="W137" s="142" t="s">
        <v>132</v>
      </c>
      <c r="X137" s="143"/>
      <c r="Y137" s="143"/>
    </row>
    <row r="138" spans="4:25" ht="25" x14ac:dyDescent="0.5">
      <c r="D138" s="140"/>
      <c r="E138" s="140"/>
      <c r="F138" s="141"/>
      <c r="G138" s="140"/>
      <c r="H138" s="140"/>
      <c r="I138" s="140"/>
      <c r="J138" s="140"/>
      <c r="K138" s="140"/>
      <c r="L138" s="140"/>
      <c r="M138" s="142" t="s">
        <v>155</v>
      </c>
      <c r="Q138" s="144" t="s">
        <v>134</v>
      </c>
      <c r="R138" s="144"/>
      <c r="S138" s="144"/>
      <c r="T138" s="144" t="s">
        <v>97</v>
      </c>
      <c r="V138" s="143"/>
      <c r="W138" s="145" t="s">
        <v>135</v>
      </c>
      <c r="X138" s="145" t="s">
        <v>136</v>
      </c>
      <c r="Y138" s="145" t="s">
        <v>137</v>
      </c>
    </row>
    <row r="139" spans="4:25" ht="17.5" x14ac:dyDescent="0.35">
      <c r="D139" s="140"/>
      <c r="E139" s="140"/>
      <c r="F139" s="141"/>
      <c r="G139" s="140"/>
      <c r="H139" s="140"/>
      <c r="I139" s="140"/>
      <c r="J139" s="140"/>
      <c r="K139" s="140"/>
      <c r="L139" s="140"/>
      <c r="Q139" s="152" t="s">
        <v>138</v>
      </c>
      <c r="R139" s="146"/>
      <c r="S139" s="147"/>
      <c r="T139" s="155">
        <v>1</v>
      </c>
      <c r="V139" s="149">
        <v>1</v>
      </c>
      <c r="W139" s="149">
        <f>IF((1-(IF(ISNUMBER('III.a Lighting'!I$44),'III.a Lighting'!I$44,0)+IF(ISNUMBER('III.a Lighting'!I$46),'III.a Lighting'!I$46,0)))&lt;'III.a Lighting'!V139,"",'III.a Lighting'!V139)</f>
        <v>1</v>
      </c>
      <c r="X139" s="149">
        <f>IF((1-(IF(ISNUMBER('III.a Lighting'!I$42),'III.a Lighting'!I$42,0)+IF(ISNUMBER('III.a Lighting'!I$46),'III.a Lighting'!I$46,0)))&lt;'III.a Lighting'!V139,"",'III.a Lighting'!V139)</f>
        <v>1</v>
      </c>
      <c r="Y139" s="149">
        <f>IF((1-(IF(ISNUMBER('III.a Lighting'!I$44),'III.a Lighting'!I$44,0)+IF(ISNUMBER('III.a Lighting'!I$42),'III.a Lighting'!I$42,0)))&lt;'III.a Lighting'!V139,"",'III.a Lighting'!V139)</f>
        <v>1</v>
      </c>
    </row>
    <row r="140" spans="4:25" ht="17.5" x14ac:dyDescent="0.35">
      <c r="D140" s="140"/>
      <c r="E140" s="140"/>
      <c r="F140" s="141"/>
      <c r="G140" s="140"/>
      <c r="H140" s="140"/>
      <c r="I140" s="140"/>
      <c r="J140" s="140"/>
      <c r="K140" s="140"/>
      <c r="L140" s="140"/>
      <c r="Q140" s="152" t="s">
        <v>139</v>
      </c>
      <c r="R140" s="146"/>
      <c r="S140" s="147"/>
      <c r="T140" s="156">
        <v>0</v>
      </c>
      <c r="V140" s="149">
        <v>0.75</v>
      </c>
      <c r="W140" s="149">
        <f>IF((1-(IF(ISNUMBER('III.a Lighting'!I$44),'III.a Lighting'!I$44,0)+IF(ISNUMBER('III.a Lighting'!I$46),'III.a Lighting'!I$46,0)))&lt;'III.a Lighting'!V140,"",'III.a Lighting'!V140)</f>
        <v>0.75</v>
      </c>
      <c r="X140" s="149">
        <f>IF((1-(IF(ISNUMBER('III.a Lighting'!I$42),'III.a Lighting'!I$42,0)+IF(ISNUMBER('III.a Lighting'!I$46),'III.a Lighting'!I$46,0)))&lt;'III.a Lighting'!V140,"",'III.a Lighting'!V140)</f>
        <v>0.75</v>
      </c>
      <c r="Y140" s="149">
        <f>IF((1-(IF(ISNUMBER('III.a Lighting'!I$44),'III.a Lighting'!I$44,0)+IF(ISNUMBER('III.a Lighting'!I$42),'III.a Lighting'!I$42,0)))&lt;'III.a Lighting'!V140,"",'III.a Lighting'!V140)</f>
        <v>0.75</v>
      </c>
    </row>
    <row r="141" spans="4:25" ht="17.5" x14ac:dyDescent="0.35">
      <c r="D141" s="140"/>
      <c r="E141" s="140"/>
      <c r="F141" s="141"/>
      <c r="G141" s="140"/>
      <c r="H141" s="140"/>
      <c r="I141" s="140"/>
      <c r="J141" s="140"/>
      <c r="K141" s="140"/>
      <c r="L141" s="140"/>
      <c r="Q141" s="152" t="s">
        <v>140</v>
      </c>
      <c r="R141" s="146"/>
      <c r="S141" s="147"/>
      <c r="T141" s="156">
        <v>2</v>
      </c>
      <c r="V141" s="149">
        <v>0.5</v>
      </c>
      <c r="W141" s="149">
        <f>IF((1-(IF(ISNUMBER('III.a Lighting'!I$44),'III.a Lighting'!I$44,0)+IF(ISNUMBER('III.a Lighting'!I$46),'III.a Lighting'!I$46,0)))&lt;'III.a Lighting'!V141,"",'III.a Lighting'!V141)</f>
        <v>0.5</v>
      </c>
      <c r="X141" s="149">
        <f>IF((1-(IF(ISNUMBER('III.a Lighting'!I$42),'III.a Lighting'!I$42,0)+IF(ISNUMBER('III.a Lighting'!I$46),'III.a Lighting'!I$46,0)))&lt;'III.a Lighting'!V141,"",'III.a Lighting'!V141)</f>
        <v>0.5</v>
      </c>
      <c r="Y141" s="149">
        <f>IF((1-(IF(ISNUMBER('III.a Lighting'!I$44),'III.a Lighting'!I$44,0)+IF(ISNUMBER('III.a Lighting'!I$42),'III.a Lighting'!I$42,0)))&lt;'III.a Lighting'!V141,"",'III.a Lighting'!V141)</f>
        <v>0.5</v>
      </c>
    </row>
    <row r="142" spans="4:25" ht="17.5" x14ac:dyDescent="0.35">
      <c r="D142" s="140"/>
      <c r="E142" s="140"/>
      <c r="F142" s="141"/>
      <c r="G142" s="140"/>
      <c r="H142" s="140"/>
      <c r="I142" s="140"/>
      <c r="J142" s="140"/>
      <c r="K142" s="140"/>
      <c r="L142" s="140"/>
      <c r="Q142" s="152" t="s">
        <v>141</v>
      </c>
      <c r="R142" s="146"/>
      <c r="S142" s="147"/>
      <c r="T142" s="157">
        <v>1</v>
      </c>
      <c r="V142" s="149">
        <v>0.25</v>
      </c>
      <c r="W142" s="149">
        <f>IF((1-(IF(ISNUMBER('III.a Lighting'!I$44),'III.a Lighting'!I$44,0)+IF(ISNUMBER('III.a Lighting'!I$46),'III.a Lighting'!I$46,0)))&lt;'III.a Lighting'!V142,"",'III.a Lighting'!V142)</f>
        <v>0.25</v>
      </c>
      <c r="X142" s="149">
        <f>IF((1-(IF(ISNUMBER('III.a Lighting'!I$42),'III.a Lighting'!I$42,0)+IF(ISNUMBER('III.a Lighting'!I$46),'III.a Lighting'!I$46,0)))&lt;'III.a Lighting'!V142,"",'III.a Lighting'!V142)</f>
        <v>0.25</v>
      </c>
      <c r="Y142" s="149">
        <f>IF((1-(IF(ISNUMBER('III.a Lighting'!I$44),'III.a Lighting'!I$44,0)+IF(ISNUMBER('III.a Lighting'!I$42),'III.a Lighting'!I$42,0)))&lt;'III.a Lighting'!V142,"",'III.a Lighting'!V142)</f>
        <v>0.25</v>
      </c>
    </row>
    <row r="143" spans="4:25" ht="17.5" x14ac:dyDescent="0.35">
      <c r="D143" s="141"/>
      <c r="E143" s="141"/>
      <c r="F143" s="141"/>
      <c r="G143" s="140"/>
      <c r="H143" s="140"/>
      <c r="I143" s="140"/>
      <c r="J143" s="140"/>
      <c r="K143" s="140"/>
      <c r="L143" s="140"/>
      <c r="Q143" s="152" t="s">
        <v>156</v>
      </c>
      <c r="R143" s="146"/>
      <c r="S143" s="147"/>
      <c r="T143" s="153">
        <v>-1</v>
      </c>
      <c r="V143" s="149">
        <v>0</v>
      </c>
      <c r="W143" s="149">
        <f>IF((1-(IF(ISNUMBER('III.a Lighting'!I$44),'III.a Lighting'!I$44,0)+IF(ISNUMBER('III.a Lighting'!I$46),'III.a Lighting'!I$46,0)))&lt;'III.a Lighting'!V143,"",'III.a Lighting'!V143)</f>
        <v>0</v>
      </c>
      <c r="X143" s="149">
        <f>IF((1-(IF(ISNUMBER('III.a Lighting'!I$42),'III.a Lighting'!I$42,0)+IF(ISNUMBER('III.a Lighting'!I$46),'III.a Lighting'!I$46,0)))&lt;'III.a Lighting'!V143,"",'III.a Lighting'!V143)</f>
        <v>0</v>
      </c>
      <c r="Y143" s="149">
        <f>IF((1-(IF(ISNUMBER('III.a Lighting'!I$44),'III.a Lighting'!I$44,0)+IF(ISNUMBER('III.a Lighting'!I$42),'III.a Lighting'!I$42,0)))&lt;'III.a Lighting'!V143,"",'III.a Lighting'!V143)</f>
        <v>0</v>
      </c>
    </row>
    <row r="144" spans="4:25" ht="17.5" x14ac:dyDescent="0.35">
      <c r="D144" s="141"/>
      <c r="E144" s="141"/>
      <c r="F144" s="141"/>
      <c r="G144" s="140"/>
      <c r="H144" s="140"/>
      <c r="I144" s="140"/>
      <c r="J144" s="140"/>
      <c r="K144" s="140"/>
      <c r="L144" s="140"/>
      <c r="V144" s="143"/>
      <c r="W144" s="143"/>
      <c r="X144" s="143"/>
      <c r="Y144" s="143"/>
    </row>
    <row r="145" spans="4:25" ht="25" x14ac:dyDescent="0.5">
      <c r="D145" s="140"/>
      <c r="E145" s="140"/>
      <c r="F145" s="141"/>
      <c r="G145" s="140"/>
      <c r="H145" s="140"/>
      <c r="I145" s="140"/>
      <c r="J145" s="140"/>
      <c r="K145" s="140"/>
      <c r="L145" s="140"/>
      <c r="Q145" s="142" t="s">
        <v>157</v>
      </c>
      <c r="T145" s="143"/>
      <c r="V145" s="143"/>
      <c r="W145" s="142" t="s">
        <v>132</v>
      </c>
      <c r="X145" s="143"/>
      <c r="Y145" s="143"/>
    </row>
    <row r="146" spans="4:25" ht="18" x14ac:dyDescent="0.4">
      <c r="D146" s="140"/>
      <c r="E146" s="140"/>
      <c r="F146" s="141"/>
      <c r="G146" s="140"/>
      <c r="H146" s="140"/>
      <c r="I146" s="140"/>
      <c r="J146" s="140"/>
      <c r="K146" s="140"/>
      <c r="L146" s="140"/>
      <c r="Q146" s="144" t="s">
        <v>134</v>
      </c>
      <c r="R146" s="144"/>
      <c r="S146" s="144"/>
      <c r="T146" s="144" t="s">
        <v>97</v>
      </c>
      <c r="V146" s="143"/>
      <c r="W146" s="145" t="s">
        <v>135</v>
      </c>
      <c r="X146" s="145" t="s">
        <v>136</v>
      </c>
      <c r="Y146" s="145" t="s">
        <v>137</v>
      </c>
    </row>
    <row r="147" spans="4:25" ht="17.5" x14ac:dyDescent="0.35">
      <c r="D147" s="140"/>
      <c r="E147" s="140"/>
      <c r="F147" s="141"/>
      <c r="G147" s="140"/>
      <c r="H147" s="140"/>
      <c r="I147" s="140"/>
      <c r="J147" s="140"/>
      <c r="K147" s="140"/>
      <c r="L147" s="140"/>
      <c r="Q147" s="152" t="s">
        <v>148</v>
      </c>
      <c r="R147" s="146"/>
      <c r="S147" s="147"/>
      <c r="T147" s="153">
        <v>2</v>
      </c>
      <c r="V147" s="149">
        <v>1</v>
      </c>
      <c r="W147" s="149">
        <f>IF((1-(IF(ISNUMBER('III.a Lighting'!I$58),'III.a Lighting'!I$58,0)+IF(ISNUMBER('III.a Lighting'!I$60),'III.a Lighting'!I$60,0)))&lt;'III.a Lighting'!V147,"",'III.a Lighting'!V147)</f>
        <v>1</v>
      </c>
      <c r="X147" s="149">
        <f>IF((1-(IF(ISNUMBER('III.a Lighting'!I$56),'III.a Lighting'!I$56,0)+IF(ISNUMBER('III.a Lighting'!I$60),'III.a Lighting'!I$60,0)))&lt;'III.a Lighting'!V147,"",'III.a Lighting'!V147)</f>
        <v>1</v>
      </c>
      <c r="Y147" s="149">
        <f>IF((1-(IF(ISNUMBER('III.a Lighting'!I$58),'III.a Lighting'!I$58,0)+IF(ISNUMBER('III.a Lighting'!I$56),'III.a Lighting'!I$56,0)))&lt;'III.a Lighting'!V147,"",'III.a Lighting'!V147)</f>
        <v>1</v>
      </c>
    </row>
    <row r="148" spans="4:25" ht="17.5" x14ac:dyDescent="0.35">
      <c r="D148" s="140"/>
      <c r="E148" s="140"/>
      <c r="F148" s="141"/>
      <c r="G148" s="140"/>
      <c r="H148" s="140"/>
      <c r="I148" s="140"/>
      <c r="J148" s="140"/>
      <c r="K148" s="140"/>
      <c r="L148" s="140"/>
      <c r="Q148" s="152" t="s">
        <v>149</v>
      </c>
      <c r="R148" s="146"/>
      <c r="S148" s="147"/>
      <c r="T148" s="153">
        <v>1.5</v>
      </c>
      <c r="V148" s="149">
        <v>0.75</v>
      </c>
      <c r="W148" s="149">
        <f>IF((1-(IF(ISNUMBER('III.a Lighting'!I$58),'III.a Lighting'!I$58,0)+IF(ISNUMBER('III.a Lighting'!I$60),'III.a Lighting'!I$60,0)))&lt;'III.a Lighting'!V148,"",'III.a Lighting'!V148)</f>
        <v>0.75</v>
      </c>
      <c r="X148" s="149">
        <f>IF((1-(IF(ISNUMBER('III.a Lighting'!I$56),'III.a Lighting'!I$56,0)+IF(ISNUMBER('III.a Lighting'!I$60),'III.a Lighting'!I$60,0)))&lt;'III.a Lighting'!V148,"",'III.a Lighting'!V148)</f>
        <v>0.75</v>
      </c>
      <c r="Y148" s="149">
        <f>IF((1-(IF(ISNUMBER('III.a Lighting'!I$58),'III.a Lighting'!I$58,0)+IF(ISNUMBER('III.a Lighting'!I$56),'III.a Lighting'!I$56,0)))&lt;'III.a Lighting'!V148,"",'III.a Lighting'!V148)</f>
        <v>0.75</v>
      </c>
    </row>
    <row r="149" spans="4:25" ht="17.5" x14ac:dyDescent="0.35">
      <c r="D149" s="140"/>
      <c r="E149" s="140"/>
      <c r="F149" s="141"/>
      <c r="G149" s="140"/>
      <c r="H149" s="140"/>
      <c r="I149" s="140"/>
      <c r="J149" s="140"/>
      <c r="K149" s="140"/>
      <c r="L149" s="140"/>
      <c r="Q149" s="152" t="s">
        <v>150</v>
      </c>
      <c r="R149" s="146"/>
      <c r="S149" s="147"/>
      <c r="T149" s="153">
        <v>2</v>
      </c>
      <c r="V149" s="149">
        <v>0.5</v>
      </c>
      <c r="W149" s="149">
        <f>IF((1-(IF(ISNUMBER('III.a Lighting'!I$58),'III.a Lighting'!I$58,0)+IF(ISNUMBER('III.a Lighting'!I$60),'III.a Lighting'!I$60,0)))&lt;'III.a Lighting'!V149,"",'III.a Lighting'!V149)</f>
        <v>0.5</v>
      </c>
      <c r="X149" s="149">
        <f>IF((1-(IF(ISNUMBER('III.a Lighting'!I$56),'III.a Lighting'!I$56,0)+IF(ISNUMBER('III.a Lighting'!I$60),'III.a Lighting'!I$60,0)))&lt;'III.a Lighting'!V149,"",'III.a Lighting'!V149)</f>
        <v>0.5</v>
      </c>
      <c r="Y149" s="149">
        <f>IF((1-(IF(ISNUMBER('III.a Lighting'!I$58),'III.a Lighting'!I$58,0)+IF(ISNUMBER('III.a Lighting'!I$56),'III.a Lighting'!I$56,0)))&lt;'III.a Lighting'!V149,"",'III.a Lighting'!V149)</f>
        <v>0.5</v>
      </c>
    </row>
    <row r="150" spans="4:25" ht="17.5" x14ac:dyDescent="0.35">
      <c r="D150" s="140"/>
      <c r="E150" s="140"/>
      <c r="F150" s="141"/>
      <c r="G150" s="140"/>
      <c r="H150" s="140"/>
      <c r="I150" s="140"/>
      <c r="J150" s="140"/>
      <c r="K150" s="140"/>
      <c r="L150" s="140"/>
      <c r="Q150" s="152" t="s">
        <v>151</v>
      </c>
      <c r="R150" s="146"/>
      <c r="S150" s="147"/>
      <c r="T150" s="153">
        <v>1.5</v>
      </c>
      <c r="V150" s="149">
        <v>0.25</v>
      </c>
      <c r="W150" s="149">
        <f>IF((1-(IF(ISNUMBER('III.a Lighting'!I$58),'III.a Lighting'!I$58,0)+IF(ISNUMBER('III.a Lighting'!I$60),'III.a Lighting'!I$60,0)))&lt;'III.a Lighting'!V150,"",'III.a Lighting'!V150)</f>
        <v>0.25</v>
      </c>
      <c r="X150" s="149">
        <f>IF((1-(IF(ISNUMBER('III.a Lighting'!I$56),'III.a Lighting'!I$56,0)+IF(ISNUMBER('III.a Lighting'!I$60),'III.a Lighting'!I$60,0)))&lt;'III.a Lighting'!V150,"",'III.a Lighting'!V150)</f>
        <v>0.25</v>
      </c>
      <c r="Y150" s="149">
        <f>IF((1-(IF(ISNUMBER('III.a Lighting'!I$58),'III.a Lighting'!I$58,0)+IF(ISNUMBER('III.a Lighting'!I$56),'III.a Lighting'!I$56,0)))&lt;'III.a Lighting'!V150,"",'III.a Lighting'!V150)</f>
        <v>0.25</v>
      </c>
    </row>
    <row r="151" spans="4:25" ht="17.5" x14ac:dyDescent="0.35">
      <c r="D151" s="140"/>
      <c r="E151" s="140"/>
      <c r="F151" s="141"/>
      <c r="G151" s="140"/>
      <c r="H151" s="140"/>
      <c r="I151" s="140"/>
      <c r="J151" s="140"/>
      <c r="K151" s="140"/>
      <c r="L151" s="140"/>
      <c r="Q151" s="154" t="s">
        <v>153</v>
      </c>
      <c r="R151" s="146"/>
      <c r="S151" s="147"/>
      <c r="T151" s="153">
        <v>1</v>
      </c>
      <c r="V151" s="149">
        <v>0</v>
      </c>
      <c r="W151" s="149">
        <f>IF((1-(IF(ISNUMBER('III.a Lighting'!I$58),'III.a Lighting'!I$58,0)+IF(ISNUMBER('III.a Lighting'!I$60),'III.a Lighting'!I$60,0)))&lt;'III.a Lighting'!V151,"",'III.a Lighting'!V151)</f>
        <v>0</v>
      </c>
      <c r="X151" s="149">
        <f>IF((1-(IF(ISNUMBER('III.a Lighting'!I$56),'III.a Lighting'!I$56,0)+IF(ISNUMBER('III.a Lighting'!I$60),'III.a Lighting'!I$60,0)))&lt;'III.a Lighting'!V151,"",'III.a Lighting'!V151)</f>
        <v>0</v>
      </c>
      <c r="Y151" s="149">
        <f>IF((1-(IF(ISNUMBER('III.a Lighting'!I$58),'III.a Lighting'!I$58,0)+IF(ISNUMBER('III.a Lighting'!I$56),'III.a Lighting'!I$56,0)))&lt;'III.a Lighting'!V151,"",'III.a Lighting'!V151)</f>
        <v>0</v>
      </c>
    </row>
    <row r="152" spans="4:25" ht="17.5" x14ac:dyDescent="0.35">
      <c r="D152" s="140"/>
      <c r="E152" s="140"/>
      <c r="F152" s="141"/>
      <c r="G152" s="141"/>
      <c r="H152" s="141"/>
      <c r="I152" s="141"/>
      <c r="J152" s="141"/>
      <c r="K152" s="140"/>
      <c r="L152" s="140"/>
      <c r="Q152" s="152" t="s">
        <v>154</v>
      </c>
      <c r="R152" s="146"/>
      <c r="S152" s="147"/>
      <c r="T152" s="153">
        <v>0</v>
      </c>
    </row>
    <row r="153" spans="4:25" ht="17.5" x14ac:dyDescent="0.35">
      <c r="D153" s="141"/>
      <c r="E153" s="141"/>
      <c r="F153" s="141"/>
      <c r="G153" s="141"/>
      <c r="H153" s="141"/>
      <c r="I153" s="141"/>
      <c r="J153" s="141"/>
      <c r="K153" s="140"/>
      <c r="L153" s="140"/>
      <c r="Q153" s="152" t="s">
        <v>156</v>
      </c>
      <c r="R153" s="146"/>
      <c r="S153" s="147"/>
      <c r="T153" s="153">
        <v>-1</v>
      </c>
    </row>
    <row r="154" spans="4:25" x14ac:dyDescent="0.35">
      <c r="D154" s="140"/>
      <c r="E154" s="140"/>
      <c r="F154" s="140"/>
      <c r="G154" s="140"/>
      <c r="H154" s="140"/>
      <c r="I154" s="140"/>
      <c r="J154" s="140"/>
      <c r="K154" s="140"/>
      <c r="L154" s="140"/>
    </row>
    <row r="155" spans="4:25" x14ac:dyDescent="0.35">
      <c r="D155" s="140"/>
      <c r="E155" s="140"/>
      <c r="F155" s="140"/>
      <c r="G155" s="140"/>
      <c r="H155" s="140"/>
      <c r="I155" s="140"/>
      <c r="J155" s="140"/>
      <c r="K155" s="140"/>
      <c r="L155" s="140"/>
    </row>
    <row r="156" spans="4:25" x14ac:dyDescent="0.35">
      <c r="D156" s="140"/>
      <c r="E156" s="140"/>
      <c r="F156" s="140"/>
      <c r="G156" s="140"/>
      <c r="H156" s="140"/>
      <c r="I156" s="140"/>
      <c r="J156" s="140"/>
      <c r="K156" s="140"/>
      <c r="L156" s="140"/>
    </row>
    <row r="157" spans="4:25" x14ac:dyDescent="0.35">
      <c r="D157" s="140"/>
      <c r="E157" s="140"/>
      <c r="F157" s="140"/>
      <c r="G157" s="140"/>
      <c r="H157" s="140"/>
      <c r="I157" s="140"/>
      <c r="J157" s="140"/>
      <c r="K157" s="140"/>
      <c r="L157" s="140"/>
    </row>
    <row r="158" spans="4:25" x14ac:dyDescent="0.35">
      <c r="D158" s="140"/>
      <c r="E158" s="140"/>
      <c r="F158" s="140"/>
      <c r="G158" s="140"/>
      <c r="H158" s="140"/>
      <c r="I158" s="140"/>
      <c r="J158" s="140"/>
      <c r="K158" s="140"/>
      <c r="L158" s="140"/>
    </row>
    <row r="159" spans="4:25" x14ac:dyDescent="0.35">
      <c r="D159" s="140"/>
      <c r="E159" s="140"/>
      <c r="F159" s="140"/>
      <c r="G159" s="140"/>
      <c r="H159" s="140"/>
      <c r="I159" s="140"/>
      <c r="J159" s="140"/>
      <c r="K159" s="140"/>
      <c r="L159" s="140"/>
    </row>
    <row r="160" spans="4:25" x14ac:dyDescent="0.35">
      <c r="D160" s="140"/>
      <c r="E160" s="140"/>
      <c r="F160" s="140"/>
      <c r="G160" s="140"/>
      <c r="H160" s="140"/>
      <c r="I160" s="140"/>
      <c r="J160" s="140"/>
      <c r="K160" s="140"/>
      <c r="L160" s="140"/>
    </row>
    <row r="161" spans="4:12" x14ac:dyDescent="0.35">
      <c r="D161" s="140"/>
      <c r="E161" s="140"/>
      <c r="F161" s="140"/>
      <c r="G161" s="140"/>
      <c r="H161" s="140"/>
      <c r="I161" s="140"/>
      <c r="J161" s="140"/>
      <c r="K161" s="140"/>
      <c r="L161" s="140"/>
    </row>
    <row r="162" spans="4:12" x14ac:dyDescent="0.35">
      <c r="D162" s="140"/>
      <c r="E162" s="140"/>
      <c r="F162" s="140"/>
      <c r="G162" s="140"/>
      <c r="H162" s="140"/>
      <c r="I162" s="140"/>
      <c r="J162" s="140"/>
      <c r="K162" s="140"/>
      <c r="L162" s="140"/>
    </row>
    <row r="163" spans="4:12" x14ac:dyDescent="0.35">
      <c r="D163" s="140"/>
      <c r="E163" s="140"/>
      <c r="F163" s="140"/>
      <c r="G163" s="140"/>
      <c r="H163" s="140"/>
      <c r="I163" s="140"/>
      <c r="J163" s="140"/>
      <c r="K163" s="140"/>
      <c r="L163" s="140"/>
    </row>
    <row r="164" spans="4:12" x14ac:dyDescent="0.35">
      <c r="D164" s="140"/>
      <c r="E164" s="140"/>
      <c r="F164" s="140"/>
      <c r="G164" s="140"/>
      <c r="H164" s="140"/>
      <c r="I164" s="140"/>
      <c r="J164" s="140"/>
      <c r="K164" s="140"/>
      <c r="L164" s="140"/>
    </row>
    <row r="165" spans="4:12" x14ac:dyDescent="0.35">
      <c r="D165" s="140"/>
      <c r="E165" s="140"/>
      <c r="F165" s="140"/>
      <c r="G165" s="140"/>
      <c r="H165" s="140"/>
      <c r="I165" s="140"/>
      <c r="J165" s="140"/>
      <c r="K165" s="140"/>
      <c r="L165" s="140"/>
    </row>
    <row r="166" spans="4:12" x14ac:dyDescent="0.35">
      <c r="D166" s="140"/>
      <c r="E166" s="140"/>
      <c r="F166" s="140"/>
      <c r="G166" s="140"/>
      <c r="H166" s="140"/>
      <c r="I166" s="140"/>
      <c r="J166" s="140"/>
      <c r="K166" s="140"/>
      <c r="L166" s="140"/>
    </row>
    <row r="167" spans="4:12" x14ac:dyDescent="0.35">
      <c r="D167" s="140"/>
      <c r="E167" s="140"/>
      <c r="F167" s="140"/>
      <c r="G167" s="140"/>
      <c r="H167" s="140"/>
      <c r="I167" s="140"/>
      <c r="J167" s="140"/>
      <c r="K167" s="140"/>
      <c r="L167" s="140"/>
    </row>
    <row r="168" spans="4:12" x14ac:dyDescent="0.35">
      <c r="D168" s="140"/>
      <c r="E168" s="140"/>
      <c r="F168" s="140"/>
      <c r="G168" s="140"/>
      <c r="H168" s="140"/>
      <c r="I168" s="140"/>
      <c r="J168" s="140"/>
      <c r="K168" s="140"/>
      <c r="L168" s="140"/>
    </row>
    <row r="169" spans="4:12" x14ac:dyDescent="0.35">
      <c r="D169" s="140"/>
      <c r="E169" s="140"/>
      <c r="F169" s="140"/>
      <c r="G169" s="140"/>
      <c r="H169" s="140"/>
      <c r="I169" s="140"/>
      <c r="J169" s="140"/>
      <c r="K169" s="140"/>
      <c r="L169" s="140"/>
    </row>
    <row r="170" spans="4:12" x14ac:dyDescent="0.35">
      <c r="D170" s="140"/>
      <c r="E170" s="140"/>
      <c r="F170" s="140"/>
      <c r="G170" s="140"/>
      <c r="H170" s="140"/>
      <c r="I170" s="140"/>
      <c r="J170" s="140"/>
      <c r="K170" s="140"/>
      <c r="L170" s="140"/>
    </row>
    <row r="171" spans="4:12" x14ac:dyDescent="0.35">
      <c r="D171" s="140"/>
      <c r="E171" s="140"/>
      <c r="F171" s="140"/>
      <c r="G171" s="140"/>
      <c r="H171" s="140"/>
      <c r="I171" s="140"/>
      <c r="J171" s="140"/>
      <c r="K171" s="140"/>
      <c r="L171" s="140"/>
    </row>
    <row r="172" spans="4:12" x14ac:dyDescent="0.35">
      <c r="D172" s="140"/>
      <c r="E172" s="140"/>
      <c r="F172" s="140"/>
      <c r="G172" s="140"/>
      <c r="H172" s="140"/>
      <c r="I172" s="140"/>
      <c r="J172" s="140"/>
      <c r="K172" s="140"/>
      <c r="L172" s="140"/>
    </row>
    <row r="173" spans="4:12" x14ac:dyDescent="0.35">
      <c r="D173" s="140"/>
      <c r="E173" s="140"/>
      <c r="F173" s="140"/>
      <c r="G173" s="140"/>
      <c r="H173" s="140"/>
      <c r="I173" s="140"/>
      <c r="J173" s="140"/>
      <c r="K173" s="140"/>
      <c r="L173" s="140"/>
    </row>
    <row r="174" spans="4:12" x14ac:dyDescent="0.35">
      <c r="D174" s="140"/>
      <c r="E174" s="140"/>
      <c r="F174" s="140"/>
      <c r="G174" s="140"/>
      <c r="H174" s="140"/>
      <c r="I174" s="140"/>
      <c r="J174" s="140"/>
      <c r="K174" s="140"/>
      <c r="L174" s="140"/>
    </row>
    <row r="175" spans="4:12" x14ac:dyDescent="0.35">
      <c r="D175" s="140"/>
      <c r="E175" s="140"/>
      <c r="F175" s="140"/>
      <c r="G175" s="140"/>
      <c r="H175" s="140"/>
      <c r="I175" s="140"/>
      <c r="J175" s="140"/>
      <c r="K175" s="140"/>
      <c r="L175" s="140"/>
    </row>
    <row r="176" spans="4:12" x14ac:dyDescent="0.35">
      <c r="D176" s="140"/>
      <c r="E176" s="140"/>
      <c r="F176" s="140"/>
      <c r="G176" s="140"/>
      <c r="H176" s="140"/>
      <c r="I176" s="140"/>
      <c r="J176" s="140"/>
      <c r="K176" s="140"/>
      <c r="L176" s="140"/>
    </row>
    <row r="177" spans="4:12" x14ac:dyDescent="0.35">
      <c r="D177" s="140"/>
      <c r="E177" s="140"/>
      <c r="F177" s="140"/>
      <c r="G177" s="140"/>
      <c r="H177" s="140"/>
      <c r="I177" s="140"/>
      <c r="J177" s="140"/>
      <c r="K177" s="140"/>
      <c r="L177" s="140"/>
    </row>
    <row r="178" spans="4:12" x14ac:dyDescent="0.35">
      <c r="D178" s="140"/>
      <c r="E178" s="140"/>
      <c r="F178" s="140"/>
      <c r="G178" s="140"/>
      <c r="H178" s="140"/>
      <c r="I178" s="140"/>
      <c r="J178" s="140"/>
      <c r="K178" s="140"/>
      <c r="L178" s="140"/>
    </row>
    <row r="179" spans="4:12" x14ac:dyDescent="0.35">
      <c r="D179" s="140"/>
      <c r="E179" s="140"/>
      <c r="F179" s="140"/>
      <c r="G179" s="140"/>
      <c r="H179" s="140"/>
      <c r="I179" s="140"/>
      <c r="J179" s="140"/>
      <c r="K179" s="140"/>
      <c r="L179" s="140"/>
    </row>
    <row r="180" spans="4:12" x14ac:dyDescent="0.35">
      <c r="D180" s="140"/>
      <c r="E180" s="140"/>
      <c r="F180" s="140"/>
      <c r="G180" s="140"/>
      <c r="H180" s="140"/>
      <c r="I180" s="140"/>
      <c r="J180" s="140"/>
      <c r="K180" s="140"/>
      <c r="L180" s="140"/>
    </row>
    <row r="181" spans="4:12" x14ac:dyDescent="0.35">
      <c r="D181" s="140"/>
      <c r="E181" s="140"/>
      <c r="F181" s="140"/>
      <c r="G181" s="140"/>
      <c r="H181" s="140"/>
      <c r="I181" s="140"/>
      <c r="J181" s="140"/>
      <c r="K181" s="140"/>
      <c r="L181" s="140"/>
    </row>
    <row r="182" spans="4:12" x14ac:dyDescent="0.35">
      <c r="D182" s="140"/>
      <c r="E182" s="140"/>
      <c r="F182" s="140"/>
      <c r="G182" s="140"/>
      <c r="H182" s="140"/>
      <c r="I182" s="140"/>
      <c r="J182" s="140"/>
      <c r="K182" s="140"/>
      <c r="L182" s="140"/>
    </row>
    <row r="183" spans="4:12" x14ac:dyDescent="0.35">
      <c r="D183" s="140"/>
      <c r="E183" s="140"/>
      <c r="F183" s="140"/>
      <c r="G183" s="140"/>
      <c r="H183" s="140"/>
      <c r="I183" s="140"/>
      <c r="J183" s="140"/>
      <c r="K183" s="140"/>
      <c r="L183" s="140"/>
    </row>
    <row r="184" spans="4:12" x14ac:dyDescent="0.35">
      <c r="D184" s="140"/>
      <c r="E184" s="140"/>
      <c r="F184" s="140"/>
      <c r="G184" s="140"/>
      <c r="H184" s="140"/>
      <c r="I184" s="140"/>
      <c r="J184" s="140"/>
      <c r="K184" s="140"/>
      <c r="L184" s="140"/>
    </row>
    <row r="185" spans="4:12" x14ac:dyDescent="0.35">
      <c r="D185" s="140"/>
      <c r="E185" s="140"/>
      <c r="F185" s="140"/>
      <c r="G185" s="140"/>
      <c r="H185" s="140"/>
      <c r="I185" s="140"/>
      <c r="J185" s="140"/>
      <c r="K185" s="140"/>
      <c r="L185" s="140"/>
    </row>
    <row r="186" spans="4:12" x14ac:dyDescent="0.35">
      <c r="D186" s="140"/>
      <c r="E186" s="140"/>
      <c r="F186" s="140"/>
      <c r="G186" s="140"/>
      <c r="H186" s="140"/>
      <c r="I186" s="140"/>
      <c r="J186" s="140"/>
      <c r="K186" s="140"/>
      <c r="L186" s="140"/>
    </row>
    <row r="187" spans="4:12" x14ac:dyDescent="0.35">
      <c r="D187" s="140"/>
      <c r="E187" s="140"/>
      <c r="F187" s="140"/>
      <c r="G187" s="140"/>
      <c r="H187" s="140"/>
      <c r="I187" s="140"/>
      <c r="J187" s="140"/>
      <c r="K187" s="140"/>
      <c r="L187" s="140"/>
    </row>
    <row r="188" spans="4:12" x14ac:dyDescent="0.35">
      <c r="D188" s="140"/>
      <c r="E188" s="140"/>
      <c r="F188" s="140"/>
      <c r="G188" s="140"/>
      <c r="H188" s="140"/>
      <c r="I188" s="140"/>
      <c r="J188" s="140"/>
      <c r="K188" s="140"/>
      <c r="L188" s="140"/>
    </row>
    <row r="189" spans="4:12" x14ac:dyDescent="0.35">
      <c r="D189" s="140"/>
      <c r="E189" s="140"/>
      <c r="F189" s="140"/>
      <c r="G189" s="140"/>
      <c r="H189" s="140"/>
      <c r="I189" s="140"/>
      <c r="J189" s="140"/>
      <c r="K189" s="140"/>
      <c r="L189" s="140"/>
    </row>
    <row r="190" spans="4:12" x14ac:dyDescent="0.35">
      <c r="D190" s="140"/>
      <c r="E190" s="140"/>
      <c r="F190" s="140"/>
      <c r="G190" s="140"/>
      <c r="H190" s="140"/>
      <c r="I190" s="140"/>
      <c r="J190" s="140"/>
      <c r="K190" s="140"/>
      <c r="L190" s="140"/>
    </row>
    <row r="191" spans="4:12" x14ac:dyDescent="0.35">
      <c r="D191" s="140"/>
      <c r="E191" s="140"/>
      <c r="F191" s="140"/>
      <c r="G191" s="140"/>
      <c r="H191" s="140"/>
      <c r="I191" s="140"/>
      <c r="J191" s="140"/>
      <c r="K191" s="140"/>
      <c r="L191" s="140"/>
    </row>
    <row r="192" spans="4:12" x14ac:dyDescent="0.35">
      <c r="D192" s="140"/>
      <c r="E192" s="140"/>
      <c r="F192" s="140"/>
      <c r="G192" s="140"/>
      <c r="H192" s="140"/>
      <c r="I192" s="140"/>
      <c r="J192" s="140"/>
      <c r="K192" s="140"/>
      <c r="L192" s="140"/>
    </row>
    <row r="193" spans="4:12" x14ac:dyDescent="0.35">
      <c r="D193" s="140"/>
      <c r="E193" s="140"/>
      <c r="F193" s="140"/>
      <c r="G193" s="140"/>
      <c r="H193" s="140"/>
      <c r="I193" s="140"/>
      <c r="J193" s="140"/>
      <c r="K193" s="140"/>
      <c r="L193" s="140"/>
    </row>
    <row r="194" spans="4:12" x14ac:dyDescent="0.35">
      <c r="D194" s="140"/>
      <c r="E194" s="140"/>
      <c r="F194" s="140"/>
      <c r="G194" s="140"/>
      <c r="H194" s="140"/>
      <c r="I194" s="140"/>
      <c r="J194" s="140"/>
      <c r="K194" s="140"/>
      <c r="L194" s="140"/>
    </row>
    <row r="195" spans="4:12" x14ac:dyDescent="0.35">
      <c r="D195" s="140"/>
      <c r="E195" s="140"/>
      <c r="F195" s="140"/>
      <c r="G195" s="140"/>
      <c r="H195" s="140"/>
      <c r="I195" s="140"/>
      <c r="J195" s="140"/>
      <c r="K195" s="140"/>
      <c r="L195" s="140"/>
    </row>
    <row r="196" spans="4:12" x14ac:dyDescent="0.35">
      <c r="D196" s="140"/>
      <c r="E196" s="140"/>
      <c r="F196" s="140"/>
      <c r="G196" s="140"/>
      <c r="H196" s="140"/>
      <c r="I196" s="140"/>
      <c r="J196" s="140"/>
      <c r="K196" s="140"/>
      <c r="L196" s="140"/>
    </row>
    <row r="197" spans="4:12" x14ac:dyDescent="0.35">
      <c r="D197" s="140"/>
      <c r="E197" s="140"/>
      <c r="F197" s="140"/>
      <c r="G197" s="140"/>
      <c r="H197" s="140"/>
      <c r="I197" s="140"/>
      <c r="J197" s="140"/>
      <c r="K197" s="140"/>
      <c r="L197" s="140"/>
    </row>
    <row r="198" spans="4:12" x14ac:dyDescent="0.35">
      <c r="D198" s="140"/>
      <c r="E198" s="140"/>
      <c r="F198" s="140"/>
      <c r="G198" s="140"/>
      <c r="H198" s="140"/>
      <c r="I198" s="140"/>
      <c r="J198" s="140"/>
      <c r="K198" s="140"/>
      <c r="L198" s="140"/>
    </row>
    <row r="199" spans="4:12" x14ac:dyDescent="0.35">
      <c r="D199" s="140"/>
      <c r="E199" s="140"/>
      <c r="F199" s="140"/>
      <c r="G199" s="140"/>
      <c r="H199" s="140"/>
      <c r="I199" s="140"/>
      <c r="J199" s="140"/>
      <c r="K199" s="140"/>
      <c r="L199" s="140"/>
    </row>
    <row r="200" spans="4:12" x14ac:dyDescent="0.35">
      <c r="D200" s="140"/>
      <c r="E200" s="140"/>
      <c r="F200" s="140"/>
      <c r="G200" s="140"/>
      <c r="H200" s="140"/>
      <c r="I200" s="140"/>
      <c r="J200" s="140"/>
      <c r="K200" s="140"/>
      <c r="L200" s="140"/>
    </row>
    <row r="201" spans="4:12" x14ac:dyDescent="0.35">
      <c r="D201" s="140"/>
      <c r="E201" s="140"/>
      <c r="F201" s="140"/>
      <c r="G201" s="140"/>
      <c r="H201" s="140"/>
      <c r="I201" s="140"/>
      <c r="J201" s="140"/>
      <c r="K201" s="140"/>
      <c r="L201" s="140"/>
    </row>
    <row r="202" spans="4:12" x14ac:dyDescent="0.35">
      <c r="D202" s="140"/>
      <c r="E202" s="140"/>
      <c r="F202" s="140"/>
      <c r="G202" s="140"/>
      <c r="H202" s="140"/>
      <c r="I202" s="140"/>
      <c r="J202" s="140"/>
      <c r="K202" s="140"/>
      <c r="L202" s="140"/>
    </row>
    <row r="203" spans="4:12" x14ac:dyDescent="0.35">
      <c r="D203" s="140"/>
      <c r="E203" s="140"/>
      <c r="F203" s="140"/>
      <c r="G203" s="140"/>
      <c r="H203" s="140"/>
      <c r="I203" s="140"/>
      <c r="J203" s="140"/>
      <c r="K203" s="140"/>
      <c r="L203" s="140"/>
    </row>
    <row r="204" spans="4:12" x14ac:dyDescent="0.35">
      <c r="D204" s="140"/>
      <c r="E204" s="140"/>
      <c r="F204" s="140"/>
      <c r="G204" s="140"/>
      <c r="H204" s="140"/>
      <c r="I204" s="140"/>
      <c r="J204" s="140"/>
      <c r="K204" s="140"/>
      <c r="L204" s="140"/>
    </row>
    <row r="205" spans="4:12" x14ac:dyDescent="0.35">
      <c r="D205" s="140"/>
      <c r="E205" s="140"/>
      <c r="F205" s="140"/>
      <c r="G205" s="140"/>
      <c r="H205" s="140"/>
      <c r="I205" s="140"/>
      <c r="J205" s="140"/>
      <c r="K205" s="140"/>
      <c r="L205" s="140"/>
    </row>
    <row r="206" spans="4:12" x14ac:dyDescent="0.35">
      <c r="D206" s="140"/>
      <c r="E206" s="140"/>
      <c r="F206" s="140"/>
      <c r="G206" s="140"/>
      <c r="H206" s="140"/>
      <c r="I206" s="140"/>
      <c r="J206" s="140"/>
      <c r="K206" s="140"/>
      <c r="L206" s="140"/>
    </row>
    <row r="207" spans="4:12" x14ac:dyDescent="0.35">
      <c r="D207" s="140"/>
      <c r="E207" s="140"/>
      <c r="F207" s="140"/>
      <c r="G207" s="140"/>
      <c r="H207" s="140"/>
      <c r="I207" s="140"/>
      <c r="J207" s="140"/>
      <c r="K207" s="140"/>
      <c r="L207" s="140"/>
    </row>
    <row r="208" spans="4:12" x14ac:dyDescent="0.35">
      <c r="D208" s="140"/>
      <c r="E208" s="140"/>
      <c r="F208" s="140"/>
      <c r="G208" s="140"/>
      <c r="H208" s="140"/>
      <c r="I208" s="140"/>
      <c r="J208" s="140"/>
      <c r="K208" s="140"/>
      <c r="L208" s="140"/>
    </row>
    <row r="209" spans="4:12" x14ac:dyDescent="0.35">
      <c r="D209" s="140"/>
      <c r="E209" s="140"/>
      <c r="F209" s="140"/>
      <c r="G209" s="140"/>
      <c r="H209" s="140"/>
      <c r="I209" s="140"/>
      <c r="J209" s="140"/>
      <c r="K209" s="140"/>
      <c r="L209" s="140"/>
    </row>
    <row r="210" spans="4:12" x14ac:dyDescent="0.35">
      <c r="D210" s="140"/>
      <c r="E210" s="140"/>
      <c r="F210" s="140"/>
      <c r="G210" s="140"/>
      <c r="H210" s="140"/>
      <c r="I210" s="140"/>
      <c r="J210" s="140"/>
      <c r="K210" s="140"/>
      <c r="L210" s="140"/>
    </row>
    <row r="211" spans="4:12" x14ac:dyDescent="0.35">
      <c r="D211" s="140"/>
      <c r="E211" s="140"/>
      <c r="F211" s="140"/>
      <c r="G211" s="140"/>
      <c r="H211" s="140"/>
      <c r="I211" s="140"/>
      <c r="J211" s="140"/>
      <c r="K211" s="140"/>
      <c r="L211" s="140"/>
    </row>
    <row r="212" spans="4:12" x14ac:dyDescent="0.35">
      <c r="D212" s="140"/>
      <c r="E212" s="140"/>
      <c r="F212" s="140"/>
      <c r="G212" s="140"/>
      <c r="H212" s="140"/>
      <c r="I212" s="140"/>
      <c r="J212" s="140"/>
      <c r="K212" s="140"/>
      <c r="L212" s="140"/>
    </row>
    <row r="213" spans="4:12" x14ac:dyDescent="0.35">
      <c r="D213" s="140"/>
      <c r="E213" s="140"/>
      <c r="F213" s="140"/>
      <c r="G213" s="140"/>
      <c r="H213" s="140"/>
      <c r="I213" s="140"/>
      <c r="J213" s="140"/>
      <c r="K213" s="140"/>
      <c r="L213" s="140"/>
    </row>
    <row r="214" spans="4:12" x14ac:dyDescent="0.35">
      <c r="D214" s="140"/>
      <c r="E214" s="140"/>
      <c r="F214" s="140"/>
      <c r="G214" s="140"/>
      <c r="H214" s="140"/>
      <c r="I214" s="140"/>
      <c r="J214" s="140"/>
      <c r="K214" s="140"/>
      <c r="L214" s="140"/>
    </row>
    <row r="215" spans="4:12" x14ac:dyDescent="0.35">
      <c r="D215" s="140"/>
      <c r="E215" s="140"/>
      <c r="F215" s="140"/>
      <c r="G215" s="140"/>
      <c r="H215" s="140"/>
      <c r="I215" s="140"/>
      <c r="J215" s="140"/>
      <c r="K215" s="140"/>
      <c r="L215" s="140"/>
    </row>
    <row r="216" spans="4:12" x14ac:dyDescent="0.35">
      <c r="D216" s="140"/>
      <c r="E216" s="140"/>
      <c r="F216" s="140"/>
      <c r="G216" s="140"/>
      <c r="H216" s="140"/>
      <c r="I216" s="140"/>
      <c r="J216" s="140"/>
      <c r="K216" s="140"/>
      <c r="L216" s="140"/>
    </row>
    <row r="217" spans="4:12" x14ac:dyDescent="0.35">
      <c r="D217" s="140"/>
      <c r="E217" s="140"/>
      <c r="F217" s="140"/>
      <c r="G217" s="140"/>
      <c r="H217" s="140"/>
      <c r="I217" s="140"/>
      <c r="J217" s="140"/>
      <c r="K217" s="140"/>
      <c r="L217" s="140"/>
    </row>
    <row r="218" spans="4:12" x14ac:dyDescent="0.35">
      <c r="D218" s="140"/>
      <c r="E218" s="140"/>
      <c r="F218" s="140"/>
      <c r="G218" s="140"/>
      <c r="H218" s="140"/>
      <c r="I218" s="140"/>
      <c r="J218" s="140"/>
      <c r="K218" s="140"/>
      <c r="L218" s="140"/>
    </row>
    <row r="219" spans="4:12" x14ac:dyDescent="0.35">
      <c r="D219" s="140"/>
      <c r="E219" s="140"/>
      <c r="F219" s="140"/>
      <c r="G219" s="140"/>
      <c r="H219" s="140"/>
      <c r="I219" s="140"/>
      <c r="J219" s="140"/>
      <c r="K219" s="140"/>
      <c r="L219" s="140"/>
    </row>
    <row r="220" spans="4:12" x14ac:dyDescent="0.35">
      <c r="D220" s="140"/>
      <c r="E220" s="140"/>
      <c r="F220" s="140"/>
      <c r="G220" s="140"/>
      <c r="H220" s="140"/>
      <c r="I220" s="140"/>
      <c r="J220" s="140"/>
      <c r="K220" s="140"/>
      <c r="L220" s="140"/>
    </row>
    <row r="221" spans="4:12" x14ac:dyDescent="0.35">
      <c r="D221" s="140"/>
      <c r="E221" s="140"/>
      <c r="F221" s="140"/>
      <c r="G221" s="140"/>
      <c r="H221" s="140"/>
      <c r="I221" s="140"/>
      <c r="J221" s="140"/>
      <c r="K221" s="140"/>
      <c r="L221" s="140"/>
    </row>
    <row r="222" spans="4:12" x14ac:dyDescent="0.35">
      <c r="D222" s="140"/>
      <c r="E222" s="140"/>
      <c r="F222" s="140"/>
      <c r="G222" s="140"/>
      <c r="H222" s="140"/>
      <c r="I222" s="140"/>
      <c r="J222" s="140"/>
      <c r="K222" s="140"/>
      <c r="L222" s="140"/>
    </row>
    <row r="223" spans="4:12" x14ac:dyDescent="0.35">
      <c r="D223" s="140"/>
      <c r="E223" s="140"/>
      <c r="F223" s="140"/>
      <c r="G223" s="140"/>
      <c r="H223" s="140"/>
      <c r="I223" s="140"/>
      <c r="J223" s="140"/>
      <c r="K223" s="140"/>
      <c r="L223" s="140"/>
    </row>
    <row r="224" spans="4:12" x14ac:dyDescent="0.35">
      <c r="D224" s="140"/>
      <c r="E224" s="140"/>
      <c r="F224" s="140"/>
      <c r="G224" s="140"/>
      <c r="H224" s="140"/>
      <c r="I224" s="140"/>
      <c r="J224" s="140"/>
      <c r="K224" s="140"/>
      <c r="L224" s="140"/>
    </row>
    <row r="225" spans="4:12" x14ac:dyDescent="0.35">
      <c r="D225" s="140"/>
      <c r="E225" s="140"/>
      <c r="F225" s="140"/>
      <c r="G225" s="140"/>
      <c r="H225" s="140"/>
      <c r="I225" s="140"/>
      <c r="J225" s="140"/>
      <c r="K225" s="140"/>
      <c r="L225" s="140"/>
    </row>
    <row r="226" spans="4:12" x14ac:dyDescent="0.35">
      <c r="D226" s="140"/>
      <c r="E226" s="140"/>
      <c r="F226" s="140"/>
      <c r="G226" s="140"/>
      <c r="H226" s="140"/>
      <c r="I226" s="140"/>
      <c r="J226" s="140"/>
      <c r="K226" s="140"/>
      <c r="L226" s="140"/>
    </row>
    <row r="227" spans="4:12" x14ac:dyDescent="0.35">
      <c r="D227" s="140"/>
      <c r="E227" s="140"/>
      <c r="F227" s="140"/>
      <c r="G227" s="140"/>
      <c r="H227" s="140"/>
      <c r="I227" s="140"/>
      <c r="J227" s="140"/>
      <c r="K227" s="140"/>
      <c r="L227" s="140"/>
    </row>
    <row r="228" spans="4:12" x14ac:dyDescent="0.35">
      <c r="D228" s="140"/>
      <c r="E228" s="140"/>
      <c r="F228" s="140"/>
      <c r="G228" s="140"/>
      <c r="H228" s="140"/>
      <c r="I228" s="140"/>
      <c r="J228" s="140"/>
      <c r="K228" s="140"/>
      <c r="L228" s="140"/>
    </row>
    <row r="229" spans="4:12" x14ac:dyDescent="0.35">
      <c r="D229" s="140"/>
      <c r="E229" s="140"/>
      <c r="F229" s="140"/>
      <c r="G229" s="140"/>
      <c r="H229" s="140"/>
      <c r="I229" s="140"/>
      <c r="J229" s="140"/>
      <c r="K229" s="140"/>
      <c r="L229" s="140"/>
    </row>
    <row r="230" spans="4:12" x14ac:dyDescent="0.35">
      <c r="D230" s="140"/>
      <c r="E230" s="140"/>
      <c r="F230" s="140"/>
      <c r="G230" s="140"/>
      <c r="H230" s="140"/>
      <c r="I230" s="140"/>
      <c r="J230" s="140"/>
      <c r="K230" s="140"/>
      <c r="L230" s="140"/>
    </row>
    <row r="231" spans="4:12" x14ac:dyDescent="0.35">
      <c r="D231" s="140"/>
      <c r="E231" s="140"/>
      <c r="F231" s="140"/>
      <c r="G231" s="140"/>
      <c r="H231" s="140"/>
      <c r="I231" s="140"/>
      <c r="J231" s="140"/>
      <c r="K231" s="140"/>
      <c r="L231" s="140"/>
    </row>
    <row r="232" spans="4:12" x14ac:dyDescent="0.35">
      <c r="D232" s="140"/>
      <c r="E232" s="140"/>
      <c r="F232" s="140"/>
      <c r="G232" s="140"/>
      <c r="H232" s="140"/>
      <c r="I232" s="140"/>
      <c r="J232" s="140"/>
      <c r="K232" s="140"/>
      <c r="L232" s="140"/>
    </row>
    <row r="233" spans="4:12" x14ac:dyDescent="0.35">
      <c r="D233" s="140"/>
      <c r="E233" s="140"/>
      <c r="F233" s="140"/>
      <c r="G233" s="140"/>
      <c r="H233" s="140"/>
      <c r="I233" s="140"/>
      <c r="J233" s="140"/>
      <c r="K233" s="140"/>
      <c r="L233" s="140"/>
    </row>
    <row r="234" spans="4:12" x14ac:dyDescent="0.35">
      <c r="D234" s="140"/>
      <c r="E234" s="140"/>
      <c r="F234" s="140"/>
      <c r="G234" s="140"/>
      <c r="H234" s="140"/>
      <c r="I234" s="140"/>
      <c r="J234" s="140"/>
      <c r="K234" s="140"/>
      <c r="L234" s="140"/>
    </row>
    <row r="235" spans="4:12" x14ac:dyDescent="0.35">
      <c r="D235" s="140"/>
      <c r="E235" s="140"/>
      <c r="F235" s="140"/>
      <c r="G235" s="140"/>
      <c r="H235" s="140"/>
      <c r="I235" s="140"/>
      <c r="J235" s="140"/>
      <c r="K235" s="140"/>
      <c r="L235" s="140"/>
    </row>
    <row r="236" spans="4:12" x14ac:dyDescent="0.35">
      <c r="D236" s="140"/>
      <c r="E236" s="140"/>
      <c r="F236" s="140"/>
      <c r="G236" s="140"/>
      <c r="H236" s="140"/>
      <c r="I236" s="140"/>
      <c r="J236" s="140"/>
      <c r="K236" s="140"/>
      <c r="L236" s="140"/>
    </row>
    <row r="237" spans="4:12" x14ac:dyDescent="0.35">
      <c r="D237" s="140"/>
      <c r="E237" s="140"/>
      <c r="F237" s="140"/>
      <c r="G237" s="140"/>
      <c r="H237" s="140"/>
      <c r="I237" s="140"/>
      <c r="J237" s="140"/>
      <c r="K237" s="140"/>
      <c r="L237" s="140"/>
    </row>
    <row r="238" spans="4:12" x14ac:dyDescent="0.35">
      <c r="D238" s="140"/>
      <c r="E238" s="140"/>
      <c r="F238" s="140"/>
      <c r="G238" s="140"/>
      <c r="H238" s="140"/>
      <c r="I238" s="140"/>
      <c r="J238" s="140"/>
      <c r="K238" s="140"/>
      <c r="L238" s="140"/>
    </row>
    <row r="239" spans="4:12" x14ac:dyDescent="0.35">
      <c r="D239" s="140"/>
      <c r="E239" s="140"/>
      <c r="F239" s="140"/>
      <c r="G239" s="140"/>
      <c r="H239" s="140"/>
      <c r="I239" s="140"/>
      <c r="J239" s="140"/>
      <c r="K239" s="140"/>
      <c r="L239" s="140"/>
    </row>
    <row r="240" spans="4:12" x14ac:dyDescent="0.35">
      <c r="D240" s="140"/>
      <c r="E240" s="140"/>
      <c r="F240" s="140"/>
      <c r="G240" s="140"/>
      <c r="H240" s="140"/>
      <c r="I240" s="140"/>
      <c r="J240" s="140"/>
      <c r="K240" s="140"/>
      <c r="L240" s="140"/>
    </row>
    <row r="241" spans="4:12" x14ac:dyDescent="0.35">
      <c r="D241" s="140"/>
      <c r="E241" s="140"/>
      <c r="F241" s="140"/>
      <c r="G241" s="140"/>
      <c r="H241" s="140"/>
      <c r="I241" s="140"/>
      <c r="J241" s="140"/>
      <c r="K241" s="140"/>
      <c r="L241" s="140"/>
    </row>
    <row r="242" spans="4:12" x14ac:dyDescent="0.35">
      <c r="D242" s="140"/>
      <c r="E242" s="140"/>
      <c r="F242" s="140"/>
      <c r="G242" s="140"/>
      <c r="H242" s="140"/>
      <c r="I242" s="140"/>
      <c r="J242" s="140"/>
      <c r="K242" s="140"/>
      <c r="L242" s="140"/>
    </row>
    <row r="243" spans="4:12" x14ac:dyDescent="0.35">
      <c r="D243" s="140"/>
      <c r="E243" s="140"/>
      <c r="F243" s="140"/>
      <c r="G243" s="140"/>
      <c r="H243" s="140"/>
      <c r="I243" s="140"/>
      <c r="J243" s="140"/>
      <c r="K243" s="140"/>
      <c r="L243" s="140"/>
    </row>
    <row r="244" spans="4:12" x14ac:dyDescent="0.35">
      <c r="D244" s="140"/>
      <c r="E244" s="140"/>
      <c r="F244" s="140"/>
      <c r="G244" s="140"/>
      <c r="H244" s="140"/>
      <c r="I244" s="140"/>
      <c r="J244" s="140"/>
      <c r="K244" s="140"/>
      <c r="L244" s="140"/>
    </row>
    <row r="245" spans="4:12" x14ac:dyDescent="0.35">
      <c r="D245" s="140"/>
      <c r="E245" s="140"/>
      <c r="F245" s="140"/>
      <c r="G245" s="140"/>
      <c r="H245" s="140"/>
      <c r="I245" s="140"/>
      <c r="J245" s="140"/>
      <c r="K245" s="140"/>
      <c r="L245" s="140"/>
    </row>
    <row r="246" spans="4:12" x14ac:dyDescent="0.35">
      <c r="D246" s="140"/>
      <c r="E246" s="140"/>
      <c r="F246" s="140"/>
      <c r="G246" s="140"/>
      <c r="H246" s="140"/>
      <c r="I246" s="140"/>
      <c r="J246" s="140"/>
      <c r="K246" s="140"/>
      <c r="L246" s="140"/>
    </row>
    <row r="247" spans="4:12" x14ac:dyDescent="0.35">
      <c r="D247" s="140"/>
      <c r="E247" s="140"/>
      <c r="F247" s="140"/>
      <c r="G247" s="140"/>
      <c r="H247" s="140"/>
      <c r="I247" s="140"/>
      <c r="J247" s="140"/>
      <c r="K247" s="140"/>
      <c r="L247" s="140"/>
    </row>
    <row r="248" spans="4:12" x14ac:dyDescent="0.35">
      <c r="D248" s="140"/>
      <c r="E248" s="140"/>
      <c r="F248" s="140"/>
      <c r="G248" s="140"/>
      <c r="H248" s="140"/>
      <c r="I248" s="140"/>
      <c r="J248" s="140"/>
      <c r="K248" s="140"/>
      <c r="L248" s="140"/>
    </row>
    <row r="249" spans="4:12" x14ac:dyDescent="0.35">
      <c r="D249" s="140"/>
      <c r="E249" s="140"/>
      <c r="F249" s="140"/>
      <c r="G249" s="140"/>
      <c r="H249" s="140"/>
      <c r="I249" s="140"/>
      <c r="J249" s="140"/>
      <c r="K249" s="140"/>
      <c r="L249" s="140"/>
    </row>
    <row r="250" spans="4:12" x14ac:dyDescent="0.35">
      <c r="D250" s="140"/>
      <c r="E250" s="140"/>
      <c r="F250" s="140"/>
      <c r="G250" s="140"/>
      <c r="H250" s="140"/>
      <c r="I250" s="140"/>
      <c r="J250" s="140"/>
      <c r="K250" s="140"/>
      <c r="L250" s="140"/>
    </row>
    <row r="251" spans="4:12" x14ac:dyDescent="0.35">
      <c r="D251" s="140"/>
      <c r="E251" s="140"/>
      <c r="F251" s="140"/>
      <c r="G251" s="140"/>
      <c r="H251" s="140"/>
      <c r="I251" s="140"/>
      <c r="J251" s="140"/>
      <c r="K251" s="140"/>
      <c r="L251" s="140"/>
    </row>
    <row r="252" spans="4:12" x14ac:dyDescent="0.35">
      <c r="D252" s="140"/>
      <c r="E252" s="140"/>
      <c r="F252" s="140"/>
      <c r="G252" s="140"/>
      <c r="H252" s="140"/>
      <c r="I252" s="140"/>
      <c r="J252" s="140"/>
      <c r="K252" s="140"/>
      <c r="L252" s="140"/>
    </row>
    <row r="253" spans="4:12" x14ac:dyDescent="0.35">
      <c r="D253" s="140"/>
      <c r="E253" s="140"/>
      <c r="F253" s="140"/>
      <c r="G253" s="140"/>
      <c r="H253" s="140"/>
      <c r="I253" s="140"/>
      <c r="J253" s="140"/>
      <c r="K253" s="140"/>
      <c r="L253" s="140"/>
    </row>
    <row r="254" spans="4:12" x14ac:dyDescent="0.35">
      <c r="D254" s="140"/>
      <c r="E254" s="140"/>
      <c r="F254" s="140"/>
      <c r="G254" s="140"/>
      <c r="H254" s="140"/>
      <c r="I254" s="140"/>
      <c r="J254" s="140"/>
      <c r="K254" s="140"/>
      <c r="L254" s="140"/>
    </row>
    <row r="255" spans="4:12" x14ac:dyDescent="0.35">
      <c r="D255" s="140"/>
      <c r="E255" s="140"/>
      <c r="F255" s="140"/>
      <c r="G255" s="140"/>
      <c r="H255" s="140"/>
      <c r="I255" s="140"/>
      <c r="J255" s="140"/>
      <c r="K255" s="140"/>
      <c r="L255" s="140"/>
    </row>
    <row r="256" spans="4:12" x14ac:dyDescent="0.35">
      <c r="D256" s="140"/>
      <c r="E256" s="140"/>
      <c r="F256" s="140"/>
      <c r="G256" s="140"/>
      <c r="H256" s="140"/>
      <c r="I256" s="140"/>
      <c r="J256" s="140"/>
      <c r="K256" s="140"/>
      <c r="L256" s="140"/>
    </row>
    <row r="257" spans="4:12" x14ac:dyDescent="0.35">
      <c r="D257" s="140"/>
      <c r="E257" s="140"/>
      <c r="F257" s="140"/>
      <c r="G257" s="140"/>
      <c r="H257" s="140"/>
      <c r="I257" s="140"/>
      <c r="J257" s="140"/>
      <c r="K257" s="140"/>
      <c r="L257" s="140"/>
    </row>
    <row r="258" spans="4:12" x14ac:dyDescent="0.35">
      <c r="D258" s="140"/>
      <c r="E258" s="140"/>
      <c r="F258" s="140"/>
      <c r="G258" s="140"/>
      <c r="H258" s="140"/>
      <c r="I258" s="140"/>
      <c r="J258" s="140"/>
      <c r="K258" s="140"/>
      <c r="L258" s="140"/>
    </row>
    <row r="259" spans="4:12" x14ac:dyDescent="0.35">
      <c r="D259" s="140"/>
      <c r="E259" s="140"/>
      <c r="F259" s="140"/>
      <c r="G259" s="140"/>
      <c r="H259" s="140"/>
      <c r="I259" s="140"/>
      <c r="J259" s="140"/>
      <c r="K259" s="140"/>
      <c r="L259" s="140"/>
    </row>
    <row r="260" spans="4:12" x14ac:dyDescent="0.35">
      <c r="D260" s="140"/>
      <c r="E260" s="140"/>
      <c r="F260" s="140"/>
      <c r="G260" s="140"/>
      <c r="H260" s="140"/>
      <c r="I260" s="140"/>
      <c r="J260" s="140"/>
      <c r="K260" s="140"/>
      <c r="L260" s="140"/>
    </row>
    <row r="261" spans="4:12" x14ac:dyDescent="0.35">
      <c r="D261" s="140"/>
      <c r="E261" s="140"/>
      <c r="F261" s="140"/>
      <c r="G261" s="140"/>
      <c r="H261" s="140"/>
      <c r="I261" s="140"/>
      <c r="J261" s="140"/>
      <c r="K261" s="140"/>
      <c r="L261" s="140"/>
    </row>
    <row r="262" spans="4:12" x14ac:dyDescent="0.35">
      <c r="D262" s="140"/>
      <c r="E262" s="140"/>
      <c r="F262" s="140"/>
      <c r="G262" s="140"/>
      <c r="H262" s="140"/>
      <c r="I262" s="140"/>
      <c r="J262" s="140"/>
      <c r="K262" s="140"/>
      <c r="L262" s="140"/>
    </row>
    <row r="263" spans="4:12" x14ac:dyDescent="0.35">
      <c r="D263" s="140"/>
      <c r="E263" s="140"/>
      <c r="F263" s="140"/>
      <c r="G263" s="140"/>
      <c r="H263" s="140"/>
      <c r="I263" s="140"/>
      <c r="J263" s="140"/>
      <c r="K263" s="140"/>
      <c r="L263" s="140"/>
    </row>
    <row r="264" spans="4:12" x14ac:dyDescent="0.35">
      <c r="D264" s="140"/>
      <c r="E264" s="140"/>
      <c r="F264" s="140"/>
      <c r="G264" s="140"/>
      <c r="H264" s="140"/>
      <c r="I264" s="140"/>
      <c r="J264" s="140"/>
      <c r="K264" s="140"/>
      <c r="L264" s="140"/>
    </row>
    <row r="265" spans="4:12" x14ac:dyDescent="0.35">
      <c r="D265" s="140"/>
      <c r="E265" s="140"/>
      <c r="F265" s="140"/>
      <c r="G265" s="140"/>
      <c r="H265" s="140"/>
      <c r="I265" s="140"/>
      <c r="J265" s="140"/>
      <c r="K265" s="140"/>
      <c r="L265" s="140"/>
    </row>
    <row r="266" spans="4:12" x14ac:dyDescent="0.35">
      <c r="D266" s="140"/>
      <c r="E266" s="140"/>
      <c r="F266" s="140"/>
      <c r="G266" s="140"/>
      <c r="H266" s="140"/>
      <c r="I266" s="140"/>
      <c r="J266" s="140"/>
      <c r="K266" s="140"/>
      <c r="L266" s="140"/>
    </row>
    <row r="267" spans="4:12" x14ac:dyDescent="0.35">
      <c r="D267" s="140"/>
      <c r="E267" s="140"/>
      <c r="F267" s="140"/>
      <c r="G267" s="140"/>
      <c r="H267" s="140"/>
      <c r="I267" s="140"/>
      <c r="J267" s="140"/>
      <c r="K267" s="140"/>
      <c r="L267" s="140"/>
    </row>
    <row r="268" spans="4:12" x14ac:dyDescent="0.35">
      <c r="D268" s="140"/>
      <c r="E268" s="140"/>
      <c r="F268" s="140"/>
      <c r="G268" s="140"/>
      <c r="H268" s="140"/>
      <c r="I268" s="140"/>
      <c r="J268" s="140"/>
      <c r="K268" s="140"/>
      <c r="L268" s="140"/>
    </row>
    <row r="269" spans="4:12" x14ac:dyDescent="0.35">
      <c r="D269" s="140"/>
      <c r="E269" s="140"/>
      <c r="F269" s="140"/>
      <c r="G269" s="140"/>
      <c r="H269" s="140"/>
      <c r="I269" s="140"/>
      <c r="J269" s="140"/>
      <c r="K269" s="140"/>
      <c r="L269" s="140"/>
    </row>
    <row r="270" spans="4:12" x14ac:dyDescent="0.35">
      <c r="D270" s="140"/>
      <c r="E270" s="140"/>
      <c r="F270" s="140"/>
      <c r="G270" s="140"/>
      <c r="H270" s="140"/>
      <c r="I270" s="140"/>
      <c r="J270" s="140"/>
      <c r="K270" s="140"/>
      <c r="L270" s="140"/>
    </row>
    <row r="271" spans="4:12" x14ac:dyDescent="0.35">
      <c r="D271" s="140"/>
      <c r="E271" s="140"/>
      <c r="F271" s="140"/>
      <c r="G271" s="140"/>
      <c r="H271" s="140"/>
      <c r="I271" s="140"/>
      <c r="J271" s="140"/>
      <c r="K271" s="140"/>
      <c r="L271" s="140"/>
    </row>
    <row r="272" spans="4:12" x14ac:dyDescent="0.35">
      <c r="D272" s="140"/>
      <c r="E272" s="140"/>
      <c r="F272" s="140"/>
      <c r="G272" s="140"/>
      <c r="H272" s="140"/>
      <c r="I272" s="140"/>
      <c r="J272" s="140"/>
      <c r="K272" s="140"/>
      <c r="L272" s="140"/>
    </row>
    <row r="273" spans="4:12" x14ac:dyDescent="0.35">
      <c r="D273" s="140"/>
      <c r="E273" s="140"/>
      <c r="F273" s="140"/>
      <c r="G273" s="140"/>
      <c r="H273" s="140"/>
      <c r="I273" s="140"/>
      <c r="J273" s="140"/>
      <c r="K273" s="140"/>
      <c r="L273" s="140"/>
    </row>
    <row r="274" spans="4:12" x14ac:dyDescent="0.35">
      <c r="D274" s="140"/>
      <c r="E274" s="140"/>
      <c r="F274" s="140"/>
      <c r="G274" s="140"/>
      <c r="H274" s="140"/>
      <c r="I274" s="140"/>
      <c r="J274" s="140"/>
      <c r="K274" s="140"/>
      <c r="L274" s="140"/>
    </row>
    <row r="275" spans="4:12" x14ac:dyDescent="0.35">
      <c r="D275" s="140"/>
      <c r="E275" s="140"/>
      <c r="F275" s="140"/>
      <c r="G275" s="140"/>
      <c r="H275" s="140"/>
      <c r="I275" s="140"/>
      <c r="J275" s="140"/>
      <c r="K275" s="140"/>
      <c r="L275" s="140"/>
    </row>
    <row r="276" spans="4:12" x14ac:dyDescent="0.35">
      <c r="D276" s="140"/>
      <c r="E276" s="140"/>
      <c r="F276" s="140"/>
      <c r="G276" s="140"/>
      <c r="H276" s="140"/>
      <c r="I276" s="140"/>
      <c r="J276" s="140"/>
      <c r="K276" s="140"/>
      <c r="L276" s="140"/>
    </row>
    <row r="277" spans="4:12" x14ac:dyDescent="0.35">
      <c r="D277" s="140"/>
      <c r="E277" s="140"/>
      <c r="F277" s="140"/>
      <c r="G277" s="140"/>
      <c r="H277" s="140"/>
      <c r="I277" s="140"/>
      <c r="J277" s="140"/>
      <c r="K277" s="140"/>
      <c r="L277" s="140"/>
    </row>
    <row r="278" spans="4:12" x14ac:dyDescent="0.35">
      <c r="D278" s="140"/>
      <c r="E278" s="140"/>
      <c r="F278" s="140"/>
      <c r="G278" s="140"/>
      <c r="H278" s="140"/>
      <c r="I278" s="140"/>
      <c r="J278" s="140"/>
      <c r="K278" s="140"/>
      <c r="L278" s="140"/>
    </row>
    <row r="279" spans="4:12" x14ac:dyDescent="0.35">
      <c r="D279" s="140"/>
      <c r="E279" s="140"/>
      <c r="F279" s="140"/>
      <c r="G279" s="140"/>
      <c r="H279" s="140"/>
      <c r="I279" s="140"/>
      <c r="J279" s="140"/>
      <c r="K279" s="140"/>
      <c r="L279" s="140"/>
    </row>
  </sheetData>
  <sheetProtection algorithmName="SHA-512" hashValue="+Z7oS0NwT2DxqMFhHdvhJ5VgvYUFXp06YbG1vsBYSAptcH3QgWsDg8Zzf7gDoiG2Fhz2itu2RBAMzSMRuQQcmg==" saltValue="AcQKmF2z4w9EIlNRwY56Tg==" spinCount="100000" sheet="1" objects="1" scenarios="1"/>
  <mergeCells count="88">
    <mergeCell ref="D56:F56"/>
    <mergeCell ref="I40:J40"/>
    <mergeCell ref="I54:J54"/>
    <mergeCell ref="D46:F46"/>
    <mergeCell ref="D24:F24"/>
    <mergeCell ref="C35:J35"/>
    <mergeCell ref="A13:C13"/>
    <mergeCell ref="G48:H48"/>
    <mergeCell ref="C53:D53"/>
    <mergeCell ref="D26:F26"/>
    <mergeCell ref="G28:H28"/>
    <mergeCell ref="C39:D39"/>
    <mergeCell ref="C40:F40"/>
    <mergeCell ref="D42:F42"/>
    <mergeCell ref="D44:F44"/>
    <mergeCell ref="C16:J16"/>
    <mergeCell ref="C7:G7"/>
    <mergeCell ref="B3:G4"/>
    <mergeCell ref="I3:J3"/>
    <mergeCell ref="I2:J2"/>
    <mergeCell ref="Q10:Q12"/>
    <mergeCell ref="M5:T5"/>
    <mergeCell ref="M7:T8"/>
    <mergeCell ref="C10:K11"/>
    <mergeCell ref="O10:O12"/>
    <mergeCell ref="P10:P12"/>
    <mergeCell ref="C8:G8"/>
    <mergeCell ref="C9:G9"/>
    <mergeCell ref="I4:J5"/>
    <mergeCell ref="D101:K101"/>
    <mergeCell ref="C74:F74"/>
    <mergeCell ref="D76:F76"/>
    <mergeCell ref="D78:F78"/>
    <mergeCell ref="C73:D73"/>
    <mergeCell ref="I74:J74"/>
    <mergeCell ref="D99:M99"/>
    <mergeCell ref="I87:J87"/>
    <mergeCell ref="M83:O83"/>
    <mergeCell ref="M86:O86"/>
    <mergeCell ref="D91:F91"/>
    <mergeCell ref="D93:F93"/>
    <mergeCell ref="G95:H95"/>
    <mergeCell ref="D58:F58"/>
    <mergeCell ref="D60:F60"/>
    <mergeCell ref="G62:H62"/>
    <mergeCell ref="D80:F80"/>
    <mergeCell ref="D89:F89"/>
    <mergeCell ref="G82:H82"/>
    <mergeCell ref="C86:D86"/>
    <mergeCell ref="C87:F87"/>
    <mergeCell ref="C69:J69"/>
    <mergeCell ref="C68:J68"/>
    <mergeCell ref="Q111:U112"/>
    <mergeCell ref="G105:H105"/>
    <mergeCell ref="G106:H106"/>
    <mergeCell ref="G103:H103"/>
    <mergeCell ref="G104:H104"/>
    <mergeCell ref="J104:K104"/>
    <mergeCell ref="J105:K105"/>
    <mergeCell ref="J106:K106"/>
    <mergeCell ref="G107:H107"/>
    <mergeCell ref="J107:K107"/>
    <mergeCell ref="J102:K103"/>
    <mergeCell ref="M15:R18"/>
    <mergeCell ref="D18:J18"/>
    <mergeCell ref="C20:D20"/>
    <mergeCell ref="C21:F21"/>
    <mergeCell ref="D22:F22"/>
    <mergeCell ref="M19:Q20"/>
    <mergeCell ref="C17:J17"/>
    <mergeCell ref="I21:J21"/>
    <mergeCell ref="C15:J15"/>
    <mergeCell ref="M53:O54"/>
    <mergeCell ref="D114:K115"/>
    <mergeCell ref="D111:K113"/>
    <mergeCell ref="D108:E108"/>
    <mergeCell ref="G108:H108"/>
    <mergeCell ref="J108:K108"/>
    <mergeCell ref="D109:E109"/>
    <mergeCell ref="G109:H109"/>
    <mergeCell ref="J109:K109"/>
    <mergeCell ref="C54:F54"/>
    <mergeCell ref="D104:E104"/>
    <mergeCell ref="D105:E105"/>
    <mergeCell ref="D106:E106"/>
    <mergeCell ref="D107:E107"/>
    <mergeCell ref="D102:E103"/>
    <mergeCell ref="F102:I102"/>
  </mergeCells>
  <conditionalFormatting sqref="I3">
    <cfRule type="containsText" dxfId="49" priority="1" stopIfTrue="1" operator="containsText" text="In">
      <formula>NOT(ISERROR(SEARCH("In",I3)))</formula>
    </cfRule>
  </conditionalFormatting>
  <conditionalFormatting sqref="I28">
    <cfRule type="containsErrors" dxfId="48" priority="15">
      <formula>ISERROR(I28)</formula>
    </cfRule>
    <cfRule type="cellIs" dxfId="47" priority="16" operator="lessThan">
      <formula>1</formula>
    </cfRule>
    <cfRule type="cellIs" dxfId="46" priority="17" operator="greaterThan">
      <formula>1</formula>
    </cfRule>
  </conditionalFormatting>
  <conditionalFormatting sqref="I48">
    <cfRule type="containsErrors" dxfId="45" priority="12">
      <formula>ISERROR(I48)</formula>
    </cfRule>
    <cfRule type="cellIs" dxfId="44" priority="13" operator="lessThan">
      <formula>1</formula>
    </cfRule>
    <cfRule type="cellIs" dxfId="43" priority="14" operator="greaterThan">
      <formula>1</formula>
    </cfRule>
  </conditionalFormatting>
  <conditionalFormatting sqref="I62">
    <cfRule type="containsErrors" dxfId="42" priority="9">
      <formula>ISERROR(I62)</formula>
    </cfRule>
    <cfRule type="cellIs" dxfId="41" priority="10" operator="lessThan">
      <formula>1</formula>
    </cfRule>
    <cfRule type="cellIs" dxfId="40" priority="11" operator="greaterThan">
      <formula>1</formula>
    </cfRule>
  </conditionalFormatting>
  <conditionalFormatting sqref="I82">
    <cfRule type="containsErrors" dxfId="39" priority="6">
      <formula>ISERROR(I82)</formula>
    </cfRule>
    <cfRule type="cellIs" dxfId="38" priority="7" operator="lessThan">
      <formula>1</formula>
    </cfRule>
    <cfRule type="cellIs" dxfId="37" priority="8" operator="greaterThan">
      <formula>1</formula>
    </cfRule>
  </conditionalFormatting>
  <conditionalFormatting sqref="I95">
    <cfRule type="containsErrors" dxfId="36" priority="3">
      <formula>ISERROR(I95)</formula>
    </cfRule>
    <cfRule type="cellIs" dxfId="35" priority="4" operator="lessThan">
      <formula>1</formula>
    </cfRule>
    <cfRule type="cellIs" dxfId="34" priority="5" operator="greaterThan">
      <formula>1</formula>
    </cfRule>
  </conditionalFormatting>
  <dataValidations count="22">
    <dataValidation type="list" allowBlank="1" showInputMessage="1" showErrorMessage="1" sqref="F96 F63" xr:uid="{00000000-0002-0000-0300-000000000000}">
      <formula1>"0%,25%,50%,75%,100%"</formula1>
    </dataValidation>
    <dataValidation type="list" allowBlank="1" showInputMessage="1" showErrorMessage="1" sqref="U22" xr:uid="{00000000-0002-0000-0300-000001000000}">
      <formula1>$W$117:$W$121</formula1>
    </dataValidation>
    <dataValidation type="list" allowBlank="1" showInputMessage="1" showErrorMessage="1" sqref="U24 I24" xr:uid="{00000000-0002-0000-0300-000002000000}">
      <formula1>$X$117:$X$121</formula1>
    </dataValidation>
    <dataValidation type="list" allowBlank="1" showInputMessage="1" showErrorMessage="1" sqref="U26 I26" xr:uid="{00000000-0002-0000-0300-000003000000}">
      <formula1>$Y$117:$Y$121</formula1>
    </dataValidation>
    <dataValidation type="list" allowBlank="1" showInputMessage="1" showErrorMessage="1" sqref="I42" xr:uid="{00000000-0002-0000-0300-000004000000}">
      <formula1>$W$139:$W$143</formula1>
    </dataValidation>
    <dataValidation type="list" allowBlank="1" showInputMessage="1" showErrorMessage="1" sqref="I44" xr:uid="{00000000-0002-0000-0300-000005000000}">
      <formula1>$X$139:$X$143</formula1>
    </dataValidation>
    <dataValidation type="list" allowBlank="1" showInputMessage="1" showErrorMessage="1" sqref="I46" xr:uid="{00000000-0002-0000-0300-000006000000}">
      <formula1>$Y$139:$Y$143</formula1>
    </dataValidation>
    <dataValidation type="list" allowBlank="1" showInputMessage="1" showErrorMessage="1" sqref="I56" xr:uid="{00000000-0002-0000-0300-000007000000}">
      <formula1>$W$147:$W$151</formula1>
    </dataValidation>
    <dataValidation type="list" allowBlank="1" showInputMessage="1" showErrorMessage="1" sqref="I58" xr:uid="{00000000-0002-0000-0300-000008000000}">
      <formula1>$X$147:$X$151</formula1>
    </dataValidation>
    <dataValidation type="list" allowBlank="1" showInputMessage="1" showErrorMessage="1" sqref="I60" xr:uid="{00000000-0002-0000-0300-000009000000}">
      <formula1>$Y$147:$Y$151</formula1>
    </dataValidation>
    <dataValidation type="list" allowBlank="1" showInputMessage="1" showErrorMessage="1" sqref="I76" xr:uid="{00000000-0002-0000-0300-00000A000000}">
      <formula1>$W$124:$W$128</formula1>
    </dataValidation>
    <dataValidation type="list" allowBlank="1" showInputMessage="1" showErrorMessage="1" sqref="I78" xr:uid="{00000000-0002-0000-0300-00000B000000}">
      <formula1>$X$124:$X$128</formula1>
    </dataValidation>
    <dataValidation type="list" allowBlank="1" showInputMessage="1" showErrorMessage="1" sqref="I80" xr:uid="{00000000-0002-0000-0300-00000C000000}">
      <formula1>$Y$124:$Y$128</formula1>
    </dataValidation>
    <dataValidation type="list" allowBlank="1" showInputMessage="1" showErrorMessage="1" sqref="I89" xr:uid="{00000000-0002-0000-0300-00000D000000}">
      <formula1>$W$131:$W$135</formula1>
    </dataValidation>
    <dataValidation type="list" allowBlank="1" showInputMessage="1" showErrorMessage="1" sqref="I91" xr:uid="{00000000-0002-0000-0300-00000E000000}">
      <formula1>$X$131:$X$135</formula1>
    </dataValidation>
    <dataValidation type="list" allowBlank="1" showInputMessage="1" showErrorMessage="1" sqref="I93" xr:uid="{00000000-0002-0000-0300-00000F000000}">
      <formula1>$Y$131:$Y$135</formula1>
    </dataValidation>
    <dataValidation type="list" showInputMessage="1" showErrorMessage="1" sqref="I22" xr:uid="{00000000-0002-0000-0300-000010000000}">
      <formula1>$W$117:$W$121</formula1>
    </dataValidation>
    <dataValidation type="list" allowBlank="1" showInputMessage="1" showErrorMessage="1" sqref="D24 D22:F22 D26" xr:uid="{00000000-0002-0000-0300-000011000000}">
      <formula1>$Q$117:$Q$120</formula1>
    </dataValidation>
    <dataValidation type="list" allowBlank="1" showInputMessage="1" showErrorMessage="1" sqref="D42:F42 D44:F44 D46:F46" xr:uid="{00000000-0002-0000-0300-000012000000}">
      <formula1>$Q$139:$Q$143</formula1>
    </dataValidation>
    <dataValidation type="list" allowBlank="1" showInputMessage="1" showErrorMessage="1" sqref="D56:F56 D58:F58 D60:F60" xr:uid="{00000000-0002-0000-0300-000013000000}">
      <formula1>$Q$147:$Q$153</formula1>
    </dataValidation>
    <dataValidation type="list" allowBlank="1" showInputMessage="1" showErrorMessage="1" sqref="D76:F76 D78:F78 D80:F80" xr:uid="{00000000-0002-0000-0300-000014000000}">
      <formula1>$Q$124:$Q$128</formula1>
    </dataValidation>
    <dataValidation type="list" allowBlank="1" showInputMessage="1" showErrorMessage="1" sqref="D89:F89 D91:F91 D93:F93" xr:uid="{00000000-0002-0000-0300-000015000000}">
      <formula1>$Q$130:$Q$137</formula1>
    </dataValidation>
  </dataValidations>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89DCF-2699-194B-A6C0-2374E2BD3211}">
  <dimension ref="A3:H120"/>
  <sheetViews>
    <sheetView zoomScale="70" zoomScaleNormal="70" workbookViewId="0">
      <selection activeCell="C17" sqref="C17:F17"/>
    </sheetView>
  </sheetViews>
  <sheetFormatPr defaultColWidth="10.83203125" defaultRowHeight="15.5" x14ac:dyDescent="0.35"/>
  <cols>
    <col min="1" max="1" width="4.83203125" style="1366" customWidth="1"/>
    <col min="2" max="2" width="3.33203125" style="1366" customWidth="1"/>
    <col min="3" max="4" width="3" style="1366" customWidth="1"/>
    <col min="5" max="5" width="34.33203125" style="1366" customWidth="1"/>
    <col min="6" max="6" width="40" style="1366" customWidth="1"/>
    <col min="7" max="8" width="3.5" style="1366" customWidth="1"/>
    <col min="9" max="9" width="4" style="1366" customWidth="1"/>
    <col min="10" max="16384" width="10.83203125" style="1366"/>
  </cols>
  <sheetData>
    <row r="3" spans="2:8" ht="49" customHeight="1" x14ac:dyDescent="0.35">
      <c r="C3" s="1396" t="s">
        <v>158</v>
      </c>
    </row>
    <row r="4" spans="2:8" ht="52" customHeight="1" x14ac:dyDescent="0.35">
      <c r="C4" s="1762" t="s">
        <v>159</v>
      </c>
      <c r="D4" s="1762"/>
      <c r="E4" s="1762"/>
      <c r="F4" s="1762"/>
    </row>
    <row r="5" spans="2:8" ht="8.25" customHeight="1" x14ac:dyDescent="0.35"/>
    <row r="6" spans="2:8" s="1385" customFormat="1" ht="31" customHeight="1" x14ac:dyDescent="0.35">
      <c r="C6" s="1763" t="s">
        <v>160</v>
      </c>
      <c r="D6" s="1763"/>
      <c r="E6" s="1763"/>
      <c r="F6" s="1763"/>
    </row>
    <row r="7" spans="2:8" ht="40" customHeight="1" x14ac:dyDescent="0.35">
      <c r="C7" s="1393" t="s">
        <v>5</v>
      </c>
      <c r="D7" s="1762" t="s">
        <v>161</v>
      </c>
      <c r="E7" s="1762"/>
      <c r="F7" s="1762"/>
    </row>
    <row r="8" spans="2:8" ht="27" customHeight="1" x14ac:dyDescent="0.35">
      <c r="C8" s="1393" t="s">
        <v>7</v>
      </c>
      <c r="D8" s="1762" t="s">
        <v>162</v>
      </c>
      <c r="E8" s="1762"/>
      <c r="F8" s="1762"/>
    </row>
    <row r="9" spans="2:8" ht="28" customHeight="1" x14ac:dyDescent="0.35">
      <c r="C9" s="1393" t="s">
        <v>9</v>
      </c>
      <c r="D9" s="1762" t="s">
        <v>163</v>
      </c>
      <c r="E9" s="1762"/>
      <c r="F9" s="1762"/>
    </row>
    <row r="10" spans="2:8" ht="36" customHeight="1" x14ac:dyDescent="0.35">
      <c r="C10" s="1393" t="s">
        <v>11</v>
      </c>
      <c r="D10" s="1762" t="s">
        <v>164</v>
      </c>
      <c r="E10" s="1762"/>
      <c r="F10" s="1762"/>
    </row>
    <row r="11" spans="2:8" ht="32.25" customHeight="1" thickBot="1" x14ac:dyDescent="0.4"/>
    <row r="12" spans="2:8" ht="43" customHeight="1" x14ac:dyDescent="0.5">
      <c r="B12" s="1395"/>
      <c r="C12" s="1758" t="s">
        <v>165</v>
      </c>
      <c r="D12" s="1758"/>
      <c r="E12" s="1758"/>
      <c r="F12" s="1758"/>
      <c r="G12" s="1758"/>
      <c r="H12" s="1394"/>
    </row>
    <row r="13" spans="2:8" ht="8.25" customHeight="1" x14ac:dyDescent="0.35">
      <c r="B13" s="1383"/>
      <c r="H13" s="1382"/>
    </row>
    <row r="14" spans="2:8" ht="86.25" customHeight="1" x14ac:dyDescent="0.35">
      <c r="B14" s="1383"/>
      <c r="C14" s="1762" t="s">
        <v>166</v>
      </c>
      <c r="D14" s="1762"/>
      <c r="E14" s="1762"/>
      <c r="F14" s="1762"/>
      <c r="H14" s="1382"/>
    </row>
    <row r="15" spans="2:8" x14ac:dyDescent="0.35">
      <c r="B15" s="1383"/>
      <c r="H15" s="1382"/>
    </row>
    <row r="16" spans="2:8" ht="35.25" customHeight="1" thickBot="1" x14ac:dyDescent="0.4">
      <c r="B16" s="1383"/>
      <c r="C16" s="1759" t="s">
        <v>167</v>
      </c>
      <c r="D16" s="1759"/>
      <c r="E16" s="1759"/>
      <c r="F16" s="1759"/>
      <c r="G16" s="1760"/>
      <c r="H16" s="1382"/>
    </row>
    <row r="17" spans="2:8" ht="91" customHeight="1" x14ac:dyDescent="0.35">
      <c r="B17" s="1383"/>
      <c r="C17" s="1762" t="s">
        <v>168</v>
      </c>
      <c r="D17" s="1762"/>
      <c r="E17" s="1762"/>
      <c r="F17" s="1762"/>
      <c r="G17" s="1627"/>
      <c r="H17" s="1382"/>
    </row>
    <row r="18" spans="2:8" x14ac:dyDescent="0.35">
      <c r="B18" s="1383"/>
      <c r="H18" s="1382"/>
    </row>
    <row r="19" spans="2:8" ht="309" customHeight="1" x14ac:dyDescent="0.35">
      <c r="B19" s="1383"/>
      <c r="C19" s="1761"/>
      <c r="D19" s="1761"/>
      <c r="E19" s="1761"/>
      <c r="F19" s="1761"/>
      <c r="H19" s="1382"/>
    </row>
    <row r="20" spans="2:8" ht="44.25" customHeight="1" x14ac:dyDescent="0.35">
      <c r="B20" s="1383"/>
      <c r="C20" s="1392"/>
      <c r="D20" s="1765" t="s">
        <v>169</v>
      </c>
      <c r="E20" s="1765"/>
      <c r="F20" s="1765"/>
      <c r="G20" s="1391"/>
      <c r="H20" s="1382"/>
    </row>
    <row r="21" spans="2:8" ht="44.25" customHeight="1" x14ac:dyDescent="0.35">
      <c r="B21" s="1383"/>
      <c r="C21" s="1372"/>
      <c r="D21" s="1627"/>
      <c r="E21" s="1627"/>
      <c r="F21" s="1627"/>
      <c r="G21" s="1370"/>
      <c r="H21" s="1382"/>
    </row>
    <row r="22" spans="2:8" ht="15" customHeight="1" thickBot="1" x14ac:dyDescent="0.4">
      <c r="B22" s="1383"/>
      <c r="C22" s="1372"/>
      <c r="G22" s="1370"/>
      <c r="H22" s="1382"/>
    </row>
    <row r="23" spans="2:8" s="1385" customFormat="1" ht="20.25" customHeight="1" thickBot="1" x14ac:dyDescent="0.4">
      <c r="B23" s="1390"/>
      <c r="C23" s="1389"/>
      <c r="D23" s="1386"/>
      <c r="E23" s="1384" t="s">
        <v>170</v>
      </c>
      <c r="F23" s="1766"/>
      <c r="G23" s="1388"/>
      <c r="H23" s="1387"/>
    </row>
    <row r="24" spans="2:8" s="1385" customFormat="1" ht="10" customHeight="1" x14ac:dyDescent="0.35">
      <c r="B24" s="1390"/>
      <c r="C24" s="1389"/>
      <c r="F24" s="1766"/>
      <c r="G24" s="1388"/>
      <c r="H24" s="1387"/>
    </row>
    <row r="25" spans="2:8" ht="124" customHeight="1" x14ac:dyDescent="0.35">
      <c r="B25" s="1383"/>
      <c r="C25" s="1372"/>
      <c r="D25" s="1393"/>
      <c r="E25" s="1371" t="s">
        <v>171</v>
      </c>
      <c r="F25" s="1766"/>
      <c r="G25" s="1370"/>
      <c r="H25" s="1382"/>
    </row>
    <row r="26" spans="2:8" ht="25" customHeight="1" thickBot="1" x14ac:dyDescent="0.4">
      <c r="B26" s="1383"/>
      <c r="C26" s="1372"/>
      <c r="G26" s="1370"/>
      <c r="H26" s="1382"/>
    </row>
    <row r="27" spans="2:8" ht="20.25" customHeight="1" thickBot="1" x14ac:dyDescent="0.4">
      <c r="B27" s="1383"/>
      <c r="C27" s="1372"/>
      <c r="D27" s="1374"/>
      <c r="E27" s="1384" t="s">
        <v>172</v>
      </c>
      <c r="F27" s="1761" t="s">
        <v>3</v>
      </c>
      <c r="G27" s="1370"/>
      <c r="H27" s="1382"/>
    </row>
    <row r="28" spans="2:8" ht="11.25" customHeight="1" x14ac:dyDescent="0.35">
      <c r="B28" s="1383"/>
      <c r="C28" s="1372"/>
      <c r="E28" s="1385"/>
      <c r="F28" s="1761"/>
      <c r="G28" s="1370"/>
      <c r="H28" s="1382"/>
    </row>
    <row r="29" spans="2:8" ht="156" customHeight="1" x14ac:dyDescent="0.35">
      <c r="B29" s="1383"/>
      <c r="C29" s="1372"/>
      <c r="E29" s="1371" t="s">
        <v>173</v>
      </c>
      <c r="F29" s="1761"/>
      <c r="G29" s="1370"/>
      <c r="H29" s="1382"/>
    </row>
    <row r="30" spans="2:8" ht="6" customHeight="1" thickBot="1" x14ac:dyDescent="0.4">
      <c r="B30" s="1383"/>
      <c r="C30" s="1372"/>
      <c r="G30" s="1370"/>
      <c r="H30" s="1382"/>
    </row>
    <row r="31" spans="2:8" ht="16" thickBot="1" x14ac:dyDescent="0.4">
      <c r="B31" s="1383"/>
      <c r="C31" s="1372"/>
      <c r="D31" s="1374"/>
      <c r="E31" s="1373" t="s">
        <v>174</v>
      </c>
      <c r="F31" s="1761"/>
      <c r="G31" s="1370"/>
      <c r="H31" s="1382"/>
    </row>
    <row r="32" spans="2:8" ht="10" customHeight="1" x14ac:dyDescent="0.35">
      <c r="B32" s="1383"/>
      <c r="C32" s="1372"/>
      <c r="F32" s="1761"/>
      <c r="G32" s="1370"/>
      <c r="H32" s="1382"/>
    </row>
    <row r="33" spans="2:8" ht="100" customHeight="1" x14ac:dyDescent="0.35">
      <c r="B33" s="1383"/>
      <c r="C33" s="1372"/>
      <c r="D33" s="1393"/>
      <c r="E33" s="1371" t="s">
        <v>175</v>
      </c>
      <c r="F33" s="1761"/>
      <c r="G33" s="1370"/>
      <c r="H33" s="1382"/>
    </row>
    <row r="34" spans="2:8" ht="19" customHeight="1" x14ac:dyDescent="0.35">
      <c r="B34" s="1383"/>
      <c r="C34" s="1369"/>
      <c r="D34" s="1368"/>
      <c r="E34" s="1368"/>
      <c r="F34" s="1368"/>
      <c r="G34" s="1367"/>
      <c r="H34" s="1382"/>
    </row>
    <row r="35" spans="2:8" ht="39" customHeight="1" x14ac:dyDescent="0.35">
      <c r="B35" s="1383"/>
      <c r="H35" s="1382"/>
    </row>
    <row r="36" spans="2:8" ht="37" customHeight="1" x14ac:dyDescent="0.35">
      <c r="B36" s="1383"/>
      <c r="C36" s="1760" t="s">
        <v>167</v>
      </c>
      <c r="D36" s="1760"/>
      <c r="E36" s="1760"/>
      <c r="F36" s="1760"/>
      <c r="H36" s="1382"/>
    </row>
    <row r="37" spans="2:8" ht="69" customHeight="1" x14ac:dyDescent="0.35">
      <c r="B37" s="1383"/>
      <c r="C37" s="1762" t="s">
        <v>176</v>
      </c>
      <c r="D37" s="1762"/>
      <c r="E37" s="1762"/>
      <c r="F37" s="1762"/>
      <c r="H37" s="1382"/>
    </row>
    <row r="38" spans="2:8" ht="19" customHeight="1" x14ac:dyDescent="0.35">
      <c r="B38" s="1383"/>
      <c r="C38" s="1761"/>
      <c r="D38" s="1761"/>
      <c r="E38" s="1761"/>
      <c r="F38" s="1761"/>
      <c r="G38" s="1761"/>
      <c r="H38" s="1382"/>
    </row>
    <row r="39" spans="2:8" ht="19" customHeight="1" x14ac:dyDescent="0.35">
      <c r="B39" s="1383"/>
      <c r="C39" s="1761"/>
      <c r="D39" s="1761"/>
      <c r="E39" s="1761"/>
      <c r="F39" s="1761"/>
      <c r="G39" s="1761"/>
      <c r="H39" s="1382"/>
    </row>
    <row r="40" spans="2:8" ht="19" customHeight="1" x14ac:dyDescent="0.35">
      <c r="B40" s="1383"/>
      <c r="C40" s="1761"/>
      <c r="D40" s="1761"/>
      <c r="E40" s="1761"/>
      <c r="F40" s="1761"/>
      <c r="G40" s="1761"/>
      <c r="H40" s="1382"/>
    </row>
    <row r="41" spans="2:8" ht="19" customHeight="1" x14ac:dyDescent="0.35">
      <c r="B41" s="1383"/>
      <c r="C41" s="1761"/>
      <c r="D41" s="1761"/>
      <c r="E41" s="1761"/>
      <c r="F41" s="1761"/>
      <c r="G41" s="1761"/>
      <c r="H41" s="1382"/>
    </row>
    <row r="42" spans="2:8" ht="19" customHeight="1" x14ac:dyDescent="0.35">
      <c r="B42" s="1383"/>
      <c r="C42" s="1761"/>
      <c r="D42" s="1761"/>
      <c r="E42" s="1761"/>
      <c r="F42" s="1761"/>
      <c r="G42" s="1761"/>
      <c r="H42" s="1382"/>
    </row>
    <row r="43" spans="2:8" ht="19" customHeight="1" x14ac:dyDescent="0.35">
      <c r="B43" s="1383"/>
      <c r="C43" s="1761"/>
      <c r="D43" s="1761"/>
      <c r="E43" s="1761"/>
      <c r="F43" s="1761"/>
      <c r="G43" s="1761"/>
      <c r="H43" s="1382"/>
    </row>
    <row r="44" spans="2:8" ht="19" customHeight="1" x14ac:dyDescent="0.35">
      <c r="B44" s="1383"/>
      <c r="C44" s="1761"/>
      <c r="D44" s="1761"/>
      <c r="E44" s="1761"/>
      <c r="F44" s="1761"/>
      <c r="G44" s="1761"/>
      <c r="H44" s="1382"/>
    </row>
    <row r="45" spans="2:8" ht="19" customHeight="1" x14ac:dyDescent="0.35">
      <c r="B45" s="1383"/>
      <c r="C45" s="1761"/>
      <c r="D45" s="1761"/>
      <c r="E45" s="1761"/>
      <c r="F45" s="1761"/>
      <c r="G45" s="1761"/>
      <c r="H45" s="1382"/>
    </row>
    <row r="46" spans="2:8" ht="19" customHeight="1" x14ac:dyDescent="0.35">
      <c r="B46" s="1383"/>
      <c r="C46" s="1761"/>
      <c r="D46" s="1761"/>
      <c r="E46" s="1761"/>
      <c r="F46" s="1761"/>
      <c r="G46" s="1761"/>
      <c r="H46" s="1382"/>
    </row>
    <row r="47" spans="2:8" ht="19" customHeight="1" x14ac:dyDescent="0.35">
      <c r="B47" s="1383"/>
      <c r="C47" s="1761"/>
      <c r="D47" s="1761"/>
      <c r="E47" s="1761"/>
      <c r="F47" s="1761"/>
      <c r="G47" s="1761"/>
      <c r="H47" s="1382"/>
    </row>
    <row r="48" spans="2:8" ht="19" customHeight="1" x14ac:dyDescent="0.35">
      <c r="B48" s="1383"/>
      <c r="C48" s="1761"/>
      <c r="D48" s="1761"/>
      <c r="E48" s="1761"/>
      <c r="F48" s="1761"/>
      <c r="G48" s="1761"/>
      <c r="H48" s="1382"/>
    </row>
    <row r="49" spans="1:8" ht="19" customHeight="1" x14ac:dyDescent="0.35">
      <c r="B49" s="1383"/>
      <c r="C49" s="1761"/>
      <c r="D49" s="1761"/>
      <c r="E49" s="1761"/>
      <c r="F49" s="1761"/>
      <c r="G49" s="1761"/>
      <c r="H49" s="1382"/>
    </row>
    <row r="50" spans="1:8" ht="19" customHeight="1" x14ac:dyDescent="0.35">
      <c r="B50" s="1383"/>
      <c r="C50" s="1761"/>
      <c r="D50" s="1761"/>
      <c r="E50" s="1761"/>
      <c r="F50" s="1761"/>
      <c r="G50" s="1761"/>
      <c r="H50" s="1382"/>
    </row>
    <row r="51" spans="1:8" ht="19" customHeight="1" x14ac:dyDescent="0.35">
      <c r="B51" s="1383"/>
      <c r="C51" s="1761"/>
      <c r="D51" s="1761"/>
      <c r="E51" s="1761"/>
      <c r="F51" s="1761"/>
      <c r="G51" s="1761"/>
      <c r="H51" s="1382"/>
    </row>
    <row r="52" spans="1:8" ht="43" customHeight="1" x14ac:dyDescent="0.35">
      <c r="B52" s="1383"/>
      <c r="C52" s="1516"/>
      <c r="D52" s="1517" t="s">
        <v>169</v>
      </c>
      <c r="E52" s="1517"/>
      <c r="F52" s="1517"/>
      <c r="G52" s="1518"/>
      <c r="H52" s="1382"/>
    </row>
    <row r="53" spans="1:8" ht="16" thickBot="1" x14ac:dyDescent="0.4">
      <c r="B53" s="1383"/>
      <c r="C53" s="1519"/>
      <c r="G53" s="1515"/>
      <c r="H53" s="1382"/>
    </row>
    <row r="54" spans="1:8" s="1385" customFormat="1" ht="19" customHeight="1" thickBot="1" x14ac:dyDescent="0.4">
      <c r="B54" s="1390"/>
      <c r="C54" s="1520"/>
      <c r="D54" s="1386"/>
      <c r="E54" s="1384" t="s">
        <v>177</v>
      </c>
      <c r="F54" s="1761"/>
      <c r="G54" s="1521"/>
      <c r="H54" s="1387"/>
    </row>
    <row r="55" spans="1:8" s="1385" customFormat="1" ht="12" customHeight="1" x14ac:dyDescent="0.35">
      <c r="B55" s="1390"/>
      <c r="C55" s="1520"/>
      <c r="E55" s="1384"/>
      <c r="F55" s="1761"/>
      <c r="G55" s="1521"/>
      <c r="H55" s="1387"/>
    </row>
    <row r="56" spans="1:8" ht="141" customHeight="1" x14ac:dyDescent="0.35">
      <c r="B56" s="1383"/>
      <c r="C56" s="1519"/>
      <c r="E56" s="1371" t="s">
        <v>178</v>
      </c>
      <c r="F56" s="1761"/>
      <c r="G56" s="1515"/>
      <c r="H56" s="1382"/>
    </row>
    <row r="57" spans="1:8" ht="21" customHeight="1" thickBot="1" x14ac:dyDescent="0.4">
      <c r="A57" s="1366" t="s">
        <v>179</v>
      </c>
      <c r="B57" s="1383"/>
      <c r="C57" s="1519"/>
      <c r="G57" s="1515"/>
      <c r="H57" s="1382"/>
    </row>
    <row r="58" spans="1:8" ht="19" customHeight="1" thickBot="1" x14ac:dyDescent="0.4">
      <c r="B58" s="1383"/>
      <c r="C58" s="1519"/>
      <c r="D58" s="1386"/>
      <c r="E58" s="1384" t="s">
        <v>180</v>
      </c>
      <c r="F58" s="1761"/>
      <c r="G58" s="1515"/>
      <c r="H58" s="1382"/>
    </row>
    <row r="59" spans="1:8" ht="9" customHeight="1" x14ac:dyDescent="0.35">
      <c r="B59" s="1383"/>
      <c r="C59" s="1519"/>
      <c r="D59" s="1385"/>
      <c r="E59" s="1384"/>
      <c r="F59" s="1761"/>
      <c r="G59" s="1515"/>
      <c r="H59" s="1382"/>
    </row>
    <row r="60" spans="1:8" ht="114" customHeight="1" x14ac:dyDescent="0.35">
      <c r="B60" s="1383"/>
      <c r="C60" s="1519"/>
      <c r="E60" s="1371" t="s">
        <v>181</v>
      </c>
      <c r="F60" s="1761"/>
      <c r="G60" s="1515"/>
      <c r="H60" s="1382"/>
    </row>
    <row r="61" spans="1:8" ht="13" customHeight="1" thickBot="1" x14ac:dyDescent="0.4">
      <c r="B61" s="1383"/>
      <c r="C61" s="1519"/>
      <c r="G61" s="1515"/>
      <c r="H61" s="1382"/>
    </row>
    <row r="62" spans="1:8" ht="16" thickBot="1" x14ac:dyDescent="0.4">
      <c r="B62" s="1383"/>
      <c r="C62" s="1519"/>
      <c r="D62" s="1374"/>
      <c r="E62" s="1373" t="s">
        <v>182</v>
      </c>
      <c r="F62" s="1761"/>
      <c r="G62" s="1515"/>
      <c r="H62" s="1382"/>
    </row>
    <row r="63" spans="1:8" ht="8.25" customHeight="1" x14ac:dyDescent="0.35">
      <c r="B63" s="1383"/>
      <c r="C63" s="1519"/>
      <c r="E63" s="1373"/>
      <c r="F63" s="1761"/>
      <c r="G63" s="1515"/>
      <c r="H63" s="1382"/>
    </row>
    <row r="64" spans="1:8" ht="102" customHeight="1" x14ac:dyDescent="0.35">
      <c r="B64" s="1383"/>
      <c r="C64" s="1519"/>
      <c r="E64" s="1371" t="s">
        <v>183</v>
      </c>
      <c r="F64" s="1761"/>
      <c r="G64" s="1515"/>
      <c r="H64" s="1382"/>
    </row>
    <row r="65" spans="2:8" x14ac:dyDescent="0.35">
      <c r="B65" s="1383"/>
      <c r="C65" s="1519"/>
      <c r="F65" s="1761"/>
      <c r="G65" s="1515"/>
      <c r="H65" s="1382"/>
    </row>
    <row r="66" spans="2:8" ht="16" thickBot="1" x14ac:dyDescent="0.4">
      <c r="B66" s="1383"/>
      <c r="C66" s="1519"/>
      <c r="G66" s="1515"/>
      <c r="H66" s="1382"/>
    </row>
    <row r="67" spans="2:8" ht="16" thickBot="1" x14ac:dyDescent="0.4">
      <c r="B67" s="1383"/>
      <c r="C67" s="1519"/>
      <c r="D67" s="1374"/>
      <c r="E67" s="1373" t="s">
        <v>174</v>
      </c>
      <c r="F67" s="1761"/>
      <c r="G67" s="1515"/>
      <c r="H67" s="1382"/>
    </row>
    <row r="68" spans="2:8" ht="8.25" customHeight="1" x14ac:dyDescent="0.35">
      <c r="B68" s="1383"/>
      <c r="C68" s="1519"/>
      <c r="E68" s="1373"/>
      <c r="F68" s="1761"/>
      <c r="G68" s="1515"/>
      <c r="H68" s="1382"/>
    </row>
    <row r="69" spans="2:8" ht="116.25" customHeight="1" x14ac:dyDescent="0.35">
      <c r="B69" s="1383"/>
      <c r="C69" s="1519"/>
      <c r="E69" s="1371" t="s">
        <v>184</v>
      </c>
      <c r="F69" s="1761"/>
      <c r="G69" s="1515"/>
      <c r="H69" s="1382"/>
    </row>
    <row r="70" spans="2:8" ht="13" customHeight="1" x14ac:dyDescent="0.35">
      <c r="B70" s="1383"/>
      <c r="C70" s="1522"/>
      <c r="D70" s="1523"/>
      <c r="E70" s="1523"/>
      <c r="F70" s="1523"/>
      <c r="G70" s="1524"/>
      <c r="H70" s="1382"/>
    </row>
    <row r="71" spans="2:8" ht="29.25" customHeight="1" thickBot="1" x14ac:dyDescent="0.4">
      <c r="B71" s="1381"/>
      <c r="C71" s="1378"/>
      <c r="D71" s="1378"/>
      <c r="E71" s="1378"/>
      <c r="F71" s="1378"/>
      <c r="G71" s="1378"/>
      <c r="H71" s="1380"/>
    </row>
    <row r="72" spans="2:8" ht="34" customHeight="1" thickBot="1" x14ac:dyDescent="0.4">
      <c r="C72" s="1768"/>
      <c r="D72" s="1768"/>
      <c r="E72" s="1768"/>
      <c r="F72" s="1768"/>
      <c r="G72" s="1768"/>
    </row>
    <row r="73" spans="2:8" ht="16" customHeight="1" x14ac:dyDescent="0.35">
      <c r="B73" s="1395"/>
      <c r="C73" s="1397"/>
      <c r="D73" s="1397"/>
      <c r="E73" s="1397"/>
      <c r="F73" s="1397"/>
      <c r="G73" s="1397"/>
      <c r="H73" s="1394"/>
    </row>
    <row r="74" spans="2:8" ht="34" customHeight="1" x14ac:dyDescent="0.35">
      <c r="B74" s="1383"/>
      <c r="C74" s="1629" t="s">
        <v>185</v>
      </c>
      <c r="D74" s="1629"/>
      <c r="E74" s="1629"/>
      <c r="F74" s="1629"/>
      <c r="G74" s="1629"/>
      <c r="H74" s="1382"/>
    </row>
    <row r="75" spans="2:8" x14ac:dyDescent="0.35">
      <c r="B75" s="1383"/>
      <c r="H75" s="1382"/>
    </row>
    <row r="76" spans="2:8" ht="38.25" customHeight="1" x14ac:dyDescent="0.35">
      <c r="B76" s="1383"/>
      <c r="C76" s="1762" t="s">
        <v>186</v>
      </c>
      <c r="D76" s="1762"/>
      <c r="E76" s="1762"/>
      <c r="F76" s="1762"/>
      <c r="G76" s="1762"/>
      <c r="H76" s="1382"/>
    </row>
    <row r="77" spans="2:8" x14ac:dyDescent="0.35">
      <c r="B77" s="1383"/>
      <c r="H77" s="1382"/>
    </row>
    <row r="78" spans="2:8" ht="28" customHeight="1" x14ac:dyDescent="0.35">
      <c r="B78" s="1383"/>
      <c r="C78" s="1760" t="s">
        <v>187</v>
      </c>
      <c r="D78" s="1760"/>
      <c r="E78" s="1760"/>
      <c r="F78" s="1760"/>
      <c r="G78" s="1760"/>
      <c r="H78" s="1382"/>
    </row>
    <row r="79" spans="2:8" ht="115" customHeight="1" x14ac:dyDescent="0.35">
      <c r="B79" s="1383"/>
      <c r="C79" s="1762" t="s">
        <v>188</v>
      </c>
      <c r="D79" s="1762"/>
      <c r="E79" s="1762"/>
      <c r="F79" s="1762"/>
      <c r="G79" s="1762"/>
      <c r="H79" s="1382"/>
    </row>
    <row r="80" spans="2:8" ht="354" customHeight="1" x14ac:dyDescent="0.35">
      <c r="B80" s="1383"/>
      <c r="C80" s="1761"/>
      <c r="D80" s="1761"/>
      <c r="E80" s="1761"/>
      <c r="F80" s="1761"/>
      <c r="G80" s="1761"/>
      <c r="H80" s="1382"/>
    </row>
    <row r="81" spans="2:8" x14ac:dyDescent="0.35">
      <c r="B81" s="1383"/>
      <c r="C81" s="1377"/>
      <c r="D81" s="1376"/>
      <c r="E81" s="1376"/>
      <c r="F81" s="1376"/>
      <c r="G81" s="1375"/>
      <c r="H81" s="1382"/>
    </row>
    <row r="82" spans="2:8" ht="26.25" customHeight="1" thickBot="1" x14ac:dyDescent="0.4">
      <c r="B82" s="1383"/>
      <c r="C82" s="1372"/>
      <c r="D82" s="1379" t="s">
        <v>169</v>
      </c>
      <c r="E82" s="1378"/>
      <c r="F82" s="1378"/>
      <c r="G82" s="1370"/>
      <c r="H82" s="1382"/>
    </row>
    <row r="83" spans="2:8" ht="16" thickBot="1" x14ac:dyDescent="0.4">
      <c r="B83" s="1383"/>
      <c r="C83" s="1372"/>
      <c r="G83" s="1370"/>
      <c r="H83" s="1382"/>
    </row>
    <row r="84" spans="2:8" ht="16" thickBot="1" x14ac:dyDescent="0.4">
      <c r="B84" s="1383"/>
      <c r="C84" s="1372"/>
      <c r="D84" s="1374"/>
      <c r="E84" s="1767" t="s">
        <v>189</v>
      </c>
      <c r="F84" s="1761"/>
      <c r="G84" s="1370"/>
      <c r="H84" s="1382"/>
    </row>
    <row r="85" spans="2:8" ht="23.25" customHeight="1" x14ac:dyDescent="0.35">
      <c r="B85" s="1383"/>
      <c r="C85" s="1372"/>
      <c r="E85" s="1767"/>
      <c r="F85" s="1761"/>
      <c r="G85" s="1370"/>
      <c r="H85" s="1382"/>
    </row>
    <row r="86" spans="2:8" ht="152.25" customHeight="1" x14ac:dyDescent="0.35">
      <c r="B86" s="1383"/>
      <c r="C86" s="1372"/>
      <c r="E86" s="1371" t="s">
        <v>190</v>
      </c>
      <c r="F86" s="1761"/>
      <c r="G86" s="1370"/>
      <c r="H86" s="1382"/>
    </row>
    <row r="87" spans="2:8" ht="16" thickBot="1" x14ac:dyDescent="0.4">
      <c r="B87" s="1383"/>
      <c r="C87" s="1372"/>
      <c r="G87" s="1370"/>
      <c r="H87" s="1382"/>
    </row>
    <row r="88" spans="2:8" ht="16" thickBot="1" x14ac:dyDescent="0.4">
      <c r="B88" s="1383"/>
      <c r="C88" s="1372"/>
      <c r="D88" s="1374"/>
      <c r="E88" s="1373" t="s">
        <v>170</v>
      </c>
      <c r="F88" s="1761"/>
      <c r="G88" s="1370"/>
      <c r="H88" s="1382"/>
    </row>
    <row r="89" spans="2:8" ht="7" customHeight="1" x14ac:dyDescent="0.35">
      <c r="B89" s="1383"/>
      <c r="C89" s="1372"/>
      <c r="E89" s="1373"/>
      <c r="F89" s="1761"/>
      <c r="G89" s="1370"/>
      <c r="H89" s="1382"/>
    </row>
    <row r="90" spans="2:8" ht="122.25" customHeight="1" x14ac:dyDescent="0.35">
      <c r="B90" s="1383"/>
      <c r="C90" s="1372"/>
      <c r="E90" s="1371" t="s">
        <v>191</v>
      </c>
      <c r="F90" s="1761"/>
      <c r="G90" s="1370"/>
      <c r="H90" s="1382"/>
    </row>
    <row r="91" spans="2:8" ht="63" customHeight="1" thickBot="1" x14ac:dyDescent="0.4">
      <c r="B91" s="1383"/>
      <c r="C91" s="1372"/>
      <c r="G91" s="1370"/>
      <c r="H91" s="1382"/>
    </row>
    <row r="92" spans="2:8" ht="16" thickBot="1" x14ac:dyDescent="0.4">
      <c r="B92" s="1383"/>
      <c r="C92" s="1372"/>
      <c r="D92" s="1374"/>
      <c r="E92" s="1373" t="s">
        <v>172</v>
      </c>
      <c r="F92" s="1761"/>
      <c r="G92" s="1370"/>
      <c r="H92" s="1382"/>
    </row>
    <row r="93" spans="2:8" ht="8.25" customHeight="1" x14ac:dyDescent="0.35">
      <c r="B93" s="1383"/>
      <c r="C93" s="1372"/>
      <c r="E93" s="1373"/>
      <c r="F93" s="1761"/>
      <c r="G93" s="1370"/>
      <c r="H93" s="1382"/>
    </row>
    <row r="94" spans="2:8" ht="145" customHeight="1" x14ac:dyDescent="0.35">
      <c r="B94" s="1383"/>
      <c r="C94" s="1372"/>
      <c r="E94" s="1628" t="s">
        <v>192</v>
      </c>
      <c r="F94" s="1761"/>
      <c r="G94" s="1370"/>
      <c r="H94" s="1382"/>
    </row>
    <row r="95" spans="2:8" ht="16" thickBot="1" x14ac:dyDescent="0.4">
      <c r="B95" s="1383"/>
      <c r="C95" s="1372"/>
      <c r="G95" s="1370"/>
      <c r="H95" s="1382"/>
    </row>
    <row r="96" spans="2:8" ht="16" thickBot="1" x14ac:dyDescent="0.4">
      <c r="B96" s="1383"/>
      <c r="C96" s="1372"/>
      <c r="D96" s="1374"/>
      <c r="E96" s="1373" t="s">
        <v>193</v>
      </c>
      <c r="F96" s="1761"/>
      <c r="G96" s="1370"/>
      <c r="H96" s="1382"/>
    </row>
    <row r="97" spans="2:8" ht="7" customHeight="1" x14ac:dyDescent="0.35">
      <c r="B97" s="1383"/>
      <c r="C97" s="1372"/>
      <c r="E97" s="1373"/>
      <c r="F97" s="1761"/>
      <c r="G97" s="1370"/>
      <c r="H97" s="1382"/>
    </row>
    <row r="98" spans="2:8" ht="144" customHeight="1" x14ac:dyDescent="0.35">
      <c r="B98" s="1383"/>
      <c r="C98" s="1372"/>
      <c r="E98" s="1371" t="s">
        <v>194</v>
      </c>
      <c r="F98" s="1761"/>
      <c r="G98" s="1370"/>
      <c r="H98" s="1382"/>
    </row>
    <row r="99" spans="2:8" x14ac:dyDescent="0.35">
      <c r="B99" s="1383"/>
      <c r="C99" s="1369"/>
      <c r="D99" s="1368"/>
      <c r="E99" s="1368"/>
      <c r="F99" s="1368"/>
      <c r="G99" s="1367"/>
      <c r="H99" s="1382"/>
    </row>
    <row r="100" spans="2:8" ht="33" customHeight="1" x14ac:dyDescent="0.35">
      <c r="B100" s="1383"/>
      <c r="H100" s="1382"/>
    </row>
    <row r="101" spans="2:8" ht="35.25" customHeight="1" x14ac:dyDescent="0.35">
      <c r="B101" s="1383"/>
      <c r="C101" s="1764" t="s">
        <v>195</v>
      </c>
      <c r="D101" s="1764"/>
      <c r="E101" s="1764"/>
      <c r="F101" s="1764"/>
      <c r="G101" s="1764"/>
      <c r="H101" s="1382"/>
    </row>
    <row r="102" spans="2:8" ht="97" customHeight="1" x14ac:dyDescent="0.35">
      <c r="B102" s="1383"/>
      <c r="C102" s="1762" t="s">
        <v>196</v>
      </c>
      <c r="D102" s="1762"/>
      <c r="E102" s="1762"/>
      <c r="F102" s="1762"/>
      <c r="G102" s="1762"/>
      <c r="H102" s="1382"/>
    </row>
    <row r="103" spans="2:8" ht="16" thickBot="1" x14ac:dyDescent="0.4">
      <c r="B103" s="1383"/>
      <c r="C103" s="1377"/>
      <c r="D103" s="1376"/>
      <c r="E103" s="1376"/>
      <c r="F103" s="1376"/>
      <c r="G103" s="1375"/>
      <c r="H103" s="1382"/>
    </row>
    <row r="104" spans="2:8" ht="16" thickBot="1" x14ac:dyDescent="0.4">
      <c r="B104" s="1383"/>
      <c r="C104" s="1372"/>
      <c r="D104" s="1374"/>
      <c r="E104" s="1373" t="s">
        <v>197</v>
      </c>
      <c r="F104" s="1761"/>
      <c r="G104" s="1370"/>
      <c r="H104" s="1382"/>
    </row>
    <row r="105" spans="2:8" x14ac:dyDescent="0.35">
      <c r="B105" s="1383"/>
      <c r="C105" s="1372"/>
      <c r="F105" s="1761"/>
      <c r="G105" s="1370"/>
      <c r="H105" s="1382"/>
    </row>
    <row r="106" spans="2:8" ht="129" customHeight="1" x14ac:dyDescent="0.35">
      <c r="B106" s="1383"/>
      <c r="C106" s="1372"/>
      <c r="E106" s="1371" t="s">
        <v>198</v>
      </c>
      <c r="F106" s="1761"/>
      <c r="G106" s="1370"/>
      <c r="H106" s="1382"/>
    </row>
    <row r="107" spans="2:8" ht="16" thickBot="1" x14ac:dyDescent="0.4">
      <c r="B107" s="1383"/>
      <c r="C107" s="1372"/>
      <c r="G107" s="1370"/>
      <c r="H107" s="1382"/>
    </row>
    <row r="108" spans="2:8" ht="16" thickBot="1" x14ac:dyDescent="0.4">
      <c r="B108" s="1383"/>
      <c r="C108" s="1372"/>
      <c r="D108" s="1374"/>
      <c r="E108" s="1373" t="s">
        <v>199</v>
      </c>
      <c r="F108" s="1761"/>
      <c r="G108" s="1370"/>
      <c r="H108" s="1382"/>
    </row>
    <row r="109" spans="2:8" x14ac:dyDescent="0.35">
      <c r="B109" s="1383"/>
      <c r="C109" s="1372"/>
      <c r="F109" s="1761"/>
      <c r="G109" s="1370"/>
      <c r="H109" s="1382"/>
    </row>
    <row r="110" spans="2:8" ht="125.25" customHeight="1" x14ac:dyDescent="0.35">
      <c r="B110" s="1383"/>
      <c r="C110" s="1372"/>
      <c r="E110" s="1371" t="s">
        <v>200</v>
      </c>
      <c r="F110" s="1761"/>
      <c r="G110" s="1370"/>
      <c r="H110" s="1382"/>
    </row>
    <row r="111" spans="2:8" ht="73" customHeight="1" thickBot="1" x14ac:dyDescent="0.4">
      <c r="B111" s="1383"/>
      <c r="C111" s="1372"/>
      <c r="G111" s="1370"/>
      <c r="H111" s="1382"/>
    </row>
    <row r="112" spans="2:8" ht="16" thickBot="1" x14ac:dyDescent="0.4">
      <c r="B112" s="1383"/>
      <c r="C112" s="1372"/>
      <c r="D112" s="1374"/>
      <c r="E112" s="1373" t="s">
        <v>201</v>
      </c>
      <c r="F112" s="1761"/>
      <c r="G112" s="1370"/>
      <c r="H112" s="1382"/>
    </row>
    <row r="113" spans="2:8" x14ac:dyDescent="0.35">
      <c r="B113" s="1383"/>
      <c r="C113" s="1372"/>
      <c r="F113" s="1761"/>
      <c r="G113" s="1370"/>
      <c r="H113" s="1382"/>
    </row>
    <row r="114" spans="2:8" ht="143.25" customHeight="1" x14ac:dyDescent="0.35">
      <c r="B114" s="1383"/>
      <c r="C114" s="1372"/>
      <c r="E114" s="1371" t="s">
        <v>202</v>
      </c>
      <c r="F114" s="1761"/>
      <c r="G114" s="1370"/>
      <c r="H114" s="1382"/>
    </row>
    <row r="115" spans="2:8" ht="25" customHeight="1" thickBot="1" x14ac:dyDescent="0.4">
      <c r="B115" s="1383"/>
      <c r="C115" s="1372"/>
      <c r="G115" s="1370"/>
      <c r="H115" s="1382"/>
    </row>
    <row r="116" spans="2:8" ht="16" thickBot="1" x14ac:dyDescent="0.4">
      <c r="B116" s="1383"/>
      <c r="C116" s="1372"/>
      <c r="D116" s="1374"/>
      <c r="E116" s="1373" t="s">
        <v>203</v>
      </c>
      <c r="F116" s="1761"/>
      <c r="G116" s="1370"/>
      <c r="H116" s="1382"/>
    </row>
    <row r="117" spans="2:8" x14ac:dyDescent="0.35">
      <c r="B117" s="1383"/>
      <c r="C117" s="1372"/>
      <c r="F117" s="1761"/>
      <c r="G117" s="1370"/>
      <c r="H117" s="1382"/>
    </row>
    <row r="118" spans="2:8" ht="96.5" customHeight="1" x14ac:dyDescent="0.35">
      <c r="B118" s="1383"/>
      <c r="C118" s="1372"/>
      <c r="E118" s="1371" t="s">
        <v>33473</v>
      </c>
      <c r="F118" s="1761"/>
      <c r="G118" s="1370"/>
      <c r="H118" s="1382"/>
    </row>
    <row r="119" spans="2:8" x14ac:dyDescent="0.35">
      <c r="B119" s="1383"/>
      <c r="C119" s="1369"/>
      <c r="D119" s="1368"/>
      <c r="E119" s="1368"/>
      <c r="F119" s="1368"/>
      <c r="G119" s="1367"/>
      <c r="H119" s="1382"/>
    </row>
    <row r="120" spans="2:8" ht="16" thickBot="1" x14ac:dyDescent="0.4">
      <c r="B120" s="1381"/>
      <c r="C120" s="1378"/>
      <c r="D120" s="1378"/>
      <c r="E120" s="1378"/>
      <c r="F120" s="1378"/>
      <c r="G120" s="1378"/>
      <c r="H120" s="1380"/>
    </row>
  </sheetData>
  <sheetProtection algorithmName="SHA-512" hashValue="owWyNCTMmKbGML5ySvjRbisIi9antRFt+85kwkYDxGnvAQ3ZigY4e3HE4Rs4SwRClwIcW5eRVwUW76yUtDXFpA==" saltValue="u7e4VyE+TN9Cm3xfS7gOKA==" spinCount="100000" sheet="1" objects="1" scenarios="1"/>
  <mergeCells count="38">
    <mergeCell ref="C102:G102"/>
    <mergeCell ref="F104:F106"/>
    <mergeCell ref="F108:F110"/>
    <mergeCell ref="F112:F114"/>
    <mergeCell ref="F116:F118"/>
    <mergeCell ref="C101:G101"/>
    <mergeCell ref="D20:F20"/>
    <mergeCell ref="C14:F14"/>
    <mergeCell ref="C17:F17"/>
    <mergeCell ref="C79:G79"/>
    <mergeCell ref="C80:G80"/>
    <mergeCell ref="F84:F86"/>
    <mergeCell ref="F96:F98"/>
    <mergeCell ref="F88:F90"/>
    <mergeCell ref="F92:F94"/>
    <mergeCell ref="F23:F25"/>
    <mergeCell ref="F27:F29"/>
    <mergeCell ref="E84:E85"/>
    <mergeCell ref="C72:G72"/>
    <mergeCell ref="C4:F4"/>
    <mergeCell ref="D7:F7"/>
    <mergeCell ref="D8:F8"/>
    <mergeCell ref="D9:F9"/>
    <mergeCell ref="D10:F10"/>
    <mergeCell ref="C6:F6"/>
    <mergeCell ref="C12:G12"/>
    <mergeCell ref="C16:G16"/>
    <mergeCell ref="F62:F65"/>
    <mergeCell ref="C76:G76"/>
    <mergeCell ref="C78:G78"/>
    <mergeCell ref="C37:F37"/>
    <mergeCell ref="C19:F19"/>
    <mergeCell ref="F31:F33"/>
    <mergeCell ref="C36:F36"/>
    <mergeCell ref="F54:F56"/>
    <mergeCell ref="F58:F60"/>
    <mergeCell ref="F67:F69"/>
    <mergeCell ref="C38:G51"/>
  </mergeCells>
  <pageMargins left="0.7" right="0.7" top="0.75" bottom="0.75" header="0.3" footer="0.3"/>
  <pageSetup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136"/>
  <sheetViews>
    <sheetView zoomScale="70" zoomScaleNormal="70" workbookViewId="0">
      <selection activeCell="C13" sqref="C13:F13"/>
    </sheetView>
  </sheetViews>
  <sheetFormatPr defaultColWidth="10.83203125" defaultRowHeight="15.5" x14ac:dyDescent="0.35"/>
  <cols>
    <col min="1" max="1" width="9.5" style="77" customWidth="1"/>
    <col min="2" max="3" width="3.5" style="77" customWidth="1"/>
    <col min="4" max="4" width="43" style="77" customWidth="1"/>
    <col min="5" max="5" width="3.5" style="77" customWidth="1"/>
    <col min="6" max="6" width="44.83203125" style="190" customWidth="1"/>
    <col min="7" max="7" width="12.5" style="192" customWidth="1"/>
    <col min="8" max="8" width="32" style="192" customWidth="1"/>
    <col min="9" max="9" width="11.83203125" style="77" customWidth="1"/>
    <col min="10" max="10" width="19.5" style="77" hidden="1" customWidth="1"/>
    <col min="11" max="11" width="8" style="77" hidden="1" customWidth="1"/>
    <col min="12" max="12" width="13.33203125" style="77" hidden="1" customWidth="1"/>
    <col min="13" max="13" width="9.5" style="77" hidden="1" customWidth="1"/>
    <col min="14" max="14" width="10.83203125" style="77" hidden="1" customWidth="1"/>
    <col min="15" max="15" width="16.5" style="77" hidden="1" customWidth="1"/>
    <col min="16" max="16" width="50.33203125" style="77" hidden="1" customWidth="1"/>
    <col min="17" max="18" width="21.83203125" style="77" hidden="1" customWidth="1"/>
    <col min="19" max="19" width="21.83203125" style="136" hidden="1" customWidth="1"/>
    <col min="20" max="20" width="21.83203125" style="77" hidden="1" customWidth="1"/>
    <col min="21" max="21" width="11.33203125" style="77" hidden="1" customWidth="1"/>
    <col min="22" max="22" width="10.83203125" style="77" hidden="1" customWidth="1"/>
    <col min="23" max="23" width="16.5" style="77" customWidth="1"/>
    <col min="24" max="24" width="73.83203125" style="77" customWidth="1"/>
    <col min="25" max="29" width="10.83203125" style="77"/>
    <col min="30" max="30" width="10.83203125" style="77" customWidth="1"/>
    <col min="31" max="16384" width="10.83203125" style="77"/>
  </cols>
  <sheetData>
    <row r="1" spans="1:23" ht="44.25" customHeight="1" x14ac:dyDescent="0.35">
      <c r="A1" s="75"/>
      <c r="B1" s="75"/>
      <c r="C1" s="75"/>
      <c r="D1" s="75"/>
      <c r="E1" s="75"/>
      <c r="F1" s="849"/>
      <c r="G1" s="850"/>
      <c r="H1" s="850"/>
      <c r="I1" s="75"/>
    </row>
    <row r="2" spans="1:23" ht="40" customHeight="1" x14ac:dyDescent="0.35">
      <c r="A2" s="75"/>
      <c r="B2" s="78" t="s">
        <v>204</v>
      </c>
      <c r="C2" s="76"/>
      <c r="D2" s="76"/>
      <c r="E2" s="76"/>
      <c r="F2" s="653"/>
      <c r="G2" s="653"/>
      <c r="H2" s="1625" t="s">
        <v>26</v>
      </c>
      <c r="I2" s="75"/>
      <c r="L2" s="79"/>
    </row>
    <row r="3" spans="1:23" ht="40" customHeight="1" x14ac:dyDescent="0.35">
      <c r="A3" s="75"/>
      <c r="B3" s="1782" t="s">
        <v>205</v>
      </c>
      <c r="C3" s="1782"/>
      <c r="D3" s="1782"/>
      <c r="E3" s="1782"/>
      <c r="F3" s="1782"/>
      <c r="G3" s="11"/>
      <c r="H3" s="660" t="str">
        <f>IF(OR((G19=""),ISNA(O72)),"Incomplete","Complete")</f>
        <v>Incomplete</v>
      </c>
      <c r="I3" s="78"/>
      <c r="J3" s="79"/>
      <c r="K3" s="79"/>
      <c r="L3" s="79"/>
      <c r="M3" s="79"/>
      <c r="N3" s="79"/>
      <c r="O3" s="1777" t="s">
        <v>206</v>
      </c>
      <c r="P3" s="1777"/>
      <c r="W3" s="440"/>
    </row>
    <row r="4" spans="1:23" ht="75" customHeight="1" x14ac:dyDescent="0.35">
      <c r="A4" s="75"/>
      <c r="B4" s="1782"/>
      <c r="C4" s="1782"/>
      <c r="D4" s="1782"/>
      <c r="E4" s="1782"/>
      <c r="F4" s="1782"/>
      <c r="G4" s="835"/>
      <c r="H4" s="1693" t="s">
        <v>82</v>
      </c>
      <c r="I4" s="75"/>
    </row>
    <row r="5" spans="1:23" ht="13" customHeight="1" x14ac:dyDescent="0.4">
      <c r="A5" s="75"/>
      <c r="B5" s="75"/>
      <c r="C5" s="75"/>
      <c r="D5" s="75"/>
      <c r="E5" s="75"/>
      <c r="F5" s="75"/>
      <c r="G5" s="835"/>
      <c r="H5" s="1693"/>
      <c r="I5" s="230"/>
      <c r="J5" s="159"/>
      <c r="K5" s="159"/>
      <c r="L5" s="159"/>
      <c r="M5" s="160"/>
      <c r="N5" s="161"/>
      <c r="O5" s="675" t="s">
        <v>207</v>
      </c>
    </row>
    <row r="6" spans="1:23" s="199" customFormat="1" ht="29.25" customHeight="1" x14ac:dyDescent="0.35">
      <c r="A6" s="837"/>
      <c r="B6" s="838" t="s">
        <v>208</v>
      </c>
      <c r="C6" s="839"/>
      <c r="D6" s="839"/>
      <c r="E6" s="839"/>
      <c r="F6" s="840"/>
      <c r="G6" s="163"/>
      <c r="H6" s="163"/>
      <c r="I6" s="837"/>
      <c r="S6" s="841"/>
    </row>
    <row r="7" spans="1:23" ht="93" customHeight="1" x14ac:dyDescent="0.35">
      <c r="A7" s="75"/>
      <c r="B7" s="1752" t="s">
        <v>209</v>
      </c>
      <c r="C7" s="1752"/>
      <c r="D7" s="1752"/>
      <c r="E7" s="1752"/>
      <c r="F7" s="1752"/>
      <c r="G7" s="836"/>
      <c r="H7" s="164"/>
      <c r="I7" s="75"/>
      <c r="K7" s="140" t="s">
        <v>210</v>
      </c>
    </row>
    <row r="8" spans="1:23" ht="23.25" customHeight="1" x14ac:dyDescent="0.35">
      <c r="A8" s="75"/>
      <c r="B8" s="81"/>
      <c r="C8" s="1752"/>
      <c r="D8" s="1752"/>
      <c r="E8" s="1752"/>
      <c r="F8" s="1752"/>
      <c r="G8" s="1752"/>
      <c r="H8" s="163"/>
      <c r="I8" s="75"/>
      <c r="K8" s="140"/>
    </row>
    <row r="9" spans="1:23" s="199" customFormat="1" ht="35.25" customHeight="1" x14ac:dyDescent="0.35">
      <c r="A9" s="837"/>
      <c r="B9" s="838" t="s">
        <v>29</v>
      </c>
      <c r="C9" s="839"/>
      <c r="D9" s="839"/>
      <c r="E9" s="839"/>
      <c r="F9" s="840"/>
      <c r="G9" s="163"/>
      <c r="H9" s="163"/>
      <c r="I9" s="837"/>
      <c r="K9" s="943"/>
      <c r="S9" s="841"/>
    </row>
    <row r="10" spans="1:23" ht="27" customHeight="1" x14ac:dyDescent="0.35">
      <c r="A10" s="75"/>
      <c r="B10" s="81" t="s">
        <v>5</v>
      </c>
      <c r="C10" s="1785" t="s">
        <v>211</v>
      </c>
      <c r="D10" s="1785"/>
      <c r="E10" s="1785"/>
      <c r="F10" s="1785"/>
      <c r="G10" s="162"/>
      <c r="H10" s="162"/>
      <c r="I10" s="75"/>
      <c r="K10" s="140"/>
    </row>
    <row r="11" spans="1:23" ht="31" customHeight="1" x14ac:dyDescent="0.35">
      <c r="A11" s="75"/>
      <c r="B11" s="81" t="s">
        <v>7</v>
      </c>
      <c r="C11" s="1785" t="s">
        <v>212</v>
      </c>
      <c r="D11" s="1785"/>
      <c r="E11" s="1785"/>
      <c r="F11" s="1785"/>
      <c r="G11" s="162"/>
      <c r="H11" s="162"/>
      <c r="I11" s="75"/>
      <c r="K11" s="140"/>
    </row>
    <row r="12" spans="1:23" ht="69" customHeight="1" x14ac:dyDescent="0.35">
      <c r="A12" s="75"/>
      <c r="B12" s="81" t="s">
        <v>9</v>
      </c>
      <c r="C12" s="1752" t="s">
        <v>213</v>
      </c>
      <c r="D12" s="1752"/>
      <c r="E12" s="1752"/>
      <c r="F12" s="1752"/>
      <c r="G12" s="836"/>
      <c r="H12" s="1623"/>
      <c r="I12" s="75"/>
      <c r="J12" s="868"/>
      <c r="K12" s="944" t="s">
        <v>214</v>
      </c>
      <c r="L12" s="868"/>
      <c r="M12" s="868"/>
      <c r="N12" s="868"/>
      <c r="O12" s="666"/>
    </row>
    <row r="13" spans="1:23" ht="38.25" customHeight="1" x14ac:dyDescent="0.35">
      <c r="A13" s="75"/>
      <c r="B13" s="81" t="s">
        <v>11</v>
      </c>
      <c r="C13" s="1752" t="s">
        <v>215</v>
      </c>
      <c r="D13" s="1752"/>
      <c r="E13" s="1752"/>
      <c r="F13" s="1752"/>
      <c r="G13" s="578"/>
      <c r="H13" s="162"/>
      <c r="I13" s="75"/>
      <c r="J13" s="867"/>
      <c r="K13" s="945" t="s">
        <v>216</v>
      </c>
      <c r="L13" s="867"/>
      <c r="M13" s="867"/>
      <c r="N13" s="867"/>
    </row>
    <row r="14" spans="1:23" ht="16" customHeight="1" x14ac:dyDescent="0.35">
      <c r="A14" s="75"/>
      <c r="B14" s="83"/>
      <c r="C14" s="83"/>
      <c r="D14" s="83"/>
      <c r="E14" s="83"/>
      <c r="F14" s="166"/>
      <c r="G14" s="164"/>
      <c r="H14" s="164"/>
      <c r="I14" s="869"/>
      <c r="J14" s="867"/>
      <c r="K14" s="945"/>
      <c r="L14" s="867"/>
      <c r="M14" s="867"/>
      <c r="N14" s="867"/>
    </row>
    <row r="15" spans="1:23" ht="16" customHeight="1" x14ac:dyDescent="0.35">
      <c r="A15" s="75"/>
      <c r="B15" s="83"/>
      <c r="C15" s="83"/>
      <c r="D15" s="83"/>
      <c r="E15" s="83"/>
      <c r="F15" s="166"/>
      <c r="G15" s="164"/>
      <c r="H15" s="164"/>
      <c r="I15" s="869"/>
      <c r="J15" s="867"/>
      <c r="K15" s="945"/>
      <c r="L15" s="867"/>
      <c r="M15" s="867"/>
      <c r="N15" s="867"/>
    </row>
    <row r="16" spans="1:23" s="136" customFormat="1" ht="28" customHeight="1" thickBot="1" x14ac:dyDescent="0.4">
      <c r="F16" s="167"/>
      <c r="G16" s="167"/>
      <c r="H16" s="167"/>
      <c r="L16" s="420"/>
      <c r="M16" s="420"/>
      <c r="N16" s="420"/>
    </row>
    <row r="17" spans="1:31" ht="72" customHeight="1" thickTop="1" x14ac:dyDescent="0.35">
      <c r="B17" s="932"/>
      <c r="C17" s="933" t="s">
        <v>217</v>
      </c>
      <c r="D17" s="933"/>
      <c r="E17" s="933"/>
      <c r="F17" s="934"/>
      <c r="G17" s="935"/>
      <c r="H17" s="936"/>
      <c r="I17" s="802"/>
      <c r="J17" s="802"/>
      <c r="K17" s="802"/>
      <c r="L17" s="960" t="s">
        <v>97</v>
      </c>
      <c r="M17" s="419" t="s">
        <v>218</v>
      </c>
      <c r="N17" s="419" t="s">
        <v>219</v>
      </c>
      <c r="Q17" s="172"/>
      <c r="R17" s="173" t="s">
        <v>220</v>
      </c>
      <c r="S17" s="780" t="s">
        <v>221</v>
      </c>
    </row>
    <row r="18" spans="1:31" ht="18.5" thickBot="1" x14ac:dyDescent="0.45">
      <c r="B18" s="84"/>
      <c r="C18" s="85"/>
      <c r="D18" s="85"/>
      <c r="E18" s="85"/>
      <c r="F18" s="937"/>
      <c r="G18" s="938"/>
      <c r="H18" s="939"/>
      <c r="I18" s="802"/>
      <c r="J18" s="802"/>
      <c r="K18" s="802"/>
      <c r="L18" s="175"/>
      <c r="M18" s="175"/>
      <c r="N18" s="176"/>
      <c r="Q18" s="177"/>
      <c r="R18" s="178" t="s">
        <v>222</v>
      </c>
      <c r="S18" s="781"/>
    </row>
    <row r="19" spans="1:31" ht="37" customHeight="1" thickBot="1" x14ac:dyDescent="0.4">
      <c r="B19" s="92"/>
      <c r="C19" s="897" t="s">
        <v>223</v>
      </c>
      <c r="D19" s="1787" t="s">
        <v>224</v>
      </c>
      <c r="E19" s="1787"/>
      <c r="F19" s="1788"/>
      <c r="G19" s="1495"/>
      <c r="H19" s="909"/>
      <c r="I19" s="802"/>
      <c r="J19" s="802"/>
      <c r="K19" s="802"/>
      <c r="L19" s="180"/>
      <c r="M19" s="180"/>
      <c r="N19" s="181"/>
      <c r="O19" s="570" t="s">
        <v>225</v>
      </c>
      <c r="P19" s="18"/>
      <c r="Q19" s="177" t="str">
        <f>'IV.a HVAC, Heating'!C19</f>
        <v>a.</v>
      </c>
      <c r="R19" s="182" t="s">
        <v>226</v>
      </c>
      <c r="S19" s="781"/>
    </row>
    <row r="20" spans="1:31" ht="75" customHeight="1" x14ac:dyDescent="0.45">
      <c r="B20" s="929"/>
      <c r="C20" s="940"/>
      <c r="D20" s="1786" t="s">
        <v>227</v>
      </c>
      <c r="E20" s="1786"/>
      <c r="F20" s="1786"/>
      <c r="G20" s="941"/>
      <c r="H20" s="942"/>
      <c r="I20" s="870"/>
      <c r="J20" s="870"/>
      <c r="K20" s="870"/>
      <c r="L20" s="186"/>
      <c r="M20" s="187"/>
      <c r="N20" s="181"/>
      <c r="O20" s="77" t="s">
        <v>228</v>
      </c>
      <c r="P20" s="18"/>
      <c r="Q20" s="177"/>
      <c r="R20" s="182" t="s">
        <v>229</v>
      </c>
      <c r="S20" s="781"/>
    </row>
    <row r="21" spans="1:31" ht="25" customHeight="1" x14ac:dyDescent="0.35">
      <c r="B21" s="114"/>
      <c r="I21" s="140"/>
      <c r="J21" s="140"/>
      <c r="K21" s="140"/>
      <c r="L21" s="193"/>
      <c r="M21" s="180"/>
      <c r="N21" s="181"/>
      <c r="O21" s="199" t="s">
        <v>230</v>
      </c>
      <c r="P21" s="18"/>
      <c r="Q21" s="177"/>
      <c r="S21" s="781"/>
    </row>
    <row r="22" spans="1:31" ht="44.25" customHeight="1" x14ac:dyDescent="0.5">
      <c r="B22" s="852"/>
      <c r="C22" s="1772" t="s">
        <v>231</v>
      </c>
      <c r="D22" s="1772"/>
      <c r="E22" s="1772"/>
      <c r="F22" s="1783" t="str">
        <f>IF(G19="No","Skip this section, no central plant","")</f>
        <v/>
      </c>
      <c r="G22" s="853"/>
      <c r="H22" s="854"/>
      <c r="I22" s="140"/>
      <c r="J22" s="140"/>
      <c r="K22" s="140"/>
      <c r="L22" s="193"/>
      <c r="M22" s="180"/>
      <c r="N22" s="181"/>
      <c r="O22" s="199"/>
      <c r="P22" s="18"/>
      <c r="Q22" s="177"/>
      <c r="S22" s="781"/>
    </row>
    <row r="23" spans="1:31" ht="40" customHeight="1" x14ac:dyDescent="0.35">
      <c r="B23" s="855"/>
      <c r="C23" s="856" t="s">
        <v>232</v>
      </c>
      <c r="D23" s="857"/>
      <c r="E23" s="857"/>
      <c r="F23" s="1784"/>
      <c r="G23" s="889"/>
      <c r="H23" s="959"/>
      <c r="I23" s="140"/>
      <c r="J23" s="140"/>
      <c r="K23" s="140"/>
      <c r="L23" s="193"/>
      <c r="M23" s="180"/>
      <c r="N23" s="194"/>
      <c r="O23" s="82" t="s">
        <v>233</v>
      </c>
      <c r="P23" s="18"/>
      <c r="Q23" s="177"/>
      <c r="R23" s="200"/>
      <c r="S23" s="781"/>
      <c r="T23" s="199"/>
      <c r="U23" s="199"/>
      <c r="V23" s="199"/>
      <c r="W23" s="96"/>
    </row>
    <row r="24" spans="1:31" ht="27.5" x14ac:dyDescent="0.55000000000000004">
      <c r="B24" s="891"/>
      <c r="C24" s="140"/>
      <c r="D24" s="140"/>
      <c r="E24" s="871"/>
      <c r="F24" s="871"/>
      <c r="G24" s="948"/>
      <c r="H24" s="892"/>
      <c r="I24" s="871"/>
      <c r="J24" s="871"/>
      <c r="K24" s="871"/>
      <c r="L24" s="195"/>
      <c r="M24" s="180"/>
      <c r="N24" s="181"/>
      <c r="P24" s="18"/>
      <c r="Q24" s="177" t="s">
        <v>234</v>
      </c>
      <c r="R24" s="201" t="s">
        <v>235</v>
      </c>
      <c r="S24" s="782">
        <v>7</v>
      </c>
      <c r="W24" s="199"/>
      <c r="X24" s="199"/>
      <c r="Y24" s="199"/>
      <c r="Z24" s="199"/>
      <c r="AA24" s="199"/>
      <c r="AB24" s="199"/>
      <c r="AC24" s="199"/>
      <c r="AD24" s="199"/>
    </row>
    <row r="25" spans="1:31" ht="46" customHeight="1" x14ac:dyDescent="0.35">
      <c r="A25" s="199"/>
      <c r="B25" s="893"/>
      <c r="C25" s="183" t="s">
        <v>236</v>
      </c>
      <c r="D25" s="894"/>
      <c r="E25" s="894"/>
      <c r="F25" s="895"/>
      <c r="G25" s="949"/>
      <c r="H25" s="958"/>
      <c r="I25" s="872"/>
      <c r="J25" s="872"/>
      <c r="K25" s="872"/>
      <c r="L25" s="196"/>
      <c r="M25" s="197"/>
      <c r="N25" s="198"/>
      <c r="P25" s="18"/>
      <c r="Q25" s="177"/>
      <c r="R25" s="210" t="s">
        <v>237</v>
      </c>
      <c r="S25" s="783">
        <v>7</v>
      </c>
      <c r="U25" s="77" t="s">
        <v>238</v>
      </c>
    </row>
    <row r="26" spans="1:31" ht="25" customHeight="1" thickBot="1" x14ac:dyDescent="0.4">
      <c r="B26" s="92"/>
      <c r="D26" s="93"/>
      <c r="E26" s="93"/>
      <c r="G26" s="950"/>
      <c r="H26" s="896"/>
      <c r="I26" s="802"/>
      <c r="J26" s="802"/>
      <c r="K26" s="802"/>
      <c r="L26" s="180"/>
      <c r="M26" s="180"/>
      <c r="N26" s="181"/>
      <c r="O26" s="1778" t="s">
        <v>239</v>
      </c>
      <c r="P26" s="1779"/>
      <c r="Q26" s="177"/>
      <c r="R26" s="210" t="s">
        <v>240</v>
      </c>
      <c r="S26" s="783">
        <v>7</v>
      </c>
      <c r="U26" s="77" t="s">
        <v>241</v>
      </c>
    </row>
    <row r="27" spans="1:31" ht="33" customHeight="1" thickBot="1" x14ac:dyDescent="0.4">
      <c r="B27" s="92"/>
      <c r="C27" s="897" t="s">
        <v>223</v>
      </c>
      <c r="D27" s="898" t="s">
        <v>242</v>
      </c>
      <c r="E27" s="899"/>
      <c r="F27" s="1495"/>
      <c r="G27" s="950"/>
      <c r="H27" s="896"/>
      <c r="I27" s="802"/>
      <c r="J27" s="802"/>
      <c r="K27" s="802"/>
      <c r="L27" s="203" t="e">
        <f>IF(G19="No",0,VLOOKUP(F27,'IV.a HVAC, Heating'!R25:S28,2, FALSE))</f>
        <v>#N/A</v>
      </c>
      <c r="M27" s="247">
        <v>10</v>
      </c>
      <c r="N27" s="203">
        <f>'IV.a HVAC, Heating'!S24</f>
        <v>7</v>
      </c>
      <c r="O27" s="1778"/>
      <c r="P27" s="1779"/>
      <c r="Q27" s="177"/>
      <c r="R27" s="210" t="s">
        <v>243</v>
      </c>
      <c r="S27" s="783">
        <v>10</v>
      </c>
      <c r="U27" s="77" t="s">
        <v>244</v>
      </c>
    </row>
    <row r="28" spans="1:31" s="199" customFormat="1" ht="25" customHeight="1" thickBot="1" x14ac:dyDescent="0.4">
      <c r="A28" s="77"/>
      <c r="B28" s="92"/>
      <c r="C28" s="77"/>
      <c r="D28" s="899"/>
      <c r="E28" s="899"/>
      <c r="F28" s="900"/>
      <c r="G28" s="950"/>
      <c r="H28" s="896"/>
      <c r="I28" s="802"/>
      <c r="J28" s="802"/>
      <c r="K28" s="802"/>
      <c r="L28" s="180"/>
      <c r="M28" s="180"/>
      <c r="N28" s="181"/>
      <c r="O28" s="77"/>
      <c r="P28" s="18"/>
      <c r="Q28" s="177"/>
      <c r="R28" s="208" t="s">
        <v>245</v>
      </c>
      <c r="S28" s="784">
        <v>5</v>
      </c>
      <c r="T28" s="77"/>
      <c r="U28" s="77" t="s">
        <v>246</v>
      </c>
      <c r="V28" s="77"/>
      <c r="W28" s="77"/>
      <c r="X28" s="77"/>
      <c r="Y28" s="77"/>
      <c r="Z28" s="77"/>
      <c r="AA28" s="77"/>
      <c r="AB28" s="77"/>
      <c r="AC28" s="77"/>
      <c r="AD28" s="77"/>
      <c r="AE28" s="77"/>
    </row>
    <row r="29" spans="1:31" s="800" customFormat="1" ht="33" customHeight="1" thickBot="1" x14ac:dyDescent="0.4">
      <c r="B29" s="901"/>
      <c r="C29" s="898" t="s">
        <v>247</v>
      </c>
      <c r="D29" s="902" t="s">
        <v>248</v>
      </c>
      <c r="E29" s="903"/>
      <c r="F29" s="1495"/>
      <c r="G29" s="951"/>
      <c r="H29" s="904"/>
      <c r="I29" s="827"/>
      <c r="J29" s="827"/>
      <c r="K29" s="827"/>
      <c r="L29" s="793" t="e">
        <f>IF(G19="No",0,VLOOKUP(F29,'IV.a HVAC, Heating'!R31:S33,2, FALSE))</f>
        <v>#N/A</v>
      </c>
      <c r="M29" s="794">
        <v>10</v>
      </c>
      <c r="N29" s="793">
        <f>'IV.a HVAC, Heating'!S30</f>
        <v>8</v>
      </c>
      <c r="O29" s="795"/>
      <c r="P29" s="796"/>
      <c r="Q29" s="797"/>
      <c r="R29" s="798"/>
      <c r="S29" s="799"/>
    </row>
    <row r="30" spans="1:31" s="140" customFormat="1" ht="81" customHeight="1" thickBot="1" x14ac:dyDescent="0.45">
      <c r="B30" s="905"/>
      <c r="D30" s="916" t="s">
        <v>249</v>
      </c>
      <c r="E30" s="906"/>
      <c r="F30" s="900"/>
      <c r="G30" s="952"/>
      <c r="H30" s="907"/>
      <c r="I30" s="802"/>
      <c r="J30" s="802"/>
      <c r="K30" s="802"/>
      <c r="L30" s="802"/>
      <c r="M30" s="802"/>
      <c r="N30" s="803"/>
      <c r="P30" s="804"/>
      <c r="Q30" s="797" t="s">
        <v>250</v>
      </c>
      <c r="R30" s="805" t="s">
        <v>251</v>
      </c>
      <c r="S30" s="806">
        <v>8</v>
      </c>
    </row>
    <row r="31" spans="1:31" ht="32.25" customHeight="1" thickBot="1" x14ac:dyDescent="0.4">
      <c r="B31" s="92"/>
      <c r="C31" s="897" t="s">
        <v>58</v>
      </c>
      <c r="D31" s="1506" t="s">
        <v>252</v>
      </c>
      <c r="E31" s="903"/>
      <c r="F31" s="1495"/>
      <c r="G31" s="953"/>
      <c r="H31" s="909"/>
      <c r="I31" s="802"/>
      <c r="J31" s="802"/>
      <c r="K31" s="802"/>
      <c r="L31" s="203" t="e">
        <f>IF(G19="No",0,VLOOKUP(F31,'IV.a HVAC, Heating'!R37:S40,2,FALSE))</f>
        <v>#N/A</v>
      </c>
      <c r="M31" s="247">
        <v>10</v>
      </c>
      <c r="N31" s="203">
        <f>'IV.a HVAC, Heating'!S36</f>
        <v>10</v>
      </c>
      <c r="P31" s="57"/>
      <c r="Q31" s="177"/>
      <c r="R31" s="208" t="s">
        <v>253</v>
      </c>
      <c r="S31" s="784">
        <v>10</v>
      </c>
      <c r="T31" s="85"/>
    </row>
    <row r="32" spans="1:31" ht="93" customHeight="1" thickBot="1" x14ac:dyDescent="0.4">
      <c r="B32" s="92"/>
      <c r="C32" s="910"/>
      <c r="D32" s="1507" t="s">
        <v>254</v>
      </c>
      <c r="E32" s="906"/>
      <c r="F32" s="900"/>
      <c r="G32" s="954"/>
      <c r="H32" s="911"/>
      <c r="I32" s="870"/>
      <c r="J32" s="870"/>
      <c r="K32" s="870"/>
      <c r="L32" s="204"/>
      <c r="M32" s="205"/>
      <c r="N32" s="206"/>
      <c r="P32" s="18"/>
      <c r="Q32" s="177"/>
      <c r="R32" s="208" t="s">
        <v>255</v>
      </c>
      <c r="S32" s="784">
        <v>5</v>
      </c>
      <c r="T32" s="85"/>
    </row>
    <row r="33" spans="1:31" s="131" customFormat="1" ht="32.25" customHeight="1" thickBot="1" x14ac:dyDescent="0.4">
      <c r="B33" s="912"/>
      <c r="C33" s="897" t="s">
        <v>256</v>
      </c>
      <c r="D33" s="908" t="s">
        <v>257</v>
      </c>
      <c r="E33" s="913"/>
      <c r="F33" s="1495"/>
      <c r="G33" s="953"/>
      <c r="H33" s="909"/>
      <c r="I33" s="814"/>
      <c r="J33" s="814"/>
      <c r="K33" s="814"/>
      <c r="L33" s="203" t="e">
        <f>IF(G19="No",0,VLOOKUP(F33,'IV.a HVAC, Heating'!R44:S48,2,FALSE))</f>
        <v>#N/A</v>
      </c>
      <c r="M33" s="247">
        <v>10</v>
      </c>
      <c r="N33" s="203">
        <f>'IV.a HVAC, Heating'!S43</f>
        <v>7</v>
      </c>
      <c r="O33" s="790"/>
      <c r="P33" s="791"/>
      <c r="Q33" s="177"/>
      <c r="R33" s="208" t="s">
        <v>258</v>
      </c>
      <c r="S33" s="792">
        <v>1</v>
      </c>
    </row>
    <row r="34" spans="1:31" s="140" customFormat="1" ht="117" customHeight="1" thickBot="1" x14ac:dyDescent="0.4">
      <c r="B34" s="905"/>
      <c r="C34" s="899"/>
      <c r="D34" s="906" t="s">
        <v>259</v>
      </c>
      <c r="E34" s="906"/>
      <c r="F34" s="900"/>
      <c r="G34" s="951"/>
      <c r="H34" s="904"/>
      <c r="I34" s="802"/>
      <c r="J34" s="802"/>
      <c r="K34" s="802"/>
      <c r="L34" s="802"/>
      <c r="M34" s="802"/>
      <c r="N34" s="801"/>
      <c r="O34" s="807"/>
      <c r="P34" s="804"/>
      <c r="Q34" s="797"/>
      <c r="R34" s="808"/>
      <c r="S34" s="809"/>
    </row>
    <row r="35" spans="1:31" s="800" customFormat="1" ht="32.25" customHeight="1" thickBot="1" x14ac:dyDescent="0.4">
      <c r="B35" s="901"/>
      <c r="C35" s="898" t="s">
        <v>260</v>
      </c>
      <c r="D35" s="914" t="s">
        <v>261</v>
      </c>
      <c r="E35" s="903"/>
      <c r="F35" s="1495"/>
      <c r="G35" s="951"/>
      <c r="H35" s="904"/>
      <c r="I35" s="814"/>
      <c r="J35" s="814"/>
      <c r="K35" s="814"/>
      <c r="L35" s="793" t="e">
        <f>IF(G19="No",0,(VLOOKUP(F35,'IV.a HVAC, Heating'!R51:S53,2,FALSE)))</f>
        <v>#N/A</v>
      </c>
      <c r="M35" s="794">
        <v>10</v>
      </c>
      <c r="N35" s="793">
        <f>'IV.a HVAC, Heating'!S50</f>
        <v>7</v>
      </c>
      <c r="O35" s="795"/>
      <c r="P35" s="811"/>
      <c r="Q35" s="797"/>
      <c r="R35" s="812"/>
      <c r="S35" s="813"/>
      <c r="T35" s="814"/>
    </row>
    <row r="36" spans="1:31" s="800" customFormat="1" ht="158.25" customHeight="1" thickBot="1" x14ac:dyDescent="0.4">
      <c r="B36" s="901"/>
      <c r="C36" s="899"/>
      <c r="D36" s="1525" t="s">
        <v>262</v>
      </c>
      <c r="E36" s="1525"/>
      <c r="F36" s="1526"/>
      <c r="G36" s="951"/>
      <c r="H36" s="904"/>
      <c r="I36" s="814"/>
      <c r="J36" s="814"/>
      <c r="K36" s="814"/>
      <c r="L36" s="814"/>
      <c r="M36" s="814"/>
      <c r="N36" s="1527"/>
      <c r="O36" s="1528" t="s">
        <v>263</v>
      </c>
      <c r="P36" s="796"/>
      <c r="Q36" s="797" t="s">
        <v>264</v>
      </c>
      <c r="R36" s="1529" t="s">
        <v>265</v>
      </c>
      <c r="S36" s="1530">
        <v>10</v>
      </c>
      <c r="T36" s="814"/>
    </row>
    <row r="37" spans="1:31" s="131" customFormat="1" ht="35.25" customHeight="1" thickBot="1" x14ac:dyDescent="0.4">
      <c r="B37" s="912"/>
      <c r="C37" s="897" t="s">
        <v>266</v>
      </c>
      <c r="D37" s="915" t="s">
        <v>267</v>
      </c>
      <c r="E37" s="1632"/>
      <c r="F37" s="1495"/>
      <c r="G37" s="953"/>
      <c r="H37" s="909"/>
      <c r="I37" s="814"/>
      <c r="J37" s="814"/>
      <c r="K37" s="814"/>
      <c r="L37" s="203" t="e">
        <f>IF(G19="No",0,VLOOKUP(F37,'IV.a HVAC, Heating'!R57:S61,2,FALSE))</f>
        <v>#N/A</v>
      </c>
      <c r="M37" s="247">
        <v>10</v>
      </c>
      <c r="N37" s="203">
        <f>'IV.a HVAC, Heating'!S56</f>
        <v>5</v>
      </c>
      <c r="O37" s="816" t="s">
        <v>268</v>
      </c>
      <c r="P37" s="817"/>
      <c r="Q37" s="177"/>
      <c r="R37" s="217" t="s">
        <v>269</v>
      </c>
      <c r="S37" s="818">
        <v>10</v>
      </c>
    </row>
    <row r="38" spans="1:31" ht="166" customHeight="1" thickBot="1" x14ac:dyDescent="0.4">
      <c r="B38" s="92"/>
      <c r="C38" s="93"/>
      <c r="D38" s="916" t="s">
        <v>376</v>
      </c>
      <c r="E38" s="916"/>
      <c r="F38" s="917"/>
      <c r="G38" s="950"/>
      <c r="H38" s="896"/>
      <c r="I38" s="802"/>
      <c r="J38" s="802"/>
      <c r="K38" s="802"/>
      <c r="L38" s="180"/>
      <c r="M38" s="180"/>
      <c r="N38" s="181"/>
      <c r="O38" s="212"/>
      <c r="P38" s="18"/>
      <c r="Q38" s="177"/>
      <c r="R38" s="208" t="s">
        <v>270</v>
      </c>
      <c r="S38" s="784">
        <v>7</v>
      </c>
      <c r="V38" s="1502"/>
      <c r="W38" s="96"/>
    </row>
    <row r="39" spans="1:31" ht="25" customHeight="1" thickBot="1" x14ac:dyDescent="0.4">
      <c r="B39" s="92"/>
      <c r="H39" s="918"/>
      <c r="J39" s="873"/>
      <c r="K39" s="873" t="s">
        <v>271</v>
      </c>
      <c r="L39" s="193"/>
      <c r="M39" s="180"/>
      <c r="N39" s="181"/>
      <c r="O39" s="428" t="e">
        <f>SUMPRODUCT(L29:L37,N29:N37)/SUMPRODUCT(M29:M37,N29:N37)*100</f>
        <v>#N/A</v>
      </c>
      <c r="P39" s="373" t="s">
        <v>272</v>
      </c>
      <c r="Q39" s="177"/>
      <c r="R39" s="208" t="s">
        <v>273</v>
      </c>
      <c r="S39" s="784">
        <v>4</v>
      </c>
      <c r="W39" s="96"/>
    </row>
    <row r="40" spans="1:31" ht="43" customHeight="1" x14ac:dyDescent="0.35">
      <c r="B40" s="919"/>
      <c r="C40" s="183" t="s">
        <v>274</v>
      </c>
      <c r="D40" s="183"/>
      <c r="E40" s="183"/>
      <c r="F40" s="183"/>
      <c r="G40" s="955"/>
      <c r="H40" s="947"/>
      <c r="I40" s="873"/>
      <c r="J40" s="873"/>
      <c r="K40" s="873"/>
      <c r="L40" s="183"/>
      <c r="M40" s="184"/>
      <c r="N40" s="213"/>
      <c r="O40" s="131"/>
      <c r="P40" s="57"/>
      <c r="Q40" s="177"/>
      <c r="R40" s="208" t="s">
        <v>275</v>
      </c>
      <c r="S40" s="784">
        <v>1</v>
      </c>
      <c r="T40" s="131"/>
      <c r="U40" s="131"/>
      <c r="V40" s="131"/>
      <c r="W40" s="96"/>
    </row>
    <row r="41" spans="1:31" s="140" customFormat="1" ht="25" customHeight="1" thickBot="1" x14ac:dyDescent="0.45">
      <c r="B41" s="920"/>
      <c r="C41" s="819"/>
      <c r="D41" s="899"/>
      <c r="E41" s="899"/>
      <c r="F41" s="819"/>
      <c r="G41" s="1643"/>
      <c r="H41" s="921"/>
      <c r="I41" s="820"/>
      <c r="J41" s="820"/>
      <c r="K41" s="820"/>
      <c r="L41" s="820"/>
      <c r="M41" s="820"/>
      <c r="N41" s="821"/>
      <c r="O41" s="819"/>
      <c r="P41" s="822"/>
      <c r="Q41" s="797"/>
      <c r="R41" s="798"/>
      <c r="S41" s="823"/>
      <c r="T41" s="819"/>
      <c r="U41" s="819"/>
      <c r="V41" s="819"/>
    </row>
    <row r="42" spans="1:31" s="140" customFormat="1" ht="40" customHeight="1" thickBot="1" x14ac:dyDescent="0.4">
      <c r="A42" s="800"/>
      <c r="B42" s="905"/>
      <c r="C42" s="898" t="s">
        <v>276</v>
      </c>
      <c r="D42" s="902" t="s">
        <v>242</v>
      </c>
      <c r="E42" s="922"/>
      <c r="F42" s="1495"/>
      <c r="G42" s="952"/>
      <c r="H42" s="907"/>
      <c r="I42" s="880"/>
      <c r="J42" s="880"/>
      <c r="K42" s="880"/>
      <c r="L42" s="793" t="e">
        <f>IF(G19="No",0,VLOOKUP(F42,'IV.a HVAC, Heating'!R65:S68,2, FALSE))</f>
        <v>#N/A</v>
      </c>
      <c r="M42" s="794">
        <v>10</v>
      </c>
      <c r="N42" s="793">
        <v>7</v>
      </c>
      <c r="P42" s="824"/>
      <c r="Q42" s="797"/>
      <c r="R42" s="825"/>
      <c r="S42" s="826"/>
      <c r="W42" s="827"/>
    </row>
    <row r="43" spans="1:31" ht="55" customHeight="1" thickBot="1" x14ac:dyDescent="0.5">
      <c r="A43" s="103"/>
      <c r="B43" s="92"/>
      <c r="D43" s="916" t="s">
        <v>277</v>
      </c>
      <c r="E43" s="93"/>
      <c r="F43" s="77"/>
      <c r="G43" s="954"/>
      <c r="H43" s="911"/>
      <c r="I43" s="870"/>
      <c r="J43" s="870"/>
      <c r="K43" s="870"/>
      <c r="L43" s="186"/>
      <c r="M43" s="187"/>
      <c r="N43" s="181"/>
      <c r="P43" s="18"/>
      <c r="Q43" s="177" t="s">
        <v>278</v>
      </c>
      <c r="R43" s="201" t="s">
        <v>279</v>
      </c>
      <c r="S43" s="782">
        <v>7</v>
      </c>
      <c r="T43" s="103"/>
      <c r="U43" s="103"/>
      <c r="V43" s="103"/>
      <c r="AE43" s="131"/>
    </row>
    <row r="44" spans="1:31" s="131" customFormat="1" ht="35.25" customHeight="1" thickBot="1" x14ac:dyDescent="0.4">
      <c r="B44" s="912"/>
      <c r="C44" s="897" t="s">
        <v>280</v>
      </c>
      <c r="D44" s="902" t="s">
        <v>248</v>
      </c>
      <c r="E44" s="923"/>
      <c r="F44" s="1495"/>
      <c r="G44" s="953"/>
      <c r="H44" s="909"/>
      <c r="I44" s="881"/>
      <c r="J44" s="881"/>
      <c r="K44" s="881"/>
      <c r="L44" s="203" t="e">
        <f>IF(G19="No",0,VLOOKUP(F44,'IV.a HVAC, Heating'!R71:S73,2,FALSE))</f>
        <v>#N/A</v>
      </c>
      <c r="M44" s="247">
        <v>10</v>
      </c>
      <c r="N44" s="203">
        <f>'IV.a HVAC, Heating'!S70</f>
        <v>7</v>
      </c>
      <c r="O44" s="790"/>
      <c r="P44" s="791"/>
      <c r="Q44" s="177"/>
      <c r="R44" s="208" t="s">
        <v>281</v>
      </c>
      <c r="S44" s="792">
        <v>10</v>
      </c>
      <c r="T44" s="829"/>
      <c r="W44" s="96"/>
      <c r="AE44" s="830"/>
    </row>
    <row r="45" spans="1:31" s="131" customFormat="1" ht="86.25" customHeight="1" thickBot="1" x14ac:dyDescent="0.45">
      <c r="A45" s="77"/>
      <c r="B45" s="102"/>
      <c r="C45" s="103"/>
      <c r="D45" s="916" t="s">
        <v>249</v>
      </c>
      <c r="E45" s="93"/>
      <c r="F45" s="103"/>
      <c r="G45" s="956"/>
      <c r="H45" s="924"/>
      <c r="I45" s="820"/>
      <c r="J45" s="820"/>
      <c r="K45" s="820"/>
      <c r="L45" s="215"/>
      <c r="M45" s="215"/>
      <c r="N45" s="219"/>
      <c r="O45" s="103"/>
      <c r="P45" s="54"/>
      <c r="Q45" s="177"/>
      <c r="R45" s="208" t="s">
        <v>282</v>
      </c>
      <c r="S45" s="784">
        <v>7</v>
      </c>
      <c r="T45" s="77"/>
      <c r="U45" s="77"/>
      <c r="V45" s="77"/>
      <c r="W45" s="77"/>
      <c r="X45" s="77"/>
      <c r="Y45" s="77"/>
      <c r="Z45" s="77"/>
      <c r="AA45" s="77"/>
      <c r="AB45" s="77"/>
      <c r="AC45" s="77"/>
      <c r="AD45" s="77"/>
      <c r="AE45" s="77"/>
    </row>
    <row r="46" spans="1:31" s="830" customFormat="1" ht="39" customHeight="1" thickBot="1" x14ac:dyDescent="0.4">
      <c r="A46" s="131"/>
      <c r="B46" s="912"/>
      <c r="C46" s="897" t="s">
        <v>283</v>
      </c>
      <c r="D46" s="1506" t="s">
        <v>252</v>
      </c>
      <c r="E46" s="903"/>
      <c r="F46" s="1495"/>
      <c r="G46" s="953"/>
      <c r="H46" s="909"/>
      <c r="I46" s="814"/>
      <c r="J46" s="814"/>
      <c r="K46" s="814"/>
      <c r="L46" s="203" t="e">
        <f>IF(G19="No",0,VLOOKUP(F46,'IV.a HVAC, Heating'!R76:S79,2,FALSE))</f>
        <v>#N/A</v>
      </c>
      <c r="M46" s="247">
        <v>10</v>
      </c>
      <c r="N46" s="203">
        <v>7</v>
      </c>
      <c r="P46" s="57"/>
      <c r="Q46" s="177"/>
      <c r="R46" s="208" t="s">
        <v>284</v>
      </c>
      <c r="S46" s="792">
        <v>7</v>
      </c>
      <c r="T46" s="829"/>
      <c r="U46" s="131"/>
      <c r="V46" s="131"/>
      <c r="W46" s="131"/>
      <c r="X46" s="131"/>
      <c r="Y46" s="131"/>
      <c r="Z46" s="131"/>
      <c r="AA46" s="131"/>
      <c r="AB46" s="131"/>
      <c r="AC46" s="131"/>
      <c r="AD46" s="131"/>
    </row>
    <row r="47" spans="1:31" s="199" customFormat="1" ht="99" customHeight="1" thickBot="1" x14ac:dyDescent="0.4">
      <c r="A47" s="890"/>
      <c r="B47" s="925"/>
      <c r="C47" s="926"/>
      <c r="D47" s="1773" t="s">
        <v>254</v>
      </c>
      <c r="E47" s="1773"/>
      <c r="F47" s="468"/>
      <c r="G47" s="950"/>
      <c r="H47" s="896"/>
      <c r="I47" s="870"/>
      <c r="J47" s="870"/>
      <c r="K47" s="870"/>
      <c r="L47" s="842"/>
      <c r="M47" s="843"/>
      <c r="N47" s="844"/>
      <c r="P47" s="845"/>
      <c r="Q47" s="846"/>
      <c r="R47" s="847" t="s">
        <v>285</v>
      </c>
      <c r="S47" s="848">
        <v>1</v>
      </c>
      <c r="T47" s="88"/>
    </row>
    <row r="48" spans="1:31" s="103" customFormat="1" ht="54" customHeight="1" thickBot="1" x14ac:dyDescent="0.45">
      <c r="A48" s="77"/>
      <c r="B48" s="92"/>
      <c r="C48" s="897" t="s">
        <v>286</v>
      </c>
      <c r="D48" s="1631" t="s">
        <v>267</v>
      </c>
      <c r="E48" s="1632"/>
      <c r="F48" s="1495"/>
      <c r="G48" s="953"/>
      <c r="H48" s="909"/>
      <c r="I48" s="802"/>
      <c r="J48" s="802"/>
      <c r="K48" s="802"/>
      <c r="L48" s="203" t="e">
        <f>IF(G19="No",0,VLOOKUP(F48,'IV.a HVAC, Heating'!R82:S87,2,FALSE))</f>
        <v>#N/A</v>
      </c>
      <c r="M48" s="247">
        <v>10</v>
      </c>
      <c r="N48" s="203">
        <f>'IV.a HVAC, Heating'!S81</f>
        <v>5</v>
      </c>
      <c r="O48" s="440"/>
      <c r="P48" s="574"/>
      <c r="Q48" s="177"/>
      <c r="R48" s="208" t="s">
        <v>287</v>
      </c>
      <c r="S48" s="784">
        <v>1</v>
      </c>
      <c r="T48" s="77"/>
      <c r="U48" s="77"/>
      <c r="V48" s="77"/>
      <c r="W48" s="77"/>
      <c r="X48" s="77"/>
      <c r="Y48" s="77"/>
      <c r="Z48" s="77"/>
      <c r="AA48" s="77"/>
      <c r="AB48" s="77"/>
      <c r="AC48" s="77"/>
      <c r="AD48" s="77"/>
      <c r="AE48" s="77"/>
    </row>
    <row r="49" spans="1:30" s="140" customFormat="1" ht="20.5" thickBot="1" x14ac:dyDescent="0.45">
      <c r="B49" s="927"/>
      <c r="F49" s="900"/>
      <c r="G49" s="957"/>
      <c r="H49" s="928"/>
      <c r="L49" s="831"/>
      <c r="N49" s="801"/>
      <c r="O49" s="832"/>
      <c r="Q49" s="797"/>
      <c r="R49" s="808"/>
      <c r="S49" s="833"/>
      <c r="T49" s="802"/>
      <c r="W49" s="819"/>
      <c r="X49" s="819"/>
      <c r="Y49" s="819"/>
      <c r="Z49" s="819"/>
      <c r="AA49" s="819"/>
      <c r="AB49" s="819"/>
      <c r="AC49" s="819"/>
      <c r="AD49" s="819"/>
    </row>
    <row r="50" spans="1:30" ht="25" customHeight="1" thickBot="1" x14ac:dyDescent="0.6">
      <c r="B50" s="929"/>
      <c r="C50" s="108"/>
      <c r="D50" s="108"/>
      <c r="E50" s="108"/>
      <c r="F50" s="930"/>
      <c r="G50" s="946"/>
      <c r="H50" s="931"/>
      <c r="J50" s="871"/>
      <c r="K50" s="871" t="s">
        <v>271</v>
      </c>
      <c r="L50" s="225"/>
      <c r="M50" s="225"/>
      <c r="N50" s="202"/>
      <c r="O50" s="428" t="e">
        <f>SUMPRODUCT(L42:L48,N42:N48)/SUMPRODUCT(M42:M48,N42:N48)*100</f>
        <v>#N/A</v>
      </c>
      <c r="P50" s="131" t="s">
        <v>272</v>
      </c>
      <c r="Q50" s="177" t="s">
        <v>288</v>
      </c>
      <c r="R50" s="201" t="s">
        <v>261</v>
      </c>
      <c r="S50" s="782">
        <v>7</v>
      </c>
      <c r="W50" s="96"/>
    </row>
    <row r="51" spans="1:30" ht="25" customHeight="1" x14ac:dyDescent="0.35">
      <c r="I51" s="140"/>
      <c r="J51" s="140"/>
      <c r="K51" s="140"/>
      <c r="Q51" s="177"/>
      <c r="R51" s="208" t="s">
        <v>253</v>
      </c>
      <c r="S51" s="784">
        <v>10</v>
      </c>
    </row>
    <row r="52" spans="1:30" ht="18" customHeight="1" x14ac:dyDescent="0.35">
      <c r="J52" s="874"/>
      <c r="K52" s="888" t="s">
        <v>289</v>
      </c>
      <c r="O52" s="227" t="e">
        <f>IF(G19="No",0,SUMPRODUCT(L21:L50,N21:N50)/SUMPRODUCT(M21:M50,N21:N50)*100)</f>
        <v>#N/A</v>
      </c>
      <c r="P52" s="131" t="s">
        <v>272</v>
      </c>
      <c r="Q52" s="177"/>
      <c r="R52" s="208" t="s">
        <v>255</v>
      </c>
      <c r="S52" s="784">
        <v>5</v>
      </c>
      <c r="W52" s="96"/>
    </row>
    <row r="53" spans="1:30" ht="20.25" customHeight="1" x14ac:dyDescent="0.35">
      <c r="I53" s="140"/>
      <c r="J53" s="140"/>
      <c r="K53" s="140"/>
      <c r="Q53" s="177"/>
      <c r="R53" s="208" t="s">
        <v>258</v>
      </c>
      <c r="S53" s="784">
        <v>1</v>
      </c>
      <c r="W53" s="96"/>
    </row>
    <row r="54" spans="1:30" ht="16" customHeight="1" x14ac:dyDescent="0.35">
      <c r="J54" s="886"/>
      <c r="K54" s="882"/>
      <c r="L54" s="377"/>
      <c r="M54" s="377"/>
      <c r="N54" s="377"/>
      <c r="Q54" s="177"/>
      <c r="R54" s="216"/>
      <c r="S54" s="787"/>
    </row>
    <row r="55" spans="1:30" ht="56.25" customHeight="1" x14ac:dyDescent="0.5">
      <c r="B55" s="380"/>
      <c r="C55" s="862" t="s">
        <v>290</v>
      </c>
      <c r="D55" s="381"/>
      <c r="E55" s="381"/>
      <c r="F55" s="1770" t="str">
        <f>IF(G19="Yes","Skip this section, no separate unit heating","")</f>
        <v/>
      </c>
      <c r="G55" s="1770"/>
      <c r="H55" s="1771"/>
      <c r="J55" s="887"/>
      <c r="K55" s="883"/>
      <c r="L55" s="382" t="s">
        <v>291</v>
      </c>
      <c r="M55" s="382" t="s">
        <v>218</v>
      </c>
      <c r="N55" s="382" t="s">
        <v>219</v>
      </c>
      <c r="Q55" s="177"/>
      <c r="R55" s="188"/>
      <c r="S55" s="781"/>
    </row>
    <row r="56" spans="1:30" ht="43" customHeight="1" x14ac:dyDescent="0.4">
      <c r="B56" s="863"/>
      <c r="C56" s="1780" t="s">
        <v>292</v>
      </c>
      <c r="D56" s="1780"/>
      <c r="E56" s="1780"/>
      <c r="F56" s="1780"/>
      <c r="G56" s="1780"/>
      <c r="H56" s="1781"/>
      <c r="I56" s="875"/>
      <c r="J56" s="875"/>
      <c r="K56" s="875"/>
      <c r="L56" s="385"/>
      <c r="M56" s="386"/>
      <c r="N56" s="387"/>
      <c r="O56" s="57"/>
      <c r="Q56" s="177" t="s">
        <v>293</v>
      </c>
      <c r="R56" s="201" t="s">
        <v>294</v>
      </c>
      <c r="S56" s="782">
        <v>5</v>
      </c>
      <c r="W56" s="96"/>
    </row>
    <row r="57" spans="1:30" ht="20.25" customHeight="1" thickBot="1" x14ac:dyDescent="0.45">
      <c r="A57" s="374"/>
      <c r="B57" s="389"/>
      <c r="C57" s="54"/>
      <c r="D57" s="390"/>
      <c r="E57" s="390"/>
      <c r="F57" s="54"/>
      <c r="G57" s="391"/>
      <c r="H57" s="422"/>
      <c r="I57" s="876"/>
      <c r="J57" s="876"/>
      <c r="K57" s="876"/>
      <c r="L57" s="392"/>
      <c r="M57" s="392"/>
      <c r="N57" s="393"/>
      <c r="O57" s="54"/>
      <c r="Q57" s="177"/>
      <c r="R57" s="210" t="s">
        <v>295</v>
      </c>
      <c r="S57" s="787">
        <v>2</v>
      </c>
    </row>
    <row r="58" spans="1:30" ht="39.75" customHeight="1" thickBot="1" x14ac:dyDescent="0.4">
      <c r="A58" s="19"/>
      <c r="B58" s="12"/>
      <c r="C58" s="15" t="s">
        <v>223</v>
      </c>
      <c r="D58" s="1067" t="s">
        <v>242</v>
      </c>
      <c r="E58" s="394"/>
      <c r="F58" s="1496"/>
      <c r="G58" s="395"/>
      <c r="H58" s="423"/>
      <c r="I58" s="877"/>
      <c r="J58" s="877"/>
      <c r="K58" s="877"/>
      <c r="L58" s="396" t="e">
        <f>IF(G19="Yes",0,HLOOKUP(F58,R95:W99,MATCH(F60,Q96:Q99,FALSE)+1,FALSE))</f>
        <v>#N/A</v>
      </c>
      <c r="M58" s="396">
        <v>10</v>
      </c>
      <c r="N58" s="396">
        <v>7</v>
      </c>
      <c r="O58" s="18"/>
      <c r="Q58" s="177"/>
      <c r="R58" s="208" t="s">
        <v>296</v>
      </c>
      <c r="S58" s="787">
        <v>8</v>
      </c>
    </row>
    <row r="59" spans="1:30" ht="20.5" thickBot="1" x14ac:dyDescent="0.45">
      <c r="A59" s="384"/>
      <c r="B59" s="389"/>
      <c r="C59" s="54"/>
      <c r="D59" s="390"/>
      <c r="E59" s="390"/>
      <c r="F59" s="54"/>
      <c r="G59" s="391"/>
      <c r="H59" s="422"/>
      <c r="I59" s="876"/>
      <c r="J59" s="876"/>
      <c r="K59" s="876"/>
      <c r="L59" s="392"/>
      <c r="M59" s="392"/>
      <c r="N59" s="397"/>
      <c r="O59" s="54"/>
      <c r="Q59" s="177"/>
      <c r="R59" s="210" t="s">
        <v>297</v>
      </c>
      <c r="S59" s="787">
        <v>10</v>
      </c>
    </row>
    <row r="60" spans="1:30" ht="34" customHeight="1" thickBot="1" x14ac:dyDescent="0.45">
      <c r="A60" s="388"/>
      <c r="B60" s="389"/>
      <c r="C60" s="15" t="s">
        <v>247</v>
      </c>
      <c r="D60" s="1067" t="s">
        <v>298</v>
      </c>
      <c r="E60" s="394"/>
      <c r="F60" s="1496"/>
      <c r="G60" s="395"/>
      <c r="H60" s="423"/>
      <c r="I60" s="877"/>
      <c r="J60" s="877"/>
      <c r="K60" s="877"/>
      <c r="L60" s="398" t="b">
        <f>OR(NOT(ISERROR(FIND("pump",F58))),F58=W95)</f>
        <v>0</v>
      </c>
      <c r="M60" s="398"/>
      <c r="N60" s="397"/>
      <c r="O60" s="54"/>
      <c r="Q60" s="177"/>
      <c r="R60" s="208" t="s">
        <v>287</v>
      </c>
      <c r="S60" s="787">
        <v>6</v>
      </c>
    </row>
    <row r="61" spans="1:30" ht="39" customHeight="1" thickBot="1" x14ac:dyDescent="0.45">
      <c r="A61" s="19"/>
      <c r="B61" s="389"/>
      <c r="C61" s="54"/>
      <c r="D61" s="1497"/>
      <c r="E61" s="390"/>
      <c r="F61" s="54"/>
      <c r="G61" s="391"/>
      <c r="H61" s="422"/>
      <c r="I61" s="876"/>
      <c r="J61" s="876"/>
      <c r="K61" s="876"/>
      <c r="L61" s="392"/>
      <c r="M61" s="392"/>
      <c r="N61" s="397"/>
      <c r="Q61" s="177"/>
      <c r="R61" s="208" t="s">
        <v>299</v>
      </c>
      <c r="S61" s="787">
        <v>1</v>
      </c>
    </row>
    <row r="62" spans="1:30" s="131" customFormat="1" ht="33" customHeight="1" thickBot="1" x14ac:dyDescent="0.4">
      <c r="A62" s="859"/>
      <c r="B62" s="860"/>
      <c r="C62" s="15" t="s">
        <v>58</v>
      </c>
      <c r="D62" s="1067" t="s">
        <v>248</v>
      </c>
      <c r="E62" s="394"/>
      <c r="F62" s="1496"/>
      <c r="G62" s="408"/>
      <c r="H62" s="425"/>
      <c r="I62" s="884"/>
      <c r="J62" s="884"/>
      <c r="K62" s="884"/>
      <c r="L62" s="396" t="e">
        <f>IF(G19="Yes",0,HLOOKUP(F64,R102:T105,MATCH(F62,Q103:Q105,FALSE)+1,FALSE))</f>
        <v>#N/A</v>
      </c>
      <c r="M62" s="396">
        <v>10</v>
      </c>
      <c r="N62" s="396">
        <v>7</v>
      </c>
      <c r="Q62" s="177"/>
      <c r="R62" s="200"/>
      <c r="S62" s="861"/>
    </row>
    <row r="63" spans="1:30" ht="82" customHeight="1" thickBot="1" x14ac:dyDescent="0.45">
      <c r="A63" s="388"/>
      <c r="B63" s="12"/>
      <c r="C63" s="390"/>
      <c r="D63" s="1612" t="s">
        <v>249</v>
      </c>
      <c r="E63" s="394"/>
      <c r="F63" s="401"/>
      <c r="G63" s="395"/>
      <c r="H63" s="423"/>
      <c r="I63" s="877"/>
      <c r="J63" s="877"/>
      <c r="K63" s="877"/>
      <c r="L63" s="398"/>
      <c r="M63" s="398"/>
      <c r="N63" s="402"/>
      <c r="O63" s="667" t="s">
        <v>300</v>
      </c>
      <c r="Q63" s="177"/>
      <c r="R63" s="178" t="str">
        <f>'IV.a HVAC, Heating'!C40</f>
        <v>Unit Heating Equipment Questions</v>
      </c>
      <c r="S63" s="781"/>
    </row>
    <row r="64" spans="1:30" ht="33" customHeight="1" thickBot="1" x14ac:dyDescent="0.45">
      <c r="A64" s="388"/>
      <c r="B64" s="12"/>
      <c r="C64" s="15" t="s">
        <v>256</v>
      </c>
      <c r="D64" s="1508" t="s">
        <v>252</v>
      </c>
      <c r="E64" s="394"/>
      <c r="F64" s="1496"/>
      <c r="G64" s="395"/>
      <c r="H64" s="423"/>
      <c r="I64" s="877"/>
      <c r="J64" s="877"/>
      <c r="K64" s="877"/>
      <c r="L64" s="398"/>
      <c r="M64" s="398"/>
      <c r="N64" s="402"/>
      <c r="O64" s="18" t="s">
        <v>301</v>
      </c>
      <c r="Q64" s="177"/>
      <c r="R64" s="201" t="s">
        <v>242</v>
      </c>
      <c r="S64" s="782">
        <v>5</v>
      </c>
    </row>
    <row r="65" spans="1:24" ht="104.25" customHeight="1" thickBot="1" x14ac:dyDescent="0.5">
      <c r="A65" s="19"/>
      <c r="B65" s="12"/>
      <c r="C65" s="18"/>
      <c r="D65" s="1509" t="s">
        <v>254</v>
      </c>
      <c r="E65" s="858"/>
      <c r="F65" s="18"/>
      <c r="G65" s="403"/>
      <c r="H65" s="424"/>
      <c r="I65" s="878"/>
      <c r="J65" s="878"/>
      <c r="K65" s="878"/>
      <c r="L65" s="404"/>
      <c r="M65" s="405"/>
      <c r="N65" s="406"/>
      <c r="O65" s="667" t="s">
        <v>302</v>
      </c>
      <c r="Q65" s="177" t="s">
        <v>276</v>
      </c>
      <c r="R65" s="208" t="s">
        <v>303</v>
      </c>
      <c r="S65" s="787">
        <v>5</v>
      </c>
    </row>
    <row r="66" spans="1:24" ht="35.25" customHeight="1" thickBot="1" x14ac:dyDescent="0.4">
      <c r="A66" s="19"/>
      <c r="B66" s="12"/>
      <c r="C66" s="15" t="s">
        <v>260</v>
      </c>
      <c r="D66" s="1068" t="s">
        <v>304</v>
      </c>
      <c r="E66" s="407"/>
      <c r="F66" s="1496"/>
      <c r="G66" s="408"/>
      <c r="H66" s="425"/>
      <c r="I66" s="885"/>
      <c r="J66" s="885"/>
      <c r="K66" s="885"/>
      <c r="L66" s="396" t="e">
        <f>IF(G19="Yes",0,VLOOKUP(F66,Q108:R111,2,FALSE))</f>
        <v>#N/A</v>
      </c>
      <c r="M66" s="396">
        <v>10</v>
      </c>
      <c r="N66" s="396">
        <v>5</v>
      </c>
      <c r="O66" s="18" t="s">
        <v>305</v>
      </c>
      <c r="Q66" s="177"/>
      <c r="R66" s="210" t="s">
        <v>306</v>
      </c>
      <c r="S66" s="787">
        <v>10</v>
      </c>
    </row>
    <row r="67" spans="1:24" ht="17.5" x14ac:dyDescent="0.35">
      <c r="A67" s="19"/>
      <c r="B67" s="409"/>
      <c r="C67" s="18"/>
      <c r="D67" s="18"/>
      <c r="E67" s="18"/>
      <c r="F67" s="410"/>
      <c r="G67" s="411"/>
      <c r="H67" s="426"/>
      <c r="I67" s="804"/>
      <c r="J67" s="804"/>
      <c r="K67" s="804"/>
      <c r="L67" s="398"/>
      <c r="M67" s="22"/>
      <c r="N67" s="406"/>
      <c r="O67" s="667" t="s">
        <v>307</v>
      </c>
      <c r="Q67" s="177"/>
      <c r="R67" s="210" t="s">
        <v>308</v>
      </c>
      <c r="S67" s="787">
        <v>10</v>
      </c>
    </row>
    <row r="68" spans="1:24" ht="25" customHeight="1" x14ac:dyDescent="0.35">
      <c r="A68" s="19"/>
      <c r="B68" s="21"/>
      <c r="C68" s="412"/>
      <c r="D68" s="412"/>
      <c r="E68" s="412"/>
      <c r="F68" s="413"/>
      <c r="G68" s="414"/>
      <c r="H68" s="427"/>
      <c r="I68" s="804"/>
      <c r="J68" s="804"/>
      <c r="K68" s="804"/>
      <c r="L68" s="415"/>
      <c r="M68" s="415"/>
      <c r="N68" s="416"/>
      <c r="O68" s="19" t="s">
        <v>309</v>
      </c>
      <c r="Q68" s="177"/>
      <c r="R68" s="208" t="s">
        <v>245</v>
      </c>
      <c r="S68" s="787">
        <v>3</v>
      </c>
      <c r="X68" s="1661"/>
    </row>
    <row r="69" spans="1:24" ht="25" customHeight="1" x14ac:dyDescent="0.35">
      <c r="A69" s="19"/>
      <c r="Q69" s="177"/>
      <c r="R69" s="188"/>
      <c r="S69" s="781"/>
      <c r="X69" s="229"/>
    </row>
    <row r="70" spans="1:24" ht="18" hidden="1" x14ac:dyDescent="0.4">
      <c r="A70" s="19"/>
      <c r="Q70" s="177" t="s">
        <v>280</v>
      </c>
      <c r="R70" s="201" t="s">
        <v>310</v>
      </c>
      <c r="S70" s="782">
        <v>7</v>
      </c>
    </row>
    <row r="71" spans="1:24" ht="17.5" hidden="1" x14ac:dyDescent="0.35">
      <c r="A71" s="19"/>
      <c r="Q71" s="177"/>
      <c r="R71" s="208" t="s">
        <v>253</v>
      </c>
      <c r="S71" s="784">
        <v>10</v>
      </c>
    </row>
    <row r="72" spans="1:24" ht="25" hidden="1" x14ac:dyDescent="0.35">
      <c r="I72" s="226" t="s">
        <v>311</v>
      </c>
      <c r="J72" s="864"/>
      <c r="K72" s="864"/>
      <c r="O72" s="227" t="e">
        <f>IF(G19="Yes",O52,O125)</f>
        <v>#N/A</v>
      </c>
      <c r="P72" s="131" t="s">
        <v>272</v>
      </c>
      <c r="Q72" s="177"/>
      <c r="R72" s="208" t="s">
        <v>255</v>
      </c>
      <c r="S72" s="784">
        <v>5</v>
      </c>
    </row>
    <row r="73" spans="1:24" ht="17.5" hidden="1" x14ac:dyDescent="0.35">
      <c r="Q73" s="177"/>
      <c r="R73" s="208" t="s">
        <v>258</v>
      </c>
      <c r="S73" s="784">
        <v>1</v>
      </c>
    </row>
    <row r="74" spans="1:24" ht="17.5" hidden="1" x14ac:dyDescent="0.35">
      <c r="Q74" s="177"/>
      <c r="R74" s="216"/>
      <c r="S74" s="787"/>
    </row>
    <row r="75" spans="1:24" ht="25" hidden="1" x14ac:dyDescent="0.5">
      <c r="D75" s="442" t="s">
        <v>312</v>
      </c>
      <c r="E75" s="442"/>
      <c r="F75" s="442"/>
      <c r="G75" s="442"/>
      <c r="H75" s="442"/>
      <c r="N75" s="442"/>
      <c r="O75" s="442"/>
      <c r="Q75" s="177" t="s">
        <v>283</v>
      </c>
      <c r="R75" s="178" t="s">
        <v>313</v>
      </c>
      <c r="S75" s="782">
        <v>8</v>
      </c>
    </row>
    <row r="76" spans="1:24" ht="48" hidden="1" x14ac:dyDescent="0.5">
      <c r="B76" s="190"/>
      <c r="C76" s="190"/>
      <c r="D76" s="447" t="s">
        <v>119</v>
      </c>
      <c r="E76" s="447"/>
      <c r="F76" s="448" t="s">
        <v>314</v>
      </c>
      <c r="G76" s="448" t="s">
        <v>315</v>
      </c>
      <c r="H76" s="448" t="s">
        <v>316</v>
      </c>
      <c r="I76" s="448" t="s">
        <v>317</v>
      </c>
      <c r="J76" s="448"/>
      <c r="K76" s="448"/>
      <c r="L76" s="190"/>
      <c r="M76" s="190"/>
      <c r="N76" s="449"/>
      <c r="O76" s="449"/>
      <c r="P76" s="190"/>
      <c r="Q76" s="177"/>
      <c r="R76" s="217" t="s">
        <v>269</v>
      </c>
      <c r="S76" s="785">
        <v>10</v>
      </c>
    </row>
    <row r="77" spans="1:24" ht="17.5" hidden="1" x14ac:dyDescent="0.35">
      <c r="A77" s="190"/>
      <c r="D77" s="439" t="s">
        <v>318</v>
      </c>
      <c r="F77" s="443">
        <f>N27/SUM($N$27+$N$31+$N$29+$N$33+$N$35+$N$37+$N$42+$N$46+$N$44+$N$48)</f>
        <v>0.1</v>
      </c>
      <c r="G77" s="444">
        <f>IF($G$19="Yes",L27,0)</f>
        <v>0</v>
      </c>
      <c r="H77" s="444">
        <f>M27</f>
        <v>10</v>
      </c>
      <c r="I77" s="445">
        <f t="shared" ref="I77:I86" si="0">F77*G77/H77*100</f>
        <v>0</v>
      </c>
      <c r="J77" s="865"/>
      <c r="K77" s="865"/>
      <c r="N77" s="135"/>
      <c r="O77" s="135"/>
      <c r="Q77" s="177"/>
      <c r="R77" s="208" t="s">
        <v>270</v>
      </c>
      <c r="S77" s="784">
        <v>7</v>
      </c>
    </row>
    <row r="78" spans="1:24" ht="17.5" hidden="1" x14ac:dyDescent="0.35">
      <c r="D78" s="479" t="s">
        <v>319</v>
      </c>
      <c r="F78" s="443">
        <f>N31/SUM($N$27+$N$31+$N$29+$N$33+$N$35+$N$37+$N$42+$N$46+$N$44+$N$48)</f>
        <v>0.14285714285714285</v>
      </c>
      <c r="G78" s="444">
        <f>IF($G$19="Yes",L31,0)</f>
        <v>0</v>
      </c>
      <c r="H78" s="444">
        <f>M31</f>
        <v>10</v>
      </c>
      <c r="I78" s="445">
        <f t="shared" si="0"/>
        <v>0</v>
      </c>
      <c r="J78" s="865"/>
      <c r="K78" s="865"/>
      <c r="Q78" s="177"/>
      <c r="R78" s="208" t="s">
        <v>273</v>
      </c>
      <c r="S78" s="784">
        <v>4</v>
      </c>
    </row>
    <row r="79" spans="1:24" ht="17.5" hidden="1" x14ac:dyDescent="0.35">
      <c r="D79" s="479" t="s">
        <v>320</v>
      </c>
      <c r="F79" s="443">
        <f>N29/SUM($N$27+$N$31+$N$29+$N$33+$N$35+$N$37+$N$42+$N$46+$N$44+$N$48)</f>
        <v>0.11428571428571428</v>
      </c>
      <c r="G79" s="444">
        <f>IF($G$19="Yes",L29,0)</f>
        <v>0</v>
      </c>
      <c r="H79" s="444">
        <f>M29</f>
        <v>10</v>
      </c>
      <c r="I79" s="445">
        <f t="shared" si="0"/>
        <v>0</v>
      </c>
      <c r="J79" s="865"/>
      <c r="K79" s="865"/>
      <c r="Q79" s="177"/>
      <c r="R79" s="208" t="s">
        <v>275</v>
      </c>
      <c r="S79" s="784">
        <v>1</v>
      </c>
    </row>
    <row r="80" spans="1:24" ht="17.5" hidden="1" x14ac:dyDescent="0.35">
      <c r="D80" s="479" t="s">
        <v>321</v>
      </c>
      <c r="F80" s="443">
        <f>N33/SUM($N$27+$N$31+$N$29+$N$33+$N$35+$N$37+$N$42+$N$46+$N$44+$N$48)</f>
        <v>0.1</v>
      </c>
      <c r="G80" s="444">
        <f>IF($G$19="Yes",L33,0)</f>
        <v>0</v>
      </c>
      <c r="H80" s="444">
        <f>M33</f>
        <v>10</v>
      </c>
      <c r="I80" s="445">
        <f t="shared" si="0"/>
        <v>0</v>
      </c>
      <c r="J80" s="865"/>
      <c r="K80" s="865"/>
      <c r="Q80" s="177"/>
      <c r="R80" s="200"/>
      <c r="S80" s="786"/>
    </row>
    <row r="81" spans="1:33" ht="18" hidden="1" x14ac:dyDescent="0.4">
      <c r="D81" s="479" t="s">
        <v>322</v>
      </c>
      <c r="F81" s="443">
        <f>N35/SUM($N$27+$N$31+$N$29+$N$33+$N$35+$N$37+$N$42+$N$46+$N$44+$N$48)</f>
        <v>0.1</v>
      </c>
      <c r="G81" s="444">
        <f>IF($G$19="Yes",L35,0)</f>
        <v>0</v>
      </c>
      <c r="H81" s="444">
        <f>M35</f>
        <v>10</v>
      </c>
      <c r="I81" s="445">
        <f t="shared" si="0"/>
        <v>0</v>
      </c>
      <c r="J81" s="865"/>
      <c r="K81" s="865"/>
      <c r="Q81" s="177" t="s">
        <v>286</v>
      </c>
      <c r="R81" s="201" t="str">
        <f>'IV.a HVAC, Heating'!D48</f>
        <v>Equipment controls</v>
      </c>
      <c r="S81" s="782">
        <v>5</v>
      </c>
    </row>
    <row r="82" spans="1:33" ht="17.5" hidden="1" x14ac:dyDescent="0.35">
      <c r="D82" s="479" t="s">
        <v>323</v>
      </c>
      <c r="E82" s="439"/>
      <c r="F82" s="443">
        <f>N37/SUM($N$27+$N$31+$N$29+$N$33+$N$35+$N$37+$N$42+$N$46+$N$44+$N$48)</f>
        <v>7.1428571428571425E-2</v>
      </c>
      <c r="G82" s="444">
        <f>IF($G$19="Yes",L37,0)</f>
        <v>0</v>
      </c>
      <c r="H82" s="444">
        <f>M37</f>
        <v>10</v>
      </c>
      <c r="I82" s="445">
        <f t="shared" si="0"/>
        <v>0</v>
      </c>
      <c r="J82" s="865"/>
      <c r="K82" s="865"/>
      <c r="Q82" s="177"/>
      <c r="R82" s="208" t="s">
        <v>324</v>
      </c>
      <c r="S82" s="787">
        <v>3</v>
      </c>
    </row>
    <row r="83" spans="1:33" ht="17.5" hidden="1" x14ac:dyDescent="0.35">
      <c r="D83" s="479" t="s">
        <v>325</v>
      </c>
      <c r="E83" s="439"/>
      <c r="F83" s="443">
        <f>N42/SUM($N$27+$N$31+$N$29+$N$33+$N$35+$N$37+$N$42+$N$46+$N$44+$N$48)</f>
        <v>0.1</v>
      </c>
      <c r="G83" s="444">
        <f>IF($G$19="Yes",L42,0)</f>
        <v>0</v>
      </c>
      <c r="H83" s="444">
        <f>M42</f>
        <v>10</v>
      </c>
      <c r="I83" s="445">
        <f t="shared" si="0"/>
        <v>0</v>
      </c>
      <c r="J83" s="865"/>
      <c r="K83" s="865"/>
      <c r="Q83" s="177"/>
      <c r="R83" s="208" t="s">
        <v>326</v>
      </c>
      <c r="S83" s="787">
        <v>6</v>
      </c>
    </row>
    <row r="84" spans="1:33" ht="17.5" hidden="1" x14ac:dyDescent="0.35">
      <c r="D84" s="479" t="s">
        <v>327</v>
      </c>
      <c r="E84" s="439"/>
      <c r="F84" s="443">
        <f>N46/SUM($N$27+$N$31+$N$29+$N$33+$N$35+$N$37+$N$42+$N$46+$N$44+$N$48)</f>
        <v>0.1</v>
      </c>
      <c r="G84" s="444">
        <f>IF($G$19="Yes",L46,0)</f>
        <v>0</v>
      </c>
      <c r="H84" s="444">
        <f>M46</f>
        <v>10</v>
      </c>
      <c r="I84" s="445">
        <f t="shared" si="0"/>
        <v>0</v>
      </c>
      <c r="J84" s="865"/>
      <c r="K84" s="865"/>
      <c r="Q84" s="177"/>
      <c r="R84" s="208" t="s">
        <v>328</v>
      </c>
      <c r="S84" s="787">
        <v>8</v>
      </c>
      <c r="AD84" s="229"/>
    </row>
    <row r="85" spans="1:33" ht="17.5" hidden="1" x14ac:dyDescent="0.35">
      <c r="D85" s="479" t="s">
        <v>329</v>
      </c>
      <c r="F85" s="443">
        <f>N44/SUM($N$27+$N$31+$N$29+$N$33+$N$35+$N$37+$N$42+$N$46+$N$44+$N$48)</f>
        <v>0.1</v>
      </c>
      <c r="G85" s="444">
        <f>IF($G$19="Yes",L44,0)</f>
        <v>0</v>
      </c>
      <c r="H85" s="444">
        <f>M44</f>
        <v>10</v>
      </c>
      <c r="I85" s="445">
        <f t="shared" si="0"/>
        <v>0</v>
      </c>
      <c r="J85" s="865"/>
      <c r="K85" s="865"/>
      <c r="Q85" s="177"/>
      <c r="R85" s="208" t="s">
        <v>330</v>
      </c>
      <c r="S85" s="787">
        <v>10</v>
      </c>
      <c r="AD85" s="229"/>
    </row>
    <row r="86" spans="1:33" ht="17.5" hidden="1" x14ac:dyDescent="0.35">
      <c r="D86" s="439" t="s">
        <v>331</v>
      </c>
      <c r="F86" s="443">
        <f>N48/SUM($N$27+$N$31+$N$29+$N$33+$N$35+$N$37+$N$42+$N$46+$N$44+$N$48)</f>
        <v>7.1428571428571425E-2</v>
      </c>
      <c r="G86" s="444">
        <f>IF($G$19="Yes",L48,0)</f>
        <v>0</v>
      </c>
      <c r="H86" s="444">
        <f>M48</f>
        <v>10</v>
      </c>
      <c r="I86" s="445">
        <f t="shared" si="0"/>
        <v>0</v>
      </c>
      <c r="J86" s="865"/>
      <c r="K86" s="865"/>
      <c r="Q86" s="177"/>
      <c r="R86" s="208" t="s">
        <v>332</v>
      </c>
      <c r="S86" s="787">
        <v>7</v>
      </c>
    </row>
    <row r="87" spans="1:33" s="190" customFormat="1" ht="25" hidden="1" x14ac:dyDescent="0.35">
      <c r="A87" s="77"/>
      <c r="B87" s="77"/>
      <c r="C87" s="77"/>
      <c r="D87" s="77" t="s">
        <v>98</v>
      </c>
      <c r="E87" s="77"/>
      <c r="F87" s="443">
        <f>SUM(F77:F86)</f>
        <v>0.99999999999999989</v>
      </c>
      <c r="G87" s="446"/>
      <c r="H87" s="444"/>
      <c r="I87" s="227">
        <f>SUM(I77:I86)</f>
        <v>0</v>
      </c>
      <c r="J87" s="866"/>
      <c r="K87" s="866"/>
      <c r="L87" s="77"/>
      <c r="M87" s="77"/>
      <c r="N87" s="77"/>
      <c r="O87" s="77"/>
      <c r="P87" s="77"/>
      <c r="Q87" s="177"/>
      <c r="R87" s="208" t="s">
        <v>299</v>
      </c>
      <c r="S87" s="787">
        <v>1</v>
      </c>
      <c r="T87" s="77"/>
      <c r="U87" s="77"/>
      <c r="V87" s="77"/>
      <c r="W87" s="77"/>
      <c r="X87" s="77"/>
      <c r="Y87" s="77"/>
      <c r="Z87" s="77"/>
      <c r="AA87" s="77"/>
      <c r="AB87" s="77"/>
      <c r="AC87" s="77"/>
      <c r="AD87" s="77"/>
      <c r="AE87" s="77"/>
      <c r="AF87" s="77"/>
      <c r="AG87" s="77"/>
    </row>
    <row r="88" spans="1:33" ht="18" hidden="1" customHeight="1" x14ac:dyDescent="0.35">
      <c r="D88" s="1621"/>
      <c r="E88" s="1621"/>
      <c r="F88" s="1621"/>
      <c r="G88" s="1621"/>
      <c r="H88" s="1621"/>
      <c r="I88" s="1621"/>
      <c r="J88" s="1621"/>
      <c r="K88" s="1621"/>
      <c r="L88" s="1621"/>
      <c r="M88" s="1621"/>
    </row>
    <row r="89" spans="1:33" hidden="1" x14ac:dyDescent="0.35">
      <c r="D89" s="140"/>
      <c r="E89" s="140"/>
      <c r="F89" s="77"/>
      <c r="G89" s="77"/>
      <c r="H89" s="77"/>
      <c r="N89" s="140"/>
    </row>
    <row r="90" spans="1:33" ht="25" hidden="1" x14ac:dyDescent="0.5">
      <c r="D90" s="442" t="s">
        <v>333</v>
      </c>
      <c r="E90" s="442"/>
      <c r="F90" s="442"/>
      <c r="G90" s="77"/>
      <c r="H90" s="77"/>
      <c r="N90" s="140"/>
    </row>
    <row r="91" spans="1:33" ht="46.5" hidden="1" x14ac:dyDescent="0.35">
      <c r="D91" s="137" t="s">
        <v>119</v>
      </c>
      <c r="E91" s="137"/>
      <c r="F91" s="448" t="s">
        <v>314</v>
      </c>
      <c r="G91" s="448" t="s">
        <v>315</v>
      </c>
      <c r="H91" s="448" t="s">
        <v>316</v>
      </c>
      <c r="I91" s="448" t="s">
        <v>317</v>
      </c>
      <c r="J91" s="448"/>
      <c r="K91" s="448"/>
      <c r="N91" s="140"/>
    </row>
    <row r="92" spans="1:33" hidden="1" x14ac:dyDescent="0.35">
      <c r="D92" s="439" t="s">
        <v>325</v>
      </c>
      <c r="E92" s="439"/>
      <c r="F92" s="443">
        <f>N58/SUM($N$58+$N$62+$N$66)</f>
        <v>0.36842105263157893</v>
      </c>
      <c r="G92" s="444">
        <f>IF($G$19="No",L58,0)</f>
        <v>0</v>
      </c>
      <c r="H92" s="444">
        <f>M58</f>
        <v>10</v>
      </c>
      <c r="I92" s="445">
        <f>F92*G92/H92*100</f>
        <v>0</v>
      </c>
      <c r="J92" s="865"/>
      <c r="K92" s="865"/>
    </row>
    <row r="93" spans="1:33" hidden="1" x14ac:dyDescent="0.35">
      <c r="D93" s="439" t="s">
        <v>327</v>
      </c>
      <c r="E93" s="439"/>
      <c r="F93" s="443">
        <f>(N62/2)/SUM($N$58+$N$62+$N$66)</f>
        <v>0.18421052631578946</v>
      </c>
      <c r="G93" s="444">
        <f>IF($G$19="No",L62,0)</f>
        <v>0</v>
      </c>
      <c r="H93" s="444">
        <f>M62</f>
        <v>10</v>
      </c>
      <c r="I93" s="445">
        <f>F93*G93/H93*100</f>
        <v>0</v>
      </c>
      <c r="J93" s="865"/>
      <c r="K93" s="865"/>
    </row>
    <row r="94" spans="1:33" hidden="1" x14ac:dyDescent="0.35">
      <c r="D94" s="439" t="s">
        <v>329</v>
      </c>
      <c r="F94" s="443">
        <f>(N62/2)/SUM($N$58+$N$62+$N$66)</f>
        <v>0.18421052631578946</v>
      </c>
      <c r="G94" s="444">
        <f>IF($G$19="No",L62,0)</f>
        <v>0</v>
      </c>
      <c r="H94" s="444">
        <f>M62</f>
        <v>10</v>
      </c>
      <c r="I94" s="445">
        <f>F94*G94/H94*100</f>
        <v>0</v>
      </c>
      <c r="J94" s="865"/>
      <c r="K94" s="865"/>
      <c r="Q94" s="20" t="s">
        <v>334</v>
      </c>
      <c r="R94" s="399" t="s">
        <v>335</v>
      </c>
      <c r="S94" s="399"/>
      <c r="T94" s="399"/>
      <c r="U94" s="399"/>
      <c r="V94" s="399"/>
      <c r="W94" s="399"/>
    </row>
    <row r="95" spans="1:33" ht="18" hidden="1" customHeight="1" x14ac:dyDescent="0.35">
      <c r="D95" s="439" t="s">
        <v>331</v>
      </c>
      <c r="F95" s="443">
        <f>N66/SUM($N$58+$N$62+$N$66)</f>
        <v>0.26315789473684209</v>
      </c>
      <c r="G95" s="444">
        <f>IF($G$19="No",L66,0)</f>
        <v>0</v>
      </c>
      <c r="H95" s="444">
        <f>M66</f>
        <v>10</v>
      </c>
      <c r="I95" s="445">
        <f>F95*G95/H95*100</f>
        <v>0</v>
      </c>
      <c r="J95" s="865"/>
      <c r="K95" s="865"/>
      <c r="Q95" s="378" t="s">
        <v>336</v>
      </c>
      <c r="R95" s="379" t="s">
        <v>337</v>
      </c>
      <c r="S95" s="379" t="s">
        <v>338</v>
      </c>
      <c r="T95" s="379" t="s">
        <v>339</v>
      </c>
      <c r="U95" s="379" t="s">
        <v>340</v>
      </c>
      <c r="V95" s="379" t="s">
        <v>341</v>
      </c>
      <c r="W95" s="379" t="s">
        <v>342</v>
      </c>
    </row>
    <row r="96" spans="1:33" ht="25" hidden="1" x14ac:dyDescent="0.35">
      <c r="D96" s="77" t="s">
        <v>98</v>
      </c>
      <c r="E96" s="137"/>
      <c r="F96" s="443">
        <f>SUM(F92:F95)</f>
        <v>1</v>
      </c>
      <c r="G96" s="446"/>
      <c r="H96" s="444"/>
      <c r="I96" s="227">
        <f>SUM(I92:I95)</f>
        <v>0</v>
      </c>
      <c r="J96" s="866"/>
      <c r="K96" s="866"/>
      <c r="Q96" s="19" t="s">
        <v>281</v>
      </c>
      <c r="R96" s="383">
        <v>3</v>
      </c>
      <c r="S96" s="788">
        <v>3</v>
      </c>
      <c r="T96" s="383">
        <v>8</v>
      </c>
      <c r="U96" s="383">
        <v>10</v>
      </c>
      <c r="V96" s="383">
        <v>7</v>
      </c>
      <c r="W96" s="383">
        <v>3</v>
      </c>
    </row>
    <row r="97" spans="4:25" hidden="1" x14ac:dyDescent="0.35">
      <c r="G97" s="77"/>
      <c r="H97" s="77"/>
      <c r="N97" s="138"/>
      <c r="Q97" s="19" t="str">
        <f>IF(hide_heating_fuel,"","Natural gas")</f>
        <v>Natural gas</v>
      </c>
      <c r="R97" s="383">
        <v>5</v>
      </c>
      <c r="S97" s="788">
        <v>4</v>
      </c>
      <c r="T97" s="383" t="e">
        <f>NA()</f>
        <v>#N/A</v>
      </c>
      <c r="U97" s="383" t="e">
        <f>NA()</f>
        <v>#N/A</v>
      </c>
      <c r="V97" s="383" t="e">
        <f>NA()</f>
        <v>#N/A</v>
      </c>
      <c r="W97" s="383" t="e">
        <f>NA()</f>
        <v>#N/A</v>
      </c>
    </row>
    <row r="98" spans="4:25" hidden="1" x14ac:dyDescent="0.35">
      <c r="D98" s="137"/>
      <c r="E98" s="137"/>
      <c r="F98" s="137"/>
      <c r="Q98" s="19" t="str">
        <f>IF(hide_heating_fuel,"","LPG (Propane)")</f>
        <v>LPG (Propane)</v>
      </c>
      <c r="R98" s="383">
        <v>3</v>
      </c>
      <c r="S98" s="788">
        <v>3</v>
      </c>
      <c r="T98" s="383" t="e">
        <f>NA()</f>
        <v>#N/A</v>
      </c>
      <c r="U98" s="383" t="e">
        <f>NA()</f>
        <v>#N/A</v>
      </c>
      <c r="V98" s="383" t="e">
        <f>NA()</f>
        <v>#N/A</v>
      </c>
      <c r="W98" s="383" t="e">
        <f>NA()</f>
        <v>#N/A</v>
      </c>
    </row>
    <row r="99" spans="4:25" hidden="1" x14ac:dyDescent="0.35">
      <c r="Q99" s="19" t="str">
        <f>IF(hide_heating_fuel,"","Fuel oil")</f>
        <v>Fuel oil</v>
      </c>
      <c r="R99" s="383">
        <v>2</v>
      </c>
      <c r="S99" s="788">
        <v>3</v>
      </c>
      <c r="T99" s="383" t="e">
        <f>NA()</f>
        <v>#N/A</v>
      </c>
      <c r="U99" s="383" t="e">
        <f>NA()</f>
        <v>#N/A</v>
      </c>
      <c r="V99" s="383" t="e">
        <f>NA()</f>
        <v>#N/A</v>
      </c>
      <c r="W99" s="383" t="e">
        <f>NA()</f>
        <v>#N/A</v>
      </c>
    </row>
    <row r="100" spans="4:25" hidden="1" x14ac:dyDescent="0.35">
      <c r="R100" s="19"/>
      <c r="S100" s="374"/>
      <c r="T100" s="19"/>
      <c r="U100" s="19"/>
      <c r="V100" s="19"/>
      <c r="W100" s="19"/>
    </row>
    <row r="101" spans="4:25" ht="20" hidden="1" x14ac:dyDescent="0.4">
      <c r="R101" s="19"/>
      <c r="S101" s="399" t="s">
        <v>343</v>
      </c>
      <c r="T101" s="19"/>
      <c r="U101" s="388"/>
      <c r="V101" s="388"/>
      <c r="W101" s="388"/>
    </row>
    <row r="102" spans="4:25" ht="31.5" hidden="1" x14ac:dyDescent="0.4">
      <c r="Q102" s="400" t="s">
        <v>344</v>
      </c>
      <c r="R102" s="19" t="s">
        <v>345</v>
      </c>
      <c r="S102" s="374" t="s">
        <v>346</v>
      </c>
      <c r="T102" s="19" t="s">
        <v>275</v>
      </c>
      <c r="U102" s="388"/>
      <c r="V102" s="388"/>
      <c r="W102" s="388"/>
      <c r="X102" s="388"/>
      <c r="Y102" s="19"/>
    </row>
    <row r="103" spans="4:25" ht="25" hidden="1" x14ac:dyDescent="0.5">
      <c r="D103" s="462" t="s">
        <v>347</v>
      </c>
      <c r="E103" s="313"/>
      <c r="F103" s="451"/>
      <c r="G103" s="436"/>
      <c r="H103" s="436"/>
      <c r="I103" s="436"/>
      <c r="J103" s="436"/>
      <c r="K103" s="436"/>
      <c r="L103" s="436"/>
      <c r="M103" s="436"/>
      <c r="N103" s="436"/>
      <c r="O103" s="436"/>
      <c r="P103" s="436"/>
      <c r="Q103" s="19" t="s">
        <v>253</v>
      </c>
      <c r="R103" s="383">
        <v>10</v>
      </c>
      <c r="S103" s="788">
        <v>7</v>
      </c>
      <c r="T103" s="383">
        <v>5</v>
      </c>
      <c r="U103" s="19"/>
      <c r="V103" s="19"/>
      <c r="W103" s="19"/>
      <c r="X103" s="19"/>
      <c r="Y103" s="399"/>
    </row>
    <row r="104" spans="4:25" hidden="1" x14ac:dyDescent="0.35">
      <c r="D104" s="1774" t="s">
        <v>119</v>
      </c>
      <c r="E104" s="1769" t="s">
        <v>348</v>
      </c>
      <c r="F104" s="1769"/>
      <c r="G104" s="1769"/>
      <c r="H104" s="1769" t="s">
        <v>251</v>
      </c>
      <c r="I104" s="1769"/>
      <c r="J104" s="1769"/>
      <c r="K104" s="1769"/>
      <c r="L104" s="1769"/>
      <c r="M104" s="1776" t="s">
        <v>349</v>
      </c>
      <c r="N104" s="1769" t="s">
        <v>350</v>
      </c>
      <c r="O104" s="1769"/>
      <c r="P104" s="1769"/>
      <c r="Q104" s="19" t="s">
        <v>255</v>
      </c>
      <c r="R104" s="383">
        <v>7</v>
      </c>
      <c r="S104" s="788">
        <v>5</v>
      </c>
      <c r="T104" s="383">
        <v>3</v>
      </c>
      <c r="U104" s="19"/>
      <c r="V104" s="19"/>
      <c r="W104" s="19"/>
      <c r="X104" s="19"/>
    </row>
    <row r="105" spans="4:25" hidden="1" x14ac:dyDescent="0.35">
      <c r="D105" s="1775"/>
      <c r="E105" s="453" t="s">
        <v>97</v>
      </c>
      <c r="F105" s="455" t="s">
        <v>121</v>
      </c>
      <c r="G105" s="457" t="s">
        <v>351</v>
      </c>
      <c r="H105" s="453" t="s">
        <v>97</v>
      </c>
      <c r="I105" s="455" t="s">
        <v>121</v>
      </c>
      <c r="J105" s="455"/>
      <c r="K105" s="455"/>
      <c r="L105" s="457" t="s">
        <v>351</v>
      </c>
      <c r="M105" s="1776"/>
      <c r="N105" s="457" t="s">
        <v>352</v>
      </c>
      <c r="O105" s="457" t="s">
        <v>251</v>
      </c>
      <c r="P105" s="1630" t="s">
        <v>98</v>
      </c>
      <c r="Q105" s="19" t="s">
        <v>258</v>
      </c>
      <c r="R105" s="383">
        <v>3</v>
      </c>
      <c r="S105" s="788">
        <v>2</v>
      </c>
      <c r="T105" s="383">
        <v>1</v>
      </c>
      <c r="U105" s="19"/>
      <c r="V105" s="19"/>
      <c r="W105" s="19"/>
      <c r="X105" s="19"/>
    </row>
    <row r="106" spans="4:25" hidden="1" x14ac:dyDescent="0.35">
      <c r="D106" s="452" t="s">
        <v>353</v>
      </c>
      <c r="E106" s="454">
        <v>1</v>
      </c>
      <c r="F106" s="456">
        <v>1</v>
      </c>
      <c r="G106" s="458">
        <f>F77+F78+F80+F82</f>
        <v>0.41428571428571426</v>
      </c>
      <c r="H106" s="454">
        <v>1</v>
      </c>
      <c r="I106" s="456">
        <v>1</v>
      </c>
      <c r="J106" s="456"/>
      <c r="K106" s="456"/>
      <c r="L106" s="458">
        <f>F79+F81</f>
        <v>0.2142857142857143</v>
      </c>
      <c r="M106" s="459">
        <f>SUM(G106,L106)</f>
        <v>0.62857142857142856</v>
      </c>
      <c r="N106" s="465">
        <f>I77+I78+I80+I82</f>
        <v>0</v>
      </c>
      <c r="O106" s="465">
        <f>I79+I81</f>
        <v>0</v>
      </c>
      <c r="P106" s="466">
        <f>SUM(N106:O106)</f>
        <v>0</v>
      </c>
      <c r="R106" s="19"/>
      <c r="S106" s="374"/>
      <c r="T106" s="19"/>
      <c r="U106" s="19"/>
      <c r="V106" s="19"/>
      <c r="W106" s="19"/>
      <c r="X106" s="19"/>
    </row>
    <row r="107" spans="4:25" hidden="1" x14ac:dyDescent="0.35">
      <c r="D107" s="452" t="s">
        <v>354</v>
      </c>
      <c r="E107" s="454">
        <v>1</v>
      </c>
      <c r="F107" s="456">
        <v>1</v>
      </c>
      <c r="G107" s="458">
        <f>F83+F84+F86</f>
        <v>0.27142857142857146</v>
      </c>
      <c r="H107" s="454">
        <v>1</v>
      </c>
      <c r="I107" s="456">
        <v>1</v>
      </c>
      <c r="J107" s="456"/>
      <c r="K107" s="456"/>
      <c r="L107" s="458">
        <f>F85</f>
        <v>0.1</v>
      </c>
      <c r="M107" s="459">
        <f>SUM(G107,L107)</f>
        <v>0.37142857142857144</v>
      </c>
      <c r="N107" s="465">
        <f>I83+I84+I86</f>
        <v>0</v>
      </c>
      <c r="O107" s="465">
        <f>I85</f>
        <v>0</v>
      </c>
      <c r="P107" s="466">
        <f>SUM(N107:O107)</f>
        <v>0</v>
      </c>
      <c r="Q107" s="20" t="s">
        <v>294</v>
      </c>
      <c r="R107" s="19"/>
      <c r="S107" s="374"/>
      <c r="T107" s="19"/>
      <c r="U107" s="19"/>
      <c r="V107" s="19"/>
      <c r="W107" s="19"/>
      <c r="X107" s="19"/>
    </row>
    <row r="108" spans="4:25" hidden="1" x14ac:dyDescent="0.35">
      <c r="D108" s="463" t="s">
        <v>128</v>
      </c>
      <c r="E108" s="461">
        <f t="shared" ref="E108:L108" si="1">SUM(E106:E107)</f>
        <v>2</v>
      </c>
      <c r="F108" s="461">
        <f t="shared" si="1"/>
        <v>2</v>
      </c>
      <c r="G108" s="460">
        <f t="shared" si="1"/>
        <v>0.68571428571428572</v>
      </c>
      <c r="H108" s="461">
        <f t="shared" si="1"/>
        <v>2</v>
      </c>
      <c r="I108" s="461">
        <f t="shared" si="1"/>
        <v>2</v>
      </c>
      <c r="J108" s="461"/>
      <c r="K108" s="461"/>
      <c r="L108" s="460">
        <f t="shared" si="1"/>
        <v>0.31428571428571428</v>
      </c>
      <c r="M108" s="460">
        <v>1</v>
      </c>
      <c r="N108" s="467">
        <f>SUM(N106:N107)</f>
        <v>0</v>
      </c>
      <c r="O108" s="467">
        <f>SUM(O106:O107)</f>
        <v>0</v>
      </c>
      <c r="P108" s="467">
        <f>SUM(P106:P107)</f>
        <v>0</v>
      </c>
      <c r="Q108" s="19" t="s">
        <v>355</v>
      </c>
      <c r="R108" s="617">
        <v>3</v>
      </c>
      <c r="S108" s="374"/>
      <c r="T108" s="19"/>
      <c r="U108" s="19"/>
      <c r="V108" s="19"/>
      <c r="W108" s="19"/>
      <c r="X108" s="19"/>
    </row>
    <row r="109" spans="4:25" ht="25" hidden="1" x14ac:dyDescent="0.5">
      <c r="F109" s="77"/>
      <c r="G109" s="77"/>
      <c r="H109" s="77"/>
      <c r="N109" s="139"/>
      <c r="O109" s="135"/>
      <c r="Q109" s="18" t="s">
        <v>356</v>
      </c>
      <c r="R109" s="617">
        <v>8</v>
      </c>
      <c r="S109" s="374"/>
      <c r="T109" s="19"/>
      <c r="U109" s="19"/>
      <c r="V109" s="19"/>
      <c r="W109" s="19"/>
      <c r="X109" s="19"/>
      <c r="Y109" s="19"/>
    </row>
    <row r="110" spans="4:25" ht="25" hidden="1" x14ac:dyDescent="0.5">
      <c r="D110" s="462" t="s">
        <v>357</v>
      </c>
      <c r="E110" s="313"/>
      <c r="F110" s="451"/>
      <c r="G110" s="436"/>
      <c r="H110" s="436"/>
      <c r="I110" s="436"/>
      <c r="J110" s="436"/>
      <c r="K110" s="436"/>
      <c r="L110" s="436"/>
      <c r="M110" s="436"/>
      <c r="N110" s="436"/>
      <c r="O110" s="436"/>
      <c r="P110" s="436"/>
      <c r="Q110" s="57" t="s">
        <v>358</v>
      </c>
      <c r="R110" s="617">
        <v>10</v>
      </c>
      <c r="Y110" s="388"/>
    </row>
    <row r="111" spans="4:25" ht="20" hidden="1" x14ac:dyDescent="0.4">
      <c r="D111" s="1774" t="s">
        <v>119</v>
      </c>
      <c r="E111" s="1769" t="s">
        <v>348</v>
      </c>
      <c r="F111" s="1769"/>
      <c r="G111" s="1769"/>
      <c r="H111" s="1769" t="s">
        <v>251</v>
      </c>
      <c r="I111" s="1769"/>
      <c r="J111" s="1769"/>
      <c r="K111" s="1769"/>
      <c r="L111" s="1769"/>
      <c r="M111" s="1776" t="s">
        <v>349</v>
      </c>
      <c r="N111" s="1769" t="s">
        <v>350</v>
      </c>
      <c r="O111" s="1769"/>
      <c r="P111" s="1769"/>
      <c r="Q111" s="57" t="s">
        <v>299</v>
      </c>
      <c r="R111" s="617">
        <v>1</v>
      </c>
      <c r="Y111" s="388"/>
    </row>
    <row r="112" spans="4:25" ht="12.75" hidden="1" customHeight="1" x14ac:dyDescent="0.35">
      <c r="D112" s="1775"/>
      <c r="E112" s="453" t="s">
        <v>97</v>
      </c>
      <c r="F112" s="455" t="s">
        <v>121</v>
      </c>
      <c r="G112" s="457" t="s">
        <v>351</v>
      </c>
      <c r="H112" s="453" t="s">
        <v>97</v>
      </c>
      <c r="I112" s="455" t="s">
        <v>121</v>
      </c>
      <c r="J112" s="455"/>
      <c r="K112" s="455"/>
      <c r="L112" s="457" t="s">
        <v>351</v>
      </c>
      <c r="M112" s="1776"/>
      <c r="N112" s="457" t="s">
        <v>352</v>
      </c>
      <c r="O112" s="457" t="s">
        <v>251</v>
      </c>
      <c r="P112" s="1630" t="s">
        <v>98</v>
      </c>
      <c r="Y112" s="19"/>
    </row>
    <row r="113" spans="1:25" hidden="1" x14ac:dyDescent="0.35">
      <c r="D113" s="452" t="s">
        <v>354</v>
      </c>
      <c r="E113" s="454">
        <v>1</v>
      </c>
      <c r="F113" s="456">
        <v>1</v>
      </c>
      <c r="G113" s="458">
        <f>F92+F93+F95</f>
        <v>0.8157894736842104</v>
      </c>
      <c r="H113" s="454">
        <v>1</v>
      </c>
      <c r="I113" s="456">
        <v>1</v>
      </c>
      <c r="J113" s="456"/>
      <c r="K113" s="456"/>
      <c r="L113" s="458">
        <f>F94</f>
        <v>0.18421052631578946</v>
      </c>
      <c r="M113" s="459">
        <f>SUM(G113,L113)</f>
        <v>0.99999999999999989</v>
      </c>
      <c r="N113" s="465">
        <f>I92+I93+I95</f>
        <v>0</v>
      </c>
      <c r="O113" s="465">
        <f>I94</f>
        <v>0</v>
      </c>
      <c r="P113" s="466">
        <f>SUM(N113:O113)</f>
        <v>0</v>
      </c>
      <c r="Y113" s="19"/>
    </row>
    <row r="114" spans="1:25" hidden="1" x14ac:dyDescent="0.35">
      <c r="D114" s="463" t="s">
        <v>128</v>
      </c>
      <c r="E114" s="461">
        <f t="shared" ref="E114:L114" si="2">SUM(E113:E113)</f>
        <v>1</v>
      </c>
      <c r="F114" s="461">
        <f t="shared" si="2"/>
        <v>1</v>
      </c>
      <c r="G114" s="460">
        <f t="shared" si="2"/>
        <v>0.8157894736842104</v>
      </c>
      <c r="H114" s="461">
        <f t="shared" si="2"/>
        <v>1</v>
      </c>
      <c r="I114" s="461">
        <f t="shared" si="2"/>
        <v>1</v>
      </c>
      <c r="J114" s="461"/>
      <c r="K114" s="461"/>
      <c r="L114" s="460">
        <f t="shared" si="2"/>
        <v>0.18421052631578946</v>
      </c>
      <c r="M114" s="460">
        <v>1</v>
      </c>
      <c r="N114" s="467">
        <f>SUM(N113:N113)</f>
        <v>0</v>
      </c>
      <c r="O114" s="467">
        <f>SUM(O113:O113)</f>
        <v>0</v>
      </c>
      <c r="P114" s="467">
        <f>SUM(P113:P113)</f>
        <v>0</v>
      </c>
      <c r="Y114" s="19"/>
    </row>
    <row r="115" spans="1:25" ht="48.75" hidden="1" customHeight="1" x14ac:dyDescent="0.35">
      <c r="F115" s="77"/>
      <c r="G115" s="77"/>
      <c r="H115" s="77"/>
      <c r="Y115" s="19"/>
    </row>
    <row r="116" spans="1:25" hidden="1" x14ac:dyDescent="0.35">
      <c r="F116" s="77"/>
      <c r="G116" s="77"/>
      <c r="H116" s="77"/>
      <c r="Y116" s="19"/>
    </row>
    <row r="117" spans="1:25" x14ac:dyDescent="0.35">
      <c r="B117" s="19"/>
      <c r="F117" s="77"/>
      <c r="G117" s="77"/>
      <c r="H117" s="77"/>
      <c r="Y117" s="19"/>
    </row>
    <row r="118" spans="1:25" x14ac:dyDescent="0.35">
      <c r="F118" s="77"/>
      <c r="G118" s="77"/>
      <c r="H118" s="77"/>
      <c r="Y118" s="19"/>
    </row>
    <row r="119" spans="1:25" x14ac:dyDescent="0.35">
      <c r="F119" s="77"/>
      <c r="G119" s="77"/>
      <c r="H119" s="77"/>
    </row>
    <row r="120" spans="1:25" x14ac:dyDescent="0.35">
      <c r="F120" s="77"/>
      <c r="G120" s="77"/>
      <c r="H120" s="77"/>
    </row>
    <row r="121" spans="1:25" ht="15" customHeight="1" x14ac:dyDescent="0.35">
      <c r="A121" s="19"/>
      <c r="F121" s="77"/>
      <c r="G121" s="77"/>
      <c r="H121" s="77"/>
      <c r="N121" s="140"/>
    </row>
    <row r="122" spans="1:25" x14ac:dyDescent="0.35">
      <c r="F122" s="77"/>
      <c r="G122" s="77"/>
      <c r="H122" s="77"/>
      <c r="N122" s="140"/>
    </row>
    <row r="123" spans="1:25" x14ac:dyDescent="0.35">
      <c r="F123" s="77"/>
      <c r="G123" s="77"/>
      <c r="H123" s="77"/>
      <c r="N123" s="140"/>
    </row>
    <row r="124" spans="1:25" ht="15.75" customHeight="1" x14ac:dyDescent="0.35">
      <c r="F124" s="77"/>
      <c r="G124" s="77"/>
      <c r="H124" s="77"/>
      <c r="O124" s="886" t="s">
        <v>271</v>
      </c>
    </row>
    <row r="125" spans="1:25" ht="18" x14ac:dyDescent="0.35">
      <c r="F125" s="77"/>
      <c r="G125" s="77"/>
      <c r="H125" s="77"/>
      <c r="O125" s="887" t="e">
        <f>SUMPRODUCT(L58:L66,N58:N66)/SUMPRODUCT(M58:M66,N58:N66)*100</f>
        <v>#N/A</v>
      </c>
    </row>
    <row r="126" spans="1:25" x14ac:dyDescent="0.35">
      <c r="F126" s="77"/>
      <c r="G126" s="77"/>
      <c r="H126" s="77"/>
    </row>
    <row r="127" spans="1:25" ht="18" customHeight="1" x14ac:dyDescent="0.35">
      <c r="F127" s="77"/>
      <c r="G127" s="77"/>
      <c r="H127" s="77"/>
    </row>
    <row r="128" spans="1:25" x14ac:dyDescent="0.35">
      <c r="F128" s="77"/>
      <c r="G128" s="77"/>
      <c r="H128" s="77"/>
    </row>
    <row r="129" spans="6:14" ht="15" customHeight="1" x14ac:dyDescent="0.35">
      <c r="F129" s="77"/>
      <c r="G129" s="77"/>
      <c r="H129" s="77"/>
      <c r="N129" s="138"/>
    </row>
    <row r="130" spans="6:14" x14ac:dyDescent="0.35">
      <c r="G130" s="77"/>
      <c r="H130" s="77"/>
    </row>
    <row r="131" spans="6:14" x14ac:dyDescent="0.35">
      <c r="G131" s="77"/>
      <c r="H131" s="77"/>
    </row>
    <row r="132" spans="6:14" ht="15" customHeight="1" x14ac:dyDescent="0.35"/>
    <row r="136" spans="6:14" ht="18" customHeight="1" x14ac:dyDescent="0.35"/>
  </sheetData>
  <sheetProtection algorithmName="SHA-512" hashValue="MWzISiQTaQSmJl4aIzJiYSRkWMpZ0Q+qNMXtyreDEOmfwx1MyhnitFoC34JIrgzeQYx714BasJ2wZAHKGY1jlg==" saltValue="WU7k2ITV3vh34aohIHG/mA==" spinCount="100000" sheet="1" objects="1" scenarios="1"/>
  <mergeCells count="27">
    <mergeCell ref="H4:H5"/>
    <mergeCell ref="O3:P3"/>
    <mergeCell ref="O26:P27"/>
    <mergeCell ref="H104:L104"/>
    <mergeCell ref="M104:M105"/>
    <mergeCell ref="N104:P104"/>
    <mergeCell ref="C56:H56"/>
    <mergeCell ref="B3:F4"/>
    <mergeCell ref="F22:F23"/>
    <mergeCell ref="B7:F7"/>
    <mergeCell ref="C10:F10"/>
    <mergeCell ref="C11:F11"/>
    <mergeCell ref="C12:F12"/>
    <mergeCell ref="C13:F13"/>
    <mergeCell ref="D20:F20"/>
    <mergeCell ref="D19:F19"/>
    <mergeCell ref="N111:P111"/>
    <mergeCell ref="E104:G104"/>
    <mergeCell ref="C8:G8"/>
    <mergeCell ref="F55:H55"/>
    <mergeCell ref="C22:E22"/>
    <mergeCell ref="D47:E47"/>
    <mergeCell ref="D104:D105"/>
    <mergeCell ref="D111:D112"/>
    <mergeCell ref="E111:G111"/>
    <mergeCell ref="H111:L111"/>
    <mergeCell ref="M111:M112"/>
  </mergeCells>
  <conditionalFormatting sqref="B24:H29 B30:C30 E30:H30 B31:H44 B45:C45 E45:H45 B46:H50">
    <cfRule type="expression" dxfId="33" priority="26" stopIfTrue="1">
      <formula>$G$19="No"</formula>
    </cfRule>
  </conditionalFormatting>
  <conditionalFormatting sqref="B57:H68">
    <cfRule type="expression" dxfId="32" priority="1">
      <formula>$G$19="Yes"</formula>
    </cfRule>
  </conditionalFormatting>
  <conditionalFormatting sqref="D30">
    <cfRule type="expression" dxfId="31" priority="2" stopIfTrue="1">
      <formula>$G$21="No"</formula>
    </cfRule>
    <cfRule type="expression" dxfId="30" priority="3">
      <formula>$G$19="No"</formula>
    </cfRule>
  </conditionalFormatting>
  <conditionalFormatting sqref="D45">
    <cfRule type="expression" dxfId="29" priority="4" stopIfTrue="1">
      <formula>$G$21="No"</formula>
    </cfRule>
    <cfRule type="expression" dxfId="28" priority="5">
      <formula>$G$19="No"</formula>
    </cfRule>
  </conditionalFormatting>
  <conditionalFormatting sqref="H3">
    <cfRule type="cellIs" dxfId="27" priority="9" operator="equal">
      <formula>"Complete"</formula>
    </cfRule>
    <cfRule type="cellIs" dxfId="26" priority="10" operator="equal">
      <formula>"Incomplete"</formula>
    </cfRule>
  </conditionalFormatting>
  <dataValidations count="16">
    <dataValidation type="list" allowBlank="1" showInputMessage="1" showErrorMessage="1" sqref="F31 F46" xr:uid="{00000000-0002-0000-0500-000000000000}">
      <formula1>$R$37:$R$40</formula1>
    </dataValidation>
    <dataValidation type="list" allowBlank="1" showInputMessage="1" showErrorMessage="1" sqref="F29" xr:uid="{00000000-0002-0000-0500-000001000000}">
      <formula1>$R$31:$R$33</formula1>
    </dataValidation>
    <dataValidation type="list" allowBlank="1" showInputMessage="1" showErrorMessage="1" sqref="F35" xr:uid="{00000000-0002-0000-0500-000002000000}">
      <formula1>$R$51:$R$53</formula1>
    </dataValidation>
    <dataValidation type="list" allowBlank="1" showInputMessage="1" showErrorMessage="1" sqref="W56 W23 W50:W53 W44 W25:W42 W48" xr:uid="{00000000-0002-0000-0500-000003000000}">
      <formula1>#REF!</formula1>
    </dataValidation>
    <dataValidation type="list" allowBlank="1" showInputMessage="1" showErrorMessage="1" sqref="F58" xr:uid="{00000000-0002-0000-0500-000004000000}">
      <formula1>unit_heat_type</formula1>
    </dataValidation>
    <dataValidation type="list" allowBlank="1" showInputMessage="1" showErrorMessage="1" sqref="F60" xr:uid="{00000000-0002-0000-0500-000005000000}">
      <formula1>$Q$96:$Q$99</formula1>
    </dataValidation>
    <dataValidation type="list" allowBlank="1" showInputMessage="1" showErrorMessage="1" sqref="F42" xr:uid="{00000000-0002-0000-0500-000006000000}">
      <formula1>$R$65:$R$68</formula1>
    </dataValidation>
    <dataValidation type="list" allowBlank="1" showInputMessage="1" showErrorMessage="1" sqref="F27" xr:uid="{00000000-0002-0000-0500-000007000000}">
      <formula1>$R$25:$R$28</formula1>
    </dataValidation>
    <dataValidation type="list" allowBlank="1" showInputMessage="1" showErrorMessage="1" sqref="F33 F29 F31" xr:uid="{00000000-0002-0000-0500-000008000000}">
      <formula1>$R$44:$R$48</formula1>
    </dataValidation>
    <dataValidation type="list" allowBlank="1" showInputMessage="1" showErrorMessage="1" sqref="G19" xr:uid="{00000000-0002-0000-0500-000009000000}">
      <formula1>$R$19:$R$20</formula1>
    </dataValidation>
    <dataValidation type="list" allowBlank="1" showInputMessage="1" showErrorMessage="1" sqref="F44" xr:uid="{00000000-0002-0000-0500-00000A000000}">
      <formula1>$R$71:$R$73</formula1>
    </dataValidation>
    <dataValidation type="list" allowBlank="1" showInputMessage="1" showErrorMessage="1" sqref="F48" xr:uid="{00000000-0002-0000-0500-00000B000000}">
      <formula1>$R$82:$R$87</formula1>
    </dataValidation>
    <dataValidation type="list" allowBlank="1" showInputMessage="1" showErrorMessage="1" sqref="F62" xr:uid="{00000000-0002-0000-0500-00000C000000}">
      <formula1>$Q$103:$Q$105</formula1>
    </dataValidation>
    <dataValidation type="list" allowBlank="1" showInputMessage="1" showErrorMessage="1" sqref="F66" xr:uid="{00000000-0002-0000-0500-00000D000000}">
      <formula1>$Q$108:$Q$111</formula1>
    </dataValidation>
    <dataValidation type="list" allowBlank="1" showInputMessage="1" showErrorMessage="1" sqref="F64" xr:uid="{00000000-0002-0000-0500-00000E000000}">
      <formula1>$R$102:$T$102</formula1>
    </dataValidation>
    <dataValidation type="list" allowBlank="1" showInputMessage="1" showErrorMessage="1" sqref="F37" xr:uid="{00000000-0002-0000-0500-00000F000000}">
      <formula1>$R$57:$R$61</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E125"/>
  <sheetViews>
    <sheetView zoomScale="70" zoomScaleNormal="70" workbookViewId="0">
      <selection activeCell="I13" sqref="I13"/>
    </sheetView>
  </sheetViews>
  <sheetFormatPr defaultColWidth="10.83203125" defaultRowHeight="15.5" x14ac:dyDescent="0.35"/>
  <cols>
    <col min="1" max="1" width="7.5" style="77" customWidth="1"/>
    <col min="2" max="3" width="3.5" style="77" customWidth="1"/>
    <col min="4" max="4" width="40.5" style="77" customWidth="1"/>
    <col min="5" max="5" width="5.83203125" style="77" customWidth="1"/>
    <col min="6" max="6" width="43.33203125" style="190" customWidth="1"/>
    <col min="7" max="7" width="9.5" style="77" customWidth="1"/>
    <col min="8" max="8" width="33.33203125" style="140" customWidth="1"/>
    <col min="9" max="9" width="3.5" style="140" customWidth="1"/>
    <col min="10" max="10" width="33.83203125" style="140" hidden="1" customWidth="1"/>
    <col min="11" max="11" width="13" style="77" hidden="1" customWidth="1"/>
    <col min="12" max="12" width="9.5" style="77" hidden="1" customWidth="1"/>
    <col min="13" max="13" width="10.83203125" style="77" hidden="1" customWidth="1"/>
    <col min="14" max="14" width="14.5" style="77" hidden="1" customWidth="1"/>
    <col min="15" max="15" width="13.5" style="77" hidden="1" customWidth="1"/>
    <col min="16" max="16" width="16" style="77" hidden="1" customWidth="1"/>
    <col min="17" max="17" width="10.83203125" style="77" hidden="1" customWidth="1"/>
    <col min="18" max="18" width="61.83203125" style="77" hidden="1" customWidth="1"/>
    <col min="19" max="19" width="36.33203125" style="77" hidden="1" customWidth="1"/>
    <col min="20" max="20" width="36.5" style="77" hidden="1" customWidth="1"/>
    <col min="21" max="21" width="10.83203125" style="77" hidden="1" customWidth="1"/>
    <col min="22" max="22" width="16.5" style="77" hidden="1" customWidth="1"/>
    <col min="23" max="26" width="10.83203125" style="77" hidden="1" customWidth="1"/>
    <col min="27" max="39" width="10.83203125" style="77" customWidth="1"/>
    <col min="40" max="16384" width="10.83203125" style="77"/>
  </cols>
  <sheetData>
    <row r="1" spans="1:17" ht="29.25" customHeight="1" x14ac:dyDescent="0.35">
      <c r="A1" s="75"/>
      <c r="B1" s="75"/>
      <c r="C1" s="75"/>
      <c r="D1" s="75"/>
      <c r="E1" s="75"/>
      <c r="F1" s="849"/>
      <c r="G1" s="75"/>
      <c r="H1" s="75"/>
      <c r="I1" s="75"/>
    </row>
    <row r="2" spans="1:17" ht="39" customHeight="1" x14ac:dyDescent="0.6">
      <c r="A2" s="75"/>
      <c r="B2" s="994" t="s">
        <v>359</v>
      </c>
      <c r="C2" s="992"/>
      <c r="D2" s="992"/>
      <c r="E2" s="76"/>
      <c r="F2" s="653"/>
      <c r="G2" s="11"/>
      <c r="H2" s="1625" t="s">
        <v>26</v>
      </c>
      <c r="I2" s="75"/>
    </row>
    <row r="3" spans="1:17" ht="40" customHeight="1" x14ac:dyDescent="0.35">
      <c r="A3" s="75"/>
      <c r="B3" s="1782" t="s">
        <v>360</v>
      </c>
      <c r="C3" s="1782"/>
      <c r="D3" s="1782"/>
      <c r="E3" s="1782"/>
      <c r="F3" s="1782"/>
      <c r="G3" s="11"/>
      <c r="H3" s="660" t="str">
        <f>IF(G19="No","Complete",IF(OR((G19=""),(G21=""),ISNA(N71)),"Incomplete","Complete"))</f>
        <v>Incomplete</v>
      </c>
      <c r="I3" s="78"/>
      <c r="J3" s="983"/>
      <c r="K3" s="79"/>
      <c r="L3" s="79"/>
      <c r="M3" s="79"/>
      <c r="N3" s="674"/>
    </row>
    <row r="4" spans="1:17" ht="33" customHeight="1" x14ac:dyDescent="1.2">
      <c r="A4" s="75"/>
      <c r="B4" s="1782"/>
      <c r="C4" s="1782"/>
      <c r="D4" s="1782"/>
      <c r="E4" s="1782"/>
      <c r="F4" s="1782"/>
      <c r="G4" s="80"/>
      <c r="H4" s="1693" t="s">
        <v>28</v>
      </c>
      <c r="I4" s="75"/>
      <c r="N4" s="675"/>
    </row>
    <row r="5" spans="1:17" ht="72" customHeight="1" x14ac:dyDescent="0.4">
      <c r="A5" s="75"/>
      <c r="B5" s="1782"/>
      <c r="C5" s="1782"/>
      <c r="D5" s="1782"/>
      <c r="E5" s="1782"/>
      <c r="F5" s="1782"/>
      <c r="G5" s="230"/>
      <c r="H5" s="1693"/>
      <c r="I5" s="230"/>
      <c r="J5" s="984"/>
      <c r="K5" s="159"/>
      <c r="L5" s="160"/>
      <c r="M5" s="161"/>
      <c r="N5" s="161"/>
    </row>
    <row r="6" spans="1:17" s="199" customFormat="1" ht="30" customHeight="1" x14ac:dyDescent="0.35">
      <c r="A6" s="837"/>
      <c r="B6" s="838" t="s">
        <v>208</v>
      </c>
      <c r="C6" s="839"/>
      <c r="D6" s="839"/>
      <c r="E6" s="839"/>
      <c r="F6" s="840"/>
      <c r="G6" s="839"/>
      <c r="H6" s="837"/>
      <c r="I6" s="837"/>
      <c r="J6" s="943"/>
    </row>
    <row r="7" spans="1:17" ht="93" customHeight="1" x14ac:dyDescent="0.35">
      <c r="A7" s="75"/>
      <c r="B7" s="1752" t="s">
        <v>361</v>
      </c>
      <c r="C7" s="1752"/>
      <c r="D7" s="1752"/>
      <c r="E7" s="1752"/>
      <c r="F7" s="1752"/>
      <c r="G7" s="1638"/>
      <c r="H7" s="75"/>
      <c r="I7" s="990"/>
      <c r="J7" s="77"/>
      <c r="K7" s="985"/>
      <c r="L7" s="968"/>
      <c r="M7" s="968"/>
      <c r="N7" s="968"/>
      <c r="O7" s="968"/>
      <c r="P7" s="968"/>
      <c r="Q7" s="968"/>
    </row>
    <row r="8" spans="1:17" ht="13" customHeight="1" x14ac:dyDescent="0.35">
      <c r="A8" s="75"/>
      <c r="B8" s="81"/>
      <c r="C8" s="165"/>
      <c r="D8" s="165"/>
      <c r="E8" s="165"/>
      <c r="F8" s="163"/>
      <c r="G8" s="165"/>
      <c r="H8" s="75"/>
      <c r="I8" s="991"/>
      <c r="J8" s="77"/>
      <c r="K8" s="986"/>
      <c r="L8" s="668"/>
      <c r="M8" s="668"/>
      <c r="N8" s="668"/>
      <c r="O8" s="668"/>
      <c r="P8" s="668"/>
      <c r="Q8" s="668"/>
    </row>
    <row r="9" spans="1:17" s="199" customFormat="1" ht="33" customHeight="1" x14ac:dyDescent="0.35">
      <c r="A9" s="837"/>
      <c r="B9" s="838" t="s">
        <v>29</v>
      </c>
      <c r="C9" s="839"/>
      <c r="D9" s="839"/>
      <c r="E9" s="839"/>
      <c r="F9" s="840"/>
      <c r="G9" s="839"/>
      <c r="H9" s="837"/>
      <c r="I9" s="990"/>
      <c r="K9" s="985"/>
      <c r="L9" s="968"/>
      <c r="M9" s="968"/>
      <c r="N9" s="968"/>
      <c r="O9" s="968"/>
      <c r="P9" s="968"/>
      <c r="Q9" s="968"/>
    </row>
    <row r="10" spans="1:17" s="199" customFormat="1" ht="28" customHeight="1" x14ac:dyDescent="0.35">
      <c r="A10" s="837"/>
      <c r="B10" s="81" t="s">
        <v>5</v>
      </c>
      <c r="C10" s="996" t="s">
        <v>211</v>
      </c>
      <c r="D10" s="996"/>
      <c r="E10" s="996"/>
      <c r="F10" s="836"/>
      <c r="G10" s="839"/>
      <c r="H10" s="837"/>
      <c r="I10" s="990"/>
      <c r="K10" s="985"/>
      <c r="L10" s="968"/>
      <c r="M10" s="968"/>
      <c r="N10" s="968"/>
      <c r="O10" s="968"/>
      <c r="P10" s="968"/>
      <c r="Q10" s="968"/>
    </row>
    <row r="11" spans="1:17" s="199" customFormat="1" ht="33" customHeight="1" x14ac:dyDescent="0.35">
      <c r="A11" s="837"/>
      <c r="B11" s="81" t="s">
        <v>7</v>
      </c>
      <c r="C11" s="996" t="s">
        <v>212</v>
      </c>
      <c r="D11" s="996"/>
      <c r="E11" s="996"/>
      <c r="F11" s="836"/>
      <c r="G11" s="839"/>
      <c r="H11" s="837"/>
      <c r="I11" s="995"/>
      <c r="K11" s="985"/>
      <c r="L11" s="969"/>
      <c r="M11" s="969"/>
      <c r="N11" s="969"/>
      <c r="O11" s="969"/>
      <c r="P11" s="969"/>
      <c r="Q11" s="969"/>
    </row>
    <row r="12" spans="1:17" s="199" customFormat="1" ht="96" customHeight="1" x14ac:dyDescent="0.35">
      <c r="A12" s="837"/>
      <c r="B12" s="81" t="s">
        <v>9</v>
      </c>
      <c r="C12" s="1752" t="s">
        <v>362</v>
      </c>
      <c r="D12" s="1752"/>
      <c r="E12" s="1752"/>
      <c r="F12" s="1752"/>
      <c r="G12" s="836"/>
      <c r="H12" s="837"/>
      <c r="I12" s="997"/>
      <c r="K12" s="998"/>
      <c r="L12" s="999"/>
      <c r="M12" s="999"/>
      <c r="N12" s="999"/>
      <c r="O12" s="969"/>
      <c r="P12" s="969"/>
      <c r="Q12" s="969"/>
    </row>
    <row r="13" spans="1:17" s="199" customFormat="1" ht="49" customHeight="1" x14ac:dyDescent="0.35">
      <c r="A13" s="837"/>
      <c r="B13" s="81" t="s">
        <v>11</v>
      </c>
      <c r="C13" s="1752" t="s">
        <v>215</v>
      </c>
      <c r="D13" s="1752"/>
      <c r="E13" s="1752"/>
      <c r="F13" s="1752"/>
      <c r="G13" s="836"/>
      <c r="H13" s="837"/>
      <c r="I13" s="995"/>
      <c r="K13" s="985"/>
      <c r="L13" s="969"/>
      <c r="M13" s="969"/>
      <c r="N13" s="969"/>
      <c r="O13" s="969"/>
      <c r="P13" s="969"/>
      <c r="Q13" s="969"/>
    </row>
    <row r="14" spans="1:17" x14ac:dyDescent="0.35">
      <c r="A14" s="75"/>
      <c r="B14" s="83"/>
      <c r="C14" s="83"/>
      <c r="D14" s="83"/>
      <c r="E14" s="83"/>
      <c r="F14" s="166"/>
      <c r="G14" s="83"/>
      <c r="H14" s="75"/>
      <c r="I14" s="75"/>
    </row>
    <row r="15" spans="1:17" x14ac:dyDescent="0.35">
      <c r="A15" s="75"/>
      <c r="B15" s="83"/>
      <c r="C15" s="83"/>
      <c r="D15" s="83"/>
      <c r="E15" s="83"/>
      <c r="F15" s="166"/>
      <c r="G15" s="83"/>
      <c r="H15" s="75"/>
      <c r="I15" s="75"/>
    </row>
    <row r="16" spans="1:17" ht="25" customHeight="1" thickBot="1" x14ac:dyDescent="0.4">
      <c r="B16" s="231"/>
      <c r="C16" s="231"/>
      <c r="D16" s="231"/>
      <c r="E16" s="231"/>
      <c r="F16" s="232"/>
      <c r="G16" s="231"/>
      <c r="H16" s="1798"/>
      <c r="I16" s="1798"/>
      <c r="J16" s="1798"/>
      <c r="K16" s="1798"/>
      <c r="L16" s="1798"/>
      <c r="M16" s="1798"/>
    </row>
    <row r="17" spans="1:57" ht="53.25" customHeight="1" thickTop="1" x14ac:dyDescent="0.4">
      <c r="B17" s="168"/>
      <c r="C17" s="169" t="s">
        <v>363</v>
      </c>
      <c r="D17" s="169"/>
      <c r="E17" s="169"/>
      <c r="F17" s="170"/>
      <c r="G17" s="171"/>
      <c r="H17" s="1472"/>
      <c r="I17" s="873"/>
      <c r="J17" s="873"/>
      <c r="K17" s="1473" t="s">
        <v>97</v>
      </c>
      <c r="L17" s="1474" t="s">
        <v>218</v>
      </c>
      <c r="M17" s="1474" t="s">
        <v>219</v>
      </c>
      <c r="N17" s="131"/>
      <c r="O17" s="131"/>
      <c r="P17" s="131"/>
      <c r="Q17" s="172"/>
      <c r="R17" s="173" t="s">
        <v>220</v>
      </c>
      <c r="S17" s="233" t="s">
        <v>221</v>
      </c>
    </row>
    <row r="18" spans="1:57" ht="25" customHeight="1" thickBot="1" x14ac:dyDescent="0.5">
      <c r="B18" s="185"/>
      <c r="D18" s="93"/>
      <c r="E18" s="93"/>
      <c r="G18" s="114"/>
      <c r="H18" s="1002"/>
      <c r="I18" s="870"/>
      <c r="J18" s="870"/>
      <c r="K18" s="238"/>
      <c r="L18" s="239"/>
      <c r="M18" s="235"/>
      <c r="Q18" s="177" t="str">
        <f>'IV.b HVAC, Cooling'!C19</f>
        <v>a.</v>
      </c>
      <c r="R18" s="178" t="s">
        <v>364</v>
      </c>
      <c r="S18" s="179"/>
    </row>
    <row r="19" spans="1:57" ht="35.25" customHeight="1" thickBot="1" x14ac:dyDescent="0.5">
      <c r="B19" s="240"/>
      <c r="C19" s="93" t="s">
        <v>223</v>
      </c>
      <c r="D19" s="1796" t="s">
        <v>365</v>
      </c>
      <c r="E19" s="1796"/>
      <c r="F19" s="1796"/>
      <c r="G19" s="1495"/>
      <c r="H19" s="1002"/>
      <c r="I19" s="870"/>
      <c r="J19" s="870"/>
      <c r="K19" s="238"/>
      <c r="L19" s="239"/>
      <c r="M19" s="235"/>
      <c r="Q19" s="177"/>
      <c r="R19" s="182" t="s">
        <v>226</v>
      </c>
      <c r="S19" s="179"/>
      <c r="W19" s="440"/>
    </row>
    <row r="20" spans="1:57" ht="56.25" customHeight="1" thickBot="1" x14ac:dyDescent="0.5">
      <c r="B20" s="185"/>
      <c r="D20" s="1716" t="s">
        <v>366</v>
      </c>
      <c r="E20" s="1716"/>
      <c r="F20" s="1716"/>
      <c r="G20" s="190"/>
      <c r="H20" s="1002"/>
      <c r="I20" s="870"/>
      <c r="J20" s="870"/>
      <c r="K20" s="238"/>
      <c r="L20" s="239"/>
      <c r="M20" s="235"/>
      <c r="N20" s="199"/>
      <c r="Q20" s="177"/>
      <c r="R20" s="182" t="s">
        <v>229</v>
      </c>
      <c r="S20" s="179"/>
    </row>
    <row r="21" spans="1:57" s="131" customFormat="1" ht="31" customHeight="1" thickBot="1" x14ac:dyDescent="0.4">
      <c r="B21" s="789"/>
      <c r="C21" s="93" t="s">
        <v>247</v>
      </c>
      <c r="D21" s="1797" t="s">
        <v>367</v>
      </c>
      <c r="E21" s="1797"/>
      <c r="F21" s="1797"/>
      <c r="G21" s="1495"/>
      <c r="H21" s="1003"/>
      <c r="I21" s="814"/>
      <c r="J21" s="814"/>
      <c r="K21" s="237"/>
      <c r="L21" s="237"/>
      <c r="M21" s="245"/>
      <c r="N21" s="1778"/>
      <c r="O21" s="1790"/>
      <c r="P21" s="1779"/>
      <c r="Q21" s="177"/>
      <c r="R21" s="1000"/>
      <c r="S21" s="1001"/>
    </row>
    <row r="22" spans="1:57" s="131" customFormat="1" ht="66" customHeight="1" x14ac:dyDescent="0.45">
      <c r="A22" s="77"/>
      <c r="B22" s="222"/>
      <c r="C22" s="223"/>
      <c r="D22" s="1792" t="s">
        <v>368</v>
      </c>
      <c r="E22" s="1792"/>
      <c r="F22" s="1792"/>
      <c r="G22" s="1004"/>
      <c r="H22" s="1005"/>
      <c r="I22" s="870"/>
      <c r="J22" s="870"/>
      <c r="K22" s="238"/>
      <c r="L22" s="239"/>
      <c r="M22" s="235"/>
      <c r="N22" s="1778"/>
      <c r="O22" s="1790"/>
      <c r="P22" s="1779"/>
      <c r="Q22" s="177" t="str">
        <f>'IV.b HVAC, Cooling'!C21</f>
        <v>b.</v>
      </c>
      <c r="R22" s="178" t="s">
        <v>364</v>
      </c>
      <c r="S22" s="179"/>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row>
    <row r="23" spans="1:57" ht="25" customHeight="1" x14ac:dyDescent="0.35">
      <c r="A23" s="199"/>
      <c r="B23" s="114"/>
      <c r="K23" s="234"/>
      <c r="L23" s="234"/>
      <c r="M23" s="244"/>
      <c r="Q23" s="177"/>
      <c r="R23" s="182" t="s">
        <v>226</v>
      </c>
      <c r="S23" s="179"/>
    </row>
    <row r="24" spans="1:57" s="199" customFormat="1" ht="37" customHeight="1" x14ac:dyDescent="0.5">
      <c r="A24" s="77"/>
      <c r="B24" s="851"/>
      <c r="C24" s="862" t="s">
        <v>369</v>
      </c>
      <c r="D24" s="381"/>
      <c r="E24" s="1770" t="str">
        <f>IF(OR(G19="No",G21="No"),"Skip this section, no central plant","")</f>
        <v/>
      </c>
      <c r="F24" s="1770"/>
      <c r="G24" s="1770"/>
      <c r="H24" s="1018"/>
      <c r="I24" s="964"/>
      <c r="J24" s="964"/>
      <c r="K24" s="236"/>
      <c r="L24" s="237"/>
      <c r="M24" s="245"/>
      <c r="N24" s="1799"/>
      <c r="O24" s="1799"/>
      <c r="P24" s="1799"/>
      <c r="Q24" s="177"/>
      <c r="R24" s="182" t="s">
        <v>229</v>
      </c>
      <c r="S24" s="179"/>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77"/>
      <c r="AQ24" s="77"/>
      <c r="AR24" s="77"/>
      <c r="AS24" s="77"/>
      <c r="AT24" s="77"/>
      <c r="AU24" s="77"/>
      <c r="AV24" s="77"/>
      <c r="AW24" s="77"/>
      <c r="AX24" s="77"/>
      <c r="AY24" s="77"/>
      <c r="AZ24" s="77"/>
      <c r="BA24" s="77"/>
      <c r="BB24" s="77"/>
      <c r="BC24" s="77"/>
      <c r="BD24" s="77"/>
      <c r="BE24" s="77"/>
    </row>
    <row r="25" spans="1:57" ht="38.25" customHeight="1" x14ac:dyDescent="0.35">
      <c r="B25" s="1006"/>
      <c r="C25" s="1019" t="s">
        <v>370</v>
      </c>
      <c r="D25" s="83"/>
      <c r="E25" s="1007"/>
      <c r="F25" s="1020"/>
      <c r="G25" s="1007"/>
      <c r="H25" s="1021"/>
      <c r="I25" s="965"/>
      <c r="J25" s="965"/>
      <c r="K25" s="246"/>
      <c r="L25" s="237"/>
      <c r="M25" s="245"/>
      <c r="N25" s="1799"/>
      <c r="O25" s="1799"/>
      <c r="P25" s="1799"/>
      <c r="Q25" s="177"/>
      <c r="R25" s="188"/>
      <c r="S25" s="179"/>
      <c r="V25" s="96"/>
      <c r="AP25" s="131"/>
    </row>
    <row r="26" spans="1:57" ht="28" customHeight="1" x14ac:dyDescent="0.35">
      <c r="B26" s="1015"/>
      <c r="C26" s="1022"/>
      <c r="D26" s="1023"/>
      <c r="E26" s="1016"/>
      <c r="F26" s="1024"/>
      <c r="G26" s="1016"/>
      <c r="H26" s="1025"/>
      <c r="I26" s="965"/>
      <c r="J26" s="965"/>
      <c r="K26" s="246"/>
      <c r="L26" s="237"/>
      <c r="M26" s="245"/>
      <c r="N26" s="1633"/>
      <c r="O26" s="1633"/>
      <c r="P26" s="1633"/>
      <c r="Q26" s="177"/>
      <c r="R26" s="188"/>
      <c r="S26" s="179"/>
      <c r="V26" s="96"/>
      <c r="AP26" s="131"/>
    </row>
    <row r="27" spans="1:57" s="131" customFormat="1" ht="40" customHeight="1" x14ac:dyDescent="0.35">
      <c r="B27" s="1015"/>
      <c r="C27" s="1026"/>
      <c r="D27" s="1027" t="s">
        <v>371</v>
      </c>
      <c r="E27" s="1028"/>
      <c r="F27" s="1029"/>
      <c r="G27" s="1016"/>
      <c r="H27" s="1025"/>
      <c r="I27" s="965"/>
      <c r="J27" s="965"/>
      <c r="K27" s="246"/>
      <c r="L27" s="237"/>
      <c r="M27" s="245"/>
      <c r="N27" s="1017"/>
      <c r="O27" s="1017"/>
      <c r="P27" s="1017"/>
      <c r="Q27" s="177"/>
      <c r="R27" s="1000"/>
      <c r="S27" s="1001"/>
      <c r="V27" s="96"/>
    </row>
    <row r="28" spans="1:57" ht="25" customHeight="1" thickBot="1" x14ac:dyDescent="0.45">
      <c r="A28" s="131"/>
      <c r="B28" s="185"/>
      <c r="C28" s="93"/>
      <c r="D28" s="93"/>
      <c r="E28" s="93"/>
      <c r="F28" s="923"/>
      <c r="G28" s="97"/>
      <c r="H28" s="1030"/>
      <c r="I28" s="802"/>
      <c r="J28" s="802"/>
      <c r="K28" s="234"/>
      <c r="L28" s="234"/>
      <c r="M28" s="235"/>
      <c r="Q28" s="177" t="s">
        <v>223</v>
      </c>
      <c r="R28" s="201" t="str">
        <f>'IV.b HVAC, Cooling'!D29</f>
        <v>Equipment type</v>
      </c>
      <c r="S28" s="207">
        <v>6</v>
      </c>
      <c r="AU28" s="131"/>
      <c r="AV28" s="131"/>
      <c r="AW28" s="131"/>
      <c r="AX28" s="131"/>
      <c r="AY28" s="131"/>
      <c r="AZ28" s="131"/>
      <c r="BA28" s="131"/>
      <c r="BB28" s="131"/>
      <c r="BC28" s="131"/>
      <c r="BD28" s="131"/>
      <c r="BE28" s="131"/>
    </row>
    <row r="29" spans="1:57" ht="32.25" customHeight="1" thickBot="1" x14ac:dyDescent="0.4">
      <c r="A29" s="131"/>
      <c r="B29" s="185"/>
      <c r="C29" s="897" t="s">
        <v>223</v>
      </c>
      <c r="D29" s="915" t="s">
        <v>242</v>
      </c>
      <c r="E29" s="923"/>
      <c r="F29" s="1495"/>
      <c r="G29" s="97"/>
      <c r="H29" s="1030"/>
      <c r="I29" s="802"/>
      <c r="J29" s="802"/>
      <c r="K29" s="974" t="e">
        <f>IF(G19="No",0,IF(G21="No",0,VLOOKUP(F29,'IV.b HVAC, Cooling'!R29:S30,2,FALSE)))</f>
        <v>#N/A</v>
      </c>
      <c r="L29" s="247">
        <v>10</v>
      </c>
      <c r="M29" s="247">
        <f>'IV.b HVAC, Cooling'!S28</f>
        <v>6</v>
      </c>
      <c r="Q29" s="177"/>
      <c r="R29" s="208" t="s">
        <v>372</v>
      </c>
      <c r="S29" s="209">
        <v>10</v>
      </c>
    </row>
    <row r="30" spans="1:57" ht="25" customHeight="1" thickBot="1" x14ac:dyDescent="0.4">
      <c r="B30" s="185"/>
      <c r="C30" s="93"/>
      <c r="D30" s="923"/>
      <c r="E30" s="923"/>
      <c r="F30" s="923"/>
      <c r="G30" s="97"/>
      <c r="H30" s="1002"/>
      <c r="I30" s="870"/>
      <c r="J30" s="870"/>
      <c r="K30" s="248"/>
      <c r="L30" s="249"/>
      <c r="M30" s="244"/>
      <c r="Q30" s="211"/>
      <c r="R30" s="208" t="s">
        <v>373</v>
      </c>
      <c r="S30" s="209">
        <v>5</v>
      </c>
      <c r="AU30" s="199"/>
      <c r="AV30" s="199"/>
      <c r="AW30" s="199"/>
      <c r="AX30" s="199"/>
      <c r="AY30" s="199"/>
      <c r="AZ30" s="199"/>
      <c r="BA30" s="199"/>
      <c r="BB30" s="199"/>
      <c r="BC30" s="199"/>
      <c r="BD30" s="199"/>
      <c r="BE30" s="199"/>
    </row>
    <row r="31" spans="1:57" s="131" customFormat="1" ht="31" customHeight="1" thickBot="1" x14ac:dyDescent="0.4">
      <c r="B31" s="789"/>
      <c r="C31" s="897" t="s">
        <v>247</v>
      </c>
      <c r="D31" s="915" t="s">
        <v>248</v>
      </c>
      <c r="E31" s="1632"/>
      <c r="F31" s="1495"/>
      <c r="G31" s="112"/>
      <c r="H31" s="1031"/>
      <c r="I31" s="827"/>
      <c r="J31" s="827"/>
      <c r="K31" s="974" t="e">
        <f>IF(G19="No",0,IF(G21="No",0,VLOOKUP(F31,'IV.b HVAC, Cooling'!R33:S35,2,FALSE)))</f>
        <v>#N/A</v>
      </c>
      <c r="L31" s="247">
        <v>10</v>
      </c>
      <c r="M31" s="247">
        <f>'IV.b HVAC, Cooling'!S32</f>
        <v>8</v>
      </c>
      <c r="N31" s="790"/>
      <c r="Q31" s="177"/>
      <c r="R31" s="200"/>
      <c r="S31" s="1008"/>
    </row>
    <row r="32" spans="1:57" s="131" customFormat="1" ht="90" customHeight="1" thickBot="1" x14ac:dyDescent="0.45">
      <c r="A32" s="77"/>
      <c r="B32" s="185"/>
      <c r="C32" s="77"/>
      <c r="D32" s="916" t="s">
        <v>249</v>
      </c>
      <c r="E32" s="1032"/>
      <c r="F32" s="77"/>
      <c r="G32" s="97"/>
      <c r="H32" s="1030"/>
      <c r="I32" s="802"/>
      <c r="J32" s="802"/>
      <c r="K32" s="234"/>
      <c r="L32" s="234"/>
      <c r="M32" s="235"/>
      <c r="N32" s="77"/>
      <c r="O32" s="77"/>
      <c r="P32" s="77"/>
      <c r="Q32" s="177" t="s">
        <v>247</v>
      </c>
      <c r="R32" s="201" t="s">
        <v>251</v>
      </c>
      <c r="S32" s="207">
        <v>8</v>
      </c>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U32" s="77"/>
      <c r="AV32" s="77"/>
      <c r="AW32" s="77"/>
      <c r="AX32" s="77"/>
      <c r="AY32" s="77"/>
      <c r="AZ32" s="77"/>
      <c r="BA32" s="77"/>
      <c r="BB32" s="77"/>
      <c r="BC32" s="77"/>
      <c r="BD32" s="77"/>
      <c r="BE32" s="77"/>
    </row>
    <row r="33" spans="1:57" ht="34" customHeight="1" thickBot="1" x14ac:dyDescent="0.4">
      <c r="B33" s="185"/>
      <c r="C33" s="897" t="s">
        <v>58</v>
      </c>
      <c r="D33" s="1506" t="s">
        <v>374</v>
      </c>
      <c r="E33" s="903"/>
      <c r="F33" s="1495"/>
      <c r="G33" s="112"/>
      <c r="H33" s="1030"/>
      <c r="I33" s="802"/>
      <c r="J33" s="802"/>
      <c r="K33" s="974" t="e">
        <f>IF(G19="No",0,IF(G21="No",0,VLOOKUP(F33,'IV.b HVAC, Cooling'!R38:S41,2,FALSE)))</f>
        <v>#N/A</v>
      </c>
      <c r="L33" s="247">
        <v>10</v>
      </c>
      <c r="M33" s="247">
        <f>'IV.b HVAC, Cooling'!S37</f>
        <v>10</v>
      </c>
      <c r="N33" s="137"/>
      <c r="Q33" s="177"/>
      <c r="R33" s="208" t="s">
        <v>253</v>
      </c>
      <c r="S33" s="209">
        <v>10</v>
      </c>
      <c r="V33" s="96"/>
    </row>
    <row r="34" spans="1:57" ht="90" customHeight="1" thickBot="1" x14ac:dyDescent="0.4">
      <c r="B34" s="185"/>
      <c r="D34" s="1510" t="s">
        <v>254</v>
      </c>
      <c r="E34" s="93"/>
      <c r="G34" s="114"/>
      <c r="H34" s="1002"/>
      <c r="I34" s="870"/>
      <c r="J34" s="870"/>
      <c r="K34" s="248"/>
      <c r="L34" s="249"/>
      <c r="M34" s="244"/>
      <c r="Q34" s="177"/>
      <c r="R34" s="208" t="s">
        <v>255</v>
      </c>
      <c r="S34" s="209">
        <v>5</v>
      </c>
      <c r="V34" s="96"/>
    </row>
    <row r="35" spans="1:57" ht="31" customHeight="1" thickBot="1" x14ac:dyDescent="0.4">
      <c r="B35" s="185"/>
      <c r="C35" s="897" t="s">
        <v>256</v>
      </c>
      <c r="D35" s="1631" t="s">
        <v>261</v>
      </c>
      <c r="E35" s="1632"/>
      <c r="F35" s="1495"/>
      <c r="G35" s="97"/>
      <c r="H35" s="1030"/>
      <c r="I35" s="802"/>
      <c r="J35" s="802"/>
      <c r="K35" s="974" t="e">
        <f>IF(G19="No",0,IF(G21="No",0,VLOOKUP(F35,'IV.b HVAC, Cooling'!R44:S46,2,FALSE)))</f>
        <v>#N/A</v>
      </c>
      <c r="L35" s="247">
        <v>10</v>
      </c>
      <c r="M35" s="247">
        <f>'IV.b HVAC, Cooling'!S43</f>
        <v>7</v>
      </c>
      <c r="N35" s="440"/>
      <c r="Q35" s="177"/>
      <c r="R35" s="208" t="s">
        <v>258</v>
      </c>
      <c r="S35" s="209">
        <v>1</v>
      </c>
      <c r="AU35" s="131"/>
      <c r="AV35" s="131"/>
      <c r="AW35" s="131"/>
      <c r="AX35" s="131"/>
      <c r="AY35" s="131"/>
      <c r="AZ35" s="131"/>
      <c r="BA35" s="131"/>
      <c r="BB35" s="131"/>
      <c r="BC35" s="131"/>
      <c r="BD35" s="131"/>
      <c r="BE35" s="131"/>
    </row>
    <row r="36" spans="1:57" s="199" customFormat="1" ht="57" customHeight="1" thickBot="1" x14ac:dyDescent="0.4">
      <c r="B36" s="240"/>
      <c r="C36" s="189"/>
      <c r="D36" s="916" t="s">
        <v>375</v>
      </c>
      <c r="E36" s="189"/>
      <c r="F36" s="1033"/>
      <c r="G36" s="97"/>
      <c r="H36" s="1034"/>
      <c r="I36" s="963"/>
      <c r="J36" s="963"/>
      <c r="K36" s="241"/>
      <c r="L36" s="241"/>
      <c r="M36" s="242"/>
      <c r="Q36" s="846"/>
      <c r="R36" s="1011"/>
      <c r="S36" s="1012"/>
      <c r="V36" s="1013"/>
    </row>
    <row r="37" spans="1:57" s="131" customFormat="1" ht="41.25" customHeight="1" thickBot="1" x14ac:dyDescent="0.4">
      <c r="B37" s="789"/>
      <c r="C37" s="897" t="s">
        <v>260</v>
      </c>
      <c r="D37" s="915" t="s">
        <v>267</v>
      </c>
      <c r="E37" s="1632"/>
      <c r="F37" s="1495"/>
      <c r="G37" s="112"/>
      <c r="H37" s="1003"/>
      <c r="I37" s="814"/>
      <c r="J37" s="814"/>
      <c r="K37" s="974" t="e">
        <f>IF(G19="No",0,IF(G21="No",0,VLOOKUP(F37,'IV.b HVAC, Cooling'!R49:S53,2,FALSE)))</f>
        <v>#N/A</v>
      </c>
      <c r="L37" s="247">
        <v>10</v>
      </c>
      <c r="M37" s="247">
        <f>'IV.b HVAC, Cooling'!S48</f>
        <v>5</v>
      </c>
      <c r="N37" s="790"/>
      <c r="Q37" s="177" t="s">
        <v>58</v>
      </c>
      <c r="R37" s="1009" t="s">
        <v>265</v>
      </c>
      <c r="S37" s="1010">
        <v>10</v>
      </c>
      <c r="V37" s="96"/>
    </row>
    <row r="38" spans="1:57" ht="166" customHeight="1" thickBot="1" x14ac:dyDescent="0.4">
      <c r="B38" s="185"/>
      <c r="C38" s="93"/>
      <c r="D38" s="916" t="s">
        <v>376</v>
      </c>
      <c r="E38" s="1032"/>
      <c r="F38" s="917"/>
      <c r="G38" s="97"/>
      <c r="H38" s="1030"/>
      <c r="I38" s="802"/>
      <c r="J38" s="802"/>
      <c r="K38" s="234"/>
      <c r="L38" s="234"/>
      <c r="M38" s="235"/>
      <c r="N38" s="372"/>
      <c r="Q38" s="177"/>
      <c r="R38" s="217" t="s">
        <v>269</v>
      </c>
      <c r="S38" s="218">
        <v>10</v>
      </c>
      <c r="W38" s="1502"/>
    </row>
    <row r="39" spans="1:57" ht="21" customHeight="1" thickBot="1" x14ac:dyDescent="0.6">
      <c r="B39" s="185"/>
      <c r="H39" s="1035"/>
      <c r="I39" s="871"/>
      <c r="J39" s="1014" t="s">
        <v>271</v>
      </c>
      <c r="K39" s="234"/>
      <c r="L39" s="234"/>
      <c r="M39" s="235"/>
      <c r="N39" s="428" t="e">
        <f>SUMPRODUCT(K29:K37,M29:M37)/SUMPRODUCT(L29:L37,M29:M37)*100</f>
        <v>#N/A</v>
      </c>
      <c r="O39" s="120" t="s">
        <v>272</v>
      </c>
      <c r="P39" s="131"/>
      <c r="Q39" s="177"/>
      <c r="R39" s="208" t="s">
        <v>270</v>
      </c>
      <c r="S39" s="209">
        <v>7</v>
      </c>
    </row>
    <row r="40" spans="1:57" ht="44.25" customHeight="1" x14ac:dyDescent="0.4">
      <c r="B40" s="810"/>
      <c r="C40" s="183"/>
      <c r="D40" s="183" t="s">
        <v>371</v>
      </c>
      <c r="E40" s="183"/>
      <c r="F40" s="183"/>
      <c r="G40" s="873"/>
      <c r="H40" s="1036"/>
      <c r="I40" s="873"/>
      <c r="J40" s="873"/>
      <c r="K40" s="236"/>
      <c r="L40" s="237"/>
      <c r="M40" s="245"/>
      <c r="N40" s="131"/>
      <c r="O40" s="131"/>
      <c r="P40" s="103"/>
      <c r="Q40" s="177"/>
      <c r="R40" s="208" t="s">
        <v>273</v>
      </c>
      <c r="S40" s="209">
        <v>3</v>
      </c>
    </row>
    <row r="41" spans="1:57" ht="25" customHeight="1" thickBot="1" x14ac:dyDescent="0.45">
      <c r="B41" s="214"/>
      <c r="C41" s="103"/>
      <c r="D41" s="93"/>
      <c r="E41" s="93"/>
      <c r="F41" s="103"/>
      <c r="G41" s="104"/>
      <c r="H41" s="1037"/>
      <c r="I41" s="820"/>
      <c r="J41" s="820"/>
      <c r="K41" s="250"/>
      <c r="L41" s="250"/>
      <c r="M41" s="251"/>
      <c r="N41" s="103"/>
      <c r="O41" s="103"/>
      <c r="Q41" s="177"/>
      <c r="R41" s="208" t="s">
        <v>275</v>
      </c>
      <c r="S41" s="209">
        <v>1</v>
      </c>
    </row>
    <row r="42" spans="1:57" ht="33" customHeight="1" thickBot="1" x14ac:dyDescent="0.4">
      <c r="B42" s="185"/>
      <c r="C42" s="897" t="s">
        <v>266</v>
      </c>
      <c r="D42" s="915" t="s">
        <v>242</v>
      </c>
      <c r="E42" s="923"/>
      <c r="F42" s="1495"/>
      <c r="G42" s="97"/>
      <c r="H42" s="1038"/>
      <c r="I42" s="880"/>
      <c r="J42" s="880"/>
      <c r="K42" s="974" t="e">
        <f>IF(G19="No",0,IF(G21="No",0,VLOOKUP(F42,'IV.b HVAC, Cooling'!R57:S58,2, FALSE)))</f>
        <v>#N/A</v>
      </c>
      <c r="L42" s="247">
        <v>10</v>
      </c>
      <c r="M42" s="247">
        <f>'IV.b HVAC, Cooling'!S56</f>
        <v>5</v>
      </c>
      <c r="Q42" s="177"/>
      <c r="R42" s="200"/>
      <c r="S42" s="220"/>
    </row>
    <row r="43" spans="1:57" ht="25" customHeight="1" thickBot="1" x14ac:dyDescent="0.5">
      <c r="B43" s="185"/>
      <c r="D43" s="93"/>
      <c r="E43" s="93"/>
      <c r="F43" s="77"/>
      <c r="G43" s="114"/>
      <c r="H43" s="1002"/>
      <c r="I43" s="870"/>
      <c r="J43" s="870"/>
      <c r="K43" s="238"/>
      <c r="L43" s="239"/>
      <c r="M43" s="235"/>
      <c r="Q43" s="177" t="s">
        <v>256</v>
      </c>
      <c r="R43" s="201" t="s">
        <v>377</v>
      </c>
      <c r="S43" s="207">
        <v>7</v>
      </c>
    </row>
    <row r="44" spans="1:57" s="131" customFormat="1" ht="36" customHeight="1" thickBot="1" x14ac:dyDescent="0.4">
      <c r="B44" s="789"/>
      <c r="C44" s="897" t="s">
        <v>276</v>
      </c>
      <c r="D44" s="915" t="s">
        <v>248</v>
      </c>
      <c r="E44" s="923"/>
      <c r="F44" s="1495"/>
      <c r="G44" s="112"/>
      <c r="H44" s="1040"/>
      <c r="I44" s="881"/>
      <c r="J44" s="881"/>
      <c r="K44" s="974" t="e">
        <f>IF(G19="No",0,IF(G21="No",0,VLOOKUP(F44,'IV.b HVAC, Cooling'!R61:S63,2,FALSE)))</f>
        <v>#N/A</v>
      </c>
      <c r="L44" s="247">
        <v>10</v>
      </c>
      <c r="M44" s="247">
        <f>'IV.b HVAC, Cooling'!S60</f>
        <v>7</v>
      </c>
      <c r="N44" s="790"/>
      <c r="P44" s="830"/>
      <c r="Q44" s="177"/>
      <c r="R44" s="208" t="s">
        <v>253</v>
      </c>
      <c r="S44" s="1041">
        <v>10</v>
      </c>
      <c r="V44" s="96"/>
    </row>
    <row r="45" spans="1:57" ht="88" customHeight="1" thickBot="1" x14ac:dyDescent="0.45">
      <c r="A45" s="103"/>
      <c r="B45" s="214"/>
      <c r="C45" s="103"/>
      <c r="D45" s="916" t="s">
        <v>249</v>
      </c>
      <c r="E45" s="93"/>
      <c r="F45" s="103"/>
      <c r="G45" s="104"/>
      <c r="H45" s="1037"/>
      <c r="I45" s="820"/>
      <c r="J45" s="820"/>
      <c r="K45" s="250"/>
      <c r="L45" s="250"/>
      <c r="M45" s="251"/>
      <c r="N45" s="103"/>
      <c r="O45" s="103"/>
      <c r="Q45" s="177"/>
      <c r="R45" s="208" t="s">
        <v>255</v>
      </c>
      <c r="S45" s="209">
        <v>5</v>
      </c>
      <c r="Y45" s="103"/>
      <c r="Z45" s="103"/>
      <c r="AA45" s="103"/>
      <c r="AB45" s="103"/>
      <c r="AC45" s="103"/>
      <c r="AD45" s="103"/>
      <c r="AE45" s="103"/>
      <c r="AF45" s="103"/>
      <c r="AG45" s="103"/>
      <c r="AH45" s="103"/>
      <c r="AI45" s="103"/>
      <c r="AJ45" s="103"/>
      <c r="AK45" s="103"/>
      <c r="AL45" s="103"/>
      <c r="AM45" s="103"/>
      <c r="AN45" s="103"/>
      <c r="AO45" s="103"/>
      <c r="AP45" s="131"/>
    </row>
    <row r="46" spans="1:57" s="131" customFormat="1" ht="34" customHeight="1" thickBot="1" x14ac:dyDescent="0.4">
      <c r="B46" s="789"/>
      <c r="C46" s="897" t="s">
        <v>280</v>
      </c>
      <c r="D46" s="1506" t="s">
        <v>374</v>
      </c>
      <c r="E46" s="903"/>
      <c r="F46" s="1495"/>
      <c r="G46" s="112"/>
      <c r="H46" s="1003"/>
      <c r="I46" s="814"/>
      <c r="J46" s="814"/>
      <c r="K46" s="974" t="e">
        <f>IF(G19="No",0,IF(G21="No",0,VLOOKUP(F46,'IV.b HVAC, Cooling'!R66:S69,2,FALSE)))</f>
        <v>#N/A</v>
      </c>
      <c r="L46" s="247">
        <v>10</v>
      </c>
      <c r="M46" s="247">
        <f>'IV.b HVAC, Cooling'!S65</f>
        <v>8</v>
      </c>
      <c r="N46" s="191"/>
      <c r="Q46" s="177"/>
      <c r="R46" s="208" t="s">
        <v>258</v>
      </c>
      <c r="S46" s="1041">
        <v>1</v>
      </c>
      <c r="V46" s="96"/>
      <c r="AP46" s="830"/>
    </row>
    <row r="47" spans="1:57" s="131" customFormat="1" ht="91" customHeight="1" thickBot="1" x14ac:dyDescent="0.45">
      <c r="A47" s="103"/>
      <c r="B47" s="185"/>
      <c r="C47" s="77"/>
      <c r="D47" s="1510" t="s">
        <v>254</v>
      </c>
      <c r="E47" s="93"/>
      <c r="F47" s="190"/>
      <c r="G47" s="114"/>
      <c r="H47" s="1002"/>
      <c r="I47" s="870"/>
      <c r="J47" s="870"/>
      <c r="K47" s="248"/>
      <c r="L47" s="249"/>
      <c r="M47" s="244"/>
      <c r="N47" s="77"/>
      <c r="O47" s="77"/>
      <c r="P47" s="77"/>
      <c r="Q47" s="177"/>
      <c r="R47" s="188"/>
      <c r="S47" s="179"/>
      <c r="T47" s="77"/>
      <c r="U47" s="77"/>
      <c r="V47" s="77"/>
      <c r="W47" s="77"/>
      <c r="X47" s="77"/>
      <c r="Y47" s="103"/>
      <c r="Z47" s="103"/>
      <c r="AA47" s="103"/>
      <c r="AB47" s="103"/>
      <c r="AC47" s="103"/>
      <c r="AD47" s="103"/>
      <c r="AE47" s="103"/>
      <c r="AF47" s="103"/>
      <c r="AG47" s="103"/>
      <c r="AH47" s="103"/>
      <c r="AI47" s="103"/>
      <c r="AJ47" s="103"/>
      <c r="AK47" s="103"/>
      <c r="AL47" s="103"/>
      <c r="AM47" s="103"/>
      <c r="AN47" s="103"/>
      <c r="AO47" s="103"/>
      <c r="AP47" s="77"/>
      <c r="AQ47" s="103"/>
      <c r="AR47" s="103"/>
      <c r="AS47" s="103"/>
      <c r="AT47" s="77"/>
      <c r="AU47" s="77"/>
      <c r="AV47" s="77"/>
      <c r="AW47" s="77"/>
      <c r="AX47" s="77"/>
      <c r="AY47" s="77"/>
      <c r="AZ47" s="77"/>
      <c r="BA47" s="77"/>
      <c r="BB47" s="77"/>
      <c r="BC47" s="77"/>
      <c r="BD47" s="77"/>
      <c r="BE47" s="77"/>
    </row>
    <row r="48" spans="1:57" s="103" customFormat="1" ht="52.5" customHeight="1" thickBot="1" x14ac:dyDescent="0.45">
      <c r="A48" s="77"/>
      <c r="B48" s="185"/>
      <c r="C48" s="897" t="s">
        <v>283</v>
      </c>
      <c r="D48" s="1631" t="s">
        <v>267</v>
      </c>
      <c r="E48" s="1632"/>
      <c r="F48" s="1495"/>
      <c r="G48" s="112"/>
      <c r="H48" s="1030"/>
      <c r="I48" s="802"/>
      <c r="J48" s="802"/>
      <c r="K48" s="974" t="e">
        <f>IF(G19="No",0,IF(G21="No",0,VLOOKUP(F48,'IV.b HVAC, Cooling'!R72:S76,2, FALSE)))</f>
        <v>#N/A</v>
      </c>
      <c r="L48" s="247">
        <v>10</v>
      </c>
      <c r="M48" s="247">
        <f>'IV.b HVAC, Cooling'!S71</f>
        <v>7</v>
      </c>
      <c r="N48" s="440"/>
      <c r="O48" s="77"/>
      <c r="P48" s="77"/>
      <c r="Q48" s="177" t="s">
        <v>260</v>
      </c>
      <c r="R48" s="201" t="s">
        <v>294</v>
      </c>
      <c r="S48" s="207">
        <v>5</v>
      </c>
      <c r="T48" s="77"/>
      <c r="U48" s="77"/>
      <c r="V48" s="96"/>
      <c r="W48" s="77"/>
      <c r="X48" s="77"/>
      <c r="Y48" s="77"/>
      <c r="Z48" s="77"/>
      <c r="AA48" s="77"/>
      <c r="AB48" s="77"/>
      <c r="AC48" s="77"/>
      <c r="AD48" s="77"/>
      <c r="AE48" s="77"/>
      <c r="AF48" s="77"/>
      <c r="AG48" s="77"/>
      <c r="AH48" s="77"/>
      <c r="AI48" s="77"/>
      <c r="AJ48" s="77"/>
      <c r="AK48" s="77"/>
      <c r="AL48" s="77"/>
      <c r="AM48" s="77"/>
      <c r="AN48" s="77"/>
      <c r="AO48" s="77"/>
      <c r="AQ48" s="77"/>
      <c r="AR48" s="77"/>
      <c r="AS48" s="77"/>
      <c r="AT48" s="131"/>
      <c r="AU48" s="77"/>
      <c r="AV48" s="77"/>
      <c r="AW48" s="77"/>
      <c r="AX48" s="77"/>
      <c r="AY48" s="77"/>
      <c r="AZ48" s="77"/>
      <c r="BA48" s="77"/>
      <c r="BB48" s="77"/>
      <c r="BC48" s="77"/>
      <c r="BD48" s="77"/>
      <c r="BE48" s="77"/>
    </row>
    <row r="49" spans="1:57" ht="25" customHeight="1" thickBot="1" x14ac:dyDescent="0.45">
      <c r="B49" s="221"/>
      <c r="H49" s="801"/>
      <c r="K49" s="193"/>
      <c r="L49" s="193"/>
      <c r="M49" s="181"/>
      <c r="N49" s="372"/>
      <c r="Q49" s="177"/>
      <c r="R49" s="210" t="s">
        <v>378</v>
      </c>
      <c r="S49" s="228">
        <v>2</v>
      </c>
      <c r="AQ49" s="103"/>
      <c r="AR49" s="103"/>
      <c r="AS49" s="103"/>
      <c r="AT49" s="103"/>
    </row>
    <row r="50" spans="1:57" s="103" customFormat="1" ht="25" customHeight="1" thickBot="1" x14ac:dyDescent="0.6">
      <c r="A50" s="77"/>
      <c r="B50" s="222"/>
      <c r="C50" s="223"/>
      <c r="D50" s="223"/>
      <c r="E50" s="223"/>
      <c r="F50" s="224"/>
      <c r="G50" s="223"/>
      <c r="H50" s="1039"/>
      <c r="I50" s="871"/>
      <c r="J50" s="1014" t="s">
        <v>271</v>
      </c>
      <c r="K50" s="253"/>
      <c r="L50" s="253"/>
      <c r="M50" s="254"/>
      <c r="N50" s="428" t="e">
        <f>SUMPRODUCT(K42:K48,M42:M48)/SUMPRODUCT(L42:L48,M42:M48)*100</f>
        <v>#N/A</v>
      </c>
      <c r="O50" s="85"/>
      <c r="P50" s="77" t="s">
        <v>272</v>
      </c>
      <c r="Q50" s="177"/>
      <c r="R50" s="421" t="s">
        <v>296</v>
      </c>
      <c r="S50" s="228">
        <v>8</v>
      </c>
      <c r="T50" s="77"/>
      <c r="U50" s="131"/>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row>
    <row r="51" spans="1:57" ht="20" x14ac:dyDescent="0.4">
      <c r="Q51" s="177"/>
      <c r="R51" s="210" t="s">
        <v>297</v>
      </c>
      <c r="S51" s="228">
        <v>10</v>
      </c>
      <c r="U51" s="103"/>
      <c r="V51" s="131"/>
      <c r="W51" s="131"/>
      <c r="X51" s="131"/>
      <c r="AT51" s="103"/>
      <c r="AU51" s="131"/>
      <c r="AV51" s="131"/>
      <c r="AW51" s="131"/>
      <c r="AX51" s="131"/>
      <c r="AY51" s="131"/>
      <c r="AZ51" s="131"/>
      <c r="BA51" s="131"/>
      <c r="BB51" s="131"/>
      <c r="BC51" s="131"/>
      <c r="BD51" s="131"/>
      <c r="BE51" s="131"/>
    </row>
    <row r="52" spans="1:57" ht="20" x14ac:dyDescent="0.4">
      <c r="Q52" s="177"/>
      <c r="R52" s="208" t="s">
        <v>287</v>
      </c>
      <c r="S52" s="228">
        <v>6</v>
      </c>
      <c r="V52" s="103"/>
      <c r="W52" s="103"/>
      <c r="X52" s="103"/>
      <c r="AU52" s="103"/>
      <c r="AV52" s="103"/>
      <c r="AW52" s="103"/>
      <c r="AX52" s="103"/>
      <c r="AY52" s="103"/>
      <c r="AZ52" s="103"/>
      <c r="BA52" s="103"/>
      <c r="BB52" s="103"/>
      <c r="BC52" s="103"/>
      <c r="BD52" s="103"/>
      <c r="BE52" s="103"/>
    </row>
    <row r="53" spans="1:57" ht="5.25" customHeight="1" x14ac:dyDescent="0.4">
      <c r="H53" s="77"/>
      <c r="I53" s="874"/>
      <c r="J53" s="1042" t="s">
        <v>379</v>
      </c>
      <c r="N53" s="227" t="e">
        <f>IF(G19="No",0,IF(G21="No",0,SUMPRODUCT(K23:K50,M23:M50)/SUMPRODUCT(L23:L50,M23:M50)*100))</f>
        <v>#N/A</v>
      </c>
      <c r="P53" s="77" t="s">
        <v>272</v>
      </c>
      <c r="Q53" s="177"/>
      <c r="R53" s="208" t="s">
        <v>299</v>
      </c>
      <c r="S53" s="228">
        <v>1</v>
      </c>
      <c r="U53" s="103"/>
    </row>
    <row r="54" spans="1:57" ht="5.25" customHeight="1" x14ac:dyDescent="0.4">
      <c r="Q54" s="177"/>
      <c r="R54" s="200"/>
      <c r="S54" s="179"/>
      <c r="V54" s="103"/>
      <c r="W54" s="103"/>
      <c r="X54" s="103"/>
      <c r="AU54" s="103"/>
      <c r="AV54" s="103"/>
      <c r="AW54" s="103"/>
      <c r="AX54" s="103"/>
      <c r="AY54" s="103"/>
      <c r="AZ54" s="103"/>
      <c r="BA54" s="103"/>
      <c r="BB54" s="103"/>
      <c r="BC54" s="103"/>
      <c r="BD54" s="103"/>
      <c r="BE54" s="103"/>
    </row>
    <row r="55" spans="1:57" ht="5.25" customHeight="1" x14ac:dyDescent="0.4">
      <c r="Q55" s="177"/>
      <c r="R55" s="178"/>
      <c r="S55" s="179"/>
      <c r="V55" s="96"/>
    </row>
    <row r="56" spans="1:57" ht="5.25" customHeight="1" x14ac:dyDescent="0.5">
      <c r="B56" s="375"/>
      <c r="C56" s="375"/>
      <c r="D56" s="375"/>
      <c r="E56" s="375"/>
      <c r="F56" s="376"/>
      <c r="G56" s="376"/>
      <c r="H56" s="966" t="s">
        <v>271</v>
      </c>
      <c r="I56" s="966"/>
      <c r="J56" s="966"/>
      <c r="K56" s="975"/>
      <c r="L56" s="377"/>
      <c r="M56" s="377"/>
      <c r="O56" s="375"/>
      <c r="P56" s="19"/>
      <c r="Q56" s="177" t="s">
        <v>266</v>
      </c>
      <c r="R56" s="201" t="str">
        <f>'IV.b HVAC, Cooling'!D42</f>
        <v>Equipment type</v>
      </c>
      <c r="S56" s="207">
        <v>5</v>
      </c>
    </row>
    <row r="57" spans="1:57" ht="40" customHeight="1" x14ac:dyDescent="0.5">
      <c r="B57" s="380"/>
      <c r="C57" s="862" t="s">
        <v>380</v>
      </c>
      <c r="D57" s="381"/>
      <c r="E57" s="1770" t="str">
        <f>IF(OR(G19="No",G21="Yes"),"Skip this section, no separate Unit cooling","")</f>
        <v/>
      </c>
      <c r="F57" s="1770"/>
      <c r="G57" s="1770"/>
      <c r="H57" s="1050" t="e">
        <f>IF(F60="Window AC-Tenant Provided",0,IF(F60=Z85,33,SUMPRODUCT(K60:K66,M60:M66)/SUMPRODUCT(L60:L66,M60:M66)*100))</f>
        <v>#N/A</v>
      </c>
      <c r="I57" s="967"/>
      <c r="J57" s="967"/>
      <c r="K57" s="976" t="s">
        <v>291</v>
      </c>
      <c r="L57" s="382" t="s">
        <v>218</v>
      </c>
      <c r="M57" s="382" t="s">
        <v>219</v>
      </c>
      <c r="O57" s="18"/>
      <c r="P57" s="19"/>
      <c r="Q57" s="177"/>
      <c r="R57" s="208" t="s">
        <v>303</v>
      </c>
      <c r="S57" s="228">
        <v>10</v>
      </c>
      <c r="V57" s="96"/>
    </row>
    <row r="58" spans="1:57" ht="40" customHeight="1" x14ac:dyDescent="0.35">
      <c r="B58" s="1043"/>
      <c r="C58" s="1791" t="s">
        <v>381</v>
      </c>
      <c r="D58" s="1791"/>
      <c r="E58" s="1791"/>
      <c r="F58" s="1791"/>
      <c r="G58" s="1044"/>
      <c r="H58" s="1052"/>
      <c r="I58" s="875"/>
      <c r="J58" s="875"/>
      <c r="K58" s="385"/>
      <c r="L58" s="386"/>
      <c r="M58" s="387"/>
      <c r="O58" s="57"/>
      <c r="P58" s="374"/>
      <c r="Q58" s="177"/>
      <c r="R58" s="208" t="s">
        <v>373</v>
      </c>
      <c r="S58" s="228">
        <v>5</v>
      </c>
      <c r="X58" s="1586"/>
    </row>
    <row r="59" spans="1:57" ht="25" customHeight="1" thickBot="1" x14ac:dyDescent="0.55000000000000004">
      <c r="B59" s="389"/>
      <c r="C59" s="54"/>
      <c r="D59" s="390"/>
      <c r="E59" s="390"/>
      <c r="F59" s="54"/>
      <c r="G59" s="391"/>
      <c r="H59" s="1053"/>
      <c r="I59" s="876"/>
      <c r="J59" s="876"/>
      <c r="K59" s="392"/>
      <c r="L59" s="392"/>
      <c r="M59" s="393"/>
      <c r="O59" s="54"/>
      <c r="P59" s="19"/>
      <c r="Q59" s="177"/>
      <c r="R59" s="255"/>
      <c r="S59" s="179"/>
    </row>
    <row r="60" spans="1:57" ht="36" customHeight="1" thickBot="1" x14ac:dyDescent="0.45">
      <c r="B60" s="12"/>
      <c r="C60" s="15" t="s">
        <v>223</v>
      </c>
      <c r="D60" s="1067" t="s">
        <v>242</v>
      </c>
      <c r="E60" s="394"/>
      <c r="F60" s="1496"/>
      <c r="G60" s="395"/>
      <c r="H60" s="1054"/>
      <c r="I60" s="877"/>
      <c r="J60" s="877"/>
      <c r="K60" s="977" t="e">
        <f>IF(G19="No",0,IF(G21="Yes",0,HLOOKUP(F60,S85:Z86,2,FALSE)))</f>
        <v>#N/A</v>
      </c>
      <c r="L60" s="396">
        <v>10</v>
      </c>
      <c r="M60" s="396">
        <v>5</v>
      </c>
      <c r="N60" s="82" t="s">
        <v>382</v>
      </c>
      <c r="O60" s="18"/>
      <c r="P60" s="384"/>
      <c r="Q60" s="177" t="s">
        <v>276</v>
      </c>
      <c r="R60" s="201" t="s">
        <v>251</v>
      </c>
      <c r="S60" s="207">
        <v>7</v>
      </c>
      <c r="W60" s="440"/>
    </row>
    <row r="61" spans="1:57" ht="30.75" customHeight="1" thickBot="1" x14ac:dyDescent="0.45">
      <c r="B61" s="389"/>
      <c r="C61" s="54"/>
      <c r="D61" s="1513"/>
      <c r="E61" s="390"/>
      <c r="F61" s="54"/>
      <c r="G61" s="391"/>
      <c r="H61" s="1053"/>
      <c r="I61" s="876"/>
      <c r="J61" s="876"/>
      <c r="K61" s="392"/>
      <c r="L61" s="392"/>
      <c r="M61" s="397"/>
      <c r="N61" s="137" t="s">
        <v>383</v>
      </c>
      <c r="O61" s="54"/>
      <c r="P61" s="388"/>
      <c r="Q61" s="177"/>
      <c r="R61" s="208" t="s">
        <v>253</v>
      </c>
      <c r="S61" s="209">
        <v>10</v>
      </c>
    </row>
    <row r="62" spans="1:57" ht="35.25" customHeight="1" thickBot="1" x14ac:dyDescent="0.4">
      <c r="B62" s="12"/>
      <c r="C62" s="15" t="s">
        <v>247</v>
      </c>
      <c r="D62" s="1067" t="s">
        <v>248</v>
      </c>
      <c r="E62" s="394"/>
      <c r="F62" s="1496"/>
      <c r="G62" s="395"/>
      <c r="H62" s="1054" t="str">
        <f>IF(F60="Window AC-Tenant Provided","Skip rest of this section","")</f>
        <v/>
      </c>
      <c r="I62" s="877"/>
      <c r="J62" s="877"/>
      <c r="K62" s="977" t="e">
        <f>IF(G19="No",0,IF(G21="Yes",0,HLOOKUP(F64,S89:V92,MATCH(F62,R90:R92,FALSE)+1,FALSE)))</f>
        <v>#N/A</v>
      </c>
      <c r="L62" s="396">
        <v>10</v>
      </c>
      <c r="M62" s="396">
        <v>5</v>
      </c>
      <c r="N62" s="440"/>
      <c r="O62" s="18"/>
      <c r="P62" s="19"/>
      <c r="Q62" s="177"/>
      <c r="R62" s="208" t="s">
        <v>255</v>
      </c>
      <c r="S62" s="209">
        <v>5</v>
      </c>
    </row>
    <row r="63" spans="1:57" s="199" customFormat="1" ht="122.25" customHeight="1" thickBot="1" x14ac:dyDescent="0.4">
      <c r="B63" s="1045"/>
      <c r="C63" s="13"/>
      <c r="D63" s="858" t="s">
        <v>33478</v>
      </c>
      <c r="E63" s="676"/>
      <c r="F63" s="1046"/>
      <c r="G63" s="395"/>
      <c r="H63" s="1054"/>
      <c r="I63" s="877"/>
      <c r="J63" s="877"/>
      <c r="K63" s="1047"/>
      <c r="L63" s="1047"/>
      <c r="M63" s="1048"/>
      <c r="O63" s="845"/>
      <c r="P63" s="74"/>
      <c r="Q63" s="846"/>
      <c r="R63" s="847" t="s">
        <v>258</v>
      </c>
      <c r="S63" s="1049">
        <v>1</v>
      </c>
    </row>
    <row r="64" spans="1:57" s="131" customFormat="1" ht="34" customHeight="1" thickBot="1" x14ac:dyDescent="0.4">
      <c r="B64" s="860"/>
      <c r="C64" s="15" t="s">
        <v>58</v>
      </c>
      <c r="D64" s="1508" t="s">
        <v>374</v>
      </c>
      <c r="E64" s="394"/>
      <c r="F64" s="1496"/>
      <c r="G64" s="408"/>
      <c r="H64" s="1055"/>
      <c r="I64" s="884"/>
      <c r="J64" s="884"/>
      <c r="K64" s="398"/>
      <c r="L64" s="398"/>
      <c r="M64" s="402"/>
      <c r="O64" s="57"/>
      <c r="P64" s="859"/>
      <c r="Q64" s="177"/>
      <c r="R64" s="1000"/>
      <c r="S64" s="1001"/>
    </row>
    <row r="65" spans="2:19" ht="96" customHeight="1" thickBot="1" x14ac:dyDescent="0.5">
      <c r="B65" s="12"/>
      <c r="C65" s="18"/>
      <c r="D65" s="858" t="s">
        <v>384</v>
      </c>
      <c r="E65" s="676"/>
      <c r="F65" s="18"/>
      <c r="G65" s="403"/>
      <c r="H65" s="1056"/>
      <c r="I65" s="878"/>
      <c r="J65" s="878"/>
      <c r="K65" s="404"/>
      <c r="L65" s="405"/>
      <c r="M65" s="406"/>
      <c r="O65" s="18"/>
      <c r="P65" s="388"/>
      <c r="Q65" s="177"/>
      <c r="R65" s="178" t="s">
        <v>265</v>
      </c>
      <c r="S65" s="207">
        <v>8</v>
      </c>
    </row>
    <row r="66" spans="2:19" ht="35.25" customHeight="1" thickBot="1" x14ac:dyDescent="0.4">
      <c r="B66" s="12"/>
      <c r="C66" s="15" t="s">
        <v>256</v>
      </c>
      <c r="D66" s="1068" t="s">
        <v>304</v>
      </c>
      <c r="E66" s="407"/>
      <c r="F66" s="1496"/>
      <c r="G66" s="408"/>
      <c r="H66" s="1057"/>
      <c r="I66" s="885"/>
      <c r="J66" s="885"/>
      <c r="K66" s="977" t="e">
        <f>IF(G19="No",0,IF(G21="Yes",0,VLOOKUP(F66,R95:S98,2,FALSE)))</f>
        <v>#N/A</v>
      </c>
      <c r="L66" s="396">
        <v>10</v>
      </c>
      <c r="M66" s="396">
        <v>3</v>
      </c>
      <c r="N66" s="440"/>
      <c r="O66" s="18"/>
      <c r="P66" s="19"/>
      <c r="Q66" s="177" t="s">
        <v>280</v>
      </c>
      <c r="R66" s="217" t="s">
        <v>269</v>
      </c>
      <c r="S66" s="218">
        <v>10</v>
      </c>
    </row>
    <row r="67" spans="2:19" ht="25" customHeight="1" x14ac:dyDescent="0.35">
      <c r="B67" s="409"/>
      <c r="C67" s="18"/>
      <c r="D67" s="18"/>
      <c r="E67" s="18"/>
      <c r="F67" s="410"/>
      <c r="G67" s="411"/>
      <c r="H67" s="1058"/>
      <c r="I67" s="804"/>
      <c r="J67" s="804"/>
      <c r="K67" s="22"/>
      <c r="L67" s="22"/>
      <c r="M67" s="406"/>
      <c r="O67" s="18"/>
      <c r="P67" s="19"/>
      <c r="Q67" s="177"/>
      <c r="R67" s="208" t="s">
        <v>270</v>
      </c>
      <c r="S67" s="209">
        <v>7</v>
      </c>
    </row>
    <row r="68" spans="2:19" ht="25" customHeight="1" x14ac:dyDescent="0.35">
      <c r="B68" s="21"/>
      <c r="C68" s="412"/>
      <c r="D68" s="412"/>
      <c r="E68" s="412"/>
      <c r="F68" s="413"/>
      <c r="G68" s="414"/>
      <c r="H68" s="1059"/>
      <c r="I68" s="804"/>
      <c r="J68" s="804"/>
      <c r="K68" s="415"/>
      <c r="L68" s="415"/>
      <c r="M68" s="416"/>
      <c r="O68" s="19"/>
      <c r="P68" s="19"/>
      <c r="Q68" s="177"/>
      <c r="R68" s="208" t="s">
        <v>273</v>
      </c>
      <c r="S68" s="209">
        <v>4</v>
      </c>
    </row>
    <row r="69" spans="2:19" ht="17.5" x14ac:dyDescent="0.35">
      <c r="P69" s="19"/>
      <c r="Q69" s="177"/>
      <c r="R69" s="208" t="s">
        <v>275</v>
      </c>
      <c r="S69" s="209">
        <v>1</v>
      </c>
    </row>
    <row r="70" spans="2:19" ht="17.5" hidden="1" x14ac:dyDescent="0.35">
      <c r="P70" s="19"/>
      <c r="Q70" s="177"/>
      <c r="R70" s="200"/>
      <c r="S70" s="220"/>
    </row>
    <row r="71" spans="2:19" ht="25" hidden="1" x14ac:dyDescent="0.4">
      <c r="H71" s="879" t="s">
        <v>311</v>
      </c>
      <c r="I71" s="874"/>
      <c r="J71" s="874"/>
      <c r="N71" s="429">
        <f>IF(G19="Yes", IF(G21="No",H57,N53),0)</f>
        <v>0</v>
      </c>
      <c r="O71" s="131" t="s">
        <v>272</v>
      </c>
      <c r="P71" s="19"/>
      <c r="Q71" s="177" t="s">
        <v>283</v>
      </c>
      <c r="R71" s="201" t="str">
        <f>'IV.b HVAC, Cooling'!D48</f>
        <v>Equipment controls</v>
      </c>
      <c r="S71" s="207">
        <v>7</v>
      </c>
    </row>
    <row r="72" spans="2:19" ht="17.5" hidden="1" x14ac:dyDescent="0.35">
      <c r="Q72" s="177"/>
      <c r="R72" s="208" t="s">
        <v>324</v>
      </c>
      <c r="S72" s="228">
        <v>3</v>
      </c>
    </row>
    <row r="73" spans="2:19" ht="17.5" hidden="1" x14ac:dyDescent="0.35">
      <c r="Q73" s="177"/>
      <c r="R73" s="208" t="s">
        <v>328</v>
      </c>
      <c r="S73" s="228">
        <v>8</v>
      </c>
    </row>
    <row r="74" spans="2:19" ht="17.5" hidden="1" x14ac:dyDescent="0.35">
      <c r="H74" s="1795"/>
      <c r="I74" s="1795"/>
      <c r="J74" s="1795"/>
      <c r="K74" s="1795"/>
      <c r="L74" s="1795"/>
      <c r="M74" s="669"/>
      <c r="N74" s="1794"/>
      <c r="O74" s="1794"/>
      <c r="Q74" s="177"/>
      <c r="R74" s="208" t="s">
        <v>330</v>
      </c>
      <c r="S74" s="228">
        <v>10</v>
      </c>
    </row>
    <row r="75" spans="2:19" ht="18" hidden="1" customHeight="1" x14ac:dyDescent="0.35">
      <c r="H75" s="1795"/>
      <c r="I75" s="1795"/>
      <c r="J75" s="1795"/>
      <c r="K75" s="1795"/>
      <c r="L75" s="1795"/>
      <c r="M75" s="669"/>
      <c r="N75" s="1794"/>
      <c r="O75" s="1794"/>
      <c r="Q75" s="177"/>
      <c r="R75" s="208" t="s">
        <v>385</v>
      </c>
      <c r="S75" s="228">
        <v>7</v>
      </c>
    </row>
    <row r="76" spans="2:19" ht="17.5" hidden="1" x14ac:dyDescent="0.35">
      <c r="H76" s="1795"/>
      <c r="I76" s="1795"/>
      <c r="J76" s="1795"/>
      <c r="K76" s="1795"/>
      <c r="L76" s="1795"/>
      <c r="M76" s="669"/>
      <c r="N76" s="1794"/>
      <c r="O76" s="1794"/>
      <c r="Q76" s="177"/>
      <c r="R76" s="208" t="s">
        <v>299</v>
      </c>
      <c r="S76" s="228">
        <v>1</v>
      </c>
    </row>
    <row r="77" spans="2:19" ht="16" hidden="1" thickBot="1" x14ac:dyDescent="0.4">
      <c r="H77" s="1795"/>
      <c r="I77" s="1795"/>
      <c r="J77" s="1795"/>
      <c r="K77" s="1795"/>
      <c r="L77" s="1795"/>
      <c r="M77" s="669"/>
      <c r="N77" s="1794"/>
      <c r="O77" s="1794"/>
      <c r="Q77" s="256"/>
      <c r="R77" s="257"/>
      <c r="S77" s="258"/>
    </row>
    <row r="78" spans="2:19" ht="16" hidden="1" thickTop="1" x14ac:dyDescent="0.35">
      <c r="H78" s="1795"/>
      <c r="I78" s="1795"/>
      <c r="J78" s="1795"/>
      <c r="K78" s="1795"/>
      <c r="L78" s="1795"/>
      <c r="M78" s="669"/>
      <c r="N78" s="1794"/>
      <c r="O78" s="1794"/>
    </row>
    <row r="79" spans="2:19" hidden="1" x14ac:dyDescent="0.35">
      <c r="H79" s="961"/>
      <c r="I79" s="961"/>
      <c r="J79" s="961"/>
      <c r="K79" s="669"/>
      <c r="L79" s="669"/>
      <c r="M79" s="669"/>
      <c r="N79" s="1794"/>
      <c r="O79" s="1794"/>
    </row>
    <row r="80" spans="2:19" hidden="1" x14ac:dyDescent="0.35">
      <c r="H80" s="961"/>
      <c r="I80" s="961"/>
      <c r="J80" s="961"/>
      <c r="K80" s="669"/>
      <c r="L80" s="669"/>
      <c r="M80" s="669"/>
      <c r="N80" s="1794"/>
      <c r="O80" s="1794"/>
    </row>
    <row r="81" spans="2:30" ht="16" hidden="1" customHeight="1" x14ac:dyDescent="0.35">
      <c r="N81" s="1793"/>
      <c r="O81" s="1793"/>
    </row>
    <row r="82" spans="2:30" hidden="1" x14ac:dyDescent="0.35">
      <c r="N82" s="1793"/>
      <c r="O82" s="1793"/>
    </row>
    <row r="83" spans="2:30" ht="25" hidden="1" x14ac:dyDescent="0.5">
      <c r="D83" s="442" t="s">
        <v>312</v>
      </c>
      <c r="E83" s="442"/>
      <c r="F83" s="442"/>
      <c r="N83" s="1793"/>
      <c r="O83" s="1793"/>
    </row>
    <row r="84" spans="2:30" ht="62" hidden="1" x14ac:dyDescent="0.35">
      <c r="D84" s="137" t="s">
        <v>119</v>
      </c>
      <c r="E84" s="137"/>
      <c r="F84" s="1621" t="s">
        <v>314</v>
      </c>
      <c r="G84" s="448" t="s">
        <v>315</v>
      </c>
      <c r="H84" s="962" t="s">
        <v>316</v>
      </c>
      <c r="I84" s="962"/>
      <c r="J84" s="962"/>
      <c r="K84" s="1621" t="s">
        <v>317</v>
      </c>
      <c r="N84" s="1793"/>
      <c r="O84" s="1793"/>
    </row>
    <row r="85" spans="2:30" ht="46.5" hidden="1" x14ac:dyDescent="0.35">
      <c r="D85" s="439" t="s">
        <v>318</v>
      </c>
      <c r="F85" s="443">
        <f>M29/SUM($M$29+$M$33+$M$31+$M$35+$M$37+M$42+$M$46+$M$44+$M$48)</f>
        <v>9.5238095238095233E-2</v>
      </c>
      <c r="G85" s="444">
        <f>IF($G$19="Yes",IF($G$21="Yes",K29,0),0)</f>
        <v>0</v>
      </c>
      <c r="H85" s="970">
        <f>L29</f>
        <v>10</v>
      </c>
      <c r="K85" s="978">
        <f>F85*(G85/H85*100)</f>
        <v>0</v>
      </c>
      <c r="N85" s="1789"/>
      <c r="O85" s="1789"/>
      <c r="R85" s="417" t="s">
        <v>386</v>
      </c>
      <c r="S85" s="379" t="s">
        <v>387</v>
      </c>
      <c r="T85" s="379" t="s">
        <v>388</v>
      </c>
      <c r="U85" s="379" t="s">
        <v>389</v>
      </c>
      <c r="V85" s="379" t="s">
        <v>390</v>
      </c>
      <c r="W85" s="379" t="s">
        <v>339</v>
      </c>
      <c r="X85" s="379" t="s">
        <v>340</v>
      </c>
      <c r="Y85" s="379" t="s">
        <v>391</v>
      </c>
      <c r="Z85" s="379" t="s">
        <v>392</v>
      </c>
      <c r="AA85" s="19"/>
      <c r="AB85" s="19"/>
      <c r="AC85" s="19"/>
      <c r="AD85" s="19"/>
    </row>
    <row r="86" spans="2:30" hidden="1" x14ac:dyDescent="0.35">
      <c r="D86" s="439" t="s">
        <v>319</v>
      </c>
      <c r="F86" s="443">
        <f>M33/SUM($M$29+$M$33+$M$31+$M$35+$M$37+M$42+$M$46+$M$44+$M$48)</f>
        <v>0.15873015873015872</v>
      </c>
      <c r="G86" s="444">
        <f>IF($G$19="Yes",IF($G$21="Yes",K33,0),0)</f>
        <v>0</v>
      </c>
      <c r="H86" s="970">
        <f>L33</f>
        <v>10</v>
      </c>
      <c r="K86" s="978">
        <f t="shared" ref="K86:K93" si="0">F86*(G86/H86*100)</f>
        <v>0</v>
      </c>
      <c r="N86" s="1789"/>
      <c r="O86" s="1789"/>
      <c r="R86" s="18" t="s">
        <v>351</v>
      </c>
      <c r="S86" s="383">
        <v>10</v>
      </c>
      <c r="T86" s="383">
        <v>6</v>
      </c>
      <c r="U86" s="383">
        <v>6</v>
      </c>
      <c r="V86" s="383">
        <v>6</v>
      </c>
      <c r="W86" s="383">
        <v>7</v>
      </c>
      <c r="X86" s="383">
        <v>10</v>
      </c>
      <c r="Y86" s="383">
        <v>6</v>
      </c>
      <c r="Z86" s="418">
        <v>0</v>
      </c>
      <c r="AA86" s="19"/>
      <c r="AB86" s="19"/>
      <c r="AC86" s="19"/>
      <c r="AD86" s="19"/>
    </row>
    <row r="87" spans="2:30" hidden="1" x14ac:dyDescent="0.35">
      <c r="D87" s="439" t="s">
        <v>320</v>
      </c>
      <c r="F87" s="443">
        <f>M31/SUM($M$29+$M$33+$M$31+$M$35+$M$37+M$42+$M$46+$M$44+$M$48)</f>
        <v>0.12698412698412698</v>
      </c>
      <c r="G87" s="444">
        <f>IF($G$19="Yes",IF($G$21="Yes",K31,0),0)</f>
        <v>0</v>
      </c>
      <c r="H87" s="970">
        <f>L31</f>
        <v>10</v>
      </c>
      <c r="K87" s="978">
        <f t="shared" si="0"/>
        <v>0</v>
      </c>
      <c r="N87" s="1789"/>
      <c r="O87" s="1789"/>
      <c r="R87" s="384"/>
      <c r="S87" s="384"/>
      <c r="T87" s="384"/>
      <c r="U87" s="384"/>
      <c r="V87" s="384"/>
      <c r="W87" s="18"/>
      <c r="X87" s="18"/>
      <c r="Y87" s="18"/>
      <c r="Z87" s="379"/>
      <c r="AA87" s="374"/>
      <c r="AB87" s="374"/>
      <c r="AC87" s="374"/>
      <c r="AD87" s="374"/>
    </row>
    <row r="88" spans="2:30" hidden="1" x14ac:dyDescent="0.35">
      <c r="D88" s="479" t="s">
        <v>322</v>
      </c>
      <c r="F88" s="443">
        <f>M35/SUM($M$29+$M$33+$M$31+$M$35+$M$37+M$42+$M$46+$M$44+$M$48)</f>
        <v>0.1111111111111111</v>
      </c>
      <c r="G88" s="444">
        <f>IF($G$19="Yes",IF($G$21="Yes",K35,0),0)</f>
        <v>0</v>
      </c>
      <c r="H88" s="970">
        <f>L35</f>
        <v>10</v>
      </c>
      <c r="K88" s="978">
        <f t="shared" si="0"/>
        <v>0</v>
      </c>
      <c r="N88" s="1789"/>
      <c r="O88" s="1789"/>
      <c r="R88" s="19"/>
      <c r="S88" s="19"/>
      <c r="T88" s="19" t="s">
        <v>265</v>
      </c>
      <c r="U88" s="19" t="s">
        <v>265</v>
      </c>
      <c r="V88" s="19"/>
      <c r="W88" s="18"/>
      <c r="X88" s="18"/>
      <c r="Y88" s="18"/>
      <c r="Z88" s="379"/>
      <c r="AA88" s="19"/>
      <c r="AB88" s="19"/>
      <c r="AC88" s="19"/>
      <c r="AD88" s="19"/>
    </row>
    <row r="89" spans="2:30" hidden="1" x14ac:dyDescent="0.35">
      <c r="D89" s="439" t="s">
        <v>323</v>
      </c>
      <c r="E89" s="439"/>
      <c r="F89" s="443">
        <f>M37/SUM($M$29+$M$33+$M$31+$M$35+$M$37+M$42+$M$46+$M$44+$M$48)</f>
        <v>7.9365079365079361E-2</v>
      </c>
      <c r="G89" s="444">
        <f>IF($G$19="Yes",IF($G$21="Yes",K37,0),0)</f>
        <v>0</v>
      </c>
      <c r="H89" s="970">
        <f>L37</f>
        <v>10</v>
      </c>
      <c r="K89" s="978">
        <f t="shared" si="0"/>
        <v>0</v>
      </c>
      <c r="R89" s="19" t="s">
        <v>251</v>
      </c>
      <c r="S89" s="19" t="s">
        <v>345</v>
      </c>
      <c r="T89" s="19" t="s">
        <v>346</v>
      </c>
      <c r="U89" s="19" t="s">
        <v>346</v>
      </c>
      <c r="V89" s="19" t="s">
        <v>275</v>
      </c>
      <c r="W89" s="18"/>
      <c r="X89" s="18"/>
      <c r="Y89" s="18"/>
      <c r="Z89" s="379"/>
      <c r="AA89" s="384"/>
      <c r="AB89" s="384"/>
      <c r="AC89" s="384"/>
      <c r="AD89" s="384"/>
    </row>
    <row r="90" spans="2:30" ht="20" hidden="1" x14ac:dyDescent="0.4">
      <c r="D90" s="439" t="s">
        <v>325</v>
      </c>
      <c r="E90" s="439"/>
      <c r="F90" s="443">
        <f>M42/SUM($M$29+$M$33+$M$31+$M$35+$M$37+M$42+$M$46+$M$44+$M$48)</f>
        <v>7.9365079365079361E-2</v>
      </c>
      <c r="G90" s="444">
        <f>IF($G$19="Yes",IF($G$21="Yes",K42,0),0)</f>
        <v>0</v>
      </c>
      <c r="H90" s="970">
        <f>L42</f>
        <v>10</v>
      </c>
      <c r="K90" s="978">
        <f t="shared" si="0"/>
        <v>0</v>
      </c>
      <c r="R90" s="19" t="s">
        <v>253</v>
      </c>
      <c r="S90" s="383">
        <v>10</v>
      </c>
      <c r="T90" s="383">
        <v>7</v>
      </c>
      <c r="U90" s="383">
        <v>7</v>
      </c>
      <c r="V90" s="383">
        <v>5</v>
      </c>
      <c r="W90" s="19"/>
      <c r="X90" s="19"/>
      <c r="Y90" s="19"/>
      <c r="Z90" s="379"/>
      <c r="AA90" s="388"/>
      <c r="AB90" s="388"/>
      <c r="AC90" s="388"/>
      <c r="AD90" s="388"/>
    </row>
    <row r="91" spans="2:30" hidden="1" x14ac:dyDescent="0.35">
      <c r="D91" s="439" t="s">
        <v>327</v>
      </c>
      <c r="E91" s="439"/>
      <c r="F91" s="443">
        <f>M46/SUM($M$29+$M$33+$M$31+$M$35+$M$37+M$42+$M$46+$M$44+$M$48)</f>
        <v>0.12698412698412698</v>
      </c>
      <c r="G91" s="444">
        <f>IF($G$19="Yes",IF($G$21="Yes",K46,0),0)</f>
        <v>0</v>
      </c>
      <c r="H91" s="970">
        <f>L46</f>
        <v>10</v>
      </c>
      <c r="K91" s="978">
        <f t="shared" si="0"/>
        <v>0</v>
      </c>
      <c r="R91" s="19" t="s">
        <v>255</v>
      </c>
      <c r="S91" s="383">
        <v>7</v>
      </c>
      <c r="T91" s="383">
        <v>5</v>
      </c>
      <c r="U91" s="383">
        <v>5</v>
      </c>
      <c r="V91" s="383">
        <v>3</v>
      </c>
      <c r="W91" s="19"/>
      <c r="X91" s="19"/>
      <c r="Y91" s="19"/>
      <c r="Z91" s="19"/>
      <c r="AA91" s="19"/>
      <c r="AB91" s="19"/>
      <c r="AC91" s="19"/>
      <c r="AD91" s="19"/>
    </row>
    <row r="92" spans="2:30" ht="20" hidden="1" x14ac:dyDescent="0.4">
      <c r="D92" s="439" t="s">
        <v>329</v>
      </c>
      <c r="F92" s="443">
        <f>M44/SUM($M$29+$M$33+$M$31+$M$35+$M$37+M$42+$M$46+$M$44+$M$48)</f>
        <v>0.1111111111111111</v>
      </c>
      <c r="G92" s="444">
        <f>IF($G$19="Yes",IF($G$21="Yes",K44,0),0)</f>
        <v>0</v>
      </c>
      <c r="H92" s="970">
        <f>L44</f>
        <v>10</v>
      </c>
      <c r="K92" s="978">
        <f t="shared" si="0"/>
        <v>0</v>
      </c>
      <c r="R92" s="19" t="s">
        <v>258</v>
      </c>
      <c r="S92" s="383">
        <v>3</v>
      </c>
      <c r="T92" s="383">
        <v>2</v>
      </c>
      <c r="U92" s="383">
        <v>2</v>
      </c>
      <c r="V92" s="383">
        <v>1</v>
      </c>
      <c r="W92" s="19"/>
      <c r="X92" s="19"/>
      <c r="Y92" s="19"/>
      <c r="Z92" s="19"/>
      <c r="AA92" s="388"/>
      <c r="AB92" s="388"/>
      <c r="AC92" s="388"/>
      <c r="AD92" s="388"/>
    </row>
    <row r="93" spans="2:30" ht="20" hidden="1" x14ac:dyDescent="0.4">
      <c r="D93" s="439" t="s">
        <v>331</v>
      </c>
      <c r="F93" s="443">
        <f>M48/SUM($M$29+$M$33+$M$31+$M$35+$M$37+M$42+$M$46+$M$44+$M$48)</f>
        <v>0.1111111111111111</v>
      </c>
      <c r="G93" s="444">
        <f>IF($G$19="Yes",IF($G$21="Yes",K48,0),0)</f>
        <v>0</v>
      </c>
      <c r="H93" s="970">
        <f>L48</f>
        <v>10</v>
      </c>
      <c r="K93" s="978">
        <f t="shared" si="0"/>
        <v>0</v>
      </c>
      <c r="R93" s="19"/>
      <c r="S93" s="19"/>
      <c r="T93" s="19"/>
      <c r="U93" s="19"/>
      <c r="V93" s="19"/>
      <c r="W93" s="19"/>
      <c r="X93" s="19"/>
      <c r="Y93" s="19"/>
      <c r="Z93" s="19"/>
      <c r="AA93" s="388"/>
      <c r="AB93" s="388"/>
      <c r="AC93" s="388"/>
      <c r="AD93" s="388"/>
    </row>
    <row r="94" spans="2:30" ht="25" hidden="1" x14ac:dyDescent="0.4">
      <c r="D94" s="77" t="s">
        <v>98</v>
      </c>
      <c r="F94" s="443">
        <f>SUM(F85:F93)</f>
        <v>1</v>
      </c>
      <c r="G94" s="446"/>
      <c r="H94" s="970"/>
      <c r="K94" s="979">
        <f>SUM(K85:K93)</f>
        <v>0</v>
      </c>
      <c r="R94" s="19" t="s">
        <v>304</v>
      </c>
      <c r="S94" s="19"/>
      <c r="T94" s="19"/>
      <c r="U94" s="19"/>
      <c r="V94" s="19"/>
      <c r="W94" s="19"/>
      <c r="X94" s="19"/>
      <c r="Y94" s="19"/>
      <c r="Z94" s="19"/>
      <c r="AA94" s="388"/>
      <c r="AB94" s="388"/>
      <c r="AC94" s="388"/>
      <c r="AD94" s="388"/>
    </row>
    <row r="95" spans="2:30" hidden="1" x14ac:dyDescent="0.35">
      <c r="D95" s="1621"/>
      <c r="E95" s="1621"/>
      <c r="F95" s="1621"/>
      <c r="G95" s="1621"/>
      <c r="H95" s="962"/>
      <c r="I95" s="962"/>
      <c r="J95" s="962"/>
      <c r="K95" s="1621"/>
      <c r="R95" s="18" t="s">
        <v>355</v>
      </c>
      <c r="S95" s="383">
        <v>3</v>
      </c>
      <c r="T95" s="18"/>
      <c r="U95" s="19"/>
      <c r="V95" s="19"/>
      <c r="W95" s="19"/>
      <c r="X95" s="19"/>
      <c r="Y95" s="19"/>
      <c r="Z95" s="19"/>
      <c r="AA95" s="19"/>
      <c r="AB95" s="19"/>
      <c r="AC95" s="19"/>
      <c r="AD95" s="19"/>
    </row>
    <row r="96" spans="2:30" hidden="1" x14ac:dyDescent="0.35">
      <c r="B96" s="19"/>
      <c r="C96" s="19"/>
      <c r="D96" s="140"/>
      <c r="E96" s="140"/>
      <c r="F96" s="77"/>
      <c r="G96" s="1621"/>
      <c r="H96" s="962"/>
      <c r="I96" s="962"/>
      <c r="J96" s="962"/>
      <c r="K96" s="1621"/>
      <c r="L96" s="19"/>
      <c r="M96" s="19"/>
      <c r="N96" s="19"/>
      <c r="O96" s="19"/>
      <c r="P96" s="19"/>
      <c r="R96" s="18" t="s">
        <v>393</v>
      </c>
      <c r="S96" s="383">
        <v>8</v>
      </c>
      <c r="T96" s="18"/>
      <c r="U96" s="19"/>
      <c r="V96" s="19"/>
      <c r="W96" s="19"/>
      <c r="X96" s="19"/>
      <c r="Y96" s="19"/>
      <c r="Z96" s="19"/>
      <c r="AA96" s="19"/>
      <c r="AB96" s="19"/>
      <c r="AC96" s="19"/>
      <c r="AD96" s="19"/>
    </row>
    <row r="97" spans="1:57" ht="25" hidden="1" x14ac:dyDescent="0.5">
      <c r="B97" s="19"/>
      <c r="C97" s="19"/>
      <c r="D97" s="442" t="s">
        <v>333</v>
      </c>
      <c r="E97" s="442"/>
      <c r="F97" s="442"/>
      <c r="G97" s="19"/>
      <c r="H97" s="804"/>
      <c r="I97" s="804"/>
      <c r="J97" s="804"/>
      <c r="K97" s="18"/>
      <c r="L97" s="19"/>
      <c r="M97" s="19"/>
      <c r="N97" s="19"/>
      <c r="O97" s="19"/>
      <c r="P97" s="19"/>
      <c r="R97" s="57" t="s">
        <v>358</v>
      </c>
      <c r="S97" s="383">
        <v>10</v>
      </c>
      <c r="T97" s="18"/>
      <c r="U97" s="19"/>
      <c r="V97" s="19"/>
      <c r="W97" s="19"/>
      <c r="X97" s="19"/>
      <c r="Y97" s="19"/>
      <c r="Z97" s="19"/>
      <c r="AA97" s="19"/>
      <c r="AB97" s="19"/>
      <c r="AC97" s="19"/>
      <c r="AD97" s="19"/>
    </row>
    <row r="98" spans="1:57" ht="62" hidden="1" x14ac:dyDescent="0.35">
      <c r="B98" s="374"/>
      <c r="C98" s="374"/>
      <c r="D98" s="137" t="s">
        <v>119</v>
      </c>
      <c r="E98" s="137"/>
      <c r="F98" s="1621" t="s">
        <v>314</v>
      </c>
      <c r="G98" s="448" t="s">
        <v>315</v>
      </c>
      <c r="H98" s="962" t="s">
        <v>316</v>
      </c>
      <c r="I98" s="962"/>
      <c r="J98" s="962"/>
      <c r="K98" s="1621" t="s">
        <v>317</v>
      </c>
      <c r="L98" s="374"/>
      <c r="M98" s="374"/>
      <c r="N98" s="374"/>
      <c r="O98" s="374"/>
      <c r="P98" s="374"/>
      <c r="R98" s="57" t="s">
        <v>299</v>
      </c>
      <c r="S98" s="383">
        <v>1</v>
      </c>
      <c r="T98" s="18"/>
      <c r="X98" s="19"/>
      <c r="Y98" s="19"/>
      <c r="Z98" s="19"/>
      <c r="AA98" s="19"/>
      <c r="AB98" s="19"/>
      <c r="AC98" s="19"/>
      <c r="AD98" s="19"/>
    </row>
    <row r="99" spans="1:57" hidden="1" x14ac:dyDescent="0.35">
      <c r="B99" s="19"/>
      <c r="C99" s="19"/>
      <c r="D99" s="439" t="s">
        <v>325</v>
      </c>
      <c r="E99" s="439"/>
      <c r="F99" s="443">
        <f>M60/SUM($M$60+$M$62+$M$66)</f>
        <v>0.38461538461538464</v>
      </c>
      <c r="G99" s="444">
        <f>IF($G$19="Yes",IF($G$21="No",K60,0),0)</f>
        <v>0</v>
      </c>
      <c r="H99" s="970">
        <f>L60</f>
        <v>10</v>
      </c>
      <c r="K99" s="978">
        <f>F99*G99/H99*100</f>
        <v>0</v>
      </c>
      <c r="L99" s="19"/>
      <c r="M99" s="19"/>
      <c r="N99" s="19"/>
      <c r="O99" s="19"/>
      <c r="P99" s="19"/>
      <c r="W99" s="19"/>
      <c r="X99" s="19"/>
      <c r="Y99" s="19"/>
      <c r="Z99" s="19"/>
      <c r="AA99" s="19"/>
      <c r="AB99" s="19"/>
      <c r="AC99" s="19"/>
    </row>
    <row r="100" spans="1:57" hidden="1" x14ac:dyDescent="0.35">
      <c r="A100" s="19"/>
      <c r="B100" s="19"/>
      <c r="C100" s="19"/>
      <c r="D100" s="439" t="s">
        <v>327</v>
      </c>
      <c r="E100" s="439"/>
      <c r="F100" s="443">
        <f>(M62/2)/SUM($M$60+$M$62+$M$66)</f>
        <v>0.19230769230769232</v>
      </c>
      <c r="G100" s="444">
        <f>IF($G$19="Yes",IF($G$21="No",K62,0),0)</f>
        <v>0</v>
      </c>
      <c r="H100" s="970">
        <f>L62</f>
        <v>10</v>
      </c>
      <c r="K100" s="978">
        <f>F100*G100/H100*100</f>
        <v>0</v>
      </c>
      <c r="L100" s="19"/>
      <c r="M100" s="19"/>
      <c r="N100" s="19"/>
      <c r="O100" s="19"/>
      <c r="P100" s="19"/>
      <c r="Q100" s="19"/>
      <c r="R100" s="374"/>
      <c r="S100" s="374"/>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row>
    <row r="101" spans="1:57" hidden="1" x14ac:dyDescent="0.35">
      <c r="A101" s="19"/>
      <c r="B101" s="19"/>
      <c r="C101" s="19"/>
      <c r="D101" s="439" t="s">
        <v>329</v>
      </c>
      <c r="F101" s="443">
        <f>(M62/2)/SUM($M$60+$M$62+$M$66)</f>
        <v>0.19230769230769232</v>
      </c>
      <c r="G101" s="444">
        <f>IF($G$19="Yes",IF($G$21="No",K62,0),0)</f>
        <v>0</v>
      </c>
      <c r="H101" s="970">
        <f>L62</f>
        <v>10</v>
      </c>
      <c r="K101" s="978">
        <f>F101*G101/H101*100</f>
        <v>0</v>
      </c>
      <c r="L101" s="19"/>
      <c r="M101" s="19"/>
      <c r="N101" s="19"/>
      <c r="O101" s="19"/>
      <c r="P101" s="19"/>
      <c r="Q101" s="374"/>
      <c r="R101" s="19"/>
      <c r="S101" s="19"/>
      <c r="T101" s="374"/>
      <c r="U101" s="374"/>
      <c r="V101" s="374"/>
      <c r="W101" s="374"/>
      <c r="X101" s="374"/>
      <c r="Y101" s="374"/>
      <c r="Z101" s="374"/>
      <c r="AA101" s="374"/>
      <c r="AB101" s="374"/>
      <c r="AC101" s="374"/>
      <c r="AD101" s="374"/>
      <c r="AE101" s="374"/>
      <c r="AF101" s="374"/>
      <c r="AG101" s="374"/>
      <c r="AH101" s="374"/>
      <c r="AI101" s="374"/>
      <c r="AJ101" s="374"/>
      <c r="AK101" s="374"/>
      <c r="AL101" s="374"/>
      <c r="AM101" s="374"/>
      <c r="AN101" s="374"/>
      <c r="AO101" s="374"/>
      <c r="AP101" s="19"/>
    </row>
    <row r="102" spans="1:57" hidden="1" x14ac:dyDescent="0.35">
      <c r="A102" s="374"/>
      <c r="B102" s="374"/>
      <c r="C102" s="374"/>
      <c r="D102" s="439" t="s">
        <v>331</v>
      </c>
      <c r="F102" s="443">
        <f>M66/SUM($M$60+$M$62+$M$66)</f>
        <v>0.23076923076923078</v>
      </c>
      <c r="G102" s="444">
        <f>IF($G$19="Yes",IF($G$21="No",K66,0),0)</f>
        <v>0</v>
      </c>
      <c r="H102" s="970">
        <f>L66</f>
        <v>10</v>
      </c>
      <c r="K102" s="978">
        <f>F102*G102/H102*100</f>
        <v>0</v>
      </c>
      <c r="L102" s="374"/>
      <c r="M102" s="374"/>
      <c r="N102" s="374"/>
      <c r="O102" s="374"/>
      <c r="P102" s="374"/>
      <c r="Q102" s="19"/>
      <c r="R102" s="384"/>
      <c r="S102" s="384"/>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374"/>
      <c r="AQ102" s="19"/>
      <c r="AR102" s="19"/>
      <c r="AS102" s="19"/>
    </row>
    <row r="103" spans="1:57" s="19" customFormat="1" ht="25" hidden="1" x14ac:dyDescent="0.4">
      <c r="A103" s="374"/>
      <c r="D103" s="77" t="s">
        <v>98</v>
      </c>
      <c r="E103" s="137"/>
      <c r="F103" s="443">
        <f>SUM(F99:F102)</f>
        <v>1</v>
      </c>
      <c r="G103" s="446"/>
      <c r="H103" s="970"/>
      <c r="I103" s="140"/>
      <c r="J103" s="140"/>
      <c r="K103" s="979">
        <f>SUM(K99:K102)</f>
        <v>0</v>
      </c>
      <c r="Q103" s="384"/>
      <c r="R103" s="388"/>
      <c r="S103" s="388"/>
      <c r="T103" s="384"/>
      <c r="U103" s="384"/>
      <c r="V103" s="384"/>
      <c r="W103" s="384"/>
      <c r="X103" s="384"/>
      <c r="Y103" s="384"/>
      <c r="Z103" s="384"/>
      <c r="AA103" s="384"/>
      <c r="AB103" s="384"/>
      <c r="AC103" s="384"/>
      <c r="AD103" s="384"/>
      <c r="AE103" s="384"/>
      <c r="AF103" s="384"/>
      <c r="AG103" s="384"/>
      <c r="AH103" s="384"/>
      <c r="AI103" s="384"/>
      <c r="AJ103" s="384"/>
      <c r="AK103" s="384"/>
      <c r="AL103" s="384"/>
      <c r="AM103" s="384"/>
      <c r="AN103" s="384"/>
      <c r="AO103" s="384"/>
      <c r="AQ103" s="374"/>
      <c r="AR103" s="374"/>
      <c r="AS103" s="374"/>
      <c r="AU103" s="77"/>
      <c r="AV103" s="77"/>
      <c r="AW103" s="77"/>
      <c r="AX103" s="77"/>
      <c r="AY103" s="77"/>
      <c r="AZ103" s="77"/>
      <c r="BA103" s="77"/>
      <c r="BB103" s="77"/>
      <c r="BC103" s="77"/>
      <c r="BD103" s="77"/>
      <c r="BE103" s="77"/>
    </row>
    <row r="104" spans="1:57" s="19" customFormat="1" ht="20" hidden="1" x14ac:dyDescent="0.4">
      <c r="A104" s="384"/>
      <c r="B104" s="384"/>
      <c r="C104" s="384"/>
      <c r="D104" s="388"/>
      <c r="E104" s="388"/>
      <c r="F104" s="388"/>
      <c r="G104" s="384"/>
      <c r="H104" s="796"/>
      <c r="I104" s="796"/>
      <c r="J104" s="796"/>
      <c r="K104" s="57"/>
      <c r="L104" s="384"/>
      <c r="M104" s="384"/>
      <c r="N104" s="384"/>
      <c r="O104" s="384"/>
      <c r="P104" s="384"/>
      <c r="Q104" s="388"/>
      <c r="T104" s="388"/>
      <c r="U104" s="388"/>
      <c r="V104" s="388"/>
      <c r="W104" s="388"/>
      <c r="X104" s="388"/>
      <c r="Y104" s="388"/>
      <c r="Z104" s="388"/>
      <c r="AA104" s="388"/>
      <c r="AB104" s="388"/>
      <c r="AC104" s="388"/>
      <c r="AD104" s="388"/>
      <c r="AE104" s="388"/>
      <c r="AF104" s="388"/>
      <c r="AG104" s="388"/>
      <c r="AH104" s="388"/>
      <c r="AI104" s="388"/>
      <c r="AJ104" s="388"/>
      <c r="AK104" s="388"/>
      <c r="AL104" s="388"/>
      <c r="AM104" s="388"/>
      <c r="AN104" s="388"/>
      <c r="AO104" s="388"/>
      <c r="AP104" s="384"/>
      <c r="AU104" s="77"/>
      <c r="AV104" s="77"/>
      <c r="AW104" s="77"/>
      <c r="AX104" s="77"/>
      <c r="AY104" s="77"/>
      <c r="AZ104" s="77"/>
      <c r="BA104" s="77"/>
      <c r="BB104" s="77"/>
      <c r="BC104" s="77"/>
      <c r="BD104" s="77"/>
      <c r="BE104" s="77"/>
    </row>
    <row r="105" spans="1:57" s="19" customFormat="1" ht="20" hidden="1" x14ac:dyDescent="0.4">
      <c r="A105" s="388"/>
      <c r="B105" s="388"/>
      <c r="C105" s="388"/>
      <c r="D105" s="388"/>
      <c r="E105" s="388"/>
      <c r="F105" s="388"/>
      <c r="G105" s="388"/>
      <c r="H105" s="822"/>
      <c r="I105" s="822"/>
      <c r="J105" s="822"/>
      <c r="K105" s="54"/>
      <c r="L105" s="388"/>
      <c r="M105" s="388"/>
      <c r="N105" s="388"/>
      <c r="O105" s="388"/>
      <c r="P105" s="388"/>
      <c r="R105" s="388"/>
      <c r="S105" s="388"/>
      <c r="AP105" s="388"/>
      <c r="AQ105" s="384"/>
      <c r="AR105" s="384"/>
      <c r="AS105" s="384"/>
      <c r="AT105" s="374"/>
      <c r="AU105" s="77"/>
      <c r="AV105" s="77"/>
      <c r="AW105" s="77"/>
      <c r="AX105" s="77"/>
      <c r="AY105" s="77"/>
      <c r="AZ105" s="77"/>
      <c r="BA105" s="77"/>
      <c r="BB105" s="77"/>
      <c r="BC105" s="77"/>
      <c r="BD105" s="77"/>
      <c r="BE105" s="77"/>
    </row>
    <row r="106" spans="1:57" s="384" customFormat="1" ht="20" hidden="1" x14ac:dyDescent="0.4">
      <c r="A106" s="19"/>
      <c r="B106" s="19"/>
      <c r="C106" s="19"/>
      <c r="D106" s="388"/>
      <c r="E106" s="388"/>
      <c r="F106" s="388"/>
      <c r="G106" s="19"/>
      <c r="H106" s="804"/>
      <c r="I106" s="804"/>
      <c r="J106" s="804"/>
      <c r="K106" s="18"/>
      <c r="L106" s="19"/>
      <c r="M106" s="19"/>
      <c r="N106" s="19"/>
      <c r="O106" s="19"/>
      <c r="P106" s="19"/>
      <c r="Q106" s="388"/>
      <c r="R106" s="388"/>
      <c r="S106" s="388"/>
      <c r="T106" s="388"/>
      <c r="U106" s="388"/>
      <c r="V106" s="388"/>
      <c r="W106" s="388"/>
      <c r="X106" s="388"/>
      <c r="Y106" s="388"/>
      <c r="Z106" s="388"/>
      <c r="AA106" s="388"/>
      <c r="AB106" s="388"/>
      <c r="AC106" s="388"/>
      <c r="AD106" s="388"/>
      <c r="AE106" s="388"/>
      <c r="AF106" s="388"/>
      <c r="AG106" s="388"/>
      <c r="AH106" s="388"/>
      <c r="AI106" s="388"/>
      <c r="AJ106" s="388"/>
      <c r="AK106" s="388"/>
      <c r="AL106" s="388"/>
      <c r="AM106" s="388"/>
      <c r="AN106" s="388"/>
      <c r="AO106" s="388"/>
      <c r="AP106" s="19"/>
      <c r="AQ106" s="388"/>
      <c r="AR106" s="388"/>
      <c r="AS106" s="388"/>
      <c r="AT106" s="19"/>
      <c r="AU106" s="19"/>
      <c r="AV106" s="19"/>
      <c r="AW106" s="19"/>
      <c r="AX106" s="19"/>
      <c r="AY106" s="19"/>
      <c r="AZ106" s="19"/>
      <c r="BA106" s="19"/>
      <c r="BB106" s="19"/>
      <c r="BC106" s="19"/>
      <c r="BD106" s="19"/>
      <c r="BE106" s="19"/>
    </row>
    <row r="107" spans="1:57" s="388" customFormat="1" ht="22" hidden="1" customHeight="1" x14ac:dyDescent="0.4">
      <c r="D107" s="19"/>
      <c r="E107" s="19"/>
      <c r="F107" s="19"/>
      <c r="H107" s="822"/>
      <c r="I107" s="822"/>
      <c r="J107" s="822"/>
      <c r="K107" s="54"/>
      <c r="AQ107" s="19"/>
      <c r="AR107" s="19"/>
      <c r="AS107" s="19"/>
      <c r="AT107" s="384"/>
      <c r="AU107" s="19"/>
      <c r="AV107" s="19"/>
      <c r="AW107" s="19"/>
      <c r="AX107" s="19"/>
      <c r="AY107" s="19"/>
      <c r="AZ107" s="19"/>
      <c r="BA107" s="19"/>
      <c r="BB107" s="19"/>
      <c r="BC107" s="19"/>
      <c r="BD107" s="19"/>
      <c r="BE107" s="19"/>
    </row>
    <row r="108" spans="1:57" s="19" customFormat="1" ht="25" hidden="1" x14ac:dyDescent="0.5">
      <c r="B108" s="388"/>
      <c r="C108" s="388"/>
      <c r="D108" s="462" t="s">
        <v>347</v>
      </c>
      <c r="E108" s="313"/>
      <c r="F108" s="451"/>
      <c r="G108" s="436"/>
      <c r="H108" s="436"/>
      <c r="I108" s="436"/>
      <c r="J108" s="436"/>
      <c r="K108" s="436"/>
      <c r="L108" s="436"/>
      <c r="M108" s="436"/>
      <c r="N108" s="436"/>
      <c r="O108" s="436"/>
      <c r="P108" s="436"/>
      <c r="Q108" s="388"/>
      <c r="T108" s="388"/>
      <c r="U108" s="388"/>
      <c r="V108" s="388"/>
      <c r="W108" s="388"/>
      <c r="X108" s="388"/>
      <c r="Y108" s="388"/>
      <c r="Z108" s="388"/>
      <c r="AA108" s="388"/>
      <c r="AB108" s="388"/>
      <c r="AC108" s="388"/>
      <c r="AD108" s="388"/>
      <c r="AE108" s="388"/>
      <c r="AF108" s="388"/>
      <c r="AG108" s="388"/>
      <c r="AH108" s="388"/>
      <c r="AI108" s="388"/>
      <c r="AJ108" s="388"/>
      <c r="AK108" s="388"/>
      <c r="AL108" s="388"/>
      <c r="AM108" s="388"/>
      <c r="AN108" s="388"/>
      <c r="AO108" s="388"/>
      <c r="AP108" s="388"/>
      <c r="AQ108" s="388"/>
      <c r="AR108" s="388"/>
      <c r="AS108" s="388"/>
      <c r="AT108" s="388"/>
      <c r="AU108" s="374"/>
      <c r="AV108" s="374"/>
      <c r="AW108" s="374"/>
      <c r="AX108" s="374"/>
      <c r="AY108" s="374"/>
      <c r="AZ108" s="374"/>
      <c r="BA108" s="374"/>
      <c r="BB108" s="374"/>
      <c r="BC108" s="374"/>
      <c r="BD108" s="374"/>
      <c r="BE108" s="374"/>
    </row>
    <row r="109" spans="1:57" s="388" customFormat="1" ht="31" hidden="1" customHeight="1" x14ac:dyDescent="0.4">
      <c r="A109" s="19"/>
      <c r="D109" s="1774" t="s">
        <v>119</v>
      </c>
      <c r="E109" s="1769" t="s">
        <v>348</v>
      </c>
      <c r="F109" s="1769"/>
      <c r="G109" s="1769"/>
      <c r="H109" s="1769" t="s">
        <v>251</v>
      </c>
      <c r="I109" s="1769"/>
      <c r="J109" s="1769"/>
      <c r="K109" s="1769"/>
      <c r="L109" s="1769"/>
      <c r="M109" s="1776" t="s">
        <v>349</v>
      </c>
      <c r="N109" s="1769" t="s">
        <v>350</v>
      </c>
      <c r="O109" s="1769"/>
      <c r="P109" s="176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T109" s="19"/>
      <c r="AU109" s="19"/>
      <c r="AV109" s="19"/>
      <c r="AW109" s="19"/>
      <c r="AX109" s="19"/>
      <c r="AY109" s="19"/>
      <c r="AZ109" s="19"/>
      <c r="BA109" s="19"/>
      <c r="BB109" s="19"/>
      <c r="BC109" s="19"/>
      <c r="BD109" s="19"/>
      <c r="BE109" s="19"/>
    </row>
    <row r="110" spans="1:57" s="388" customFormat="1" ht="31" hidden="1" customHeight="1" x14ac:dyDescent="0.4">
      <c r="A110" s="19"/>
      <c r="B110" s="19"/>
      <c r="C110" s="19"/>
      <c r="D110" s="1775"/>
      <c r="E110" s="453" t="s">
        <v>97</v>
      </c>
      <c r="F110" s="455" t="s">
        <v>121</v>
      </c>
      <c r="G110" s="457" t="s">
        <v>351</v>
      </c>
      <c r="H110" s="971" t="s">
        <v>97</v>
      </c>
      <c r="I110" s="987"/>
      <c r="J110" s="987"/>
      <c r="K110" s="980" t="s">
        <v>121</v>
      </c>
      <c r="L110" s="457" t="s">
        <v>351</v>
      </c>
      <c r="M110" s="1776"/>
      <c r="N110" s="457" t="s">
        <v>352</v>
      </c>
      <c r="O110" s="457" t="s">
        <v>251</v>
      </c>
      <c r="P110" s="1630" t="s">
        <v>98</v>
      </c>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U110" s="384"/>
      <c r="AV110" s="384"/>
      <c r="AW110" s="384"/>
      <c r="AX110" s="384"/>
      <c r="AY110" s="384"/>
      <c r="AZ110" s="384"/>
      <c r="BA110" s="384"/>
      <c r="BB110" s="384"/>
      <c r="BC110" s="384"/>
      <c r="BD110" s="384"/>
      <c r="BE110" s="384"/>
    </row>
    <row r="111" spans="1:57" s="388" customFormat="1" ht="31" hidden="1" customHeight="1" x14ac:dyDescent="0.4">
      <c r="A111" s="19"/>
      <c r="B111" s="19"/>
      <c r="C111" s="19"/>
      <c r="D111" s="452" t="s">
        <v>353</v>
      </c>
      <c r="E111" s="454">
        <v>1</v>
      </c>
      <c r="F111" s="456">
        <v>1</v>
      </c>
      <c r="G111" s="458">
        <f>F85+F86+F89</f>
        <v>0.33333333333333331</v>
      </c>
      <c r="H111" s="972">
        <v>1</v>
      </c>
      <c r="I111" s="988"/>
      <c r="J111" s="988"/>
      <c r="K111" s="981">
        <v>1</v>
      </c>
      <c r="L111" s="458">
        <f>F87+F88</f>
        <v>0.23809523809523808</v>
      </c>
      <c r="M111" s="459">
        <f>SUM(G111,L111)</f>
        <v>0.5714285714285714</v>
      </c>
      <c r="N111" s="465">
        <f>K85+K86+K89</f>
        <v>0</v>
      </c>
      <c r="O111" s="465">
        <f>K87+K88</f>
        <v>0</v>
      </c>
      <c r="P111" s="466">
        <f>SUM(N111:O111)</f>
        <v>0</v>
      </c>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row>
    <row r="112" spans="1:57" s="19" customFormat="1" ht="32.25" hidden="1" customHeight="1" x14ac:dyDescent="0.4">
      <c r="D112" s="452" t="s">
        <v>354</v>
      </c>
      <c r="E112" s="454">
        <v>1</v>
      </c>
      <c r="F112" s="456">
        <v>1</v>
      </c>
      <c r="G112" s="458">
        <f>F90+F91+F93</f>
        <v>0.31746031746031744</v>
      </c>
      <c r="H112" s="972">
        <v>1</v>
      </c>
      <c r="I112" s="988"/>
      <c r="J112" s="988"/>
      <c r="K112" s="981">
        <v>1</v>
      </c>
      <c r="L112" s="458">
        <f>F92</f>
        <v>0.1111111111111111</v>
      </c>
      <c r="M112" s="459">
        <f>SUM(G112,L112)</f>
        <v>0.42857142857142855</v>
      </c>
      <c r="N112" s="465">
        <f>K90+K91+K93</f>
        <v>0</v>
      </c>
      <c r="O112" s="465">
        <f>K92</f>
        <v>0</v>
      </c>
      <c r="P112" s="466">
        <f>SUM(N112:O112)</f>
        <v>0</v>
      </c>
      <c r="AT112" s="388"/>
    </row>
    <row r="113" spans="1:57" s="19" customFormat="1" ht="32.25" hidden="1" customHeight="1" x14ac:dyDescent="0.4">
      <c r="D113" s="463" t="s">
        <v>128</v>
      </c>
      <c r="E113" s="461">
        <f t="shared" ref="E113:L113" si="1">SUM(E111:E112)</f>
        <v>2</v>
      </c>
      <c r="F113" s="461">
        <f t="shared" si="1"/>
        <v>2</v>
      </c>
      <c r="G113" s="460">
        <f t="shared" si="1"/>
        <v>0.6507936507936507</v>
      </c>
      <c r="H113" s="973">
        <f t="shared" si="1"/>
        <v>2</v>
      </c>
      <c r="I113" s="989"/>
      <c r="J113" s="989"/>
      <c r="K113" s="982">
        <f t="shared" si="1"/>
        <v>2</v>
      </c>
      <c r="L113" s="460">
        <f t="shared" si="1"/>
        <v>0.34920634920634919</v>
      </c>
      <c r="M113" s="460">
        <v>1</v>
      </c>
      <c r="N113" s="467">
        <f>SUM(N111:N112)</f>
        <v>0</v>
      </c>
      <c r="O113" s="467">
        <f>SUM(O111:O112)</f>
        <v>0</v>
      </c>
      <c r="P113" s="467">
        <f>SUM(P111:P112)</f>
        <v>0</v>
      </c>
      <c r="AU113" s="388"/>
      <c r="AV113" s="388"/>
      <c r="AW113" s="388"/>
      <c r="AX113" s="388"/>
      <c r="AY113" s="388"/>
      <c r="AZ113" s="388"/>
      <c r="BA113" s="388"/>
      <c r="BB113" s="388"/>
      <c r="BC113" s="388"/>
      <c r="BD113" s="388"/>
      <c r="BE113" s="388"/>
    </row>
    <row r="114" spans="1:57" s="19" customFormat="1" ht="32.25" hidden="1" customHeight="1" x14ac:dyDescent="0.5">
      <c r="D114" s="77"/>
      <c r="E114" s="77"/>
      <c r="F114" s="77"/>
      <c r="G114" s="77"/>
      <c r="H114" s="140"/>
      <c r="I114" s="140"/>
      <c r="J114" s="140"/>
      <c r="K114" s="77"/>
      <c r="L114" s="77"/>
      <c r="M114" s="77"/>
      <c r="N114" s="139"/>
      <c r="O114" s="135"/>
      <c r="P114" s="77"/>
      <c r="R114" s="77"/>
      <c r="S114" s="77"/>
      <c r="AU114" s="388"/>
      <c r="AV114" s="388"/>
      <c r="AW114" s="388"/>
      <c r="AX114" s="388"/>
      <c r="AY114" s="388"/>
      <c r="AZ114" s="388"/>
      <c r="BA114" s="388"/>
      <c r="BB114" s="388"/>
      <c r="BC114" s="388"/>
      <c r="BD114" s="388"/>
      <c r="BE114" s="388"/>
    </row>
    <row r="115" spans="1:57" s="19" customFormat="1" ht="25" hidden="1" x14ac:dyDescent="0.5">
      <c r="D115" s="462" t="s">
        <v>357</v>
      </c>
      <c r="E115" s="313"/>
      <c r="F115" s="451"/>
      <c r="G115" s="436"/>
      <c r="H115" s="436"/>
      <c r="I115" s="436"/>
      <c r="J115" s="436"/>
      <c r="K115" s="436"/>
      <c r="L115" s="436"/>
      <c r="M115" s="436"/>
      <c r="N115" s="436"/>
      <c r="O115" s="436"/>
      <c r="P115" s="436"/>
      <c r="Q115" s="77"/>
      <c r="R115" s="77"/>
      <c r="S115" s="77"/>
      <c r="T115" s="77"/>
      <c r="AU115" s="388"/>
      <c r="AV115" s="388"/>
      <c r="AW115" s="388"/>
      <c r="AX115" s="388"/>
      <c r="AY115" s="388"/>
      <c r="AZ115" s="388"/>
      <c r="BA115" s="388"/>
      <c r="BB115" s="388"/>
      <c r="BC115" s="388"/>
      <c r="BD115" s="388"/>
      <c r="BE115" s="388"/>
    </row>
    <row r="116" spans="1:57" s="19" customFormat="1" ht="34" hidden="1" customHeight="1" x14ac:dyDescent="0.35">
      <c r="B116" s="77"/>
      <c r="C116" s="77"/>
      <c r="D116" s="1774" t="s">
        <v>119</v>
      </c>
      <c r="E116" s="1769" t="s">
        <v>348</v>
      </c>
      <c r="F116" s="1769"/>
      <c r="G116" s="1769"/>
      <c r="H116" s="1769" t="s">
        <v>251</v>
      </c>
      <c r="I116" s="1769"/>
      <c r="J116" s="1769"/>
      <c r="K116" s="1769"/>
      <c r="L116" s="1769"/>
      <c r="M116" s="1776" t="s">
        <v>349</v>
      </c>
      <c r="N116" s="1769" t="s">
        <v>350</v>
      </c>
      <c r="O116" s="1769"/>
      <c r="P116" s="1769"/>
      <c r="Q116" s="77"/>
      <c r="R116" s="77"/>
      <c r="S116" s="77"/>
      <c r="T116" s="77"/>
    </row>
    <row r="117" spans="1:57" s="19" customFormat="1" hidden="1" x14ac:dyDescent="0.35">
      <c r="A117" s="77"/>
      <c r="B117" s="77"/>
      <c r="C117" s="77"/>
      <c r="D117" s="1775"/>
      <c r="E117" s="453" t="s">
        <v>97</v>
      </c>
      <c r="F117" s="455" t="s">
        <v>121</v>
      </c>
      <c r="G117" s="457" t="s">
        <v>351</v>
      </c>
      <c r="H117" s="971" t="s">
        <v>97</v>
      </c>
      <c r="I117" s="987"/>
      <c r="J117" s="987"/>
      <c r="K117" s="980" t="s">
        <v>121</v>
      </c>
      <c r="L117" s="457" t="s">
        <v>351</v>
      </c>
      <c r="M117" s="1776"/>
      <c r="N117" s="457" t="s">
        <v>352</v>
      </c>
      <c r="O117" s="457" t="s">
        <v>251</v>
      </c>
      <c r="P117" s="1630" t="s">
        <v>98</v>
      </c>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row>
    <row r="118" spans="1:57" s="19" customFormat="1" ht="40" hidden="1" customHeight="1" x14ac:dyDescent="0.35">
      <c r="A118" s="77"/>
      <c r="B118" s="77"/>
      <c r="C118" s="77"/>
      <c r="D118" s="452" t="s">
        <v>354</v>
      </c>
      <c r="E118" s="454">
        <v>1</v>
      </c>
      <c r="F118" s="456">
        <v>1</v>
      </c>
      <c r="G118" s="458">
        <f>F99+F100+F102</f>
        <v>0.80769230769230771</v>
      </c>
      <c r="H118" s="972">
        <v>1</v>
      </c>
      <c r="I118" s="988"/>
      <c r="J118" s="988"/>
      <c r="K118" s="981">
        <v>1</v>
      </c>
      <c r="L118" s="458">
        <f>F101</f>
        <v>0.19230769230769232</v>
      </c>
      <c r="M118" s="459">
        <f>SUM(G118,L118)</f>
        <v>1</v>
      </c>
      <c r="N118" s="465">
        <f>K99+K100+K102</f>
        <v>0</v>
      </c>
      <c r="O118" s="465">
        <f>K101</f>
        <v>0</v>
      </c>
      <c r="P118" s="466">
        <f>SUM(N118:O118)</f>
        <v>0</v>
      </c>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row>
    <row r="119" spans="1:57" s="19" customFormat="1" hidden="1" x14ac:dyDescent="0.35">
      <c r="A119" s="77"/>
      <c r="B119" s="77"/>
      <c r="C119" s="77"/>
      <c r="D119" s="463" t="s">
        <v>128</v>
      </c>
      <c r="E119" s="461">
        <f t="shared" ref="E119:L119" si="2">SUM(E118:E118)</f>
        <v>1</v>
      </c>
      <c r="F119" s="461">
        <f t="shared" si="2"/>
        <v>1</v>
      </c>
      <c r="G119" s="460">
        <f t="shared" si="2"/>
        <v>0.80769230769230771</v>
      </c>
      <c r="H119" s="973">
        <f t="shared" si="2"/>
        <v>1</v>
      </c>
      <c r="I119" s="989"/>
      <c r="J119" s="989"/>
      <c r="K119" s="982">
        <f t="shared" si="2"/>
        <v>1</v>
      </c>
      <c r="L119" s="460">
        <f t="shared" si="2"/>
        <v>0.19230769230769232</v>
      </c>
      <c r="M119" s="460">
        <v>1</v>
      </c>
      <c r="N119" s="467">
        <f>SUM(N118:N118)</f>
        <v>0</v>
      </c>
      <c r="O119" s="467">
        <f>SUM(O118:O118)</f>
        <v>0</v>
      </c>
      <c r="P119" s="467">
        <f>SUM(P118:P118)</f>
        <v>0</v>
      </c>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row>
    <row r="120" spans="1:57" hidden="1" x14ac:dyDescent="0.35">
      <c r="AT120" s="19"/>
      <c r="AU120" s="19"/>
      <c r="AV120" s="19"/>
      <c r="AW120" s="19"/>
      <c r="AX120" s="19"/>
      <c r="AY120" s="19"/>
      <c r="AZ120" s="19"/>
      <c r="BA120" s="19"/>
      <c r="BB120" s="19"/>
      <c r="BC120" s="19"/>
      <c r="BD120" s="19"/>
      <c r="BE120" s="19"/>
    </row>
    <row r="121" spans="1:57" hidden="1" x14ac:dyDescent="0.35">
      <c r="AU121" s="19"/>
      <c r="AV121" s="19"/>
      <c r="AW121" s="19"/>
      <c r="AX121" s="19"/>
      <c r="AY121" s="19"/>
      <c r="AZ121" s="19"/>
      <c r="BA121" s="19"/>
      <c r="BB121" s="19"/>
      <c r="BC121" s="19"/>
      <c r="BD121" s="19"/>
      <c r="BE121" s="19"/>
    </row>
    <row r="122" spans="1:57" hidden="1" x14ac:dyDescent="0.35">
      <c r="AU122" s="19"/>
      <c r="AV122" s="19"/>
      <c r="AW122" s="19"/>
      <c r="AX122" s="19"/>
      <c r="AY122" s="19"/>
      <c r="AZ122" s="19"/>
      <c r="BA122" s="19"/>
      <c r="BB122" s="19"/>
      <c r="BC122" s="19"/>
      <c r="BD122" s="19"/>
      <c r="BE122" s="19"/>
    </row>
    <row r="123" spans="1:57" hidden="1" x14ac:dyDescent="0.35">
      <c r="AU123" s="19"/>
      <c r="AV123" s="19"/>
      <c r="AW123" s="19"/>
      <c r="AX123" s="19"/>
      <c r="AY123" s="19"/>
      <c r="AZ123" s="19"/>
      <c r="BA123" s="19"/>
      <c r="BB123" s="19"/>
      <c r="BC123" s="19"/>
      <c r="BD123" s="19"/>
      <c r="BE123" s="19"/>
    </row>
    <row r="124" spans="1:57" hidden="1" x14ac:dyDescent="0.35"/>
    <row r="125" spans="1:57" hidden="1" x14ac:dyDescent="0.35"/>
  </sheetData>
  <sheetProtection algorithmName="SHA-512" hashValue="D6DjbRjw321qTqzsfF1DhJJmFV90lEB5VSCDtPHSh1ADlzPFCCg+e5vkCBjGMNkzObLPQWu0SRlEUjbVjcKGwg==" saltValue="WCh2NCYywhgHl6rESh0eRQ==" spinCount="100000" sheet="1" objects="1" scenarios="1"/>
  <mergeCells count="30">
    <mergeCell ref="H4:H5"/>
    <mergeCell ref="B3:F5"/>
    <mergeCell ref="D20:F20"/>
    <mergeCell ref="D22:F22"/>
    <mergeCell ref="N81:O84"/>
    <mergeCell ref="N74:O80"/>
    <mergeCell ref="H74:L78"/>
    <mergeCell ref="D19:F19"/>
    <mergeCell ref="D21:F21"/>
    <mergeCell ref="E57:G57"/>
    <mergeCell ref="C12:F12"/>
    <mergeCell ref="H16:M16"/>
    <mergeCell ref="N25:P25"/>
    <mergeCell ref="C13:F13"/>
    <mergeCell ref="E24:G24"/>
    <mergeCell ref="N24:P24"/>
    <mergeCell ref="D116:D117"/>
    <mergeCell ref="E116:G116"/>
    <mergeCell ref="H116:L116"/>
    <mergeCell ref="M116:M117"/>
    <mergeCell ref="N116:P116"/>
    <mergeCell ref="B7:F7"/>
    <mergeCell ref="H109:L109"/>
    <mergeCell ref="M109:M110"/>
    <mergeCell ref="N109:P109"/>
    <mergeCell ref="N85:O88"/>
    <mergeCell ref="D109:D110"/>
    <mergeCell ref="E109:G109"/>
    <mergeCell ref="N21:P22"/>
    <mergeCell ref="C58:F58"/>
  </mergeCells>
  <conditionalFormatting sqref="B26:H50 B59:H68">
    <cfRule type="expression" dxfId="25" priority="33">
      <formula>$G$19="No"</formula>
    </cfRule>
  </conditionalFormatting>
  <conditionalFormatting sqref="B26:H50">
    <cfRule type="expression" dxfId="24" priority="32" stopIfTrue="1">
      <formula>$G$21="No"</formula>
    </cfRule>
  </conditionalFormatting>
  <conditionalFormatting sqref="B59:H68">
    <cfRule type="expression" dxfId="23" priority="31">
      <formula>$G$21="Yes"</formula>
    </cfRule>
  </conditionalFormatting>
  <conditionalFormatting sqref="B62:H68">
    <cfRule type="expression" dxfId="22" priority="2">
      <formula>$F$60="Window AC-Tenant Provided"</formula>
    </cfRule>
  </conditionalFormatting>
  <conditionalFormatting sqref="H3">
    <cfRule type="cellIs" dxfId="21" priority="9" operator="equal">
      <formula>"Complete"</formula>
    </cfRule>
    <cfRule type="cellIs" dxfId="20" priority="10" operator="equal">
      <formula>"Incomplete"</formula>
    </cfRule>
  </conditionalFormatting>
  <conditionalFormatting sqref="H62">
    <cfRule type="expression" dxfId="19" priority="1">
      <formula>$H$62="Skip rest of this section"</formula>
    </cfRule>
  </conditionalFormatting>
  <dataValidations count="15">
    <dataValidation type="list" allowBlank="1" showInputMessage="1" showErrorMessage="1" sqref="F46 F33" xr:uid="{00000000-0002-0000-0600-000000000000}">
      <formula1>$R$38:$R$41</formula1>
    </dataValidation>
    <dataValidation type="list" allowBlank="1" showInputMessage="1" showErrorMessage="1" sqref="F48" xr:uid="{00000000-0002-0000-0600-000001000000}">
      <formula1>$R$72:$R$76</formula1>
    </dataValidation>
    <dataValidation type="list" allowBlank="1" showInputMessage="1" showErrorMessage="1" sqref="F37" xr:uid="{00000000-0002-0000-0600-000002000000}">
      <formula1>$R$49:$R$53</formula1>
    </dataValidation>
    <dataValidation type="list" allowBlank="1" showInputMessage="1" showErrorMessage="1" sqref="F35" xr:uid="{00000000-0002-0000-0600-000003000000}">
      <formula1>$R$44:$R$46</formula1>
    </dataValidation>
    <dataValidation type="list" allowBlank="1" showInputMessage="1" showErrorMessage="1" sqref="G21" xr:uid="{00000000-0002-0000-0600-000004000000}">
      <formula1>$R$23:$R$24</formula1>
    </dataValidation>
    <dataValidation type="list" allowBlank="1" showInputMessage="1" showErrorMessage="1" sqref="V25:V27 V52:V53 V48 V55:V58 F35 V30:V46" xr:uid="{00000000-0002-0000-0600-000005000000}">
      <formula1>#REF!</formula1>
    </dataValidation>
    <dataValidation type="list" allowBlank="1" showInputMessage="1" showErrorMessage="1" sqref="F42" xr:uid="{00000000-0002-0000-0600-000006000000}">
      <formula1>$R$57:$R$58</formula1>
    </dataValidation>
    <dataValidation type="list" allowBlank="1" showInputMessage="1" showErrorMessage="1" sqref="F62" xr:uid="{00000000-0002-0000-0600-000007000000}">
      <formula1>$R$90:$R$92</formula1>
    </dataValidation>
    <dataValidation type="list" allowBlank="1" showInputMessage="1" showErrorMessage="1" sqref="F66" xr:uid="{00000000-0002-0000-0600-000008000000}">
      <formula1>$R$95:$R$98</formula1>
    </dataValidation>
    <dataValidation type="list" allowBlank="1" showInputMessage="1" showErrorMessage="1" sqref="G19" xr:uid="{00000000-0002-0000-0600-000009000000}">
      <formula1>$R$19:$R$20</formula1>
    </dataValidation>
    <dataValidation type="list" allowBlank="1" showInputMessage="1" showErrorMessage="1" sqref="F29" xr:uid="{00000000-0002-0000-0600-00000A000000}">
      <formula1>$R$29:$R$30</formula1>
    </dataValidation>
    <dataValidation type="list" allowBlank="1" showInputMessage="1" showErrorMessage="1" sqref="F31" xr:uid="{00000000-0002-0000-0600-00000B000000}">
      <formula1>$R$33:$R$35</formula1>
    </dataValidation>
    <dataValidation type="list" allowBlank="1" showInputMessage="1" showErrorMessage="1" sqref="F44" xr:uid="{00000000-0002-0000-0600-00000C000000}">
      <formula1>$R$61:$R$63</formula1>
    </dataValidation>
    <dataValidation type="list" allowBlank="1" showInputMessage="1" showErrorMessage="1" sqref="F60" xr:uid="{00000000-0002-0000-0600-00000D000000}">
      <formula1>$S$85:$Z$85</formula1>
    </dataValidation>
    <dataValidation type="list" allowBlank="1" showInputMessage="1" showErrorMessage="1" sqref="F64" xr:uid="{00000000-0002-0000-0600-00000E000000}">
      <formula1>$S$89:$V$89</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4F927-3F7C-CC4C-B3B5-94BA54C1204D}">
  <dimension ref="B2:H189"/>
  <sheetViews>
    <sheetView zoomScale="70" zoomScaleNormal="70" workbookViewId="0">
      <selection activeCell="O23" sqref="O23"/>
    </sheetView>
  </sheetViews>
  <sheetFormatPr defaultColWidth="10.83203125" defaultRowHeight="15.5" x14ac:dyDescent="0.35"/>
  <cols>
    <col min="1" max="1" width="4.83203125" style="677" customWidth="1"/>
    <col min="2" max="2" width="3" style="677" customWidth="1"/>
    <col min="3" max="3" width="3.5" style="677" customWidth="1"/>
    <col min="4" max="4" width="54.33203125" style="677" customWidth="1"/>
    <col min="5" max="5" width="39" style="677" customWidth="1"/>
    <col min="6" max="6" width="3.5" style="677" customWidth="1"/>
    <col min="7" max="7" width="6.33203125" style="677" hidden="1" customWidth="1"/>
    <col min="8" max="16384" width="10.83203125" style="677"/>
  </cols>
  <sheetData>
    <row r="2" spans="2:6" ht="28" customHeight="1" x14ac:dyDescent="0.35">
      <c r="C2" s="1803" t="s">
        <v>394</v>
      </c>
      <c r="D2" s="1803"/>
      <c r="E2" s="1803"/>
    </row>
    <row r="3" spans="2:6" ht="11.25" customHeight="1" x14ac:dyDescent="0.35"/>
    <row r="4" spans="2:6" ht="45" customHeight="1" x14ac:dyDescent="0.35">
      <c r="C4" s="1804" t="s">
        <v>395</v>
      </c>
      <c r="D4" s="1804"/>
      <c r="E4" s="1804"/>
    </row>
    <row r="6" spans="2:6" ht="21" customHeight="1" x14ac:dyDescent="0.35">
      <c r="C6" s="1805" t="s">
        <v>160</v>
      </c>
      <c r="D6" s="1805"/>
      <c r="E6" s="1805"/>
    </row>
    <row r="7" spans="2:6" ht="17.25" customHeight="1" x14ac:dyDescent="0.35">
      <c r="C7" s="677" t="s">
        <v>5</v>
      </c>
      <c r="D7" s="1806" t="s">
        <v>161</v>
      </c>
      <c r="E7" s="1806"/>
      <c r="F7" s="1806"/>
    </row>
    <row r="8" spans="2:6" ht="17.25" customHeight="1" x14ac:dyDescent="0.35">
      <c r="C8" s="677" t="s">
        <v>7</v>
      </c>
      <c r="D8" s="1804" t="s">
        <v>396</v>
      </c>
      <c r="E8" s="1804"/>
    </row>
    <row r="9" spans="2:6" ht="24" customHeight="1" x14ac:dyDescent="0.35">
      <c r="C9" s="677" t="s">
        <v>9</v>
      </c>
      <c r="D9" s="1512" t="s">
        <v>397</v>
      </c>
    </row>
    <row r="10" spans="2:6" x14ac:dyDescent="0.35">
      <c r="B10" s="696"/>
      <c r="C10" s="695"/>
      <c r="D10" s="695"/>
      <c r="E10" s="695"/>
      <c r="F10" s="694"/>
    </row>
    <row r="11" spans="2:6" ht="33" customHeight="1" x14ac:dyDescent="0.35">
      <c r="B11" s="682"/>
      <c r="C11" s="1802" t="s">
        <v>398</v>
      </c>
      <c r="D11" s="1802"/>
      <c r="E11" s="1802"/>
      <c r="F11" s="681"/>
    </row>
    <row r="12" spans="2:6" ht="20.25" customHeight="1" x14ac:dyDescent="0.35">
      <c r="B12" s="682"/>
      <c r="C12" s="1634"/>
      <c r="D12" s="1634"/>
      <c r="E12" s="1634"/>
      <c r="F12" s="681"/>
    </row>
    <row r="13" spans="2:6" s="710" customFormat="1" ht="26.25" customHeight="1" thickBot="1" x14ac:dyDescent="0.4">
      <c r="B13" s="712"/>
      <c r="C13" s="710" t="s">
        <v>399</v>
      </c>
      <c r="F13" s="711"/>
    </row>
    <row r="14" spans="2:6" ht="20.25" customHeight="1" thickBot="1" x14ac:dyDescent="0.4">
      <c r="B14" s="682"/>
      <c r="C14" s="693"/>
      <c r="D14" s="690" t="s">
        <v>400</v>
      </c>
      <c r="E14" s="1801"/>
      <c r="F14" s="681"/>
    </row>
    <row r="15" spans="2:6" ht="11.25" customHeight="1" x14ac:dyDescent="0.35">
      <c r="B15" s="682"/>
      <c r="D15" s="686"/>
      <c r="E15" s="1801"/>
      <c r="F15" s="681"/>
    </row>
    <row r="16" spans="2:6" ht="37" customHeight="1" x14ac:dyDescent="0.35">
      <c r="B16" s="682"/>
      <c r="C16" s="677" t="s">
        <v>401</v>
      </c>
      <c r="D16" s="685" t="s">
        <v>402</v>
      </c>
      <c r="E16" s="1801"/>
      <c r="F16" s="681"/>
    </row>
    <row r="17" spans="2:8" ht="49" customHeight="1" x14ac:dyDescent="0.35">
      <c r="B17" s="682"/>
      <c r="C17" s="677" t="s">
        <v>401</v>
      </c>
      <c r="D17" s="685" t="s">
        <v>403</v>
      </c>
      <c r="E17" s="1801"/>
      <c r="F17" s="681"/>
    </row>
    <row r="18" spans="2:8" ht="20.25" customHeight="1" x14ac:dyDescent="0.35">
      <c r="B18" s="682"/>
      <c r="C18" s="677" t="s">
        <v>401</v>
      </c>
      <c r="D18" s="685" t="s">
        <v>404</v>
      </c>
      <c r="E18" s="1801"/>
      <c r="F18" s="681"/>
    </row>
    <row r="19" spans="2:8" ht="34" customHeight="1" x14ac:dyDescent="0.35">
      <c r="B19" s="682"/>
      <c r="C19" s="677" t="s">
        <v>401</v>
      </c>
      <c r="D19" s="685" t="s">
        <v>405</v>
      </c>
      <c r="E19" s="1801"/>
      <c r="F19" s="681"/>
    </row>
    <row r="20" spans="2:8" ht="19" customHeight="1" x14ac:dyDescent="0.35">
      <c r="B20" s="682"/>
      <c r="C20" s="677" t="s">
        <v>401</v>
      </c>
      <c r="D20" s="1514" t="s">
        <v>406</v>
      </c>
      <c r="E20" s="1801"/>
      <c r="F20" s="681"/>
      <c r="H20" s="1503"/>
    </row>
    <row r="21" spans="2:8" ht="19" customHeight="1" x14ac:dyDescent="0.35">
      <c r="B21" s="682"/>
      <c r="C21" s="677" t="s">
        <v>401</v>
      </c>
      <c r="D21" s="1514" t="s">
        <v>33477</v>
      </c>
      <c r="E21" s="1801"/>
      <c r="F21" s="681"/>
    </row>
    <row r="22" spans="2:8" ht="34" customHeight="1" x14ac:dyDescent="0.35">
      <c r="B22" s="682"/>
      <c r="C22" s="677" t="s">
        <v>401</v>
      </c>
      <c r="D22" s="1514" t="s">
        <v>407</v>
      </c>
      <c r="E22" s="1801"/>
      <c r="F22" s="681"/>
    </row>
    <row r="23" spans="2:8" ht="60" customHeight="1" thickBot="1" x14ac:dyDescent="0.4">
      <c r="B23" s="682"/>
      <c r="C23" s="687"/>
      <c r="D23" s="704"/>
      <c r="E23" s="708"/>
      <c r="F23" s="681"/>
    </row>
    <row r="24" spans="2:8" ht="25" customHeight="1" thickBot="1" x14ac:dyDescent="0.4">
      <c r="B24" s="682"/>
      <c r="F24" s="681"/>
    </row>
    <row r="25" spans="2:8" ht="20.25" customHeight="1" thickBot="1" x14ac:dyDescent="0.4">
      <c r="B25" s="682"/>
      <c r="C25" s="693"/>
      <c r="D25" s="1802" t="s">
        <v>408</v>
      </c>
      <c r="E25" s="1801"/>
      <c r="F25" s="681"/>
    </row>
    <row r="26" spans="2:8" ht="28" customHeight="1" x14ac:dyDescent="0.35">
      <c r="B26" s="682"/>
      <c r="D26" s="1802"/>
      <c r="E26" s="1801"/>
      <c r="F26" s="681"/>
    </row>
    <row r="27" spans="2:8" ht="12" customHeight="1" x14ac:dyDescent="0.35">
      <c r="B27" s="682"/>
      <c r="D27" s="1634"/>
      <c r="E27" s="1801"/>
      <c r="F27" s="681"/>
    </row>
    <row r="28" spans="2:8" ht="44.5" customHeight="1" x14ac:dyDescent="0.35">
      <c r="B28" s="682"/>
      <c r="C28" s="677" t="s">
        <v>401</v>
      </c>
      <c r="D28" s="1635" t="s">
        <v>409</v>
      </c>
      <c r="E28" s="1801"/>
      <c r="F28" s="681"/>
    </row>
    <row r="29" spans="2:8" ht="21" customHeight="1" x14ac:dyDescent="0.35">
      <c r="B29" s="682"/>
      <c r="C29" s="677" t="s">
        <v>401</v>
      </c>
      <c r="D29" s="685" t="s">
        <v>410</v>
      </c>
      <c r="E29" s="1801"/>
      <c r="F29" s="681"/>
    </row>
    <row r="30" spans="2:8" ht="18" customHeight="1" x14ac:dyDescent="0.35">
      <c r="B30" s="682"/>
      <c r="C30" s="677" t="s">
        <v>401</v>
      </c>
      <c r="D30" s="685" t="s">
        <v>411</v>
      </c>
      <c r="E30" s="1801"/>
      <c r="F30" s="681"/>
    </row>
    <row r="31" spans="2:8" ht="18" customHeight="1" x14ac:dyDescent="0.35">
      <c r="B31" s="682"/>
      <c r="C31" s="677" t="s">
        <v>401</v>
      </c>
      <c r="D31" s="685" t="s">
        <v>412</v>
      </c>
      <c r="E31" s="1801"/>
      <c r="F31" s="681"/>
    </row>
    <row r="32" spans="2:8" ht="30" customHeight="1" x14ac:dyDescent="0.35">
      <c r="B32" s="682"/>
      <c r="C32" s="677" t="s">
        <v>401</v>
      </c>
      <c r="D32" s="685" t="s">
        <v>405</v>
      </c>
      <c r="E32" s="1801"/>
      <c r="F32" s="681"/>
    </row>
    <row r="33" spans="2:8" ht="20.25" customHeight="1" x14ac:dyDescent="0.35">
      <c r="B33" s="682"/>
      <c r="C33" s="677" t="s">
        <v>401</v>
      </c>
      <c r="D33" s="1514" t="s">
        <v>406</v>
      </c>
      <c r="E33" s="1801"/>
      <c r="F33" s="681"/>
      <c r="H33" s="1503"/>
    </row>
    <row r="34" spans="2:8" ht="20.25" customHeight="1" x14ac:dyDescent="0.35">
      <c r="B34" s="682"/>
      <c r="C34" s="677" t="s">
        <v>401</v>
      </c>
      <c r="D34" s="1514" t="s">
        <v>33477</v>
      </c>
      <c r="E34" s="1801"/>
      <c r="F34" s="681"/>
    </row>
    <row r="35" spans="2:8" ht="37" customHeight="1" x14ac:dyDescent="0.35">
      <c r="B35" s="682"/>
      <c r="C35" s="677" t="s">
        <v>401</v>
      </c>
      <c r="D35" s="1514" t="s">
        <v>407</v>
      </c>
      <c r="E35" s="1801"/>
      <c r="F35" s="681"/>
    </row>
    <row r="36" spans="2:8" x14ac:dyDescent="0.35">
      <c r="B36" s="682"/>
      <c r="C36" s="702" t="s">
        <v>413</v>
      </c>
      <c r="E36" s="1801"/>
      <c r="F36" s="681"/>
    </row>
    <row r="37" spans="2:8" ht="36" customHeight="1" x14ac:dyDescent="0.35">
      <c r="B37" s="682"/>
      <c r="C37" s="677" t="s">
        <v>401</v>
      </c>
      <c r="D37" s="1635" t="s">
        <v>414</v>
      </c>
      <c r="E37" s="1801"/>
      <c r="F37" s="681"/>
    </row>
    <row r="38" spans="2:8" ht="35.25" customHeight="1" x14ac:dyDescent="0.35">
      <c r="B38" s="682"/>
      <c r="C38" s="677" t="s">
        <v>401</v>
      </c>
      <c r="D38" s="1635" t="s">
        <v>415</v>
      </c>
      <c r="E38" s="1801"/>
      <c r="F38" s="681"/>
    </row>
    <row r="39" spans="2:8" x14ac:dyDescent="0.35">
      <c r="B39" s="682"/>
      <c r="C39" s="702" t="s">
        <v>416</v>
      </c>
      <c r="E39" s="1801"/>
      <c r="F39" s="681"/>
    </row>
    <row r="40" spans="2:8" ht="20.25" customHeight="1" x14ac:dyDescent="0.35">
      <c r="B40" s="682"/>
      <c r="C40" s="684" t="s">
        <v>401</v>
      </c>
      <c r="D40" s="683" t="s">
        <v>417</v>
      </c>
      <c r="E40" s="1801"/>
      <c r="F40" s="681"/>
    </row>
    <row r="41" spans="2:8" ht="23.25" customHeight="1" x14ac:dyDescent="0.35">
      <c r="B41" s="682"/>
      <c r="C41" s="684" t="s">
        <v>401</v>
      </c>
      <c r="D41" s="683" t="s">
        <v>415</v>
      </c>
      <c r="E41" s="1801"/>
      <c r="F41" s="681"/>
    </row>
    <row r="42" spans="2:8" x14ac:dyDescent="0.35">
      <c r="B42" s="682"/>
      <c r="C42" s="702" t="s">
        <v>418</v>
      </c>
      <c r="E42" s="1801"/>
      <c r="F42" s="681"/>
    </row>
    <row r="43" spans="2:8" ht="20.25" customHeight="1" x14ac:dyDescent="0.35">
      <c r="B43" s="682"/>
      <c r="C43" s="684" t="s">
        <v>401</v>
      </c>
      <c r="D43" s="683" t="s">
        <v>417</v>
      </c>
      <c r="E43" s="1801"/>
      <c r="F43" s="681"/>
    </row>
    <row r="44" spans="2:8" ht="20.25" customHeight="1" x14ac:dyDescent="0.35">
      <c r="B44" s="682"/>
      <c r="C44" s="684" t="s">
        <v>401</v>
      </c>
      <c r="D44" s="683" t="s">
        <v>419</v>
      </c>
      <c r="E44" s="1801"/>
      <c r="F44" s="681"/>
    </row>
    <row r="45" spans="2:8" ht="20.25" customHeight="1" x14ac:dyDescent="0.35">
      <c r="B45" s="682"/>
      <c r="C45" s="684" t="s">
        <v>401</v>
      </c>
      <c r="D45" s="683" t="s">
        <v>420</v>
      </c>
      <c r="E45" s="1801"/>
      <c r="F45" s="681"/>
    </row>
    <row r="46" spans="2:8" ht="20.25" customHeight="1" thickBot="1" x14ac:dyDescent="0.4">
      <c r="B46" s="682"/>
      <c r="C46" s="699"/>
      <c r="D46" s="709"/>
      <c r="E46" s="708"/>
      <c r="F46" s="681"/>
    </row>
    <row r="47" spans="2:8" ht="16" thickBot="1" x14ac:dyDescent="0.4">
      <c r="B47" s="682"/>
      <c r="F47" s="681"/>
    </row>
    <row r="48" spans="2:8" ht="22" customHeight="1" thickBot="1" x14ac:dyDescent="0.4">
      <c r="B48" s="682"/>
      <c r="C48" s="693"/>
      <c r="D48" s="690" t="s">
        <v>421</v>
      </c>
      <c r="E48" s="1801"/>
      <c r="F48" s="681"/>
    </row>
    <row r="49" spans="2:6" ht="9" customHeight="1" x14ac:dyDescent="0.35">
      <c r="B49" s="682"/>
      <c r="E49" s="1801"/>
      <c r="F49" s="681"/>
    </row>
    <row r="50" spans="2:6" ht="33" customHeight="1" x14ac:dyDescent="0.35">
      <c r="B50" s="682"/>
      <c r="C50" s="684" t="s">
        <v>401</v>
      </c>
      <c r="D50" s="1635" t="s">
        <v>422</v>
      </c>
      <c r="E50" s="1801"/>
      <c r="F50" s="681"/>
    </row>
    <row r="51" spans="2:6" ht="20.25" customHeight="1" x14ac:dyDescent="0.35">
      <c r="B51" s="682"/>
      <c r="C51" s="684" t="s">
        <v>401</v>
      </c>
      <c r="D51" s="1635" t="s">
        <v>423</v>
      </c>
      <c r="E51" s="1801"/>
      <c r="F51" s="681"/>
    </row>
    <row r="52" spans="2:6" ht="135" customHeight="1" x14ac:dyDescent="0.35">
      <c r="B52" s="682"/>
      <c r="C52" s="684" t="s">
        <v>401</v>
      </c>
      <c r="D52" s="1635" t="s">
        <v>424</v>
      </c>
      <c r="E52" s="1801"/>
      <c r="F52" s="681"/>
    </row>
    <row r="53" spans="2:6" ht="22" customHeight="1" thickBot="1" x14ac:dyDescent="0.4">
      <c r="B53" s="682"/>
      <c r="C53" s="699"/>
      <c r="D53" s="707"/>
      <c r="E53" s="687"/>
      <c r="F53" s="681"/>
    </row>
    <row r="54" spans="2:6" ht="24" customHeight="1" thickBot="1" x14ac:dyDescent="0.4">
      <c r="B54" s="682"/>
      <c r="F54" s="681"/>
    </row>
    <row r="55" spans="2:6" ht="22" customHeight="1" thickBot="1" x14ac:dyDescent="0.4">
      <c r="B55" s="682"/>
      <c r="C55" s="693"/>
      <c r="D55" s="690" t="s">
        <v>425</v>
      </c>
      <c r="E55" s="1801"/>
      <c r="F55" s="681"/>
    </row>
    <row r="56" spans="2:6" ht="10" customHeight="1" x14ac:dyDescent="0.35">
      <c r="B56" s="682"/>
      <c r="D56" s="686"/>
      <c r="E56" s="1801"/>
      <c r="F56" s="681"/>
    </row>
    <row r="57" spans="2:6" ht="20.25" customHeight="1" x14ac:dyDescent="0.35">
      <c r="B57" s="682"/>
      <c r="C57" s="684" t="s">
        <v>401</v>
      </c>
      <c r="D57" s="1635" t="s">
        <v>426</v>
      </c>
      <c r="E57" s="1801"/>
      <c r="F57" s="681"/>
    </row>
    <row r="58" spans="2:6" ht="61" customHeight="1" x14ac:dyDescent="0.35">
      <c r="B58" s="682"/>
      <c r="C58" s="684" t="s">
        <v>401</v>
      </c>
      <c r="D58" s="1511" t="s">
        <v>427</v>
      </c>
      <c r="E58" s="1801"/>
      <c r="F58" s="681"/>
    </row>
    <row r="59" spans="2:6" ht="73" customHeight="1" x14ac:dyDescent="0.35">
      <c r="B59" s="682"/>
      <c r="C59" s="684" t="s">
        <v>401</v>
      </c>
      <c r="D59" s="1635" t="s">
        <v>428</v>
      </c>
      <c r="E59" s="1801"/>
      <c r="F59" s="681"/>
    </row>
    <row r="60" spans="2:6" ht="20.25" customHeight="1" x14ac:dyDescent="0.35">
      <c r="B60" s="680"/>
      <c r="C60" s="698"/>
      <c r="D60" s="706"/>
      <c r="E60" s="679"/>
      <c r="F60" s="678"/>
    </row>
    <row r="62" spans="2:6" x14ac:dyDescent="0.35">
      <c r="B62" s="696"/>
      <c r="C62" s="695"/>
      <c r="D62" s="695"/>
      <c r="E62" s="695"/>
      <c r="F62" s="694"/>
    </row>
    <row r="63" spans="2:6" ht="39" customHeight="1" x14ac:dyDescent="0.35">
      <c r="B63" s="682"/>
      <c r="C63" s="1802" t="s">
        <v>429</v>
      </c>
      <c r="D63" s="1802"/>
      <c r="E63" s="1802"/>
      <c r="F63" s="681"/>
    </row>
    <row r="64" spans="2:6" ht="16" thickBot="1" x14ac:dyDescent="0.4">
      <c r="B64" s="682"/>
      <c r="F64" s="681"/>
    </row>
    <row r="65" spans="2:8" ht="21" customHeight="1" thickBot="1" x14ac:dyDescent="0.4">
      <c r="B65" s="682"/>
      <c r="C65" s="692"/>
      <c r="D65" s="690" t="s">
        <v>430</v>
      </c>
      <c r="E65" s="1801"/>
      <c r="F65" s="681"/>
    </row>
    <row r="66" spans="2:8" ht="9" customHeight="1" x14ac:dyDescent="0.35">
      <c r="B66" s="682"/>
      <c r="D66" s="686"/>
      <c r="E66" s="1801"/>
      <c r="F66" s="681"/>
    </row>
    <row r="67" spans="2:8" ht="15" customHeight="1" x14ac:dyDescent="0.35">
      <c r="B67" s="682"/>
      <c r="C67" s="684" t="s">
        <v>401</v>
      </c>
      <c r="D67" s="685" t="s">
        <v>431</v>
      </c>
      <c r="E67" s="1801"/>
      <c r="F67" s="681"/>
    </row>
    <row r="68" spans="2:8" ht="28" customHeight="1" x14ac:dyDescent="0.35">
      <c r="B68" s="682"/>
      <c r="C68" s="684" t="s">
        <v>401</v>
      </c>
      <c r="D68" s="685" t="s">
        <v>432</v>
      </c>
      <c r="E68" s="1801"/>
      <c r="F68" s="681"/>
    </row>
    <row r="69" spans="2:8" ht="17.25" customHeight="1" x14ac:dyDescent="0.35">
      <c r="B69" s="682"/>
      <c r="C69" s="684" t="s">
        <v>401</v>
      </c>
      <c r="D69" s="685" t="s">
        <v>433</v>
      </c>
      <c r="E69" s="1801"/>
      <c r="F69" s="681"/>
    </row>
    <row r="70" spans="2:8" ht="16" customHeight="1" x14ac:dyDescent="0.35">
      <c r="B70" s="682"/>
      <c r="C70" s="684" t="s">
        <v>401</v>
      </c>
      <c r="D70" s="685" t="s">
        <v>434</v>
      </c>
      <c r="E70" s="1801"/>
      <c r="F70" s="681"/>
    </row>
    <row r="71" spans="2:8" ht="17.25" customHeight="1" x14ac:dyDescent="0.35">
      <c r="B71" s="682"/>
      <c r="C71" s="684" t="s">
        <v>401</v>
      </c>
      <c r="D71" s="685" t="s">
        <v>435</v>
      </c>
      <c r="E71" s="1801"/>
      <c r="F71" s="681"/>
    </row>
    <row r="72" spans="2:8" ht="30" customHeight="1" x14ac:dyDescent="0.35">
      <c r="B72" s="682"/>
      <c r="C72" s="684" t="s">
        <v>401</v>
      </c>
      <c r="D72" s="685" t="s">
        <v>436</v>
      </c>
      <c r="E72" s="1801"/>
      <c r="F72" s="681"/>
    </row>
    <row r="73" spans="2:8" ht="41.25" customHeight="1" x14ac:dyDescent="0.35">
      <c r="B73" s="682"/>
      <c r="C73" s="684" t="s">
        <v>401</v>
      </c>
      <c r="D73" s="685" t="s">
        <v>437</v>
      </c>
      <c r="E73" s="1801"/>
      <c r="F73" s="681"/>
    </row>
    <row r="74" spans="2:8" ht="30" customHeight="1" x14ac:dyDescent="0.35">
      <c r="B74" s="682"/>
      <c r="C74" s="684" t="s">
        <v>401</v>
      </c>
      <c r="D74" s="705" t="s">
        <v>438</v>
      </c>
      <c r="E74" s="1801"/>
      <c r="F74" s="681"/>
      <c r="H74" s="1503"/>
    </row>
    <row r="75" spans="2:8" x14ac:dyDescent="0.35">
      <c r="B75" s="682"/>
      <c r="C75" s="684" t="s">
        <v>401</v>
      </c>
      <c r="D75" s="685" t="s">
        <v>424</v>
      </c>
      <c r="E75" s="1801"/>
      <c r="F75" s="681"/>
    </row>
    <row r="76" spans="2:8" ht="16" thickBot="1" x14ac:dyDescent="0.4">
      <c r="B76" s="682"/>
      <c r="C76" s="699"/>
      <c r="D76" s="704"/>
      <c r="E76" s="687"/>
      <c r="F76" s="681"/>
    </row>
    <row r="77" spans="2:8" ht="16" thickBot="1" x14ac:dyDescent="0.4">
      <c r="B77" s="682"/>
      <c r="F77" s="681"/>
    </row>
    <row r="78" spans="2:8" ht="16" thickBot="1" x14ac:dyDescent="0.4">
      <c r="B78" s="682"/>
      <c r="C78" s="693"/>
      <c r="D78" s="686" t="s">
        <v>391</v>
      </c>
      <c r="E78" s="1801"/>
      <c r="F78" s="681"/>
    </row>
    <row r="79" spans="2:8" ht="9" customHeight="1" x14ac:dyDescent="0.35">
      <c r="B79" s="682"/>
      <c r="D79" s="686"/>
      <c r="E79" s="1801"/>
      <c r="F79" s="681"/>
    </row>
    <row r="80" spans="2:8" ht="20.25" customHeight="1" x14ac:dyDescent="0.35">
      <c r="B80" s="682"/>
      <c r="C80" s="684" t="s">
        <v>401</v>
      </c>
      <c r="D80" s="685" t="s">
        <v>439</v>
      </c>
      <c r="E80" s="1801"/>
      <c r="F80" s="681"/>
    </row>
    <row r="81" spans="2:6" ht="22" customHeight="1" x14ac:dyDescent="0.35">
      <c r="B81" s="682"/>
      <c r="C81" s="684" t="s">
        <v>401</v>
      </c>
      <c r="D81" s="685" t="s">
        <v>440</v>
      </c>
      <c r="E81" s="1801"/>
      <c r="F81" s="681"/>
    </row>
    <row r="82" spans="2:6" ht="35.25" customHeight="1" x14ac:dyDescent="0.35">
      <c r="B82" s="682"/>
      <c r="C82" s="684" t="s">
        <v>401</v>
      </c>
      <c r="D82" s="685" t="s">
        <v>441</v>
      </c>
      <c r="E82" s="1801"/>
      <c r="F82" s="681"/>
    </row>
    <row r="83" spans="2:6" ht="23.25" customHeight="1" x14ac:dyDescent="0.35">
      <c r="B83" s="682"/>
      <c r="C83" s="684" t="s">
        <v>401</v>
      </c>
      <c r="D83" s="685" t="s">
        <v>442</v>
      </c>
      <c r="E83" s="1801"/>
      <c r="F83" s="681"/>
    </row>
    <row r="84" spans="2:6" ht="32.25" customHeight="1" x14ac:dyDescent="0.35">
      <c r="B84" s="682"/>
      <c r="C84" s="684" t="s">
        <v>401</v>
      </c>
      <c r="D84" s="685" t="s">
        <v>443</v>
      </c>
      <c r="E84" s="1801"/>
      <c r="F84" s="681"/>
    </row>
    <row r="85" spans="2:6" ht="21" customHeight="1" x14ac:dyDescent="0.35">
      <c r="B85" s="682"/>
      <c r="C85" s="684" t="s">
        <v>401</v>
      </c>
      <c r="D85" s="685" t="s">
        <v>444</v>
      </c>
      <c r="E85" s="1801"/>
      <c r="F85" s="681"/>
    </row>
    <row r="86" spans="2:6" ht="21" customHeight="1" x14ac:dyDescent="0.35">
      <c r="B86" s="680"/>
      <c r="C86" s="698"/>
      <c r="D86" s="703"/>
      <c r="E86" s="679"/>
      <c r="F86" s="678"/>
    </row>
    <row r="88" spans="2:6" x14ac:dyDescent="0.35">
      <c r="B88" s="696"/>
      <c r="C88" s="695"/>
      <c r="D88" s="695"/>
      <c r="E88" s="695"/>
      <c r="F88" s="694"/>
    </row>
    <row r="89" spans="2:6" ht="24" customHeight="1" x14ac:dyDescent="0.35">
      <c r="B89" s="682"/>
      <c r="C89" s="1802" t="s">
        <v>445</v>
      </c>
      <c r="D89" s="1802"/>
      <c r="E89" s="1802"/>
      <c r="F89" s="681"/>
    </row>
    <row r="90" spans="2:6" ht="16" thickBot="1" x14ac:dyDescent="0.4">
      <c r="B90" s="682"/>
      <c r="F90" s="681"/>
    </row>
    <row r="91" spans="2:6" ht="20.25" customHeight="1" thickBot="1" x14ac:dyDescent="0.4">
      <c r="B91" s="682"/>
      <c r="C91" s="692"/>
      <c r="D91" s="690" t="s">
        <v>446</v>
      </c>
      <c r="E91" s="1801"/>
      <c r="F91" s="681"/>
    </row>
    <row r="92" spans="2:6" ht="11.25" customHeight="1" x14ac:dyDescent="0.35">
      <c r="B92" s="682"/>
      <c r="D92" s="686"/>
      <c r="E92" s="1801"/>
      <c r="F92" s="681"/>
    </row>
    <row r="93" spans="2:6" x14ac:dyDescent="0.35">
      <c r="B93" s="682"/>
      <c r="C93" s="702" t="s">
        <v>306</v>
      </c>
      <c r="E93" s="1801"/>
      <c r="F93" s="681"/>
    </row>
    <row r="94" spans="2:6" ht="48" customHeight="1" x14ac:dyDescent="0.35">
      <c r="B94" s="682"/>
      <c r="C94" s="684" t="s">
        <v>401</v>
      </c>
      <c r="D94" s="1635" t="s">
        <v>447</v>
      </c>
      <c r="E94" s="1801"/>
      <c r="F94" s="681"/>
    </row>
    <row r="95" spans="2:6" ht="23.25" customHeight="1" x14ac:dyDescent="0.35">
      <c r="B95" s="682"/>
      <c r="C95" s="684" t="s">
        <v>401</v>
      </c>
      <c r="D95" s="683" t="s">
        <v>448</v>
      </c>
      <c r="E95" s="1801"/>
      <c r="F95" s="681"/>
    </row>
    <row r="96" spans="2:6" x14ac:dyDescent="0.35">
      <c r="B96" s="682"/>
      <c r="C96" s="702" t="s">
        <v>308</v>
      </c>
      <c r="E96" s="1801"/>
      <c r="F96" s="681"/>
    </row>
    <row r="97" spans="2:6" ht="25" x14ac:dyDescent="0.35">
      <c r="B97" s="682"/>
      <c r="C97" s="684" t="s">
        <v>401</v>
      </c>
      <c r="D97" s="1635" t="s">
        <v>449</v>
      </c>
      <c r="E97" s="1801"/>
      <c r="F97" s="681"/>
    </row>
    <row r="98" spans="2:6" ht="16" thickBot="1" x14ac:dyDescent="0.4">
      <c r="B98" s="682"/>
      <c r="C98" s="687"/>
      <c r="D98" s="687"/>
      <c r="E98" s="687"/>
      <c r="F98" s="681"/>
    </row>
    <row r="99" spans="2:6" ht="16" thickBot="1" x14ac:dyDescent="0.4">
      <c r="B99" s="682"/>
      <c r="F99" s="681"/>
    </row>
    <row r="100" spans="2:6" ht="21" customHeight="1" thickBot="1" x14ac:dyDescent="0.4">
      <c r="B100" s="682"/>
      <c r="C100" s="692"/>
      <c r="D100" s="1802" t="s">
        <v>450</v>
      </c>
      <c r="E100" s="1801"/>
      <c r="F100" s="681"/>
    </row>
    <row r="101" spans="2:6" ht="15" customHeight="1" x14ac:dyDescent="0.35">
      <c r="B101" s="682"/>
      <c r="C101" s="688"/>
      <c r="D101" s="1802"/>
      <c r="E101" s="1801"/>
      <c r="F101" s="681"/>
    </row>
    <row r="102" spans="2:6" ht="8.25" customHeight="1" x14ac:dyDescent="0.35">
      <c r="B102" s="682"/>
      <c r="D102" s="690"/>
      <c r="E102" s="1801"/>
      <c r="F102" s="681"/>
    </row>
    <row r="103" spans="2:6" ht="19" customHeight="1" x14ac:dyDescent="0.35">
      <c r="B103" s="682"/>
      <c r="C103" s="684" t="s">
        <v>401</v>
      </c>
      <c r="D103" s="685" t="s">
        <v>451</v>
      </c>
      <c r="E103" s="1801"/>
      <c r="F103" s="681"/>
    </row>
    <row r="104" spans="2:6" ht="32.25" customHeight="1" x14ac:dyDescent="0.35">
      <c r="B104" s="682"/>
      <c r="C104" s="684" t="s">
        <v>401</v>
      </c>
      <c r="D104" s="685" t="s">
        <v>452</v>
      </c>
      <c r="E104" s="1801"/>
      <c r="F104" s="681"/>
    </row>
    <row r="105" spans="2:6" ht="18" customHeight="1" x14ac:dyDescent="0.35">
      <c r="B105" s="682"/>
      <c r="C105" s="684" t="s">
        <v>401</v>
      </c>
      <c r="D105" s="685" t="s">
        <v>453</v>
      </c>
      <c r="E105" s="1801"/>
      <c r="F105" s="681"/>
    </row>
    <row r="106" spans="2:6" ht="18" customHeight="1" x14ac:dyDescent="0.35">
      <c r="B106" s="682"/>
      <c r="C106" s="684" t="s">
        <v>401</v>
      </c>
      <c r="D106" s="685" t="s">
        <v>454</v>
      </c>
      <c r="E106" s="1801"/>
      <c r="F106" s="681"/>
    </row>
    <row r="107" spans="2:6" ht="19" customHeight="1" x14ac:dyDescent="0.35">
      <c r="B107" s="682"/>
      <c r="C107" s="684" t="s">
        <v>401</v>
      </c>
      <c r="D107" s="685" t="s">
        <v>455</v>
      </c>
      <c r="E107" s="1801"/>
      <c r="F107" s="681"/>
    </row>
    <row r="108" spans="2:6" ht="16" thickBot="1" x14ac:dyDescent="0.4">
      <c r="B108" s="682"/>
      <c r="C108" s="699"/>
      <c r="D108" s="687"/>
      <c r="E108" s="687"/>
      <c r="F108" s="681"/>
    </row>
    <row r="109" spans="2:6" ht="34" customHeight="1" thickBot="1" x14ac:dyDescent="0.4">
      <c r="B109" s="682"/>
      <c r="C109" s="684"/>
      <c r="F109" s="681"/>
    </row>
    <row r="110" spans="2:6" ht="16" thickBot="1" x14ac:dyDescent="0.4">
      <c r="B110" s="682"/>
      <c r="C110" s="701"/>
      <c r="D110" s="686" t="s">
        <v>456</v>
      </c>
      <c r="E110" s="1801"/>
      <c r="F110" s="681"/>
    </row>
    <row r="111" spans="2:6" ht="7" customHeight="1" x14ac:dyDescent="0.35">
      <c r="B111" s="682"/>
      <c r="E111" s="1801"/>
      <c r="F111" s="681"/>
    </row>
    <row r="112" spans="2:6" ht="40" customHeight="1" x14ac:dyDescent="0.35">
      <c r="B112" s="682"/>
      <c r="C112" s="684" t="s">
        <v>401</v>
      </c>
      <c r="D112" s="685" t="s">
        <v>457</v>
      </c>
      <c r="E112" s="1801"/>
      <c r="F112" s="681"/>
    </row>
    <row r="113" spans="2:6" ht="20.25" customHeight="1" x14ac:dyDescent="0.35">
      <c r="B113" s="682"/>
      <c r="C113" s="684" t="s">
        <v>401</v>
      </c>
      <c r="D113" s="683" t="s">
        <v>458</v>
      </c>
      <c r="E113" s="1801"/>
      <c r="F113" s="681"/>
    </row>
    <row r="114" spans="2:6" ht="185.25" customHeight="1" x14ac:dyDescent="0.35">
      <c r="B114" s="682"/>
      <c r="C114" s="684" t="s">
        <v>401</v>
      </c>
      <c r="D114" s="683" t="s">
        <v>459</v>
      </c>
      <c r="E114" s="1801"/>
      <c r="F114" s="681"/>
    </row>
    <row r="115" spans="2:6" ht="16" thickBot="1" x14ac:dyDescent="0.4">
      <c r="B115" s="682"/>
      <c r="C115" s="699"/>
      <c r="D115" s="687"/>
      <c r="E115" s="687"/>
      <c r="F115" s="681"/>
    </row>
    <row r="116" spans="2:6" ht="16" thickBot="1" x14ac:dyDescent="0.4">
      <c r="B116" s="682"/>
      <c r="C116" s="684"/>
      <c r="F116" s="681"/>
    </row>
    <row r="117" spans="2:6" s="688" customFormat="1" ht="21" customHeight="1" thickBot="1" x14ac:dyDescent="0.4">
      <c r="B117" s="691"/>
      <c r="C117" s="700"/>
      <c r="D117" s="690" t="s">
        <v>460</v>
      </c>
      <c r="E117" s="1800"/>
      <c r="F117" s="689"/>
    </row>
    <row r="118" spans="2:6" ht="6" customHeight="1" x14ac:dyDescent="0.35">
      <c r="B118" s="682"/>
      <c r="E118" s="1800"/>
      <c r="F118" s="681"/>
    </row>
    <row r="119" spans="2:6" ht="30" customHeight="1" x14ac:dyDescent="0.35">
      <c r="B119" s="682"/>
      <c r="C119" s="684" t="s">
        <v>401</v>
      </c>
      <c r="D119" s="685" t="s">
        <v>461</v>
      </c>
      <c r="E119" s="1800"/>
      <c r="F119" s="681"/>
    </row>
    <row r="120" spans="2:6" ht="20.25" customHeight="1" x14ac:dyDescent="0.35">
      <c r="B120" s="682"/>
      <c r="C120" s="684" t="s">
        <v>401</v>
      </c>
      <c r="D120" s="685" t="s">
        <v>458</v>
      </c>
      <c r="E120" s="1800"/>
      <c r="F120" s="681"/>
    </row>
    <row r="121" spans="2:6" ht="34" customHeight="1" x14ac:dyDescent="0.35">
      <c r="B121" s="682"/>
      <c r="C121" s="684" t="s">
        <v>401</v>
      </c>
      <c r="D121" s="685" t="s">
        <v>462</v>
      </c>
      <c r="E121" s="1800"/>
      <c r="F121" s="681"/>
    </row>
    <row r="122" spans="2:6" ht="26.25" customHeight="1" x14ac:dyDescent="0.35">
      <c r="B122" s="682"/>
      <c r="C122" s="684" t="s">
        <v>401</v>
      </c>
      <c r="D122" s="685" t="s">
        <v>424</v>
      </c>
      <c r="E122" s="1800"/>
      <c r="F122" s="681"/>
    </row>
    <row r="123" spans="2:6" ht="16" thickBot="1" x14ac:dyDescent="0.4">
      <c r="B123" s="682"/>
      <c r="C123" s="699"/>
      <c r="D123" s="687"/>
      <c r="E123" s="687"/>
      <c r="F123" s="681"/>
    </row>
    <row r="124" spans="2:6" ht="16" thickBot="1" x14ac:dyDescent="0.4">
      <c r="B124" s="682"/>
      <c r="C124" s="684"/>
      <c r="F124" s="681"/>
    </row>
    <row r="125" spans="2:6" s="688" customFormat="1" ht="23.25" customHeight="1" thickBot="1" x14ac:dyDescent="0.4">
      <c r="B125" s="691"/>
      <c r="C125" s="692"/>
      <c r="D125" s="690" t="s">
        <v>463</v>
      </c>
      <c r="E125" s="1800"/>
      <c r="F125" s="689"/>
    </row>
    <row r="126" spans="2:6" ht="10" customHeight="1" x14ac:dyDescent="0.35">
      <c r="B126" s="682"/>
      <c r="C126" s="686"/>
      <c r="E126" s="1800"/>
      <c r="F126" s="681"/>
    </row>
    <row r="127" spans="2:6" ht="34" customHeight="1" x14ac:dyDescent="0.35">
      <c r="B127" s="682"/>
      <c r="C127" s="684" t="s">
        <v>401</v>
      </c>
      <c r="D127" s="685" t="s">
        <v>464</v>
      </c>
      <c r="E127" s="1800"/>
      <c r="F127" s="681"/>
    </row>
    <row r="128" spans="2:6" ht="20.25" customHeight="1" x14ac:dyDescent="0.35">
      <c r="B128" s="682"/>
      <c r="C128" s="684" t="s">
        <v>401</v>
      </c>
      <c r="D128" s="685" t="s">
        <v>458</v>
      </c>
      <c r="E128" s="1800"/>
      <c r="F128" s="681"/>
    </row>
    <row r="129" spans="2:6" ht="42" customHeight="1" x14ac:dyDescent="0.35">
      <c r="B129" s="682"/>
      <c r="C129" s="684" t="s">
        <v>401</v>
      </c>
      <c r="D129" s="685" t="s">
        <v>465</v>
      </c>
      <c r="E129" s="1800"/>
      <c r="F129" s="681"/>
    </row>
    <row r="130" spans="2:6" ht="20.25" customHeight="1" x14ac:dyDescent="0.35">
      <c r="B130" s="682"/>
      <c r="C130" s="684" t="s">
        <v>401</v>
      </c>
      <c r="D130" s="685" t="s">
        <v>466</v>
      </c>
      <c r="E130" s="1800"/>
      <c r="F130" s="681"/>
    </row>
    <row r="131" spans="2:6" ht="30" customHeight="1" x14ac:dyDescent="0.35">
      <c r="B131" s="682"/>
      <c r="C131" s="684" t="s">
        <v>401</v>
      </c>
      <c r="D131" s="685" t="s">
        <v>424</v>
      </c>
      <c r="E131" s="1800"/>
      <c r="F131" s="681"/>
    </row>
    <row r="132" spans="2:6" ht="16" thickBot="1" x14ac:dyDescent="0.4">
      <c r="B132" s="682"/>
      <c r="C132" s="687"/>
      <c r="D132" s="687"/>
      <c r="E132" s="687"/>
      <c r="F132" s="681"/>
    </row>
    <row r="133" spans="2:6" ht="16" thickBot="1" x14ac:dyDescent="0.4">
      <c r="B133" s="682"/>
      <c r="F133" s="681"/>
    </row>
    <row r="134" spans="2:6" s="688" customFormat="1" ht="22" customHeight="1" thickBot="1" x14ac:dyDescent="0.4">
      <c r="B134" s="691"/>
      <c r="C134" s="692"/>
      <c r="D134" s="690" t="s">
        <v>340</v>
      </c>
      <c r="E134" s="1800"/>
      <c r="F134" s="689"/>
    </row>
    <row r="135" spans="2:6" ht="10" customHeight="1" x14ac:dyDescent="0.35">
      <c r="B135" s="682"/>
      <c r="C135" s="686"/>
      <c r="E135" s="1800"/>
      <c r="F135" s="681"/>
    </row>
    <row r="136" spans="2:6" ht="44.25" customHeight="1" x14ac:dyDescent="0.35">
      <c r="B136" s="682"/>
      <c r="C136" s="684" t="s">
        <v>401</v>
      </c>
      <c r="D136" s="685" t="s">
        <v>467</v>
      </c>
      <c r="E136" s="1800"/>
      <c r="F136" s="681"/>
    </row>
    <row r="137" spans="2:6" ht="43" customHeight="1" x14ac:dyDescent="0.35">
      <c r="B137" s="682"/>
      <c r="C137" s="684" t="s">
        <v>401</v>
      </c>
      <c r="D137" s="683" t="s">
        <v>424</v>
      </c>
      <c r="E137" s="1800"/>
      <c r="F137" s="681"/>
    </row>
    <row r="138" spans="2:6" ht="15" customHeight="1" thickBot="1" x14ac:dyDescent="0.4">
      <c r="B138" s="682"/>
      <c r="C138" s="687"/>
      <c r="D138" s="687"/>
      <c r="E138" s="687"/>
      <c r="F138" s="681"/>
    </row>
    <row r="139" spans="2:6" ht="16" thickBot="1" x14ac:dyDescent="0.4">
      <c r="B139" s="682"/>
      <c r="F139" s="681"/>
    </row>
    <row r="140" spans="2:6" ht="23.25" customHeight="1" thickBot="1" x14ac:dyDescent="0.4">
      <c r="B140" s="682"/>
      <c r="C140" s="693"/>
      <c r="D140" s="690" t="s">
        <v>468</v>
      </c>
      <c r="E140" s="1801"/>
      <c r="F140" s="681"/>
    </row>
    <row r="141" spans="2:6" ht="7" customHeight="1" x14ac:dyDescent="0.35">
      <c r="B141" s="682"/>
      <c r="C141" s="686"/>
      <c r="E141" s="1801"/>
      <c r="F141" s="681"/>
    </row>
    <row r="142" spans="2:6" ht="19" customHeight="1" x14ac:dyDescent="0.35">
      <c r="B142" s="682"/>
      <c r="C142" s="684" t="s">
        <v>401</v>
      </c>
      <c r="D142" s="683" t="s">
        <v>469</v>
      </c>
      <c r="E142" s="1801"/>
      <c r="F142" s="681"/>
    </row>
    <row r="143" spans="2:6" ht="19" customHeight="1" x14ac:dyDescent="0.35">
      <c r="B143" s="682"/>
      <c r="C143" s="684" t="s">
        <v>401</v>
      </c>
      <c r="D143" s="683" t="s">
        <v>470</v>
      </c>
      <c r="E143" s="1801"/>
      <c r="F143" s="681"/>
    </row>
    <row r="144" spans="2:6" ht="19" customHeight="1" x14ac:dyDescent="0.35">
      <c r="B144" s="682"/>
      <c r="C144" s="684" t="s">
        <v>401</v>
      </c>
      <c r="D144" s="683" t="s">
        <v>471</v>
      </c>
      <c r="E144" s="1801"/>
      <c r="F144" s="681"/>
    </row>
    <row r="145" spans="2:6" ht="19" customHeight="1" x14ac:dyDescent="0.35">
      <c r="B145" s="682"/>
      <c r="C145" s="684" t="s">
        <v>401</v>
      </c>
      <c r="D145" s="683" t="s">
        <v>472</v>
      </c>
      <c r="E145" s="1801"/>
      <c r="F145" s="681"/>
    </row>
    <row r="146" spans="2:6" ht="78" customHeight="1" x14ac:dyDescent="0.35">
      <c r="B146" s="682"/>
      <c r="C146" s="684" t="s">
        <v>401</v>
      </c>
      <c r="D146" s="683" t="s">
        <v>473</v>
      </c>
      <c r="E146" s="1801"/>
      <c r="F146" s="681"/>
    </row>
    <row r="147" spans="2:6" ht="16" thickBot="1" x14ac:dyDescent="0.4">
      <c r="B147" s="682"/>
      <c r="C147" s="687"/>
      <c r="D147" s="687"/>
      <c r="E147" s="687"/>
      <c r="F147" s="681"/>
    </row>
    <row r="148" spans="2:6" ht="16" thickBot="1" x14ac:dyDescent="0.4">
      <c r="B148" s="682"/>
      <c r="F148" s="681"/>
    </row>
    <row r="149" spans="2:6" s="688" customFormat="1" ht="22" customHeight="1" thickBot="1" x14ac:dyDescent="0.4">
      <c r="B149" s="691"/>
      <c r="C149" s="692"/>
      <c r="D149" s="690" t="s">
        <v>474</v>
      </c>
      <c r="E149" s="1800"/>
      <c r="F149" s="689"/>
    </row>
    <row r="150" spans="2:6" ht="6" customHeight="1" x14ac:dyDescent="0.35">
      <c r="B150" s="682"/>
      <c r="D150" s="686"/>
      <c r="E150" s="1800"/>
      <c r="F150" s="681"/>
    </row>
    <row r="151" spans="2:6" ht="20.25" customHeight="1" x14ac:dyDescent="0.35">
      <c r="B151" s="682"/>
      <c r="C151" s="684" t="s">
        <v>401</v>
      </c>
      <c r="D151" s="683" t="s">
        <v>469</v>
      </c>
      <c r="E151" s="1800"/>
      <c r="F151" s="681"/>
    </row>
    <row r="152" spans="2:6" ht="36" customHeight="1" x14ac:dyDescent="0.35">
      <c r="B152" s="682"/>
      <c r="C152" s="684" t="s">
        <v>401</v>
      </c>
      <c r="D152" s="1635" t="s">
        <v>475</v>
      </c>
      <c r="E152" s="1800"/>
      <c r="F152" s="681"/>
    </row>
    <row r="153" spans="2:6" ht="20.25" customHeight="1" x14ac:dyDescent="0.35">
      <c r="B153" s="682"/>
      <c r="C153" s="684" t="s">
        <v>401</v>
      </c>
      <c r="D153" s="683" t="s">
        <v>476</v>
      </c>
      <c r="E153" s="1800"/>
      <c r="F153" s="681"/>
    </row>
    <row r="154" spans="2:6" ht="35.25" customHeight="1" x14ac:dyDescent="0.35">
      <c r="B154" s="682"/>
      <c r="C154" s="684" t="s">
        <v>401</v>
      </c>
      <c r="D154" s="685" t="s">
        <v>477</v>
      </c>
      <c r="E154" s="1800"/>
      <c r="F154" s="681"/>
    </row>
    <row r="155" spans="2:6" ht="20.25" customHeight="1" x14ac:dyDescent="0.35">
      <c r="B155" s="682"/>
      <c r="C155" s="684" t="s">
        <v>401</v>
      </c>
      <c r="D155" s="683" t="s">
        <v>478</v>
      </c>
      <c r="E155" s="1800"/>
      <c r="F155" s="681"/>
    </row>
    <row r="156" spans="2:6" ht="20.25" customHeight="1" x14ac:dyDescent="0.35">
      <c r="B156" s="682"/>
      <c r="C156" s="684" t="s">
        <v>401</v>
      </c>
      <c r="D156" s="683" t="s">
        <v>479</v>
      </c>
      <c r="E156" s="1800"/>
      <c r="F156" s="681"/>
    </row>
    <row r="157" spans="2:6" x14ac:dyDescent="0.35">
      <c r="B157" s="682"/>
      <c r="C157" s="684"/>
      <c r="D157" s="683"/>
      <c r="F157" s="681"/>
    </row>
    <row r="158" spans="2:6" x14ac:dyDescent="0.35">
      <c r="B158" s="680"/>
      <c r="C158" s="698"/>
      <c r="D158" s="697"/>
      <c r="E158" s="679"/>
      <c r="F158" s="678"/>
    </row>
    <row r="159" spans="2:6" x14ac:dyDescent="0.35">
      <c r="C159" s="684"/>
      <c r="D159" s="683"/>
    </row>
    <row r="160" spans="2:6" ht="16" customHeight="1" x14ac:dyDescent="0.35">
      <c r="B160" s="696"/>
      <c r="C160" s="695"/>
      <c r="D160" s="695"/>
      <c r="E160" s="695"/>
      <c r="F160" s="694"/>
    </row>
    <row r="161" spans="2:6" ht="42" customHeight="1" x14ac:dyDescent="0.35">
      <c r="B161" s="682"/>
      <c r="C161" s="1802" t="s">
        <v>480</v>
      </c>
      <c r="D161" s="1802"/>
      <c r="E161" s="1802"/>
      <c r="F161" s="681"/>
    </row>
    <row r="162" spans="2:6" ht="16" thickBot="1" x14ac:dyDescent="0.4">
      <c r="B162" s="682"/>
      <c r="F162" s="681"/>
    </row>
    <row r="163" spans="2:6" ht="22" customHeight="1" thickBot="1" x14ac:dyDescent="0.4">
      <c r="B163" s="682"/>
      <c r="C163" s="692"/>
      <c r="D163" s="690" t="s">
        <v>295</v>
      </c>
      <c r="E163" s="1801"/>
      <c r="F163" s="681"/>
    </row>
    <row r="164" spans="2:6" ht="9" customHeight="1" x14ac:dyDescent="0.35">
      <c r="B164" s="682"/>
      <c r="D164" s="686"/>
      <c r="E164" s="1801"/>
      <c r="F164" s="681"/>
    </row>
    <row r="165" spans="2:6" ht="18" customHeight="1" x14ac:dyDescent="0.35">
      <c r="B165" s="682"/>
      <c r="C165" s="684" t="s">
        <v>401</v>
      </c>
      <c r="D165" s="683" t="s">
        <v>481</v>
      </c>
      <c r="E165" s="1801"/>
      <c r="F165" s="681"/>
    </row>
    <row r="166" spans="2:6" ht="18" customHeight="1" x14ac:dyDescent="0.35">
      <c r="B166" s="682"/>
      <c r="C166" s="684" t="s">
        <v>401</v>
      </c>
      <c r="D166" s="683" t="s">
        <v>482</v>
      </c>
      <c r="E166" s="1801"/>
      <c r="F166" s="681"/>
    </row>
    <row r="167" spans="2:6" ht="77.25" customHeight="1" x14ac:dyDescent="0.35">
      <c r="B167" s="682"/>
      <c r="C167" s="684" t="s">
        <v>401</v>
      </c>
      <c r="D167" s="685" t="s">
        <v>483</v>
      </c>
      <c r="E167" s="1801"/>
      <c r="F167" s="681"/>
    </row>
    <row r="168" spans="2:6" ht="17.25" customHeight="1" thickBot="1" x14ac:dyDescent="0.4">
      <c r="B168" s="682"/>
      <c r="C168" s="687"/>
      <c r="D168" s="687"/>
      <c r="E168" s="687"/>
      <c r="F168" s="681"/>
    </row>
    <row r="169" spans="2:6" ht="17.25" customHeight="1" thickBot="1" x14ac:dyDescent="0.4">
      <c r="B169" s="682"/>
      <c r="F169" s="681"/>
    </row>
    <row r="170" spans="2:6" ht="23.25" customHeight="1" thickBot="1" x14ac:dyDescent="0.4">
      <c r="B170" s="682"/>
      <c r="C170" s="693"/>
      <c r="D170" s="690" t="s">
        <v>355</v>
      </c>
      <c r="E170" s="1801"/>
      <c r="F170" s="681"/>
    </row>
    <row r="171" spans="2:6" ht="10" customHeight="1" x14ac:dyDescent="0.35">
      <c r="B171" s="682"/>
      <c r="D171" s="690"/>
      <c r="E171" s="1801"/>
      <c r="F171" s="681"/>
    </row>
    <row r="172" spans="2:6" ht="17.25" customHeight="1" x14ac:dyDescent="0.35">
      <c r="B172" s="682"/>
      <c r="C172" s="684" t="s">
        <v>401</v>
      </c>
      <c r="D172" s="683" t="s">
        <v>484</v>
      </c>
      <c r="E172" s="1801"/>
      <c r="F172" s="681"/>
    </row>
    <row r="173" spans="2:6" ht="17.25" customHeight="1" x14ac:dyDescent="0.35">
      <c r="B173" s="682"/>
      <c r="C173" s="684" t="s">
        <v>401</v>
      </c>
      <c r="D173" s="683" t="s">
        <v>485</v>
      </c>
      <c r="E173" s="1801"/>
      <c r="F173" s="681"/>
    </row>
    <row r="174" spans="2:6" ht="63" customHeight="1" x14ac:dyDescent="0.35">
      <c r="B174" s="682"/>
      <c r="C174" s="684" t="s">
        <v>401</v>
      </c>
      <c r="D174" s="683" t="s">
        <v>486</v>
      </c>
      <c r="E174" s="1801"/>
      <c r="F174" s="681"/>
    </row>
    <row r="175" spans="2:6" ht="24" customHeight="1" thickBot="1" x14ac:dyDescent="0.4">
      <c r="B175" s="682"/>
      <c r="C175" s="687"/>
      <c r="D175" s="687"/>
      <c r="E175" s="687"/>
      <c r="F175" s="681"/>
    </row>
    <row r="176" spans="2:6" ht="19" customHeight="1" thickBot="1" x14ac:dyDescent="0.4">
      <c r="B176" s="682"/>
      <c r="F176" s="681"/>
    </row>
    <row r="177" spans="2:6" s="688" customFormat="1" ht="21" customHeight="1" thickBot="1" x14ac:dyDescent="0.4">
      <c r="B177" s="691"/>
      <c r="C177" s="692"/>
      <c r="D177" s="690" t="s">
        <v>356</v>
      </c>
      <c r="E177" s="1800"/>
      <c r="F177" s="689"/>
    </row>
    <row r="178" spans="2:6" s="688" customFormat="1" ht="8.25" customHeight="1" x14ac:dyDescent="0.35">
      <c r="B178" s="691"/>
      <c r="C178" s="690"/>
      <c r="E178" s="1800"/>
      <c r="F178" s="689"/>
    </row>
    <row r="179" spans="2:6" ht="17.25" customHeight="1" x14ac:dyDescent="0.35">
      <c r="B179" s="682"/>
      <c r="C179" s="684" t="s">
        <v>401</v>
      </c>
      <c r="D179" s="683" t="s">
        <v>487</v>
      </c>
      <c r="E179" s="1800"/>
      <c r="F179" s="681"/>
    </row>
    <row r="180" spans="2:6" ht="17.25" customHeight="1" x14ac:dyDescent="0.35">
      <c r="B180" s="682"/>
      <c r="C180" s="684" t="s">
        <v>401</v>
      </c>
      <c r="D180" s="683" t="s">
        <v>485</v>
      </c>
      <c r="E180" s="1800"/>
      <c r="F180" s="681"/>
    </row>
    <row r="181" spans="2:6" ht="69" customHeight="1" x14ac:dyDescent="0.35">
      <c r="B181" s="682"/>
      <c r="C181" s="684" t="s">
        <v>401</v>
      </c>
      <c r="D181" s="683" t="s">
        <v>486</v>
      </c>
      <c r="E181" s="1800"/>
      <c r="F181" s="681"/>
    </row>
    <row r="182" spans="2:6" ht="16" customHeight="1" thickBot="1" x14ac:dyDescent="0.4">
      <c r="B182" s="682"/>
      <c r="C182" s="687"/>
      <c r="D182" s="687"/>
      <c r="E182" s="687"/>
      <c r="F182" s="681"/>
    </row>
    <row r="183" spans="2:6" ht="16" customHeight="1" x14ac:dyDescent="0.35">
      <c r="B183" s="682"/>
      <c r="F183" s="681"/>
    </row>
    <row r="184" spans="2:6" ht="23.25" customHeight="1" x14ac:dyDescent="0.35">
      <c r="B184" s="682"/>
      <c r="C184" s="686" t="s">
        <v>488</v>
      </c>
      <c r="E184" s="1801"/>
      <c r="F184" s="681"/>
    </row>
    <row r="185" spans="2:6" ht="61" customHeight="1" x14ac:dyDescent="0.35">
      <c r="B185" s="682"/>
      <c r="C185" s="684" t="s">
        <v>401</v>
      </c>
      <c r="D185" s="685" t="s">
        <v>489</v>
      </c>
      <c r="E185" s="1801"/>
      <c r="F185" s="681"/>
    </row>
    <row r="186" spans="2:6" ht="22" customHeight="1" x14ac:dyDescent="0.35">
      <c r="B186" s="682"/>
      <c r="C186" s="684" t="s">
        <v>401</v>
      </c>
      <c r="D186" s="683" t="s">
        <v>490</v>
      </c>
      <c r="E186" s="1801"/>
      <c r="F186" s="681"/>
    </row>
    <row r="187" spans="2:6" ht="71.25" customHeight="1" x14ac:dyDescent="0.35">
      <c r="B187" s="682"/>
      <c r="C187" s="684" t="s">
        <v>401</v>
      </c>
      <c r="D187" s="683" t="s">
        <v>486</v>
      </c>
      <c r="E187" s="1801"/>
      <c r="F187" s="681"/>
    </row>
    <row r="188" spans="2:6" x14ac:dyDescent="0.35">
      <c r="B188" s="682"/>
      <c r="F188" s="681"/>
    </row>
    <row r="189" spans="2:6" x14ac:dyDescent="0.35">
      <c r="B189" s="680"/>
      <c r="C189" s="679"/>
      <c r="D189" s="679"/>
      <c r="E189" s="679"/>
      <c r="F189" s="678"/>
    </row>
  </sheetData>
  <sheetProtection algorithmName="SHA-512" hashValue="at0ebVM8J3QyXlwodwt9AkFkVvPFCoMK3LF6HIlHam3Fp7g28NLnclD5g9wm66zdByz43QOxCaxa1w3ZUiGV1g==" saltValue="+/QZOZj8YIFQSaxAzrK7xg==" spinCount="100000" sheet="1" objects="1" scenarios="1"/>
  <mergeCells count="29">
    <mergeCell ref="C2:E2"/>
    <mergeCell ref="E78:E85"/>
    <mergeCell ref="C11:E11"/>
    <mergeCell ref="C63:E63"/>
    <mergeCell ref="C89:E89"/>
    <mergeCell ref="C4:E4"/>
    <mergeCell ref="C6:E6"/>
    <mergeCell ref="E14:E22"/>
    <mergeCell ref="D7:F7"/>
    <mergeCell ref="D8:E8"/>
    <mergeCell ref="D100:D101"/>
    <mergeCell ref="E100:E107"/>
    <mergeCell ref="E110:E114"/>
    <mergeCell ref="E125:E131"/>
    <mergeCell ref="E25:E45"/>
    <mergeCell ref="E48:E52"/>
    <mergeCell ref="E55:E59"/>
    <mergeCell ref="E65:E75"/>
    <mergeCell ref="D25:D26"/>
    <mergeCell ref="E91:E97"/>
    <mergeCell ref="E177:E181"/>
    <mergeCell ref="E184:E187"/>
    <mergeCell ref="E134:E137"/>
    <mergeCell ref="E117:E122"/>
    <mergeCell ref="E140:E146"/>
    <mergeCell ref="E149:E156"/>
    <mergeCell ref="E163:E167"/>
    <mergeCell ref="E170:E174"/>
    <mergeCell ref="C161:E161"/>
  </mergeCells>
  <pageMargins left="0.7" right="0.7" top="0.75" bottom="0.75" header="0.3" footer="0.3"/>
  <pageSetup scale="75"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T999"/>
  <sheetViews>
    <sheetView zoomScale="70" zoomScaleNormal="70" workbookViewId="0">
      <selection activeCell="AB19" sqref="AB19"/>
    </sheetView>
  </sheetViews>
  <sheetFormatPr defaultColWidth="11" defaultRowHeight="15" customHeight="1" x14ac:dyDescent="0.35"/>
  <cols>
    <col min="1" max="1" width="5.5" style="101" customWidth="1"/>
    <col min="2" max="2" width="7.5" style="101" customWidth="1"/>
    <col min="3" max="3" width="5.5" style="101" customWidth="1"/>
    <col min="4" max="4" width="34.33203125" style="101" customWidth="1"/>
    <col min="5" max="5" width="8.5" style="101" customWidth="1"/>
    <col min="6" max="6" width="19" style="101" customWidth="1"/>
    <col min="7" max="7" width="10" style="101" customWidth="1"/>
    <col min="8" max="8" width="9" style="101" customWidth="1"/>
    <col min="9" max="9" width="27" style="101" customWidth="1"/>
    <col min="10" max="10" width="23.83203125" style="101" customWidth="1"/>
    <col min="11" max="11" width="10.5" style="101" customWidth="1"/>
    <col min="12" max="12" width="29" style="101" hidden="1" customWidth="1"/>
    <col min="13" max="13" width="22.5" style="101" hidden="1" customWidth="1"/>
    <col min="14" max="14" width="31" style="101" hidden="1" customWidth="1"/>
    <col min="15" max="15" width="55.33203125" style="101" hidden="1" customWidth="1"/>
    <col min="16" max="16" width="16.33203125" style="101" hidden="1" customWidth="1"/>
    <col min="17" max="17" width="6" style="101" hidden="1" customWidth="1"/>
    <col min="18" max="18" width="9.83203125" style="101" hidden="1" customWidth="1"/>
    <col min="19" max="19" width="17.33203125" style="101" hidden="1" customWidth="1"/>
    <col min="20" max="24" width="9.83203125" style="101" hidden="1" customWidth="1"/>
    <col min="25" max="26" width="9.83203125" style="438" hidden="1" customWidth="1"/>
    <col min="27" max="98" width="11" style="438"/>
    <col min="99" max="16384" width="11" style="101"/>
  </cols>
  <sheetData>
    <row r="1" spans="1:98" ht="24" customHeight="1" x14ac:dyDescent="0.35">
      <c r="A1" s="727"/>
      <c r="B1" s="727"/>
      <c r="C1" s="727"/>
      <c r="D1" s="727"/>
      <c r="E1" s="727"/>
      <c r="F1" s="727"/>
      <c r="G1" s="727"/>
      <c r="H1" s="727"/>
      <c r="I1" s="727"/>
      <c r="J1" s="727"/>
      <c r="K1" s="727"/>
    </row>
    <row r="2" spans="1:98" ht="45" customHeight="1" x14ac:dyDescent="0.35">
      <c r="A2" s="259"/>
      <c r="B2" s="265" t="s">
        <v>491</v>
      </c>
      <c r="C2" s="260"/>
      <c r="D2" s="260"/>
      <c r="E2" s="260"/>
      <c r="F2" s="260"/>
      <c r="G2" s="260"/>
      <c r="H2" s="259"/>
      <c r="I2" s="1754" t="s">
        <v>26</v>
      </c>
      <c r="J2" s="1754"/>
      <c r="K2" s="259"/>
      <c r="L2" s="261"/>
      <c r="M2" s="261"/>
      <c r="N2" s="262"/>
      <c r="O2" s="263"/>
      <c r="P2" s="263"/>
      <c r="Q2" s="264"/>
      <c r="R2" s="264"/>
      <c r="S2" s="264"/>
      <c r="T2" s="264"/>
      <c r="U2" s="264"/>
      <c r="V2" s="261"/>
      <c r="W2" s="261"/>
      <c r="X2" s="261"/>
      <c r="Y2" s="313"/>
      <c r="Z2" s="313"/>
    </row>
    <row r="3" spans="1:98" ht="39.75" customHeight="1" x14ac:dyDescent="0.35">
      <c r="A3" s="259"/>
      <c r="B3" s="1860" t="s">
        <v>492</v>
      </c>
      <c r="C3" s="1860"/>
      <c r="D3" s="1860"/>
      <c r="E3" s="1860"/>
      <c r="F3" s="1860"/>
      <c r="G3" s="1860"/>
      <c r="H3" s="265"/>
      <c r="I3" s="1856" t="str">
        <f>IF(OR(ISNA(O194), ISNA(O243), ISNA(O265)), "Incomplete", "Complete")</f>
        <v>Incomplete</v>
      </c>
      <c r="J3" s="1856"/>
      <c r="K3" s="550"/>
      <c r="L3" s="261"/>
      <c r="M3" s="266"/>
      <c r="N3" s="262"/>
      <c r="O3" s="263"/>
      <c r="P3" s="263"/>
      <c r="Q3" s="264"/>
      <c r="R3" s="264"/>
      <c r="S3" s="264"/>
      <c r="T3" s="264"/>
      <c r="U3" s="264"/>
      <c r="V3" s="261"/>
      <c r="W3" s="261"/>
      <c r="X3" s="261"/>
      <c r="Y3" s="313"/>
      <c r="Z3" s="313"/>
    </row>
    <row r="4" spans="1:98" ht="84" customHeight="1" x14ac:dyDescent="0.35">
      <c r="A4" s="259"/>
      <c r="B4" s="1860"/>
      <c r="C4" s="1860"/>
      <c r="D4" s="1860"/>
      <c r="E4" s="1860"/>
      <c r="F4" s="1860"/>
      <c r="G4" s="1860"/>
      <c r="H4" s="259"/>
      <c r="I4" s="1693" t="s">
        <v>28</v>
      </c>
      <c r="J4" s="1693"/>
      <c r="K4" s="551"/>
      <c r="L4" s="261"/>
      <c r="M4" s="261"/>
      <c r="N4" s="262"/>
      <c r="O4" s="263"/>
      <c r="P4" s="263"/>
      <c r="Q4" s="264"/>
      <c r="R4" s="264"/>
      <c r="S4" s="264"/>
      <c r="T4" s="264"/>
      <c r="U4" s="264"/>
      <c r="V4" s="261"/>
      <c r="W4" s="261"/>
      <c r="X4" s="261"/>
      <c r="Y4" s="313"/>
      <c r="Z4" s="313"/>
    </row>
    <row r="5" spans="1:98" ht="52" customHeight="1" x14ac:dyDescent="0.35">
      <c r="A5" s="259"/>
      <c r="B5" s="1859" t="s">
        <v>493</v>
      </c>
      <c r="C5" s="1859"/>
      <c r="D5" s="1859"/>
      <c r="E5" s="1859"/>
      <c r="F5" s="1859"/>
      <c r="G5" s="1859"/>
      <c r="H5" s="728"/>
      <c r="I5" s="1693"/>
      <c r="J5" s="1693"/>
      <c r="K5" s="552"/>
      <c r="L5" s="1854"/>
      <c r="M5" s="1854"/>
      <c r="N5" s="587"/>
      <c r="O5" s="588"/>
      <c r="P5" s="588"/>
      <c r="Q5" s="264"/>
      <c r="R5" s="264"/>
      <c r="S5" s="264"/>
      <c r="T5" s="264"/>
      <c r="U5" s="264"/>
      <c r="V5" s="261"/>
      <c r="W5" s="261"/>
      <c r="X5" s="261"/>
      <c r="Y5" s="313"/>
      <c r="Z5" s="313"/>
    </row>
    <row r="6" spans="1:98" ht="4" customHeight="1" x14ac:dyDescent="0.35">
      <c r="A6" s="259"/>
      <c r="B6" s="1857"/>
      <c r="C6" s="1857"/>
      <c r="D6" s="1857"/>
      <c r="E6" s="1857"/>
      <c r="F6" s="1857"/>
      <c r="G6" s="1857"/>
      <c r="H6" s="1077"/>
      <c r="I6" s="1499"/>
      <c r="J6" s="1499"/>
      <c r="K6" s="552"/>
      <c r="L6" s="1640"/>
      <c r="M6" s="1640"/>
      <c r="N6" s="587"/>
      <c r="O6" s="588"/>
      <c r="P6" s="588"/>
      <c r="Q6" s="264"/>
      <c r="R6" s="264"/>
      <c r="S6" s="264"/>
      <c r="T6" s="264"/>
      <c r="U6" s="264"/>
      <c r="V6" s="261"/>
      <c r="W6" s="261"/>
      <c r="X6" s="261"/>
      <c r="Y6" s="1504"/>
      <c r="Z6" s="313"/>
    </row>
    <row r="7" spans="1:98" ht="4" customHeight="1" x14ac:dyDescent="0.35">
      <c r="A7" s="259"/>
      <c r="B7" s="1499"/>
      <c r="C7" s="1499"/>
      <c r="D7" s="1499"/>
      <c r="E7" s="1499"/>
      <c r="F7" s="1499"/>
      <c r="G7" s="1499"/>
      <c r="H7" s="1499"/>
      <c r="I7" s="1499"/>
      <c r="J7" s="1499"/>
      <c r="K7" s="552"/>
      <c r="L7" s="1640"/>
      <c r="M7" s="1640"/>
      <c r="N7" s="587"/>
      <c r="O7" s="588"/>
      <c r="P7" s="588"/>
      <c r="Q7" s="264"/>
      <c r="R7" s="264"/>
      <c r="S7" s="264"/>
      <c r="T7" s="264"/>
      <c r="U7" s="264"/>
      <c r="V7" s="261"/>
      <c r="W7" s="261"/>
      <c r="X7" s="261"/>
      <c r="Y7" s="313"/>
      <c r="Z7" s="313"/>
    </row>
    <row r="8" spans="1:98" ht="24" customHeight="1" x14ac:dyDescent="0.4">
      <c r="A8" s="259"/>
      <c r="B8" s="267" t="s">
        <v>29</v>
      </c>
      <c r="C8" s="260"/>
      <c r="D8" s="260"/>
      <c r="E8" s="260"/>
      <c r="F8" s="260"/>
      <c r="G8" s="260"/>
      <c r="H8" s="259"/>
      <c r="I8" s="259"/>
      <c r="J8" s="259"/>
      <c r="K8" s="259"/>
      <c r="L8" s="261"/>
      <c r="N8" s="589"/>
      <c r="O8" s="590"/>
      <c r="P8" s="591"/>
      <c r="Q8" s="264"/>
      <c r="R8" s="264"/>
      <c r="S8" s="264"/>
      <c r="T8" s="264"/>
      <c r="U8" s="264"/>
      <c r="V8" s="261"/>
      <c r="W8" s="261"/>
      <c r="X8" s="261"/>
      <c r="Y8" s="313"/>
      <c r="Z8" s="313"/>
    </row>
    <row r="9" spans="1:98" ht="14.25" customHeight="1" x14ac:dyDescent="0.4">
      <c r="A9" s="259"/>
      <c r="B9" s="267"/>
      <c r="C9" s="565"/>
      <c r="D9" s="260"/>
      <c r="E9" s="260"/>
      <c r="F9" s="260"/>
      <c r="G9" s="260"/>
      <c r="H9" s="259"/>
      <c r="I9" s="259"/>
      <c r="J9" s="259"/>
      <c r="K9" s="259"/>
      <c r="L9" s="261"/>
      <c r="M9" s="261"/>
      <c r="N9" s="589"/>
      <c r="O9" s="590"/>
      <c r="P9" s="591"/>
      <c r="Q9" s="264"/>
      <c r="R9" s="264"/>
      <c r="S9" s="264"/>
      <c r="T9" s="264"/>
      <c r="U9" s="264"/>
      <c r="V9" s="261"/>
      <c r="W9" s="261"/>
      <c r="X9" s="261"/>
      <c r="Y9" s="313"/>
      <c r="Z9" s="313"/>
    </row>
    <row r="10" spans="1:98" ht="26.25" customHeight="1" x14ac:dyDescent="0.35">
      <c r="A10" s="259"/>
      <c r="B10" s="558" t="s">
        <v>5</v>
      </c>
      <c r="C10" s="1858" t="s">
        <v>494</v>
      </c>
      <c r="D10" s="1858"/>
      <c r="E10" s="1858"/>
      <c r="F10" s="1858"/>
      <c r="G10" s="1858"/>
      <c r="H10" s="559"/>
      <c r="I10" s="559"/>
      <c r="J10" s="559"/>
      <c r="K10" s="268"/>
      <c r="L10" s="1855"/>
      <c r="M10" s="1855"/>
      <c r="N10" s="589"/>
      <c r="O10" s="590"/>
      <c r="P10" s="591"/>
      <c r="Q10" s="264"/>
      <c r="R10" s="264"/>
      <c r="S10" s="264"/>
      <c r="T10" s="264"/>
      <c r="U10" s="264"/>
      <c r="V10" s="261"/>
      <c r="W10" s="261"/>
      <c r="X10" s="261"/>
      <c r="Y10" s="313"/>
      <c r="Z10" s="313"/>
    </row>
    <row r="11" spans="1:98" ht="42" customHeight="1" x14ac:dyDescent="0.35">
      <c r="A11" s="259"/>
      <c r="B11" s="558" t="s">
        <v>7</v>
      </c>
      <c r="C11" s="1859" t="s">
        <v>212</v>
      </c>
      <c r="D11" s="1859"/>
      <c r="E11" s="1859"/>
      <c r="F11" s="1859"/>
      <c r="G11" s="1859"/>
      <c r="H11" s="559"/>
      <c r="I11" s="559"/>
      <c r="J11" s="559"/>
      <c r="K11" s="268"/>
      <c r="L11" s="1855"/>
      <c r="M11" s="1855"/>
      <c r="N11" s="263"/>
      <c r="O11" s="591"/>
      <c r="P11" s="591"/>
      <c r="Q11" s="264"/>
      <c r="R11" s="264"/>
      <c r="S11" s="264"/>
      <c r="T11" s="264"/>
      <c r="U11" s="264"/>
      <c r="V11" s="261"/>
      <c r="W11" s="261"/>
      <c r="X11" s="261"/>
      <c r="Y11" s="313"/>
      <c r="Z11" s="313"/>
    </row>
    <row r="12" spans="1:98" ht="26.25" customHeight="1" x14ac:dyDescent="0.35">
      <c r="A12" s="259"/>
      <c r="B12" s="558" t="s">
        <v>9</v>
      </c>
      <c r="C12" s="1859" t="s">
        <v>495</v>
      </c>
      <c r="D12" s="1859"/>
      <c r="E12" s="1859"/>
      <c r="F12" s="1859"/>
      <c r="G12" s="1859"/>
      <c r="H12" s="559"/>
      <c r="I12" s="559"/>
      <c r="J12" s="559"/>
      <c r="K12" s="268"/>
      <c r="L12" s="261"/>
      <c r="M12" s="261"/>
      <c r="N12" s="592"/>
      <c r="O12" s="593"/>
      <c r="P12" s="434"/>
      <c r="Q12" s="264"/>
      <c r="R12" s="264"/>
      <c r="S12" s="264"/>
      <c r="T12" s="264"/>
      <c r="U12" s="264"/>
      <c r="V12" s="261"/>
      <c r="W12" s="261"/>
      <c r="X12" s="261"/>
      <c r="Y12" s="313"/>
      <c r="Z12" s="313"/>
    </row>
    <row r="13" spans="1:98" ht="43" customHeight="1" x14ac:dyDescent="0.4">
      <c r="A13" s="259"/>
      <c r="B13" s="558" t="s">
        <v>11</v>
      </c>
      <c r="C13" s="1859" t="s">
        <v>496</v>
      </c>
      <c r="D13" s="1859"/>
      <c r="E13" s="1859"/>
      <c r="F13" s="1859"/>
      <c r="G13" s="1859"/>
      <c r="H13" s="560"/>
      <c r="I13" s="560"/>
      <c r="J13" s="560"/>
      <c r="K13" s="268"/>
      <c r="L13" s="575"/>
      <c r="M13" s="261"/>
      <c r="N13" s="594"/>
      <c r="O13" s="595"/>
      <c r="P13" s="434"/>
      <c r="Q13" s="264"/>
      <c r="R13" s="264"/>
      <c r="S13" s="264"/>
      <c r="T13" s="264"/>
      <c r="U13" s="264"/>
      <c r="V13" s="261"/>
      <c r="W13" s="261"/>
      <c r="X13" s="261"/>
      <c r="Y13" s="313"/>
      <c r="Z13" s="313"/>
    </row>
    <row r="14" spans="1:98" s="557" customFormat="1" ht="76" customHeight="1" x14ac:dyDescent="0.35">
      <c r="A14" s="559"/>
      <c r="B14" s="558" t="s">
        <v>13</v>
      </c>
      <c r="C14" s="1859" t="s">
        <v>497</v>
      </c>
      <c r="D14" s="1859"/>
      <c r="E14" s="1859"/>
      <c r="F14" s="1859"/>
      <c r="G14" s="1859"/>
      <c r="H14" s="564"/>
      <c r="I14" s="564"/>
      <c r="J14" s="564"/>
      <c r="K14" s="560"/>
      <c r="L14" s="555"/>
      <c r="M14" s="555"/>
      <c r="N14" s="561"/>
      <c r="O14" s="562"/>
      <c r="P14" s="563"/>
      <c r="Q14" s="556"/>
      <c r="R14" s="556"/>
      <c r="S14" s="556"/>
      <c r="T14" s="556"/>
      <c r="U14" s="556"/>
      <c r="V14" s="555"/>
      <c r="W14" s="555"/>
      <c r="X14" s="555"/>
      <c r="Y14" s="715"/>
      <c r="Z14" s="715"/>
      <c r="AA14" s="714"/>
      <c r="AB14" s="714"/>
      <c r="AC14" s="714"/>
      <c r="AD14" s="714"/>
      <c r="AE14" s="714"/>
      <c r="AF14" s="714"/>
      <c r="AG14" s="714"/>
      <c r="AH14" s="714"/>
      <c r="AI14" s="714"/>
      <c r="AJ14" s="714"/>
      <c r="AK14" s="714"/>
      <c r="AL14" s="714"/>
      <c r="AM14" s="714"/>
      <c r="AN14" s="714"/>
      <c r="AO14" s="714"/>
      <c r="AP14" s="714"/>
      <c r="AQ14" s="714"/>
      <c r="AR14" s="714"/>
      <c r="AS14" s="714"/>
      <c r="AT14" s="714"/>
      <c r="AU14" s="714"/>
      <c r="AV14" s="714"/>
      <c r="AW14" s="714"/>
      <c r="AX14" s="714"/>
      <c r="AY14" s="714"/>
      <c r="AZ14" s="714"/>
      <c r="BA14" s="714"/>
      <c r="BB14" s="714"/>
      <c r="BC14" s="714"/>
      <c r="BD14" s="714"/>
      <c r="BE14" s="714"/>
      <c r="BF14" s="714"/>
      <c r="BG14" s="714"/>
      <c r="BH14" s="714"/>
      <c r="BI14" s="714"/>
      <c r="BJ14" s="714"/>
      <c r="BK14" s="714"/>
      <c r="BL14" s="714"/>
      <c r="BM14" s="714"/>
      <c r="BN14" s="714"/>
      <c r="BO14" s="714"/>
      <c r="BP14" s="714"/>
      <c r="BQ14" s="714"/>
      <c r="BR14" s="714"/>
      <c r="BS14" s="714"/>
      <c r="BT14" s="714"/>
      <c r="BU14" s="714"/>
      <c r="BV14" s="714"/>
      <c r="BW14" s="714"/>
      <c r="BX14" s="714"/>
      <c r="BY14" s="714"/>
      <c r="BZ14" s="714"/>
      <c r="CA14" s="714"/>
      <c r="CB14" s="714"/>
      <c r="CC14" s="714"/>
      <c r="CD14" s="714"/>
      <c r="CE14" s="714"/>
      <c r="CF14" s="714"/>
      <c r="CG14" s="714"/>
      <c r="CH14" s="714"/>
      <c r="CI14" s="714"/>
      <c r="CJ14" s="714"/>
      <c r="CK14" s="714"/>
      <c r="CL14" s="714"/>
      <c r="CM14" s="714"/>
      <c r="CN14" s="714"/>
      <c r="CO14" s="714"/>
      <c r="CP14" s="714"/>
      <c r="CQ14" s="714"/>
      <c r="CR14" s="714"/>
      <c r="CS14" s="714"/>
      <c r="CT14" s="714"/>
    </row>
    <row r="15" spans="1:98" ht="18" customHeight="1" x14ac:dyDescent="0.4">
      <c r="A15" s="259"/>
      <c r="B15" s="81"/>
      <c r="C15" s="1825"/>
      <c r="D15" s="1825"/>
      <c r="E15" s="1825"/>
      <c r="F15" s="1825"/>
      <c r="G15" s="1825"/>
      <c r="H15" s="1825"/>
      <c r="I15" s="1825"/>
      <c r="J15" s="1825"/>
      <c r="K15" s="1825"/>
      <c r="L15" s="576"/>
      <c r="M15" s="261"/>
      <c r="N15" s="432"/>
      <c r="O15" s="433"/>
      <c r="P15" s="434"/>
      <c r="Q15" s="264"/>
      <c r="R15" s="264"/>
      <c r="S15" s="264"/>
      <c r="T15" s="264"/>
      <c r="U15" s="264"/>
      <c r="V15" s="261"/>
      <c r="W15" s="261"/>
      <c r="X15" s="261"/>
      <c r="Y15" s="313"/>
      <c r="Z15" s="313"/>
    </row>
    <row r="16" spans="1:98" ht="15.75" customHeight="1" x14ac:dyDescent="0.35">
      <c r="A16" s="259"/>
      <c r="B16" s="260"/>
      <c r="C16" s="260"/>
      <c r="D16" s="260"/>
      <c r="E16" s="260"/>
      <c r="F16" s="260"/>
      <c r="G16" s="260"/>
      <c r="H16" s="259"/>
      <c r="I16" s="259"/>
      <c r="J16" s="259"/>
      <c r="K16" s="259"/>
      <c r="L16" s="261"/>
      <c r="M16" s="261"/>
      <c r="N16" s="262"/>
      <c r="O16" s="263"/>
      <c r="P16" s="263"/>
      <c r="Q16" s="264"/>
      <c r="R16" s="264"/>
      <c r="S16" s="264"/>
      <c r="T16" s="264"/>
      <c r="U16" s="264"/>
      <c r="V16" s="261"/>
      <c r="W16" s="261"/>
      <c r="X16" s="261"/>
      <c r="Y16" s="313"/>
      <c r="Z16" s="313"/>
    </row>
    <row r="17" spans="1:98" ht="15.75" customHeight="1" x14ac:dyDescent="0.35">
      <c r="A17" s="261"/>
      <c r="B17" s="261"/>
      <c r="C17" s="261"/>
      <c r="D17" s="261"/>
      <c r="E17" s="261"/>
      <c r="F17" s="261"/>
      <c r="G17" s="261"/>
      <c r="H17" s="261"/>
      <c r="I17" s="261"/>
      <c r="J17" s="261"/>
      <c r="K17" s="261"/>
      <c r="L17" s="261"/>
      <c r="M17" s="261"/>
      <c r="N17" s="262"/>
      <c r="O17" s="263"/>
      <c r="P17" s="263"/>
      <c r="Q17" s="264"/>
      <c r="R17" s="264"/>
      <c r="S17" s="264"/>
      <c r="T17" s="264"/>
      <c r="U17" s="264"/>
      <c r="V17" s="261"/>
      <c r="W17" s="261"/>
      <c r="X17" s="261"/>
      <c r="Y17" s="313"/>
      <c r="Z17" s="313"/>
    </row>
    <row r="18" spans="1:98" ht="52" customHeight="1" x14ac:dyDescent="0.5">
      <c r="A18" s="261"/>
      <c r="B18" s="1079"/>
      <c r="C18" s="1807" t="s">
        <v>498</v>
      </c>
      <c r="D18" s="1807"/>
      <c r="E18" s="1807"/>
      <c r="F18" s="1807"/>
      <c r="G18" s="1807"/>
      <c r="H18" s="1807"/>
      <c r="I18" s="1807"/>
      <c r="J18" s="1807"/>
      <c r="K18" s="1080"/>
      <c r="L18" s="262"/>
      <c r="M18" s="261"/>
      <c r="N18" s="262"/>
      <c r="O18" s="263"/>
      <c r="P18" s="263"/>
      <c r="Q18" s="264"/>
      <c r="R18" s="264"/>
      <c r="S18" s="264"/>
      <c r="T18" s="264"/>
      <c r="U18" s="264"/>
      <c r="V18" s="261"/>
      <c r="W18" s="261"/>
      <c r="X18" s="261"/>
      <c r="Y18" s="313"/>
      <c r="Z18" s="313"/>
    </row>
    <row r="19" spans="1:98" ht="60" customHeight="1" x14ac:dyDescent="0.35">
      <c r="A19" s="261"/>
      <c r="B19" s="1081"/>
      <c r="C19" s="1829" t="s">
        <v>499</v>
      </c>
      <c r="D19" s="1829"/>
      <c r="E19" s="1829"/>
      <c r="F19" s="1829"/>
      <c r="G19" s="1829"/>
      <c r="H19" s="1829"/>
      <c r="I19" s="1829"/>
      <c r="J19" s="1829"/>
      <c r="K19" s="1082"/>
      <c r="L19" s="262"/>
      <c r="M19" s="261"/>
      <c r="N19" s="262"/>
      <c r="O19" s="263"/>
      <c r="P19" s="263"/>
      <c r="Q19" s="264"/>
      <c r="R19" s="264"/>
      <c r="S19" s="264"/>
      <c r="T19" s="264"/>
      <c r="U19" s="264"/>
      <c r="V19" s="261"/>
      <c r="W19" s="261"/>
      <c r="X19" s="261"/>
      <c r="Y19" s="313"/>
      <c r="Z19" s="313"/>
    </row>
    <row r="20" spans="1:98" ht="17.25" customHeight="1" x14ac:dyDescent="0.35">
      <c r="A20" s="261"/>
      <c r="B20" s="272"/>
      <c r="C20" s="273"/>
      <c r="D20" s="1078"/>
      <c r="E20" s="436"/>
      <c r="F20" s="436"/>
      <c r="G20" s="436"/>
      <c r="H20" s="436"/>
      <c r="I20" s="436"/>
      <c r="J20" s="436"/>
      <c r="K20" s="1083"/>
      <c r="L20" s="262"/>
      <c r="M20" s="261"/>
      <c r="N20" s="441"/>
      <c r="O20" s="263"/>
      <c r="P20" s="263"/>
      <c r="Q20" s="264"/>
      <c r="R20" s="264"/>
      <c r="S20" s="264"/>
      <c r="T20" s="264"/>
      <c r="U20" s="264"/>
      <c r="V20" s="261"/>
      <c r="W20" s="261"/>
      <c r="X20" s="261"/>
      <c r="Y20" s="313"/>
      <c r="Z20" s="313"/>
    </row>
    <row r="21" spans="1:98" ht="33" customHeight="1" x14ac:dyDescent="0.5">
      <c r="A21" s="261"/>
      <c r="B21" s="274"/>
      <c r="C21" s="275" t="s">
        <v>500</v>
      </c>
      <c r="D21" s="275"/>
      <c r="E21" s="1084"/>
      <c r="F21" s="313"/>
      <c r="G21" s="1084"/>
      <c r="H21" s="1085"/>
      <c r="I21" s="1086"/>
      <c r="J21" s="1086"/>
      <c r="K21" s="1087"/>
      <c r="L21" s="262"/>
      <c r="M21" s="261"/>
      <c r="N21" s="262"/>
      <c r="O21" s="278"/>
      <c r="P21" s="263"/>
      <c r="Q21" s="264"/>
      <c r="R21" s="264"/>
      <c r="S21" s="264"/>
      <c r="T21" s="264"/>
      <c r="U21" s="264"/>
      <c r="V21" s="261"/>
      <c r="W21" s="261"/>
      <c r="X21" s="261"/>
      <c r="Y21" s="313"/>
      <c r="Z21" s="313"/>
    </row>
    <row r="22" spans="1:98" ht="15.75" customHeight="1" thickBot="1" x14ac:dyDescent="0.5">
      <c r="A22" s="261"/>
      <c r="B22" s="279"/>
      <c r="C22" s="280"/>
      <c r="D22" s="281"/>
      <c r="E22" s="282"/>
      <c r="F22" s="261"/>
      <c r="G22" s="283"/>
      <c r="H22" s="283"/>
      <c r="I22" s="261"/>
      <c r="J22" s="261"/>
      <c r="K22" s="284"/>
      <c r="L22" s="262"/>
      <c r="M22" s="285"/>
      <c r="N22" s="285"/>
      <c r="O22" s="285"/>
      <c r="P22" s="263"/>
      <c r="Q22" s="264"/>
      <c r="R22" s="264"/>
      <c r="S22" s="264"/>
      <c r="T22" s="264"/>
      <c r="U22" s="264"/>
      <c r="V22" s="261"/>
      <c r="W22" s="261"/>
      <c r="X22" s="261"/>
      <c r="Y22" s="313"/>
      <c r="Z22" s="313"/>
    </row>
    <row r="23" spans="1:98" ht="33" customHeight="1" thickBot="1" x14ac:dyDescent="0.4">
      <c r="A23" s="261"/>
      <c r="B23" s="279"/>
      <c r="C23" s="286"/>
      <c r="D23" s="1821"/>
      <c r="E23" s="1822"/>
      <c r="F23" s="1823"/>
      <c r="G23" s="287"/>
      <c r="H23" s="261"/>
      <c r="I23" s="261"/>
      <c r="J23" s="261"/>
      <c r="K23" s="271"/>
      <c r="L23" s="262"/>
      <c r="M23" s="435"/>
      <c r="N23" s="288"/>
      <c r="O23" s="288"/>
      <c r="P23" s="263"/>
      <c r="Q23" s="289"/>
      <c r="R23" s="290"/>
      <c r="S23" s="264"/>
      <c r="T23" s="264"/>
      <c r="U23" s="291"/>
      <c r="V23" s="261"/>
      <c r="W23" s="261"/>
      <c r="X23" s="261"/>
      <c r="Y23" s="313"/>
      <c r="Z23" s="313"/>
    </row>
    <row r="24" spans="1:98" ht="12" customHeight="1" x14ac:dyDescent="0.35">
      <c r="A24" s="261"/>
      <c r="B24" s="279"/>
      <c r="C24" s="286"/>
      <c r="D24" s="286"/>
      <c r="E24" s="292"/>
      <c r="F24" s="261"/>
      <c r="G24" s="293"/>
      <c r="H24" s="261"/>
      <c r="I24" s="294"/>
      <c r="J24" s="261"/>
      <c r="K24" s="271"/>
      <c r="L24" s="262"/>
      <c r="M24" s="295"/>
      <c r="N24" s="288"/>
      <c r="O24" s="288"/>
      <c r="P24" s="263"/>
      <c r="Q24" s="264"/>
      <c r="R24" s="296"/>
      <c r="S24" s="264"/>
      <c r="T24" s="264"/>
      <c r="U24" s="264"/>
      <c r="V24" s="261"/>
      <c r="W24" s="261"/>
      <c r="X24" s="261"/>
      <c r="Y24" s="313"/>
      <c r="Z24" s="313"/>
    </row>
    <row r="25" spans="1:98" ht="7.5" customHeight="1" x14ac:dyDescent="0.35">
      <c r="A25" s="261"/>
      <c r="B25" s="297"/>
      <c r="C25" s="298"/>
      <c r="D25" s="298"/>
      <c r="E25" s="298"/>
      <c r="F25" s="298"/>
      <c r="G25" s="298"/>
      <c r="H25" s="298"/>
      <c r="I25" s="298"/>
      <c r="J25" s="298"/>
      <c r="K25" s="299"/>
      <c r="L25" s="262"/>
      <c r="M25" s="264"/>
      <c r="N25" s="263"/>
      <c r="O25" s="263"/>
      <c r="P25" s="263"/>
      <c r="Q25" s="264"/>
      <c r="R25" s="264"/>
      <c r="S25" s="264"/>
      <c r="T25" s="264"/>
      <c r="U25" s="264"/>
      <c r="V25" s="261"/>
      <c r="W25" s="261"/>
      <c r="X25" s="261"/>
      <c r="Y25" s="313"/>
      <c r="Z25" s="313"/>
    </row>
    <row r="26" spans="1:98" ht="12.75" customHeight="1" x14ac:dyDescent="0.35">
      <c r="A26" s="261"/>
      <c r="B26" s="261"/>
      <c r="C26" s="261"/>
      <c r="D26" s="261"/>
      <c r="E26" s="261"/>
      <c r="F26" s="261"/>
      <c r="G26" s="261"/>
      <c r="H26" s="261"/>
      <c r="I26" s="261"/>
      <c r="J26" s="261"/>
      <c r="K26" s="261"/>
      <c r="L26" s="262"/>
      <c r="M26" s="264"/>
      <c r="N26" s="263"/>
      <c r="O26" s="263"/>
      <c r="P26" s="263"/>
      <c r="Q26" s="264"/>
      <c r="R26" s="264"/>
      <c r="S26" s="264"/>
      <c r="T26" s="264"/>
      <c r="U26" s="264"/>
      <c r="V26" s="261"/>
      <c r="W26" s="261"/>
      <c r="X26" s="261"/>
      <c r="Y26" s="313"/>
      <c r="Z26" s="313"/>
    </row>
    <row r="27" spans="1:98" ht="12.75" customHeight="1" x14ac:dyDescent="0.35">
      <c r="A27" s="261"/>
      <c r="B27" s="261"/>
      <c r="C27" s="261"/>
      <c r="D27" s="261"/>
      <c r="E27" s="261"/>
      <c r="F27" s="261"/>
      <c r="G27" s="261"/>
      <c r="H27" s="261"/>
      <c r="I27" s="261"/>
      <c r="J27" s="261"/>
      <c r="K27" s="261"/>
      <c r="L27" s="262"/>
      <c r="M27" s="261"/>
      <c r="N27" s="262"/>
      <c r="O27" s="263"/>
      <c r="P27" s="263"/>
      <c r="Q27" s="264"/>
      <c r="R27" s="264"/>
      <c r="S27" s="264"/>
      <c r="T27" s="264"/>
      <c r="U27" s="264"/>
      <c r="V27" s="261"/>
      <c r="W27" s="261"/>
      <c r="X27" s="261"/>
      <c r="Y27" s="313"/>
      <c r="Z27" s="313"/>
    </row>
    <row r="28" spans="1:98" ht="76" customHeight="1" x14ac:dyDescent="0.5">
      <c r="A28" s="261"/>
      <c r="B28" s="1219"/>
      <c r="C28" s="1824" t="s">
        <v>501</v>
      </c>
      <c r="D28" s="1824"/>
      <c r="E28" s="1824"/>
      <c r="F28" s="1824"/>
      <c r="G28" s="1824"/>
      <c r="H28" s="1824"/>
      <c r="I28" s="1824"/>
      <c r="J28" s="1824"/>
      <c r="K28" s="1220"/>
      <c r="L28" s="262"/>
      <c r="M28" s="261"/>
      <c r="N28" s="262"/>
      <c r="O28" s="263"/>
      <c r="P28" s="263"/>
      <c r="Q28" s="264"/>
      <c r="R28" s="264"/>
      <c r="S28" s="264"/>
      <c r="T28" s="264"/>
      <c r="U28" s="264"/>
      <c r="V28" s="261"/>
      <c r="W28" s="261"/>
      <c r="X28" s="261"/>
      <c r="Y28" s="313"/>
      <c r="Z28" s="313"/>
    </row>
    <row r="29" spans="1:98" ht="18" customHeight="1" x14ac:dyDescent="0.35">
      <c r="A29" s="261"/>
      <c r="B29" s="1221"/>
      <c r="C29" s="1193"/>
      <c r="D29" s="1193"/>
      <c r="E29" s="1193"/>
      <c r="F29" s="1193"/>
      <c r="G29" s="1193"/>
      <c r="H29" s="1193"/>
      <c r="I29" s="1193"/>
      <c r="J29" s="1193"/>
      <c r="K29" s="1222"/>
      <c r="L29" s="262"/>
      <c r="M29" s="261"/>
      <c r="N29" s="262"/>
      <c r="O29" s="263"/>
      <c r="P29" s="263"/>
      <c r="Q29" s="264"/>
      <c r="R29" s="264"/>
      <c r="S29" s="264"/>
      <c r="T29" s="264"/>
      <c r="U29" s="264"/>
      <c r="V29" s="261"/>
      <c r="W29" s="261"/>
      <c r="X29" s="261"/>
      <c r="Y29" s="313"/>
      <c r="Z29" s="313"/>
    </row>
    <row r="30" spans="1:98" s="1182" customFormat="1" ht="53.25" customHeight="1" x14ac:dyDescent="0.35">
      <c r="A30" s="1178"/>
      <c r="B30" s="1223"/>
      <c r="C30" s="1829" t="s">
        <v>502</v>
      </c>
      <c r="D30" s="1829"/>
      <c r="E30" s="1829"/>
      <c r="F30" s="1829"/>
      <c r="G30" s="1829"/>
      <c r="H30" s="1829"/>
      <c r="I30" s="1829"/>
      <c r="J30" s="1829"/>
      <c r="K30" s="1224"/>
      <c r="L30" s="1179"/>
      <c r="M30" s="1178"/>
      <c r="N30" s="1179"/>
      <c r="O30" s="1180"/>
      <c r="P30" s="1180"/>
      <c r="Q30" s="1181"/>
      <c r="R30" s="1181"/>
      <c r="S30" s="1181"/>
      <c r="T30" s="1181"/>
      <c r="U30" s="1181"/>
      <c r="V30" s="1178"/>
      <c r="W30" s="1178"/>
      <c r="X30" s="1178"/>
      <c r="Y30" s="1475"/>
      <c r="Z30" s="1475"/>
      <c r="AA30" s="1476"/>
      <c r="AB30" s="1476"/>
      <c r="AC30" s="1476"/>
      <c r="AD30" s="1476"/>
      <c r="AE30" s="1476"/>
      <c r="AF30" s="1476"/>
      <c r="AG30" s="1476"/>
      <c r="AH30" s="1476"/>
      <c r="AI30" s="1476"/>
      <c r="AJ30" s="1476"/>
      <c r="AK30" s="1476"/>
      <c r="AL30" s="1476"/>
      <c r="AM30" s="1476"/>
      <c r="AN30" s="1476"/>
      <c r="AO30" s="1476"/>
      <c r="AP30" s="1476"/>
      <c r="AQ30" s="1476"/>
      <c r="AR30" s="1476"/>
      <c r="AS30" s="1476"/>
      <c r="AT30" s="1476"/>
      <c r="AU30" s="1476"/>
      <c r="AV30" s="1476"/>
      <c r="AW30" s="1476"/>
      <c r="AX30" s="1476"/>
      <c r="AY30" s="1476"/>
      <c r="AZ30" s="1476"/>
      <c r="BA30" s="1476"/>
      <c r="BB30" s="1476"/>
      <c r="BC30" s="1476"/>
      <c r="BD30" s="1476"/>
      <c r="BE30" s="1476"/>
      <c r="BF30" s="1476"/>
      <c r="BG30" s="1476"/>
      <c r="BH30" s="1476"/>
      <c r="BI30" s="1476"/>
      <c r="BJ30" s="1476"/>
      <c r="BK30" s="1476"/>
      <c r="BL30" s="1476"/>
      <c r="BM30" s="1476"/>
      <c r="BN30" s="1476"/>
      <c r="BO30" s="1476"/>
      <c r="BP30" s="1476"/>
      <c r="BQ30" s="1476"/>
      <c r="BR30" s="1476"/>
      <c r="BS30" s="1476"/>
      <c r="BT30" s="1476"/>
      <c r="BU30" s="1476"/>
      <c r="BV30" s="1476"/>
      <c r="BW30" s="1476"/>
      <c r="BX30" s="1476"/>
      <c r="BY30" s="1476"/>
      <c r="BZ30" s="1476"/>
      <c r="CA30" s="1476"/>
      <c r="CB30" s="1476"/>
      <c r="CC30" s="1476"/>
      <c r="CD30" s="1476"/>
      <c r="CE30" s="1476"/>
      <c r="CF30" s="1476"/>
      <c r="CG30" s="1476"/>
      <c r="CH30" s="1476"/>
      <c r="CI30" s="1476"/>
      <c r="CJ30" s="1476"/>
      <c r="CK30" s="1476"/>
      <c r="CL30" s="1476"/>
      <c r="CM30" s="1476"/>
      <c r="CN30" s="1476"/>
      <c r="CO30" s="1476"/>
      <c r="CP30" s="1476"/>
      <c r="CQ30" s="1476"/>
      <c r="CR30" s="1476"/>
      <c r="CS30" s="1476"/>
      <c r="CT30" s="1476"/>
    </row>
    <row r="31" spans="1:98" ht="46" customHeight="1" x14ac:dyDescent="0.35">
      <c r="A31" s="261"/>
      <c r="B31" s="1225"/>
      <c r="C31" s="1752" t="s">
        <v>503</v>
      </c>
      <c r="D31" s="1752"/>
      <c r="E31" s="1752"/>
      <c r="F31" s="1752"/>
      <c r="G31" s="1752"/>
      <c r="H31" s="1752"/>
      <c r="I31" s="1752"/>
      <c r="J31" s="1752"/>
      <c r="K31" s="1222"/>
      <c r="L31" s="262"/>
      <c r="M31" s="261"/>
      <c r="N31" s="262"/>
      <c r="O31" s="263"/>
      <c r="P31" s="263"/>
      <c r="Q31" s="264"/>
      <c r="R31" s="264"/>
      <c r="S31" s="264"/>
      <c r="T31" s="264"/>
      <c r="U31" s="264"/>
      <c r="V31" s="261"/>
      <c r="W31" s="261"/>
      <c r="X31" s="261"/>
      <c r="Y31" s="313"/>
      <c r="Z31" s="313"/>
    </row>
    <row r="32" spans="1:98" ht="35.25" customHeight="1" x14ac:dyDescent="0.35">
      <c r="A32" s="261"/>
      <c r="B32" s="1225"/>
      <c r="C32" s="1226"/>
      <c r="D32" s="836"/>
      <c r="E32" s="836"/>
      <c r="F32" s="836"/>
      <c r="G32" s="836"/>
      <c r="H32" s="836"/>
      <c r="I32" s="836"/>
      <c r="J32" s="836"/>
      <c r="K32" s="1222"/>
      <c r="L32" s="262"/>
      <c r="M32" s="261"/>
      <c r="N32" s="262"/>
      <c r="O32" s="263"/>
      <c r="P32" s="263"/>
      <c r="Q32" s="264"/>
      <c r="R32" s="264"/>
      <c r="S32" s="264"/>
      <c r="T32" s="264"/>
      <c r="U32" s="264"/>
      <c r="V32" s="261"/>
      <c r="W32" s="261"/>
      <c r="X32" s="261"/>
      <c r="Y32" s="313"/>
      <c r="Z32" s="313"/>
    </row>
    <row r="33" spans="1:98" ht="18" customHeight="1" x14ac:dyDescent="0.35">
      <c r="A33" s="261"/>
      <c r="B33" s="1227"/>
      <c r="C33" s="273"/>
      <c r="D33" s="1195"/>
      <c r="E33" s="436"/>
      <c r="F33" s="436"/>
      <c r="G33" s="436"/>
      <c r="H33" s="436"/>
      <c r="I33" s="436"/>
      <c r="J33" s="436"/>
      <c r="K33" s="1228"/>
      <c r="L33" s="262"/>
      <c r="M33" s="261"/>
      <c r="N33" s="262"/>
      <c r="O33" s="263"/>
      <c r="P33" s="263"/>
      <c r="Q33" s="264"/>
      <c r="R33" s="264"/>
      <c r="S33" s="264"/>
      <c r="T33" s="264"/>
      <c r="U33" s="264"/>
      <c r="V33" s="261"/>
      <c r="W33" s="261"/>
      <c r="X33" s="261"/>
      <c r="Y33" s="313"/>
      <c r="Z33" s="313"/>
    </row>
    <row r="34" spans="1:98" ht="38.25" customHeight="1" x14ac:dyDescent="0.35">
      <c r="A34" s="261"/>
      <c r="B34" s="1227"/>
      <c r="C34" s="1839" t="s">
        <v>504</v>
      </c>
      <c r="D34" s="1839"/>
      <c r="E34" s="1839"/>
      <c r="F34" s="1839"/>
      <c r="G34" s="1839"/>
      <c r="H34" s="1194"/>
      <c r="I34" s="1194"/>
      <c r="J34" s="1194"/>
      <c r="K34" s="1228"/>
      <c r="L34" s="262"/>
      <c r="M34" s="261"/>
      <c r="N34" s="262"/>
      <c r="O34" s="263"/>
      <c r="P34" s="263"/>
      <c r="Q34" s="264"/>
      <c r="R34" s="264"/>
      <c r="S34" s="264"/>
      <c r="T34" s="264"/>
      <c r="U34" s="264"/>
      <c r="V34" s="261"/>
      <c r="W34" s="261"/>
      <c r="X34" s="261"/>
      <c r="Y34" s="313"/>
      <c r="Z34" s="313"/>
    </row>
    <row r="35" spans="1:98" ht="10" customHeight="1" x14ac:dyDescent="0.35">
      <c r="A35" s="261"/>
      <c r="B35" s="1227"/>
      <c r="C35" s="1196"/>
      <c r="D35" s="1078"/>
      <c r="E35" s="1078"/>
      <c r="F35" s="1078"/>
      <c r="G35" s="1078"/>
      <c r="H35" s="1078"/>
      <c r="I35" s="1078"/>
      <c r="J35" s="1078"/>
      <c r="K35" s="1228"/>
      <c r="L35" s="262"/>
      <c r="M35" s="261"/>
      <c r="N35" s="261"/>
      <c r="O35" s="261"/>
      <c r="P35" s="263"/>
      <c r="Q35" s="264"/>
      <c r="R35" s="264"/>
      <c r="S35" s="264"/>
      <c r="T35" s="264"/>
      <c r="U35" s="264"/>
      <c r="V35" s="261"/>
      <c r="W35" s="261"/>
      <c r="X35" s="261"/>
      <c r="Y35" s="313"/>
      <c r="Z35" s="313"/>
    </row>
    <row r="36" spans="1:98" ht="43" customHeight="1" x14ac:dyDescent="0.35">
      <c r="A36" s="261"/>
      <c r="B36" s="1227"/>
      <c r="C36" s="1837" t="s">
        <v>505</v>
      </c>
      <c r="D36" s="1837"/>
      <c r="E36" s="1837"/>
      <c r="F36" s="1837"/>
      <c r="G36" s="1837"/>
      <c r="H36" s="1078"/>
      <c r="I36" s="1078"/>
      <c r="J36" s="1078"/>
      <c r="K36" s="1228"/>
      <c r="L36" s="262"/>
      <c r="M36" s="261"/>
      <c r="N36" s="261"/>
      <c r="O36" s="261"/>
      <c r="P36" s="263"/>
      <c r="Q36" s="264"/>
      <c r="R36" s="264"/>
      <c r="S36" s="264"/>
      <c r="T36" s="264"/>
      <c r="U36" s="264"/>
      <c r="V36" s="261"/>
      <c r="W36" s="261"/>
      <c r="X36" s="261"/>
      <c r="Y36" s="313"/>
      <c r="Z36" s="313"/>
    </row>
    <row r="37" spans="1:98" ht="48" customHeight="1" thickBot="1" x14ac:dyDescent="0.4">
      <c r="A37" s="261"/>
      <c r="B37" s="1227"/>
      <c r="C37" s="1090" t="s">
        <v>223</v>
      </c>
      <c r="D37" s="1838" t="s">
        <v>506</v>
      </c>
      <c r="E37" s="1838"/>
      <c r="F37" s="1838"/>
      <c r="G37" s="1195"/>
      <c r="H37" s="1195"/>
      <c r="I37" s="1195"/>
      <c r="J37" s="1195"/>
      <c r="K37" s="1228"/>
      <c r="L37" s="262"/>
      <c r="M37" s="261"/>
      <c r="N37" s="261"/>
      <c r="O37" s="261"/>
      <c r="P37" s="263"/>
      <c r="Q37" s="264"/>
      <c r="R37" s="264"/>
      <c r="S37" s="264"/>
      <c r="T37" s="264"/>
      <c r="U37" s="264"/>
      <c r="V37" s="261"/>
      <c r="W37" s="261"/>
      <c r="X37" s="261"/>
      <c r="Y37" s="313"/>
      <c r="Z37" s="313"/>
    </row>
    <row r="38" spans="1:98" ht="38.25" customHeight="1" thickBot="1" x14ac:dyDescent="0.4">
      <c r="A38" s="261"/>
      <c r="B38" s="1227"/>
      <c r="C38" s="273"/>
      <c r="D38" s="1826"/>
      <c r="E38" s="1827"/>
      <c r="F38" s="1828"/>
      <c r="G38" s="436"/>
      <c r="H38" s="436"/>
      <c r="I38" s="436"/>
      <c r="J38" s="436"/>
      <c r="K38" s="1228"/>
      <c r="L38" s="553"/>
      <c r="M38" s="261"/>
      <c r="N38" s="261"/>
      <c r="O38" s="261"/>
      <c r="P38" s="263"/>
      <c r="Q38" s="264"/>
      <c r="R38" s="264"/>
      <c r="S38" s="264"/>
      <c r="T38" s="264"/>
      <c r="U38" s="264"/>
      <c r="V38" s="261"/>
      <c r="W38" s="261"/>
      <c r="X38" s="261"/>
      <c r="Y38" s="313"/>
      <c r="Z38" s="313"/>
    </row>
    <row r="39" spans="1:98" s="549" customFormat="1" ht="26.25" customHeight="1" x14ac:dyDescent="0.35">
      <c r="A39" s="545"/>
      <c r="B39" s="1229"/>
      <c r="D39" s="1196"/>
      <c r="E39" s="1196"/>
      <c r="F39" s="1196"/>
      <c r="G39" s="1196"/>
      <c r="H39" s="1196"/>
      <c r="I39" s="1196"/>
      <c r="J39" s="1206"/>
      <c r="K39" s="1230"/>
      <c r="L39" s="546"/>
      <c r="M39" s="261"/>
      <c r="N39" s="261"/>
      <c r="O39" s="261"/>
      <c r="P39" s="547"/>
      <c r="Q39" s="548"/>
      <c r="R39" s="548"/>
      <c r="S39" s="548"/>
      <c r="T39" s="548"/>
      <c r="U39" s="548"/>
      <c r="V39" s="545"/>
      <c r="W39" s="545"/>
      <c r="X39" s="545"/>
      <c r="Y39" s="1477"/>
      <c r="Z39" s="1477"/>
      <c r="AA39" s="1478"/>
      <c r="AB39" s="1478"/>
      <c r="AC39" s="1478"/>
      <c r="AD39" s="1478"/>
      <c r="AE39" s="1478"/>
      <c r="AF39" s="1478"/>
      <c r="AG39" s="1478"/>
      <c r="AH39" s="1478"/>
      <c r="AI39" s="1478"/>
      <c r="AJ39" s="1478"/>
      <c r="AK39" s="1478"/>
      <c r="AL39" s="1478"/>
      <c r="AM39" s="1478"/>
      <c r="AN39" s="1478"/>
      <c r="AO39" s="1478"/>
      <c r="AP39" s="1478"/>
      <c r="AQ39" s="1478"/>
      <c r="AR39" s="1478"/>
      <c r="AS39" s="1478"/>
      <c r="AT39" s="1478"/>
      <c r="AU39" s="1478"/>
      <c r="AV39" s="1478"/>
      <c r="AW39" s="1478"/>
      <c r="AX39" s="1478"/>
      <c r="AY39" s="1478"/>
      <c r="AZ39" s="1478"/>
      <c r="BA39" s="1478"/>
      <c r="BB39" s="1478"/>
      <c r="BC39" s="1478"/>
      <c r="BD39" s="1478"/>
      <c r="BE39" s="1478"/>
      <c r="BF39" s="1478"/>
      <c r="BG39" s="1478"/>
      <c r="BH39" s="1478"/>
      <c r="BI39" s="1478"/>
      <c r="BJ39" s="1478"/>
      <c r="BK39" s="1478"/>
      <c r="BL39" s="1478"/>
      <c r="BM39" s="1478"/>
      <c r="BN39" s="1478"/>
      <c r="BO39" s="1478"/>
      <c r="BP39" s="1478"/>
      <c r="BQ39" s="1478"/>
      <c r="BR39" s="1478"/>
      <c r="BS39" s="1478"/>
      <c r="BT39" s="1478"/>
      <c r="BU39" s="1478"/>
      <c r="BV39" s="1478"/>
      <c r="BW39" s="1478"/>
      <c r="BX39" s="1478"/>
      <c r="BY39" s="1478"/>
      <c r="BZ39" s="1478"/>
      <c r="CA39" s="1478"/>
      <c r="CB39" s="1478"/>
      <c r="CC39" s="1478"/>
      <c r="CD39" s="1478"/>
      <c r="CE39" s="1478"/>
      <c r="CF39" s="1478"/>
      <c r="CG39" s="1478"/>
      <c r="CH39" s="1478"/>
      <c r="CI39" s="1478"/>
      <c r="CJ39" s="1478"/>
      <c r="CK39" s="1478"/>
      <c r="CL39" s="1478"/>
      <c r="CM39" s="1478"/>
      <c r="CN39" s="1478"/>
      <c r="CO39" s="1478"/>
      <c r="CP39" s="1478"/>
      <c r="CQ39" s="1478"/>
      <c r="CR39" s="1478"/>
      <c r="CS39" s="1478"/>
      <c r="CT39" s="1478"/>
    </row>
    <row r="40" spans="1:98" ht="42" customHeight="1" x14ac:dyDescent="0.35">
      <c r="A40" s="261"/>
      <c r="B40" s="1231"/>
      <c r="C40" s="1808" t="s">
        <v>507</v>
      </c>
      <c r="D40" s="1808"/>
      <c r="E40" s="1808"/>
      <c r="F40" s="1808"/>
      <c r="G40" s="1808"/>
      <c r="H40" s="1197"/>
      <c r="I40" s="1197"/>
      <c r="J40" s="1197"/>
      <c r="K40" s="1232"/>
      <c r="L40" s="262"/>
      <c r="M40" s="295"/>
      <c r="N40" s="288"/>
      <c r="O40" s="288"/>
      <c r="P40" s="263"/>
      <c r="Q40" s="264"/>
      <c r="R40" s="264"/>
      <c r="S40" s="264"/>
      <c r="T40" s="264"/>
      <c r="U40" s="264"/>
      <c r="V40" s="261"/>
      <c r="W40" s="261"/>
      <c r="X40" s="261"/>
      <c r="Y40" s="313"/>
      <c r="Z40" s="313"/>
    </row>
    <row r="41" spans="1:98" ht="16" customHeight="1" x14ac:dyDescent="0.35">
      <c r="A41" s="261"/>
      <c r="B41" s="1231"/>
      <c r="D41" s="1198"/>
      <c r="E41" s="1198"/>
      <c r="F41" s="1198"/>
      <c r="G41" s="1198"/>
      <c r="H41" s="1198"/>
      <c r="I41" s="1198"/>
      <c r="J41" s="1202"/>
      <c r="K41" s="1232"/>
      <c r="L41" s="584"/>
      <c r="M41" s="585"/>
      <c r="N41" s="288"/>
      <c r="O41" s="288"/>
      <c r="P41" s="263"/>
      <c r="Q41" s="264"/>
      <c r="R41" s="264"/>
      <c r="S41" s="264"/>
      <c r="T41" s="264"/>
      <c r="U41" s="264"/>
      <c r="V41" s="261"/>
      <c r="W41" s="261"/>
      <c r="X41" s="261"/>
      <c r="Y41" s="313"/>
      <c r="Z41" s="313"/>
    </row>
    <row r="42" spans="1:98" s="1191" customFormat="1" ht="49" customHeight="1" x14ac:dyDescent="0.35">
      <c r="A42" s="1185"/>
      <c r="B42" s="1233"/>
      <c r="C42" s="1832" t="s">
        <v>508</v>
      </c>
      <c r="D42" s="1832"/>
      <c r="E42" s="1832"/>
      <c r="F42" s="1832"/>
      <c r="G42" s="1832"/>
      <c r="H42" s="1199"/>
      <c r="I42" s="1199"/>
      <c r="J42" s="1207"/>
      <c r="K42" s="1234"/>
      <c r="L42" s="1186"/>
      <c r="M42" s="1187"/>
      <c r="N42" s="1188"/>
      <c r="O42" s="1189"/>
      <c r="P42" s="1188"/>
      <c r="Q42" s="1190"/>
      <c r="R42" s="1190"/>
      <c r="S42" s="1190"/>
      <c r="T42" s="1190"/>
      <c r="U42" s="1190"/>
      <c r="V42" s="1185"/>
      <c r="W42" s="1185"/>
      <c r="X42" s="1185"/>
      <c r="Y42" s="1187"/>
      <c r="Z42" s="1187"/>
      <c r="AA42" s="1189"/>
      <c r="AB42" s="1189"/>
      <c r="AC42" s="1189"/>
      <c r="AD42" s="1189"/>
      <c r="AE42" s="1189"/>
      <c r="AF42" s="1189"/>
      <c r="AG42" s="1189"/>
      <c r="AH42" s="1189"/>
      <c r="AI42" s="1189"/>
      <c r="AJ42" s="1189"/>
      <c r="AK42" s="1189"/>
      <c r="AL42" s="1189"/>
      <c r="AM42" s="1189"/>
      <c r="AN42" s="1189"/>
      <c r="AO42" s="1189"/>
      <c r="AP42" s="1189"/>
      <c r="AQ42" s="1189"/>
      <c r="AR42" s="1189"/>
      <c r="AS42" s="1189"/>
      <c r="AT42" s="1189"/>
      <c r="AU42" s="1189"/>
      <c r="AV42" s="1189"/>
      <c r="AW42" s="1189"/>
      <c r="AX42" s="1189"/>
      <c r="AY42" s="1189"/>
      <c r="AZ42" s="1189"/>
      <c r="BA42" s="1189"/>
      <c r="BB42" s="1189"/>
      <c r="BC42" s="1189"/>
      <c r="BD42" s="1189"/>
      <c r="BE42" s="1189"/>
      <c r="BF42" s="1189"/>
      <c r="BG42" s="1189"/>
      <c r="BH42" s="1189"/>
      <c r="BI42" s="1189"/>
      <c r="BJ42" s="1189"/>
      <c r="BK42" s="1189"/>
      <c r="BL42" s="1189"/>
      <c r="BM42" s="1189"/>
      <c r="BN42" s="1189"/>
      <c r="BO42" s="1189"/>
      <c r="BP42" s="1189"/>
      <c r="BQ42" s="1189"/>
      <c r="BR42" s="1189"/>
      <c r="BS42" s="1189"/>
      <c r="BT42" s="1189"/>
      <c r="BU42" s="1189"/>
      <c r="BV42" s="1189"/>
      <c r="BW42" s="1189"/>
      <c r="BX42" s="1189"/>
      <c r="BY42" s="1189"/>
      <c r="BZ42" s="1189"/>
      <c r="CA42" s="1189"/>
      <c r="CB42" s="1189"/>
      <c r="CC42" s="1189"/>
      <c r="CD42" s="1189"/>
      <c r="CE42" s="1189"/>
      <c r="CF42" s="1189"/>
      <c r="CG42" s="1189"/>
      <c r="CH42" s="1189"/>
      <c r="CI42" s="1189"/>
      <c r="CJ42" s="1189"/>
      <c r="CK42" s="1189"/>
      <c r="CL42" s="1189"/>
      <c r="CM42" s="1189"/>
      <c r="CN42" s="1189"/>
      <c r="CO42" s="1189"/>
      <c r="CP42" s="1189"/>
      <c r="CQ42" s="1189"/>
      <c r="CR42" s="1189"/>
      <c r="CS42" s="1189"/>
      <c r="CT42" s="1189"/>
    </row>
    <row r="43" spans="1:98" s="557" customFormat="1" ht="49" customHeight="1" thickBot="1" x14ac:dyDescent="0.4">
      <c r="A43" s="555"/>
      <c r="B43" s="1235"/>
      <c r="C43" s="1236" t="s">
        <v>223</v>
      </c>
      <c r="D43" s="1831" t="s">
        <v>509</v>
      </c>
      <c r="E43" s="1831"/>
      <c r="F43" s="1831"/>
      <c r="G43" s="1200"/>
      <c r="H43" s="1200"/>
      <c r="I43" s="1200"/>
      <c r="J43" s="1208"/>
      <c r="K43" s="1237"/>
      <c r="L43" s="671"/>
      <c r="M43" s="715"/>
      <c r="N43" s="716"/>
      <c r="O43" s="714"/>
      <c r="P43" s="716"/>
      <c r="Q43" s="556"/>
      <c r="R43" s="556"/>
      <c r="S43" s="556"/>
      <c r="T43" s="556"/>
      <c r="U43" s="556"/>
      <c r="V43" s="555"/>
      <c r="W43" s="555"/>
      <c r="X43" s="555"/>
      <c r="Y43" s="1505"/>
      <c r="Z43" s="715"/>
      <c r="AA43" s="714"/>
      <c r="AB43" s="714"/>
      <c r="AC43" s="714"/>
      <c r="AD43" s="714"/>
      <c r="AE43" s="714"/>
      <c r="AF43" s="714"/>
      <c r="AG43" s="714"/>
      <c r="AH43" s="714"/>
      <c r="AI43" s="714"/>
      <c r="AJ43" s="714"/>
      <c r="AK43" s="714"/>
      <c r="AL43" s="714"/>
      <c r="AM43" s="714"/>
      <c r="AN43" s="714"/>
      <c r="AO43" s="714"/>
      <c r="AP43" s="714"/>
      <c r="AQ43" s="714"/>
      <c r="AR43" s="714"/>
      <c r="AS43" s="714"/>
      <c r="AT43" s="714"/>
      <c r="AU43" s="714"/>
      <c r="AV43" s="714"/>
      <c r="AW43" s="714"/>
      <c r="AX43" s="714"/>
      <c r="AY43" s="714"/>
      <c r="AZ43" s="714"/>
      <c r="BA43" s="714"/>
      <c r="BB43" s="714"/>
      <c r="BC43" s="714"/>
      <c r="BD43" s="714"/>
      <c r="BE43" s="714"/>
      <c r="BF43" s="714"/>
      <c r="BG43" s="714"/>
      <c r="BH43" s="714"/>
      <c r="BI43" s="714"/>
      <c r="BJ43" s="714"/>
      <c r="BK43" s="714"/>
      <c r="BL43" s="714"/>
      <c r="BM43" s="714"/>
      <c r="BN43" s="714"/>
      <c r="BO43" s="714"/>
      <c r="BP43" s="714"/>
      <c r="BQ43" s="714"/>
      <c r="BR43" s="714"/>
      <c r="BS43" s="714"/>
      <c r="BT43" s="714"/>
      <c r="BU43" s="714"/>
      <c r="BV43" s="714"/>
      <c r="BW43" s="714"/>
      <c r="BX43" s="714"/>
      <c r="BY43" s="714"/>
      <c r="BZ43" s="714"/>
      <c r="CA43" s="714"/>
      <c r="CB43" s="714"/>
      <c r="CC43" s="714"/>
      <c r="CD43" s="714"/>
      <c r="CE43" s="714"/>
      <c r="CF43" s="714"/>
      <c r="CG43" s="714"/>
      <c r="CH43" s="714"/>
      <c r="CI43" s="714"/>
      <c r="CJ43" s="714"/>
      <c r="CK43" s="714"/>
      <c r="CL43" s="714"/>
      <c r="CM43" s="714"/>
      <c r="CN43" s="714"/>
      <c r="CO43" s="714"/>
      <c r="CP43" s="714"/>
      <c r="CQ43" s="714"/>
      <c r="CR43" s="714"/>
      <c r="CS43" s="714"/>
      <c r="CT43" s="714"/>
    </row>
    <row r="44" spans="1:98" ht="33" customHeight="1" thickBot="1" x14ac:dyDescent="0.4">
      <c r="A44" s="261"/>
      <c r="B44" s="1231"/>
      <c r="C44" s="1238"/>
      <c r="D44" s="1813"/>
      <c r="E44" s="1814"/>
      <c r="F44" s="1815"/>
      <c r="G44" s="261"/>
      <c r="H44" s="261"/>
      <c r="I44" s="302"/>
      <c r="J44" s="315"/>
      <c r="K44" s="1232"/>
      <c r="L44" s="262"/>
      <c r="M44" s="586"/>
      <c r="N44" s="288"/>
      <c r="O44" s="438"/>
      <c r="P44" s="288"/>
      <c r="Q44" s="264"/>
      <c r="R44" s="264"/>
      <c r="S44" s="264"/>
      <c r="T44" s="264"/>
      <c r="U44" s="264"/>
      <c r="V44" s="261"/>
      <c r="W44" s="261"/>
      <c r="X44" s="261"/>
      <c r="Y44" s="313"/>
      <c r="Z44" s="313"/>
    </row>
    <row r="45" spans="1:98" ht="29.25" customHeight="1" x14ac:dyDescent="0.35">
      <c r="A45" s="261"/>
      <c r="B45" s="1231"/>
      <c r="C45" s="1239"/>
      <c r="D45" s="1240"/>
      <c r="E45" s="1240"/>
      <c r="F45" s="1240"/>
      <c r="G45" s="264"/>
      <c r="H45" s="264"/>
      <c r="I45" s="303"/>
      <c r="J45" s="1201"/>
      <c r="K45" s="1232"/>
      <c r="L45" s="262"/>
      <c r="M45" s="313"/>
      <c r="N45" s="288"/>
      <c r="O45" s="438"/>
      <c r="P45" s="288"/>
      <c r="Q45" s="264"/>
      <c r="R45" s="264"/>
      <c r="S45" s="264"/>
      <c r="T45" s="264"/>
      <c r="U45" s="264"/>
      <c r="V45" s="261"/>
      <c r="W45" s="261"/>
      <c r="X45" s="261"/>
      <c r="Y45" s="313"/>
      <c r="Z45" s="313"/>
    </row>
    <row r="46" spans="1:98" ht="33" customHeight="1" x14ac:dyDescent="0.35">
      <c r="A46" s="261"/>
      <c r="B46" s="1231"/>
      <c r="C46" s="1808" t="s">
        <v>510</v>
      </c>
      <c r="D46" s="1808"/>
      <c r="E46" s="1808"/>
      <c r="F46" s="1808"/>
      <c r="G46" s="1808"/>
      <c r="H46" s="1197"/>
      <c r="I46" s="1197"/>
      <c r="J46" s="1197"/>
      <c r="K46" s="1232"/>
      <c r="L46" s="262"/>
      <c r="M46" s="313"/>
      <c r="N46" s="288"/>
      <c r="O46" s="438"/>
      <c r="P46" s="288"/>
      <c r="Q46" s="264"/>
      <c r="R46" s="264"/>
      <c r="S46" s="264"/>
      <c r="T46" s="264"/>
      <c r="U46" s="264"/>
      <c r="V46" s="261"/>
      <c r="W46" s="261"/>
      <c r="X46" s="261"/>
      <c r="Y46" s="313"/>
      <c r="Z46" s="313"/>
    </row>
    <row r="47" spans="1:98" ht="15" customHeight="1" x14ac:dyDescent="0.35">
      <c r="A47" s="261"/>
      <c r="B47" s="1231"/>
      <c r="C47" s="1241"/>
      <c r="E47" s="436"/>
      <c r="F47" s="436"/>
      <c r="G47" s="436"/>
      <c r="H47" s="436"/>
      <c r="I47" s="436"/>
      <c r="J47" s="436"/>
      <c r="K47" s="1232"/>
      <c r="L47" s="262"/>
      <c r="M47" s="313"/>
      <c r="N47" s="288"/>
      <c r="O47" s="438"/>
      <c r="P47" s="288"/>
      <c r="Q47" s="264"/>
      <c r="R47" s="264"/>
      <c r="S47" s="264"/>
      <c r="T47" s="264"/>
      <c r="U47" s="264"/>
      <c r="V47" s="261"/>
      <c r="W47" s="261"/>
      <c r="X47" s="261"/>
      <c r="Y47" s="313"/>
      <c r="Z47" s="313"/>
    </row>
    <row r="48" spans="1:98" ht="61" customHeight="1" x14ac:dyDescent="0.35">
      <c r="A48" s="261"/>
      <c r="B48" s="1231"/>
      <c r="C48" s="1832" t="s">
        <v>511</v>
      </c>
      <c r="D48" s="1832"/>
      <c r="E48" s="1832"/>
      <c r="F48" s="1832"/>
      <c r="G48" s="1832"/>
      <c r="H48" s="713"/>
      <c r="I48" s="713"/>
      <c r="J48" s="1209"/>
      <c r="K48" s="1232"/>
      <c r="L48" s="262"/>
      <c r="M48" s="313"/>
      <c r="N48" s="288"/>
      <c r="O48" s="438"/>
      <c r="P48" s="288"/>
      <c r="Q48" s="264"/>
      <c r="R48" s="264"/>
      <c r="S48" s="264"/>
      <c r="T48" s="264"/>
      <c r="U48" s="264"/>
      <c r="V48" s="261"/>
      <c r="W48" s="261"/>
      <c r="X48" s="261"/>
      <c r="Y48" s="313"/>
      <c r="Z48" s="313"/>
    </row>
    <row r="49" spans="1:98" ht="47.25" customHeight="1" thickBot="1" x14ac:dyDescent="0.4">
      <c r="A49" s="261"/>
      <c r="B49" s="1231"/>
      <c r="C49" s="1088" t="s">
        <v>223</v>
      </c>
      <c r="D49" s="1836" t="s">
        <v>512</v>
      </c>
      <c r="E49" s="1836"/>
      <c r="F49" s="1836"/>
      <c r="G49" s="1089"/>
      <c r="H49" s="1089"/>
      <c r="I49" s="1089"/>
      <c r="J49" s="1210"/>
      <c r="K49" s="1232"/>
      <c r="L49" s="262"/>
      <c r="M49" s="295"/>
      <c r="N49" s="288"/>
      <c r="O49" s="288"/>
      <c r="P49" s="263"/>
      <c r="Q49" s="264"/>
      <c r="R49" s="264"/>
      <c r="S49" s="264"/>
      <c r="T49" s="264"/>
      <c r="U49" s="264"/>
      <c r="V49" s="261"/>
      <c r="W49" s="261"/>
      <c r="X49" s="261"/>
      <c r="Y49" s="313"/>
      <c r="Z49" s="313"/>
    </row>
    <row r="50" spans="1:98" ht="33" customHeight="1" thickBot="1" x14ac:dyDescent="0.4">
      <c r="A50" s="261"/>
      <c r="B50" s="1231"/>
      <c r="C50" s="286"/>
      <c r="D50" s="1813"/>
      <c r="E50" s="1814"/>
      <c r="F50" s="1815"/>
      <c r="G50" s="261"/>
      <c r="H50" s="261"/>
      <c r="I50" s="303"/>
      <c r="J50" s="315"/>
      <c r="K50" s="1232"/>
      <c r="L50" s="262"/>
      <c r="M50" s="295"/>
      <c r="N50" s="288"/>
      <c r="O50" s="288"/>
      <c r="P50" s="263"/>
      <c r="Q50" s="264"/>
      <c r="R50" s="264"/>
      <c r="S50" s="264"/>
      <c r="T50" s="264"/>
      <c r="U50" s="264"/>
      <c r="V50" s="261"/>
      <c r="W50" s="261"/>
      <c r="X50" s="261"/>
      <c r="Y50" s="313"/>
      <c r="Z50" s="313"/>
    </row>
    <row r="51" spans="1:98" ht="32.25" customHeight="1" x14ac:dyDescent="0.35">
      <c r="A51" s="261"/>
      <c r="B51" s="1231"/>
      <c r="C51" s="286"/>
      <c r="D51" s="1240"/>
      <c r="E51" s="1240"/>
      <c r="F51" s="1240"/>
      <c r="G51" s="261"/>
      <c r="H51" s="261"/>
      <c r="I51" s="303"/>
      <c r="J51" s="315"/>
      <c r="K51" s="1232"/>
      <c r="L51" s="262"/>
      <c r="M51" s="295"/>
      <c r="N51" s="288"/>
      <c r="O51" s="288"/>
      <c r="P51" s="263"/>
      <c r="Q51" s="264"/>
      <c r="R51" s="264"/>
      <c r="S51" s="264"/>
      <c r="T51" s="264"/>
      <c r="U51" s="264"/>
      <c r="V51" s="261"/>
      <c r="W51" s="261"/>
      <c r="X51" s="261"/>
      <c r="Y51" s="313"/>
      <c r="Z51" s="313"/>
    </row>
    <row r="52" spans="1:98" ht="33" customHeight="1" x14ac:dyDescent="0.35">
      <c r="A52" s="261"/>
      <c r="B52" s="1231"/>
      <c r="C52" s="1833" t="s">
        <v>513</v>
      </c>
      <c r="D52" s="1833"/>
      <c r="E52" s="1833"/>
      <c r="F52" s="1833"/>
      <c r="G52" s="1833"/>
      <c r="H52" s="1197"/>
      <c r="I52" s="1217" t="str">
        <f>IF(ISNA(IF(OR(OR(ISNA(storage_vs_instant),storage_vs_instant=""),OR(ISNA(equipment_age),equipment_age="")),"",IF(storage_vs_instant="Instant","Skip this section",IF(equipment_age="&gt;15 years old","","Skip this section")))), "", IF(OR(OR(ISNA(storage_vs_instant),storage_vs_instant=""),OR(ISNA(equipment_age),equipment_age="")),"",IF(storage_vs_instant="Instant","Skip this section",IF(equipment_age="&gt;15 years old","","Skip this section"))))</f>
        <v/>
      </c>
      <c r="J52" s="1217"/>
      <c r="K52" s="1232"/>
      <c r="L52" s="262"/>
      <c r="M52" s="295"/>
      <c r="N52" s="288"/>
      <c r="O52" s="288"/>
      <c r="P52" s="263"/>
      <c r="Q52" s="264"/>
      <c r="R52" s="264"/>
      <c r="S52" s="264"/>
      <c r="T52" s="264"/>
      <c r="U52" s="264"/>
      <c r="V52" s="261"/>
      <c r="W52" s="261"/>
      <c r="X52" s="261"/>
      <c r="Y52" s="313"/>
      <c r="Z52" s="313"/>
    </row>
    <row r="53" spans="1:98" s="1404" customFormat="1" ht="60" customHeight="1" x14ac:dyDescent="0.35">
      <c r="A53" s="305"/>
      <c r="B53" s="1399"/>
      <c r="C53" s="1842" t="s">
        <v>514</v>
      </c>
      <c r="D53" s="1842"/>
      <c r="E53" s="1842"/>
      <c r="F53" s="1842"/>
      <c r="G53" s="1842"/>
      <c r="H53" s="1400"/>
      <c r="I53" s="1400"/>
      <c r="J53" s="1400"/>
      <c r="K53" s="1401"/>
      <c r="L53" s="1402"/>
      <c r="M53" s="300"/>
      <c r="N53" s="1403"/>
      <c r="O53" s="1403"/>
      <c r="P53" s="310"/>
      <c r="Q53" s="311"/>
      <c r="R53" s="311"/>
      <c r="S53" s="311"/>
      <c r="T53" s="311"/>
      <c r="U53" s="311"/>
      <c r="V53" s="305"/>
      <c r="W53" s="305"/>
      <c r="X53" s="305"/>
      <c r="Y53" s="1479"/>
      <c r="Z53" s="1479"/>
      <c r="AA53" s="1480"/>
      <c r="AB53" s="1480"/>
      <c r="AC53" s="1480"/>
      <c r="AD53" s="1480"/>
      <c r="AE53" s="1480"/>
      <c r="AF53" s="1480"/>
      <c r="AG53" s="1480"/>
      <c r="AH53" s="1480"/>
      <c r="AI53" s="1480"/>
      <c r="AJ53" s="1480"/>
      <c r="AK53" s="1480"/>
      <c r="AL53" s="1480"/>
      <c r="AM53" s="1480"/>
      <c r="AN53" s="1480"/>
      <c r="AO53" s="1480"/>
      <c r="AP53" s="1480"/>
      <c r="AQ53" s="1480"/>
      <c r="AR53" s="1480"/>
      <c r="AS53" s="1480"/>
      <c r="AT53" s="1480"/>
      <c r="AU53" s="1480"/>
      <c r="AV53" s="1480"/>
      <c r="AW53" s="1480"/>
      <c r="AX53" s="1480"/>
      <c r="AY53" s="1480"/>
      <c r="AZ53" s="1480"/>
      <c r="BA53" s="1480"/>
      <c r="BB53" s="1480"/>
      <c r="BC53" s="1480"/>
      <c r="BD53" s="1480"/>
      <c r="BE53" s="1480"/>
      <c r="BF53" s="1480"/>
      <c r="BG53" s="1480"/>
      <c r="BH53" s="1480"/>
      <c r="BI53" s="1480"/>
      <c r="BJ53" s="1480"/>
      <c r="BK53" s="1480"/>
      <c r="BL53" s="1480"/>
      <c r="BM53" s="1480"/>
      <c r="BN53" s="1480"/>
      <c r="BO53" s="1480"/>
      <c r="BP53" s="1480"/>
      <c r="BQ53" s="1480"/>
      <c r="BR53" s="1480"/>
      <c r="BS53" s="1480"/>
      <c r="BT53" s="1480"/>
      <c r="BU53" s="1480"/>
      <c r="BV53" s="1480"/>
      <c r="BW53" s="1480"/>
      <c r="BX53" s="1480"/>
      <c r="BY53" s="1480"/>
      <c r="BZ53" s="1480"/>
      <c r="CA53" s="1480"/>
      <c r="CB53" s="1480"/>
      <c r="CC53" s="1480"/>
      <c r="CD53" s="1480"/>
      <c r="CE53" s="1480"/>
      <c r="CF53" s="1480"/>
      <c r="CG53" s="1480"/>
      <c r="CH53" s="1480"/>
      <c r="CI53" s="1480"/>
      <c r="CJ53" s="1480"/>
      <c r="CK53" s="1480"/>
      <c r="CL53" s="1480"/>
      <c r="CM53" s="1480"/>
      <c r="CN53" s="1480"/>
      <c r="CO53" s="1480"/>
      <c r="CP53" s="1480"/>
      <c r="CQ53" s="1480"/>
      <c r="CR53" s="1480"/>
      <c r="CS53" s="1480"/>
      <c r="CT53" s="1480"/>
    </row>
    <row r="54" spans="1:98" ht="12" customHeight="1" x14ac:dyDescent="0.4">
      <c r="A54" s="261"/>
      <c r="B54" s="1231"/>
      <c r="C54" s="1242"/>
      <c r="D54" s="1242"/>
      <c r="E54" s="1084"/>
      <c r="F54" s="313"/>
      <c r="G54" s="313"/>
      <c r="H54" s="1085"/>
      <c r="I54" s="1486"/>
      <c r="J54" s="1084"/>
      <c r="K54" s="1232"/>
      <c r="L54" s="262"/>
      <c r="M54" s="295"/>
      <c r="N54" s="288"/>
      <c r="O54" s="288"/>
      <c r="P54" s="263"/>
      <c r="Q54" s="264"/>
      <c r="R54" s="264"/>
      <c r="S54" s="264"/>
      <c r="T54" s="264"/>
      <c r="U54" s="264"/>
      <c r="V54" s="261"/>
      <c r="W54" s="261"/>
      <c r="X54" s="261"/>
      <c r="Y54" s="313"/>
      <c r="Z54" s="313"/>
    </row>
    <row r="55" spans="1:98" ht="47.25" customHeight="1" thickBot="1" x14ac:dyDescent="0.4">
      <c r="A55" s="261"/>
      <c r="B55" s="1231"/>
      <c r="C55" s="1405" t="s">
        <v>223</v>
      </c>
      <c r="D55" s="1844" t="s">
        <v>515</v>
      </c>
      <c r="E55" s="1844"/>
      <c r="F55" s="1844"/>
      <c r="G55" s="1844"/>
      <c r="H55" s="313"/>
      <c r="I55" s="1203"/>
      <c r="J55" s="1203"/>
      <c r="K55" s="1232"/>
      <c r="L55" s="584"/>
      <c r="M55" s="295"/>
      <c r="N55" s="288"/>
      <c r="O55" s="288"/>
      <c r="P55" s="263"/>
      <c r="Q55" s="264"/>
      <c r="R55" s="264"/>
      <c r="S55" s="264"/>
      <c r="T55" s="264"/>
      <c r="U55" s="264"/>
      <c r="V55" s="261"/>
      <c r="W55" s="261"/>
      <c r="X55" s="261"/>
      <c r="Y55" s="313"/>
      <c r="Z55" s="313"/>
    </row>
    <row r="56" spans="1:98" ht="33" customHeight="1" thickBot="1" x14ac:dyDescent="0.4">
      <c r="A56" s="261"/>
      <c r="B56" s="1231"/>
      <c r="C56" s="1238"/>
      <c r="D56" s="1813"/>
      <c r="E56" s="1814"/>
      <c r="F56" s="1815"/>
      <c r="G56" s="313"/>
      <c r="H56" s="313"/>
      <c r="I56" s="303"/>
      <c r="J56" s="315"/>
      <c r="K56" s="1232"/>
      <c r="L56" s="262"/>
      <c r="M56" s="295"/>
      <c r="N56" s="288"/>
      <c r="O56" s="288"/>
      <c r="P56" s="263"/>
      <c r="Q56" s="264"/>
      <c r="R56" s="264"/>
      <c r="S56" s="264"/>
      <c r="T56" s="264"/>
      <c r="U56" s="264"/>
      <c r="V56" s="261"/>
      <c r="W56" s="261"/>
      <c r="X56" s="261"/>
      <c r="Y56" s="313"/>
      <c r="Z56" s="313"/>
    </row>
    <row r="57" spans="1:98" ht="39" customHeight="1" x14ac:dyDescent="0.35">
      <c r="A57" s="261"/>
      <c r="B57" s="1231"/>
      <c r="C57" s="286"/>
      <c r="D57" s="1240"/>
      <c r="E57" s="1240"/>
      <c r="F57" s="1240"/>
      <c r="G57" s="264"/>
      <c r="H57" s="261"/>
      <c r="I57" s="303"/>
      <c r="J57" s="315"/>
      <c r="K57" s="1232"/>
      <c r="L57" s="262"/>
      <c r="M57" s="295"/>
      <c r="N57" s="288"/>
      <c r="O57" s="288"/>
      <c r="P57" s="263"/>
      <c r="Q57" s="264"/>
      <c r="R57" s="264"/>
      <c r="S57" s="264"/>
      <c r="T57" s="264"/>
      <c r="U57" s="264"/>
      <c r="V57" s="261"/>
      <c r="W57" s="261"/>
      <c r="X57" s="261"/>
      <c r="Y57" s="313"/>
      <c r="Z57" s="313"/>
    </row>
    <row r="58" spans="1:98" ht="33" customHeight="1" x14ac:dyDescent="0.35">
      <c r="A58" s="261"/>
      <c r="B58" s="1231"/>
      <c r="C58" s="1808" t="s">
        <v>516</v>
      </c>
      <c r="D58" s="1808"/>
      <c r="E58" s="1808"/>
      <c r="F58" s="1808"/>
      <c r="G58" s="1808"/>
      <c r="H58" s="1197"/>
      <c r="I58" s="1217" t="str">
        <f>IF(ISNA(IF(storage_vs_instant="Instant", "Skip this section", "")), "", IF(storage_vs_instant="Instant", "Skip this section", ""))</f>
        <v/>
      </c>
      <c r="J58" s="1217"/>
      <c r="K58" s="1232"/>
      <c r="L58" s="577"/>
      <c r="M58" s="295"/>
      <c r="N58" s="288"/>
      <c r="O58" s="288"/>
      <c r="P58" s="263"/>
      <c r="Q58" s="264"/>
      <c r="R58" s="264"/>
      <c r="S58" s="264"/>
      <c r="T58" s="264"/>
      <c r="U58" s="264"/>
      <c r="V58" s="261"/>
      <c r="W58" s="261"/>
      <c r="X58" s="261"/>
      <c r="Y58" s="313"/>
      <c r="Z58" s="313"/>
    </row>
    <row r="59" spans="1:98" ht="11.25" customHeight="1" x14ac:dyDescent="0.4">
      <c r="A59" s="261"/>
      <c r="B59" s="1231"/>
      <c r="C59" s="275"/>
      <c r="D59" s="1243"/>
      <c r="E59" s="436"/>
      <c r="F59" s="436"/>
      <c r="G59" s="436"/>
      <c r="H59" s="436"/>
      <c r="I59" s="436"/>
      <c r="J59" s="436"/>
      <c r="K59" s="1232"/>
      <c r="L59" s="671"/>
      <c r="M59" s="295"/>
      <c r="N59" s="288"/>
      <c r="O59" s="288"/>
      <c r="P59" s="263"/>
      <c r="Q59" s="264"/>
      <c r="R59" s="264"/>
      <c r="S59" s="264"/>
      <c r="T59" s="264"/>
      <c r="U59" s="264"/>
      <c r="V59" s="261"/>
      <c r="W59" s="261"/>
      <c r="X59" s="261"/>
      <c r="Y59" s="313"/>
      <c r="Z59" s="313"/>
    </row>
    <row r="60" spans="1:98" s="722" customFormat="1" ht="50.25" customHeight="1" x14ac:dyDescent="0.45">
      <c r="A60" s="717"/>
      <c r="B60" s="1244"/>
      <c r="C60" s="1843" t="s">
        <v>517</v>
      </c>
      <c r="D60" s="1843"/>
      <c r="E60" s="1843"/>
      <c r="F60" s="1843"/>
      <c r="G60" s="1843"/>
      <c r="H60" s="828"/>
      <c r="I60" s="828"/>
      <c r="J60" s="828"/>
      <c r="K60" s="1245"/>
      <c r="L60" s="719"/>
      <c r="M60" s="720"/>
      <c r="N60" s="306"/>
      <c r="O60" s="306"/>
      <c r="P60" s="721"/>
      <c r="Q60" s="718"/>
      <c r="R60" s="718"/>
      <c r="S60" s="718"/>
      <c r="T60" s="718"/>
      <c r="U60" s="718"/>
      <c r="V60" s="717"/>
      <c r="W60" s="717"/>
      <c r="X60" s="717"/>
      <c r="Y60" s="1481"/>
      <c r="Z60" s="1481"/>
      <c r="AA60" s="1482"/>
      <c r="AB60" s="1482"/>
      <c r="AC60" s="1482"/>
      <c r="AD60" s="1482"/>
      <c r="AE60" s="1482"/>
      <c r="AF60" s="1482"/>
      <c r="AG60" s="1482"/>
      <c r="AH60" s="1482"/>
      <c r="AI60" s="1482"/>
      <c r="AJ60" s="1482"/>
      <c r="AK60" s="1482"/>
      <c r="AL60" s="1482"/>
      <c r="AM60" s="1482"/>
      <c r="AN60" s="1482"/>
      <c r="AO60" s="1482"/>
      <c r="AP60" s="1482"/>
      <c r="AQ60" s="1482"/>
      <c r="AR60" s="1482"/>
      <c r="AS60" s="1482"/>
      <c r="AT60" s="1482"/>
      <c r="AU60" s="1482"/>
      <c r="AV60" s="1482"/>
      <c r="AW60" s="1482"/>
      <c r="AX60" s="1482"/>
      <c r="AY60" s="1482"/>
      <c r="AZ60" s="1482"/>
      <c r="BA60" s="1482"/>
      <c r="BB60" s="1482"/>
      <c r="BC60" s="1482"/>
      <c r="BD60" s="1482"/>
      <c r="BE60" s="1482"/>
      <c r="BF60" s="1482"/>
      <c r="BG60" s="1482"/>
      <c r="BH60" s="1482"/>
      <c r="BI60" s="1482"/>
      <c r="BJ60" s="1482"/>
      <c r="BK60" s="1482"/>
      <c r="BL60" s="1482"/>
      <c r="BM60" s="1482"/>
      <c r="BN60" s="1482"/>
      <c r="BO60" s="1482"/>
      <c r="BP60" s="1482"/>
      <c r="BQ60" s="1482"/>
      <c r="BR60" s="1482"/>
      <c r="BS60" s="1482"/>
      <c r="BT60" s="1482"/>
      <c r="BU60" s="1482"/>
      <c r="BV60" s="1482"/>
      <c r="BW60" s="1482"/>
      <c r="BX60" s="1482"/>
      <c r="BY60" s="1482"/>
      <c r="BZ60" s="1482"/>
      <c r="CA60" s="1482"/>
      <c r="CB60" s="1482"/>
      <c r="CC60" s="1482"/>
      <c r="CD60" s="1482"/>
      <c r="CE60" s="1482"/>
      <c r="CF60" s="1482"/>
      <c r="CG60" s="1482"/>
      <c r="CH60" s="1482"/>
      <c r="CI60" s="1482"/>
      <c r="CJ60" s="1482"/>
      <c r="CK60" s="1482"/>
      <c r="CL60" s="1482"/>
      <c r="CM60" s="1482"/>
      <c r="CN60" s="1482"/>
      <c r="CO60" s="1482"/>
      <c r="CP60" s="1482"/>
      <c r="CQ60" s="1482"/>
      <c r="CR60" s="1482"/>
      <c r="CS60" s="1482"/>
      <c r="CT60" s="1482"/>
    </row>
    <row r="61" spans="1:98" ht="48" customHeight="1" thickBot="1" x14ac:dyDescent="0.4">
      <c r="A61" s="261"/>
      <c r="B61" s="1231"/>
      <c r="C61" s="1636" t="s">
        <v>223</v>
      </c>
      <c r="D61" s="1845" t="s">
        <v>518</v>
      </c>
      <c r="E61" s="1845"/>
      <c r="F61" s="1845"/>
      <c r="G61" s="1845"/>
      <c r="H61" s="264"/>
      <c r="I61" s="303"/>
      <c r="J61" s="1201"/>
      <c r="K61" s="1232"/>
      <c r="L61" s="672"/>
      <c r="M61" s="295"/>
      <c r="N61" s="288"/>
      <c r="O61" s="288"/>
      <c r="P61" s="263"/>
      <c r="Q61" s="264"/>
      <c r="R61" s="264"/>
      <c r="S61" s="264"/>
      <c r="T61" s="264"/>
      <c r="U61" s="264"/>
      <c r="V61" s="261"/>
      <c r="W61" s="261"/>
      <c r="X61" s="261"/>
      <c r="Y61" s="313"/>
      <c r="Z61" s="313"/>
    </row>
    <row r="62" spans="1:98" ht="33.75" customHeight="1" thickBot="1" x14ac:dyDescent="0.4">
      <c r="A62" s="261"/>
      <c r="B62" s="1231"/>
      <c r="C62" s="286"/>
      <c r="D62" s="1813"/>
      <c r="E62" s="1814"/>
      <c r="F62" s="1815"/>
      <c r="G62" s="264"/>
      <c r="H62" s="264"/>
      <c r="I62" s="1218"/>
      <c r="J62" s="1204"/>
      <c r="K62" s="1232"/>
      <c r="L62" s="262"/>
      <c r="M62" s="304"/>
      <c r="N62" s="288"/>
      <c r="O62" s="288"/>
      <c r="P62" s="263"/>
      <c r="Q62" s="264"/>
      <c r="R62" s="264"/>
      <c r="S62" s="264"/>
      <c r="T62" s="264"/>
      <c r="U62" s="264"/>
      <c r="V62" s="261"/>
      <c r="W62" s="261"/>
      <c r="X62" s="261"/>
      <c r="Y62" s="313"/>
      <c r="Z62" s="313"/>
    </row>
    <row r="63" spans="1:98" ht="34" customHeight="1" x14ac:dyDescent="0.35">
      <c r="A63" s="261"/>
      <c r="B63" s="1246"/>
      <c r="C63" s="1247"/>
      <c r="D63" s="1247"/>
      <c r="E63" s="1247"/>
      <c r="F63" s="1247"/>
      <c r="G63" s="1247"/>
      <c r="H63" s="1247"/>
      <c r="I63" s="1247"/>
      <c r="J63" s="1248"/>
      <c r="K63" s="1249"/>
      <c r="L63" s="262"/>
      <c r="M63" s="264"/>
      <c r="N63" s="263"/>
      <c r="O63" s="263"/>
      <c r="P63" s="263"/>
      <c r="Q63" s="264"/>
      <c r="R63" s="264"/>
      <c r="S63" s="264"/>
      <c r="T63" s="264"/>
      <c r="U63" s="264"/>
      <c r="V63" s="261"/>
      <c r="W63" s="261"/>
      <c r="X63" s="261"/>
      <c r="Y63" s="313"/>
      <c r="Z63" s="313"/>
    </row>
    <row r="64" spans="1:98" ht="12.75" customHeight="1" x14ac:dyDescent="0.35">
      <c r="A64" s="261"/>
      <c r="B64" s="261"/>
      <c r="C64" s="261"/>
      <c r="D64" s="261"/>
      <c r="E64" s="261"/>
      <c r="F64" s="261"/>
      <c r="G64" s="261"/>
      <c r="H64" s="261"/>
      <c r="J64" s="261"/>
      <c r="K64" s="261"/>
      <c r="L64" s="262"/>
      <c r="M64" s="264"/>
      <c r="N64" s="263"/>
      <c r="O64" s="263"/>
      <c r="P64" s="263"/>
      <c r="Q64" s="264"/>
      <c r="R64" s="264"/>
      <c r="S64" s="264"/>
      <c r="T64" s="264"/>
      <c r="U64" s="264"/>
      <c r="V64" s="261"/>
      <c r="W64" s="261"/>
      <c r="X64" s="261"/>
      <c r="Y64" s="313"/>
      <c r="Z64" s="313"/>
    </row>
    <row r="65" spans="1:26" ht="12.75" customHeight="1" x14ac:dyDescent="0.35">
      <c r="A65" s="261"/>
      <c r="B65" s="261"/>
      <c r="C65" s="261"/>
      <c r="D65" s="261"/>
      <c r="E65" s="261"/>
      <c r="F65" s="261"/>
      <c r="G65" s="261"/>
      <c r="H65" s="261"/>
      <c r="I65" s="261"/>
      <c r="J65" s="261"/>
      <c r="K65" s="261"/>
      <c r="L65" s="262"/>
      <c r="M65" s="264"/>
      <c r="N65" s="263"/>
      <c r="O65" s="263"/>
      <c r="P65" s="263"/>
      <c r="Q65" s="264"/>
      <c r="R65" s="264"/>
      <c r="S65" s="264"/>
      <c r="T65" s="264"/>
      <c r="U65" s="264"/>
      <c r="V65" s="261"/>
      <c r="W65" s="261"/>
      <c r="X65" s="261"/>
      <c r="Y65" s="313"/>
      <c r="Z65" s="313"/>
    </row>
    <row r="66" spans="1:26" ht="42" customHeight="1" x14ac:dyDescent="0.5">
      <c r="A66" s="261"/>
      <c r="B66" s="1219"/>
      <c r="C66" s="1810" t="s">
        <v>519</v>
      </c>
      <c r="D66" s="1810"/>
      <c r="E66" s="1810"/>
      <c r="F66" s="1810"/>
      <c r="G66" s="1810"/>
      <c r="H66" s="1810"/>
      <c r="I66" s="1810"/>
      <c r="J66" s="1810"/>
      <c r="K66" s="1220"/>
      <c r="L66" s="589"/>
      <c r="M66" s="261"/>
      <c r="N66" s="262"/>
      <c r="O66" s="263"/>
      <c r="P66" s="263"/>
      <c r="Q66" s="264"/>
      <c r="R66" s="264"/>
      <c r="S66" s="264"/>
      <c r="T66" s="264"/>
      <c r="U66" s="264"/>
      <c r="V66" s="261"/>
      <c r="W66" s="261"/>
      <c r="X66" s="261"/>
      <c r="Y66" s="313"/>
      <c r="Z66" s="313"/>
    </row>
    <row r="67" spans="1:26" ht="10.5" customHeight="1" x14ac:dyDescent="0.35">
      <c r="A67" s="261"/>
      <c r="B67" s="1221"/>
      <c r="C67" s="1193"/>
      <c r="D67" s="1193"/>
      <c r="E67" s="1193"/>
      <c r="F67" s="1193"/>
      <c r="G67" s="1193"/>
      <c r="H67" s="1193"/>
      <c r="I67" s="1193"/>
      <c r="J67" s="1193"/>
      <c r="K67" s="1222"/>
      <c r="L67" s="589"/>
      <c r="M67" s="261"/>
      <c r="N67" s="262"/>
      <c r="O67" s="263"/>
      <c r="P67" s="263"/>
      <c r="Q67" s="264"/>
      <c r="R67" s="264"/>
      <c r="S67" s="264"/>
      <c r="T67" s="264"/>
      <c r="U67" s="264"/>
      <c r="V67" s="261"/>
      <c r="W67" s="261"/>
      <c r="X67" s="261"/>
      <c r="Y67" s="313"/>
      <c r="Z67" s="313"/>
    </row>
    <row r="68" spans="1:26" ht="85" customHeight="1" x14ac:dyDescent="0.35">
      <c r="A68" s="261"/>
      <c r="B68" s="1225"/>
      <c r="C68" s="1752" t="s">
        <v>520</v>
      </c>
      <c r="D68" s="1752"/>
      <c r="E68" s="1752"/>
      <c r="F68" s="1752"/>
      <c r="G68" s="1752"/>
      <c r="H68" s="1752"/>
      <c r="I68" s="1752"/>
      <c r="J68" s="1752"/>
      <c r="K68" s="1222"/>
      <c r="L68" s="589"/>
      <c r="M68" s="305"/>
      <c r="N68" s="262"/>
      <c r="O68" s="263"/>
      <c r="P68" s="263"/>
      <c r="Q68" s="264"/>
      <c r="R68" s="264"/>
      <c r="S68" s="264"/>
      <c r="T68" s="264"/>
      <c r="U68" s="264"/>
      <c r="V68" s="261"/>
      <c r="W68" s="261"/>
      <c r="X68" s="261"/>
      <c r="Y68" s="313"/>
      <c r="Z68" s="313"/>
    </row>
    <row r="69" spans="1:26" ht="27" customHeight="1" x14ac:dyDescent="0.35">
      <c r="A69" s="261"/>
      <c r="B69" s="1225"/>
      <c r="C69" s="1811" t="s">
        <v>521</v>
      </c>
      <c r="D69" s="1811"/>
      <c r="E69" s="1811"/>
      <c r="F69" s="1811"/>
      <c r="G69" s="1811"/>
      <c r="H69" s="1811"/>
      <c r="I69" s="1811"/>
      <c r="J69" s="1811"/>
      <c r="K69" s="1222"/>
      <c r="L69" s="589"/>
      <c r="M69" s="300"/>
      <c r="N69" s="262"/>
      <c r="O69" s="306"/>
      <c r="P69" s="263"/>
      <c r="Q69" s="264"/>
      <c r="R69" s="264"/>
      <c r="S69" s="264"/>
      <c r="T69" s="264"/>
      <c r="U69" s="264"/>
      <c r="V69" s="261"/>
      <c r="W69" s="261"/>
      <c r="X69" s="261"/>
      <c r="Y69" s="313"/>
      <c r="Z69" s="313"/>
    </row>
    <row r="70" spans="1:26" ht="47.25" customHeight="1" x14ac:dyDescent="0.35">
      <c r="A70" s="261"/>
      <c r="B70" s="1225"/>
      <c r="C70" s="1226" t="s">
        <v>522</v>
      </c>
      <c r="D70" s="1752" t="s">
        <v>523</v>
      </c>
      <c r="E70" s="1752"/>
      <c r="F70" s="1752"/>
      <c r="G70" s="1752"/>
      <c r="H70" s="1752"/>
      <c r="I70" s="1752"/>
      <c r="J70" s="1752"/>
      <c r="K70" s="1222"/>
      <c r="L70" s="589"/>
      <c r="M70" s="300"/>
      <c r="N70" s="262"/>
      <c r="O70" s="306"/>
      <c r="P70" s="263"/>
      <c r="Q70" s="264"/>
      <c r="R70" s="264"/>
      <c r="S70" s="264"/>
      <c r="T70" s="264"/>
      <c r="U70" s="264"/>
      <c r="V70" s="261"/>
      <c r="W70" s="261"/>
      <c r="X70" s="261"/>
      <c r="Y70" s="313"/>
      <c r="Z70" s="313"/>
    </row>
    <row r="71" spans="1:26" ht="28" customHeight="1" x14ac:dyDescent="0.35">
      <c r="A71" s="261"/>
      <c r="B71" s="1225"/>
      <c r="C71" s="1226" t="s">
        <v>522</v>
      </c>
      <c r="D71" s="1752" t="s">
        <v>524</v>
      </c>
      <c r="E71" s="1752"/>
      <c r="F71" s="1752"/>
      <c r="G71" s="1752"/>
      <c r="H71" s="1752"/>
      <c r="I71" s="1752"/>
      <c r="J71" s="1752"/>
      <c r="K71" s="1222"/>
      <c r="L71" s="589"/>
      <c r="M71" s="300"/>
      <c r="N71" s="262"/>
      <c r="O71" s="306"/>
      <c r="P71" s="263"/>
      <c r="Q71" s="264"/>
      <c r="R71" s="264"/>
      <c r="S71" s="264"/>
      <c r="T71" s="264"/>
      <c r="U71" s="264"/>
      <c r="V71" s="261"/>
      <c r="W71" s="261"/>
      <c r="X71" s="261"/>
      <c r="Y71" s="313"/>
      <c r="Z71" s="313"/>
    </row>
    <row r="72" spans="1:26" ht="71.25" customHeight="1" x14ac:dyDescent="0.35">
      <c r="A72" s="261"/>
      <c r="B72" s="1225"/>
      <c r="C72" s="1226" t="s">
        <v>522</v>
      </c>
      <c r="D72" s="1752" t="s">
        <v>525</v>
      </c>
      <c r="E72" s="1752"/>
      <c r="F72" s="1752"/>
      <c r="G72" s="1752"/>
      <c r="H72" s="1752"/>
      <c r="I72" s="1752"/>
      <c r="J72" s="1752"/>
      <c r="K72" s="1222"/>
      <c r="L72" s="589"/>
      <c r="M72" s="300"/>
      <c r="N72" s="262"/>
      <c r="O72" s="306"/>
      <c r="P72" s="263"/>
      <c r="Q72" s="264"/>
      <c r="R72" s="264"/>
      <c r="S72" s="264"/>
      <c r="T72" s="264"/>
      <c r="U72" s="264"/>
      <c r="V72" s="261"/>
      <c r="W72" s="261"/>
      <c r="X72" s="261"/>
      <c r="Y72" s="1505"/>
      <c r="Z72" s="313"/>
    </row>
    <row r="73" spans="1:26" ht="38.25" customHeight="1" thickBot="1" x14ac:dyDescent="0.4">
      <c r="A73" s="261"/>
      <c r="B73" s="1227"/>
      <c r="C73" s="273"/>
      <c r="D73" s="438"/>
      <c r="E73" s="436"/>
      <c r="F73" s="436"/>
      <c r="G73" s="436"/>
      <c r="H73" s="436"/>
      <c r="I73" s="436"/>
      <c r="J73" s="436"/>
      <c r="K73" s="1228"/>
      <c r="L73" s="589"/>
      <c r="M73" s="300"/>
      <c r="N73" s="262"/>
      <c r="O73" s="306"/>
      <c r="P73" s="263"/>
      <c r="Q73" s="264"/>
      <c r="R73" s="264"/>
      <c r="S73" s="264"/>
      <c r="T73" s="264"/>
      <c r="U73" s="264"/>
      <c r="V73" s="261"/>
      <c r="W73" s="261"/>
      <c r="X73" s="261"/>
      <c r="Y73" s="313"/>
      <c r="Z73" s="313"/>
    </row>
    <row r="74" spans="1:26" ht="53.25" customHeight="1" thickBot="1" x14ac:dyDescent="0.4">
      <c r="A74" s="261"/>
      <c r="B74" s="1227"/>
      <c r="C74" s="273"/>
      <c r="D74" s="1351" t="s">
        <v>526</v>
      </c>
      <c r="E74" s="436"/>
      <c r="F74" s="1583" t="s">
        <v>527</v>
      </c>
      <c r="G74" s="1583" t="s">
        <v>528</v>
      </c>
      <c r="H74" s="1583" t="s">
        <v>529</v>
      </c>
      <c r="I74" s="436"/>
      <c r="J74" s="436"/>
      <c r="K74" s="1228"/>
      <c r="L74" s="589"/>
      <c r="M74" s="300"/>
      <c r="N74" s="262"/>
      <c r="O74" s="306"/>
      <c r="P74" s="263"/>
      <c r="Q74" s="264"/>
      <c r="R74" s="264"/>
      <c r="S74" s="264"/>
      <c r="T74" s="264"/>
      <c r="U74" s="264"/>
      <c r="V74" s="261"/>
      <c r="W74" s="261"/>
      <c r="X74" s="261"/>
      <c r="Y74" s="313"/>
      <c r="Z74" s="313"/>
    </row>
    <row r="75" spans="1:26" ht="46" customHeight="1" thickBot="1" x14ac:dyDescent="0.4">
      <c r="A75" s="261"/>
      <c r="B75" s="1227"/>
      <c r="C75" s="273"/>
      <c r="D75" s="1195" t="s">
        <v>530</v>
      </c>
      <c r="E75" s="436"/>
      <c r="F75" s="1584"/>
      <c r="G75" s="1584"/>
      <c r="H75" s="1660" t="str">
        <f>IF(AND(ISNUMBER(F75),ISNUMBER(G75)),(F75/128)/(G75/60),"")</f>
        <v/>
      </c>
      <c r="I75" s="436"/>
      <c r="J75" s="436"/>
      <c r="K75" s="1228"/>
      <c r="L75" s="589"/>
      <c r="M75" s="300"/>
      <c r="N75" s="262"/>
      <c r="O75" s="306"/>
      <c r="P75" s="263"/>
      <c r="Q75" s="264"/>
      <c r="R75" s="264"/>
      <c r="S75" s="264"/>
      <c r="T75" s="264"/>
      <c r="U75" s="264"/>
      <c r="V75" s="261"/>
      <c r="W75" s="261"/>
      <c r="X75" s="261"/>
      <c r="Y75" s="313"/>
      <c r="Z75" s="313"/>
    </row>
    <row r="76" spans="1:26" ht="30" customHeight="1" x14ac:dyDescent="0.35">
      <c r="A76" s="261"/>
      <c r="B76" s="1352"/>
      <c r="C76" s="270"/>
      <c r="D76" s="270"/>
      <c r="E76" s="270"/>
      <c r="F76" s="270"/>
      <c r="G76" s="270"/>
      <c r="H76" s="270"/>
      <c r="I76" s="270"/>
      <c r="J76" s="1205"/>
      <c r="K76" s="1228"/>
      <c r="L76" s="589"/>
      <c r="M76" s="261"/>
      <c r="N76" s="262"/>
      <c r="O76" s="263"/>
      <c r="P76" s="263"/>
      <c r="Q76" s="264"/>
      <c r="R76" s="264"/>
      <c r="S76" s="264"/>
      <c r="T76" s="264"/>
      <c r="U76" s="264"/>
      <c r="V76" s="261"/>
      <c r="W76" s="261"/>
      <c r="X76" s="261"/>
      <c r="Y76" s="313"/>
      <c r="Z76" s="313"/>
    </row>
    <row r="77" spans="1:26" ht="36.75" customHeight="1" x14ac:dyDescent="0.35">
      <c r="A77" s="261"/>
      <c r="B77" s="1352"/>
      <c r="C77" s="1808" t="s">
        <v>531</v>
      </c>
      <c r="D77" s="1808"/>
      <c r="E77" s="1808"/>
      <c r="F77" s="1808"/>
      <c r="G77" s="1808"/>
      <c r="H77" s="1406"/>
      <c r="I77" s="1192"/>
      <c r="J77" s="1192"/>
      <c r="K77" s="1228"/>
      <c r="L77" s="589"/>
      <c r="M77" s="261"/>
      <c r="N77" s="262"/>
      <c r="O77" s="263"/>
      <c r="P77" s="263"/>
      <c r="Q77" s="264"/>
      <c r="R77" s="264"/>
      <c r="S77" s="264"/>
      <c r="T77" s="264"/>
      <c r="U77" s="264"/>
      <c r="V77" s="261"/>
      <c r="W77" s="261"/>
      <c r="X77" s="261"/>
      <c r="Y77" s="313"/>
      <c r="Z77" s="313"/>
    </row>
    <row r="78" spans="1:26" ht="15" customHeight="1" x14ac:dyDescent="0.5">
      <c r="A78" s="261"/>
      <c r="B78" s="1355"/>
      <c r="C78" s="1819"/>
      <c r="D78" s="1820"/>
      <c r="E78" s="276"/>
      <c r="F78" s="261"/>
      <c r="G78" s="261"/>
      <c r="H78" s="275"/>
      <c r="I78" s="261"/>
      <c r="J78" s="1084"/>
      <c r="K78" s="1356"/>
      <c r="L78" s="589"/>
      <c r="M78" s="1840"/>
      <c r="N78" s="1820"/>
      <c r="O78" s="1820"/>
      <c r="P78" s="263"/>
      <c r="Q78" s="264"/>
      <c r="R78" s="264"/>
      <c r="S78" s="264"/>
      <c r="T78" s="264"/>
      <c r="U78" s="264"/>
      <c r="V78" s="261"/>
      <c r="W78" s="261"/>
      <c r="X78" s="261"/>
      <c r="Y78" s="313"/>
      <c r="Z78" s="313"/>
    </row>
    <row r="79" spans="1:26" ht="43" customHeight="1" thickBot="1" x14ac:dyDescent="0.5">
      <c r="A79" s="261"/>
      <c r="B79" s="1357"/>
      <c r="C79" s="554" t="s">
        <v>223</v>
      </c>
      <c r="D79" s="1809" t="s">
        <v>532</v>
      </c>
      <c r="E79" s="1809"/>
      <c r="F79" s="1809"/>
      <c r="G79" s="1809"/>
      <c r="H79" s="1212"/>
      <c r="I79" s="1212"/>
      <c r="J79" s="1212"/>
      <c r="K79" s="1358"/>
      <c r="L79" s="589"/>
      <c r="M79" s="1820"/>
      <c r="N79" s="1820"/>
      <c r="O79" s="1820"/>
      <c r="P79" s="263"/>
      <c r="Q79" s="264"/>
      <c r="R79" s="264"/>
      <c r="S79" s="264"/>
      <c r="T79" s="264"/>
      <c r="U79" s="264"/>
      <c r="V79" s="261"/>
      <c r="W79" s="261"/>
      <c r="X79" s="261"/>
      <c r="Y79" s="313"/>
      <c r="Z79" s="313"/>
    </row>
    <row r="80" spans="1:26" ht="42" customHeight="1" thickBot="1" x14ac:dyDescent="0.4">
      <c r="A80" s="261"/>
      <c r="B80" s="1357"/>
      <c r="C80" s="286"/>
      <c r="D80" s="1821"/>
      <c r="E80" s="1834"/>
      <c r="F80" s="1835"/>
      <c r="G80" s="261"/>
      <c r="H80" s="261"/>
      <c r="I80" s="303"/>
      <c r="J80" s="315"/>
      <c r="K80" s="1228"/>
      <c r="L80" s="589"/>
      <c r="M80" s="295"/>
      <c r="N80" s="288"/>
      <c r="O80" s="288"/>
      <c r="P80" s="263"/>
      <c r="Q80" s="264"/>
      <c r="R80" s="264"/>
      <c r="S80" s="264"/>
      <c r="T80" s="264"/>
      <c r="U80" s="264"/>
      <c r="V80" s="261"/>
      <c r="W80" s="261"/>
      <c r="X80" s="261"/>
      <c r="Y80" s="313"/>
      <c r="Z80" s="313"/>
    </row>
    <row r="81" spans="1:98" ht="28" customHeight="1" x14ac:dyDescent="0.35">
      <c r="A81" s="261"/>
      <c r="B81" s="1357"/>
      <c r="C81" s="1830"/>
      <c r="D81" s="1830"/>
      <c r="E81" s="1830"/>
      <c r="F81" s="1830"/>
      <c r="G81" s="261"/>
      <c r="H81" s="261"/>
      <c r="I81" s="303"/>
      <c r="J81" s="315"/>
      <c r="K81" s="1228"/>
      <c r="L81" s="589"/>
      <c r="M81" s="295"/>
      <c r="N81" s="288"/>
      <c r="O81" s="288"/>
      <c r="P81" s="263"/>
      <c r="Q81" s="264"/>
      <c r="R81" s="264"/>
      <c r="S81" s="264"/>
      <c r="T81" s="264"/>
      <c r="U81" s="264"/>
      <c r="V81" s="261"/>
      <c r="W81" s="261"/>
      <c r="X81" s="261"/>
      <c r="Y81" s="313"/>
      <c r="Z81" s="313"/>
    </row>
    <row r="82" spans="1:98" ht="33" customHeight="1" thickBot="1" x14ac:dyDescent="0.4">
      <c r="A82" s="261"/>
      <c r="B82" s="1357"/>
      <c r="C82" s="286" t="s">
        <v>533</v>
      </c>
      <c r="D82" s="286" t="s">
        <v>534</v>
      </c>
      <c r="E82" s="261"/>
      <c r="F82" s="1359"/>
      <c r="G82" s="261"/>
      <c r="H82" s="261"/>
      <c r="I82" s="303"/>
      <c r="J82" s="315"/>
      <c r="K82" s="1228"/>
      <c r="L82" s="589"/>
      <c r="M82" s="300"/>
      <c r="N82" s="288"/>
      <c r="O82" s="288"/>
      <c r="P82" s="263"/>
      <c r="Q82" s="264"/>
      <c r="R82" s="264"/>
      <c r="S82" s="264"/>
      <c r="T82" s="264"/>
      <c r="U82" s="264"/>
      <c r="V82" s="261"/>
      <c r="W82" s="261"/>
      <c r="X82" s="261"/>
      <c r="Y82" s="313"/>
      <c r="Z82" s="313"/>
    </row>
    <row r="83" spans="1:98" ht="33" customHeight="1" thickBot="1" x14ac:dyDescent="0.4">
      <c r="A83" s="261"/>
      <c r="B83" s="1357"/>
      <c r="D83" s="1816"/>
      <c r="E83" s="1817"/>
      <c r="F83" s="1818"/>
      <c r="G83" s="261"/>
      <c r="H83" s="261"/>
      <c r="I83" s="303"/>
      <c r="J83" s="315"/>
      <c r="K83" s="1228"/>
      <c r="L83" s="589"/>
      <c r="M83" s="295"/>
      <c r="N83" s="288"/>
      <c r="O83" s="288"/>
      <c r="P83" s="263"/>
      <c r="Q83" s="264"/>
      <c r="R83" s="264"/>
      <c r="S83" s="264"/>
      <c r="T83" s="264"/>
      <c r="U83" s="264"/>
      <c r="V83" s="261"/>
      <c r="W83" s="261"/>
      <c r="X83" s="261"/>
      <c r="Y83" s="313"/>
      <c r="Z83" s="313"/>
    </row>
    <row r="84" spans="1:98" ht="18" customHeight="1" x14ac:dyDescent="0.35">
      <c r="A84" s="261"/>
      <c r="B84" s="1357"/>
      <c r="C84" s="286"/>
      <c r="D84" s="307"/>
      <c r="E84" s="307"/>
      <c r="F84" s="307"/>
      <c r="G84" s="261"/>
      <c r="H84" s="261"/>
      <c r="I84" s="303"/>
      <c r="J84" s="315"/>
      <c r="K84" s="1228"/>
      <c r="L84" s="589"/>
      <c r="M84" s="295"/>
      <c r="N84" s="288"/>
      <c r="O84" s="288"/>
      <c r="P84" s="263"/>
      <c r="Q84" s="264"/>
      <c r="R84" s="264"/>
      <c r="S84" s="264"/>
      <c r="T84" s="264"/>
      <c r="U84" s="264"/>
      <c r="V84" s="261"/>
      <c r="W84" s="261"/>
      <c r="X84" s="261"/>
      <c r="Y84" s="313"/>
      <c r="Z84" s="313"/>
    </row>
    <row r="85" spans="1:98" ht="36.75" customHeight="1" x14ac:dyDescent="0.35">
      <c r="A85" s="261"/>
      <c r="B85" s="1352"/>
      <c r="C85" s="1808" t="s">
        <v>535</v>
      </c>
      <c r="D85" s="1808"/>
      <c r="E85" s="1808"/>
      <c r="F85" s="1808"/>
      <c r="G85" s="1808"/>
      <c r="H85" s="1406"/>
      <c r="I85" s="1192"/>
      <c r="J85" s="1192"/>
      <c r="K85" s="1228"/>
      <c r="L85" s="589"/>
      <c r="M85" s="261"/>
      <c r="N85" s="262"/>
      <c r="O85" s="263"/>
      <c r="P85" s="263"/>
      <c r="Q85" s="264"/>
      <c r="R85" s="264"/>
      <c r="S85" s="264"/>
      <c r="T85" s="264"/>
      <c r="U85" s="264"/>
      <c r="V85" s="261"/>
      <c r="W85" s="261"/>
      <c r="X85" s="261"/>
      <c r="Y85" s="313"/>
      <c r="Z85" s="313"/>
    </row>
    <row r="86" spans="1:98" ht="10.5" customHeight="1" x14ac:dyDescent="0.5">
      <c r="A86" s="261"/>
      <c r="B86" s="1355"/>
      <c r="C86" s="1819"/>
      <c r="D86" s="1820"/>
      <c r="E86" s="1084"/>
      <c r="F86" s="313"/>
      <c r="G86" s="313"/>
      <c r="H86" s="1085"/>
      <c r="I86" s="313"/>
      <c r="J86" s="1084"/>
      <c r="K86" s="1356"/>
      <c r="L86" s="589"/>
      <c r="M86" s="1840"/>
      <c r="N86" s="1820"/>
      <c r="O86" s="1820"/>
      <c r="P86" s="263"/>
      <c r="Q86" s="264"/>
      <c r="R86" s="264"/>
      <c r="S86" s="264"/>
      <c r="T86" s="264"/>
      <c r="U86" s="264"/>
      <c r="V86" s="261"/>
      <c r="W86" s="261"/>
      <c r="X86" s="261"/>
      <c r="Y86" s="313"/>
      <c r="Z86" s="313"/>
    </row>
    <row r="87" spans="1:98" s="726" customFormat="1" ht="45" customHeight="1" x14ac:dyDescent="0.5">
      <c r="A87" s="724"/>
      <c r="B87" s="1360"/>
      <c r="C87" s="554" t="s">
        <v>223</v>
      </c>
      <c r="D87" s="1809" t="s">
        <v>536</v>
      </c>
      <c r="E87" s="1809"/>
      <c r="F87" s="1809"/>
      <c r="G87" s="1809"/>
      <c r="H87" s="1212"/>
      <c r="I87" s="1211"/>
      <c r="J87" s="1211"/>
      <c r="K87" s="1361"/>
      <c r="L87" s="1213"/>
      <c r="M87" s="1820"/>
      <c r="N87" s="1820"/>
      <c r="O87" s="1820"/>
      <c r="P87" s="312"/>
      <c r="Q87" s="725"/>
      <c r="R87" s="725"/>
      <c r="S87" s="725"/>
      <c r="T87" s="725"/>
      <c r="U87" s="725"/>
      <c r="V87" s="724"/>
      <c r="W87" s="724"/>
      <c r="X87" s="724"/>
      <c r="Y87" s="1483"/>
      <c r="Z87" s="1483"/>
      <c r="AA87" s="1484"/>
      <c r="AB87" s="1484"/>
      <c r="AC87" s="1484"/>
      <c r="AD87" s="1484"/>
      <c r="AE87" s="1484"/>
      <c r="AF87" s="1484"/>
      <c r="AG87" s="1484"/>
      <c r="AH87" s="1484"/>
      <c r="AI87" s="1484"/>
      <c r="AJ87" s="1484"/>
      <c r="AK87" s="1484"/>
      <c r="AL87" s="1484"/>
      <c r="AM87" s="1484"/>
      <c r="AN87" s="1484"/>
      <c r="AO87" s="1484"/>
      <c r="AP87" s="1484"/>
      <c r="AQ87" s="1484"/>
      <c r="AR87" s="1484"/>
      <c r="AS87" s="1484"/>
      <c r="AT87" s="1484"/>
      <c r="AU87" s="1484"/>
      <c r="AV87" s="1484"/>
      <c r="AW87" s="1484"/>
      <c r="AX87" s="1484"/>
      <c r="AY87" s="1484"/>
      <c r="AZ87" s="1484"/>
      <c r="BA87" s="1484"/>
      <c r="BB87" s="1484"/>
      <c r="BC87" s="1484"/>
      <c r="BD87" s="1484"/>
      <c r="BE87" s="1484"/>
      <c r="BF87" s="1484"/>
      <c r="BG87" s="1484"/>
      <c r="BH87" s="1484"/>
      <c r="BI87" s="1484"/>
      <c r="BJ87" s="1484"/>
      <c r="BK87" s="1484"/>
      <c r="BL87" s="1484"/>
      <c r="BM87" s="1484"/>
      <c r="BN87" s="1484"/>
      <c r="BO87" s="1484"/>
      <c r="BP87" s="1484"/>
      <c r="BQ87" s="1484"/>
      <c r="BR87" s="1484"/>
      <c r="BS87" s="1484"/>
      <c r="BT87" s="1484"/>
      <c r="BU87" s="1484"/>
      <c r="BV87" s="1484"/>
      <c r="BW87" s="1484"/>
      <c r="BX87" s="1484"/>
      <c r="BY87" s="1484"/>
      <c r="BZ87" s="1484"/>
      <c r="CA87" s="1484"/>
      <c r="CB87" s="1484"/>
      <c r="CC87" s="1484"/>
      <c r="CD87" s="1484"/>
      <c r="CE87" s="1484"/>
      <c r="CF87" s="1484"/>
      <c r="CG87" s="1484"/>
      <c r="CH87" s="1484"/>
      <c r="CI87" s="1484"/>
      <c r="CJ87" s="1484"/>
      <c r="CK87" s="1484"/>
      <c r="CL87" s="1484"/>
      <c r="CM87" s="1484"/>
      <c r="CN87" s="1484"/>
      <c r="CO87" s="1484"/>
      <c r="CP87" s="1484"/>
      <c r="CQ87" s="1484"/>
      <c r="CR87" s="1484"/>
      <c r="CS87" s="1484"/>
      <c r="CT87" s="1484"/>
    </row>
    <row r="88" spans="1:98" ht="6.75" customHeight="1" thickBot="1" x14ac:dyDescent="0.5">
      <c r="A88" s="261"/>
      <c r="B88" s="1357"/>
      <c r="C88" s="280"/>
      <c r="D88" s="281"/>
      <c r="E88" s="282"/>
      <c r="F88" s="261"/>
      <c r="G88" s="261"/>
      <c r="H88" s="261"/>
      <c r="I88" s="283"/>
      <c r="J88" s="1203"/>
      <c r="K88" s="1358"/>
      <c r="L88" s="589"/>
      <c r="M88" s="285"/>
      <c r="N88" s="285"/>
      <c r="O88" s="285"/>
      <c r="P88" s="263"/>
      <c r="Q88" s="264"/>
      <c r="R88" s="264"/>
      <c r="S88" s="264"/>
      <c r="T88" s="264"/>
      <c r="U88" s="264"/>
      <c r="V88" s="261"/>
      <c r="W88" s="261"/>
      <c r="X88" s="261"/>
      <c r="Y88" s="313"/>
      <c r="Z88" s="313"/>
    </row>
    <row r="89" spans="1:98" ht="33" customHeight="1" thickBot="1" x14ac:dyDescent="0.4">
      <c r="A89" s="261"/>
      <c r="B89" s="1357"/>
      <c r="D89" s="1821"/>
      <c r="E89" s="1822"/>
      <c r="F89" s="1823"/>
      <c r="G89" s="261"/>
      <c r="H89" s="261"/>
      <c r="I89" s="303"/>
      <c r="J89" s="315"/>
      <c r="K89" s="1228"/>
      <c r="L89" s="589"/>
      <c r="M89" s="295"/>
      <c r="N89" s="288"/>
      <c r="O89" s="288"/>
      <c r="P89" s="263"/>
      <c r="Q89" s="264"/>
      <c r="R89" s="264"/>
      <c r="S89" s="264"/>
      <c r="T89" s="264"/>
      <c r="U89" s="264"/>
      <c r="V89" s="261"/>
      <c r="W89" s="261"/>
      <c r="X89" s="261"/>
      <c r="Y89" s="313"/>
      <c r="Z89" s="313"/>
    </row>
    <row r="90" spans="1:98" ht="13.5" customHeight="1" x14ac:dyDescent="0.35">
      <c r="A90" s="261"/>
      <c r="B90" s="1357"/>
      <c r="C90" s="286"/>
      <c r="D90" s="307"/>
      <c r="E90" s="261"/>
      <c r="F90" s="261"/>
      <c r="G90" s="261"/>
      <c r="H90" s="261"/>
      <c r="I90" s="303"/>
      <c r="J90" s="315"/>
      <c r="K90" s="1228"/>
      <c r="L90" s="589"/>
      <c r="M90" s="295"/>
      <c r="N90" s="288"/>
      <c r="O90" s="288"/>
      <c r="P90" s="263"/>
      <c r="Q90" s="264"/>
      <c r="R90" s="264"/>
      <c r="S90" s="264"/>
      <c r="T90" s="264"/>
      <c r="U90" s="264"/>
      <c r="V90" s="261"/>
      <c r="W90" s="261"/>
      <c r="X90" s="261"/>
      <c r="Y90" s="313"/>
      <c r="Z90" s="313"/>
    </row>
    <row r="91" spans="1:98" ht="33" customHeight="1" thickBot="1" x14ac:dyDescent="0.4">
      <c r="A91" s="261"/>
      <c r="B91" s="1357"/>
      <c r="C91" s="286" t="s">
        <v>533</v>
      </c>
      <c r="D91" s="286" t="s">
        <v>537</v>
      </c>
      <c r="E91" s="1362"/>
      <c r="F91" s="1363"/>
      <c r="G91" s="261"/>
      <c r="H91" s="261"/>
      <c r="I91" s="303"/>
      <c r="J91" s="315"/>
      <c r="K91" s="1228"/>
      <c r="L91" s="589"/>
      <c r="M91" s="295"/>
      <c r="N91" s="288"/>
      <c r="O91" s="288"/>
      <c r="P91" s="263"/>
      <c r="Q91" s="264"/>
      <c r="R91" s="264"/>
      <c r="S91" s="264"/>
      <c r="T91" s="264"/>
      <c r="U91" s="264"/>
      <c r="V91" s="261"/>
      <c r="W91" s="261"/>
      <c r="X91" s="261"/>
      <c r="Y91" s="313"/>
      <c r="Z91" s="313"/>
    </row>
    <row r="92" spans="1:98" ht="33" customHeight="1" thickBot="1" x14ac:dyDescent="0.4">
      <c r="A92" s="261"/>
      <c r="B92" s="1357"/>
      <c r="D92" s="1816"/>
      <c r="E92" s="1817"/>
      <c r="F92" s="1818"/>
      <c r="G92" s="261"/>
      <c r="H92" s="261"/>
      <c r="I92" s="303"/>
      <c r="J92" s="315"/>
      <c r="K92" s="1228"/>
      <c r="L92" s="589"/>
      <c r="M92" s="295"/>
      <c r="N92" s="288"/>
      <c r="O92" s="288"/>
      <c r="P92" s="263"/>
      <c r="Q92" s="264"/>
      <c r="R92" s="264"/>
      <c r="S92" s="264"/>
      <c r="T92" s="264"/>
      <c r="U92" s="264"/>
      <c r="V92" s="261"/>
      <c r="W92" s="261"/>
      <c r="X92" s="261"/>
      <c r="Y92" s="313"/>
      <c r="Z92" s="313"/>
    </row>
    <row r="93" spans="1:98" ht="15" customHeight="1" x14ac:dyDescent="0.35">
      <c r="A93" s="261"/>
      <c r="B93" s="1357"/>
      <c r="C93" s="286"/>
      <c r="D93" s="307"/>
      <c r="E93" s="307"/>
      <c r="F93" s="307"/>
      <c r="G93" s="261"/>
      <c r="H93" s="261"/>
      <c r="I93" s="303"/>
      <c r="J93" s="315"/>
      <c r="K93" s="1228"/>
      <c r="L93" s="589"/>
      <c r="M93" s="295"/>
      <c r="N93" s="288"/>
      <c r="O93" s="288"/>
      <c r="P93" s="263"/>
      <c r="Q93" s="264"/>
      <c r="R93" s="264"/>
      <c r="S93" s="264"/>
      <c r="T93" s="264"/>
      <c r="U93" s="264"/>
      <c r="V93" s="261"/>
      <c r="W93" s="261"/>
      <c r="X93" s="261"/>
      <c r="Y93" s="313"/>
      <c r="Z93" s="313"/>
    </row>
    <row r="94" spans="1:98" ht="36.75" customHeight="1" x14ac:dyDescent="0.35">
      <c r="A94" s="261"/>
      <c r="B94" s="1352"/>
      <c r="C94" s="1808" t="s">
        <v>538</v>
      </c>
      <c r="D94" s="1808"/>
      <c r="E94" s="1808"/>
      <c r="F94" s="1808"/>
      <c r="G94" s="1808"/>
      <c r="H94" s="1406"/>
      <c r="I94" s="1192"/>
      <c r="J94" s="1192"/>
      <c r="K94" s="1228"/>
      <c r="L94" s="589"/>
      <c r="M94" s="261"/>
      <c r="N94" s="262"/>
      <c r="O94" s="263"/>
      <c r="P94" s="263"/>
      <c r="Q94" s="264"/>
      <c r="R94" s="264"/>
      <c r="S94" s="264"/>
      <c r="T94" s="264"/>
      <c r="U94" s="264"/>
      <c r="V94" s="261"/>
      <c r="W94" s="261"/>
      <c r="X94" s="261"/>
      <c r="Y94" s="313"/>
      <c r="Z94" s="313"/>
    </row>
    <row r="95" spans="1:98" ht="10.5" customHeight="1" x14ac:dyDescent="0.5">
      <c r="A95" s="261"/>
      <c r="B95" s="1355"/>
      <c r="C95" s="1819"/>
      <c r="D95" s="1820"/>
      <c r="E95" s="276"/>
      <c r="F95" s="261"/>
      <c r="G95" s="261"/>
      <c r="H95" s="275"/>
      <c r="I95" s="261"/>
      <c r="J95" s="1084"/>
      <c r="K95" s="1356"/>
      <c r="L95" s="589"/>
      <c r="M95" s="1840"/>
      <c r="N95" s="1820"/>
      <c r="O95" s="1820"/>
      <c r="P95" s="263"/>
      <c r="Q95" s="264"/>
      <c r="R95" s="264"/>
      <c r="S95" s="264"/>
      <c r="T95" s="264"/>
      <c r="U95" s="264"/>
      <c r="V95" s="261"/>
      <c r="W95" s="261"/>
      <c r="X95" s="261"/>
      <c r="Y95" s="313"/>
      <c r="Z95" s="313"/>
    </row>
    <row r="96" spans="1:98" ht="43" customHeight="1" x14ac:dyDescent="0.45">
      <c r="A96" s="261"/>
      <c r="B96" s="1357"/>
      <c r="C96" s="554" t="s">
        <v>223</v>
      </c>
      <c r="D96" s="1809" t="s">
        <v>539</v>
      </c>
      <c r="E96" s="1809"/>
      <c r="F96" s="1809"/>
      <c r="G96" s="1212"/>
      <c r="H96" s="1212"/>
      <c r="I96" s="1212"/>
      <c r="J96" s="1214"/>
      <c r="K96" s="1358"/>
      <c r="L96" s="589"/>
      <c r="M96" s="1820"/>
      <c r="N96" s="1820"/>
      <c r="O96" s="1820"/>
      <c r="P96" s="263"/>
      <c r="Q96" s="264"/>
      <c r="R96" s="264"/>
      <c r="S96" s="264"/>
      <c r="T96" s="264"/>
      <c r="U96" s="264"/>
      <c r="V96" s="261"/>
      <c r="W96" s="261"/>
      <c r="X96" s="261"/>
      <c r="Y96" s="313"/>
      <c r="Z96" s="313"/>
    </row>
    <row r="97" spans="1:26" ht="9" customHeight="1" thickBot="1" x14ac:dyDescent="0.5">
      <c r="A97" s="261"/>
      <c r="B97" s="1357"/>
      <c r="C97" s="280"/>
      <c r="D97" s="281"/>
      <c r="E97" s="282"/>
      <c r="F97" s="261"/>
      <c r="G97" s="261"/>
      <c r="H97" s="261"/>
      <c r="I97" s="283"/>
      <c r="J97" s="1203"/>
      <c r="K97" s="1358"/>
      <c r="L97" s="589"/>
      <c r="M97" s="285"/>
      <c r="N97" s="285"/>
      <c r="O97" s="285"/>
      <c r="P97" s="263"/>
      <c r="Q97" s="264"/>
      <c r="R97" s="264"/>
      <c r="S97" s="264"/>
      <c r="T97" s="264"/>
      <c r="U97" s="264"/>
      <c r="V97" s="261"/>
      <c r="W97" s="261"/>
      <c r="X97" s="261"/>
      <c r="Y97" s="313"/>
      <c r="Z97" s="313"/>
    </row>
    <row r="98" spans="1:26" ht="33" customHeight="1" thickBot="1" x14ac:dyDescent="0.4">
      <c r="A98" s="261"/>
      <c r="B98" s="1357"/>
      <c r="D98" s="1821"/>
      <c r="E98" s="1822"/>
      <c r="F98" s="1823"/>
      <c r="G98" s="261"/>
      <c r="H98" s="261"/>
      <c r="I98" s="303"/>
      <c r="J98" s="315"/>
      <c r="K98" s="1228"/>
      <c r="L98" s="589"/>
      <c r="M98" s="295"/>
      <c r="N98" s="288"/>
      <c r="O98" s="288"/>
      <c r="P98" s="263"/>
      <c r="Q98" s="308"/>
      <c r="R98" s="308"/>
      <c r="S98" s="308"/>
      <c r="T98" s="264"/>
      <c r="U98" s="264"/>
      <c r="V98" s="261"/>
      <c r="W98" s="261"/>
      <c r="X98" s="261"/>
      <c r="Y98" s="313"/>
      <c r="Z98" s="313"/>
    </row>
    <row r="99" spans="1:26" ht="13.5" customHeight="1" x14ac:dyDescent="0.35">
      <c r="A99" s="261"/>
      <c r="B99" s="1357"/>
      <c r="C99" s="286"/>
      <c r="D99" s="307"/>
      <c r="E99" s="307"/>
      <c r="F99" s="307"/>
      <c r="G99" s="261"/>
      <c r="H99" s="261"/>
      <c r="I99" s="303"/>
      <c r="J99" s="315"/>
      <c r="K99" s="1228"/>
      <c r="L99" s="589"/>
      <c r="M99" s="295"/>
      <c r="N99" s="288"/>
      <c r="O99" s="288"/>
      <c r="P99" s="263"/>
      <c r="Q99" s="264"/>
      <c r="R99" s="264"/>
      <c r="S99" s="264"/>
      <c r="T99" s="264"/>
      <c r="U99" s="264"/>
      <c r="V99" s="261"/>
      <c r="W99" s="261"/>
      <c r="X99" s="261"/>
      <c r="Y99" s="313"/>
      <c r="Z99" s="313"/>
    </row>
    <row r="100" spans="1:26" ht="42" customHeight="1" thickBot="1" x14ac:dyDescent="0.4">
      <c r="A100" s="261"/>
      <c r="B100" s="1357"/>
      <c r="C100" s="554" t="s">
        <v>533</v>
      </c>
      <c r="D100" s="1841" t="s">
        <v>540</v>
      </c>
      <c r="E100" s="1841"/>
      <c r="F100" s="1841"/>
      <c r="G100" s="1212"/>
      <c r="H100" s="437"/>
      <c r="I100" s="303"/>
      <c r="J100" s="315"/>
      <c r="K100" s="1228"/>
      <c r="L100" s="589"/>
      <c r="M100" s="295"/>
      <c r="N100" s="288"/>
      <c r="O100" s="288"/>
      <c r="P100" s="263"/>
      <c r="Q100" s="264"/>
      <c r="R100" s="264"/>
      <c r="S100" s="264"/>
      <c r="T100" s="264"/>
      <c r="U100" s="264"/>
      <c r="V100" s="261"/>
      <c r="W100" s="261"/>
      <c r="X100" s="261"/>
      <c r="Y100" s="313"/>
      <c r="Z100" s="313"/>
    </row>
    <row r="101" spans="1:26" ht="33" customHeight="1" thickBot="1" x14ac:dyDescent="0.4">
      <c r="A101" s="261"/>
      <c r="B101" s="1357"/>
      <c r="D101" s="1816"/>
      <c r="E101" s="1817"/>
      <c r="F101" s="1818"/>
      <c r="G101" s="261"/>
      <c r="H101" s="261"/>
      <c r="I101" s="303"/>
      <c r="J101" s="315"/>
      <c r="K101" s="1228"/>
      <c r="L101" s="589"/>
      <c r="M101" s="295"/>
      <c r="N101" s="288"/>
      <c r="O101" s="288"/>
      <c r="P101" s="263"/>
      <c r="Q101" s="264"/>
      <c r="R101" s="264"/>
      <c r="S101" s="264"/>
      <c r="T101" s="264"/>
      <c r="U101" s="264"/>
      <c r="V101" s="261"/>
      <c r="W101" s="261"/>
      <c r="X101" s="261"/>
      <c r="Y101" s="313"/>
      <c r="Z101" s="313"/>
    </row>
    <row r="102" spans="1:26" ht="18" customHeight="1" x14ac:dyDescent="0.35">
      <c r="A102" s="261"/>
      <c r="B102" s="1357"/>
      <c r="C102" s="286"/>
      <c r="D102" s="307"/>
      <c r="E102" s="307"/>
      <c r="F102" s="307"/>
      <c r="G102" s="261"/>
      <c r="H102" s="313"/>
      <c r="I102" s="303"/>
      <c r="J102" s="315"/>
      <c r="K102" s="1228"/>
      <c r="L102" s="589"/>
      <c r="M102" s="295"/>
      <c r="N102" s="288"/>
      <c r="O102" s="288"/>
      <c r="P102" s="263"/>
      <c r="Q102" s="264"/>
      <c r="R102" s="264"/>
      <c r="S102" s="264"/>
      <c r="T102" s="264"/>
      <c r="U102" s="264"/>
      <c r="V102" s="261"/>
      <c r="W102" s="261"/>
      <c r="X102" s="261"/>
      <c r="Y102" s="313"/>
      <c r="Z102" s="313"/>
    </row>
    <row r="103" spans="1:26" ht="36.75" customHeight="1" x14ac:dyDescent="0.35">
      <c r="A103" s="261"/>
      <c r="B103" s="1352"/>
      <c r="C103" s="1353" t="s">
        <v>541</v>
      </c>
      <c r="D103" s="1353"/>
      <c r="E103" s="1354"/>
      <c r="F103" s="1354"/>
      <c r="G103" s="1354"/>
      <c r="H103" s="1192"/>
      <c r="I103" s="1192"/>
      <c r="J103" s="1192"/>
      <c r="K103" s="1228"/>
      <c r="L103" s="589"/>
      <c r="M103" s="261"/>
      <c r="N103" s="262"/>
      <c r="O103" s="263"/>
      <c r="P103" s="263"/>
      <c r="Q103" s="264"/>
      <c r="R103" s="264"/>
      <c r="S103" s="264"/>
      <c r="T103" s="264"/>
      <c r="U103" s="264"/>
      <c r="V103" s="261"/>
      <c r="W103" s="261"/>
      <c r="X103" s="261"/>
      <c r="Y103" s="313"/>
      <c r="Z103" s="313"/>
    </row>
    <row r="104" spans="1:26" ht="10.5" customHeight="1" x14ac:dyDescent="0.5">
      <c r="A104" s="261"/>
      <c r="B104" s="1355"/>
      <c r="C104" s="1819"/>
      <c r="D104" s="1820"/>
      <c r="E104" s="276"/>
      <c r="F104" s="261"/>
      <c r="G104" s="261"/>
      <c r="H104" s="275"/>
      <c r="I104" s="261"/>
      <c r="J104" s="1084"/>
      <c r="K104" s="1356"/>
      <c r="L104" s="589"/>
      <c r="M104" s="1840"/>
      <c r="N104" s="1820"/>
      <c r="O104" s="1820"/>
      <c r="P104" s="263"/>
      <c r="Q104" s="264"/>
      <c r="R104" s="264"/>
      <c r="S104" s="264"/>
      <c r="T104" s="264"/>
      <c r="U104" s="264"/>
      <c r="V104" s="261"/>
      <c r="W104" s="261"/>
      <c r="X104" s="261"/>
      <c r="Y104" s="313"/>
      <c r="Z104" s="313"/>
    </row>
    <row r="105" spans="1:26" ht="52" customHeight="1" x14ac:dyDescent="0.45">
      <c r="A105" s="261"/>
      <c r="B105" s="1357"/>
      <c r="C105" s="1832" t="s">
        <v>542</v>
      </c>
      <c r="D105" s="1832"/>
      <c r="E105" s="1832"/>
      <c r="F105" s="1832"/>
      <c r="G105" s="1832"/>
      <c r="H105" s="436"/>
      <c r="I105" s="436"/>
      <c r="J105" s="436"/>
      <c r="K105" s="1358"/>
      <c r="L105" s="589"/>
      <c r="M105" s="1820"/>
      <c r="N105" s="1820"/>
      <c r="O105" s="1820"/>
      <c r="P105" s="263"/>
      <c r="Q105" s="264"/>
      <c r="R105" s="264"/>
      <c r="S105" s="264"/>
      <c r="T105" s="264"/>
      <c r="U105" s="264"/>
      <c r="V105" s="261"/>
      <c r="W105" s="261"/>
      <c r="X105" s="261"/>
      <c r="Y105" s="313"/>
      <c r="Z105" s="313"/>
    </row>
    <row r="106" spans="1:26" ht="30" customHeight="1" thickBot="1" x14ac:dyDescent="0.5">
      <c r="A106" s="261"/>
      <c r="B106" s="1357"/>
      <c r="C106" s="1364" t="s">
        <v>223</v>
      </c>
      <c r="D106" s="1364" t="s">
        <v>543</v>
      </c>
      <c r="E106" s="282"/>
      <c r="F106" s="261"/>
      <c r="G106" s="261"/>
      <c r="H106" s="261"/>
      <c r="I106" s="1365"/>
      <c r="J106" s="1203"/>
      <c r="K106" s="1358"/>
      <c r="L106" s="589"/>
      <c r="M106" s="285"/>
      <c r="N106" s="285"/>
      <c r="O106" s="285"/>
      <c r="P106" s="263"/>
      <c r="Q106" s="264"/>
      <c r="R106" s="264"/>
      <c r="S106" s="264"/>
      <c r="T106" s="264"/>
      <c r="U106" s="264"/>
      <c r="V106" s="261"/>
      <c r="W106" s="261"/>
      <c r="X106" s="261"/>
      <c r="Y106" s="313"/>
      <c r="Z106" s="313"/>
    </row>
    <row r="107" spans="1:26" ht="33" customHeight="1" thickBot="1" x14ac:dyDescent="0.4">
      <c r="A107" s="261"/>
      <c r="B107" s="1357"/>
      <c r="D107" s="1821"/>
      <c r="E107" s="1822"/>
      <c r="F107" s="1823"/>
      <c r="G107" s="261"/>
      <c r="H107" s="261"/>
      <c r="I107" s="303"/>
      <c r="J107" s="315"/>
      <c r="K107" s="1228"/>
      <c r="L107" s="1215"/>
      <c r="M107" s="295"/>
      <c r="N107" s="288"/>
      <c r="O107" s="288"/>
      <c r="P107" s="263"/>
      <c r="Q107" s="308"/>
      <c r="R107" s="308"/>
      <c r="S107" s="308"/>
      <c r="T107" s="264"/>
      <c r="U107" s="264"/>
      <c r="V107" s="261"/>
      <c r="W107" s="261"/>
      <c r="X107" s="261"/>
      <c r="Y107" s="313"/>
      <c r="Z107" s="313"/>
    </row>
    <row r="108" spans="1:26" ht="33" customHeight="1" thickBot="1" x14ac:dyDescent="0.45">
      <c r="A108" s="261"/>
      <c r="B108" s="1357"/>
      <c r="C108" s="1364" t="s">
        <v>247</v>
      </c>
      <c r="D108" s="1364" t="s">
        <v>544</v>
      </c>
      <c r="E108" s="307"/>
      <c r="F108" s="307"/>
      <c r="G108" s="261"/>
      <c r="H108" s="261"/>
      <c r="I108" s="303"/>
      <c r="J108" s="315"/>
      <c r="K108" s="1228"/>
      <c r="L108" s="1216"/>
      <c r="M108" s="295"/>
      <c r="N108" s="288"/>
      <c r="O108" s="288"/>
      <c r="P108" s="263"/>
      <c r="Q108" s="264"/>
      <c r="R108" s="264"/>
      <c r="S108" s="264"/>
      <c r="T108" s="264"/>
      <c r="U108" s="264"/>
      <c r="V108" s="261"/>
      <c r="W108" s="261"/>
      <c r="X108" s="261"/>
      <c r="Y108" s="313"/>
      <c r="Z108" s="313"/>
    </row>
    <row r="109" spans="1:26" ht="33" customHeight="1" thickBot="1" x14ac:dyDescent="0.4">
      <c r="A109" s="261"/>
      <c r="B109" s="1357"/>
      <c r="D109" s="1821"/>
      <c r="E109" s="1822"/>
      <c r="F109" s="1823"/>
      <c r="G109" s="261"/>
      <c r="H109" s="261"/>
      <c r="I109" s="303"/>
      <c r="J109" s="315"/>
      <c r="K109" s="1228"/>
      <c r="L109" s="1216"/>
      <c r="M109" s="295"/>
      <c r="N109" s="288"/>
      <c r="O109" s="288"/>
      <c r="P109" s="263"/>
      <c r="Q109" s="308"/>
      <c r="R109" s="308"/>
      <c r="S109" s="308"/>
      <c r="T109" s="264"/>
      <c r="U109" s="264"/>
      <c r="V109" s="261"/>
      <c r="W109" s="261"/>
      <c r="X109" s="261"/>
      <c r="Y109" s="313"/>
      <c r="Z109" s="313"/>
    </row>
    <row r="110" spans="1:26" ht="33" customHeight="1" thickBot="1" x14ac:dyDescent="0.45">
      <c r="A110" s="261"/>
      <c r="B110" s="1357"/>
      <c r="C110" s="1364" t="s">
        <v>545</v>
      </c>
      <c r="D110" s="1364" t="s">
        <v>546</v>
      </c>
      <c r="E110" s="307"/>
      <c r="F110" s="307"/>
      <c r="G110" s="261"/>
      <c r="H110" s="261"/>
      <c r="I110" s="303"/>
      <c r="J110" s="315"/>
      <c r="K110" s="1228"/>
      <c r="L110" s="589"/>
      <c r="M110" s="295"/>
      <c r="N110" s="288"/>
      <c r="O110" s="288"/>
      <c r="P110" s="263"/>
      <c r="Q110" s="264"/>
      <c r="R110" s="264"/>
      <c r="S110" s="264"/>
      <c r="T110" s="264"/>
      <c r="U110" s="264"/>
      <c r="V110" s="261"/>
      <c r="W110" s="261"/>
      <c r="X110" s="261"/>
      <c r="Y110" s="313"/>
      <c r="Z110" s="313"/>
    </row>
    <row r="111" spans="1:26" ht="33" customHeight="1" thickBot="1" x14ac:dyDescent="0.4">
      <c r="A111" s="261"/>
      <c r="B111" s="1357"/>
      <c r="D111" s="1821"/>
      <c r="E111" s="1822"/>
      <c r="F111" s="1823"/>
      <c r="G111" s="261"/>
      <c r="H111" s="261"/>
      <c r="I111" s="303"/>
      <c r="J111" s="315"/>
      <c r="K111" s="1228"/>
      <c r="L111" s="589"/>
      <c r="M111" s="295"/>
      <c r="N111" s="288"/>
      <c r="O111" s="288"/>
      <c r="P111" s="263"/>
      <c r="Q111" s="308"/>
      <c r="R111" s="308"/>
      <c r="S111" s="308"/>
      <c r="T111" s="264"/>
      <c r="U111" s="264"/>
      <c r="V111" s="261"/>
      <c r="W111" s="261"/>
      <c r="X111" s="261"/>
      <c r="Y111" s="313"/>
      <c r="Z111" s="313"/>
    </row>
    <row r="112" spans="1:26" ht="20.25" customHeight="1" x14ac:dyDescent="0.35">
      <c r="A112" s="261"/>
      <c r="B112" s="1246"/>
      <c r="C112" s="1247"/>
      <c r="D112" s="1247"/>
      <c r="E112" s="1247"/>
      <c r="F112" s="1247"/>
      <c r="G112" s="1247"/>
      <c r="H112" s="1247"/>
      <c r="I112" s="1247"/>
      <c r="J112" s="1248"/>
      <c r="K112" s="1249"/>
      <c r="L112" s="589"/>
      <c r="M112" s="261"/>
      <c r="N112" s="262"/>
      <c r="O112" s="263"/>
      <c r="P112" s="263"/>
      <c r="Q112" s="264"/>
      <c r="R112" s="264"/>
      <c r="S112" s="264"/>
      <c r="T112" s="264"/>
      <c r="U112" s="264"/>
      <c r="V112" s="261"/>
      <c r="W112" s="261"/>
      <c r="X112" s="261"/>
      <c r="Y112" s="313"/>
      <c r="Z112" s="313"/>
    </row>
    <row r="113" spans="1:26" ht="21" customHeight="1" x14ac:dyDescent="0.35">
      <c r="A113" s="261"/>
      <c r="B113" s="261"/>
      <c r="C113" s="261"/>
      <c r="D113" s="261"/>
      <c r="E113" s="261"/>
      <c r="F113" s="261"/>
      <c r="G113" s="261"/>
      <c r="H113" s="261"/>
      <c r="I113" s="261"/>
      <c r="J113" s="261"/>
      <c r="K113" s="261"/>
      <c r="L113" s="262"/>
      <c r="M113" s="261"/>
      <c r="N113" s="262"/>
      <c r="O113" s="263"/>
      <c r="P113" s="263"/>
      <c r="Q113" s="264"/>
      <c r="R113" s="264"/>
      <c r="S113" s="264"/>
      <c r="T113" s="264"/>
      <c r="U113" s="264"/>
      <c r="V113" s="261"/>
      <c r="W113" s="261"/>
      <c r="X113" s="261"/>
      <c r="Y113" s="313"/>
      <c r="Z113" s="313"/>
    </row>
    <row r="114" spans="1:26" ht="15.75" customHeight="1" x14ac:dyDescent="0.35">
      <c r="A114" s="261"/>
      <c r="B114" s="261"/>
      <c r="C114" s="261"/>
      <c r="D114" s="261"/>
      <c r="E114" s="261"/>
      <c r="F114" s="261"/>
      <c r="G114" s="261"/>
      <c r="H114" s="261"/>
      <c r="I114" s="261"/>
      <c r="J114" s="261"/>
      <c r="K114" s="261"/>
      <c r="L114" s="262"/>
      <c r="M114" s="261"/>
      <c r="N114" s="262"/>
      <c r="O114" s="263"/>
      <c r="P114" s="263"/>
      <c r="Q114" s="264"/>
      <c r="R114" s="264"/>
      <c r="S114" s="264"/>
      <c r="T114" s="264"/>
      <c r="U114" s="264"/>
      <c r="V114" s="261"/>
      <c r="W114" s="261"/>
      <c r="X114" s="261"/>
      <c r="Y114" s="313"/>
      <c r="Z114" s="313"/>
    </row>
    <row r="115" spans="1:26" ht="52" customHeight="1" x14ac:dyDescent="0.5">
      <c r="A115" s="261"/>
      <c r="B115" s="1079"/>
      <c r="C115" s="1807" t="s">
        <v>547</v>
      </c>
      <c r="D115" s="1807"/>
      <c r="E115" s="1807"/>
      <c r="F115" s="1807"/>
      <c r="G115" s="1807"/>
      <c r="H115" s="1807"/>
      <c r="I115" s="1807"/>
      <c r="J115" s="1807"/>
      <c r="K115" s="1080"/>
      <c r="L115" s="262"/>
      <c r="M115" s="261"/>
      <c r="N115" s="262"/>
      <c r="O115" s="263"/>
      <c r="P115" s="263"/>
      <c r="Q115" s="264"/>
      <c r="R115" s="264"/>
      <c r="S115" s="264"/>
      <c r="T115" s="264"/>
      <c r="U115" s="264"/>
      <c r="V115" s="261"/>
      <c r="W115" s="261"/>
      <c r="X115" s="261"/>
      <c r="Y115" s="313"/>
      <c r="Z115" s="313"/>
    </row>
    <row r="116" spans="1:26" ht="15" customHeight="1" x14ac:dyDescent="0.35">
      <c r="A116" s="305"/>
      <c r="B116" s="1081"/>
      <c r="C116" s="1183"/>
      <c r="D116" s="1183"/>
      <c r="E116" s="1183"/>
      <c r="F116" s="1183"/>
      <c r="G116" s="1183"/>
      <c r="H116" s="1183"/>
      <c r="I116" s="1183"/>
      <c r="J116" s="1183"/>
      <c r="K116" s="1082"/>
      <c r="L116" s="309"/>
      <c r="M116" s="305"/>
      <c r="N116" s="309"/>
      <c r="O116" s="310"/>
      <c r="P116" s="310"/>
      <c r="Q116" s="311"/>
      <c r="R116" s="311"/>
      <c r="S116" s="311"/>
      <c r="T116" s="311"/>
      <c r="U116" s="311"/>
      <c r="V116" s="305"/>
      <c r="W116" s="305"/>
      <c r="X116" s="305"/>
      <c r="Y116" s="1479"/>
      <c r="Z116" s="1479"/>
    </row>
    <row r="117" spans="1:26" ht="75" customHeight="1" x14ac:dyDescent="0.35">
      <c r="A117" s="261"/>
      <c r="B117" s="1184"/>
      <c r="C117" s="1752" t="s">
        <v>548</v>
      </c>
      <c r="D117" s="1752"/>
      <c r="E117" s="1752"/>
      <c r="F117" s="1752"/>
      <c r="G117" s="1752"/>
      <c r="H117" s="1752"/>
      <c r="I117" s="1752"/>
      <c r="J117" s="1752"/>
      <c r="K117" s="1082"/>
      <c r="L117" s="262"/>
      <c r="M117" s="261"/>
      <c r="N117" s="262"/>
      <c r="O117" s="263"/>
      <c r="P117" s="263"/>
      <c r="Q117" s="264"/>
      <c r="R117" s="264"/>
      <c r="S117" s="264"/>
      <c r="T117" s="264"/>
      <c r="U117" s="264"/>
      <c r="V117" s="261"/>
      <c r="W117" s="261"/>
      <c r="X117" s="261"/>
      <c r="Y117" s="313"/>
      <c r="Z117" s="313"/>
    </row>
    <row r="118" spans="1:26" ht="31" customHeight="1" x14ac:dyDescent="0.35">
      <c r="A118" s="261"/>
      <c r="B118" s="269"/>
      <c r="C118" s="270"/>
      <c r="D118" s="270"/>
      <c r="E118" s="270"/>
      <c r="F118" s="270"/>
      <c r="G118" s="270"/>
      <c r="H118" s="270"/>
      <c r="I118" s="270"/>
      <c r="J118" s="270"/>
      <c r="K118" s="271"/>
      <c r="L118" s="262"/>
      <c r="M118" s="261"/>
      <c r="N118" s="262"/>
      <c r="O118" s="263"/>
      <c r="P118" s="263"/>
      <c r="Q118" s="264"/>
      <c r="R118" s="264"/>
      <c r="S118" s="264"/>
      <c r="T118" s="264"/>
      <c r="U118" s="264"/>
      <c r="V118" s="261"/>
      <c r="W118" s="261"/>
      <c r="X118" s="261"/>
      <c r="Y118" s="313"/>
      <c r="Z118" s="313"/>
    </row>
    <row r="119" spans="1:26" ht="34.5" customHeight="1" x14ac:dyDescent="0.35">
      <c r="A119" s="261"/>
      <c r="B119" s="269"/>
      <c r="C119" s="1808" t="s">
        <v>549</v>
      </c>
      <c r="D119" s="1808"/>
      <c r="E119" s="1808"/>
      <c r="F119" s="1808"/>
      <c r="G119" s="1808"/>
      <c r="H119" s="1407"/>
      <c r="I119" s="1407"/>
      <c r="J119" s="1407"/>
      <c r="K119" s="1408"/>
      <c r="L119" s="262"/>
      <c r="M119" s="261"/>
      <c r="N119" s="262"/>
      <c r="O119" s="263"/>
      <c r="P119" s="263"/>
      <c r="Q119" s="264"/>
      <c r="R119" s="264"/>
      <c r="S119" s="264"/>
      <c r="T119" s="264"/>
      <c r="U119" s="264"/>
      <c r="V119" s="261"/>
      <c r="W119" s="261"/>
      <c r="X119" s="261"/>
      <c r="Y119" s="313"/>
      <c r="Z119" s="313"/>
    </row>
    <row r="120" spans="1:26" ht="15" customHeight="1" x14ac:dyDescent="0.5">
      <c r="A120" s="301"/>
      <c r="B120" s="274"/>
      <c r="C120" s="1819"/>
      <c r="D120" s="1820"/>
      <c r="E120" s="276"/>
      <c r="F120" s="261"/>
      <c r="G120" s="261"/>
      <c r="H120" s="275"/>
      <c r="I120" s="261"/>
      <c r="J120" s="276"/>
      <c r="K120" s="277"/>
      <c r="L120" s="262"/>
      <c r="M120" s="261"/>
      <c r="N120" s="262"/>
      <c r="O120" s="263"/>
      <c r="P120" s="263"/>
      <c r="Q120" s="264"/>
      <c r="R120" s="264"/>
      <c r="S120" s="264"/>
      <c r="T120" s="264"/>
      <c r="U120" s="264"/>
      <c r="V120" s="261"/>
      <c r="W120" s="261"/>
      <c r="X120" s="261"/>
      <c r="Y120" s="313"/>
      <c r="Z120" s="313"/>
    </row>
    <row r="121" spans="1:26" ht="86.25" customHeight="1" x14ac:dyDescent="0.45">
      <c r="A121" s="301"/>
      <c r="B121" s="279"/>
      <c r="C121" s="554" t="s">
        <v>223</v>
      </c>
      <c r="D121" s="1847" t="s">
        <v>550</v>
      </c>
      <c r="E121" s="1847"/>
      <c r="F121" s="1847"/>
      <c r="G121" s="1089"/>
      <c r="H121" s="1089"/>
      <c r="I121" s="1089"/>
      <c r="J121" s="1089"/>
      <c r="K121" s="284"/>
      <c r="L121" s="262"/>
      <c r="M121" s="261"/>
      <c r="N121" s="262"/>
      <c r="O121" s="263"/>
      <c r="P121" s="263"/>
      <c r="Q121" s="264"/>
      <c r="R121" s="264"/>
      <c r="S121" s="264"/>
      <c r="T121" s="264"/>
      <c r="U121" s="264"/>
      <c r="V121" s="261"/>
      <c r="W121" s="261"/>
      <c r="X121" s="261"/>
      <c r="Y121" s="313"/>
      <c r="Z121" s="313"/>
    </row>
    <row r="122" spans="1:26" ht="12" customHeight="1" thickBot="1" x14ac:dyDescent="0.5">
      <c r="A122" s="301"/>
      <c r="B122" s="279"/>
      <c r="C122" s="280"/>
      <c r="D122" s="281"/>
      <c r="E122" s="282"/>
      <c r="F122" s="261"/>
      <c r="G122" s="261"/>
      <c r="H122" s="261"/>
      <c r="I122" s="283"/>
      <c r="J122" s="283"/>
      <c r="K122" s="284"/>
      <c r="L122" s="262"/>
      <c r="M122" s="261"/>
      <c r="N122" s="262"/>
      <c r="O122" s="263"/>
      <c r="P122" s="263"/>
      <c r="Q122" s="264"/>
      <c r="R122" s="264"/>
      <c r="S122" s="264"/>
      <c r="T122" s="264"/>
      <c r="U122" s="264"/>
      <c r="V122" s="261"/>
      <c r="W122" s="261"/>
      <c r="X122" s="261"/>
      <c r="Y122" s="313"/>
      <c r="Z122" s="313"/>
    </row>
    <row r="123" spans="1:26" ht="30.75" customHeight="1" thickBot="1" x14ac:dyDescent="0.4">
      <c r="A123" s="301"/>
      <c r="B123" s="279"/>
      <c r="D123" s="1821"/>
      <c r="E123" s="1822"/>
      <c r="F123" s="1823"/>
      <c r="G123" s="261"/>
      <c r="H123" s="261"/>
      <c r="I123" s="302"/>
      <c r="J123" s="287"/>
      <c r="K123" s="271"/>
      <c r="L123" s="262"/>
      <c r="M123" s="1846"/>
      <c r="N123" s="1820"/>
      <c r="O123" s="1820"/>
      <c r="P123" s="263"/>
      <c r="Q123" s="308"/>
      <c r="R123" s="308"/>
      <c r="S123" s="308"/>
      <c r="T123" s="264"/>
      <c r="U123" s="264"/>
      <c r="V123" s="261"/>
      <c r="W123" s="261"/>
      <c r="X123" s="261"/>
      <c r="Y123" s="313"/>
      <c r="Z123" s="313"/>
    </row>
    <row r="124" spans="1:26" ht="12.75" customHeight="1" x14ac:dyDescent="0.35">
      <c r="A124" s="301"/>
      <c r="B124" s="279"/>
      <c r="C124" s="286"/>
      <c r="D124" s="307"/>
      <c r="E124" s="307"/>
      <c r="F124" s="307"/>
      <c r="G124" s="264"/>
      <c r="H124" s="264"/>
      <c r="I124" s="303"/>
      <c r="J124" s="287"/>
      <c r="K124" s="271"/>
      <c r="L124" s="262"/>
      <c r="M124" s="1820"/>
      <c r="N124" s="1820"/>
      <c r="O124" s="1820"/>
      <c r="P124" s="263"/>
      <c r="Q124" s="264"/>
      <c r="R124" s="264"/>
      <c r="S124" s="264"/>
      <c r="T124" s="264"/>
      <c r="U124" s="264"/>
      <c r="V124" s="261"/>
      <c r="W124" s="261"/>
      <c r="X124" s="261"/>
      <c r="Y124" s="313"/>
      <c r="Z124" s="313"/>
    </row>
    <row r="125" spans="1:26" ht="8.25" customHeight="1" x14ac:dyDescent="0.35">
      <c r="A125" s="301"/>
      <c r="B125" s="279"/>
      <c r="C125" s="286"/>
      <c r="D125" s="307"/>
      <c r="E125" s="307"/>
      <c r="F125" s="307"/>
      <c r="G125" s="264"/>
      <c r="H125" s="264"/>
      <c r="I125" s="303"/>
      <c r="J125" s="287"/>
      <c r="K125" s="271"/>
      <c r="L125" s="262"/>
      <c r="M125" s="1846"/>
      <c r="N125" s="1820"/>
      <c r="O125" s="1820"/>
      <c r="P125" s="263"/>
      <c r="Q125" s="264"/>
      <c r="R125" s="264"/>
      <c r="S125" s="264"/>
      <c r="T125" s="264"/>
      <c r="U125" s="264"/>
      <c r="V125" s="261"/>
      <c r="W125" s="261"/>
      <c r="X125" s="261"/>
      <c r="Y125" s="313"/>
      <c r="Z125" s="313"/>
    </row>
    <row r="126" spans="1:26" ht="38.25" customHeight="1" x14ac:dyDescent="0.35">
      <c r="A126" s="301"/>
      <c r="B126" s="269"/>
      <c r="C126" s="1808" t="s">
        <v>551</v>
      </c>
      <c r="D126" s="1808"/>
      <c r="E126" s="1808"/>
      <c r="F126" s="1808"/>
      <c r="G126" s="1808"/>
      <c r="H126" s="1192"/>
      <c r="I126" s="1192"/>
      <c r="J126" s="1192"/>
      <c r="K126" s="271"/>
      <c r="L126" s="262"/>
      <c r="M126" s="1820"/>
      <c r="N126" s="1820"/>
      <c r="O126" s="1820"/>
      <c r="P126" s="263"/>
      <c r="Q126" s="264"/>
      <c r="R126" s="264"/>
      <c r="S126" s="264"/>
      <c r="T126" s="264"/>
      <c r="U126" s="264"/>
      <c r="V126" s="261"/>
      <c r="W126" s="261"/>
      <c r="X126" s="261"/>
      <c r="Y126" s="313"/>
      <c r="Z126" s="313"/>
    </row>
    <row r="127" spans="1:26" ht="13.5" customHeight="1" x14ac:dyDescent="0.5">
      <c r="A127" s="301"/>
      <c r="B127" s="274"/>
      <c r="C127" s="1819"/>
      <c r="D127" s="1820"/>
      <c r="E127" s="276"/>
      <c r="F127" s="261"/>
      <c r="G127" s="261"/>
      <c r="H127" s="275"/>
      <c r="I127" s="261"/>
      <c r="J127" s="276"/>
      <c r="K127" s="277"/>
      <c r="L127" s="262"/>
      <c r="M127" s="261"/>
      <c r="N127" s="262"/>
      <c r="O127" s="263"/>
      <c r="P127" s="263"/>
      <c r="Q127" s="264"/>
      <c r="R127" s="264"/>
      <c r="S127" s="264"/>
      <c r="T127" s="264"/>
      <c r="U127" s="264"/>
      <c r="V127" s="261"/>
      <c r="W127" s="261"/>
      <c r="X127" s="261"/>
      <c r="Y127" s="313"/>
      <c r="Z127" s="313"/>
    </row>
    <row r="128" spans="1:26" ht="70" customHeight="1" thickBot="1" x14ac:dyDescent="0.5">
      <c r="A128" s="301"/>
      <c r="B128" s="279"/>
      <c r="C128" s="1090" t="s">
        <v>223</v>
      </c>
      <c r="D128" s="1848" t="s">
        <v>552</v>
      </c>
      <c r="E128" s="1848"/>
      <c r="F128" s="1848"/>
      <c r="G128" s="713"/>
      <c r="H128" s="713"/>
      <c r="I128" s="713"/>
      <c r="J128" s="713"/>
      <c r="K128" s="284"/>
      <c r="L128" s="262"/>
      <c r="M128" s="261"/>
      <c r="N128" s="262"/>
      <c r="O128" s="263"/>
      <c r="P128" s="263"/>
      <c r="Q128" s="264"/>
      <c r="R128" s="264"/>
      <c r="S128" s="264"/>
      <c r="T128" s="264"/>
      <c r="U128" s="264"/>
      <c r="V128" s="261"/>
      <c r="W128" s="261"/>
      <c r="X128" s="261"/>
      <c r="Y128" s="313"/>
      <c r="Z128" s="313"/>
    </row>
    <row r="129" spans="1:26" ht="32.25" customHeight="1" thickBot="1" x14ac:dyDescent="0.4">
      <c r="A129" s="301"/>
      <c r="B129" s="279"/>
      <c r="D129" s="1821"/>
      <c r="E129" s="1822"/>
      <c r="F129" s="1823"/>
      <c r="G129" s="261"/>
      <c r="H129" s="261"/>
      <c r="I129" s="303"/>
      <c r="J129" s="287"/>
      <c r="K129" s="271"/>
      <c r="L129" s="262"/>
      <c r="M129" s="1846"/>
      <c r="N129" s="1820"/>
      <c r="O129" s="1820"/>
      <c r="P129" s="263"/>
      <c r="Q129" s="308"/>
      <c r="R129" s="308"/>
      <c r="S129" s="308"/>
      <c r="T129" s="264"/>
      <c r="U129" s="264"/>
      <c r="V129" s="261"/>
      <c r="W129" s="261"/>
      <c r="X129" s="261"/>
      <c r="Y129" s="313"/>
      <c r="Z129" s="313"/>
    </row>
    <row r="130" spans="1:26" ht="21" customHeight="1" x14ac:dyDescent="0.35">
      <c r="A130" s="301"/>
      <c r="B130" s="279"/>
      <c r="C130" s="286"/>
      <c r="D130" s="307"/>
      <c r="E130" s="307"/>
      <c r="F130" s="307"/>
      <c r="G130" s="261"/>
      <c r="H130" s="261"/>
      <c r="I130" s="303"/>
      <c r="J130" s="287"/>
      <c r="K130" s="271"/>
      <c r="L130" s="262"/>
      <c r="M130" s="1820"/>
      <c r="N130" s="1820"/>
      <c r="O130" s="1820"/>
      <c r="P130" s="263"/>
      <c r="Q130" s="264"/>
      <c r="R130" s="264"/>
      <c r="S130" s="264"/>
      <c r="T130" s="264"/>
      <c r="U130" s="264"/>
      <c r="V130" s="261"/>
      <c r="W130" s="261"/>
      <c r="X130" s="261"/>
      <c r="Y130" s="313"/>
      <c r="Z130" s="313"/>
    </row>
    <row r="131" spans="1:26" ht="35.25" customHeight="1" thickBot="1" x14ac:dyDescent="0.4">
      <c r="A131" s="301"/>
      <c r="B131" s="279"/>
      <c r="C131" s="554" t="s">
        <v>533</v>
      </c>
      <c r="D131" s="1812" t="s">
        <v>553</v>
      </c>
      <c r="E131" s="1812"/>
      <c r="F131" s="1812"/>
      <c r="G131" s="1812"/>
      <c r="H131" s="1812"/>
      <c r="I131" s="1812"/>
      <c r="J131" s="1812"/>
      <c r="K131" s="271"/>
      <c r="L131" s="262"/>
      <c r="M131" s="261"/>
      <c r="N131" s="262"/>
      <c r="O131" s="263"/>
      <c r="P131" s="263"/>
      <c r="Q131" s="264"/>
      <c r="R131" s="264"/>
      <c r="S131" s="264"/>
      <c r="T131" s="264"/>
      <c r="U131" s="264"/>
      <c r="V131" s="261"/>
      <c r="W131" s="261"/>
      <c r="X131" s="261"/>
      <c r="Y131" s="313"/>
      <c r="Z131" s="313"/>
    </row>
    <row r="132" spans="1:26" ht="30" customHeight="1" thickBot="1" x14ac:dyDescent="0.4">
      <c r="A132" s="301"/>
      <c r="B132" s="279"/>
      <c r="D132" s="1816"/>
      <c r="E132" s="1817"/>
      <c r="F132" s="1818"/>
      <c r="G132" s="261"/>
      <c r="H132" s="261"/>
      <c r="I132" s="303"/>
      <c r="J132" s="287"/>
      <c r="K132" s="271"/>
      <c r="L132" s="262"/>
      <c r="M132" s="1846"/>
      <c r="N132" s="1820"/>
      <c r="O132" s="1820"/>
      <c r="P132" s="263"/>
      <c r="Q132" s="308"/>
      <c r="R132" s="308"/>
      <c r="S132" s="308"/>
      <c r="T132" s="264"/>
      <c r="U132" s="264"/>
      <c r="V132" s="261"/>
      <c r="W132" s="261"/>
      <c r="X132" s="261"/>
      <c r="Y132" s="313"/>
      <c r="Z132" s="313"/>
    </row>
    <row r="133" spans="1:26" ht="15.75" customHeight="1" x14ac:dyDescent="0.35">
      <c r="A133" s="301"/>
      <c r="B133" s="279"/>
      <c r="C133" s="286"/>
      <c r="D133" s="307"/>
      <c r="E133" s="307"/>
      <c r="F133" s="307"/>
      <c r="G133" s="261"/>
      <c r="H133" s="261"/>
      <c r="I133" s="303"/>
      <c r="J133" s="287"/>
      <c r="K133" s="271"/>
      <c r="L133" s="262"/>
      <c r="M133" s="1820"/>
      <c r="N133" s="1820"/>
      <c r="O133" s="1820"/>
      <c r="P133" s="263"/>
      <c r="Q133" s="264"/>
      <c r="R133" s="264"/>
      <c r="S133" s="264"/>
      <c r="T133" s="264"/>
      <c r="U133" s="264"/>
      <c r="V133" s="261"/>
      <c r="W133" s="261"/>
      <c r="X133" s="261"/>
      <c r="Y133" s="313"/>
      <c r="Z133" s="313"/>
    </row>
    <row r="134" spans="1:26" ht="37.5" customHeight="1" x14ac:dyDescent="0.35">
      <c r="A134" s="301"/>
      <c r="B134" s="269"/>
      <c r="C134" s="1808" t="s">
        <v>554</v>
      </c>
      <c r="D134" s="1808"/>
      <c r="E134" s="1808"/>
      <c r="F134" s="1808"/>
      <c r="G134" s="1808"/>
      <c r="H134" s="1192"/>
      <c r="I134" s="1192"/>
      <c r="J134" s="1192"/>
      <c r="K134" s="271"/>
      <c r="L134" s="262"/>
      <c r="M134" s="261"/>
      <c r="N134" s="262"/>
      <c r="O134" s="263"/>
      <c r="P134" s="263"/>
      <c r="Q134" s="264"/>
      <c r="R134" s="264"/>
      <c r="S134" s="264"/>
      <c r="T134" s="264"/>
      <c r="U134" s="264"/>
      <c r="V134" s="261"/>
      <c r="W134" s="261"/>
      <c r="X134" s="261"/>
      <c r="Y134" s="313"/>
      <c r="Z134" s="313"/>
    </row>
    <row r="135" spans="1:26" ht="10" customHeight="1" x14ac:dyDescent="0.5">
      <c r="A135" s="301"/>
      <c r="B135" s="274"/>
      <c r="C135" s="1819"/>
      <c r="D135" s="1820"/>
      <c r="E135" s="276"/>
      <c r="F135" s="261"/>
      <c r="G135" s="261"/>
      <c r="H135" s="275"/>
      <c r="I135" s="261"/>
      <c r="J135" s="276"/>
      <c r="K135" s="277"/>
      <c r="L135" s="262"/>
      <c r="M135" s="261"/>
      <c r="N135" s="262"/>
      <c r="O135" s="263"/>
      <c r="P135" s="263"/>
      <c r="Q135" s="264"/>
      <c r="R135" s="264"/>
      <c r="S135" s="264"/>
      <c r="T135" s="264"/>
      <c r="U135" s="264"/>
      <c r="V135" s="261"/>
      <c r="W135" s="261"/>
      <c r="X135" s="261"/>
      <c r="Y135" s="313"/>
      <c r="Z135" s="313"/>
    </row>
    <row r="136" spans="1:26" ht="63" customHeight="1" x14ac:dyDescent="0.45">
      <c r="A136" s="301"/>
      <c r="B136" s="279"/>
      <c r="C136" s="554" t="s">
        <v>223</v>
      </c>
      <c r="D136" s="1845" t="s">
        <v>555</v>
      </c>
      <c r="E136" s="1845"/>
      <c r="F136" s="1845"/>
      <c r="G136" s="713"/>
      <c r="H136" s="713"/>
      <c r="I136" s="713"/>
      <c r="J136" s="713"/>
      <c r="K136" s="284"/>
      <c r="L136" s="262"/>
      <c r="M136" s="261"/>
      <c r="N136" s="262"/>
      <c r="O136" s="263"/>
      <c r="P136" s="263"/>
      <c r="Q136" s="264"/>
      <c r="R136" s="264"/>
      <c r="S136" s="264"/>
      <c r="T136" s="264"/>
      <c r="U136" s="264"/>
      <c r="V136" s="261"/>
      <c r="W136" s="261"/>
      <c r="X136" s="261"/>
      <c r="Y136" s="313"/>
      <c r="Z136" s="313"/>
    </row>
    <row r="137" spans="1:26" ht="10.5" customHeight="1" thickBot="1" x14ac:dyDescent="0.5">
      <c r="A137" s="301"/>
      <c r="B137" s="279"/>
      <c r="C137" s="280"/>
      <c r="D137" s="281"/>
      <c r="E137" s="282"/>
      <c r="F137" s="261"/>
      <c r="G137" s="261"/>
      <c r="H137" s="261"/>
      <c r="I137" s="283"/>
      <c r="J137" s="283"/>
      <c r="K137" s="284"/>
      <c r="L137" s="262"/>
      <c r="M137" s="1850"/>
      <c r="N137" s="1820"/>
      <c r="O137" s="1820"/>
      <c r="P137" s="263"/>
      <c r="Q137" s="264"/>
      <c r="R137" s="264"/>
      <c r="S137" s="264"/>
      <c r="T137" s="264"/>
      <c r="U137" s="264"/>
      <c r="V137" s="261"/>
      <c r="W137" s="261"/>
      <c r="X137" s="261"/>
      <c r="Y137" s="313"/>
      <c r="Z137" s="313"/>
    </row>
    <row r="138" spans="1:26" ht="36" customHeight="1" thickBot="1" x14ac:dyDescent="0.4">
      <c r="A138" s="301"/>
      <c r="B138" s="279"/>
      <c r="D138" s="1821"/>
      <c r="E138" s="1822"/>
      <c r="F138" s="1823"/>
      <c r="G138" s="261"/>
      <c r="H138" s="261"/>
      <c r="I138" s="302"/>
      <c r="J138" s="287"/>
      <c r="K138" s="271"/>
      <c r="L138" s="262"/>
      <c r="M138" s="1820"/>
      <c r="N138" s="1820"/>
      <c r="O138" s="1820"/>
      <c r="P138" s="263"/>
      <c r="Q138" s="264"/>
      <c r="R138" s="264"/>
      <c r="S138" s="264"/>
      <c r="T138" s="264"/>
      <c r="U138" s="264"/>
      <c r="V138" s="261"/>
      <c r="W138" s="261"/>
      <c r="X138" s="261"/>
      <c r="Y138" s="313"/>
      <c r="Z138" s="313"/>
    </row>
    <row r="139" spans="1:26" ht="15" customHeight="1" x14ac:dyDescent="0.35">
      <c r="A139" s="301"/>
      <c r="B139" s="279"/>
      <c r="C139" s="286"/>
      <c r="D139" s="307"/>
      <c r="E139" s="307"/>
      <c r="F139" s="307"/>
      <c r="G139" s="261"/>
      <c r="H139" s="261"/>
      <c r="I139" s="303"/>
      <c r="J139" s="287"/>
      <c r="K139" s="271"/>
      <c r="L139" s="262"/>
      <c r="M139" s="261"/>
      <c r="N139" s="262"/>
      <c r="O139" s="263"/>
      <c r="P139" s="263"/>
      <c r="Q139" s="264"/>
      <c r="R139" s="264"/>
      <c r="S139" s="264"/>
      <c r="T139" s="264"/>
      <c r="U139" s="264"/>
      <c r="V139" s="261"/>
      <c r="W139" s="261"/>
      <c r="X139" s="261"/>
      <c r="Y139" s="313"/>
      <c r="Z139" s="313"/>
    </row>
    <row r="140" spans="1:26" ht="57" customHeight="1" thickBot="1" x14ac:dyDescent="0.4">
      <c r="A140" s="261"/>
      <c r="B140" s="279"/>
      <c r="C140" s="1088" t="s">
        <v>533</v>
      </c>
      <c r="D140" s="1852" t="s">
        <v>556</v>
      </c>
      <c r="E140" s="1852"/>
      <c r="F140" s="1852"/>
      <c r="G140" s="261"/>
      <c r="H140" s="261"/>
      <c r="I140" s="303"/>
      <c r="J140" s="287"/>
      <c r="K140" s="271"/>
      <c r="L140" s="262"/>
      <c r="M140" s="261"/>
      <c r="N140" s="262"/>
      <c r="O140" s="263"/>
      <c r="P140" s="263"/>
      <c r="Q140" s="264"/>
      <c r="R140" s="264"/>
      <c r="S140" s="264"/>
      <c r="T140" s="264"/>
      <c r="U140" s="264"/>
      <c r="V140" s="261"/>
      <c r="W140" s="261"/>
      <c r="X140" s="261"/>
      <c r="Y140" s="313"/>
      <c r="Z140" s="313"/>
    </row>
    <row r="141" spans="1:26" ht="34.5" customHeight="1" thickBot="1" x14ac:dyDescent="0.4">
      <c r="A141" s="261"/>
      <c r="B141" s="279"/>
      <c r="C141" s="286"/>
      <c r="D141" s="1821"/>
      <c r="E141" s="1822"/>
      <c r="F141" s="1823"/>
      <c r="G141" s="261"/>
      <c r="H141" s="261"/>
      <c r="I141" s="303"/>
      <c r="J141" s="287"/>
      <c r="K141" s="271"/>
      <c r="L141" s="262"/>
      <c r="M141" s="261"/>
      <c r="N141" s="262"/>
      <c r="O141" s="263"/>
      <c r="P141" s="263"/>
      <c r="Q141" s="308"/>
      <c r="R141" s="308"/>
      <c r="S141" s="308"/>
      <c r="T141" s="264"/>
      <c r="U141" s="264"/>
      <c r="V141" s="261"/>
      <c r="W141" s="261"/>
      <c r="X141" s="261"/>
      <c r="Y141" s="313"/>
      <c r="Z141" s="313"/>
    </row>
    <row r="142" spans="1:26" ht="13.5" customHeight="1" x14ac:dyDescent="0.35">
      <c r="A142" s="261"/>
      <c r="B142" s="279"/>
      <c r="C142" s="286"/>
      <c r="D142" s="307"/>
      <c r="E142" s="307"/>
      <c r="F142" s="307"/>
      <c r="G142" s="261"/>
      <c r="H142" s="261"/>
      <c r="I142" s="303"/>
      <c r="J142" s="287"/>
      <c r="K142" s="271"/>
      <c r="L142" s="262"/>
      <c r="M142" s="261"/>
      <c r="N142" s="262"/>
      <c r="O142" s="263"/>
      <c r="P142" s="263"/>
      <c r="Q142" s="264"/>
      <c r="R142" s="264"/>
      <c r="S142" s="264"/>
      <c r="T142" s="264"/>
      <c r="U142" s="264"/>
      <c r="V142" s="261"/>
      <c r="W142" s="261"/>
      <c r="X142" s="261"/>
      <c r="Y142" s="313"/>
      <c r="Z142" s="313"/>
    </row>
    <row r="143" spans="1:26" ht="51" customHeight="1" x14ac:dyDescent="0.35">
      <c r="A143" s="261"/>
      <c r="B143" s="269"/>
      <c r="C143" s="1808" t="s">
        <v>557</v>
      </c>
      <c r="D143" s="1808"/>
      <c r="E143" s="1808"/>
      <c r="F143" s="1808"/>
      <c r="G143" s="1808"/>
      <c r="H143" s="1192"/>
      <c r="I143" s="1192"/>
      <c r="J143" s="1192"/>
      <c r="K143" s="271"/>
      <c r="L143" s="262"/>
      <c r="M143" s="261"/>
      <c r="N143" s="262"/>
      <c r="O143" s="263"/>
      <c r="P143" s="263"/>
      <c r="Q143" s="264"/>
      <c r="R143" s="264"/>
      <c r="S143" s="264"/>
      <c r="T143" s="264"/>
      <c r="U143" s="264"/>
      <c r="V143" s="261"/>
      <c r="W143" s="261"/>
      <c r="X143" s="261"/>
      <c r="Y143" s="313"/>
      <c r="Z143" s="313"/>
    </row>
    <row r="144" spans="1:26" ht="9" customHeight="1" x14ac:dyDescent="0.5">
      <c r="A144" s="261"/>
      <c r="B144" s="274"/>
      <c r="C144" s="1819"/>
      <c r="D144" s="1820"/>
      <c r="E144" s="276"/>
      <c r="F144" s="261"/>
      <c r="G144" s="261"/>
      <c r="H144" s="275"/>
      <c r="I144" s="261"/>
      <c r="J144" s="276"/>
      <c r="K144" s="277"/>
      <c r="L144" s="262"/>
      <c r="M144" s="261"/>
      <c r="N144" s="262"/>
      <c r="O144" s="263"/>
      <c r="P144" s="263"/>
      <c r="Q144" s="264"/>
      <c r="R144" s="264"/>
      <c r="S144" s="264"/>
      <c r="T144" s="264"/>
      <c r="U144" s="264"/>
      <c r="V144" s="261"/>
      <c r="W144" s="261"/>
      <c r="X144" s="261"/>
      <c r="Y144" s="313"/>
      <c r="Z144" s="313"/>
    </row>
    <row r="145" spans="1:98" ht="49" customHeight="1" x14ac:dyDescent="0.45">
      <c r="A145" s="301"/>
      <c r="B145" s="279"/>
      <c r="C145" s="1409" t="s">
        <v>223</v>
      </c>
      <c r="D145" s="1853" t="s">
        <v>558</v>
      </c>
      <c r="E145" s="1853"/>
      <c r="F145" s="1853"/>
      <c r="G145" s="723"/>
      <c r="H145" s="1410"/>
      <c r="I145" s="1410"/>
      <c r="J145" s="1410"/>
      <c r="K145" s="284"/>
      <c r="L145" s="262"/>
      <c r="M145" s="261"/>
      <c r="N145" s="262"/>
      <c r="O145" s="263"/>
      <c r="P145" s="263"/>
      <c r="Q145" s="264"/>
      <c r="R145" s="264"/>
      <c r="S145" s="264"/>
      <c r="T145" s="264"/>
      <c r="U145" s="264"/>
      <c r="V145" s="261"/>
      <c r="W145" s="261"/>
      <c r="X145" s="261"/>
      <c r="Y145" s="313"/>
      <c r="Z145" s="313"/>
    </row>
    <row r="146" spans="1:98" ht="9.75" customHeight="1" thickBot="1" x14ac:dyDescent="0.5">
      <c r="A146" s="301"/>
      <c r="B146" s="279"/>
      <c r="C146" s="280"/>
      <c r="D146" s="281"/>
      <c r="E146" s="282"/>
      <c r="F146" s="261"/>
      <c r="G146" s="261"/>
      <c r="H146" s="261"/>
      <c r="I146" s="283"/>
      <c r="J146" s="283"/>
      <c r="K146" s="284"/>
      <c r="L146" s="262"/>
      <c r="M146" s="261"/>
      <c r="N146" s="262"/>
      <c r="O146" s="263"/>
      <c r="P146" s="263"/>
      <c r="Q146" s="264"/>
      <c r="R146" s="264"/>
      <c r="S146" s="264"/>
      <c r="T146" s="264"/>
      <c r="U146" s="264"/>
      <c r="V146" s="261"/>
      <c r="W146" s="261"/>
      <c r="X146" s="261"/>
      <c r="Y146" s="313"/>
      <c r="Z146" s="313"/>
    </row>
    <row r="147" spans="1:98" ht="41.25" customHeight="1" thickBot="1" x14ac:dyDescent="0.4">
      <c r="A147" s="301"/>
      <c r="B147" s="279"/>
      <c r="D147" s="1851"/>
      <c r="E147" s="1822"/>
      <c r="F147" s="1823"/>
      <c r="G147" s="261"/>
      <c r="H147" s="313"/>
      <c r="I147" s="314"/>
      <c r="J147" s="315"/>
      <c r="K147" s="271"/>
      <c r="L147" s="262"/>
      <c r="M147" s="261"/>
      <c r="N147" s="262"/>
      <c r="O147" s="263"/>
      <c r="P147" s="263"/>
      <c r="Q147" s="264"/>
      <c r="R147" s="264"/>
      <c r="S147" s="264"/>
      <c r="T147" s="264"/>
      <c r="U147" s="264"/>
      <c r="V147" s="261"/>
      <c r="W147" s="261"/>
      <c r="X147" s="261"/>
      <c r="Y147" s="313"/>
      <c r="Z147" s="313"/>
    </row>
    <row r="148" spans="1:98" ht="7" customHeight="1" x14ac:dyDescent="0.35">
      <c r="A148" s="301"/>
      <c r="B148" s="279"/>
      <c r="C148" s="280"/>
      <c r="D148" s="261"/>
      <c r="E148" s="261"/>
      <c r="F148" s="261"/>
      <c r="G148" s="261"/>
      <c r="H148" s="313"/>
      <c r="I148" s="314"/>
      <c r="J148" s="315"/>
      <c r="K148" s="271"/>
      <c r="L148" s="262"/>
      <c r="M148" s="261"/>
      <c r="N148" s="262"/>
      <c r="O148" s="263"/>
      <c r="P148" s="263"/>
      <c r="Q148" s="264"/>
      <c r="R148" s="264"/>
      <c r="S148" s="264"/>
      <c r="T148" s="264"/>
      <c r="U148" s="264"/>
      <c r="V148" s="261"/>
      <c r="W148" s="261"/>
      <c r="X148" s="261"/>
      <c r="Y148" s="313"/>
      <c r="Z148" s="313"/>
    </row>
    <row r="149" spans="1:98" s="1535" customFormat="1" ht="15" customHeight="1" x14ac:dyDescent="0.35">
      <c r="A149" s="301"/>
      <c r="B149" s="297"/>
      <c r="C149" s="1531"/>
      <c r="D149" s="1531"/>
      <c r="E149" s="298"/>
      <c r="F149" s="298"/>
      <c r="G149" s="298"/>
      <c r="H149" s="316"/>
      <c r="I149" s="316"/>
      <c r="J149" s="316"/>
      <c r="K149" s="299"/>
      <c r="L149" s="262"/>
      <c r="M149" s="1532"/>
      <c r="N149" s="1532"/>
      <c r="O149" s="1533"/>
      <c r="P149" s="263"/>
      <c r="Q149" s="264"/>
      <c r="R149" s="264"/>
      <c r="S149" s="264"/>
      <c r="T149" s="264"/>
      <c r="U149" s="264"/>
      <c r="V149" s="261"/>
      <c r="W149" s="261"/>
      <c r="X149" s="261"/>
      <c r="Y149" s="313"/>
      <c r="Z149" s="313"/>
      <c r="AA149" s="1534"/>
      <c r="AB149" s="1534"/>
      <c r="AC149" s="1534"/>
      <c r="AD149" s="1534"/>
      <c r="AE149" s="1534"/>
      <c r="AF149" s="1534"/>
      <c r="AG149" s="1534"/>
      <c r="AH149" s="1534"/>
      <c r="AI149" s="1534"/>
      <c r="AJ149" s="1534"/>
      <c r="AK149" s="1534"/>
      <c r="AL149" s="1534"/>
      <c r="AM149" s="1534"/>
      <c r="AN149" s="1534"/>
      <c r="AO149" s="1534"/>
      <c r="AP149" s="1534"/>
      <c r="AQ149" s="1534"/>
      <c r="AR149" s="1534"/>
      <c r="AS149" s="1534"/>
      <c r="AT149" s="1534"/>
      <c r="AU149" s="1534"/>
      <c r="AV149" s="1534"/>
      <c r="AW149" s="1534"/>
      <c r="AX149" s="1534"/>
      <c r="AY149" s="1534"/>
      <c r="AZ149" s="1534"/>
      <c r="BA149" s="1534"/>
      <c r="BB149" s="1534"/>
      <c r="BC149" s="1534"/>
      <c r="BD149" s="1534"/>
      <c r="BE149" s="1534"/>
      <c r="BF149" s="1534"/>
      <c r="BG149" s="1534"/>
      <c r="BH149" s="1534"/>
      <c r="BI149" s="1534"/>
      <c r="BJ149" s="1534"/>
      <c r="BK149" s="1534"/>
      <c r="BL149" s="1534"/>
      <c r="BM149" s="1534"/>
      <c r="BN149" s="1534"/>
      <c r="BO149" s="1534"/>
      <c r="BP149" s="1534"/>
      <c r="BQ149" s="1534"/>
      <c r="BR149" s="1534"/>
      <c r="BS149" s="1534"/>
      <c r="BT149" s="1534"/>
      <c r="BU149" s="1534"/>
      <c r="BV149" s="1534"/>
      <c r="BW149" s="1534"/>
      <c r="BX149" s="1534"/>
      <c r="BY149" s="1534"/>
      <c r="BZ149" s="1534"/>
      <c r="CA149" s="1534"/>
      <c r="CB149" s="1534"/>
      <c r="CC149" s="1534"/>
      <c r="CD149" s="1534"/>
      <c r="CE149" s="1534"/>
      <c r="CF149" s="1534"/>
      <c r="CG149" s="1534"/>
      <c r="CH149" s="1534"/>
      <c r="CI149" s="1534"/>
      <c r="CJ149" s="1534"/>
      <c r="CK149" s="1534"/>
      <c r="CL149" s="1534"/>
      <c r="CM149" s="1534"/>
      <c r="CN149" s="1534"/>
      <c r="CO149" s="1534"/>
      <c r="CP149" s="1534"/>
      <c r="CQ149" s="1534"/>
      <c r="CR149" s="1534"/>
      <c r="CS149" s="1534"/>
      <c r="CT149" s="1534"/>
    </row>
    <row r="150" spans="1:98" s="1535" customFormat="1" ht="182.25" hidden="1" customHeight="1" x14ac:dyDescent="0.35">
      <c r="A150" s="261"/>
      <c r="B150" s="261"/>
      <c r="C150" s="1536"/>
      <c r="D150" s="1536"/>
      <c r="E150" s="261"/>
      <c r="F150" s="261"/>
      <c r="G150" s="261"/>
      <c r="H150" s="313"/>
      <c r="I150" s="313"/>
      <c r="J150" s="313"/>
      <c r="K150" s="261"/>
      <c r="L150" s="262"/>
      <c r="M150" s="1532"/>
      <c r="N150" s="1532"/>
      <c r="O150" s="1533"/>
      <c r="P150" s="263"/>
      <c r="Q150" s="264"/>
      <c r="R150" s="264"/>
      <c r="S150" s="264"/>
      <c r="T150" s="264"/>
      <c r="U150" s="264"/>
      <c r="V150" s="261"/>
      <c r="W150" s="261"/>
      <c r="X150" s="261"/>
      <c r="Y150" s="313"/>
      <c r="Z150" s="313"/>
      <c r="AA150" s="1534"/>
      <c r="AB150" s="1534"/>
      <c r="AC150" s="1534"/>
      <c r="AD150" s="1534"/>
      <c r="AE150" s="1534"/>
      <c r="AF150" s="1534"/>
      <c r="AG150" s="1534"/>
      <c r="AH150" s="1534"/>
      <c r="AI150" s="1534"/>
      <c r="AJ150" s="1534"/>
      <c r="AK150" s="1534"/>
      <c r="AL150" s="1534"/>
      <c r="AM150" s="1534"/>
      <c r="AN150" s="1534"/>
      <c r="AO150" s="1534"/>
      <c r="AP150" s="1534"/>
      <c r="AQ150" s="1534"/>
      <c r="AR150" s="1534"/>
      <c r="AS150" s="1534"/>
      <c r="AT150" s="1534"/>
      <c r="AU150" s="1534"/>
      <c r="AV150" s="1534"/>
      <c r="AW150" s="1534"/>
      <c r="AX150" s="1534"/>
      <c r="AY150" s="1534"/>
      <c r="AZ150" s="1534"/>
      <c r="BA150" s="1534"/>
      <c r="BB150" s="1534"/>
      <c r="BC150" s="1534"/>
      <c r="BD150" s="1534"/>
      <c r="BE150" s="1534"/>
      <c r="BF150" s="1534"/>
      <c r="BG150" s="1534"/>
      <c r="BH150" s="1534"/>
      <c r="BI150" s="1534"/>
      <c r="BJ150" s="1534"/>
      <c r="BK150" s="1534"/>
      <c r="BL150" s="1534"/>
      <c r="BM150" s="1534"/>
      <c r="BN150" s="1534"/>
      <c r="BO150" s="1534"/>
      <c r="BP150" s="1534"/>
      <c r="BQ150" s="1534"/>
      <c r="BR150" s="1534"/>
      <c r="BS150" s="1534"/>
      <c r="BT150" s="1534"/>
      <c r="BU150" s="1534"/>
      <c r="BV150" s="1534"/>
      <c r="BW150" s="1534"/>
      <c r="BX150" s="1534"/>
      <c r="BY150" s="1534"/>
      <c r="BZ150" s="1534"/>
      <c r="CA150" s="1534"/>
      <c r="CB150" s="1534"/>
      <c r="CC150" s="1534"/>
      <c r="CD150" s="1534"/>
      <c r="CE150" s="1534"/>
      <c r="CF150" s="1534"/>
      <c r="CG150" s="1534"/>
      <c r="CH150" s="1534"/>
      <c r="CI150" s="1534"/>
      <c r="CJ150" s="1534"/>
      <c r="CK150" s="1534"/>
      <c r="CL150" s="1534"/>
      <c r="CM150" s="1534"/>
      <c r="CN150" s="1534"/>
      <c r="CO150" s="1534"/>
      <c r="CP150" s="1534"/>
      <c r="CQ150" s="1534"/>
      <c r="CR150" s="1534"/>
      <c r="CS150" s="1534"/>
      <c r="CT150" s="1534"/>
    </row>
    <row r="151" spans="1:98" s="1540" customFormat="1" ht="29.25" hidden="1" customHeight="1" x14ac:dyDescent="0.5">
      <c r="A151" s="1465"/>
      <c r="B151" s="1465"/>
      <c r="C151" s="1465"/>
      <c r="D151" s="1537" t="s">
        <v>559</v>
      </c>
      <c r="E151" s="1538"/>
      <c r="F151" s="1538"/>
      <c r="G151" s="1538"/>
      <c r="H151" s="1538"/>
      <c r="I151" s="1538"/>
      <c r="J151" s="1538"/>
      <c r="K151" s="1538"/>
      <c r="L151" s="1538"/>
      <c r="M151" s="1538"/>
      <c r="N151" s="1538"/>
      <c r="O151" s="1538"/>
      <c r="P151" s="1538"/>
      <c r="Q151" s="1538"/>
      <c r="R151" s="1538"/>
      <c r="S151" s="1538"/>
      <c r="T151" s="1538"/>
      <c r="U151" s="1538"/>
      <c r="V151" s="1538"/>
      <c r="W151" s="1538"/>
      <c r="X151" s="1538"/>
      <c r="Y151" s="1539"/>
      <c r="Z151" s="1539"/>
      <c r="AA151" s="1534"/>
      <c r="AB151" s="1534"/>
      <c r="AC151" s="1534"/>
      <c r="AD151" s="1534"/>
      <c r="AE151" s="1534"/>
      <c r="AF151" s="1534"/>
      <c r="AG151" s="1534"/>
      <c r="AH151" s="1534"/>
      <c r="AI151" s="1534"/>
      <c r="AJ151" s="1534"/>
      <c r="AK151" s="1534"/>
      <c r="AL151" s="1534"/>
      <c r="AM151" s="1534"/>
      <c r="AN151" s="1534"/>
      <c r="AO151" s="1534"/>
      <c r="AP151" s="1534"/>
      <c r="AQ151" s="1534"/>
      <c r="AR151" s="1534"/>
      <c r="AS151" s="1534"/>
      <c r="AT151" s="1534"/>
      <c r="AU151" s="1534"/>
      <c r="AV151" s="1534"/>
      <c r="AW151" s="1534"/>
      <c r="AX151" s="1534"/>
      <c r="AY151" s="1534"/>
      <c r="AZ151" s="1534"/>
      <c r="BA151" s="1534"/>
      <c r="BB151" s="1534"/>
      <c r="BC151" s="1534"/>
      <c r="BD151" s="1534"/>
      <c r="BE151" s="1534"/>
      <c r="BF151" s="1534"/>
      <c r="BG151" s="1534"/>
      <c r="BH151" s="1534"/>
      <c r="BI151" s="1534"/>
      <c r="BJ151" s="1534"/>
      <c r="BK151" s="1534"/>
      <c r="BL151" s="1534"/>
      <c r="BM151" s="1534"/>
      <c r="BN151" s="1534"/>
      <c r="BO151" s="1534"/>
      <c r="BP151" s="1534"/>
      <c r="BQ151" s="1534"/>
      <c r="BR151" s="1534"/>
      <c r="BS151" s="1534"/>
      <c r="BT151" s="1534"/>
      <c r="BU151" s="1534"/>
      <c r="BV151" s="1534"/>
      <c r="BW151" s="1534"/>
      <c r="BX151" s="1534"/>
      <c r="BY151" s="1534"/>
      <c r="BZ151" s="1534"/>
      <c r="CA151" s="1534"/>
      <c r="CB151" s="1534"/>
      <c r="CC151" s="1534"/>
      <c r="CD151" s="1534"/>
      <c r="CE151" s="1534"/>
      <c r="CF151" s="1534"/>
      <c r="CG151" s="1534"/>
      <c r="CH151" s="1534"/>
      <c r="CI151" s="1534"/>
      <c r="CJ151" s="1534"/>
      <c r="CK151" s="1534"/>
      <c r="CL151" s="1534"/>
      <c r="CM151" s="1534"/>
      <c r="CN151" s="1534"/>
      <c r="CO151" s="1534"/>
      <c r="CP151" s="1534"/>
      <c r="CQ151" s="1534"/>
      <c r="CR151" s="1534"/>
      <c r="CS151" s="1534"/>
      <c r="CT151" s="1534"/>
    </row>
    <row r="152" spans="1:98" s="1540" customFormat="1" ht="15.75" hidden="1" customHeight="1" x14ac:dyDescent="0.5">
      <c r="A152" s="1465"/>
      <c r="B152" s="1465"/>
      <c r="C152" s="1465"/>
      <c r="D152" s="1537"/>
      <c r="E152" s="1538"/>
      <c r="F152" s="1538"/>
      <c r="G152" s="1538"/>
      <c r="H152" s="1538"/>
      <c r="I152" s="1538"/>
      <c r="J152" s="1538"/>
      <c r="K152" s="1538"/>
      <c r="L152" s="1538"/>
      <c r="M152" s="1538"/>
      <c r="N152" s="1538"/>
      <c r="O152" s="1538"/>
      <c r="P152" s="1538"/>
      <c r="Q152" s="1538"/>
      <c r="R152" s="1538"/>
      <c r="S152" s="1538"/>
      <c r="T152" s="1538"/>
      <c r="U152" s="1538"/>
      <c r="V152" s="1538"/>
      <c r="W152" s="1538"/>
      <c r="X152" s="1538"/>
      <c r="Y152" s="1539"/>
      <c r="Z152" s="1539"/>
      <c r="AA152" s="1534"/>
      <c r="AB152" s="1534"/>
      <c r="AC152" s="1534"/>
      <c r="AD152" s="1534"/>
      <c r="AE152" s="1534"/>
      <c r="AF152" s="1534"/>
      <c r="AG152" s="1534"/>
      <c r="AH152" s="1534"/>
      <c r="AI152" s="1534"/>
      <c r="AJ152" s="1534"/>
      <c r="AK152" s="1534"/>
      <c r="AL152" s="1534"/>
      <c r="AM152" s="1534"/>
      <c r="AN152" s="1534"/>
      <c r="AO152" s="1534"/>
      <c r="AP152" s="1534"/>
      <c r="AQ152" s="1534"/>
      <c r="AR152" s="1534"/>
      <c r="AS152" s="1534"/>
      <c r="AT152" s="1534"/>
      <c r="AU152" s="1534"/>
      <c r="AV152" s="1534"/>
      <c r="AW152" s="1534"/>
      <c r="AX152" s="1534"/>
      <c r="AY152" s="1534"/>
      <c r="AZ152" s="1534"/>
      <c r="BA152" s="1534"/>
      <c r="BB152" s="1534"/>
      <c r="BC152" s="1534"/>
      <c r="BD152" s="1534"/>
      <c r="BE152" s="1534"/>
      <c r="BF152" s="1534"/>
      <c r="BG152" s="1534"/>
      <c r="BH152" s="1534"/>
      <c r="BI152" s="1534"/>
      <c r="BJ152" s="1534"/>
      <c r="BK152" s="1534"/>
      <c r="BL152" s="1534"/>
      <c r="BM152" s="1534"/>
      <c r="BN152" s="1534"/>
      <c r="BO152" s="1534"/>
      <c r="BP152" s="1534"/>
      <c r="BQ152" s="1534"/>
      <c r="BR152" s="1534"/>
      <c r="BS152" s="1534"/>
      <c r="BT152" s="1534"/>
      <c r="BU152" s="1534"/>
      <c r="BV152" s="1534"/>
      <c r="BW152" s="1534"/>
      <c r="BX152" s="1534"/>
      <c r="BY152" s="1534"/>
      <c r="BZ152" s="1534"/>
      <c r="CA152" s="1534"/>
      <c r="CB152" s="1534"/>
      <c r="CC152" s="1534"/>
      <c r="CD152" s="1534"/>
      <c r="CE152" s="1534"/>
      <c r="CF152" s="1534"/>
      <c r="CG152" s="1534"/>
      <c r="CH152" s="1534"/>
      <c r="CI152" s="1534"/>
      <c r="CJ152" s="1534"/>
      <c r="CK152" s="1534"/>
      <c r="CL152" s="1534"/>
      <c r="CM152" s="1534"/>
      <c r="CN152" s="1534"/>
      <c r="CO152" s="1534"/>
      <c r="CP152" s="1534"/>
      <c r="CQ152" s="1534"/>
      <c r="CR152" s="1534"/>
      <c r="CS152" s="1534"/>
      <c r="CT152" s="1534"/>
    </row>
    <row r="153" spans="1:98" s="1540" customFormat="1" ht="34" hidden="1" customHeight="1" x14ac:dyDescent="0.5">
      <c r="A153" s="1465"/>
      <c r="B153" s="1541" t="s">
        <v>560</v>
      </c>
      <c r="C153" s="1465"/>
      <c r="D153" s="1537"/>
      <c r="E153" s="1538"/>
      <c r="F153" s="1538"/>
      <c r="G153" s="1538"/>
      <c r="H153" s="1538"/>
      <c r="I153" s="1538"/>
      <c r="J153" s="1538"/>
      <c r="K153" s="1538"/>
      <c r="L153" s="1538"/>
      <c r="M153" s="1538"/>
      <c r="N153" s="1538"/>
      <c r="O153" s="1538"/>
      <c r="P153" s="1538"/>
      <c r="Q153" s="1538"/>
      <c r="R153" s="1538"/>
      <c r="S153" s="1538"/>
      <c r="T153" s="1538"/>
      <c r="U153" s="1538"/>
      <c r="V153" s="1538"/>
      <c r="W153" s="1538"/>
      <c r="X153" s="1538"/>
      <c r="Y153" s="1539"/>
      <c r="Z153" s="1539"/>
      <c r="AA153" s="1534"/>
      <c r="AB153" s="1534"/>
      <c r="AC153" s="1534"/>
      <c r="AD153" s="1534"/>
      <c r="AE153" s="1534"/>
      <c r="AF153" s="1534"/>
      <c r="AG153" s="1534"/>
      <c r="AH153" s="1534"/>
      <c r="AI153" s="1534"/>
      <c r="AJ153" s="1534"/>
      <c r="AK153" s="1534"/>
      <c r="AL153" s="1534"/>
      <c r="AM153" s="1534"/>
      <c r="AN153" s="1534"/>
      <c r="AO153" s="1534"/>
      <c r="AP153" s="1534"/>
      <c r="AQ153" s="1534"/>
      <c r="AR153" s="1534"/>
      <c r="AS153" s="1534"/>
      <c r="AT153" s="1534"/>
      <c r="AU153" s="1534"/>
      <c r="AV153" s="1534"/>
      <c r="AW153" s="1534"/>
      <c r="AX153" s="1534"/>
      <c r="AY153" s="1534"/>
      <c r="AZ153" s="1534"/>
      <c r="BA153" s="1534"/>
      <c r="BB153" s="1534"/>
      <c r="BC153" s="1534"/>
      <c r="BD153" s="1534"/>
      <c r="BE153" s="1534"/>
      <c r="BF153" s="1534"/>
      <c r="BG153" s="1534"/>
      <c r="BH153" s="1534"/>
      <c r="BI153" s="1534"/>
      <c r="BJ153" s="1534"/>
      <c r="BK153" s="1534"/>
      <c r="BL153" s="1534"/>
      <c r="BM153" s="1534"/>
      <c r="BN153" s="1534"/>
      <c r="BO153" s="1534"/>
      <c r="BP153" s="1534"/>
      <c r="BQ153" s="1534"/>
      <c r="BR153" s="1534"/>
      <c r="BS153" s="1534"/>
      <c r="BT153" s="1534"/>
      <c r="BU153" s="1534"/>
      <c r="BV153" s="1534"/>
      <c r="BW153" s="1534"/>
      <c r="BX153" s="1534"/>
      <c r="BY153" s="1534"/>
      <c r="BZ153" s="1534"/>
      <c r="CA153" s="1534"/>
      <c r="CB153" s="1534"/>
      <c r="CC153" s="1534"/>
      <c r="CD153" s="1534"/>
      <c r="CE153" s="1534"/>
      <c r="CF153" s="1534"/>
      <c r="CG153" s="1534"/>
      <c r="CH153" s="1534"/>
      <c r="CI153" s="1534"/>
      <c r="CJ153" s="1534"/>
      <c r="CK153" s="1534"/>
      <c r="CL153" s="1534"/>
      <c r="CM153" s="1534"/>
      <c r="CN153" s="1534"/>
      <c r="CO153" s="1534"/>
      <c r="CP153" s="1534"/>
      <c r="CQ153" s="1534"/>
      <c r="CR153" s="1534"/>
      <c r="CS153" s="1534"/>
      <c r="CT153" s="1534"/>
    </row>
    <row r="154" spans="1:98" s="1540" customFormat="1" ht="15.75" hidden="1" customHeight="1" x14ac:dyDescent="0.35">
      <c r="A154" s="1465"/>
      <c r="B154" s="1849" t="s">
        <v>119</v>
      </c>
      <c r="C154" s="1849" t="s">
        <v>352</v>
      </c>
      <c r="D154" s="1849"/>
      <c r="E154" s="1849"/>
      <c r="F154" s="1849" t="s">
        <v>251</v>
      </c>
      <c r="G154" s="1849"/>
      <c r="H154" s="1849"/>
      <c r="I154" s="1849" t="s">
        <v>349</v>
      </c>
      <c r="J154" s="1849" t="s">
        <v>350</v>
      </c>
      <c r="K154" s="1849"/>
      <c r="L154" s="1849"/>
      <c r="M154" s="1538"/>
      <c r="N154" s="1538"/>
      <c r="O154" s="1538"/>
      <c r="P154" s="1538"/>
      <c r="Q154" s="1538"/>
      <c r="R154" s="1538"/>
      <c r="S154" s="1538"/>
      <c r="T154" s="1538"/>
      <c r="U154" s="1538"/>
      <c r="V154" s="1538"/>
      <c r="W154" s="1538"/>
      <c r="X154" s="1538"/>
      <c r="Y154" s="1539"/>
      <c r="Z154" s="1539"/>
      <c r="AA154" s="1534"/>
      <c r="AB154" s="1534"/>
      <c r="AC154" s="1534"/>
      <c r="AD154" s="1534"/>
      <c r="AE154" s="1534"/>
      <c r="AF154" s="1534"/>
      <c r="AG154" s="1534"/>
      <c r="AH154" s="1534"/>
      <c r="AI154" s="1534"/>
      <c r="AJ154" s="1534"/>
      <c r="AK154" s="1534"/>
      <c r="AL154" s="1534"/>
      <c r="AM154" s="1534"/>
      <c r="AN154" s="1534"/>
      <c r="AO154" s="1534"/>
      <c r="AP154" s="1534"/>
      <c r="AQ154" s="1534"/>
      <c r="AR154" s="1534"/>
      <c r="AS154" s="1534"/>
      <c r="AT154" s="1534"/>
      <c r="AU154" s="1534"/>
      <c r="AV154" s="1534"/>
      <c r="AW154" s="1534"/>
      <c r="AX154" s="1534"/>
      <c r="AY154" s="1534"/>
      <c r="AZ154" s="1534"/>
      <c r="BA154" s="1534"/>
      <c r="BB154" s="1534"/>
      <c r="BC154" s="1534"/>
      <c r="BD154" s="1534"/>
      <c r="BE154" s="1534"/>
      <c r="BF154" s="1534"/>
      <c r="BG154" s="1534"/>
      <c r="BH154" s="1534"/>
      <c r="BI154" s="1534"/>
      <c r="BJ154" s="1534"/>
      <c r="BK154" s="1534"/>
      <c r="BL154" s="1534"/>
      <c r="BM154" s="1534"/>
      <c r="BN154" s="1534"/>
      <c r="BO154" s="1534"/>
      <c r="BP154" s="1534"/>
      <c r="BQ154" s="1534"/>
      <c r="BR154" s="1534"/>
      <c r="BS154" s="1534"/>
      <c r="BT154" s="1534"/>
      <c r="BU154" s="1534"/>
      <c r="BV154" s="1534"/>
      <c r="BW154" s="1534"/>
      <c r="BX154" s="1534"/>
      <c r="BY154" s="1534"/>
      <c r="BZ154" s="1534"/>
      <c r="CA154" s="1534"/>
      <c r="CB154" s="1534"/>
      <c r="CC154" s="1534"/>
      <c r="CD154" s="1534"/>
      <c r="CE154" s="1534"/>
      <c r="CF154" s="1534"/>
      <c r="CG154" s="1534"/>
      <c r="CH154" s="1534"/>
      <c r="CI154" s="1534"/>
      <c r="CJ154" s="1534"/>
      <c r="CK154" s="1534"/>
      <c r="CL154" s="1534"/>
      <c r="CM154" s="1534"/>
      <c r="CN154" s="1534"/>
      <c r="CO154" s="1534"/>
      <c r="CP154" s="1534"/>
      <c r="CQ154" s="1534"/>
      <c r="CR154" s="1534"/>
      <c r="CS154" s="1534"/>
      <c r="CT154" s="1534"/>
    </row>
    <row r="155" spans="1:98" s="1540" customFormat="1" ht="15.75" hidden="1" customHeight="1" x14ac:dyDescent="0.35">
      <c r="A155" s="1465"/>
      <c r="B155" s="1849"/>
      <c r="C155" s="1639" t="s">
        <v>97</v>
      </c>
      <c r="D155" s="1639" t="s">
        <v>121</v>
      </c>
      <c r="E155" s="1639" t="s">
        <v>351</v>
      </c>
      <c r="F155" s="1639" t="s">
        <v>97</v>
      </c>
      <c r="G155" s="1639" t="s">
        <v>121</v>
      </c>
      <c r="H155" s="1639" t="s">
        <v>351</v>
      </c>
      <c r="I155" s="1849"/>
      <c r="J155" s="1639" t="s">
        <v>352</v>
      </c>
      <c r="K155" s="1639" t="s">
        <v>251</v>
      </c>
      <c r="L155" s="1639" t="s">
        <v>98</v>
      </c>
      <c r="M155" s="1538"/>
      <c r="N155" s="1538"/>
      <c r="O155" s="1538"/>
      <c r="P155" s="1538"/>
      <c r="Q155" s="1538"/>
      <c r="R155" s="1538"/>
      <c r="S155" s="1538"/>
      <c r="T155" s="1538"/>
      <c r="U155" s="1538"/>
      <c r="V155" s="1538"/>
      <c r="W155" s="1538"/>
      <c r="X155" s="1538"/>
      <c r="Y155" s="1539"/>
      <c r="Z155" s="1539"/>
      <c r="AA155" s="1534"/>
      <c r="AB155" s="1534"/>
      <c r="AC155" s="1534"/>
      <c r="AD155" s="1534"/>
      <c r="AE155" s="1534"/>
      <c r="AF155" s="1534"/>
      <c r="AG155" s="1534"/>
      <c r="AH155" s="1534"/>
      <c r="AI155" s="1534"/>
      <c r="AJ155" s="1534"/>
      <c r="AK155" s="1534"/>
      <c r="AL155" s="1534"/>
      <c r="AM155" s="1534"/>
      <c r="AN155" s="1534"/>
      <c r="AO155" s="1534"/>
      <c r="AP155" s="1534"/>
      <c r="AQ155" s="1534"/>
      <c r="AR155" s="1534"/>
      <c r="AS155" s="1534"/>
      <c r="AT155" s="1534"/>
      <c r="AU155" s="1534"/>
      <c r="AV155" s="1534"/>
      <c r="AW155" s="1534"/>
      <c r="AX155" s="1534"/>
      <c r="AY155" s="1534"/>
      <c r="AZ155" s="1534"/>
      <c r="BA155" s="1534"/>
      <c r="BB155" s="1534"/>
      <c r="BC155" s="1534"/>
      <c r="BD155" s="1534"/>
      <c r="BE155" s="1534"/>
      <c r="BF155" s="1534"/>
      <c r="BG155" s="1534"/>
      <c r="BH155" s="1534"/>
      <c r="BI155" s="1534"/>
      <c r="BJ155" s="1534"/>
      <c r="BK155" s="1534"/>
      <c r="BL155" s="1534"/>
      <c r="BM155" s="1534"/>
      <c r="BN155" s="1534"/>
      <c r="BO155" s="1534"/>
      <c r="BP155" s="1534"/>
      <c r="BQ155" s="1534"/>
      <c r="BR155" s="1534"/>
      <c r="BS155" s="1534"/>
      <c r="BT155" s="1534"/>
      <c r="BU155" s="1534"/>
      <c r="BV155" s="1534"/>
      <c r="BW155" s="1534"/>
      <c r="BX155" s="1534"/>
      <c r="BY155" s="1534"/>
      <c r="BZ155" s="1534"/>
      <c r="CA155" s="1534"/>
      <c r="CB155" s="1534"/>
      <c r="CC155" s="1534"/>
      <c r="CD155" s="1534"/>
      <c r="CE155" s="1534"/>
      <c r="CF155" s="1534"/>
      <c r="CG155" s="1534"/>
      <c r="CH155" s="1534"/>
      <c r="CI155" s="1534"/>
      <c r="CJ155" s="1534"/>
      <c r="CK155" s="1534"/>
      <c r="CL155" s="1534"/>
      <c r="CM155" s="1534"/>
      <c r="CN155" s="1534"/>
      <c r="CO155" s="1534"/>
      <c r="CP155" s="1534"/>
      <c r="CQ155" s="1534"/>
      <c r="CR155" s="1534"/>
      <c r="CS155" s="1534"/>
      <c r="CT155" s="1534"/>
    </row>
    <row r="156" spans="1:98" s="1540" customFormat="1" ht="15.75" hidden="1" customHeight="1" x14ac:dyDescent="0.35">
      <c r="A156" s="1465"/>
      <c r="B156" s="1542" t="s">
        <v>561</v>
      </c>
      <c r="C156" s="1543" t="e">
        <f>O192/M192</f>
        <v>#N/A</v>
      </c>
      <c r="D156" s="1543">
        <v>1</v>
      </c>
      <c r="E156" s="1544" t="e">
        <f>M192</f>
        <v>#N/A</v>
      </c>
      <c r="F156" s="1543" t="e">
        <f>O193/M193</f>
        <v>#N/A</v>
      </c>
      <c r="G156" s="1543">
        <v>1</v>
      </c>
      <c r="H156" s="1544">
        <f>M193</f>
        <v>0.15000000000000002</v>
      </c>
      <c r="I156" s="1544" t="e">
        <f>SUM(E156,H156)</f>
        <v>#N/A</v>
      </c>
      <c r="J156" s="1543" t="e">
        <f>100*O192</f>
        <v>#N/A</v>
      </c>
      <c r="K156" s="1543" t="e">
        <f>100*O193</f>
        <v>#N/A</v>
      </c>
      <c r="L156" s="1543" t="e">
        <f>SUM(J156:K156)</f>
        <v>#N/A</v>
      </c>
      <c r="M156" s="1538"/>
      <c r="N156" s="1538"/>
      <c r="O156" s="1538"/>
      <c r="P156" s="1538"/>
      <c r="Q156" s="1538"/>
      <c r="R156" s="1538"/>
      <c r="S156" s="1538"/>
      <c r="T156" s="1538"/>
      <c r="U156" s="1538"/>
      <c r="V156" s="1538"/>
      <c r="W156" s="1538"/>
      <c r="X156" s="1538"/>
      <c r="Y156" s="1539"/>
      <c r="Z156" s="1539"/>
      <c r="AA156" s="1534"/>
      <c r="AB156" s="1534"/>
      <c r="AC156" s="1534"/>
      <c r="AD156" s="1534"/>
      <c r="AE156" s="1534"/>
      <c r="AF156" s="1534"/>
      <c r="AG156" s="1534"/>
      <c r="AH156" s="1534"/>
      <c r="AI156" s="1534"/>
      <c r="AJ156" s="1534"/>
      <c r="AK156" s="1534"/>
      <c r="AL156" s="1534"/>
      <c r="AM156" s="1534"/>
      <c r="AN156" s="1534"/>
      <c r="AO156" s="1534"/>
      <c r="AP156" s="1534"/>
      <c r="AQ156" s="1534"/>
      <c r="AR156" s="1534"/>
      <c r="AS156" s="1534"/>
      <c r="AT156" s="1534"/>
      <c r="AU156" s="1534"/>
      <c r="AV156" s="1534"/>
      <c r="AW156" s="1534"/>
      <c r="AX156" s="1534"/>
      <c r="AY156" s="1534"/>
      <c r="AZ156" s="1534"/>
      <c r="BA156" s="1534"/>
      <c r="BB156" s="1534"/>
      <c r="BC156" s="1534"/>
      <c r="BD156" s="1534"/>
      <c r="BE156" s="1534"/>
      <c r="BF156" s="1534"/>
      <c r="BG156" s="1534"/>
      <c r="BH156" s="1534"/>
      <c r="BI156" s="1534"/>
      <c r="BJ156" s="1534"/>
      <c r="BK156" s="1534"/>
      <c r="BL156" s="1534"/>
      <c r="BM156" s="1534"/>
      <c r="BN156" s="1534"/>
      <c r="BO156" s="1534"/>
      <c r="BP156" s="1534"/>
      <c r="BQ156" s="1534"/>
      <c r="BR156" s="1534"/>
      <c r="BS156" s="1534"/>
      <c r="BT156" s="1534"/>
      <c r="BU156" s="1534"/>
      <c r="BV156" s="1534"/>
      <c r="BW156" s="1534"/>
      <c r="BX156" s="1534"/>
      <c r="BY156" s="1534"/>
      <c r="BZ156" s="1534"/>
      <c r="CA156" s="1534"/>
      <c r="CB156" s="1534"/>
      <c r="CC156" s="1534"/>
      <c r="CD156" s="1534"/>
      <c r="CE156" s="1534"/>
      <c r="CF156" s="1534"/>
      <c r="CG156" s="1534"/>
      <c r="CH156" s="1534"/>
      <c r="CI156" s="1534"/>
      <c r="CJ156" s="1534"/>
      <c r="CK156" s="1534"/>
      <c r="CL156" s="1534"/>
      <c r="CM156" s="1534"/>
      <c r="CN156" s="1534"/>
      <c r="CO156" s="1534"/>
      <c r="CP156" s="1534"/>
      <c r="CQ156" s="1534"/>
      <c r="CR156" s="1534"/>
      <c r="CS156" s="1534"/>
      <c r="CT156" s="1534"/>
    </row>
    <row r="157" spans="1:98" s="1540" customFormat="1" ht="15.75" hidden="1" customHeight="1" x14ac:dyDescent="0.35">
      <c r="A157" s="1465"/>
      <c r="B157" s="1542" t="s">
        <v>562</v>
      </c>
      <c r="C157" s="1543" t="e">
        <f>O263/M263</f>
        <v>#N/A</v>
      </c>
      <c r="D157" s="1543">
        <v>1</v>
      </c>
      <c r="E157" s="1544">
        <f>M263</f>
        <v>0.17499999999999999</v>
      </c>
      <c r="F157" s="1543" t="e">
        <f>O264/M264</f>
        <v>#N/A</v>
      </c>
      <c r="G157" s="1543">
        <v>1</v>
      </c>
      <c r="H157" s="1544">
        <f>M264</f>
        <v>7.5000000000000011E-2</v>
      </c>
      <c r="I157" s="1544">
        <f>SUM(E157,H157)</f>
        <v>0.25</v>
      </c>
      <c r="J157" s="1543" t="e">
        <f>100*O263</f>
        <v>#N/A</v>
      </c>
      <c r="K157" s="1543" t="e">
        <f>100*O264</f>
        <v>#N/A</v>
      </c>
      <c r="L157" s="1543" t="e">
        <f>SUM(J157:K157)</f>
        <v>#N/A</v>
      </c>
      <c r="M157" s="1538"/>
      <c r="N157" s="1538"/>
      <c r="O157" s="1538"/>
      <c r="P157" s="1538"/>
      <c r="Q157" s="1538"/>
      <c r="R157" s="1538"/>
      <c r="S157" s="1538"/>
      <c r="T157" s="1538"/>
      <c r="U157" s="1538"/>
      <c r="V157" s="1538"/>
      <c r="W157" s="1538"/>
      <c r="X157" s="1538"/>
      <c r="Y157" s="1539"/>
      <c r="Z157" s="1539"/>
      <c r="AA157" s="1534"/>
      <c r="AB157" s="1534"/>
      <c r="AC157" s="1534"/>
      <c r="AD157" s="1534"/>
      <c r="AE157" s="1534"/>
      <c r="AF157" s="1534"/>
      <c r="AG157" s="1534"/>
      <c r="AH157" s="1534"/>
      <c r="AI157" s="1534"/>
      <c r="AJ157" s="1534"/>
      <c r="AK157" s="1534"/>
      <c r="AL157" s="1534"/>
      <c r="AM157" s="1534"/>
      <c r="AN157" s="1534"/>
      <c r="AO157" s="1534"/>
      <c r="AP157" s="1534"/>
      <c r="AQ157" s="1534"/>
      <c r="AR157" s="1534"/>
      <c r="AS157" s="1534"/>
      <c r="AT157" s="1534"/>
      <c r="AU157" s="1534"/>
      <c r="AV157" s="1534"/>
      <c r="AW157" s="1534"/>
      <c r="AX157" s="1534"/>
      <c r="AY157" s="1534"/>
      <c r="AZ157" s="1534"/>
      <c r="BA157" s="1534"/>
      <c r="BB157" s="1534"/>
      <c r="BC157" s="1534"/>
      <c r="BD157" s="1534"/>
      <c r="BE157" s="1534"/>
      <c r="BF157" s="1534"/>
      <c r="BG157" s="1534"/>
      <c r="BH157" s="1534"/>
      <c r="BI157" s="1534"/>
      <c r="BJ157" s="1534"/>
      <c r="BK157" s="1534"/>
      <c r="BL157" s="1534"/>
      <c r="BM157" s="1534"/>
      <c r="BN157" s="1534"/>
      <c r="BO157" s="1534"/>
      <c r="BP157" s="1534"/>
      <c r="BQ157" s="1534"/>
      <c r="BR157" s="1534"/>
      <c r="BS157" s="1534"/>
      <c r="BT157" s="1534"/>
      <c r="BU157" s="1534"/>
      <c r="BV157" s="1534"/>
      <c r="BW157" s="1534"/>
      <c r="BX157" s="1534"/>
      <c r="BY157" s="1534"/>
      <c r="BZ157" s="1534"/>
      <c r="CA157" s="1534"/>
      <c r="CB157" s="1534"/>
      <c r="CC157" s="1534"/>
      <c r="CD157" s="1534"/>
      <c r="CE157" s="1534"/>
      <c r="CF157" s="1534"/>
      <c r="CG157" s="1534"/>
      <c r="CH157" s="1534"/>
      <c r="CI157" s="1534"/>
      <c r="CJ157" s="1534"/>
      <c r="CK157" s="1534"/>
      <c r="CL157" s="1534"/>
      <c r="CM157" s="1534"/>
      <c r="CN157" s="1534"/>
      <c r="CO157" s="1534"/>
      <c r="CP157" s="1534"/>
      <c r="CQ157" s="1534"/>
      <c r="CR157" s="1534"/>
      <c r="CS157" s="1534"/>
      <c r="CT157" s="1534"/>
    </row>
    <row r="158" spans="1:98" s="1540" customFormat="1" ht="15.75" hidden="1" customHeight="1" x14ac:dyDescent="0.35">
      <c r="A158" s="1465"/>
      <c r="B158" s="1542" t="s">
        <v>187</v>
      </c>
      <c r="C158" s="1543" t="e">
        <f>O241/M241</f>
        <v>#N/A</v>
      </c>
      <c r="D158" s="1543">
        <v>1</v>
      </c>
      <c r="E158" s="1544">
        <f>M241</f>
        <v>0.17499999999999999</v>
      </c>
      <c r="F158" s="1543" t="e">
        <f>O242/M242</f>
        <v>#N/A</v>
      </c>
      <c r="G158" s="1543">
        <v>1</v>
      </c>
      <c r="H158" s="1544">
        <f>M242</f>
        <v>7.5000000000000011E-2</v>
      </c>
      <c r="I158" s="1544">
        <f>SUM(E158,H158)</f>
        <v>0.25</v>
      </c>
      <c r="J158" s="1543" t="e">
        <f>100*O241</f>
        <v>#N/A</v>
      </c>
      <c r="K158" s="1543" t="e">
        <f>100*O242</f>
        <v>#N/A</v>
      </c>
      <c r="L158" s="1543" t="e">
        <f>SUM(J158:K158)</f>
        <v>#N/A</v>
      </c>
      <c r="M158" s="1538"/>
      <c r="N158" s="1538"/>
      <c r="O158" s="1538"/>
      <c r="P158" s="1538"/>
      <c r="Q158" s="1538"/>
      <c r="R158" s="1538"/>
      <c r="S158" s="1538"/>
      <c r="T158" s="1538"/>
      <c r="U158" s="1538"/>
      <c r="V158" s="1538"/>
      <c r="W158" s="1538"/>
      <c r="X158" s="1538"/>
      <c r="Y158" s="1539"/>
      <c r="Z158" s="1539"/>
      <c r="AA158" s="1534"/>
      <c r="AB158" s="1534"/>
      <c r="AC158" s="1534"/>
      <c r="AD158" s="1534"/>
      <c r="AE158" s="1534"/>
      <c r="AF158" s="1534"/>
      <c r="AG158" s="1534"/>
      <c r="AH158" s="1534"/>
      <c r="AI158" s="1534"/>
      <c r="AJ158" s="1534"/>
      <c r="AK158" s="1534"/>
      <c r="AL158" s="1534"/>
      <c r="AM158" s="1534"/>
      <c r="AN158" s="1534"/>
      <c r="AO158" s="1534"/>
      <c r="AP158" s="1534"/>
      <c r="AQ158" s="1534"/>
      <c r="AR158" s="1534"/>
      <c r="AS158" s="1534"/>
      <c r="AT158" s="1534"/>
      <c r="AU158" s="1534"/>
      <c r="AV158" s="1534"/>
      <c r="AW158" s="1534"/>
      <c r="AX158" s="1534"/>
      <c r="AY158" s="1534"/>
      <c r="AZ158" s="1534"/>
      <c r="BA158" s="1534"/>
      <c r="BB158" s="1534"/>
      <c r="BC158" s="1534"/>
      <c r="BD158" s="1534"/>
      <c r="BE158" s="1534"/>
      <c r="BF158" s="1534"/>
      <c r="BG158" s="1534"/>
      <c r="BH158" s="1534"/>
      <c r="BI158" s="1534"/>
      <c r="BJ158" s="1534"/>
      <c r="BK158" s="1534"/>
      <c r="BL158" s="1534"/>
      <c r="BM158" s="1534"/>
      <c r="BN158" s="1534"/>
      <c r="BO158" s="1534"/>
      <c r="BP158" s="1534"/>
      <c r="BQ158" s="1534"/>
      <c r="BR158" s="1534"/>
      <c r="BS158" s="1534"/>
      <c r="BT158" s="1534"/>
      <c r="BU158" s="1534"/>
      <c r="BV158" s="1534"/>
      <c r="BW158" s="1534"/>
      <c r="BX158" s="1534"/>
      <c r="BY158" s="1534"/>
      <c r="BZ158" s="1534"/>
      <c r="CA158" s="1534"/>
      <c r="CB158" s="1534"/>
      <c r="CC158" s="1534"/>
      <c r="CD158" s="1534"/>
      <c r="CE158" s="1534"/>
      <c r="CF158" s="1534"/>
      <c r="CG158" s="1534"/>
      <c r="CH158" s="1534"/>
      <c r="CI158" s="1534"/>
      <c r="CJ158" s="1534"/>
      <c r="CK158" s="1534"/>
      <c r="CL158" s="1534"/>
      <c r="CM158" s="1534"/>
      <c r="CN158" s="1534"/>
      <c r="CO158" s="1534"/>
      <c r="CP158" s="1534"/>
      <c r="CQ158" s="1534"/>
      <c r="CR158" s="1534"/>
      <c r="CS158" s="1534"/>
      <c r="CT158" s="1534"/>
    </row>
    <row r="159" spans="1:98" s="1540" customFormat="1" ht="15.75" hidden="1" customHeight="1" x14ac:dyDescent="0.35">
      <c r="A159" s="1465"/>
      <c r="B159" s="1545" t="s">
        <v>128</v>
      </c>
      <c r="C159" s="1546" t="e">
        <f t="shared" ref="C159:H159" si="0">SUM(C156:C158)</f>
        <v>#N/A</v>
      </c>
      <c r="D159" s="1546">
        <f t="shared" si="0"/>
        <v>3</v>
      </c>
      <c r="E159" s="1547" t="e">
        <f t="shared" si="0"/>
        <v>#N/A</v>
      </c>
      <c r="F159" s="1546" t="e">
        <f t="shared" si="0"/>
        <v>#N/A</v>
      </c>
      <c r="G159" s="1546">
        <f t="shared" si="0"/>
        <v>3</v>
      </c>
      <c r="H159" s="1547">
        <f t="shared" si="0"/>
        <v>0.30000000000000004</v>
      </c>
      <c r="I159" s="1547">
        <v>1</v>
      </c>
      <c r="J159" s="1546" t="e">
        <f>SUM(J156:J158)</f>
        <v>#N/A</v>
      </c>
      <c r="K159" s="1546" t="e">
        <f>SUM(K156:K158)</f>
        <v>#N/A</v>
      </c>
      <c r="L159" s="1546" t="e">
        <f>SUM(L156:L158)</f>
        <v>#N/A</v>
      </c>
      <c r="M159" s="1538"/>
      <c r="N159" s="1538"/>
      <c r="O159" s="1538"/>
      <c r="P159" s="1538"/>
      <c r="Q159" s="1538"/>
      <c r="R159" s="1538"/>
      <c r="S159" s="1538"/>
      <c r="T159" s="1538"/>
      <c r="U159" s="1538"/>
      <c r="V159" s="1538"/>
      <c r="W159" s="1538"/>
      <c r="X159" s="1538"/>
      <c r="Y159" s="1539"/>
      <c r="Z159" s="1539"/>
      <c r="AA159" s="1534"/>
      <c r="AB159" s="1534"/>
      <c r="AC159" s="1534"/>
      <c r="AD159" s="1534"/>
      <c r="AE159" s="1534"/>
      <c r="AF159" s="1534"/>
      <c r="AG159" s="1534"/>
      <c r="AH159" s="1534"/>
      <c r="AI159" s="1534"/>
      <c r="AJ159" s="1534"/>
      <c r="AK159" s="1534"/>
      <c r="AL159" s="1534"/>
      <c r="AM159" s="1534"/>
      <c r="AN159" s="1534"/>
      <c r="AO159" s="1534"/>
      <c r="AP159" s="1534"/>
      <c r="AQ159" s="1534"/>
      <c r="AR159" s="1534"/>
      <c r="AS159" s="1534"/>
      <c r="AT159" s="1534"/>
      <c r="AU159" s="1534"/>
      <c r="AV159" s="1534"/>
      <c r="AW159" s="1534"/>
      <c r="AX159" s="1534"/>
      <c r="AY159" s="1534"/>
      <c r="AZ159" s="1534"/>
      <c r="BA159" s="1534"/>
      <c r="BB159" s="1534"/>
      <c r="BC159" s="1534"/>
      <c r="BD159" s="1534"/>
      <c r="BE159" s="1534"/>
      <c r="BF159" s="1534"/>
      <c r="BG159" s="1534"/>
      <c r="BH159" s="1534"/>
      <c r="BI159" s="1534"/>
      <c r="BJ159" s="1534"/>
      <c r="BK159" s="1534"/>
      <c r="BL159" s="1534"/>
      <c r="BM159" s="1534"/>
      <c r="BN159" s="1534"/>
      <c r="BO159" s="1534"/>
      <c r="BP159" s="1534"/>
      <c r="BQ159" s="1534"/>
      <c r="BR159" s="1534"/>
      <c r="BS159" s="1534"/>
      <c r="BT159" s="1534"/>
      <c r="BU159" s="1534"/>
      <c r="BV159" s="1534"/>
      <c r="BW159" s="1534"/>
      <c r="BX159" s="1534"/>
      <c r="BY159" s="1534"/>
      <c r="BZ159" s="1534"/>
      <c r="CA159" s="1534"/>
      <c r="CB159" s="1534"/>
      <c r="CC159" s="1534"/>
      <c r="CD159" s="1534"/>
      <c r="CE159" s="1534"/>
      <c r="CF159" s="1534"/>
      <c r="CG159" s="1534"/>
      <c r="CH159" s="1534"/>
      <c r="CI159" s="1534"/>
      <c r="CJ159" s="1534"/>
      <c r="CK159" s="1534"/>
      <c r="CL159" s="1534"/>
      <c r="CM159" s="1534"/>
      <c r="CN159" s="1534"/>
      <c r="CO159" s="1534"/>
      <c r="CP159" s="1534"/>
      <c r="CQ159" s="1534"/>
      <c r="CR159" s="1534"/>
      <c r="CS159" s="1534"/>
      <c r="CT159" s="1534"/>
    </row>
    <row r="160" spans="1:98" s="1540" customFormat="1" ht="45" hidden="1" customHeight="1" x14ac:dyDescent="0.35">
      <c r="A160" s="1465"/>
      <c r="B160" s="1465"/>
      <c r="C160" s="1465"/>
      <c r="D160" s="1538"/>
      <c r="E160" s="1538"/>
      <c r="F160" s="1538"/>
      <c r="G160" s="1538"/>
      <c r="H160" s="1538"/>
      <c r="I160" s="1538"/>
      <c r="J160" s="1538"/>
      <c r="K160" s="1538"/>
      <c r="L160" s="1538"/>
      <c r="M160" s="1538"/>
      <c r="N160" s="1538"/>
      <c r="O160" s="1538"/>
      <c r="P160" s="1538"/>
      <c r="Q160" s="1538"/>
      <c r="R160" s="1538"/>
      <c r="S160" s="1538"/>
      <c r="T160" s="1538"/>
      <c r="U160" s="1538"/>
      <c r="V160" s="1538"/>
      <c r="W160" s="1538"/>
      <c r="X160" s="1538"/>
      <c r="Y160" s="1539"/>
      <c r="Z160" s="1539"/>
      <c r="AA160" s="1534"/>
      <c r="AB160" s="1534"/>
      <c r="AC160" s="1534"/>
      <c r="AD160" s="1534"/>
      <c r="AE160" s="1534"/>
      <c r="AF160" s="1534"/>
      <c r="AG160" s="1534"/>
      <c r="AH160" s="1534"/>
      <c r="AI160" s="1534"/>
      <c r="AJ160" s="1534"/>
      <c r="AK160" s="1534"/>
      <c r="AL160" s="1534"/>
      <c r="AM160" s="1534"/>
      <c r="AN160" s="1534"/>
      <c r="AO160" s="1534"/>
      <c r="AP160" s="1534"/>
      <c r="AQ160" s="1534"/>
      <c r="AR160" s="1534"/>
      <c r="AS160" s="1534"/>
      <c r="AT160" s="1534"/>
      <c r="AU160" s="1534"/>
      <c r="AV160" s="1534"/>
      <c r="AW160" s="1534"/>
      <c r="AX160" s="1534"/>
      <c r="AY160" s="1534"/>
      <c r="AZ160" s="1534"/>
      <c r="BA160" s="1534"/>
      <c r="BB160" s="1534"/>
      <c r="BC160" s="1534"/>
      <c r="BD160" s="1534"/>
      <c r="BE160" s="1534"/>
      <c r="BF160" s="1534"/>
      <c r="BG160" s="1534"/>
      <c r="BH160" s="1534"/>
      <c r="BI160" s="1534"/>
      <c r="BJ160" s="1534"/>
      <c r="BK160" s="1534"/>
      <c r="BL160" s="1534"/>
      <c r="BM160" s="1534"/>
      <c r="BN160" s="1534"/>
      <c r="BO160" s="1534"/>
      <c r="BP160" s="1534"/>
      <c r="BQ160" s="1534"/>
      <c r="BR160" s="1534"/>
      <c r="BS160" s="1534"/>
      <c r="BT160" s="1534"/>
      <c r="BU160" s="1534"/>
      <c r="BV160" s="1534"/>
      <c r="BW160" s="1534"/>
      <c r="BX160" s="1534"/>
      <c r="BY160" s="1534"/>
      <c r="BZ160" s="1534"/>
      <c r="CA160" s="1534"/>
      <c r="CB160" s="1534"/>
      <c r="CC160" s="1534"/>
      <c r="CD160" s="1534"/>
      <c r="CE160" s="1534"/>
      <c r="CF160" s="1534"/>
      <c r="CG160" s="1534"/>
      <c r="CH160" s="1534"/>
      <c r="CI160" s="1534"/>
      <c r="CJ160" s="1534"/>
      <c r="CK160" s="1534"/>
      <c r="CL160" s="1534"/>
      <c r="CM160" s="1534"/>
      <c r="CN160" s="1534"/>
      <c r="CO160" s="1534"/>
      <c r="CP160" s="1534"/>
      <c r="CQ160" s="1534"/>
      <c r="CR160" s="1534"/>
      <c r="CS160" s="1534"/>
      <c r="CT160" s="1534"/>
    </row>
    <row r="161" spans="1:98" s="1540" customFormat="1" ht="20.25" hidden="1" customHeight="1" x14ac:dyDescent="0.35">
      <c r="A161" s="1465"/>
      <c r="B161" s="1548" t="s">
        <v>119</v>
      </c>
      <c r="C161" s="1549" t="s">
        <v>563</v>
      </c>
      <c r="D161" s="1538"/>
      <c r="E161" s="1538"/>
      <c r="F161" s="1538"/>
      <c r="G161" s="1538"/>
      <c r="H161" s="1538"/>
      <c r="I161" s="1538"/>
      <c r="J161" s="1538"/>
      <c r="K161" s="1538"/>
      <c r="L161" s="1538"/>
      <c r="M161" s="1538"/>
      <c r="N161" s="1538"/>
      <c r="O161" s="1538"/>
      <c r="P161" s="1538"/>
      <c r="Q161" s="1538"/>
      <c r="R161" s="1538"/>
      <c r="S161" s="1538"/>
      <c r="T161" s="1538"/>
      <c r="U161" s="1538"/>
      <c r="V161" s="1538"/>
      <c r="W161" s="1538"/>
      <c r="X161" s="1538"/>
      <c r="Y161" s="1539"/>
      <c r="Z161" s="1539"/>
      <c r="AA161" s="1534"/>
      <c r="AB161" s="1534"/>
      <c r="AC161" s="1534"/>
      <c r="AD161" s="1534"/>
      <c r="AE161" s="1534"/>
      <c r="AF161" s="1534"/>
      <c r="AG161" s="1534"/>
      <c r="AH161" s="1534"/>
      <c r="AI161" s="1534"/>
      <c r="AJ161" s="1534"/>
      <c r="AK161" s="1534"/>
      <c r="AL161" s="1534"/>
      <c r="AM161" s="1534"/>
      <c r="AN161" s="1534"/>
      <c r="AO161" s="1534"/>
      <c r="AP161" s="1534"/>
      <c r="AQ161" s="1534"/>
      <c r="AR161" s="1534"/>
      <c r="AS161" s="1534"/>
      <c r="AT161" s="1534"/>
      <c r="AU161" s="1534"/>
      <c r="AV161" s="1534"/>
      <c r="AW161" s="1534"/>
      <c r="AX161" s="1534"/>
      <c r="AY161" s="1534"/>
      <c r="AZ161" s="1534"/>
      <c r="BA161" s="1534"/>
      <c r="BB161" s="1534"/>
      <c r="BC161" s="1534"/>
      <c r="BD161" s="1534"/>
      <c r="BE161" s="1534"/>
      <c r="BF161" s="1534"/>
      <c r="BG161" s="1534"/>
      <c r="BH161" s="1534"/>
      <c r="BI161" s="1534"/>
      <c r="BJ161" s="1534"/>
      <c r="BK161" s="1534"/>
      <c r="BL161" s="1534"/>
      <c r="BM161" s="1534"/>
      <c r="BN161" s="1534"/>
      <c r="BO161" s="1534"/>
      <c r="BP161" s="1534"/>
      <c r="BQ161" s="1534"/>
      <c r="BR161" s="1534"/>
      <c r="BS161" s="1534"/>
      <c r="BT161" s="1534"/>
      <c r="BU161" s="1534"/>
      <c r="BV161" s="1534"/>
      <c r="BW161" s="1534"/>
      <c r="BX161" s="1534"/>
      <c r="BY161" s="1534"/>
      <c r="BZ161" s="1534"/>
      <c r="CA161" s="1534"/>
      <c r="CB161" s="1534"/>
      <c r="CC161" s="1534"/>
      <c r="CD161" s="1534"/>
      <c r="CE161" s="1534"/>
      <c r="CF161" s="1534"/>
      <c r="CG161" s="1534"/>
      <c r="CH161" s="1534"/>
      <c r="CI161" s="1534"/>
      <c r="CJ161" s="1534"/>
      <c r="CK161" s="1534"/>
      <c r="CL161" s="1534"/>
      <c r="CM161" s="1534"/>
      <c r="CN161" s="1534"/>
      <c r="CO161" s="1534"/>
      <c r="CP161" s="1534"/>
      <c r="CQ161" s="1534"/>
      <c r="CR161" s="1534"/>
      <c r="CS161" s="1534"/>
      <c r="CT161" s="1534"/>
    </row>
    <row r="162" spans="1:98" s="1540" customFormat="1" ht="20.25" hidden="1" customHeight="1" x14ac:dyDescent="0.35">
      <c r="A162" s="1465"/>
      <c r="B162" s="1465" t="s">
        <v>561</v>
      </c>
      <c r="C162" s="1550">
        <v>0.5</v>
      </c>
      <c r="D162" s="1538"/>
      <c r="E162" s="1538"/>
      <c r="F162" s="1538"/>
      <c r="G162" s="1538"/>
      <c r="H162" s="1538"/>
      <c r="I162" s="1538"/>
      <c r="J162" s="1538"/>
      <c r="K162" s="1538"/>
      <c r="L162" s="1538"/>
      <c r="M162" s="1538"/>
      <c r="N162" s="1538"/>
      <c r="O162" s="1538"/>
      <c r="P162" s="1538"/>
      <c r="Q162" s="1538"/>
      <c r="R162" s="1538"/>
      <c r="S162" s="1538"/>
      <c r="T162" s="1538"/>
      <c r="U162" s="1538"/>
      <c r="V162" s="1538"/>
      <c r="W162" s="1538"/>
      <c r="X162" s="1538"/>
      <c r="Y162" s="1539"/>
      <c r="Z162" s="1539"/>
      <c r="AA162" s="1534"/>
      <c r="AB162" s="1534"/>
      <c r="AC162" s="1534"/>
      <c r="AD162" s="1534"/>
      <c r="AE162" s="1534"/>
      <c r="AF162" s="1534"/>
      <c r="AG162" s="1534"/>
      <c r="AH162" s="1534"/>
      <c r="AI162" s="1534"/>
      <c r="AJ162" s="1534"/>
      <c r="AK162" s="1534"/>
      <c r="AL162" s="1534"/>
      <c r="AM162" s="1534"/>
      <c r="AN162" s="1534"/>
      <c r="AO162" s="1534"/>
      <c r="AP162" s="1534"/>
      <c r="AQ162" s="1534"/>
      <c r="AR162" s="1534"/>
      <c r="AS162" s="1534"/>
      <c r="AT162" s="1534"/>
      <c r="AU162" s="1534"/>
      <c r="AV162" s="1534"/>
      <c r="AW162" s="1534"/>
      <c r="AX162" s="1534"/>
      <c r="AY162" s="1534"/>
      <c r="AZ162" s="1534"/>
      <c r="BA162" s="1534"/>
      <c r="BB162" s="1534"/>
      <c r="BC162" s="1534"/>
      <c r="BD162" s="1534"/>
      <c r="BE162" s="1534"/>
      <c r="BF162" s="1534"/>
      <c r="BG162" s="1534"/>
      <c r="BH162" s="1534"/>
      <c r="BI162" s="1534"/>
      <c r="BJ162" s="1534"/>
      <c r="BK162" s="1534"/>
      <c r="BL162" s="1534"/>
      <c r="BM162" s="1534"/>
      <c r="BN162" s="1534"/>
      <c r="BO162" s="1534"/>
      <c r="BP162" s="1534"/>
      <c r="BQ162" s="1534"/>
      <c r="BR162" s="1534"/>
      <c r="BS162" s="1534"/>
      <c r="BT162" s="1534"/>
      <c r="BU162" s="1534"/>
      <c r="BV162" s="1534"/>
      <c r="BW162" s="1534"/>
      <c r="BX162" s="1534"/>
      <c r="BY162" s="1534"/>
      <c r="BZ162" s="1534"/>
      <c r="CA162" s="1534"/>
      <c r="CB162" s="1534"/>
      <c r="CC162" s="1534"/>
      <c r="CD162" s="1534"/>
      <c r="CE162" s="1534"/>
      <c r="CF162" s="1534"/>
      <c r="CG162" s="1534"/>
      <c r="CH162" s="1534"/>
      <c r="CI162" s="1534"/>
      <c r="CJ162" s="1534"/>
      <c r="CK162" s="1534"/>
      <c r="CL162" s="1534"/>
      <c r="CM162" s="1534"/>
      <c r="CN162" s="1534"/>
      <c r="CO162" s="1534"/>
      <c r="CP162" s="1534"/>
      <c r="CQ162" s="1534"/>
      <c r="CR162" s="1534"/>
      <c r="CS162" s="1534"/>
      <c r="CT162" s="1534"/>
    </row>
    <row r="163" spans="1:98" s="1540" customFormat="1" ht="20.25" hidden="1" customHeight="1" x14ac:dyDescent="0.35">
      <c r="A163" s="1465"/>
      <c r="B163" s="1465" t="s">
        <v>187</v>
      </c>
      <c r="C163" s="1550">
        <v>0.25</v>
      </c>
      <c r="D163" s="1538"/>
      <c r="E163" s="1538"/>
      <c r="F163" s="1538"/>
      <c r="G163" s="1538"/>
      <c r="H163" s="1538"/>
      <c r="I163" s="1538"/>
      <c r="J163" s="1538"/>
      <c r="K163" s="1538"/>
      <c r="L163" s="1538"/>
      <c r="M163" s="1538"/>
      <c r="N163" s="1538"/>
      <c r="O163" s="1538"/>
      <c r="P163" s="1538"/>
      <c r="Q163" s="1538"/>
      <c r="R163" s="1538"/>
      <c r="S163" s="1538"/>
      <c r="T163" s="1538"/>
      <c r="U163" s="1538"/>
      <c r="V163" s="1538"/>
      <c r="W163" s="1538"/>
      <c r="X163" s="1538"/>
      <c r="Y163" s="1539"/>
      <c r="Z163" s="1539"/>
      <c r="AA163" s="1534"/>
      <c r="AB163" s="1534"/>
      <c r="AC163" s="1534"/>
      <c r="AD163" s="1534"/>
      <c r="AE163" s="1534"/>
      <c r="AF163" s="1534"/>
      <c r="AG163" s="1534"/>
      <c r="AH163" s="1534"/>
      <c r="AI163" s="1534"/>
      <c r="AJ163" s="1534"/>
      <c r="AK163" s="1534"/>
      <c r="AL163" s="1534"/>
      <c r="AM163" s="1534"/>
      <c r="AN163" s="1534"/>
      <c r="AO163" s="1534"/>
      <c r="AP163" s="1534"/>
      <c r="AQ163" s="1534"/>
      <c r="AR163" s="1534"/>
      <c r="AS163" s="1534"/>
      <c r="AT163" s="1534"/>
      <c r="AU163" s="1534"/>
      <c r="AV163" s="1534"/>
      <c r="AW163" s="1534"/>
      <c r="AX163" s="1534"/>
      <c r="AY163" s="1534"/>
      <c r="AZ163" s="1534"/>
      <c r="BA163" s="1534"/>
      <c r="BB163" s="1534"/>
      <c r="BC163" s="1534"/>
      <c r="BD163" s="1534"/>
      <c r="BE163" s="1534"/>
      <c r="BF163" s="1534"/>
      <c r="BG163" s="1534"/>
      <c r="BH163" s="1534"/>
      <c r="BI163" s="1534"/>
      <c r="BJ163" s="1534"/>
      <c r="BK163" s="1534"/>
      <c r="BL163" s="1534"/>
      <c r="BM163" s="1534"/>
      <c r="BN163" s="1534"/>
      <c r="BO163" s="1534"/>
      <c r="BP163" s="1534"/>
      <c r="BQ163" s="1534"/>
      <c r="BR163" s="1534"/>
      <c r="BS163" s="1534"/>
      <c r="BT163" s="1534"/>
      <c r="BU163" s="1534"/>
      <c r="BV163" s="1534"/>
      <c r="BW163" s="1534"/>
      <c r="BX163" s="1534"/>
      <c r="BY163" s="1534"/>
      <c r="BZ163" s="1534"/>
      <c r="CA163" s="1534"/>
      <c r="CB163" s="1534"/>
      <c r="CC163" s="1534"/>
      <c r="CD163" s="1534"/>
      <c r="CE163" s="1534"/>
      <c r="CF163" s="1534"/>
      <c r="CG163" s="1534"/>
      <c r="CH163" s="1534"/>
      <c r="CI163" s="1534"/>
      <c r="CJ163" s="1534"/>
      <c r="CK163" s="1534"/>
      <c r="CL163" s="1534"/>
      <c r="CM163" s="1534"/>
      <c r="CN163" s="1534"/>
      <c r="CO163" s="1534"/>
      <c r="CP163" s="1534"/>
      <c r="CQ163" s="1534"/>
      <c r="CR163" s="1534"/>
      <c r="CS163" s="1534"/>
      <c r="CT163" s="1534"/>
    </row>
    <row r="164" spans="1:98" s="1540" customFormat="1" ht="19" hidden="1" customHeight="1" x14ac:dyDescent="0.35">
      <c r="A164" s="1465"/>
      <c r="B164" s="1465" t="s">
        <v>562</v>
      </c>
      <c r="C164" s="1550">
        <f>1-SUM(equipment_weight,fixture_weight)</f>
        <v>0.25</v>
      </c>
      <c r="D164" s="1538" t="s">
        <v>564</v>
      </c>
      <c r="E164" s="1538"/>
      <c r="F164" s="1538"/>
      <c r="G164" s="1538"/>
      <c r="H164" s="1538"/>
      <c r="I164" s="1538"/>
      <c r="J164" s="1538"/>
      <c r="K164" s="1538"/>
      <c r="L164" s="1538"/>
      <c r="M164" s="1538"/>
      <c r="N164" s="1538"/>
      <c r="O164" s="1538"/>
      <c r="P164" s="1538"/>
      <c r="Q164" s="1538"/>
      <c r="R164" s="1538"/>
      <c r="S164" s="1538"/>
      <c r="T164" s="1538"/>
      <c r="U164" s="1538"/>
      <c r="V164" s="1538"/>
      <c r="W164" s="1538"/>
      <c r="X164" s="1538"/>
      <c r="Y164" s="1539"/>
      <c r="Z164" s="1539"/>
      <c r="AA164" s="1534"/>
      <c r="AB164" s="1534"/>
      <c r="AC164" s="1534"/>
      <c r="AD164" s="1534"/>
      <c r="AE164" s="1534"/>
      <c r="AF164" s="1534"/>
      <c r="AG164" s="1534"/>
      <c r="AH164" s="1534"/>
      <c r="AI164" s="1534"/>
      <c r="AJ164" s="1534"/>
      <c r="AK164" s="1534"/>
      <c r="AL164" s="1534"/>
      <c r="AM164" s="1534"/>
      <c r="AN164" s="1534"/>
      <c r="AO164" s="1534"/>
      <c r="AP164" s="1534"/>
      <c r="AQ164" s="1534"/>
      <c r="AR164" s="1534"/>
      <c r="AS164" s="1534"/>
      <c r="AT164" s="1534"/>
      <c r="AU164" s="1534"/>
      <c r="AV164" s="1534"/>
      <c r="AW164" s="1534"/>
      <c r="AX164" s="1534"/>
      <c r="AY164" s="1534"/>
      <c r="AZ164" s="1534"/>
      <c r="BA164" s="1534"/>
      <c r="BB164" s="1534"/>
      <c r="BC164" s="1534"/>
      <c r="BD164" s="1534"/>
      <c r="BE164" s="1534"/>
      <c r="BF164" s="1534"/>
      <c r="BG164" s="1534"/>
      <c r="BH164" s="1534"/>
      <c r="BI164" s="1534"/>
      <c r="BJ164" s="1534"/>
      <c r="BK164" s="1534"/>
      <c r="BL164" s="1534"/>
      <c r="BM164" s="1534"/>
      <c r="BN164" s="1534"/>
      <c r="BO164" s="1534"/>
      <c r="BP164" s="1534"/>
      <c r="BQ164" s="1534"/>
      <c r="BR164" s="1534"/>
      <c r="BS164" s="1534"/>
      <c r="BT164" s="1534"/>
      <c r="BU164" s="1534"/>
      <c r="BV164" s="1534"/>
      <c r="BW164" s="1534"/>
      <c r="BX164" s="1534"/>
      <c r="BY164" s="1534"/>
      <c r="BZ164" s="1534"/>
      <c r="CA164" s="1534"/>
      <c r="CB164" s="1534"/>
      <c r="CC164" s="1534"/>
      <c r="CD164" s="1534"/>
      <c r="CE164" s="1534"/>
      <c r="CF164" s="1534"/>
      <c r="CG164" s="1534"/>
      <c r="CH164" s="1534"/>
      <c r="CI164" s="1534"/>
      <c r="CJ164" s="1534"/>
      <c r="CK164" s="1534"/>
      <c r="CL164" s="1534"/>
      <c r="CM164" s="1534"/>
      <c r="CN164" s="1534"/>
      <c r="CO164" s="1534"/>
      <c r="CP164" s="1534"/>
      <c r="CQ164" s="1534"/>
      <c r="CR164" s="1534"/>
      <c r="CS164" s="1534"/>
      <c r="CT164" s="1534"/>
    </row>
    <row r="165" spans="1:98" s="1540" customFormat="1" ht="20.25" hidden="1" customHeight="1" x14ac:dyDescent="0.35">
      <c r="A165" s="1465"/>
      <c r="B165" s="1465" t="s">
        <v>98</v>
      </c>
      <c r="C165" s="1550">
        <f>SUM(C162:C164)</f>
        <v>1</v>
      </c>
      <c r="D165" s="1538"/>
      <c r="E165" s="1538"/>
      <c r="F165" s="1538"/>
      <c r="G165" s="1538"/>
      <c r="H165" s="1538"/>
      <c r="I165" s="1538"/>
      <c r="J165" s="1538"/>
      <c r="K165" s="1538"/>
      <c r="L165" s="1538"/>
      <c r="M165" s="1538"/>
      <c r="N165" s="1538"/>
      <c r="O165" s="1538"/>
      <c r="P165" s="1538"/>
      <c r="Q165" s="1538"/>
      <c r="R165" s="1538"/>
      <c r="S165" s="1538"/>
      <c r="T165" s="1538"/>
      <c r="U165" s="1538"/>
      <c r="V165" s="1538"/>
      <c r="W165" s="1538"/>
      <c r="X165" s="1538"/>
      <c r="Y165" s="1539"/>
      <c r="Z165" s="1539"/>
      <c r="AA165" s="1534"/>
      <c r="AB165" s="1534"/>
      <c r="AC165" s="1534"/>
      <c r="AD165" s="1534"/>
      <c r="AE165" s="1534"/>
      <c r="AF165" s="1534"/>
      <c r="AG165" s="1534"/>
      <c r="AH165" s="1534"/>
      <c r="AI165" s="1534"/>
      <c r="AJ165" s="1534"/>
      <c r="AK165" s="1534"/>
      <c r="AL165" s="1534"/>
      <c r="AM165" s="1534"/>
      <c r="AN165" s="1534"/>
      <c r="AO165" s="1534"/>
      <c r="AP165" s="1534"/>
      <c r="AQ165" s="1534"/>
      <c r="AR165" s="1534"/>
      <c r="AS165" s="1534"/>
      <c r="AT165" s="1534"/>
      <c r="AU165" s="1534"/>
      <c r="AV165" s="1534"/>
      <c r="AW165" s="1534"/>
      <c r="AX165" s="1534"/>
      <c r="AY165" s="1534"/>
      <c r="AZ165" s="1534"/>
      <c r="BA165" s="1534"/>
      <c r="BB165" s="1534"/>
      <c r="BC165" s="1534"/>
      <c r="BD165" s="1534"/>
      <c r="BE165" s="1534"/>
      <c r="BF165" s="1534"/>
      <c r="BG165" s="1534"/>
      <c r="BH165" s="1534"/>
      <c r="BI165" s="1534"/>
      <c r="BJ165" s="1534"/>
      <c r="BK165" s="1534"/>
      <c r="BL165" s="1534"/>
      <c r="BM165" s="1534"/>
      <c r="BN165" s="1534"/>
      <c r="BO165" s="1534"/>
      <c r="BP165" s="1534"/>
      <c r="BQ165" s="1534"/>
      <c r="BR165" s="1534"/>
      <c r="BS165" s="1534"/>
      <c r="BT165" s="1534"/>
      <c r="BU165" s="1534"/>
      <c r="BV165" s="1534"/>
      <c r="BW165" s="1534"/>
      <c r="BX165" s="1534"/>
      <c r="BY165" s="1534"/>
      <c r="BZ165" s="1534"/>
      <c r="CA165" s="1534"/>
      <c r="CB165" s="1534"/>
      <c r="CC165" s="1534"/>
      <c r="CD165" s="1534"/>
      <c r="CE165" s="1534"/>
      <c r="CF165" s="1534"/>
      <c r="CG165" s="1534"/>
      <c r="CH165" s="1534"/>
      <c r="CI165" s="1534"/>
      <c r="CJ165" s="1534"/>
      <c r="CK165" s="1534"/>
      <c r="CL165" s="1534"/>
      <c r="CM165" s="1534"/>
      <c r="CN165" s="1534"/>
      <c r="CO165" s="1534"/>
      <c r="CP165" s="1534"/>
      <c r="CQ165" s="1534"/>
      <c r="CR165" s="1534"/>
      <c r="CS165" s="1534"/>
      <c r="CT165" s="1534"/>
    </row>
    <row r="166" spans="1:98" s="1540" customFormat="1" ht="39" hidden="1" customHeight="1" x14ac:dyDescent="0.35">
      <c r="A166" s="1465"/>
      <c r="B166" s="1465"/>
      <c r="C166" s="1465"/>
      <c r="D166" s="1538"/>
      <c r="E166" s="1538"/>
      <c r="F166" s="1538"/>
      <c r="G166" s="1538"/>
      <c r="H166" s="1538"/>
      <c r="I166" s="1538"/>
      <c r="J166" s="1538"/>
      <c r="K166" s="1538"/>
      <c r="L166" s="1538"/>
      <c r="M166" s="1538"/>
      <c r="N166" s="1538"/>
      <c r="O166" s="1538"/>
      <c r="P166" s="1538"/>
      <c r="Q166" s="1538"/>
      <c r="R166" s="1538"/>
      <c r="S166" s="1538"/>
      <c r="T166" s="1538"/>
      <c r="U166" s="1538"/>
      <c r="V166" s="1538"/>
      <c r="W166" s="1538"/>
      <c r="X166" s="1538"/>
      <c r="Y166" s="1539"/>
      <c r="Z166" s="1539"/>
      <c r="AA166" s="1534"/>
      <c r="AB166" s="1534"/>
      <c r="AC166" s="1534"/>
      <c r="AD166" s="1534"/>
      <c r="AE166" s="1534"/>
      <c r="AF166" s="1534"/>
      <c r="AG166" s="1534"/>
      <c r="AH166" s="1534"/>
      <c r="AI166" s="1534"/>
      <c r="AJ166" s="1534"/>
      <c r="AK166" s="1534"/>
      <c r="AL166" s="1534"/>
      <c r="AM166" s="1534"/>
      <c r="AN166" s="1534"/>
      <c r="AO166" s="1534"/>
      <c r="AP166" s="1534"/>
      <c r="AQ166" s="1534"/>
      <c r="AR166" s="1534"/>
      <c r="AS166" s="1534"/>
      <c r="AT166" s="1534"/>
      <c r="AU166" s="1534"/>
      <c r="AV166" s="1534"/>
      <c r="AW166" s="1534"/>
      <c r="AX166" s="1534"/>
      <c r="AY166" s="1534"/>
      <c r="AZ166" s="1534"/>
      <c r="BA166" s="1534"/>
      <c r="BB166" s="1534"/>
      <c r="BC166" s="1534"/>
      <c r="BD166" s="1534"/>
      <c r="BE166" s="1534"/>
      <c r="BF166" s="1534"/>
      <c r="BG166" s="1534"/>
      <c r="BH166" s="1534"/>
      <c r="BI166" s="1534"/>
      <c r="BJ166" s="1534"/>
      <c r="BK166" s="1534"/>
      <c r="BL166" s="1534"/>
      <c r="BM166" s="1534"/>
      <c r="BN166" s="1534"/>
      <c r="BO166" s="1534"/>
      <c r="BP166" s="1534"/>
      <c r="BQ166" s="1534"/>
      <c r="BR166" s="1534"/>
      <c r="BS166" s="1534"/>
      <c r="BT166" s="1534"/>
      <c r="BU166" s="1534"/>
      <c r="BV166" s="1534"/>
      <c r="BW166" s="1534"/>
      <c r="BX166" s="1534"/>
      <c r="BY166" s="1534"/>
      <c r="BZ166" s="1534"/>
      <c r="CA166" s="1534"/>
      <c r="CB166" s="1534"/>
      <c r="CC166" s="1534"/>
      <c r="CD166" s="1534"/>
      <c r="CE166" s="1534"/>
      <c r="CF166" s="1534"/>
      <c r="CG166" s="1534"/>
      <c r="CH166" s="1534"/>
      <c r="CI166" s="1534"/>
      <c r="CJ166" s="1534"/>
      <c r="CK166" s="1534"/>
      <c r="CL166" s="1534"/>
      <c r="CM166" s="1534"/>
      <c r="CN166" s="1534"/>
      <c r="CO166" s="1534"/>
      <c r="CP166" s="1534"/>
      <c r="CQ166" s="1534"/>
      <c r="CR166" s="1534"/>
      <c r="CS166" s="1534"/>
      <c r="CT166" s="1534"/>
    </row>
    <row r="167" spans="1:98" s="1540" customFormat="1" ht="19" hidden="1" customHeight="1" x14ac:dyDescent="0.35">
      <c r="A167" s="1465"/>
      <c r="B167" s="1551" t="s">
        <v>565</v>
      </c>
      <c r="C167" s="1551" t="s">
        <v>566</v>
      </c>
      <c r="D167" s="1538"/>
      <c r="E167" s="1538"/>
      <c r="F167" s="1538"/>
      <c r="G167" s="1538"/>
      <c r="H167" s="1538"/>
      <c r="I167" s="1538"/>
      <c r="J167" s="1538"/>
      <c r="K167" s="1538"/>
      <c r="L167" s="1538"/>
      <c r="M167" s="1538"/>
      <c r="N167" s="1538"/>
      <c r="O167" s="1538"/>
      <c r="P167" s="1538"/>
      <c r="Q167" s="1538"/>
      <c r="R167" s="1538"/>
      <c r="S167" s="1538"/>
      <c r="T167" s="1538"/>
      <c r="U167" s="1538"/>
      <c r="V167" s="1538"/>
      <c r="W167" s="1538"/>
      <c r="X167" s="1538"/>
      <c r="Y167" s="1539"/>
      <c r="Z167" s="1539"/>
      <c r="AA167" s="1534"/>
      <c r="AB167" s="1534"/>
      <c r="AC167" s="1534"/>
      <c r="AD167" s="1534"/>
      <c r="AE167" s="1534"/>
      <c r="AF167" s="1534"/>
      <c r="AG167" s="1534"/>
      <c r="AH167" s="1534"/>
      <c r="AI167" s="1534"/>
      <c r="AJ167" s="1534"/>
      <c r="AK167" s="1534"/>
      <c r="AL167" s="1534"/>
      <c r="AM167" s="1534"/>
      <c r="AN167" s="1534"/>
      <c r="AO167" s="1534"/>
      <c r="AP167" s="1534"/>
      <c r="AQ167" s="1534"/>
      <c r="AR167" s="1534"/>
      <c r="AS167" s="1534"/>
      <c r="AT167" s="1534"/>
      <c r="AU167" s="1534"/>
      <c r="AV167" s="1534"/>
      <c r="AW167" s="1534"/>
      <c r="AX167" s="1534"/>
      <c r="AY167" s="1534"/>
      <c r="AZ167" s="1534"/>
      <c r="BA167" s="1534"/>
      <c r="BB167" s="1534"/>
      <c r="BC167" s="1534"/>
      <c r="BD167" s="1534"/>
      <c r="BE167" s="1534"/>
      <c r="BF167" s="1534"/>
      <c r="BG167" s="1534"/>
      <c r="BH167" s="1534"/>
      <c r="BI167" s="1534"/>
      <c r="BJ167" s="1534"/>
      <c r="BK167" s="1534"/>
      <c r="BL167" s="1534"/>
      <c r="BM167" s="1534"/>
      <c r="BN167" s="1534"/>
      <c r="BO167" s="1534"/>
      <c r="BP167" s="1534"/>
      <c r="BQ167" s="1534"/>
      <c r="BR167" s="1534"/>
      <c r="BS167" s="1534"/>
      <c r="BT167" s="1534"/>
      <c r="BU167" s="1534"/>
      <c r="BV167" s="1534"/>
      <c r="BW167" s="1534"/>
      <c r="BX167" s="1534"/>
      <c r="BY167" s="1534"/>
      <c r="BZ167" s="1534"/>
      <c r="CA167" s="1534"/>
      <c r="CB167" s="1534"/>
      <c r="CC167" s="1534"/>
      <c r="CD167" s="1534"/>
      <c r="CE167" s="1534"/>
      <c r="CF167" s="1534"/>
      <c r="CG167" s="1534"/>
      <c r="CH167" s="1534"/>
      <c r="CI167" s="1534"/>
      <c r="CJ167" s="1534"/>
      <c r="CK167" s="1534"/>
      <c r="CL167" s="1534"/>
      <c r="CM167" s="1534"/>
      <c r="CN167" s="1534"/>
      <c r="CO167" s="1534"/>
      <c r="CP167" s="1534"/>
      <c r="CQ167" s="1534"/>
      <c r="CR167" s="1534"/>
      <c r="CS167" s="1534"/>
      <c r="CT167" s="1534"/>
    </row>
    <row r="168" spans="1:98" s="1540" customFormat="1" ht="19" hidden="1" customHeight="1" x14ac:dyDescent="0.35">
      <c r="A168" s="1465"/>
      <c r="B168" s="1465" t="s">
        <v>352</v>
      </c>
      <c r="C168" s="1552">
        <v>0.7</v>
      </c>
      <c r="D168" s="1538"/>
      <c r="E168" s="1538"/>
      <c r="F168" s="1538"/>
      <c r="G168" s="1538"/>
      <c r="H168" s="1538"/>
      <c r="I168" s="1538"/>
      <c r="J168" s="1538"/>
      <c r="K168" s="1538"/>
      <c r="L168" s="1538"/>
      <c r="M168" s="1538"/>
      <c r="N168" s="1538"/>
      <c r="O168" s="1538"/>
      <c r="P168" s="1538"/>
      <c r="Q168" s="1538"/>
      <c r="R168" s="1538"/>
      <c r="S168" s="1538"/>
      <c r="T168" s="1538"/>
      <c r="U168" s="1538"/>
      <c r="V168" s="1538"/>
      <c r="W168" s="1538"/>
      <c r="X168" s="1538"/>
      <c r="Y168" s="1539"/>
      <c r="Z168" s="1539"/>
      <c r="AA168" s="1534"/>
      <c r="AB168" s="1534"/>
      <c r="AC168" s="1534"/>
      <c r="AD168" s="1534"/>
      <c r="AE168" s="1534"/>
      <c r="AF168" s="1534"/>
      <c r="AG168" s="1534"/>
      <c r="AH168" s="1534"/>
      <c r="AI168" s="1534"/>
      <c r="AJ168" s="1534"/>
      <c r="AK168" s="1534"/>
      <c r="AL168" s="1534"/>
      <c r="AM168" s="1534"/>
      <c r="AN168" s="1534"/>
      <c r="AO168" s="1534"/>
      <c r="AP168" s="1534"/>
      <c r="AQ168" s="1534"/>
      <c r="AR168" s="1534"/>
      <c r="AS168" s="1534"/>
      <c r="AT168" s="1534"/>
      <c r="AU168" s="1534"/>
      <c r="AV168" s="1534"/>
      <c r="AW168" s="1534"/>
      <c r="AX168" s="1534"/>
      <c r="AY168" s="1534"/>
      <c r="AZ168" s="1534"/>
      <c r="BA168" s="1534"/>
      <c r="BB168" s="1534"/>
      <c r="BC168" s="1534"/>
      <c r="BD168" s="1534"/>
      <c r="BE168" s="1534"/>
      <c r="BF168" s="1534"/>
      <c r="BG168" s="1534"/>
      <c r="BH168" s="1534"/>
      <c r="BI168" s="1534"/>
      <c r="BJ168" s="1534"/>
      <c r="BK168" s="1534"/>
      <c r="BL168" s="1534"/>
      <c r="BM168" s="1534"/>
      <c r="BN168" s="1534"/>
      <c r="BO168" s="1534"/>
      <c r="BP168" s="1534"/>
      <c r="BQ168" s="1534"/>
      <c r="BR168" s="1534"/>
      <c r="BS168" s="1534"/>
      <c r="BT168" s="1534"/>
      <c r="BU168" s="1534"/>
      <c r="BV168" s="1534"/>
      <c r="BW168" s="1534"/>
      <c r="BX168" s="1534"/>
      <c r="BY168" s="1534"/>
      <c r="BZ168" s="1534"/>
      <c r="CA168" s="1534"/>
      <c r="CB168" s="1534"/>
      <c r="CC168" s="1534"/>
      <c r="CD168" s="1534"/>
      <c r="CE168" s="1534"/>
      <c r="CF168" s="1534"/>
      <c r="CG168" s="1534"/>
      <c r="CH168" s="1534"/>
      <c r="CI168" s="1534"/>
      <c r="CJ168" s="1534"/>
      <c r="CK168" s="1534"/>
      <c r="CL168" s="1534"/>
      <c r="CM168" s="1534"/>
      <c r="CN168" s="1534"/>
      <c r="CO168" s="1534"/>
      <c r="CP168" s="1534"/>
      <c r="CQ168" s="1534"/>
      <c r="CR168" s="1534"/>
      <c r="CS168" s="1534"/>
      <c r="CT168" s="1534"/>
    </row>
    <row r="169" spans="1:98" s="1540" customFormat="1" ht="19" hidden="1" customHeight="1" x14ac:dyDescent="0.35">
      <c r="A169" s="1465"/>
      <c r="B169" s="1465" t="s">
        <v>251</v>
      </c>
      <c r="C169" s="1552">
        <f>1-efficiency_weight</f>
        <v>0.30000000000000004</v>
      </c>
      <c r="D169" s="1538" t="s">
        <v>567</v>
      </c>
      <c r="E169" s="1538"/>
      <c r="F169" s="1538"/>
      <c r="G169" s="1538"/>
      <c r="H169" s="1538"/>
      <c r="I169" s="1538"/>
      <c r="J169" s="1538"/>
      <c r="K169" s="1538"/>
      <c r="L169" s="1538"/>
      <c r="M169" s="1538"/>
      <c r="N169" s="1538"/>
      <c r="O169" s="1538"/>
      <c r="P169" s="1538"/>
      <c r="Q169" s="1538"/>
      <c r="R169" s="1538"/>
      <c r="S169" s="1538"/>
      <c r="T169" s="1538"/>
      <c r="U169" s="1538"/>
      <c r="V169" s="1538"/>
      <c r="W169" s="1538"/>
      <c r="X169" s="1538"/>
      <c r="Y169" s="1539"/>
      <c r="Z169" s="1539"/>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1534"/>
      <c r="AV169" s="1534"/>
      <c r="AW169" s="1534"/>
      <c r="AX169" s="1534"/>
      <c r="AY169" s="1534"/>
      <c r="AZ169" s="1534"/>
      <c r="BA169" s="1534"/>
      <c r="BB169" s="1534"/>
      <c r="BC169" s="1534"/>
      <c r="BD169" s="1534"/>
      <c r="BE169" s="1534"/>
      <c r="BF169" s="1534"/>
      <c r="BG169" s="1534"/>
      <c r="BH169" s="1534"/>
      <c r="BI169" s="1534"/>
      <c r="BJ169" s="1534"/>
      <c r="BK169" s="1534"/>
      <c r="BL169" s="1534"/>
      <c r="BM169" s="1534"/>
      <c r="BN169" s="1534"/>
      <c r="BO169" s="1534"/>
      <c r="BP169" s="1534"/>
      <c r="BQ169" s="1534"/>
      <c r="BR169" s="1534"/>
      <c r="BS169" s="1534"/>
      <c r="BT169" s="1534"/>
      <c r="BU169" s="1534"/>
      <c r="BV169" s="1534"/>
      <c r="BW169" s="1534"/>
      <c r="BX169" s="1534"/>
      <c r="BY169" s="1534"/>
      <c r="BZ169" s="1534"/>
      <c r="CA169" s="1534"/>
      <c r="CB169" s="1534"/>
      <c r="CC169" s="1534"/>
      <c r="CD169" s="1534"/>
      <c r="CE169" s="1534"/>
      <c r="CF169" s="1534"/>
      <c r="CG169" s="1534"/>
      <c r="CH169" s="1534"/>
      <c r="CI169" s="1534"/>
      <c r="CJ169" s="1534"/>
      <c r="CK169" s="1534"/>
      <c r="CL169" s="1534"/>
      <c r="CM169" s="1534"/>
      <c r="CN169" s="1534"/>
      <c r="CO169" s="1534"/>
      <c r="CP169" s="1534"/>
      <c r="CQ169" s="1534"/>
      <c r="CR169" s="1534"/>
      <c r="CS169" s="1534"/>
      <c r="CT169" s="1534"/>
    </row>
    <row r="170" spans="1:98" s="1540" customFormat="1" ht="19" hidden="1" customHeight="1" x14ac:dyDescent="0.35">
      <c r="A170" s="1465"/>
      <c r="B170" s="1465" t="s">
        <v>98</v>
      </c>
      <c r="C170" s="1552">
        <f>SUM(C168:C169)</f>
        <v>1</v>
      </c>
      <c r="D170" s="1538"/>
      <c r="E170" s="1538"/>
      <c r="F170" s="1538"/>
      <c r="G170" s="1538"/>
      <c r="H170" s="1538"/>
      <c r="I170" s="1538"/>
      <c r="J170" s="1538"/>
      <c r="K170" s="1538"/>
      <c r="L170" s="1538"/>
      <c r="M170" s="1538"/>
      <c r="N170" s="1538"/>
      <c r="O170" s="1538"/>
      <c r="P170" s="1538"/>
      <c r="Q170" s="1538"/>
      <c r="R170" s="1538"/>
      <c r="S170" s="1538"/>
      <c r="T170" s="1538"/>
      <c r="U170" s="1538"/>
      <c r="V170" s="1538"/>
      <c r="W170" s="1538"/>
      <c r="X170" s="1538"/>
      <c r="Y170" s="1539"/>
      <c r="Z170" s="1539"/>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1534"/>
      <c r="AV170" s="1534"/>
      <c r="AW170" s="1534"/>
      <c r="AX170" s="1534"/>
      <c r="AY170" s="1534"/>
      <c r="AZ170" s="1534"/>
      <c r="BA170" s="1534"/>
      <c r="BB170" s="1534"/>
      <c r="BC170" s="1534"/>
      <c r="BD170" s="1534"/>
      <c r="BE170" s="1534"/>
      <c r="BF170" s="1534"/>
      <c r="BG170" s="1534"/>
      <c r="BH170" s="1534"/>
      <c r="BI170" s="1534"/>
      <c r="BJ170" s="1534"/>
      <c r="BK170" s="1534"/>
      <c r="BL170" s="1534"/>
      <c r="BM170" s="1534"/>
      <c r="BN170" s="1534"/>
      <c r="BO170" s="1534"/>
      <c r="BP170" s="1534"/>
      <c r="BQ170" s="1534"/>
      <c r="BR170" s="1534"/>
      <c r="BS170" s="1534"/>
      <c r="BT170" s="1534"/>
      <c r="BU170" s="1534"/>
      <c r="BV170" s="1534"/>
      <c r="BW170" s="1534"/>
      <c r="BX170" s="1534"/>
      <c r="BY170" s="1534"/>
      <c r="BZ170" s="1534"/>
      <c r="CA170" s="1534"/>
      <c r="CB170" s="1534"/>
      <c r="CC170" s="1534"/>
      <c r="CD170" s="1534"/>
      <c r="CE170" s="1534"/>
      <c r="CF170" s="1534"/>
      <c r="CG170" s="1534"/>
      <c r="CH170" s="1534"/>
      <c r="CI170" s="1534"/>
      <c r="CJ170" s="1534"/>
      <c r="CK170" s="1534"/>
      <c r="CL170" s="1534"/>
      <c r="CM170" s="1534"/>
      <c r="CN170" s="1534"/>
      <c r="CO170" s="1534"/>
      <c r="CP170" s="1534"/>
      <c r="CQ170" s="1534"/>
      <c r="CR170" s="1534"/>
      <c r="CS170" s="1534"/>
      <c r="CT170" s="1534"/>
    </row>
    <row r="171" spans="1:98" s="1540" customFormat="1" ht="15.75" hidden="1" customHeight="1" x14ac:dyDescent="0.35">
      <c r="A171" s="1465"/>
      <c r="B171" s="1465"/>
      <c r="C171" s="1465"/>
      <c r="D171" s="1466"/>
      <c r="E171" s="1466"/>
      <c r="F171" s="1466"/>
      <c r="G171" s="1466"/>
      <c r="H171" s="1466"/>
      <c r="I171" s="1466"/>
      <c r="J171" s="1466"/>
      <c r="K171" s="1466"/>
      <c r="L171" s="1467"/>
      <c r="M171" s="1465"/>
      <c r="N171" s="1468"/>
      <c r="O171" s="1467"/>
      <c r="P171" s="1467"/>
      <c r="Q171" s="1466"/>
      <c r="R171" s="1466"/>
      <c r="S171" s="1466"/>
      <c r="T171" s="1466"/>
      <c r="U171" s="1466"/>
      <c r="V171" s="1465"/>
      <c r="W171" s="1465"/>
      <c r="X171" s="1465"/>
      <c r="Y171" s="313"/>
      <c r="Z171" s="313"/>
      <c r="AA171" s="1534"/>
      <c r="AB171" s="1534"/>
      <c r="AC171" s="1534"/>
      <c r="AD171" s="1534"/>
      <c r="AE171" s="1534"/>
      <c r="AF171" s="1534"/>
      <c r="AG171" s="1534"/>
      <c r="AH171" s="1534"/>
      <c r="AI171" s="1534"/>
      <c r="AJ171" s="1534"/>
      <c r="AK171" s="1534"/>
      <c r="AL171" s="1534"/>
      <c r="AM171" s="1534"/>
      <c r="AN171" s="1534"/>
      <c r="AO171" s="1534"/>
      <c r="AP171" s="1534"/>
      <c r="AQ171" s="1534"/>
      <c r="AR171" s="1534"/>
      <c r="AS171" s="1534"/>
      <c r="AT171" s="1534"/>
      <c r="AU171" s="1534"/>
      <c r="AV171" s="1534"/>
      <c r="AW171" s="1534"/>
      <c r="AX171" s="1534"/>
      <c r="AY171" s="1534"/>
      <c r="AZ171" s="1534"/>
      <c r="BA171" s="1534"/>
      <c r="BB171" s="1534"/>
      <c r="BC171" s="1534"/>
      <c r="BD171" s="1534"/>
      <c r="BE171" s="1534"/>
      <c r="BF171" s="1534"/>
      <c r="BG171" s="1534"/>
      <c r="BH171" s="1534"/>
      <c r="BI171" s="1534"/>
      <c r="BJ171" s="1534"/>
      <c r="BK171" s="1534"/>
      <c r="BL171" s="1534"/>
      <c r="BM171" s="1534"/>
      <c r="BN171" s="1534"/>
      <c r="BO171" s="1534"/>
      <c r="BP171" s="1534"/>
      <c r="BQ171" s="1534"/>
      <c r="BR171" s="1534"/>
      <c r="BS171" s="1534"/>
      <c r="BT171" s="1534"/>
      <c r="BU171" s="1534"/>
      <c r="BV171" s="1534"/>
      <c r="BW171" s="1534"/>
      <c r="BX171" s="1534"/>
      <c r="BY171" s="1534"/>
      <c r="BZ171" s="1534"/>
      <c r="CA171" s="1534"/>
      <c r="CB171" s="1534"/>
      <c r="CC171" s="1534"/>
      <c r="CD171" s="1534"/>
      <c r="CE171" s="1534"/>
      <c r="CF171" s="1534"/>
      <c r="CG171" s="1534"/>
      <c r="CH171" s="1534"/>
      <c r="CI171" s="1534"/>
      <c r="CJ171" s="1534"/>
      <c r="CK171" s="1534"/>
      <c r="CL171" s="1534"/>
      <c r="CM171" s="1534"/>
      <c r="CN171" s="1534"/>
      <c r="CO171" s="1534"/>
      <c r="CP171" s="1534"/>
      <c r="CQ171" s="1534"/>
      <c r="CR171" s="1534"/>
      <c r="CS171" s="1534"/>
      <c r="CT171" s="1534"/>
    </row>
    <row r="172" spans="1:98" s="1540" customFormat="1" ht="40" hidden="1" customHeight="1" x14ac:dyDescent="0.35">
      <c r="A172" s="1553" t="s">
        <v>568</v>
      </c>
      <c r="B172" s="1554" t="s">
        <v>119</v>
      </c>
      <c r="C172" s="1554" t="s">
        <v>563</v>
      </c>
      <c r="D172" s="1554" t="s">
        <v>565</v>
      </c>
      <c r="E172" s="1554" t="s">
        <v>566</v>
      </c>
      <c r="F172" s="1554" t="s">
        <v>569</v>
      </c>
      <c r="G172" s="1555" t="s">
        <v>570</v>
      </c>
      <c r="H172" s="1554" t="s">
        <v>571</v>
      </c>
      <c r="I172" s="1554" t="s">
        <v>572</v>
      </c>
      <c r="J172" s="1554" t="s">
        <v>573</v>
      </c>
      <c r="K172" s="1554" t="s">
        <v>574</v>
      </c>
      <c r="L172" s="1554" t="s">
        <v>271</v>
      </c>
      <c r="M172" s="1554" t="s">
        <v>575</v>
      </c>
      <c r="N172" s="1556" t="s">
        <v>576</v>
      </c>
      <c r="O172" s="1557" t="s">
        <v>577</v>
      </c>
      <c r="P172" s="1557" t="s">
        <v>578</v>
      </c>
      <c r="Q172" s="1466"/>
      <c r="R172" s="1466"/>
      <c r="S172" s="1466"/>
      <c r="T172" s="1466"/>
      <c r="U172" s="1466"/>
      <c r="V172" s="1465"/>
      <c r="W172" s="1465"/>
      <c r="X172" s="1465"/>
      <c r="Y172" s="313"/>
      <c r="Z172" s="313"/>
      <c r="AA172" s="1534"/>
      <c r="AB172" s="1534"/>
      <c r="AC172" s="1534"/>
      <c r="AD172" s="1534"/>
      <c r="AE172" s="1534"/>
      <c r="AF172" s="1534"/>
      <c r="AG172" s="1534"/>
      <c r="AH172" s="1534"/>
      <c r="AI172" s="1534"/>
      <c r="AJ172" s="1534"/>
      <c r="AK172" s="1534"/>
      <c r="AL172" s="1534"/>
      <c r="AM172" s="1534"/>
      <c r="AN172" s="1534"/>
      <c r="AO172" s="1534"/>
      <c r="AP172" s="1534"/>
      <c r="AQ172" s="1534"/>
      <c r="AR172" s="1534"/>
      <c r="AS172" s="1534"/>
      <c r="AT172" s="1534"/>
      <c r="AU172" s="1534"/>
      <c r="AV172" s="1534"/>
      <c r="AW172" s="1534"/>
      <c r="AX172" s="1534"/>
      <c r="AY172" s="1534"/>
      <c r="AZ172" s="1534"/>
      <c r="BA172" s="1534"/>
      <c r="BB172" s="1534"/>
      <c r="BC172" s="1534"/>
      <c r="BD172" s="1534"/>
      <c r="BE172" s="1534"/>
      <c r="BF172" s="1534"/>
      <c r="BG172" s="1534"/>
      <c r="BH172" s="1534"/>
      <c r="BI172" s="1534"/>
      <c r="BJ172" s="1534"/>
      <c r="BK172" s="1534"/>
      <c r="BL172" s="1534"/>
      <c r="BM172" s="1534"/>
      <c r="BN172" s="1534"/>
      <c r="BO172" s="1534"/>
      <c r="BP172" s="1534"/>
      <c r="BQ172" s="1534"/>
      <c r="BR172" s="1534"/>
      <c r="BS172" s="1534"/>
      <c r="BT172" s="1534"/>
      <c r="BU172" s="1534"/>
      <c r="BV172" s="1534"/>
      <c r="BW172" s="1534"/>
      <c r="BX172" s="1534"/>
      <c r="BY172" s="1534"/>
      <c r="BZ172" s="1534"/>
      <c r="CA172" s="1534"/>
      <c r="CB172" s="1534"/>
      <c r="CC172" s="1534"/>
      <c r="CD172" s="1534"/>
      <c r="CE172" s="1534"/>
      <c r="CF172" s="1534"/>
      <c r="CG172" s="1534"/>
      <c r="CH172" s="1534"/>
      <c r="CI172" s="1534"/>
      <c r="CJ172" s="1534"/>
      <c r="CK172" s="1534"/>
      <c r="CL172" s="1534"/>
      <c r="CM172" s="1534"/>
      <c r="CN172" s="1534"/>
      <c r="CO172" s="1534"/>
      <c r="CP172" s="1534"/>
      <c r="CQ172" s="1534"/>
      <c r="CR172" s="1534"/>
      <c r="CS172" s="1534"/>
      <c r="CT172" s="1534"/>
    </row>
    <row r="173" spans="1:98" s="1540" customFormat="1" ht="15.75" hidden="1" customHeight="1" x14ac:dyDescent="0.35">
      <c r="A173" s="1558">
        <v>1</v>
      </c>
      <c r="B173" s="1559" t="s">
        <v>561</v>
      </c>
      <c r="C173" s="1559"/>
      <c r="D173" s="1559"/>
      <c r="E173" s="1559"/>
      <c r="F173" s="1559"/>
      <c r="G173" s="1560"/>
      <c r="H173" s="1559"/>
      <c r="I173" s="1561" t="s">
        <v>579</v>
      </c>
      <c r="J173" s="1561" t="s">
        <v>580</v>
      </c>
      <c r="K173" s="1562" t="s">
        <v>581</v>
      </c>
      <c r="L173" s="1563"/>
      <c r="M173" s="1561"/>
      <c r="N173" s="1563"/>
      <c r="O173" s="1564"/>
      <c r="P173" s="1564"/>
      <c r="Q173" s="1466"/>
      <c r="R173" s="1466"/>
      <c r="S173" s="1466"/>
      <c r="T173" s="1466"/>
      <c r="U173" s="1466"/>
      <c r="V173" s="1465"/>
      <c r="W173" s="1465"/>
      <c r="X173" s="1465"/>
      <c r="Y173" s="313"/>
      <c r="Z173" s="313"/>
      <c r="AA173" s="1534"/>
      <c r="AB173" s="1534"/>
      <c r="AC173" s="1534"/>
      <c r="AD173" s="1534"/>
      <c r="AE173" s="1534"/>
      <c r="AF173" s="1534"/>
      <c r="AG173" s="1534"/>
      <c r="AH173" s="1534"/>
      <c r="AI173" s="1534"/>
      <c r="AJ173" s="1534"/>
      <c r="AK173" s="1534"/>
      <c r="AL173" s="1534"/>
      <c r="AM173" s="1534"/>
      <c r="AN173" s="1534"/>
      <c r="AO173" s="1534"/>
      <c r="AP173" s="1534"/>
      <c r="AQ173" s="1534"/>
      <c r="AR173" s="1534"/>
      <c r="AS173" s="1534"/>
      <c r="AT173" s="1534"/>
      <c r="AU173" s="1534"/>
      <c r="AV173" s="1534"/>
      <c r="AW173" s="1534"/>
      <c r="AX173" s="1534"/>
      <c r="AY173" s="1534"/>
      <c r="AZ173" s="1534"/>
      <c r="BA173" s="1534"/>
      <c r="BB173" s="1534"/>
      <c r="BC173" s="1534"/>
      <c r="BD173" s="1534"/>
      <c r="BE173" s="1534"/>
      <c r="BF173" s="1534"/>
      <c r="BG173" s="1534"/>
      <c r="BH173" s="1534"/>
      <c r="BI173" s="1534"/>
      <c r="BJ173" s="1534"/>
      <c r="BK173" s="1534"/>
      <c r="BL173" s="1534"/>
      <c r="BM173" s="1534"/>
      <c r="BN173" s="1534"/>
      <c r="BO173" s="1534"/>
      <c r="BP173" s="1534"/>
      <c r="BQ173" s="1534"/>
      <c r="BR173" s="1534"/>
      <c r="BS173" s="1534"/>
      <c r="BT173" s="1534"/>
      <c r="BU173" s="1534"/>
      <c r="BV173" s="1534"/>
      <c r="BW173" s="1534"/>
      <c r="BX173" s="1534"/>
      <c r="BY173" s="1534"/>
      <c r="BZ173" s="1534"/>
      <c r="CA173" s="1534"/>
      <c r="CB173" s="1534"/>
      <c r="CC173" s="1534"/>
      <c r="CD173" s="1534"/>
      <c r="CE173" s="1534"/>
      <c r="CF173" s="1534"/>
      <c r="CG173" s="1534"/>
      <c r="CH173" s="1534"/>
      <c r="CI173" s="1534"/>
      <c r="CJ173" s="1534"/>
      <c r="CK173" s="1534"/>
      <c r="CL173" s="1534"/>
      <c r="CM173" s="1534"/>
      <c r="CN173" s="1534"/>
      <c r="CO173" s="1534"/>
      <c r="CP173" s="1534"/>
      <c r="CQ173" s="1534"/>
      <c r="CR173" s="1534"/>
      <c r="CS173" s="1534"/>
      <c r="CT173" s="1534"/>
    </row>
    <row r="174" spans="1:98" s="1540" customFormat="1" ht="15.75" hidden="1" customHeight="1" x14ac:dyDescent="0.35">
      <c r="A174" s="1558"/>
      <c r="B174" s="1559"/>
      <c r="C174" s="1559"/>
      <c r="D174" s="1559"/>
      <c r="E174" s="1559"/>
      <c r="F174" s="1559"/>
      <c r="G174" s="1560"/>
      <c r="H174" s="1559"/>
      <c r="I174" s="1561"/>
      <c r="J174" s="1561"/>
      <c r="K174" s="1562" t="s">
        <v>582</v>
      </c>
      <c r="L174" s="1565"/>
      <c r="M174" s="1561"/>
      <c r="N174" s="1563"/>
      <c r="O174" s="1564"/>
      <c r="P174" s="1564"/>
      <c r="Q174" s="1466"/>
      <c r="R174" s="1466"/>
      <c r="S174" s="1466"/>
      <c r="T174" s="1466"/>
      <c r="U174" s="1466"/>
      <c r="V174" s="1465"/>
      <c r="W174" s="1465"/>
      <c r="X174" s="1465"/>
      <c r="Y174" s="313"/>
      <c r="Z174" s="313"/>
      <c r="AA174" s="1534"/>
      <c r="AB174" s="1534"/>
      <c r="AC174" s="1534"/>
      <c r="AD174" s="1534"/>
      <c r="AE174" s="1534"/>
      <c r="AF174" s="1534"/>
      <c r="AG174" s="1534"/>
      <c r="AH174" s="1534"/>
      <c r="AI174" s="1534"/>
      <c r="AJ174" s="1534"/>
      <c r="AK174" s="1534"/>
      <c r="AL174" s="1534"/>
      <c r="AM174" s="1534"/>
      <c r="AN174" s="1534"/>
      <c r="AO174" s="1534"/>
      <c r="AP174" s="1534"/>
      <c r="AQ174" s="1534"/>
      <c r="AR174" s="1534"/>
      <c r="AS174" s="1534"/>
      <c r="AT174" s="1534"/>
      <c r="AU174" s="1534"/>
      <c r="AV174" s="1534"/>
      <c r="AW174" s="1534"/>
      <c r="AX174" s="1534"/>
      <c r="AY174" s="1534"/>
      <c r="AZ174" s="1534"/>
      <c r="BA174" s="1534"/>
      <c r="BB174" s="1534"/>
      <c r="BC174" s="1534"/>
      <c r="BD174" s="1534"/>
      <c r="BE174" s="1534"/>
      <c r="BF174" s="1534"/>
      <c r="BG174" s="1534"/>
      <c r="BH174" s="1534"/>
      <c r="BI174" s="1534"/>
      <c r="BJ174" s="1534"/>
      <c r="BK174" s="1534"/>
      <c r="BL174" s="1534"/>
      <c r="BM174" s="1534"/>
      <c r="BN174" s="1534"/>
      <c r="BO174" s="1534"/>
      <c r="BP174" s="1534"/>
      <c r="BQ174" s="1534"/>
      <c r="BR174" s="1534"/>
      <c r="BS174" s="1534"/>
      <c r="BT174" s="1534"/>
      <c r="BU174" s="1534"/>
      <c r="BV174" s="1534"/>
      <c r="BW174" s="1534"/>
      <c r="BX174" s="1534"/>
      <c r="BY174" s="1534"/>
      <c r="BZ174" s="1534"/>
      <c r="CA174" s="1534"/>
      <c r="CB174" s="1534"/>
      <c r="CC174" s="1534"/>
      <c r="CD174" s="1534"/>
      <c r="CE174" s="1534"/>
      <c r="CF174" s="1534"/>
      <c r="CG174" s="1534"/>
      <c r="CH174" s="1534"/>
      <c r="CI174" s="1534"/>
      <c r="CJ174" s="1534"/>
      <c r="CK174" s="1534"/>
      <c r="CL174" s="1534"/>
      <c r="CM174" s="1534"/>
      <c r="CN174" s="1534"/>
      <c r="CO174" s="1534"/>
      <c r="CP174" s="1534"/>
      <c r="CQ174" s="1534"/>
      <c r="CR174" s="1534"/>
      <c r="CS174" s="1534"/>
      <c r="CT174" s="1534"/>
    </row>
    <row r="175" spans="1:98" s="1540" customFormat="1" ht="32.25" hidden="1" customHeight="1" x14ac:dyDescent="0.35">
      <c r="A175" s="1558">
        <v>2</v>
      </c>
      <c r="B175" s="1559" t="s">
        <v>561</v>
      </c>
      <c r="C175" s="1559">
        <f>equipment_weight</f>
        <v>0.5</v>
      </c>
      <c r="D175" s="1559" t="s">
        <v>352</v>
      </c>
      <c r="E175" s="1559">
        <f>efficiency_weight</f>
        <v>0.7</v>
      </c>
      <c r="F175" s="1559" t="s">
        <v>583</v>
      </c>
      <c r="G175" s="1560">
        <f>0.7</f>
        <v>0.7</v>
      </c>
      <c r="H175" s="1559"/>
      <c r="I175" s="1561" t="s">
        <v>584</v>
      </c>
      <c r="J175" s="1561" t="s">
        <v>585</v>
      </c>
      <c r="K175" s="1562" t="str">
        <f t="shared" ref="K175:K181" si="1">D207</f>
        <v>Electric Storage Resistance</v>
      </c>
      <c r="L175" s="1565">
        <f t="shared" ref="L175:L181" si="2">H207</f>
        <v>0.87499999999999989</v>
      </c>
      <c r="M175" s="1561">
        <f>G175*E175*C175</f>
        <v>0.24499999999999997</v>
      </c>
      <c r="N175" s="1563" t="e">
        <f>VLOOKUP(water_heater_type,K175:L181,2,FALSE)</f>
        <v>#N/A</v>
      </c>
      <c r="O175" s="1564" t="e">
        <f>N175*M175/2</f>
        <v>#N/A</v>
      </c>
      <c r="P175" s="1564"/>
      <c r="Q175" s="1466"/>
      <c r="R175" s="1466"/>
      <c r="S175" s="1466"/>
      <c r="T175" s="1466"/>
      <c r="U175" s="1466"/>
      <c r="V175" s="1465"/>
      <c r="W175" s="1465"/>
      <c r="X175" s="1465"/>
      <c r="Y175" s="313"/>
      <c r="Z175" s="313"/>
      <c r="AA175" s="1534"/>
      <c r="AB175" s="1534"/>
      <c r="AC175" s="1534"/>
      <c r="AD175" s="1534"/>
      <c r="AE175" s="1534"/>
      <c r="AF175" s="1534"/>
      <c r="AG175" s="1534"/>
      <c r="AH175" s="1534"/>
      <c r="AI175" s="1534"/>
      <c r="AJ175" s="1534"/>
      <c r="AK175" s="1534"/>
      <c r="AL175" s="1534"/>
      <c r="AM175" s="1534"/>
      <c r="AN175" s="1534"/>
      <c r="AO175" s="1534"/>
      <c r="AP175" s="1534"/>
      <c r="AQ175" s="1534"/>
      <c r="AR175" s="1534"/>
      <c r="AS175" s="1534"/>
      <c r="AT175" s="1534"/>
      <c r="AU175" s="1534"/>
      <c r="AV175" s="1534"/>
      <c r="AW175" s="1534"/>
      <c r="AX175" s="1534"/>
      <c r="AY175" s="1534"/>
      <c r="AZ175" s="1534"/>
      <c r="BA175" s="1534"/>
      <c r="BB175" s="1534"/>
      <c r="BC175" s="1534"/>
      <c r="BD175" s="1534"/>
      <c r="BE175" s="1534"/>
      <c r="BF175" s="1534"/>
      <c r="BG175" s="1534"/>
      <c r="BH175" s="1534"/>
      <c r="BI175" s="1534"/>
      <c r="BJ175" s="1534"/>
      <c r="BK175" s="1534"/>
      <c r="BL175" s="1534"/>
      <c r="BM175" s="1534"/>
      <c r="BN175" s="1534"/>
      <c r="BO175" s="1534"/>
      <c r="BP175" s="1534"/>
      <c r="BQ175" s="1534"/>
      <c r="BR175" s="1534"/>
      <c r="BS175" s="1534"/>
      <c r="BT175" s="1534"/>
      <c r="BU175" s="1534"/>
      <c r="BV175" s="1534"/>
      <c r="BW175" s="1534"/>
      <c r="BX175" s="1534"/>
      <c r="BY175" s="1534"/>
      <c r="BZ175" s="1534"/>
      <c r="CA175" s="1534"/>
      <c r="CB175" s="1534"/>
      <c r="CC175" s="1534"/>
      <c r="CD175" s="1534"/>
      <c r="CE175" s="1534"/>
      <c r="CF175" s="1534"/>
      <c r="CG175" s="1534"/>
      <c r="CH175" s="1534"/>
      <c r="CI175" s="1534"/>
      <c r="CJ175" s="1534"/>
      <c r="CK175" s="1534"/>
      <c r="CL175" s="1534"/>
      <c r="CM175" s="1534"/>
      <c r="CN175" s="1534"/>
      <c r="CO175" s="1534"/>
      <c r="CP175" s="1534"/>
      <c r="CQ175" s="1534"/>
      <c r="CR175" s="1534"/>
      <c r="CS175" s="1534"/>
      <c r="CT175" s="1534"/>
    </row>
    <row r="176" spans="1:98" s="1540" customFormat="1" ht="32.25" hidden="1" customHeight="1" x14ac:dyDescent="0.35">
      <c r="A176" s="1558"/>
      <c r="B176" s="1559"/>
      <c r="C176" s="1559"/>
      <c r="D176" s="1559"/>
      <c r="E176" s="1559"/>
      <c r="F176" s="1559"/>
      <c r="G176" s="1560"/>
      <c r="H176" s="1559"/>
      <c r="I176" s="1561"/>
      <c r="J176" s="1561"/>
      <c r="K176" s="1562" t="str">
        <f t="shared" si="1"/>
        <v>Electric Storage HeatPump</v>
      </c>
      <c r="L176" s="1565">
        <f t="shared" si="2"/>
        <v>2</v>
      </c>
      <c r="M176" s="1561"/>
      <c r="N176" s="1563"/>
      <c r="O176" s="1564"/>
      <c r="P176" s="1564"/>
      <c r="Q176" s="1466"/>
      <c r="R176" s="1466"/>
      <c r="S176" s="1466"/>
      <c r="T176" s="1466"/>
      <c r="U176" s="1466"/>
      <c r="V176" s="1465"/>
      <c r="W176" s="1465"/>
      <c r="X176" s="1465"/>
      <c r="Y176" s="313"/>
      <c r="Z176" s="313"/>
      <c r="AA176" s="1534"/>
      <c r="AB176" s="1534"/>
      <c r="AC176" s="1534"/>
      <c r="AD176" s="1534"/>
      <c r="AE176" s="1534"/>
      <c r="AF176" s="1534"/>
      <c r="AG176" s="1534"/>
      <c r="AH176" s="1534"/>
      <c r="AI176" s="1534"/>
      <c r="AJ176" s="1534"/>
      <c r="AK176" s="1534"/>
      <c r="AL176" s="1534"/>
      <c r="AM176" s="1534"/>
      <c r="AN176" s="1534"/>
      <c r="AO176" s="1534"/>
      <c r="AP176" s="1534"/>
      <c r="AQ176" s="1534"/>
      <c r="AR176" s="1534"/>
      <c r="AS176" s="1534"/>
      <c r="AT176" s="1534"/>
      <c r="AU176" s="1534"/>
      <c r="AV176" s="1534"/>
      <c r="AW176" s="1534"/>
      <c r="AX176" s="1534"/>
      <c r="AY176" s="1534"/>
      <c r="AZ176" s="1534"/>
      <c r="BA176" s="1534"/>
      <c r="BB176" s="1534"/>
      <c r="BC176" s="1534"/>
      <c r="BD176" s="1534"/>
      <c r="BE176" s="1534"/>
      <c r="BF176" s="1534"/>
      <c r="BG176" s="1534"/>
      <c r="BH176" s="1534"/>
      <c r="BI176" s="1534"/>
      <c r="BJ176" s="1534"/>
      <c r="BK176" s="1534"/>
      <c r="BL176" s="1534"/>
      <c r="BM176" s="1534"/>
      <c r="BN176" s="1534"/>
      <c r="BO176" s="1534"/>
      <c r="BP176" s="1534"/>
      <c r="BQ176" s="1534"/>
      <c r="BR176" s="1534"/>
      <c r="BS176" s="1534"/>
      <c r="BT176" s="1534"/>
      <c r="BU176" s="1534"/>
      <c r="BV176" s="1534"/>
      <c r="BW176" s="1534"/>
      <c r="BX176" s="1534"/>
      <c r="BY176" s="1534"/>
      <c r="BZ176" s="1534"/>
      <c r="CA176" s="1534"/>
      <c r="CB176" s="1534"/>
      <c r="CC176" s="1534"/>
      <c r="CD176" s="1534"/>
      <c r="CE176" s="1534"/>
      <c r="CF176" s="1534"/>
      <c r="CG176" s="1534"/>
      <c r="CH176" s="1534"/>
      <c r="CI176" s="1534"/>
      <c r="CJ176" s="1534"/>
      <c r="CK176" s="1534"/>
      <c r="CL176" s="1534"/>
      <c r="CM176" s="1534"/>
      <c r="CN176" s="1534"/>
      <c r="CO176" s="1534"/>
      <c r="CP176" s="1534"/>
      <c r="CQ176" s="1534"/>
      <c r="CR176" s="1534"/>
      <c r="CS176" s="1534"/>
      <c r="CT176" s="1534"/>
    </row>
    <row r="177" spans="1:98" s="1540" customFormat="1" ht="32.25" hidden="1" customHeight="1" x14ac:dyDescent="0.35">
      <c r="A177" s="1558"/>
      <c r="B177" s="1559"/>
      <c r="C177" s="1559"/>
      <c r="D177" s="1559"/>
      <c r="E177" s="1559"/>
      <c r="F177" s="1559"/>
      <c r="G177" s="1560"/>
      <c r="H177" s="1559"/>
      <c r="I177" s="1561"/>
      <c r="J177" s="1561"/>
      <c r="K177" s="1562" t="str">
        <f t="shared" si="1"/>
        <v>Electric Instant Resistance</v>
      </c>
      <c r="L177" s="1565">
        <f t="shared" si="2"/>
        <v>1</v>
      </c>
      <c r="M177" s="1561"/>
      <c r="N177" s="1563"/>
      <c r="O177" s="1564"/>
      <c r="P177" s="1564"/>
      <c r="Q177" s="1466"/>
      <c r="R177" s="1466"/>
      <c r="S177" s="1466"/>
      <c r="T177" s="1466"/>
      <c r="U177" s="1466"/>
      <c r="V177" s="1465"/>
      <c r="W177" s="1465"/>
      <c r="X177" s="1465"/>
      <c r="Y177" s="313"/>
      <c r="Z177" s="313"/>
      <c r="AA177" s="1534"/>
      <c r="AB177" s="1534"/>
      <c r="AC177" s="1534"/>
      <c r="AD177" s="1534"/>
      <c r="AE177" s="1534"/>
      <c r="AF177" s="1534"/>
      <c r="AG177" s="1534"/>
      <c r="AH177" s="1534"/>
      <c r="AI177" s="1534"/>
      <c r="AJ177" s="1534"/>
      <c r="AK177" s="1534"/>
      <c r="AL177" s="1534"/>
      <c r="AM177" s="1534"/>
      <c r="AN177" s="1534"/>
      <c r="AO177" s="1534"/>
      <c r="AP177" s="1534"/>
      <c r="AQ177" s="1534"/>
      <c r="AR177" s="1534"/>
      <c r="AS177" s="1534"/>
      <c r="AT177" s="1534"/>
      <c r="AU177" s="1534"/>
      <c r="AV177" s="1534"/>
      <c r="AW177" s="1534"/>
      <c r="AX177" s="1534"/>
      <c r="AY177" s="1534"/>
      <c r="AZ177" s="1534"/>
      <c r="BA177" s="1534"/>
      <c r="BB177" s="1534"/>
      <c r="BC177" s="1534"/>
      <c r="BD177" s="1534"/>
      <c r="BE177" s="1534"/>
      <c r="BF177" s="1534"/>
      <c r="BG177" s="1534"/>
      <c r="BH177" s="1534"/>
      <c r="BI177" s="1534"/>
      <c r="BJ177" s="1534"/>
      <c r="BK177" s="1534"/>
      <c r="BL177" s="1534"/>
      <c r="BM177" s="1534"/>
      <c r="BN177" s="1534"/>
      <c r="BO177" s="1534"/>
      <c r="BP177" s="1534"/>
      <c r="BQ177" s="1534"/>
      <c r="BR177" s="1534"/>
      <c r="BS177" s="1534"/>
      <c r="BT177" s="1534"/>
      <c r="BU177" s="1534"/>
      <c r="BV177" s="1534"/>
      <c r="BW177" s="1534"/>
      <c r="BX177" s="1534"/>
      <c r="BY177" s="1534"/>
      <c r="BZ177" s="1534"/>
      <c r="CA177" s="1534"/>
      <c r="CB177" s="1534"/>
      <c r="CC177" s="1534"/>
      <c r="CD177" s="1534"/>
      <c r="CE177" s="1534"/>
      <c r="CF177" s="1534"/>
      <c r="CG177" s="1534"/>
      <c r="CH177" s="1534"/>
      <c r="CI177" s="1534"/>
      <c r="CJ177" s="1534"/>
      <c r="CK177" s="1534"/>
      <c r="CL177" s="1534"/>
      <c r="CM177" s="1534"/>
      <c r="CN177" s="1534"/>
      <c r="CO177" s="1534"/>
      <c r="CP177" s="1534"/>
      <c r="CQ177" s="1534"/>
      <c r="CR177" s="1534"/>
      <c r="CS177" s="1534"/>
      <c r="CT177" s="1534"/>
    </row>
    <row r="178" spans="1:98" s="1540" customFormat="1" ht="32.25" hidden="1" customHeight="1" x14ac:dyDescent="0.35">
      <c r="A178" s="1558"/>
      <c r="B178" s="1559"/>
      <c r="C178" s="1559"/>
      <c r="D178" s="1559"/>
      <c r="E178" s="1559"/>
      <c r="F178" s="1559"/>
      <c r="G178" s="1560"/>
      <c r="H178" s="1559"/>
      <c r="I178" s="1561"/>
      <c r="J178" s="1561"/>
      <c r="K178" s="1562" t="str">
        <f t="shared" si="1"/>
        <v>Fuel-fired Storage Non-condensing</v>
      </c>
      <c r="L178" s="1565">
        <f t="shared" si="2"/>
        <v>0</v>
      </c>
      <c r="M178" s="1561"/>
      <c r="N178" s="1563"/>
      <c r="O178" s="1564"/>
      <c r="P178" s="1564"/>
      <c r="Q178" s="1466"/>
      <c r="R178" s="1466"/>
      <c r="S178" s="1466"/>
      <c r="T178" s="1466"/>
      <c r="U178" s="1466"/>
      <c r="V178" s="1465"/>
      <c r="W178" s="1465"/>
      <c r="X178" s="1465"/>
      <c r="Y178" s="313"/>
      <c r="Z178" s="313"/>
      <c r="AA178" s="1534"/>
      <c r="AB178" s="1534"/>
      <c r="AC178" s="1534"/>
      <c r="AD178" s="1534"/>
      <c r="AE178" s="1534"/>
      <c r="AF178" s="1534"/>
      <c r="AG178" s="1534"/>
      <c r="AH178" s="1534"/>
      <c r="AI178" s="1534"/>
      <c r="AJ178" s="1534"/>
      <c r="AK178" s="1534"/>
      <c r="AL178" s="1534"/>
      <c r="AM178" s="1534"/>
      <c r="AN178" s="1534"/>
      <c r="AO178" s="1534"/>
      <c r="AP178" s="1534"/>
      <c r="AQ178" s="1534"/>
      <c r="AR178" s="1534"/>
      <c r="AS178" s="1534"/>
      <c r="AT178" s="1534"/>
      <c r="AU178" s="1534"/>
      <c r="AV178" s="1534"/>
      <c r="AW178" s="1534"/>
      <c r="AX178" s="1534"/>
      <c r="AY178" s="1534"/>
      <c r="AZ178" s="1534"/>
      <c r="BA178" s="1534"/>
      <c r="BB178" s="1534"/>
      <c r="BC178" s="1534"/>
      <c r="BD178" s="1534"/>
      <c r="BE178" s="1534"/>
      <c r="BF178" s="1534"/>
      <c r="BG178" s="1534"/>
      <c r="BH178" s="1534"/>
      <c r="BI178" s="1534"/>
      <c r="BJ178" s="1534"/>
      <c r="BK178" s="1534"/>
      <c r="BL178" s="1534"/>
      <c r="BM178" s="1534"/>
      <c r="BN178" s="1534"/>
      <c r="BO178" s="1534"/>
      <c r="BP178" s="1534"/>
      <c r="BQ178" s="1534"/>
      <c r="BR178" s="1534"/>
      <c r="BS178" s="1534"/>
      <c r="BT178" s="1534"/>
      <c r="BU178" s="1534"/>
      <c r="BV178" s="1534"/>
      <c r="BW178" s="1534"/>
      <c r="BX178" s="1534"/>
      <c r="BY178" s="1534"/>
      <c r="BZ178" s="1534"/>
      <c r="CA178" s="1534"/>
      <c r="CB178" s="1534"/>
      <c r="CC178" s="1534"/>
      <c r="CD178" s="1534"/>
      <c r="CE178" s="1534"/>
      <c r="CF178" s="1534"/>
      <c r="CG178" s="1534"/>
      <c r="CH178" s="1534"/>
      <c r="CI178" s="1534"/>
      <c r="CJ178" s="1534"/>
      <c r="CK178" s="1534"/>
      <c r="CL178" s="1534"/>
      <c r="CM178" s="1534"/>
      <c r="CN178" s="1534"/>
      <c r="CO178" s="1534"/>
      <c r="CP178" s="1534"/>
      <c r="CQ178" s="1534"/>
      <c r="CR178" s="1534"/>
      <c r="CS178" s="1534"/>
      <c r="CT178" s="1534"/>
    </row>
    <row r="179" spans="1:98" s="1540" customFormat="1" ht="32.25" hidden="1" customHeight="1" x14ac:dyDescent="0.35">
      <c r="A179" s="1558"/>
      <c r="B179" s="1559"/>
      <c r="C179" s="1559"/>
      <c r="D179" s="1559"/>
      <c r="E179" s="1559"/>
      <c r="F179" s="1559"/>
      <c r="G179" s="1560"/>
      <c r="H179" s="1559"/>
      <c r="I179" s="1561"/>
      <c r="J179" s="1561"/>
      <c r="K179" s="1562" t="str">
        <f t="shared" si="1"/>
        <v>Fuel-fired Storage Condensing</v>
      </c>
      <c r="L179" s="1565">
        <f t="shared" si="2"/>
        <v>0.75</v>
      </c>
      <c r="M179" s="1561"/>
      <c r="N179" s="1563"/>
      <c r="O179" s="1564"/>
      <c r="P179" s="1564"/>
      <c r="Q179" s="1466"/>
      <c r="R179" s="1466"/>
      <c r="S179" s="1466"/>
      <c r="T179" s="1466"/>
      <c r="U179" s="1466"/>
      <c r="V179" s="1465"/>
      <c r="W179" s="1465"/>
      <c r="X179" s="1465"/>
      <c r="Y179" s="313"/>
      <c r="Z179" s="313"/>
      <c r="AA179" s="1534"/>
      <c r="AB179" s="1534"/>
      <c r="AC179" s="1534"/>
      <c r="AD179" s="1534"/>
      <c r="AE179" s="1534"/>
      <c r="AF179" s="1534"/>
      <c r="AG179" s="1534"/>
      <c r="AH179" s="1534"/>
      <c r="AI179" s="1534"/>
      <c r="AJ179" s="1534"/>
      <c r="AK179" s="1534"/>
      <c r="AL179" s="1534"/>
      <c r="AM179" s="1534"/>
      <c r="AN179" s="1534"/>
      <c r="AO179" s="1534"/>
      <c r="AP179" s="1534"/>
      <c r="AQ179" s="1534"/>
      <c r="AR179" s="1534"/>
      <c r="AS179" s="1534"/>
      <c r="AT179" s="1534"/>
      <c r="AU179" s="1534"/>
      <c r="AV179" s="1534"/>
      <c r="AW179" s="1534"/>
      <c r="AX179" s="1534"/>
      <c r="AY179" s="1534"/>
      <c r="AZ179" s="1534"/>
      <c r="BA179" s="1534"/>
      <c r="BB179" s="1534"/>
      <c r="BC179" s="1534"/>
      <c r="BD179" s="1534"/>
      <c r="BE179" s="1534"/>
      <c r="BF179" s="1534"/>
      <c r="BG179" s="1534"/>
      <c r="BH179" s="1534"/>
      <c r="BI179" s="1534"/>
      <c r="BJ179" s="1534"/>
      <c r="BK179" s="1534"/>
      <c r="BL179" s="1534"/>
      <c r="BM179" s="1534"/>
      <c r="BN179" s="1534"/>
      <c r="BO179" s="1534"/>
      <c r="BP179" s="1534"/>
      <c r="BQ179" s="1534"/>
      <c r="BR179" s="1534"/>
      <c r="BS179" s="1534"/>
      <c r="BT179" s="1534"/>
      <c r="BU179" s="1534"/>
      <c r="BV179" s="1534"/>
      <c r="BW179" s="1534"/>
      <c r="BX179" s="1534"/>
      <c r="BY179" s="1534"/>
      <c r="BZ179" s="1534"/>
      <c r="CA179" s="1534"/>
      <c r="CB179" s="1534"/>
      <c r="CC179" s="1534"/>
      <c r="CD179" s="1534"/>
      <c r="CE179" s="1534"/>
      <c r="CF179" s="1534"/>
      <c r="CG179" s="1534"/>
      <c r="CH179" s="1534"/>
      <c r="CI179" s="1534"/>
      <c r="CJ179" s="1534"/>
      <c r="CK179" s="1534"/>
      <c r="CL179" s="1534"/>
      <c r="CM179" s="1534"/>
      <c r="CN179" s="1534"/>
      <c r="CO179" s="1534"/>
      <c r="CP179" s="1534"/>
      <c r="CQ179" s="1534"/>
      <c r="CR179" s="1534"/>
      <c r="CS179" s="1534"/>
      <c r="CT179" s="1534"/>
    </row>
    <row r="180" spans="1:98" s="1540" customFormat="1" ht="32.25" hidden="1" customHeight="1" x14ac:dyDescent="0.35">
      <c r="A180" s="1558"/>
      <c r="B180" s="1559"/>
      <c r="C180" s="1559"/>
      <c r="D180" s="1559"/>
      <c r="E180" s="1559"/>
      <c r="F180" s="1559"/>
      <c r="G180" s="1560"/>
      <c r="H180" s="1559"/>
      <c r="I180" s="1561"/>
      <c r="J180" s="1561"/>
      <c r="K180" s="1562" t="str">
        <f t="shared" si="1"/>
        <v>Fuel-fired Instant Non-condensing</v>
      </c>
      <c r="L180" s="1565">
        <f t="shared" si="2"/>
        <v>0.50000000000000011</v>
      </c>
      <c r="M180" s="1561"/>
      <c r="N180" s="1563"/>
      <c r="O180" s="1564"/>
      <c r="P180" s="1564"/>
      <c r="Q180" s="1466"/>
      <c r="R180" s="1466"/>
      <c r="S180" s="1466"/>
      <c r="T180" s="1466"/>
      <c r="U180" s="1466"/>
      <c r="V180" s="1465"/>
      <c r="W180" s="1465"/>
      <c r="X180" s="1465"/>
      <c r="Y180" s="313"/>
      <c r="Z180" s="313"/>
      <c r="AA180" s="1534"/>
      <c r="AB180" s="1534"/>
      <c r="AC180" s="1534"/>
      <c r="AD180" s="1534"/>
      <c r="AE180" s="1534"/>
      <c r="AF180" s="1534"/>
      <c r="AG180" s="1534"/>
      <c r="AH180" s="1534"/>
      <c r="AI180" s="1534"/>
      <c r="AJ180" s="1534"/>
      <c r="AK180" s="1534"/>
      <c r="AL180" s="1534"/>
      <c r="AM180" s="1534"/>
      <c r="AN180" s="1534"/>
      <c r="AO180" s="1534"/>
      <c r="AP180" s="1534"/>
      <c r="AQ180" s="1534"/>
      <c r="AR180" s="1534"/>
      <c r="AS180" s="1534"/>
      <c r="AT180" s="1534"/>
      <c r="AU180" s="1534"/>
      <c r="AV180" s="1534"/>
      <c r="AW180" s="1534"/>
      <c r="AX180" s="1534"/>
      <c r="AY180" s="1534"/>
      <c r="AZ180" s="1534"/>
      <c r="BA180" s="1534"/>
      <c r="BB180" s="1534"/>
      <c r="BC180" s="1534"/>
      <c r="BD180" s="1534"/>
      <c r="BE180" s="1534"/>
      <c r="BF180" s="1534"/>
      <c r="BG180" s="1534"/>
      <c r="BH180" s="1534"/>
      <c r="BI180" s="1534"/>
      <c r="BJ180" s="1534"/>
      <c r="BK180" s="1534"/>
      <c r="BL180" s="1534"/>
      <c r="BM180" s="1534"/>
      <c r="BN180" s="1534"/>
      <c r="BO180" s="1534"/>
      <c r="BP180" s="1534"/>
      <c r="BQ180" s="1534"/>
      <c r="BR180" s="1534"/>
      <c r="BS180" s="1534"/>
      <c r="BT180" s="1534"/>
      <c r="BU180" s="1534"/>
      <c r="BV180" s="1534"/>
      <c r="BW180" s="1534"/>
      <c r="BX180" s="1534"/>
      <c r="BY180" s="1534"/>
      <c r="BZ180" s="1534"/>
      <c r="CA180" s="1534"/>
      <c r="CB180" s="1534"/>
      <c r="CC180" s="1534"/>
      <c r="CD180" s="1534"/>
      <c r="CE180" s="1534"/>
      <c r="CF180" s="1534"/>
      <c r="CG180" s="1534"/>
      <c r="CH180" s="1534"/>
      <c r="CI180" s="1534"/>
      <c r="CJ180" s="1534"/>
      <c r="CK180" s="1534"/>
      <c r="CL180" s="1534"/>
      <c r="CM180" s="1534"/>
      <c r="CN180" s="1534"/>
      <c r="CO180" s="1534"/>
      <c r="CP180" s="1534"/>
      <c r="CQ180" s="1534"/>
      <c r="CR180" s="1534"/>
      <c r="CS180" s="1534"/>
      <c r="CT180" s="1534"/>
    </row>
    <row r="181" spans="1:98" s="1540" customFormat="1" ht="15.75" hidden="1" customHeight="1" x14ac:dyDescent="0.35">
      <c r="A181" s="1558"/>
      <c r="B181" s="1559"/>
      <c r="C181" s="1559"/>
      <c r="D181" s="1559"/>
      <c r="E181" s="1559"/>
      <c r="F181" s="1559"/>
      <c r="G181" s="1560"/>
      <c r="H181" s="1559"/>
      <c r="I181" s="1561"/>
      <c r="J181" s="1561"/>
      <c r="K181" s="1562" t="str">
        <f t="shared" si="1"/>
        <v>Fuel-fired Instant Condensing</v>
      </c>
      <c r="L181" s="1565">
        <f t="shared" si="2"/>
        <v>0.8</v>
      </c>
      <c r="M181" s="1561"/>
      <c r="N181" s="1563"/>
      <c r="O181" s="1564"/>
      <c r="P181" s="1564"/>
      <c r="Q181" s="1466"/>
      <c r="R181" s="1466"/>
      <c r="S181" s="1466"/>
      <c r="T181" s="1466"/>
      <c r="U181" s="1466"/>
      <c r="V181" s="1465"/>
      <c r="W181" s="1465"/>
      <c r="X181" s="1465"/>
      <c r="Y181" s="313"/>
      <c r="Z181" s="313"/>
      <c r="AA181" s="1534"/>
      <c r="AB181" s="1534"/>
      <c r="AC181" s="1534"/>
      <c r="AD181" s="1534"/>
      <c r="AE181" s="1534"/>
      <c r="AF181" s="1534"/>
      <c r="AG181" s="1534"/>
      <c r="AH181" s="1534"/>
      <c r="AI181" s="1534"/>
      <c r="AJ181" s="1534"/>
      <c r="AK181" s="1534"/>
      <c r="AL181" s="1534"/>
      <c r="AM181" s="1534"/>
      <c r="AN181" s="1534"/>
      <c r="AO181" s="1534"/>
      <c r="AP181" s="1534"/>
      <c r="AQ181" s="1534"/>
      <c r="AR181" s="1534"/>
      <c r="AS181" s="1534"/>
      <c r="AT181" s="1534"/>
      <c r="AU181" s="1534"/>
      <c r="AV181" s="1534"/>
      <c r="AW181" s="1534"/>
      <c r="AX181" s="1534"/>
      <c r="AY181" s="1534"/>
      <c r="AZ181" s="1534"/>
      <c r="BA181" s="1534"/>
      <c r="BB181" s="1534"/>
      <c r="BC181" s="1534"/>
      <c r="BD181" s="1534"/>
      <c r="BE181" s="1534"/>
      <c r="BF181" s="1534"/>
      <c r="BG181" s="1534"/>
      <c r="BH181" s="1534"/>
      <c r="BI181" s="1534"/>
      <c r="BJ181" s="1534"/>
      <c r="BK181" s="1534"/>
      <c r="BL181" s="1534"/>
      <c r="BM181" s="1534"/>
      <c r="BN181" s="1534"/>
      <c r="BO181" s="1534"/>
      <c r="BP181" s="1534"/>
      <c r="BQ181" s="1534"/>
      <c r="BR181" s="1534"/>
      <c r="BS181" s="1534"/>
      <c r="BT181" s="1534"/>
      <c r="BU181" s="1534"/>
      <c r="BV181" s="1534"/>
      <c r="BW181" s="1534"/>
      <c r="BX181" s="1534"/>
      <c r="BY181" s="1534"/>
      <c r="BZ181" s="1534"/>
      <c r="CA181" s="1534"/>
      <c r="CB181" s="1534"/>
      <c r="CC181" s="1534"/>
      <c r="CD181" s="1534"/>
      <c r="CE181" s="1534"/>
      <c r="CF181" s="1534"/>
      <c r="CG181" s="1534"/>
      <c r="CH181" s="1534"/>
      <c r="CI181" s="1534"/>
      <c r="CJ181" s="1534"/>
      <c r="CK181" s="1534"/>
      <c r="CL181" s="1534"/>
      <c r="CM181" s="1534"/>
      <c r="CN181" s="1534"/>
      <c r="CO181" s="1534"/>
      <c r="CP181" s="1534"/>
      <c r="CQ181" s="1534"/>
      <c r="CR181" s="1534"/>
      <c r="CS181" s="1534"/>
      <c r="CT181" s="1534"/>
    </row>
    <row r="182" spans="1:98" s="1540" customFormat="1" ht="15.75" hidden="1" customHeight="1" x14ac:dyDescent="0.35">
      <c r="A182" s="1558">
        <v>6</v>
      </c>
      <c r="B182" s="1559" t="s">
        <v>561</v>
      </c>
      <c r="C182" s="1559">
        <f>equipment_weight</f>
        <v>0.5</v>
      </c>
      <c r="D182" s="1559" t="s">
        <v>251</v>
      </c>
      <c r="E182" s="1559">
        <f>condition_weight</f>
        <v>0.30000000000000004</v>
      </c>
      <c r="F182" s="1559" t="s">
        <v>248</v>
      </c>
      <c r="G182" s="1560">
        <v>1</v>
      </c>
      <c r="H182" s="1559"/>
      <c r="I182" s="1565" t="s">
        <v>586</v>
      </c>
      <c r="J182" s="1561" t="s">
        <v>587</v>
      </c>
      <c r="K182" s="1566" t="s">
        <v>588</v>
      </c>
      <c r="L182" s="1567">
        <v>2</v>
      </c>
      <c r="M182" s="1561">
        <f>G182*E182*C182</f>
        <v>0.15000000000000002</v>
      </c>
      <c r="N182" s="1563" t="e">
        <f>VLOOKUP(equipment_condition,K182:L184,2,FALSE)</f>
        <v>#N/A</v>
      </c>
      <c r="O182" s="1564" t="e">
        <f>N182*M182/2</f>
        <v>#N/A</v>
      </c>
      <c r="P182" s="1564"/>
      <c r="Q182" s="1466"/>
      <c r="R182" s="1466"/>
      <c r="S182" s="1466"/>
      <c r="T182" s="1466"/>
      <c r="U182" s="1466"/>
      <c r="V182" s="1465"/>
      <c r="W182" s="1465"/>
      <c r="X182" s="1465"/>
      <c r="Y182" s="313"/>
      <c r="Z182" s="313"/>
      <c r="AA182" s="1534"/>
      <c r="AB182" s="1534"/>
      <c r="AC182" s="1534"/>
      <c r="AD182" s="1534"/>
      <c r="AE182" s="1534"/>
      <c r="AF182" s="1534"/>
      <c r="AG182" s="1534"/>
      <c r="AH182" s="1534"/>
      <c r="AI182" s="1534"/>
      <c r="AJ182" s="1534"/>
      <c r="AK182" s="1534"/>
      <c r="AL182" s="1534"/>
      <c r="AM182" s="1534"/>
      <c r="AN182" s="1534"/>
      <c r="AO182" s="1534"/>
      <c r="AP182" s="1534"/>
      <c r="AQ182" s="1534"/>
      <c r="AR182" s="1534"/>
      <c r="AS182" s="1534"/>
      <c r="AT182" s="1534"/>
      <c r="AU182" s="1534"/>
      <c r="AV182" s="1534"/>
      <c r="AW182" s="1534"/>
      <c r="AX182" s="1534"/>
      <c r="AY182" s="1534"/>
      <c r="AZ182" s="1534"/>
      <c r="BA182" s="1534"/>
      <c r="BB182" s="1534"/>
      <c r="BC182" s="1534"/>
      <c r="BD182" s="1534"/>
      <c r="BE182" s="1534"/>
      <c r="BF182" s="1534"/>
      <c r="BG182" s="1534"/>
      <c r="BH182" s="1534"/>
      <c r="BI182" s="1534"/>
      <c r="BJ182" s="1534"/>
      <c r="BK182" s="1534"/>
      <c r="BL182" s="1534"/>
      <c r="BM182" s="1534"/>
      <c r="BN182" s="1534"/>
      <c r="BO182" s="1534"/>
      <c r="BP182" s="1534"/>
      <c r="BQ182" s="1534"/>
      <c r="BR182" s="1534"/>
      <c r="BS182" s="1534"/>
      <c r="BT182" s="1534"/>
      <c r="BU182" s="1534"/>
      <c r="BV182" s="1534"/>
      <c r="BW182" s="1534"/>
      <c r="BX182" s="1534"/>
      <c r="BY182" s="1534"/>
      <c r="BZ182" s="1534"/>
      <c r="CA182" s="1534"/>
      <c r="CB182" s="1534"/>
      <c r="CC182" s="1534"/>
      <c r="CD182" s="1534"/>
      <c r="CE182" s="1534"/>
      <c r="CF182" s="1534"/>
      <c r="CG182" s="1534"/>
      <c r="CH182" s="1534"/>
      <c r="CI182" s="1534"/>
      <c r="CJ182" s="1534"/>
      <c r="CK182" s="1534"/>
      <c r="CL182" s="1534"/>
      <c r="CM182" s="1534"/>
      <c r="CN182" s="1534"/>
      <c r="CO182" s="1534"/>
      <c r="CP182" s="1534"/>
      <c r="CQ182" s="1534"/>
      <c r="CR182" s="1534"/>
      <c r="CS182" s="1534"/>
      <c r="CT182" s="1534"/>
    </row>
    <row r="183" spans="1:98" s="1540" customFormat="1" ht="15.75" hidden="1" customHeight="1" x14ac:dyDescent="0.35">
      <c r="A183" s="1558"/>
      <c r="B183" s="1559"/>
      <c r="C183" s="1559"/>
      <c r="D183" s="1559"/>
      <c r="E183" s="1559"/>
      <c r="F183" s="1559"/>
      <c r="G183" s="1560"/>
      <c r="H183" s="1559"/>
      <c r="I183" s="1565"/>
      <c r="J183" s="1561"/>
      <c r="K183" s="1566" t="s">
        <v>589</v>
      </c>
      <c r="L183" s="1561">
        <v>1</v>
      </c>
      <c r="M183" s="1561"/>
      <c r="N183" s="1563"/>
      <c r="O183" s="1564"/>
      <c r="P183" s="1564"/>
      <c r="Q183" s="1466"/>
      <c r="R183" s="1466"/>
      <c r="S183" s="1466"/>
      <c r="T183" s="1466"/>
      <c r="U183" s="1466"/>
      <c r="V183" s="1465"/>
      <c r="W183" s="1465"/>
      <c r="X183" s="1465"/>
      <c r="Y183" s="313"/>
      <c r="Z183" s="313"/>
      <c r="AA183" s="1534"/>
      <c r="AB183" s="1534"/>
      <c r="AC183" s="1534"/>
      <c r="AD183" s="1534"/>
      <c r="AE183" s="1534"/>
      <c r="AF183" s="1534"/>
      <c r="AG183" s="1534"/>
      <c r="AH183" s="1534"/>
      <c r="AI183" s="1534"/>
      <c r="AJ183" s="1534"/>
      <c r="AK183" s="1534"/>
      <c r="AL183" s="1534"/>
      <c r="AM183" s="1534"/>
      <c r="AN183" s="1534"/>
      <c r="AO183" s="1534"/>
      <c r="AP183" s="1534"/>
      <c r="AQ183" s="1534"/>
      <c r="AR183" s="1534"/>
      <c r="AS183" s="1534"/>
      <c r="AT183" s="1534"/>
      <c r="AU183" s="1534"/>
      <c r="AV183" s="1534"/>
      <c r="AW183" s="1534"/>
      <c r="AX183" s="1534"/>
      <c r="AY183" s="1534"/>
      <c r="AZ183" s="1534"/>
      <c r="BA183" s="1534"/>
      <c r="BB183" s="1534"/>
      <c r="BC183" s="1534"/>
      <c r="BD183" s="1534"/>
      <c r="BE183" s="1534"/>
      <c r="BF183" s="1534"/>
      <c r="BG183" s="1534"/>
      <c r="BH183" s="1534"/>
      <c r="BI183" s="1534"/>
      <c r="BJ183" s="1534"/>
      <c r="BK183" s="1534"/>
      <c r="BL183" s="1534"/>
      <c r="BM183" s="1534"/>
      <c r="BN183" s="1534"/>
      <c r="BO183" s="1534"/>
      <c r="BP183" s="1534"/>
      <c r="BQ183" s="1534"/>
      <c r="BR183" s="1534"/>
      <c r="BS183" s="1534"/>
      <c r="BT183" s="1534"/>
      <c r="BU183" s="1534"/>
      <c r="BV183" s="1534"/>
      <c r="BW183" s="1534"/>
      <c r="BX183" s="1534"/>
      <c r="BY183" s="1534"/>
      <c r="BZ183" s="1534"/>
      <c r="CA183" s="1534"/>
      <c r="CB183" s="1534"/>
      <c r="CC183" s="1534"/>
      <c r="CD183" s="1534"/>
      <c r="CE183" s="1534"/>
      <c r="CF183" s="1534"/>
      <c r="CG183" s="1534"/>
      <c r="CH183" s="1534"/>
      <c r="CI183" s="1534"/>
      <c r="CJ183" s="1534"/>
      <c r="CK183" s="1534"/>
      <c r="CL183" s="1534"/>
      <c r="CM183" s="1534"/>
      <c r="CN183" s="1534"/>
      <c r="CO183" s="1534"/>
      <c r="CP183" s="1534"/>
      <c r="CQ183" s="1534"/>
      <c r="CR183" s="1534"/>
      <c r="CS183" s="1534"/>
      <c r="CT183" s="1534"/>
    </row>
    <row r="184" spans="1:98" s="1540" customFormat="1" ht="15.75" hidden="1" customHeight="1" x14ac:dyDescent="0.35">
      <c r="A184" s="1558"/>
      <c r="B184" s="1559"/>
      <c r="C184" s="1559"/>
      <c r="D184" s="1559"/>
      <c r="E184" s="1559"/>
      <c r="F184" s="1559"/>
      <c r="G184" s="1560"/>
      <c r="H184" s="1559"/>
      <c r="I184" s="1565"/>
      <c r="J184" s="1561"/>
      <c r="K184" s="1566" t="s">
        <v>590</v>
      </c>
      <c r="L184" s="1561">
        <v>0</v>
      </c>
      <c r="M184" s="1561"/>
      <c r="N184" s="1563"/>
      <c r="O184" s="1564"/>
      <c r="P184" s="1564"/>
      <c r="Q184" s="1466"/>
      <c r="R184" s="1466"/>
      <c r="S184" s="1466"/>
      <c r="T184" s="1466"/>
      <c r="U184" s="1466"/>
      <c r="V184" s="1465"/>
      <c r="W184" s="1465"/>
      <c r="X184" s="1465"/>
      <c r="Y184" s="313"/>
      <c r="Z184" s="313"/>
      <c r="AA184" s="1534"/>
      <c r="AB184" s="1534"/>
      <c r="AC184" s="1534"/>
      <c r="AD184" s="1534"/>
      <c r="AE184" s="1534"/>
      <c r="AF184" s="1534"/>
      <c r="AG184" s="1534"/>
      <c r="AH184" s="1534"/>
      <c r="AI184" s="1534"/>
      <c r="AJ184" s="1534"/>
      <c r="AK184" s="1534"/>
      <c r="AL184" s="1534"/>
      <c r="AM184" s="1534"/>
      <c r="AN184" s="1534"/>
      <c r="AO184" s="1534"/>
      <c r="AP184" s="1534"/>
      <c r="AQ184" s="1534"/>
      <c r="AR184" s="1534"/>
      <c r="AS184" s="1534"/>
      <c r="AT184" s="1534"/>
      <c r="AU184" s="1534"/>
      <c r="AV184" s="1534"/>
      <c r="AW184" s="1534"/>
      <c r="AX184" s="1534"/>
      <c r="AY184" s="1534"/>
      <c r="AZ184" s="1534"/>
      <c r="BA184" s="1534"/>
      <c r="BB184" s="1534"/>
      <c r="BC184" s="1534"/>
      <c r="BD184" s="1534"/>
      <c r="BE184" s="1534"/>
      <c r="BF184" s="1534"/>
      <c r="BG184" s="1534"/>
      <c r="BH184" s="1534"/>
      <c r="BI184" s="1534"/>
      <c r="BJ184" s="1534"/>
      <c r="BK184" s="1534"/>
      <c r="BL184" s="1534"/>
      <c r="BM184" s="1534"/>
      <c r="BN184" s="1534"/>
      <c r="BO184" s="1534"/>
      <c r="BP184" s="1534"/>
      <c r="BQ184" s="1534"/>
      <c r="BR184" s="1534"/>
      <c r="BS184" s="1534"/>
      <c r="BT184" s="1534"/>
      <c r="BU184" s="1534"/>
      <c r="BV184" s="1534"/>
      <c r="BW184" s="1534"/>
      <c r="BX184" s="1534"/>
      <c r="BY184" s="1534"/>
      <c r="BZ184" s="1534"/>
      <c r="CA184" s="1534"/>
      <c r="CB184" s="1534"/>
      <c r="CC184" s="1534"/>
      <c r="CD184" s="1534"/>
      <c r="CE184" s="1534"/>
      <c r="CF184" s="1534"/>
      <c r="CG184" s="1534"/>
      <c r="CH184" s="1534"/>
      <c r="CI184" s="1534"/>
      <c r="CJ184" s="1534"/>
      <c r="CK184" s="1534"/>
      <c r="CL184" s="1534"/>
      <c r="CM184" s="1534"/>
      <c r="CN184" s="1534"/>
      <c r="CO184" s="1534"/>
      <c r="CP184" s="1534"/>
      <c r="CQ184" s="1534"/>
      <c r="CR184" s="1534"/>
      <c r="CS184" s="1534"/>
      <c r="CT184" s="1534"/>
    </row>
    <row r="185" spans="1:98" s="1540" customFormat="1" ht="15.75" hidden="1" customHeight="1" x14ac:dyDescent="0.35">
      <c r="A185" s="1558">
        <v>7</v>
      </c>
      <c r="B185" s="1559" t="s">
        <v>561</v>
      </c>
      <c r="C185" s="1559">
        <f>equipment_weight</f>
        <v>0.5</v>
      </c>
      <c r="D185" s="1559" t="s">
        <v>352</v>
      </c>
      <c r="E185" s="1559">
        <f>efficiency_weight</f>
        <v>0.7</v>
      </c>
      <c r="F185" s="1559" t="s">
        <v>583</v>
      </c>
      <c r="G185" s="1560" t="e" cm="1">
        <f t="array" ref="G185">IF(OR(AND(storage_vs_instant="Storage", equipment_age="&gt;15 years old"), storage_vs_instant="Instant"),(1-G175)/(VLOOKUP(CONCATENATE(storage_vs_instant,"_",fuel_type),H199:I202,2,FALSE)-1), (1-G175)/(VLOOKUP(CONCATENATE(storage_vs_instant,"_",fuel_type),H199:I202,2,FALSE)-2))</f>
        <v>#N/A</v>
      </c>
      <c r="H185" s="1559"/>
      <c r="I185" s="1565" t="s">
        <v>591</v>
      </c>
      <c r="J185" s="1561" t="s">
        <v>592</v>
      </c>
      <c r="K185" s="1566" t="s">
        <v>593</v>
      </c>
      <c r="L185" s="1567">
        <v>0</v>
      </c>
      <c r="M185" s="1561" t="e">
        <f>G185*E185*C185</f>
        <v>#N/A</v>
      </c>
      <c r="N185" s="1563" t="e">
        <f>VLOOKUP(equipment_age,K185:L187,2,FALSE)</f>
        <v>#N/A</v>
      </c>
      <c r="O185" s="1564" t="e">
        <f>N185*M185/2</f>
        <v>#N/A</v>
      </c>
      <c r="P185" s="1564"/>
      <c r="Q185" s="1466"/>
      <c r="R185" s="1466"/>
      <c r="S185" s="1466"/>
      <c r="T185" s="1466"/>
      <c r="U185" s="1466"/>
      <c r="V185" s="1465"/>
      <c r="W185" s="1465"/>
      <c r="X185" s="1465"/>
      <c r="Y185" s="313"/>
      <c r="Z185" s="313"/>
      <c r="AA185" s="1534"/>
      <c r="AB185" s="1534"/>
      <c r="AC185" s="1534"/>
      <c r="AD185" s="1534"/>
      <c r="AE185" s="1534"/>
      <c r="AF185" s="1534"/>
      <c r="AG185" s="1534"/>
      <c r="AH185" s="1534"/>
      <c r="AI185" s="1534"/>
      <c r="AJ185" s="1534"/>
      <c r="AK185" s="1534"/>
      <c r="AL185" s="1534"/>
      <c r="AM185" s="1534"/>
      <c r="AN185" s="1534"/>
      <c r="AO185" s="1534"/>
      <c r="AP185" s="1534"/>
      <c r="AQ185" s="1534"/>
      <c r="AR185" s="1534"/>
      <c r="AS185" s="1534"/>
      <c r="AT185" s="1534"/>
      <c r="AU185" s="1534"/>
      <c r="AV185" s="1534"/>
      <c r="AW185" s="1534"/>
      <c r="AX185" s="1534"/>
      <c r="AY185" s="1534"/>
      <c r="AZ185" s="1534"/>
      <c r="BA185" s="1534"/>
      <c r="BB185" s="1534"/>
      <c r="BC185" s="1534"/>
      <c r="BD185" s="1534"/>
      <c r="BE185" s="1534"/>
      <c r="BF185" s="1534"/>
      <c r="BG185" s="1534"/>
      <c r="BH185" s="1534"/>
      <c r="BI185" s="1534"/>
      <c r="BJ185" s="1534"/>
      <c r="BK185" s="1534"/>
      <c r="BL185" s="1534"/>
      <c r="BM185" s="1534"/>
      <c r="BN185" s="1534"/>
      <c r="BO185" s="1534"/>
      <c r="BP185" s="1534"/>
      <c r="BQ185" s="1534"/>
      <c r="BR185" s="1534"/>
      <c r="BS185" s="1534"/>
      <c r="BT185" s="1534"/>
      <c r="BU185" s="1534"/>
      <c r="BV185" s="1534"/>
      <c r="BW185" s="1534"/>
      <c r="BX185" s="1534"/>
      <c r="BY185" s="1534"/>
      <c r="BZ185" s="1534"/>
      <c r="CA185" s="1534"/>
      <c r="CB185" s="1534"/>
      <c r="CC185" s="1534"/>
      <c r="CD185" s="1534"/>
      <c r="CE185" s="1534"/>
      <c r="CF185" s="1534"/>
      <c r="CG185" s="1534"/>
      <c r="CH185" s="1534"/>
      <c r="CI185" s="1534"/>
      <c r="CJ185" s="1534"/>
      <c r="CK185" s="1534"/>
      <c r="CL185" s="1534"/>
      <c r="CM185" s="1534"/>
      <c r="CN185" s="1534"/>
      <c r="CO185" s="1534"/>
      <c r="CP185" s="1534"/>
      <c r="CQ185" s="1534"/>
      <c r="CR185" s="1534"/>
      <c r="CS185" s="1534"/>
      <c r="CT185" s="1534"/>
    </row>
    <row r="186" spans="1:98" s="1540" customFormat="1" ht="15.75" hidden="1" customHeight="1" x14ac:dyDescent="0.35">
      <c r="A186" s="1558"/>
      <c r="B186" s="1559"/>
      <c r="C186" s="1559"/>
      <c r="D186" s="1559"/>
      <c r="E186" s="1559"/>
      <c r="F186" s="1559"/>
      <c r="G186" s="1560"/>
      <c r="H186" s="1559"/>
      <c r="I186" s="1565"/>
      <c r="J186" s="1561"/>
      <c r="K186" s="1566" t="s">
        <v>594</v>
      </c>
      <c r="L186" s="1561">
        <v>1</v>
      </c>
      <c r="M186" s="1561"/>
      <c r="N186" s="1563"/>
      <c r="O186" s="1564"/>
      <c r="P186" s="1564"/>
      <c r="Q186" s="1466"/>
      <c r="R186" s="1466"/>
      <c r="S186" s="1466"/>
      <c r="T186" s="1466"/>
      <c r="U186" s="1466"/>
      <c r="V186" s="1465"/>
      <c r="W186" s="1465"/>
      <c r="X186" s="1465"/>
      <c r="Y186" s="313"/>
      <c r="Z186" s="313"/>
      <c r="AA186" s="1534"/>
      <c r="AB186" s="1534"/>
      <c r="AC186" s="1534"/>
      <c r="AD186" s="1534"/>
      <c r="AE186" s="1534"/>
      <c r="AF186" s="1534"/>
      <c r="AG186" s="1534"/>
      <c r="AH186" s="1534"/>
      <c r="AI186" s="1534"/>
      <c r="AJ186" s="1534"/>
      <c r="AK186" s="1534"/>
      <c r="AL186" s="1534"/>
      <c r="AM186" s="1534"/>
      <c r="AN186" s="1534"/>
      <c r="AO186" s="1534"/>
      <c r="AP186" s="1534"/>
      <c r="AQ186" s="1534"/>
      <c r="AR186" s="1534"/>
      <c r="AS186" s="1534"/>
      <c r="AT186" s="1534"/>
      <c r="AU186" s="1534"/>
      <c r="AV186" s="1534"/>
      <c r="AW186" s="1534"/>
      <c r="AX186" s="1534"/>
      <c r="AY186" s="1534"/>
      <c r="AZ186" s="1534"/>
      <c r="BA186" s="1534"/>
      <c r="BB186" s="1534"/>
      <c r="BC186" s="1534"/>
      <c r="BD186" s="1534"/>
      <c r="BE186" s="1534"/>
      <c r="BF186" s="1534"/>
      <c r="BG186" s="1534"/>
      <c r="BH186" s="1534"/>
      <c r="BI186" s="1534"/>
      <c r="BJ186" s="1534"/>
      <c r="BK186" s="1534"/>
      <c r="BL186" s="1534"/>
      <c r="BM186" s="1534"/>
      <c r="BN186" s="1534"/>
      <c r="BO186" s="1534"/>
      <c r="BP186" s="1534"/>
      <c r="BQ186" s="1534"/>
      <c r="BR186" s="1534"/>
      <c r="BS186" s="1534"/>
      <c r="BT186" s="1534"/>
      <c r="BU186" s="1534"/>
      <c r="BV186" s="1534"/>
      <c r="BW186" s="1534"/>
      <c r="BX186" s="1534"/>
      <c r="BY186" s="1534"/>
      <c r="BZ186" s="1534"/>
      <c r="CA186" s="1534"/>
      <c r="CB186" s="1534"/>
      <c r="CC186" s="1534"/>
      <c r="CD186" s="1534"/>
      <c r="CE186" s="1534"/>
      <c r="CF186" s="1534"/>
      <c r="CG186" s="1534"/>
      <c r="CH186" s="1534"/>
      <c r="CI186" s="1534"/>
      <c r="CJ186" s="1534"/>
      <c r="CK186" s="1534"/>
      <c r="CL186" s="1534"/>
      <c r="CM186" s="1534"/>
      <c r="CN186" s="1534"/>
      <c r="CO186" s="1534"/>
      <c r="CP186" s="1534"/>
      <c r="CQ186" s="1534"/>
      <c r="CR186" s="1534"/>
      <c r="CS186" s="1534"/>
      <c r="CT186" s="1534"/>
    </row>
    <row r="187" spans="1:98" s="1540" customFormat="1" ht="15.75" hidden="1" customHeight="1" x14ac:dyDescent="0.35">
      <c r="A187" s="1558"/>
      <c r="B187" s="1559"/>
      <c r="C187" s="1559"/>
      <c r="D187" s="1559"/>
      <c r="E187" s="1559"/>
      <c r="F187" s="1559"/>
      <c r="G187" s="1560"/>
      <c r="H187" s="1559"/>
      <c r="I187" s="1565"/>
      <c r="J187" s="1561"/>
      <c r="K187" s="1566" t="s">
        <v>595</v>
      </c>
      <c r="L187" s="1561">
        <v>2</v>
      </c>
      <c r="M187" s="1561"/>
      <c r="N187" s="1563"/>
      <c r="O187" s="1564"/>
      <c r="P187" s="1564"/>
      <c r="Q187" s="1466"/>
      <c r="R187" s="1466"/>
      <c r="S187" s="1466"/>
      <c r="T187" s="1466"/>
      <c r="U187" s="1466"/>
      <c r="V187" s="1465"/>
      <c r="W187" s="1465"/>
      <c r="X187" s="1465"/>
      <c r="Y187" s="313"/>
      <c r="Z187" s="313"/>
      <c r="AA187" s="1534"/>
      <c r="AB187" s="1534"/>
      <c r="AC187" s="1534"/>
      <c r="AD187" s="1534"/>
      <c r="AE187" s="1534"/>
      <c r="AF187" s="1534"/>
      <c r="AG187" s="1534"/>
      <c r="AH187" s="1534"/>
      <c r="AI187" s="1534"/>
      <c r="AJ187" s="1534"/>
      <c r="AK187" s="1534"/>
      <c r="AL187" s="1534"/>
      <c r="AM187" s="1534"/>
      <c r="AN187" s="1534"/>
      <c r="AO187" s="1534"/>
      <c r="AP187" s="1534"/>
      <c r="AQ187" s="1534"/>
      <c r="AR187" s="1534"/>
      <c r="AS187" s="1534"/>
      <c r="AT187" s="1534"/>
      <c r="AU187" s="1534"/>
      <c r="AV187" s="1534"/>
      <c r="AW187" s="1534"/>
      <c r="AX187" s="1534"/>
      <c r="AY187" s="1534"/>
      <c r="AZ187" s="1534"/>
      <c r="BA187" s="1534"/>
      <c r="BB187" s="1534"/>
      <c r="BC187" s="1534"/>
      <c r="BD187" s="1534"/>
      <c r="BE187" s="1534"/>
      <c r="BF187" s="1534"/>
      <c r="BG187" s="1534"/>
      <c r="BH187" s="1534"/>
      <c r="BI187" s="1534"/>
      <c r="BJ187" s="1534"/>
      <c r="BK187" s="1534"/>
      <c r="BL187" s="1534"/>
      <c r="BM187" s="1534"/>
      <c r="BN187" s="1534"/>
      <c r="BO187" s="1534"/>
      <c r="BP187" s="1534"/>
      <c r="BQ187" s="1534"/>
      <c r="BR187" s="1534"/>
      <c r="BS187" s="1534"/>
      <c r="BT187" s="1534"/>
      <c r="BU187" s="1534"/>
      <c r="BV187" s="1534"/>
      <c r="BW187" s="1534"/>
      <c r="BX187" s="1534"/>
      <c r="BY187" s="1534"/>
      <c r="BZ187" s="1534"/>
      <c r="CA187" s="1534"/>
      <c r="CB187" s="1534"/>
      <c r="CC187" s="1534"/>
      <c r="CD187" s="1534"/>
      <c r="CE187" s="1534"/>
      <c r="CF187" s="1534"/>
      <c r="CG187" s="1534"/>
      <c r="CH187" s="1534"/>
      <c r="CI187" s="1534"/>
      <c r="CJ187" s="1534"/>
      <c r="CK187" s="1534"/>
      <c r="CL187" s="1534"/>
      <c r="CM187" s="1534"/>
      <c r="CN187" s="1534"/>
      <c r="CO187" s="1534"/>
      <c r="CP187" s="1534"/>
      <c r="CQ187" s="1534"/>
      <c r="CR187" s="1534"/>
      <c r="CS187" s="1534"/>
      <c r="CT187" s="1534"/>
    </row>
    <row r="188" spans="1:98" s="1540" customFormat="1" ht="15" hidden="1" customHeight="1" x14ac:dyDescent="0.35">
      <c r="A188" s="1558">
        <v>8</v>
      </c>
      <c r="B188" s="1559" t="s">
        <v>561</v>
      </c>
      <c r="C188" s="1559">
        <f>equipment_weight</f>
        <v>0.5</v>
      </c>
      <c r="D188" s="1559" t="s">
        <v>352</v>
      </c>
      <c r="E188" s="1559">
        <f>efficiency_weight</f>
        <v>0.7</v>
      </c>
      <c r="F188" s="1559" t="s">
        <v>583</v>
      </c>
      <c r="G188" s="1560" t="e" cm="1">
        <f t="array" ref="G188">IF(AND(storage_vs_instant="Storage",equipment_age="&gt;15 years old"),IF(OR(AND(storage_vs_instant="Storage", equipment_age="&gt;15 years old"), storage_vs_instant="Instant"),(1-G175)/(VLOOKUP(CONCATENATE(storage_vs_instant,"_",fuel_type),H199:I202,2,FALSE)-1), (1-G175)/(VLOOKUP(CONCATENATE(storage_vs_instant,"_",fuel_type),H199:I202,2,FALSE)-2)),0)</f>
        <v>#N/A</v>
      </c>
      <c r="H188" s="1559"/>
      <c r="I188" s="1565" t="s">
        <v>596</v>
      </c>
      <c r="J188" s="1561" t="s">
        <v>597</v>
      </c>
      <c r="K188" s="1566" t="s">
        <v>598</v>
      </c>
      <c r="L188" s="1567">
        <v>2</v>
      </c>
      <c r="M188" s="1561" t="e">
        <f>IF(AND(storage_vs_instant="Storage",equipment_age="&gt;15 years old"),G188*E188*C188,0)</f>
        <v>#N/A</v>
      </c>
      <c r="N188" s="1563" t="e">
        <f>IF(AND(storage_vs_instant="Storage",equipment_age="&gt;15 years old"),VLOOKUP(insulation_blanket,K188:L189,2,FALSE),0)</f>
        <v>#N/A</v>
      </c>
      <c r="O188" s="1564" t="e">
        <f>N188*M188/2</f>
        <v>#N/A</v>
      </c>
      <c r="P188" s="1564" t="s">
        <v>599</v>
      </c>
      <c r="Q188" s="1466"/>
      <c r="R188" s="1466"/>
      <c r="S188" s="1466"/>
      <c r="T188" s="1466"/>
      <c r="U188" s="1466"/>
      <c r="V188" s="1465"/>
      <c r="W188" s="1465"/>
      <c r="X188" s="1465"/>
      <c r="Y188" s="313"/>
      <c r="Z188" s="313"/>
      <c r="AA188" s="1534"/>
      <c r="AB188" s="1534"/>
      <c r="AC188" s="1534"/>
      <c r="AD188" s="1534"/>
      <c r="AE188" s="1534"/>
      <c r="AF188" s="1534"/>
      <c r="AG188" s="1534"/>
      <c r="AH188" s="1534"/>
      <c r="AI188" s="1534"/>
      <c r="AJ188" s="1534"/>
      <c r="AK188" s="1534"/>
      <c r="AL188" s="1534"/>
      <c r="AM188" s="1534"/>
      <c r="AN188" s="1534"/>
      <c r="AO188" s="1534"/>
      <c r="AP188" s="1534"/>
      <c r="AQ188" s="1534"/>
      <c r="AR188" s="1534"/>
      <c r="AS188" s="1534"/>
      <c r="AT188" s="1534"/>
      <c r="AU188" s="1534"/>
      <c r="AV188" s="1534"/>
      <c r="AW188" s="1534"/>
      <c r="AX188" s="1534"/>
      <c r="AY188" s="1534"/>
      <c r="AZ188" s="1534"/>
      <c r="BA188" s="1534"/>
      <c r="BB188" s="1534"/>
      <c r="BC188" s="1534"/>
      <c r="BD188" s="1534"/>
      <c r="BE188" s="1534"/>
      <c r="BF188" s="1534"/>
      <c r="BG188" s="1534"/>
      <c r="BH188" s="1534"/>
      <c r="BI188" s="1534"/>
      <c r="BJ188" s="1534"/>
      <c r="BK188" s="1534"/>
      <c r="BL188" s="1534"/>
      <c r="BM188" s="1534"/>
      <c r="BN188" s="1534"/>
      <c r="BO188" s="1534"/>
      <c r="BP188" s="1534"/>
      <c r="BQ188" s="1534"/>
      <c r="BR188" s="1534"/>
      <c r="BS188" s="1534"/>
      <c r="BT188" s="1534"/>
      <c r="BU188" s="1534"/>
      <c r="BV188" s="1534"/>
      <c r="BW188" s="1534"/>
      <c r="BX188" s="1534"/>
      <c r="BY188" s="1534"/>
      <c r="BZ188" s="1534"/>
      <c r="CA188" s="1534"/>
      <c r="CB188" s="1534"/>
      <c r="CC188" s="1534"/>
      <c r="CD188" s="1534"/>
      <c r="CE188" s="1534"/>
      <c r="CF188" s="1534"/>
      <c r="CG188" s="1534"/>
      <c r="CH188" s="1534"/>
      <c r="CI188" s="1534"/>
      <c r="CJ188" s="1534"/>
      <c r="CK188" s="1534"/>
      <c r="CL188" s="1534"/>
      <c r="CM188" s="1534"/>
      <c r="CN188" s="1534"/>
      <c r="CO188" s="1534"/>
      <c r="CP188" s="1534"/>
      <c r="CQ188" s="1534"/>
      <c r="CR188" s="1534"/>
      <c r="CS188" s="1534"/>
      <c r="CT188" s="1534"/>
    </row>
    <row r="189" spans="1:98" s="1540" customFormat="1" ht="15.75" hidden="1" customHeight="1" x14ac:dyDescent="0.35">
      <c r="A189" s="1558"/>
      <c r="B189" s="1559"/>
      <c r="C189" s="1559"/>
      <c r="D189" s="1559"/>
      <c r="E189" s="1559"/>
      <c r="F189" s="1559"/>
      <c r="G189" s="1560"/>
      <c r="H189" s="1559"/>
      <c r="I189" s="1565"/>
      <c r="J189" s="1561"/>
      <c r="K189" s="1566" t="s">
        <v>600</v>
      </c>
      <c r="L189" s="1561">
        <v>1</v>
      </c>
      <c r="M189" s="1561"/>
      <c r="N189" s="1563"/>
      <c r="O189" s="1564"/>
      <c r="P189" s="1564"/>
      <c r="Q189" s="1466"/>
      <c r="R189" s="1466"/>
      <c r="S189" s="1466"/>
      <c r="T189" s="1466"/>
      <c r="U189" s="1466"/>
      <c r="V189" s="1465"/>
      <c r="W189" s="1465"/>
      <c r="X189" s="1465"/>
      <c r="Y189" s="313"/>
      <c r="Z189" s="313"/>
      <c r="AA189" s="1534"/>
      <c r="AB189" s="1534"/>
      <c r="AC189" s="1534"/>
      <c r="AD189" s="1534"/>
      <c r="AE189" s="1534"/>
      <c r="AF189" s="1534"/>
      <c r="AG189" s="1534"/>
      <c r="AH189" s="1534"/>
      <c r="AI189" s="1534"/>
      <c r="AJ189" s="1534"/>
      <c r="AK189" s="1534"/>
      <c r="AL189" s="1534"/>
      <c r="AM189" s="1534"/>
      <c r="AN189" s="1534"/>
      <c r="AO189" s="1534"/>
      <c r="AP189" s="1534"/>
      <c r="AQ189" s="1534"/>
      <c r="AR189" s="1534"/>
      <c r="AS189" s="1534"/>
      <c r="AT189" s="1534"/>
      <c r="AU189" s="1534"/>
      <c r="AV189" s="1534"/>
      <c r="AW189" s="1534"/>
      <c r="AX189" s="1534"/>
      <c r="AY189" s="1534"/>
      <c r="AZ189" s="1534"/>
      <c r="BA189" s="1534"/>
      <c r="BB189" s="1534"/>
      <c r="BC189" s="1534"/>
      <c r="BD189" s="1534"/>
      <c r="BE189" s="1534"/>
      <c r="BF189" s="1534"/>
      <c r="BG189" s="1534"/>
      <c r="BH189" s="1534"/>
      <c r="BI189" s="1534"/>
      <c r="BJ189" s="1534"/>
      <c r="BK189" s="1534"/>
      <c r="BL189" s="1534"/>
      <c r="BM189" s="1534"/>
      <c r="BN189" s="1534"/>
      <c r="BO189" s="1534"/>
      <c r="BP189" s="1534"/>
      <c r="BQ189" s="1534"/>
      <c r="BR189" s="1534"/>
      <c r="BS189" s="1534"/>
      <c r="BT189" s="1534"/>
      <c r="BU189" s="1534"/>
      <c r="BV189" s="1534"/>
      <c r="BW189" s="1534"/>
      <c r="BX189" s="1534"/>
      <c r="BY189" s="1534"/>
      <c r="BZ189" s="1534"/>
      <c r="CA189" s="1534"/>
      <c r="CB189" s="1534"/>
      <c r="CC189" s="1534"/>
      <c r="CD189" s="1534"/>
      <c r="CE189" s="1534"/>
      <c r="CF189" s="1534"/>
      <c r="CG189" s="1534"/>
      <c r="CH189" s="1534"/>
      <c r="CI189" s="1534"/>
      <c r="CJ189" s="1534"/>
      <c r="CK189" s="1534"/>
      <c r="CL189" s="1534"/>
      <c r="CM189" s="1534"/>
      <c r="CN189" s="1534"/>
      <c r="CO189" s="1534"/>
      <c r="CP189" s="1534"/>
      <c r="CQ189" s="1534"/>
      <c r="CR189" s="1534"/>
      <c r="CS189" s="1534"/>
      <c r="CT189" s="1534"/>
    </row>
    <row r="190" spans="1:98" s="1540" customFormat="1" ht="15.75" hidden="1" customHeight="1" x14ac:dyDescent="0.35">
      <c r="A190" s="1558">
        <v>9</v>
      </c>
      <c r="B190" s="1559" t="s">
        <v>561</v>
      </c>
      <c r="C190" s="1559">
        <f>equipment_weight</f>
        <v>0.5</v>
      </c>
      <c r="D190" s="1559" t="s">
        <v>352</v>
      </c>
      <c r="E190" s="1559">
        <f>efficiency_weight</f>
        <v>0.7</v>
      </c>
      <c r="F190" s="1559" t="s">
        <v>583</v>
      </c>
      <c r="G190" s="1560" t="e" cm="1">
        <f t="array" ref="G190">IF(storage_vs_instant="Storage",IF(OR(AND(storage_vs_instant="Storage", equipment_age="&gt;15 years old"), storage_vs_instant="Instant"),(1-G175)/(VLOOKUP(CONCATENATE(storage_vs_instant,"_",fuel_type),H199:I202,2,FALSE)-1), (1-G175)/(VLOOKUP(CONCATENATE(storage_vs_instant,"_",fuel_type),H199:I202,2,FALSE)-2)),0)</f>
        <v>#N/A</v>
      </c>
      <c r="H190" s="1559"/>
      <c r="I190" s="1565" t="s">
        <v>601</v>
      </c>
      <c r="J190" s="1561" t="s">
        <v>602</v>
      </c>
      <c r="K190" s="1566" t="s">
        <v>603</v>
      </c>
      <c r="L190" s="1567">
        <f>IF(ISNA(IF(climate_zone="Hot-Humid",0,2)), 2, IF(climate_zone="Hot-Humid",0,2))</f>
        <v>2</v>
      </c>
      <c r="M190" s="1561" t="e">
        <f>IF(storage_vs_instant="Storage",G190*E190*C190,0)</f>
        <v>#N/A</v>
      </c>
      <c r="N190" s="1563" t="e">
        <f>IF(storage_vs_instant="Storage",VLOOKUP(equipment_location,K190:L191,2,FALSE),0)</f>
        <v>#N/A</v>
      </c>
      <c r="O190" s="1564" t="e">
        <f>N190*M190/2</f>
        <v>#N/A</v>
      </c>
      <c r="P190" s="1564" t="s">
        <v>604</v>
      </c>
      <c r="Q190" s="1466"/>
      <c r="R190" s="1466"/>
      <c r="S190" s="1466"/>
      <c r="T190" s="1466"/>
      <c r="U190" s="1466"/>
      <c r="V190" s="1465"/>
      <c r="W190" s="1465"/>
      <c r="X190" s="1465"/>
      <c r="Y190" s="313"/>
      <c r="Z190" s="313"/>
      <c r="AA190" s="1534"/>
      <c r="AB190" s="1534"/>
      <c r="AC190" s="1534"/>
      <c r="AD190" s="1534"/>
      <c r="AE190" s="1534"/>
      <c r="AF190" s="1534"/>
      <c r="AG190" s="1534"/>
      <c r="AH190" s="1534"/>
      <c r="AI190" s="1534"/>
      <c r="AJ190" s="1534"/>
      <c r="AK190" s="1534"/>
      <c r="AL190" s="1534"/>
      <c r="AM190" s="1534"/>
      <c r="AN190" s="1534"/>
      <c r="AO190" s="1534"/>
      <c r="AP190" s="1534"/>
      <c r="AQ190" s="1534"/>
      <c r="AR190" s="1534"/>
      <c r="AS190" s="1534"/>
      <c r="AT190" s="1534"/>
      <c r="AU190" s="1534"/>
      <c r="AV190" s="1534"/>
      <c r="AW190" s="1534"/>
      <c r="AX190" s="1534"/>
      <c r="AY190" s="1534"/>
      <c r="AZ190" s="1534"/>
      <c r="BA190" s="1534"/>
      <c r="BB190" s="1534"/>
      <c r="BC190" s="1534"/>
      <c r="BD190" s="1534"/>
      <c r="BE190" s="1534"/>
      <c r="BF190" s="1534"/>
      <c r="BG190" s="1534"/>
      <c r="BH190" s="1534"/>
      <c r="BI190" s="1534"/>
      <c r="BJ190" s="1534"/>
      <c r="BK190" s="1534"/>
      <c r="BL190" s="1534"/>
      <c r="BM190" s="1534"/>
      <c r="BN190" s="1534"/>
      <c r="BO190" s="1534"/>
      <c r="BP190" s="1534"/>
      <c r="BQ190" s="1534"/>
      <c r="BR190" s="1534"/>
      <c r="BS190" s="1534"/>
      <c r="BT190" s="1534"/>
      <c r="BU190" s="1534"/>
      <c r="BV190" s="1534"/>
      <c r="BW190" s="1534"/>
      <c r="BX190" s="1534"/>
      <c r="BY190" s="1534"/>
      <c r="BZ190" s="1534"/>
      <c r="CA190" s="1534"/>
      <c r="CB190" s="1534"/>
      <c r="CC190" s="1534"/>
      <c r="CD190" s="1534"/>
      <c r="CE190" s="1534"/>
      <c r="CF190" s="1534"/>
      <c r="CG190" s="1534"/>
      <c r="CH190" s="1534"/>
      <c r="CI190" s="1534"/>
      <c r="CJ190" s="1534"/>
      <c r="CK190" s="1534"/>
      <c r="CL190" s="1534"/>
      <c r="CM190" s="1534"/>
      <c r="CN190" s="1534"/>
      <c r="CO190" s="1534"/>
      <c r="CP190" s="1534"/>
      <c r="CQ190" s="1534"/>
      <c r="CR190" s="1534"/>
      <c r="CS190" s="1534"/>
      <c r="CT190" s="1534"/>
    </row>
    <row r="191" spans="1:98" s="1540" customFormat="1" ht="15.75" hidden="1" customHeight="1" x14ac:dyDescent="0.35">
      <c r="A191" s="1465"/>
      <c r="B191" s="1563"/>
      <c r="C191" s="1563"/>
      <c r="D191" s="1564"/>
      <c r="E191" s="1564"/>
      <c r="F191" s="1564"/>
      <c r="G191" s="1560"/>
      <c r="H191" s="1564"/>
      <c r="I191" s="1568"/>
      <c r="J191" s="1564"/>
      <c r="K191" s="1566" t="s">
        <v>605</v>
      </c>
      <c r="L191" s="1559">
        <f>IF(ISNA(IF(climate_zone="Hot-Humid",2,0)), 0, IF(climate_zone="Hot-Humid",2,0))</f>
        <v>0</v>
      </c>
      <c r="M191" s="1563"/>
      <c r="N191" s="1563"/>
      <c r="O191" s="1564"/>
      <c r="P191" s="1564"/>
      <c r="Q191" s="1466"/>
      <c r="R191" s="1466"/>
      <c r="S191" s="1466"/>
      <c r="T191" s="1466"/>
      <c r="U191" s="1466"/>
      <c r="V191" s="1465"/>
      <c r="W191" s="1465"/>
      <c r="X191" s="1465"/>
      <c r="Y191" s="313"/>
      <c r="Z191" s="313"/>
      <c r="AA191" s="1534"/>
      <c r="AB191" s="1534"/>
      <c r="AC191" s="1534"/>
      <c r="AD191" s="1534"/>
      <c r="AE191" s="1534"/>
      <c r="AF191" s="1534"/>
      <c r="AG191" s="1534"/>
      <c r="AH191" s="1534"/>
      <c r="AI191" s="1534"/>
      <c r="AJ191" s="1534"/>
      <c r="AK191" s="1534"/>
      <c r="AL191" s="1534"/>
      <c r="AM191" s="1534"/>
      <c r="AN191" s="1534"/>
      <c r="AO191" s="1534"/>
      <c r="AP191" s="1534"/>
      <c r="AQ191" s="1534"/>
      <c r="AR191" s="1534"/>
      <c r="AS191" s="1534"/>
      <c r="AT191" s="1534"/>
      <c r="AU191" s="1534"/>
      <c r="AV191" s="1534"/>
      <c r="AW191" s="1534"/>
      <c r="AX191" s="1534"/>
      <c r="AY191" s="1534"/>
      <c r="AZ191" s="1534"/>
      <c r="BA191" s="1534"/>
      <c r="BB191" s="1534"/>
      <c r="BC191" s="1534"/>
      <c r="BD191" s="1534"/>
      <c r="BE191" s="1534"/>
      <c r="BF191" s="1534"/>
      <c r="BG191" s="1534"/>
      <c r="BH191" s="1534"/>
      <c r="BI191" s="1534"/>
      <c r="BJ191" s="1534"/>
      <c r="BK191" s="1534"/>
      <c r="BL191" s="1534"/>
      <c r="BM191" s="1534"/>
      <c r="BN191" s="1534"/>
      <c r="BO191" s="1534"/>
      <c r="BP191" s="1534"/>
      <c r="BQ191" s="1534"/>
      <c r="BR191" s="1534"/>
      <c r="BS191" s="1534"/>
      <c r="BT191" s="1534"/>
      <c r="BU191" s="1534"/>
      <c r="BV191" s="1534"/>
      <c r="BW191" s="1534"/>
      <c r="BX191" s="1534"/>
      <c r="BY191" s="1534"/>
      <c r="BZ191" s="1534"/>
      <c r="CA191" s="1534"/>
      <c r="CB191" s="1534"/>
      <c r="CC191" s="1534"/>
      <c r="CD191" s="1534"/>
      <c r="CE191" s="1534"/>
      <c r="CF191" s="1534"/>
      <c r="CG191" s="1534"/>
      <c r="CH191" s="1534"/>
      <c r="CI191" s="1534"/>
      <c r="CJ191" s="1534"/>
      <c r="CK191" s="1534"/>
      <c r="CL191" s="1534"/>
      <c r="CM191" s="1534"/>
      <c r="CN191" s="1534"/>
      <c r="CO191" s="1534"/>
      <c r="CP191" s="1534"/>
      <c r="CQ191" s="1534"/>
      <c r="CR191" s="1534"/>
      <c r="CS191" s="1534"/>
      <c r="CT191" s="1534"/>
    </row>
    <row r="192" spans="1:98" s="1540" customFormat="1" ht="15.75" hidden="1" customHeight="1" x14ac:dyDescent="0.35">
      <c r="A192" s="1465"/>
      <c r="B192" s="1563"/>
      <c r="C192" s="1563"/>
      <c r="D192" s="1564"/>
      <c r="E192" s="1564"/>
      <c r="F192" s="1564"/>
      <c r="G192" s="1564"/>
      <c r="H192" s="1564"/>
      <c r="I192" s="1568"/>
      <c r="J192" s="1564"/>
      <c r="K192" s="1566"/>
      <c r="L192" s="1559" t="s">
        <v>606</v>
      </c>
      <c r="M192" s="1563" t="e">
        <f>SUMIF(F173:F190,"Equipment efficiency",M173:M191)</f>
        <v>#N/A</v>
      </c>
      <c r="N192" s="1563"/>
      <c r="O192" s="1564" t="e">
        <f>SUMIF(F173:F190,"Equipment efficiency",O173:O191)</f>
        <v>#N/A</v>
      </c>
      <c r="P192" s="1564"/>
      <c r="Q192" s="1466"/>
      <c r="R192" s="1466"/>
      <c r="S192" s="1466"/>
      <c r="T192" s="1466"/>
      <c r="U192" s="1466"/>
      <c r="V192" s="1465"/>
      <c r="W192" s="1465"/>
      <c r="X192" s="1465"/>
      <c r="Y192" s="313"/>
      <c r="Z192" s="313"/>
      <c r="AA192" s="1534"/>
      <c r="AB192" s="1534"/>
      <c r="AC192" s="1534"/>
      <c r="AD192" s="1534"/>
      <c r="AE192" s="1534"/>
      <c r="AF192" s="1534"/>
      <c r="AG192" s="1534"/>
      <c r="AH192" s="1534"/>
      <c r="AI192" s="1534"/>
      <c r="AJ192" s="1534"/>
      <c r="AK192" s="1534"/>
      <c r="AL192" s="1534"/>
      <c r="AM192" s="1534"/>
      <c r="AN192" s="1534"/>
      <c r="AO192" s="1534"/>
      <c r="AP192" s="1534"/>
      <c r="AQ192" s="1534"/>
      <c r="AR192" s="1534"/>
      <c r="AS192" s="1534"/>
      <c r="AT192" s="1534"/>
      <c r="AU192" s="1534"/>
      <c r="AV192" s="1534"/>
      <c r="AW192" s="1534"/>
      <c r="AX192" s="1534"/>
      <c r="AY192" s="1534"/>
      <c r="AZ192" s="1534"/>
      <c r="BA192" s="1534"/>
      <c r="BB192" s="1534"/>
      <c r="BC192" s="1534"/>
      <c r="BD192" s="1534"/>
      <c r="BE192" s="1534"/>
      <c r="BF192" s="1534"/>
      <c r="BG192" s="1534"/>
      <c r="BH192" s="1534"/>
      <c r="BI192" s="1534"/>
      <c r="BJ192" s="1534"/>
      <c r="BK192" s="1534"/>
      <c r="BL192" s="1534"/>
      <c r="BM192" s="1534"/>
      <c r="BN192" s="1534"/>
      <c r="BO192" s="1534"/>
      <c r="BP192" s="1534"/>
      <c r="BQ192" s="1534"/>
      <c r="BR192" s="1534"/>
      <c r="BS192" s="1534"/>
      <c r="BT192" s="1534"/>
      <c r="BU192" s="1534"/>
      <c r="BV192" s="1534"/>
      <c r="BW192" s="1534"/>
      <c r="BX192" s="1534"/>
      <c r="BY192" s="1534"/>
      <c r="BZ192" s="1534"/>
      <c r="CA192" s="1534"/>
      <c r="CB192" s="1534"/>
      <c r="CC192" s="1534"/>
      <c r="CD192" s="1534"/>
      <c r="CE192" s="1534"/>
      <c r="CF192" s="1534"/>
      <c r="CG192" s="1534"/>
      <c r="CH192" s="1534"/>
      <c r="CI192" s="1534"/>
      <c r="CJ192" s="1534"/>
      <c r="CK192" s="1534"/>
      <c r="CL192" s="1534"/>
      <c r="CM192" s="1534"/>
      <c r="CN192" s="1534"/>
      <c r="CO192" s="1534"/>
      <c r="CP192" s="1534"/>
      <c r="CQ192" s="1534"/>
      <c r="CR192" s="1534"/>
      <c r="CS192" s="1534"/>
      <c r="CT192" s="1534"/>
    </row>
    <row r="193" spans="1:98" s="1540" customFormat="1" ht="15.75" hidden="1" customHeight="1" x14ac:dyDescent="0.35">
      <c r="A193" s="1465"/>
      <c r="B193" s="1563"/>
      <c r="C193" s="1563"/>
      <c r="D193" s="1564"/>
      <c r="E193" s="1564"/>
      <c r="F193" s="1564"/>
      <c r="G193" s="1564"/>
      <c r="H193" s="1564"/>
      <c r="I193" s="1568"/>
      <c r="J193" s="1564"/>
      <c r="K193" s="1566"/>
      <c r="L193" s="1559" t="s">
        <v>607</v>
      </c>
      <c r="M193" s="1563">
        <f>SUMIF(F173:F190,"Equipment condition",M173:M191)</f>
        <v>0.15000000000000002</v>
      </c>
      <c r="N193" s="1563"/>
      <c r="O193" s="1564" t="e">
        <f>SUMIF(F173:F190,"Equipment condition",O173:O191)</f>
        <v>#N/A</v>
      </c>
      <c r="P193" s="1564"/>
      <c r="Q193" s="1466"/>
      <c r="R193" s="1466"/>
      <c r="S193" s="1466"/>
      <c r="T193" s="1466"/>
      <c r="U193" s="1466"/>
      <c r="V193" s="1465"/>
      <c r="W193" s="1465"/>
      <c r="X193" s="1465"/>
      <c r="Y193" s="313"/>
      <c r="Z193" s="313"/>
      <c r="AA193" s="1534"/>
      <c r="AB193" s="1534"/>
      <c r="AC193" s="1534"/>
      <c r="AD193" s="1534"/>
      <c r="AE193" s="1534"/>
      <c r="AF193" s="1534"/>
      <c r="AG193" s="1534"/>
      <c r="AH193" s="1534"/>
      <c r="AI193" s="1534"/>
      <c r="AJ193" s="1534"/>
      <c r="AK193" s="1534"/>
      <c r="AL193" s="1534"/>
      <c r="AM193" s="1534"/>
      <c r="AN193" s="1534"/>
      <c r="AO193" s="1534"/>
      <c r="AP193" s="1534"/>
      <c r="AQ193" s="1534"/>
      <c r="AR193" s="1534"/>
      <c r="AS193" s="1534"/>
      <c r="AT193" s="1534"/>
      <c r="AU193" s="1534"/>
      <c r="AV193" s="1534"/>
      <c r="AW193" s="1534"/>
      <c r="AX193" s="1534"/>
      <c r="AY193" s="1534"/>
      <c r="AZ193" s="1534"/>
      <c r="BA193" s="1534"/>
      <c r="BB193" s="1534"/>
      <c r="BC193" s="1534"/>
      <c r="BD193" s="1534"/>
      <c r="BE193" s="1534"/>
      <c r="BF193" s="1534"/>
      <c r="BG193" s="1534"/>
      <c r="BH193" s="1534"/>
      <c r="BI193" s="1534"/>
      <c r="BJ193" s="1534"/>
      <c r="BK193" s="1534"/>
      <c r="BL193" s="1534"/>
      <c r="BM193" s="1534"/>
      <c r="BN193" s="1534"/>
      <c r="BO193" s="1534"/>
      <c r="BP193" s="1534"/>
      <c r="BQ193" s="1534"/>
      <c r="BR193" s="1534"/>
      <c r="BS193" s="1534"/>
      <c r="BT193" s="1534"/>
      <c r="BU193" s="1534"/>
      <c r="BV193" s="1534"/>
      <c r="BW193" s="1534"/>
      <c r="BX193" s="1534"/>
      <c r="BY193" s="1534"/>
      <c r="BZ193" s="1534"/>
      <c r="CA193" s="1534"/>
      <c r="CB193" s="1534"/>
      <c r="CC193" s="1534"/>
      <c r="CD193" s="1534"/>
      <c r="CE193" s="1534"/>
      <c r="CF193" s="1534"/>
      <c r="CG193" s="1534"/>
      <c r="CH193" s="1534"/>
      <c r="CI193" s="1534"/>
      <c r="CJ193" s="1534"/>
      <c r="CK193" s="1534"/>
      <c r="CL193" s="1534"/>
      <c r="CM193" s="1534"/>
      <c r="CN193" s="1534"/>
      <c r="CO193" s="1534"/>
      <c r="CP193" s="1534"/>
      <c r="CQ193" s="1534"/>
      <c r="CR193" s="1534"/>
      <c r="CS193" s="1534"/>
      <c r="CT193" s="1534"/>
    </row>
    <row r="194" spans="1:98" s="1540" customFormat="1" ht="24" hidden="1" customHeight="1" x14ac:dyDescent="0.4">
      <c r="A194" s="1465" t="str" cm="1">
        <f t="array" ref="A194">CONCATENATE(D23,"_",water_heater_type,"_","_",equipment_age,"_",insulation_blanket,"_",equipment_location)</f>
        <v>_____</v>
      </c>
      <c r="B194" s="1563"/>
      <c r="C194" s="1563"/>
      <c r="D194" s="1564"/>
      <c r="E194" s="1564"/>
      <c r="F194" s="1564"/>
      <c r="G194" s="1564"/>
      <c r="H194" s="1564"/>
      <c r="I194" s="1564"/>
      <c r="J194" s="1564"/>
      <c r="K194" s="1564"/>
      <c r="L194" s="1569" t="s">
        <v>608</v>
      </c>
      <c r="M194" s="1570" t="e">
        <f>SUM(M173:M191)</f>
        <v>#N/A</v>
      </c>
      <c r="N194" s="1570"/>
      <c r="O194" s="1569" t="e">
        <f>SUM(O173:O190)</f>
        <v>#N/A</v>
      </c>
      <c r="P194" s="1564"/>
      <c r="Q194" s="1466"/>
      <c r="R194" s="1466"/>
      <c r="S194" s="1466"/>
      <c r="T194" s="1466"/>
      <c r="U194" s="1466"/>
      <c r="V194" s="1465"/>
      <c r="W194" s="1465"/>
      <c r="X194" s="1465"/>
      <c r="Y194" s="313"/>
      <c r="Z194" s="313"/>
      <c r="AA194" s="1534"/>
      <c r="AB194" s="1534"/>
      <c r="AC194" s="1534"/>
      <c r="AD194" s="1534"/>
      <c r="AE194" s="1534"/>
      <c r="AF194" s="1534"/>
      <c r="AG194" s="1534"/>
      <c r="AH194" s="1534"/>
      <c r="AI194" s="1534"/>
      <c r="AJ194" s="1534"/>
      <c r="AK194" s="1534"/>
      <c r="AL194" s="1534"/>
      <c r="AM194" s="1534"/>
      <c r="AN194" s="1534"/>
      <c r="AO194" s="1534"/>
      <c r="AP194" s="1534"/>
      <c r="AQ194" s="1534"/>
      <c r="AR194" s="1534"/>
      <c r="AS194" s="1534"/>
      <c r="AT194" s="1534"/>
      <c r="AU194" s="1534"/>
      <c r="AV194" s="1534"/>
      <c r="AW194" s="1534"/>
      <c r="AX194" s="1534"/>
      <c r="AY194" s="1534"/>
      <c r="AZ194" s="1534"/>
      <c r="BA194" s="1534"/>
      <c r="BB194" s="1534"/>
      <c r="BC194" s="1534"/>
      <c r="BD194" s="1534"/>
      <c r="BE194" s="1534"/>
      <c r="BF194" s="1534"/>
      <c r="BG194" s="1534"/>
      <c r="BH194" s="1534"/>
      <c r="BI194" s="1534"/>
      <c r="BJ194" s="1534"/>
      <c r="BK194" s="1534"/>
      <c r="BL194" s="1534"/>
      <c r="BM194" s="1534"/>
      <c r="BN194" s="1534"/>
      <c r="BO194" s="1534"/>
      <c r="BP194" s="1534"/>
      <c r="BQ194" s="1534"/>
      <c r="BR194" s="1534"/>
      <c r="BS194" s="1534"/>
      <c r="BT194" s="1534"/>
      <c r="BU194" s="1534"/>
      <c r="BV194" s="1534"/>
      <c r="BW194" s="1534"/>
      <c r="BX194" s="1534"/>
      <c r="BY194" s="1534"/>
      <c r="BZ194" s="1534"/>
      <c r="CA194" s="1534"/>
      <c r="CB194" s="1534"/>
      <c r="CC194" s="1534"/>
      <c r="CD194" s="1534"/>
      <c r="CE194" s="1534"/>
      <c r="CF194" s="1534"/>
      <c r="CG194" s="1534"/>
      <c r="CH194" s="1534"/>
      <c r="CI194" s="1534"/>
      <c r="CJ194" s="1534"/>
      <c r="CK194" s="1534"/>
      <c r="CL194" s="1534"/>
      <c r="CM194" s="1534"/>
      <c r="CN194" s="1534"/>
      <c r="CO194" s="1534"/>
      <c r="CP194" s="1534"/>
      <c r="CQ194" s="1534"/>
      <c r="CR194" s="1534"/>
      <c r="CS194" s="1534"/>
      <c r="CT194" s="1534"/>
    </row>
    <row r="195" spans="1:98" s="1540" customFormat="1" ht="15.75" hidden="1" customHeight="1" x14ac:dyDescent="0.35">
      <c r="A195" s="1465"/>
      <c r="B195" s="1465"/>
      <c r="C195" s="1465"/>
      <c r="D195" s="1466"/>
      <c r="E195" s="1466"/>
      <c r="F195" s="1466"/>
      <c r="G195" s="1466"/>
      <c r="H195" s="1466"/>
      <c r="I195" s="1466"/>
      <c r="J195" s="1466"/>
      <c r="K195" s="1466"/>
      <c r="L195" s="1571"/>
      <c r="M195" s="1572"/>
      <c r="N195" s="1573"/>
      <c r="O195" s="1571"/>
      <c r="P195" s="1467"/>
      <c r="Q195" s="1466"/>
      <c r="R195" s="1466"/>
      <c r="S195" s="1466"/>
      <c r="T195" s="1466"/>
      <c r="U195" s="1466"/>
      <c r="V195" s="1465"/>
      <c r="W195" s="1465"/>
      <c r="X195" s="1465"/>
      <c r="Y195" s="313"/>
      <c r="Z195" s="313"/>
      <c r="AA195" s="1534"/>
      <c r="AB195" s="1534"/>
      <c r="AC195" s="1534"/>
      <c r="AD195" s="1534"/>
      <c r="AE195" s="1534"/>
      <c r="AF195" s="1534"/>
      <c r="AG195" s="1534"/>
      <c r="AH195" s="1534"/>
      <c r="AI195" s="1534"/>
      <c r="AJ195" s="1534"/>
      <c r="AK195" s="1534"/>
      <c r="AL195" s="1534"/>
      <c r="AM195" s="1534"/>
      <c r="AN195" s="1534"/>
      <c r="AO195" s="1534"/>
      <c r="AP195" s="1534"/>
      <c r="AQ195" s="1534"/>
      <c r="AR195" s="1534"/>
      <c r="AS195" s="1534"/>
      <c r="AT195" s="1534"/>
      <c r="AU195" s="1534"/>
      <c r="AV195" s="1534"/>
      <c r="AW195" s="1534"/>
      <c r="AX195" s="1534"/>
      <c r="AY195" s="1534"/>
      <c r="AZ195" s="1534"/>
      <c r="BA195" s="1534"/>
      <c r="BB195" s="1534"/>
      <c r="BC195" s="1534"/>
      <c r="BD195" s="1534"/>
      <c r="BE195" s="1534"/>
      <c r="BF195" s="1534"/>
      <c r="BG195" s="1534"/>
      <c r="BH195" s="1534"/>
      <c r="BI195" s="1534"/>
      <c r="BJ195" s="1534"/>
      <c r="BK195" s="1534"/>
      <c r="BL195" s="1534"/>
      <c r="BM195" s="1534"/>
      <c r="BN195" s="1534"/>
      <c r="BO195" s="1534"/>
      <c r="BP195" s="1534"/>
      <c r="BQ195" s="1534"/>
      <c r="BR195" s="1534"/>
      <c r="BS195" s="1534"/>
      <c r="BT195" s="1534"/>
      <c r="BU195" s="1534"/>
      <c r="BV195" s="1534"/>
      <c r="BW195" s="1534"/>
      <c r="BX195" s="1534"/>
      <c r="BY195" s="1534"/>
      <c r="BZ195" s="1534"/>
      <c r="CA195" s="1534"/>
      <c r="CB195" s="1534"/>
      <c r="CC195" s="1534"/>
      <c r="CD195" s="1534"/>
      <c r="CE195" s="1534"/>
      <c r="CF195" s="1534"/>
      <c r="CG195" s="1534"/>
      <c r="CH195" s="1534"/>
      <c r="CI195" s="1534"/>
      <c r="CJ195" s="1534"/>
      <c r="CK195" s="1534"/>
      <c r="CL195" s="1534"/>
      <c r="CM195" s="1534"/>
      <c r="CN195" s="1534"/>
      <c r="CO195" s="1534"/>
      <c r="CP195" s="1534"/>
      <c r="CQ195" s="1534"/>
      <c r="CR195" s="1534"/>
      <c r="CS195" s="1534"/>
      <c r="CT195" s="1534"/>
    </row>
    <row r="196" spans="1:98" s="1540" customFormat="1" ht="15.75" hidden="1" customHeight="1" x14ac:dyDescent="0.35">
      <c r="D196" s="1574" t="s">
        <v>609</v>
      </c>
      <c r="E196" s="1467"/>
      <c r="F196" s="1466"/>
      <c r="G196" s="1466"/>
      <c r="H196" s="1466"/>
      <c r="I196" s="1466"/>
      <c r="J196" s="1466"/>
      <c r="K196" s="1466"/>
      <c r="L196" s="1467"/>
      <c r="M196" s="1465"/>
      <c r="N196" s="1468"/>
      <c r="O196" s="1465"/>
      <c r="P196" s="1465"/>
      <c r="Q196" s="1465"/>
      <c r="R196" s="1465"/>
      <c r="S196" s="1465"/>
      <c r="T196" s="1465"/>
      <c r="U196" s="1466"/>
      <c r="V196" s="1465"/>
      <c r="W196" s="1465"/>
      <c r="X196" s="1465"/>
      <c r="Y196" s="313"/>
      <c r="Z196" s="313"/>
      <c r="AA196" s="1534"/>
      <c r="AB196" s="1534"/>
      <c r="AC196" s="1534"/>
      <c r="AD196" s="1534"/>
      <c r="AE196" s="1534"/>
      <c r="AF196" s="1534"/>
      <c r="AG196" s="1534"/>
      <c r="AH196" s="1534"/>
      <c r="AI196" s="1534"/>
      <c r="AJ196" s="1534"/>
      <c r="AK196" s="1534"/>
      <c r="AL196" s="1534"/>
      <c r="AM196" s="1534"/>
      <c r="AN196" s="1534"/>
      <c r="AO196" s="1534"/>
      <c r="AP196" s="1534"/>
      <c r="AQ196" s="1534"/>
      <c r="AR196" s="1534"/>
      <c r="AS196" s="1534"/>
      <c r="AT196" s="1534"/>
      <c r="AU196" s="1534"/>
      <c r="AV196" s="1534"/>
      <c r="AW196" s="1534"/>
      <c r="AX196" s="1534"/>
      <c r="AY196" s="1534"/>
      <c r="AZ196" s="1534"/>
      <c r="BA196" s="1534"/>
      <c r="BB196" s="1534"/>
      <c r="BC196" s="1534"/>
      <c r="BD196" s="1534"/>
      <c r="BE196" s="1534"/>
      <c r="BF196" s="1534"/>
      <c r="BG196" s="1534"/>
      <c r="BH196" s="1534"/>
      <c r="BI196" s="1534"/>
      <c r="BJ196" s="1534"/>
      <c r="BK196" s="1534"/>
      <c r="BL196" s="1534"/>
      <c r="BM196" s="1534"/>
      <c r="BN196" s="1534"/>
      <c r="BO196" s="1534"/>
      <c r="BP196" s="1534"/>
      <c r="BQ196" s="1534"/>
      <c r="BR196" s="1534"/>
      <c r="BS196" s="1534"/>
      <c r="BT196" s="1534"/>
      <c r="BU196" s="1534"/>
      <c r="BV196" s="1534"/>
      <c r="BW196" s="1534"/>
      <c r="BX196" s="1534"/>
      <c r="BY196" s="1534"/>
      <c r="BZ196" s="1534"/>
      <c r="CA196" s="1534"/>
      <c r="CB196" s="1534"/>
      <c r="CC196" s="1534"/>
      <c r="CD196" s="1534"/>
      <c r="CE196" s="1534"/>
      <c r="CF196" s="1534"/>
      <c r="CG196" s="1534"/>
      <c r="CH196" s="1534"/>
      <c r="CI196" s="1534"/>
      <c r="CJ196" s="1534"/>
      <c r="CK196" s="1534"/>
      <c r="CL196" s="1534"/>
      <c r="CM196" s="1534"/>
      <c r="CN196" s="1534"/>
      <c r="CO196" s="1534"/>
      <c r="CP196" s="1534"/>
      <c r="CQ196" s="1534"/>
      <c r="CR196" s="1534"/>
      <c r="CS196" s="1534"/>
      <c r="CT196" s="1534"/>
    </row>
    <row r="197" spans="1:98" s="1540" customFormat="1" ht="15.75" hidden="1" customHeight="1" x14ac:dyDescent="0.35">
      <c r="D197" s="1467" t="s">
        <v>610</v>
      </c>
      <c r="E197" s="1467"/>
      <c r="F197" s="1466"/>
      <c r="G197" s="1466"/>
      <c r="H197" s="1466"/>
      <c r="I197" s="1466"/>
      <c r="J197" s="1466"/>
      <c r="K197" s="1466"/>
      <c r="L197" s="1467"/>
      <c r="M197" s="1465"/>
      <c r="N197" s="1468"/>
      <c r="O197" s="1467"/>
      <c r="P197" s="1467"/>
      <c r="Q197" s="1466"/>
      <c r="R197" s="1466"/>
      <c r="S197" s="1466"/>
      <c r="T197" s="1466"/>
      <c r="U197" s="1466"/>
      <c r="V197" s="1465"/>
      <c r="W197" s="1465"/>
      <c r="X197" s="1465"/>
      <c r="Y197" s="313"/>
      <c r="Z197" s="313"/>
      <c r="AA197" s="1534"/>
      <c r="AB197" s="1534"/>
      <c r="AC197" s="1534"/>
      <c r="AD197" s="1534"/>
      <c r="AE197" s="1534"/>
      <c r="AF197" s="1534"/>
      <c r="AG197" s="1534"/>
      <c r="AH197" s="1534"/>
      <c r="AI197" s="1534"/>
      <c r="AJ197" s="1534"/>
      <c r="AK197" s="1534"/>
      <c r="AL197" s="1534"/>
      <c r="AM197" s="1534"/>
      <c r="AN197" s="1534"/>
      <c r="AO197" s="1534"/>
      <c r="AP197" s="1534"/>
      <c r="AQ197" s="1534"/>
      <c r="AR197" s="1534"/>
      <c r="AS197" s="1534"/>
      <c r="AT197" s="1534"/>
      <c r="AU197" s="1534"/>
      <c r="AV197" s="1534"/>
      <c r="AW197" s="1534"/>
      <c r="AX197" s="1534"/>
      <c r="AY197" s="1534"/>
      <c r="AZ197" s="1534"/>
      <c r="BA197" s="1534"/>
      <c r="BB197" s="1534"/>
      <c r="BC197" s="1534"/>
      <c r="BD197" s="1534"/>
      <c r="BE197" s="1534"/>
      <c r="BF197" s="1534"/>
      <c r="BG197" s="1534"/>
      <c r="BH197" s="1534"/>
      <c r="BI197" s="1534"/>
      <c r="BJ197" s="1534"/>
      <c r="BK197" s="1534"/>
      <c r="BL197" s="1534"/>
      <c r="BM197" s="1534"/>
      <c r="BN197" s="1534"/>
      <c r="BO197" s="1534"/>
      <c r="BP197" s="1534"/>
      <c r="BQ197" s="1534"/>
      <c r="BR197" s="1534"/>
      <c r="BS197" s="1534"/>
      <c r="BT197" s="1534"/>
      <c r="BU197" s="1534"/>
      <c r="BV197" s="1534"/>
      <c r="BW197" s="1534"/>
      <c r="BX197" s="1534"/>
      <c r="BY197" s="1534"/>
      <c r="BZ197" s="1534"/>
      <c r="CA197" s="1534"/>
      <c r="CB197" s="1534"/>
      <c r="CC197" s="1534"/>
      <c r="CD197" s="1534"/>
      <c r="CE197" s="1534"/>
      <c r="CF197" s="1534"/>
      <c r="CG197" s="1534"/>
      <c r="CH197" s="1534"/>
      <c r="CI197" s="1534"/>
      <c r="CJ197" s="1534"/>
      <c r="CK197" s="1534"/>
      <c r="CL197" s="1534"/>
      <c r="CM197" s="1534"/>
      <c r="CN197" s="1534"/>
      <c r="CO197" s="1534"/>
      <c r="CP197" s="1534"/>
      <c r="CQ197" s="1534"/>
      <c r="CR197" s="1534"/>
      <c r="CS197" s="1534"/>
      <c r="CT197" s="1534"/>
    </row>
    <row r="198" spans="1:98" s="1540" customFormat="1" ht="15.75" hidden="1" customHeight="1" x14ac:dyDescent="0.35">
      <c r="D198" s="1469" t="s">
        <v>611</v>
      </c>
      <c r="E198" s="1469" t="s">
        <v>612</v>
      </c>
      <c r="F198" s="1470" t="s">
        <v>611</v>
      </c>
      <c r="G198" s="1470" t="s">
        <v>613</v>
      </c>
      <c r="H198" s="1470" t="s">
        <v>614</v>
      </c>
      <c r="I198" s="1470" t="s">
        <v>615</v>
      </c>
      <c r="J198" s="1466"/>
      <c r="K198" s="1466"/>
      <c r="L198" s="1467"/>
      <c r="M198" s="1465"/>
      <c r="N198" s="1468"/>
      <c r="O198" s="1467"/>
      <c r="P198" s="1467"/>
      <c r="Q198" s="1466"/>
      <c r="R198" s="1466"/>
      <c r="S198" s="1466"/>
      <c r="T198" s="1466"/>
      <c r="U198" s="1466"/>
      <c r="V198" s="1465"/>
      <c r="W198" s="1465"/>
      <c r="X198" s="1465"/>
      <c r="Y198" s="313"/>
      <c r="Z198" s="313"/>
      <c r="AA198" s="1534"/>
      <c r="AB198" s="1534"/>
      <c r="AC198" s="1534"/>
      <c r="AD198" s="1534"/>
      <c r="AE198" s="1534"/>
      <c r="AF198" s="1534"/>
      <c r="AG198" s="1534"/>
      <c r="AH198" s="1534"/>
      <c r="AI198" s="1534"/>
      <c r="AJ198" s="1534"/>
      <c r="AK198" s="1534"/>
      <c r="AL198" s="1534"/>
      <c r="AM198" s="1534"/>
      <c r="AN198" s="1534"/>
      <c r="AO198" s="1534"/>
      <c r="AP198" s="1534"/>
      <c r="AQ198" s="1534"/>
      <c r="AR198" s="1534"/>
      <c r="AS198" s="1534"/>
      <c r="AT198" s="1534"/>
      <c r="AU198" s="1534"/>
      <c r="AV198" s="1534"/>
      <c r="AW198" s="1534"/>
      <c r="AX198" s="1534"/>
      <c r="AY198" s="1534"/>
      <c r="AZ198" s="1534"/>
      <c r="BA198" s="1534"/>
      <c r="BB198" s="1534"/>
      <c r="BC198" s="1534"/>
      <c r="BD198" s="1534"/>
      <c r="BE198" s="1534"/>
      <c r="BF198" s="1534"/>
      <c r="BG198" s="1534"/>
      <c r="BH198" s="1534"/>
      <c r="BI198" s="1534"/>
      <c r="BJ198" s="1534"/>
      <c r="BK198" s="1534"/>
      <c r="BL198" s="1534"/>
      <c r="BM198" s="1534"/>
      <c r="BN198" s="1534"/>
      <c r="BO198" s="1534"/>
      <c r="BP198" s="1534"/>
      <c r="BQ198" s="1534"/>
      <c r="BR198" s="1534"/>
      <c r="BS198" s="1534"/>
      <c r="BT198" s="1534"/>
      <c r="BU198" s="1534"/>
      <c r="BV198" s="1534"/>
      <c r="BW198" s="1534"/>
      <c r="BX198" s="1534"/>
      <c r="BY198" s="1534"/>
      <c r="BZ198" s="1534"/>
      <c r="CA198" s="1534"/>
      <c r="CB198" s="1534"/>
      <c r="CC198" s="1534"/>
      <c r="CD198" s="1534"/>
      <c r="CE198" s="1534"/>
      <c r="CF198" s="1534"/>
      <c r="CG198" s="1534"/>
      <c r="CH198" s="1534"/>
      <c r="CI198" s="1534"/>
      <c r="CJ198" s="1534"/>
      <c r="CK198" s="1534"/>
      <c r="CL198" s="1534"/>
      <c r="CM198" s="1534"/>
      <c r="CN198" s="1534"/>
      <c r="CO198" s="1534"/>
      <c r="CP198" s="1534"/>
      <c r="CQ198" s="1534"/>
      <c r="CR198" s="1534"/>
      <c r="CS198" s="1534"/>
      <c r="CT198" s="1534"/>
    </row>
    <row r="199" spans="1:98" s="1540" customFormat="1" ht="15.75" hidden="1" customHeight="1" x14ac:dyDescent="0.35">
      <c r="D199" s="1561" t="s">
        <v>616</v>
      </c>
      <c r="E199" s="1467" t="s">
        <v>617</v>
      </c>
      <c r="F199" s="1561" t="s">
        <v>618</v>
      </c>
      <c r="G199" s="1466" t="s">
        <v>619</v>
      </c>
      <c r="H199" s="1466" t="str">
        <f>CONCATENATE(E199, "_",G199)</f>
        <v>Storage_Electric</v>
      </c>
      <c r="I199" s="1466">
        <v>4</v>
      </c>
      <c r="J199" s="1466"/>
      <c r="K199" s="1466"/>
      <c r="L199" s="1467"/>
      <c r="M199" s="1465"/>
      <c r="N199" s="1468"/>
      <c r="O199" s="1467"/>
      <c r="P199" s="1467"/>
      <c r="Q199" s="1466"/>
      <c r="R199" s="1466"/>
      <c r="S199" s="1466"/>
      <c r="T199" s="1466"/>
      <c r="U199" s="1466"/>
      <c r="V199" s="1465"/>
      <c r="W199" s="1465"/>
      <c r="X199" s="1465"/>
      <c r="Y199" s="313"/>
      <c r="Z199" s="313"/>
      <c r="AA199" s="1534"/>
      <c r="AB199" s="1534"/>
      <c r="AC199" s="1534"/>
      <c r="AD199" s="1534"/>
      <c r="AE199" s="1534"/>
      <c r="AF199" s="1534"/>
      <c r="AG199" s="1534"/>
      <c r="AH199" s="1534"/>
      <c r="AI199" s="1534"/>
      <c r="AJ199" s="1534"/>
      <c r="AK199" s="1534"/>
      <c r="AL199" s="1534"/>
      <c r="AM199" s="1534"/>
      <c r="AN199" s="1534"/>
      <c r="AO199" s="1534"/>
      <c r="AP199" s="1534"/>
      <c r="AQ199" s="1534"/>
      <c r="AR199" s="1534"/>
      <c r="AS199" s="1534"/>
      <c r="AT199" s="1534"/>
      <c r="AU199" s="1534"/>
      <c r="AV199" s="1534"/>
      <c r="AW199" s="1534"/>
      <c r="AX199" s="1534"/>
      <c r="AY199" s="1534"/>
      <c r="AZ199" s="1534"/>
      <c r="BA199" s="1534"/>
      <c r="BB199" s="1534"/>
      <c r="BC199" s="1534"/>
      <c r="BD199" s="1534"/>
      <c r="BE199" s="1534"/>
      <c r="BF199" s="1534"/>
      <c r="BG199" s="1534"/>
      <c r="BH199" s="1534"/>
      <c r="BI199" s="1534"/>
      <c r="BJ199" s="1534"/>
      <c r="BK199" s="1534"/>
      <c r="BL199" s="1534"/>
      <c r="BM199" s="1534"/>
      <c r="BN199" s="1534"/>
      <c r="BO199" s="1534"/>
      <c r="BP199" s="1534"/>
      <c r="BQ199" s="1534"/>
      <c r="BR199" s="1534"/>
      <c r="BS199" s="1534"/>
      <c r="BT199" s="1534"/>
      <c r="BU199" s="1534"/>
      <c r="BV199" s="1534"/>
      <c r="BW199" s="1534"/>
      <c r="BX199" s="1534"/>
      <c r="BY199" s="1534"/>
      <c r="BZ199" s="1534"/>
      <c r="CA199" s="1534"/>
      <c r="CB199" s="1534"/>
      <c r="CC199" s="1534"/>
      <c r="CD199" s="1534"/>
      <c r="CE199" s="1534"/>
      <c r="CF199" s="1534"/>
      <c r="CG199" s="1534"/>
      <c r="CH199" s="1534"/>
      <c r="CI199" s="1534"/>
      <c r="CJ199" s="1534"/>
      <c r="CK199" s="1534"/>
      <c r="CL199" s="1534"/>
      <c r="CM199" s="1534"/>
      <c r="CN199" s="1534"/>
      <c r="CO199" s="1534"/>
      <c r="CP199" s="1534"/>
      <c r="CQ199" s="1534"/>
      <c r="CR199" s="1534"/>
      <c r="CS199" s="1534"/>
      <c r="CT199" s="1534"/>
    </row>
    <row r="200" spans="1:98" s="1540" customFormat="1" ht="15.75" hidden="1" customHeight="1" x14ac:dyDescent="0.35">
      <c r="D200" s="1561" t="s">
        <v>616</v>
      </c>
      <c r="E200" s="1467" t="s">
        <v>617</v>
      </c>
      <c r="F200" s="1561" t="s">
        <v>618</v>
      </c>
      <c r="G200" s="1466" t="s">
        <v>620</v>
      </c>
      <c r="H200" s="1466" t="str">
        <f>CONCATENATE(E200, "_",G200)</f>
        <v>Storage_Fuel-fired</v>
      </c>
      <c r="I200" s="1466">
        <v>4</v>
      </c>
      <c r="J200" s="1466"/>
      <c r="K200" s="1466"/>
      <c r="L200" s="1467"/>
      <c r="M200" s="1465"/>
      <c r="N200" s="1468"/>
      <c r="O200" s="1467"/>
      <c r="P200" s="1467"/>
      <c r="Q200" s="1466"/>
      <c r="R200" s="1466"/>
      <c r="S200" s="1466"/>
      <c r="T200" s="1466"/>
      <c r="U200" s="1466"/>
      <c r="V200" s="1465"/>
      <c r="W200" s="1465"/>
      <c r="X200" s="1465"/>
      <c r="Y200" s="313"/>
      <c r="Z200" s="313"/>
      <c r="AA200" s="1534"/>
      <c r="AB200" s="1534"/>
      <c r="AC200" s="1534"/>
      <c r="AD200" s="1534"/>
      <c r="AE200" s="1534"/>
      <c r="AF200" s="1534"/>
      <c r="AG200" s="1534"/>
      <c r="AH200" s="1534"/>
      <c r="AI200" s="1534"/>
      <c r="AJ200" s="1534"/>
      <c r="AK200" s="1534"/>
      <c r="AL200" s="1534"/>
      <c r="AM200" s="1534"/>
      <c r="AN200" s="1534"/>
      <c r="AO200" s="1534"/>
      <c r="AP200" s="1534"/>
      <c r="AQ200" s="1534"/>
      <c r="AR200" s="1534"/>
      <c r="AS200" s="1534"/>
      <c r="AT200" s="1534"/>
      <c r="AU200" s="1534"/>
      <c r="AV200" s="1534"/>
      <c r="AW200" s="1534"/>
      <c r="AX200" s="1534"/>
      <c r="AY200" s="1534"/>
      <c r="AZ200" s="1534"/>
      <c r="BA200" s="1534"/>
      <c r="BB200" s="1534"/>
      <c r="BC200" s="1534"/>
      <c r="BD200" s="1534"/>
      <c r="BE200" s="1534"/>
      <c r="BF200" s="1534"/>
      <c r="BG200" s="1534"/>
      <c r="BH200" s="1534"/>
      <c r="BI200" s="1534"/>
      <c r="BJ200" s="1534"/>
      <c r="BK200" s="1534"/>
      <c r="BL200" s="1534"/>
      <c r="BM200" s="1534"/>
      <c r="BN200" s="1534"/>
      <c r="BO200" s="1534"/>
      <c r="BP200" s="1534"/>
      <c r="BQ200" s="1534"/>
      <c r="BR200" s="1534"/>
      <c r="BS200" s="1534"/>
      <c r="BT200" s="1534"/>
      <c r="BU200" s="1534"/>
      <c r="BV200" s="1534"/>
      <c r="BW200" s="1534"/>
      <c r="BX200" s="1534"/>
      <c r="BY200" s="1534"/>
      <c r="BZ200" s="1534"/>
      <c r="CA200" s="1534"/>
      <c r="CB200" s="1534"/>
      <c r="CC200" s="1534"/>
      <c r="CD200" s="1534"/>
      <c r="CE200" s="1534"/>
      <c r="CF200" s="1534"/>
      <c r="CG200" s="1534"/>
      <c r="CH200" s="1534"/>
      <c r="CI200" s="1534"/>
      <c r="CJ200" s="1534"/>
      <c r="CK200" s="1534"/>
      <c r="CL200" s="1534"/>
      <c r="CM200" s="1534"/>
      <c r="CN200" s="1534"/>
      <c r="CO200" s="1534"/>
      <c r="CP200" s="1534"/>
      <c r="CQ200" s="1534"/>
      <c r="CR200" s="1534"/>
      <c r="CS200" s="1534"/>
      <c r="CT200" s="1534"/>
    </row>
    <row r="201" spans="1:98" s="1540" customFormat="1" ht="15.75" hidden="1" customHeight="1" x14ac:dyDescent="0.35">
      <c r="D201" s="1561" t="s">
        <v>616</v>
      </c>
      <c r="E201" s="1467" t="s">
        <v>621</v>
      </c>
      <c r="F201" s="1561" t="s">
        <v>618</v>
      </c>
      <c r="G201" s="1466" t="s">
        <v>619</v>
      </c>
      <c r="H201" s="1466" t="str">
        <f>CONCATENATE(E201, "_",G201)</f>
        <v>Instant_Electric</v>
      </c>
      <c r="I201" s="1466">
        <v>2</v>
      </c>
      <c r="J201" s="1466"/>
      <c r="K201" s="1466"/>
      <c r="L201" s="1467"/>
      <c r="M201" s="1465"/>
      <c r="N201" s="1468"/>
      <c r="O201" s="1467"/>
      <c r="P201" s="1467"/>
      <c r="Q201" s="1466"/>
      <c r="R201" s="1466"/>
      <c r="S201" s="1466"/>
      <c r="T201" s="1466"/>
      <c r="U201" s="1466"/>
      <c r="V201" s="1465"/>
      <c r="W201" s="1465"/>
      <c r="X201" s="1465"/>
      <c r="Y201" s="313"/>
      <c r="Z201" s="313"/>
      <c r="AA201" s="1534"/>
      <c r="AB201" s="1534"/>
      <c r="AC201" s="1534"/>
      <c r="AD201" s="1534"/>
      <c r="AE201" s="1534"/>
      <c r="AF201" s="1534"/>
      <c r="AG201" s="1534"/>
      <c r="AH201" s="1534"/>
      <c r="AI201" s="1534"/>
      <c r="AJ201" s="1534"/>
      <c r="AK201" s="1534"/>
      <c r="AL201" s="1534"/>
      <c r="AM201" s="1534"/>
      <c r="AN201" s="1534"/>
      <c r="AO201" s="1534"/>
      <c r="AP201" s="1534"/>
      <c r="AQ201" s="1534"/>
      <c r="AR201" s="1534"/>
      <c r="AS201" s="1534"/>
      <c r="AT201" s="1534"/>
      <c r="AU201" s="1534"/>
      <c r="AV201" s="1534"/>
      <c r="AW201" s="1534"/>
      <c r="AX201" s="1534"/>
      <c r="AY201" s="1534"/>
      <c r="AZ201" s="1534"/>
      <c r="BA201" s="1534"/>
      <c r="BB201" s="1534"/>
      <c r="BC201" s="1534"/>
      <c r="BD201" s="1534"/>
      <c r="BE201" s="1534"/>
      <c r="BF201" s="1534"/>
      <c r="BG201" s="1534"/>
      <c r="BH201" s="1534"/>
      <c r="BI201" s="1534"/>
      <c r="BJ201" s="1534"/>
      <c r="BK201" s="1534"/>
      <c r="BL201" s="1534"/>
      <c r="BM201" s="1534"/>
      <c r="BN201" s="1534"/>
      <c r="BO201" s="1534"/>
      <c r="BP201" s="1534"/>
      <c r="BQ201" s="1534"/>
      <c r="BR201" s="1534"/>
      <c r="BS201" s="1534"/>
      <c r="BT201" s="1534"/>
      <c r="BU201" s="1534"/>
      <c r="BV201" s="1534"/>
      <c r="BW201" s="1534"/>
      <c r="BX201" s="1534"/>
      <c r="BY201" s="1534"/>
      <c r="BZ201" s="1534"/>
      <c r="CA201" s="1534"/>
      <c r="CB201" s="1534"/>
      <c r="CC201" s="1534"/>
      <c r="CD201" s="1534"/>
      <c r="CE201" s="1534"/>
      <c r="CF201" s="1534"/>
      <c r="CG201" s="1534"/>
      <c r="CH201" s="1534"/>
      <c r="CI201" s="1534"/>
      <c r="CJ201" s="1534"/>
      <c r="CK201" s="1534"/>
      <c r="CL201" s="1534"/>
      <c r="CM201" s="1534"/>
      <c r="CN201" s="1534"/>
      <c r="CO201" s="1534"/>
      <c r="CP201" s="1534"/>
      <c r="CQ201" s="1534"/>
      <c r="CR201" s="1534"/>
      <c r="CS201" s="1534"/>
      <c r="CT201" s="1534"/>
    </row>
    <row r="202" spans="1:98" s="1540" customFormat="1" ht="15.75" hidden="1" customHeight="1" x14ac:dyDescent="0.35">
      <c r="D202" s="1561" t="s">
        <v>616</v>
      </c>
      <c r="E202" s="1467" t="s">
        <v>621</v>
      </c>
      <c r="F202" s="1561" t="s">
        <v>618</v>
      </c>
      <c r="G202" s="1466" t="s">
        <v>620</v>
      </c>
      <c r="H202" s="1466" t="str">
        <f>CONCATENATE(E202, "_",G202)</f>
        <v>Instant_Fuel-fired</v>
      </c>
      <c r="I202" s="1466">
        <v>2</v>
      </c>
      <c r="J202" s="1466"/>
      <c r="K202" s="1466"/>
      <c r="L202" s="1467"/>
      <c r="M202" s="1465"/>
      <c r="N202" s="1468"/>
      <c r="O202" s="1467"/>
      <c r="P202" s="1467"/>
      <c r="Q202" s="1466"/>
      <c r="R202" s="1466"/>
      <c r="S202" s="1466"/>
      <c r="T202" s="1466"/>
      <c r="U202" s="1466"/>
      <c r="V202" s="1465"/>
      <c r="W202" s="1465"/>
      <c r="X202" s="1465"/>
      <c r="Y202" s="313"/>
      <c r="Z202" s="313"/>
      <c r="AA202" s="1534"/>
      <c r="AB202" s="1534"/>
      <c r="AC202" s="1534"/>
      <c r="AD202" s="1534"/>
      <c r="AE202" s="1534"/>
      <c r="AF202" s="1534"/>
      <c r="AG202" s="1534"/>
      <c r="AH202" s="1534"/>
      <c r="AI202" s="1534"/>
      <c r="AJ202" s="1534"/>
      <c r="AK202" s="1534"/>
      <c r="AL202" s="1534"/>
      <c r="AM202" s="1534"/>
      <c r="AN202" s="1534"/>
      <c r="AO202" s="1534"/>
      <c r="AP202" s="1534"/>
      <c r="AQ202" s="1534"/>
      <c r="AR202" s="1534"/>
      <c r="AS202" s="1534"/>
      <c r="AT202" s="1534"/>
      <c r="AU202" s="1534"/>
      <c r="AV202" s="1534"/>
      <c r="AW202" s="1534"/>
      <c r="AX202" s="1534"/>
      <c r="AY202" s="1534"/>
      <c r="AZ202" s="1534"/>
      <c r="BA202" s="1534"/>
      <c r="BB202" s="1534"/>
      <c r="BC202" s="1534"/>
      <c r="BD202" s="1534"/>
      <c r="BE202" s="1534"/>
      <c r="BF202" s="1534"/>
      <c r="BG202" s="1534"/>
      <c r="BH202" s="1534"/>
      <c r="BI202" s="1534"/>
      <c r="BJ202" s="1534"/>
      <c r="BK202" s="1534"/>
      <c r="BL202" s="1534"/>
      <c r="BM202" s="1534"/>
      <c r="BN202" s="1534"/>
      <c r="BO202" s="1534"/>
      <c r="BP202" s="1534"/>
      <c r="BQ202" s="1534"/>
      <c r="BR202" s="1534"/>
      <c r="BS202" s="1534"/>
      <c r="BT202" s="1534"/>
      <c r="BU202" s="1534"/>
      <c r="BV202" s="1534"/>
      <c r="BW202" s="1534"/>
      <c r="BX202" s="1534"/>
      <c r="BY202" s="1534"/>
      <c r="BZ202" s="1534"/>
      <c r="CA202" s="1534"/>
      <c r="CB202" s="1534"/>
      <c r="CC202" s="1534"/>
      <c r="CD202" s="1534"/>
      <c r="CE202" s="1534"/>
      <c r="CF202" s="1534"/>
      <c r="CG202" s="1534"/>
      <c r="CH202" s="1534"/>
      <c r="CI202" s="1534"/>
      <c r="CJ202" s="1534"/>
      <c r="CK202" s="1534"/>
      <c r="CL202" s="1534"/>
      <c r="CM202" s="1534"/>
      <c r="CN202" s="1534"/>
      <c r="CO202" s="1534"/>
      <c r="CP202" s="1534"/>
      <c r="CQ202" s="1534"/>
      <c r="CR202" s="1534"/>
      <c r="CS202" s="1534"/>
      <c r="CT202" s="1534"/>
    </row>
    <row r="203" spans="1:98" s="1540" customFormat="1" ht="15.75" hidden="1" customHeight="1" x14ac:dyDescent="0.35">
      <c r="A203" s="1465"/>
      <c r="B203" s="1465"/>
      <c r="C203" s="1465"/>
      <c r="D203" s="1466"/>
      <c r="E203" s="1466"/>
      <c r="F203" s="1466"/>
      <c r="G203" s="1466"/>
      <c r="H203" s="1466"/>
      <c r="I203" s="1466"/>
      <c r="J203" s="1466"/>
      <c r="K203" s="1466"/>
      <c r="L203" s="1467"/>
      <c r="M203" s="1465"/>
      <c r="N203" s="1468"/>
      <c r="O203" s="1467"/>
      <c r="P203" s="1467"/>
      <c r="Q203" s="1466"/>
      <c r="R203" s="1466"/>
      <c r="S203" s="1466"/>
      <c r="T203" s="1466"/>
      <c r="U203" s="1466"/>
      <c r="V203" s="1465"/>
      <c r="W203" s="1465"/>
      <c r="X203" s="1465"/>
      <c r="Y203" s="313"/>
      <c r="Z203" s="313"/>
      <c r="AA203" s="1534"/>
      <c r="AB203" s="1534"/>
      <c r="AC203" s="1534"/>
      <c r="AD203" s="1534"/>
      <c r="AE203" s="1534"/>
      <c r="AF203" s="1534"/>
      <c r="AG203" s="1534"/>
      <c r="AH203" s="1534"/>
      <c r="AI203" s="1534"/>
      <c r="AJ203" s="1534"/>
      <c r="AK203" s="1534"/>
      <c r="AL203" s="1534"/>
      <c r="AM203" s="1534"/>
      <c r="AN203" s="1534"/>
      <c r="AO203" s="1534"/>
      <c r="AP203" s="1534"/>
      <c r="AQ203" s="1534"/>
      <c r="AR203" s="1534"/>
      <c r="AS203" s="1534"/>
      <c r="AT203" s="1534"/>
      <c r="AU203" s="1534"/>
      <c r="AV203" s="1534"/>
      <c r="AW203" s="1534"/>
      <c r="AX203" s="1534"/>
      <c r="AY203" s="1534"/>
      <c r="AZ203" s="1534"/>
      <c r="BA203" s="1534"/>
      <c r="BB203" s="1534"/>
      <c r="BC203" s="1534"/>
      <c r="BD203" s="1534"/>
      <c r="BE203" s="1534"/>
      <c r="BF203" s="1534"/>
      <c r="BG203" s="1534"/>
      <c r="BH203" s="1534"/>
      <c r="BI203" s="1534"/>
      <c r="BJ203" s="1534"/>
      <c r="BK203" s="1534"/>
      <c r="BL203" s="1534"/>
      <c r="BM203" s="1534"/>
      <c r="BN203" s="1534"/>
      <c r="BO203" s="1534"/>
      <c r="BP203" s="1534"/>
      <c r="BQ203" s="1534"/>
      <c r="BR203" s="1534"/>
      <c r="BS203" s="1534"/>
      <c r="BT203" s="1534"/>
      <c r="BU203" s="1534"/>
      <c r="BV203" s="1534"/>
      <c r="BW203" s="1534"/>
      <c r="BX203" s="1534"/>
      <c r="BY203" s="1534"/>
      <c r="BZ203" s="1534"/>
      <c r="CA203" s="1534"/>
      <c r="CB203" s="1534"/>
      <c r="CC203" s="1534"/>
      <c r="CD203" s="1534"/>
      <c r="CE203" s="1534"/>
      <c r="CF203" s="1534"/>
      <c r="CG203" s="1534"/>
      <c r="CH203" s="1534"/>
      <c r="CI203" s="1534"/>
      <c r="CJ203" s="1534"/>
      <c r="CK203" s="1534"/>
      <c r="CL203" s="1534"/>
      <c r="CM203" s="1534"/>
      <c r="CN203" s="1534"/>
      <c r="CO203" s="1534"/>
      <c r="CP203" s="1534"/>
      <c r="CQ203" s="1534"/>
      <c r="CR203" s="1534"/>
      <c r="CS203" s="1534"/>
      <c r="CT203" s="1534"/>
    </row>
    <row r="204" spans="1:98" s="1540" customFormat="1" ht="15.75" hidden="1" customHeight="1" x14ac:dyDescent="0.35">
      <c r="D204" s="1466" t="s">
        <v>622</v>
      </c>
      <c r="E204" s="1466"/>
      <c r="F204" s="1466"/>
      <c r="G204" s="1466"/>
      <c r="H204" s="1466"/>
      <c r="I204" s="1466"/>
      <c r="J204" s="1466"/>
      <c r="K204" s="1466"/>
      <c r="L204" s="1467"/>
      <c r="M204" s="1465"/>
      <c r="N204" s="1468"/>
      <c r="O204" s="1467"/>
      <c r="P204" s="1467"/>
      <c r="Q204" s="1466"/>
      <c r="R204" s="1466"/>
      <c r="S204" s="1466"/>
      <c r="T204" s="1466"/>
      <c r="U204" s="1466"/>
      <c r="V204" s="1465"/>
      <c r="W204" s="1465"/>
      <c r="X204" s="1465"/>
      <c r="Y204" s="313"/>
      <c r="Z204" s="313"/>
      <c r="AA204" s="1534"/>
      <c r="AB204" s="1534"/>
      <c r="AC204" s="1534"/>
      <c r="AD204" s="1534"/>
      <c r="AE204" s="1534"/>
      <c r="AF204" s="1534"/>
      <c r="AG204" s="1534"/>
      <c r="AH204" s="1534"/>
      <c r="AI204" s="1534"/>
      <c r="AJ204" s="1534"/>
      <c r="AK204" s="1534"/>
      <c r="AL204" s="1534"/>
      <c r="AM204" s="1534"/>
      <c r="AN204" s="1534"/>
      <c r="AO204" s="1534"/>
      <c r="AP204" s="1534"/>
      <c r="AQ204" s="1534"/>
      <c r="AR204" s="1534"/>
      <c r="AS204" s="1534"/>
      <c r="AT204" s="1534"/>
      <c r="AU204" s="1534"/>
      <c r="AV204" s="1534"/>
      <c r="AW204" s="1534"/>
      <c r="AX204" s="1534"/>
      <c r="AY204" s="1534"/>
      <c r="AZ204" s="1534"/>
      <c r="BA204" s="1534"/>
      <c r="BB204" s="1534"/>
      <c r="BC204" s="1534"/>
      <c r="BD204" s="1534"/>
      <c r="BE204" s="1534"/>
      <c r="BF204" s="1534"/>
      <c r="BG204" s="1534"/>
      <c r="BH204" s="1534"/>
      <c r="BI204" s="1534"/>
      <c r="BJ204" s="1534"/>
      <c r="BK204" s="1534"/>
      <c r="BL204" s="1534"/>
      <c r="BM204" s="1534"/>
      <c r="BN204" s="1534"/>
      <c r="BO204" s="1534"/>
      <c r="BP204" s="1534"/>
      <c r="BQ204" s="1534"/>
      <c r="BR204" s="1534"/>
      <c r="BS204" s="1534"/>
      <c r="BT204" s="1534"/>
      <c r="BU204" s="1534"/>
      <c r="BV204" s="1534"/>
      <c r="BW204" s="1534"/>
      <c r="BX204" s="1534"/>
      <c r="BY204" s="1534"/>
      <c r="BZ204" s="1534"/>
      <c r="CA204" s="1534"/>
      <c r="CB204" s="1534"/>
      <c r="CC204" s="1534"/>
      <c r="CD204" s="1534"/>
      <c r="CE204" s="1534"/>
      <c r="CF204" s="1534"/>
      <c r="CG204" s="1534"/>
      <c r="CH204" s="1534"/>
      <c r="CI204" s="1534"/>
      <c r="CJ204" s="1534"/>
      <c r="CK204" s="1534"/>
      <c r="CL204" s="1534"/>
      <c r="CM204" s="1534"/>
      <c r="CN204" s="1534"/>
      <c r="CO204" s="1534"/>
      <c r="CP204" s="1534"/>
      <c r="CQ204" s="1534"/>
      <c r="CR204" s="1534"/>
      <c r="CS204" s="1534"/>
      <c r="CT204" s="1534"/>
    </row>
    <row r="205" spans="1:98" s="1540" customFormat="1" ht="15.75" hidden="1" customHeight="1" x14ac:dyDescent="0.35">
      <c r="D205" s="1467"/>
      <c r="E205" s="1466"/>
      <c r="F205" s="1466"/>
      <c r="G205" s="1466"/>
      <c r="H205" s="1466"/>
      <c r="I205" s="1466"/>
      <c r="J205" s="1466"/>
      <c r="K205" s="1466"/>
      <c r="L205" s="1467"/>
      <c r="M205" s="1465"/>
      <c r="N205" s="1468"/>
      <c r="O205" s="1467"/>
      <c r="P205" s="1467"/>
      <c r="Q205" s="1466"/>
      <c r="R205" s="1466"/>
      <c r="S205" s="1466"/>
      <c r="T205" s="1466"/>
      <c r="U205" s="1466"/>
      <c r="V205" s="1465"/>
      <c r="W205" s="1465"/>
      <c r="X205" s="1465"/>
      <c r="Y205" s="313"/>
      <c r="Z205" s="313"/>
      <c r="AA205" s="1534"/>
      <c r="AB205" s="1534"/>
      <c r="AC205" s="1534"/>
      <c r="AD205" s="1534"/>
      <c r="AE205" s="1534"/>
      <c r="AF205" s="1534"/>
      <c r="AG205" s="1534"/>
      <c r="AH205" s="1534"/>
      <c r="AI205" s="1534"/>
      <c r="AJ205" s="1534"/>
      <c r="AK205" s="1534"/>
      <c r="AL205" s="1534"/>
      <c r="AM205" s="1534"/>
      <c r="AN205" s="1534"/>
      <c r="AO205" s="1534"/>
      <c r="AP205" s="1534"/>
      <c r="AQ205" s="1534"/>
      <c r="AR205" s="1534"/>
      <c r="AS205" s="1534"/>
      <c r="AT205" s="1534"/>
      <c r="AU205" s="1534"/>
      <c r="AV205" s="1534"/>
      <c r="AW205" s="1534"/>
      <c r="AX205" s="1534"/>
      <c r="AY205" s="1534"/>
      <c r="AZ205" s="1534"/>
      <c r="BA205" s="1534"/>
      <c r="BB205" s="1534"/>
      <c r="BC205" s="1534"/>
      <c r="BD205" s="1534"/>
      <c r="BE205" s="1534"/>
      <c r="BF205" s="1534"/>
      <c r="BG205" s="1534"/>
      <c r="BH205" s="1534"/>
      <c r="BI205" s="1534"/>
      <c r="BJ205" s="1534"/>
      <c r="BK205" s="1534"/>
      <c r="BL205" s="1534"/>
      <c r="BM205" s="1534"/>
      <c r="BN205" s="1534"/>
      <c r="BO205" s="1534"/>
      <c r="BP205" s="1534"/>
      <c r="BQ205" s="1534"/>
      <c r="BR205" s="1534"/>
      <c r="BS205" s="1534"/>
      <c r="BT205" s="1534"/>
      <c r="BU205" s="1534"/>
      <c r="BV205" s="1534"/>
      <c r="BW205" s="1534"/>
      <c r="BX205" s="1534"/>
      <c r="BY205" s="1534"/>
      <c r="BZ205" s="1534"/>
      <c r="CA205" s="1534"/>
      <c r="CB205" s="1534"/>
      <c r="CC205" s="1534"/>
      <c r="CD205" s="1534"/>
      <c r="CE205" s="1534"/>
      <c r="CF205" s="1534"/>
      <c r="CG205" s="1534"/>
      <c r="CH205" s="1534"/>
      <c r="CI205" s="1534"/>
      <c r="CJ205" s="1534"/>
      <c r="CK205" s="1534"/>
      <c r="CL205" s="1534"/>
      <c r="CM205" s="1534"/>
      <c r="CN205" s="1534"/>
      <c r="CO205" s="1534"/>
      <c r="CP205" s="1534"/>
      <c r="CQ205" s="1534"/>
      <c r="CR205" s="1534"/>
      <c r="CS205" s="1534"/>
      <c r="CT205" s="1534"/>
    </row>
    <row r="206" spans="1:98" s="1540" customFormat="1" ht="15.75" hidden="1" customHeight="1" x14ac:dyDescent="0.35">
      <c r="D206" s="1551" t="s">
        <v>235</v>
      </c>
      <c r="E206" s="1540" t="s">
        <v>623</v>
      </c>
      <c r="F206" s="1540" t="s">
        <v>624</v>
      </c>
      <c r="G206" s="1470" t="s">
        <v>625</v>
      </c>
      <c r="H206" s="1470" t="s">
        <v>626</v>
      </c>
      <c r="J206" s="1575" t="s">
        <v>271</v>
      </c>
      <c r="K206" s="1574" t="s">
        <v>616</v>
      </c>
      <c r="L206" s="1576" t="s">
        <v>618</v>
      </c>
      <c r="N206" s="1468"/>
      <c r="O206" s="1467"/>
      <c r="P206" s="1467"/>
      <c r="Q206" s="1466"/>
      <c r="R206" s="1466"/>
      <c r="S206" s="1466"/>
      <c r="T206" s="1466"/>
      <c r="U206" s="1466"/>
      <c r="V206" s="1465"/>
      <c r="W206" s="1465"/>
      <c r="X206" s="1465"/>
      <c r="Y206" s="313"/>
      <c r="Z206" s="313"/>
      <c r="AA206" s="1534"/>
      <c r="AB206" s="1534"/>
      <c r="AC206" s="1534"/>
      <c r="AD206" s="1534"/>
      <c r="AE206" s="1534"/>
      <c r="AF206" s="1534"/>
      <c r="AG206" s="1534"/>
      <c r="AH206" s="1534"/>
      <c r="AI206" s="1534"/>
      <c r="AJ206" s="1534"/>
      <c r="AK206" s="1534"/>
      <c r="AL206" s="1534"/>
      <c r="AM206" s="1534"/>
      <c r="AN206" s="1534"/>
      <c r="AO206" s="1534"/>
      <c r="AP206" s="1534"/>
      <c r="AQ206" s="1534"/>
      <c r="AR206" s="1534"/>
      <c r="AS206" s="1534"/>
      <c r="AT206" s="1534"/>
      <c r="AU206" s="1534"/>
      <c r="AV206" s="1534"/>
      <c r="AW206" s="1534"/>
      <c r="AX206" s="1534"/>
      <c r="AY206" s="1534"/>
      <c r="AZ206" s="1534"/>
      <c r="BA206" s="1534"/>
      <c r="BB206" s="1534"/>
      <c r="BC206" s="1534"/>
      <c r="BD206" s="1534"/>
      <c r="BE206" s="1534"/>
      <c r="BF206" s="1534"/>
      <c r="BG206" s="1534"/>
      <c r="BH206" s="1534"/>
      <c r="BI206" s="1534"/>
      <c r="BJ206" s="1534"/>
      <c r="BK206" s="1534"/>
      <c r="BL206" s="1534"/>
      <c r="BM206" s="1534"/>
      <c r="BN206" s="1534"/>
      <c r="BO206" s="1534"/>
      <c r="BP206" s="1534"/>
      <c r="BQ206" s="1534"/>
      <c r="BR206" s="1534"/>
      <c r="BS206" s="1534"/>
      <c r="BT206" s="1534"/>
      <c r="BU206" s="1534"/>
      <c r="BV206" s="1534"/>
      <c r="BW206" s="1534"/>
      <c r="BX206" s="1534"/>
      <c r="BY206" s="1534"/>
      <c r="BZ206" s="1534"/>
      <c r="CA206" s="1534"/>
      <c r="CB206" s="1534"/>
      <c r="CC206" s="1534"/>
      <c r="CD206" s="1534"/>
      <c r="CE206" s="1534"/>
      <c r="CF206" s="1534"/>
      <c r="CG206" s="1534"/>
      <c r="CH206" s="1534"/>
      <c r="CI206" s="1534"/>
      <c r="CJ206" s="1534"/>
      <c r="CK206" s="1534"/>
      <c r="CL206" s="1534"/>
      <c r="CM206" s="1534"/>
      <c r="CN206" s="1534"/>
      <c r="CO206" s="1534"/>
      <c r="CP206" s="1534"/>
      <c r="CQ206" s="1534"/>
      <c r="CR206" s="1534"/>
      <c r="CS206" s="1534"/>
      <c r="CT206" s="1534"/>
    </row>
    <row r="207" spans="1:98" s="1540" customFormat="1" ht="15.75" hidden="1" customHeight="1" x14ac:dyDescent="0.35">
      <c r="D207" s="1465" t="s">
        <v>627</v>
      </c>
      <c r="E207" s="1540" t="s">
        <v>617</v>
      </c>
      <c r="F207" s="1540" t="s">
        <v>619</v>
      </c>
      <c r="G207" s="1466">
        <v>0.95</v>
      </c>
      <c r="H207" s="1466">
        <f>MIN(1*(1-((MAX($G$207,$G$209:$G$213)-G207)/(MAX($G$207,$G$209:$G$213)-MIN($G$207,$G$209:$G$213)))),2)</f>
        <v>0.87499999999999989</v>
      </c>
      <c r="J207" s="1466" t="e">
        <f>VLOOKUP(water_heater_type,D207:H213,5,FALSE)</f>
        <v>#N/A</v>
      </c>
      <c r="K207" s="1467" t="e">
        <f>VLOOKUP(water_heater_type,D207:H213,2,FALSE)</f>
        <v>#N/A</v>
      </c>
      <c r="L207" s="1465" t="e">
        <f>VLOOKUP(water_heater_type,D207:H213,3,FALSE)</f>
        <v>#N/A</v>
      </c>
      <c r="N207" s="1468"/>
      <c r="O207" s="1467"/>
      <c r="P207" s="1467"/>
      <c r="Q207" s="1466"/>
      <c r="R207" s="1466"/>
      <c r="S207" s="1466"/>
      <c r="T207" s="1466"/>
      <c r="U207" s="1466"/>
      <c r="V207" s="1465"/>
      <c r="W207" s="1465"/>
      <c r="X207" s="1465"/>
      <c r="Y207" s="313"/>
      <c r="Z207" s="313"/>
      <c r="AA207" s="1534"/>
      <c r="AB207" s="1534"/>
      <c r="AC207" s="1534"/>
      <c r="AD207" s="1534"/>
      <c r="AE207" s="1534"/>
      <c r="AF207" s="1534"/>
      <c r="AG207" s="1534"/>
      <c r="AH207" s="1534"/>
      <c r="AI207" s="1534"/>
      <c r="AJ207" s="1534"/>
      <c r="AK207" s="1534"/>
      <c r="AL207" s="1534"/>
      <c r="AM207" s="1534"/>
      <c r="AN207" s="1534"/>
      <c r="AO207" s="1534"/>
      <c r="AP207" s="1534"/>
      <c r="AQ207" s="1534"/>
      <c r="AR207" s="1534"/>
      <c r="AS207" s="1534"/>
      <c r="AT207" s="1534"/>
      <c r="AU207" s="1534"/>
      <c r="AV207" s="1534"/>
      <c r="AW207" s="1534"/>
      <c r="AX207" s="1534"/>
      <c r="AY207" s="1534"/>
      <c r="AZ207" s="1534"/>
      <c r="BA207" s="1534"/>
      <c r="BB207" s="1534"/>
      <c r="BC207" s="1534"/>
      <c r="BD207" s="1534"/>
      <c r="BE207" s="1534"/>
      <c r="BF207" s="1534"/>
      <c r="BG207" s="1534"/>
      <c r="BH207" s="1534"/>
      <c r="BI207" s="1534"/>
      <c r="BJ207" s="1534"/>
      <c r="BK207" s="1534"/>
      <c r="BL207" s="1534"/>
      <c r="BM207" s="1534"/>
      <c r="BN207" s="1534"/>
      <c r="BO207" s="1534"/>
      <c r="BP207" s="1534"/>
      <c r="BQ207" s="1534"/>
      <c r="BR207" s="1534"/>
      <c r="BS207" s="1534"/>
      <c r="BT207" s="1534"/>
      <c r="BU207" s="1534"/>
      <c r="BV207" s="1534"/>
      <c r="BW207" s="1534"/>
      <c r="BX207" s="1534"/>
      <c r="BY207" s="1534"/>
      <c r="BZ207" s="1534"/>
      <c r="CA207" s="1534"/>
      <c r="CB207" s="1534"/>
      <c r="CC207" s="1534"/>
      <c r="CD207" s="1534"/>
      <c r="CE207" s="1534"/>
      <c r="CF207" s="1534"/>
      <c r="CG207" s="1534"/>
      <c r="CH207" s="1534"/>
      <c r="CI207" s="1534"/>
      <c r="CJ207" s="1534"/>
      <c r="CK207" s="1534"/>
      <c r="CL207" s="1534"/>
      <c r="CM207" s="1534"/>
      <c r="CN207" s="1534"/>
      <c r="CO207" s="1534"/>
      <c r="CP207" s="1534"/>
      <c r="CQ207" s="1534"/>
      <c r="CR207" s="1534"/>
      <c r="CS207" s="1534"/>
      <c r="CT207" s="1534"/>
    </row>
    <row r="208" spans="1:98" s="1540" customFormat="1" ht="15.75" hidden="1" customHeight="1" x14ac:dyDescent="0.35">
      <c r="D208" s="1465" t="s">
        <v>628</v>
      </c>
      <c r="E208" s="1540" t="s">
        <v>617</v>
      </c>
      <c r="F208" s="1540" t="s">
        <v>619</v>
      </c>
      <c r="G208" s="1466">
        <v>3</v>
      </c>
      <c r="H208" s="1466">
        <f t="shared" ref="H208:H213" si="3">MIN(1*(1-((MAX($G$207,$G$209:$G$213)-G208)/(MAX($G$207,$G$209:$G$213)-MIN($G$207,$G$209:$G$213)))),2)</f>
        <v>2</v>
      </c>
      <c r="K208" s="1466"/>
      <c r="L208" s="1467"/>
      <c r="M208" s="1465"/>
      <c r="N208" s="1468"/>
      <c r="O208" s="1467"/>
      <c r="P208" s="1467"/>
      <c r="Q208" s="1466"/>
      <c r="R208" s="1466"/>
      <c r="S208" s="1466"/>
      <c r="T208" s="1466"/>
      <c r="U208" s="1466"/>
      <c r="V208" s="1465"/>
      <c r="W208" s="1465"/>
      <c r="X208" s="1465"/>
      <c r="Y208" s="313"/>
      <c r="Z208" s="313"/>
      <c r="AA208" s="1534"/>
      <c r="AB208" s="1534"/>
      <c r="AC208" s="1534"/>
      <c r="AD208" s="1534"/>
      <c r="AE208" s="1534"/>
      <c r="AF208" s="1534"/>
      <c r="AG208" s="1534"/>
      <c r="AH208" s="1534"/>
      <c r="AI208" s="1534"/>
      <c r="AJ208" s="1534"/>
      <c r="AK208" s="1534"/>
      <c r="AL208" s="1534"/>
      <c r="AM208" s="1534"/>
      <c r="AN208" s="1534"/>
      <c r="AO208" s="1534"/>
      <c r="AP208" s="1534"/>
      <c r="AQ208" s="1534"/>
      <c r="AR208" s="1534"/>
      <c r="AS208" s="1534"/>
      <c r="AT208" s="1534"/>
      <c r="AU208" s="1534"/>
      <c r="AV208" s="1534"/>
      <c r="AW208" s="1534"/>
      <c r="AX208" s="1534"/>
      <c r="AY208" s="1534"/>
      <c r="AZ208" s="1534"/>
      <c r="BA208" s="1534"/>
      <c r="BB208" s="1534"/>
      <c r="BC208" s="1534"/>
      <c r="BD208" s="1534"/>
      <c r="BE208" s="1534"/>
      <c r="BF208" s="1534"/>
      <c r="BG208" s="1534"/>
      <c r="BH208" s="1534"/>
      <c r="BI208" s="1534"/>
      <c r="BJ208" s="1534"/>
      <c r="BK208" s="1534"/>
      <c r="BL208" s="1534"/>
      <c r="BM208" s="1534"/>
      <c r="BN208" s="1534"/>
      <c r="BO208" s="1534"/>
      <c r="BP208" s="1534"/>
      <c r="BQ208" s="1534"/>
      <c r="BR208" s="1534"/>
      <c r="BS208" s="1534"/>
      <c r="BT208" s="1534"/>
      <c r="BU208" s="1534"/>
      <c r="BV208" s="1534"/>
      <c r="BW208" s="1534"/>
      <c r="BX208" s="1534"/>
      <c r="BY208" s="1534"/>
      <c r="BZ208" s="1534"/>
      <c r="CA208" s="1534"/>
      <c r="CB208" s="1534"/>
      <c r="CC208" s="1534"/>
      <c r="CD208" s="1534"/>
      <c r="CE208" s="1534"/>
      <c r="CF208" s="1534"/>
      <c r="CG208" s="1534"/>
      <c r="CH208" s="1534"/>
      <c r="CI208" s="1534"/>
      <c r="CJ208" s="1534"/>
      <c r="CK208" s="1534"/>
      <c r="CL208" s="1534"/>
      <c r="CM208" s="1534"/>
      <c r="CN208" s="1534"/>
      <c r="CO208" s="1534"/>
      <c r="CP208" s="1534"/>
      <c r="CQ208" s="1534"/>
      <c r="CR208" s="1534"/>
      <c r="CS208" s="1534"/>
      <c r="CT208" s="1534"/>
    </row>
    <row r="209" spans="1:98" s="1540" customFormat="1" ht="15.75" hidden="1" customHeight="1" x14ac:dyDescent="0.35">
      <c r="D209" s="1577" t="s">
        <v>629</v>
      </c>
      <c r="E209" s="1540" t="s">
        <v>621</v>
      </c>
      <c r="F209" s="1540" t="s">
        <v>619</v>
      </c>
      <c r="G209" s="1466">
        <v>1</v>
      </c>
      <c r="H209" s="1466">
        <f t="shared" si="3"/>
        <v>1</v>
      </c>
      <c r="K209" s="1466"/>
      <c r="L209" s="1467"/>
      <c r="M209" s="1465"/>
      <c r="N209" s="1468"/>
      <c r="O209" s="1467"/>
      <c r="P209" s="1467"/>
      <c r="Q209" s="1466"/>
      <c r="R209" s="1466"/>
      <c r="S209" s="1466"/>
      <c r="T209" s="1466"/>
      <c r="U209" s="1466"/>
      <c r="V209" s="1465"/>
      <c r="W209" s="1465"/>
      <c r="X209" s="1465"/>
      <c r="Y209" s="313"/>
      <c r="Z209" s="313"/>
      <c r="AA209" s="1534"/>
      <c r="AB209" s="1534"/>
      <c r="AC209" s="1534"/>
      <c r="AD209" s="1534"/>
      <c r="AE209" s="1534"/>
      <c r="AF209" s="1534"/>
      <c r="AG209" s="1534"/>
      <c r="AH209" s="1534"/>
      <c r="AI209" s="1534"/>
      <c r="AJ209" s="1534"/>
      <c r="AK209" s="1534"/>
      <c r="AL209" s="1534"/>
      <c r="AM209" s="1534"/>
      <c r="AN209" s="1534"/>
      <c r="AO209" s="1534"/>
      <c r="AP209" s="1534"/>
      <c r="AQ209" s="1534"/>
      <c r="AR209" s="1534"/>
      <c r="AS209" s="1534"/>
      <c r="AT209" s="1534"/>
      <c r="AU209" s="1534"/>
      <c r="AV209" s="1534"/>
      <c r="AW209" s="1534"/>
      <c r="AX209" s="1534"/>
      <c r="AY209" s="1534"/>
      <c r="AZ209" s="1534"/>
      <c r="BA209" s="1534"/>
      <c r="BB209" s="1534"/>
      <c r="BC209" s="1534"/>
      <c r="BD209" s="1534"/>
      <c r="BE209" s="1534"/>
      <c r="BF209" s="1534"/>
      <c r="BG209" s="1534"/>
      <c r="BH209" s="1534"/>
      <c r="BI209" s="1534"/>
      <c r="BJ209" s="1534"/>
      <c r="BK209" s="1534"/>
      <c r="BL209" s="1534"/>
      <c r="BM209" s="1534"/>
      <c r="BN209" s="1534"/>
      <c r="BO209" s="1534"/>
      <c r="BP209" s="1534"/>
      <c r="BQ209" s="1534"/>
      <c r="BR209" s="1534"/>
      <c r="BS209" s="1534"/>
      <c r="BT209" s="1534"/>
      <c r="BU209" s="1534"/>
      <c r="BV209" s="1534"/>
      <c r="BW209" s="1534"/>
      <c r="BX209" s="1534"/>
      <c r="BY209" s="1534"/>
      <c r="BZ209" s="1534"/>
      <c r="CA209" s="1534"/>
      <c r="CB209" s="1534"/>
      <c r="CC209" s="1534"/>
      <c r="CD209" s="1534"/>
      <c r="CE209" s="1534"/>
      <c r="CF209" s="1534"/>
      <c r="CG209" s="1534"/>
      <c r="CH209" s="1534"/>
      <c r="CI209" s="1534"/>
      <c r="CJ209" s="1534"/>
      <c r="CK209" s="1534"/>
      <c r="CL209" s="1534"/>
      <c r="CM209" s="1534"/>
      <c r="CN209" s="1534"/>
      <c r="CO209" s="1534"/>
      <c r="CP209" s="1534"/>
      <c r="CQ209" s="1534"/>
      <c r="CR209" s="1534"/>
      <c r="CS209" s="1534"/>
      <c r="CT209" s="1534"/>
    </row>
    <row r="210" spans="1:98" s="1540" customFormat="1" ht="15.75" hidden="1" customHeight="1" x14ac:dyDescent="0.35">
      <c r="D210" s="1465" t="s">
        <v>630</v>
      </c>
      <c r="E210" s="1540" t="s">
        <v>617</v>
      </c>
      <c r="F210" s="1540" t="s">
        <v>620</v>
      </c>
      <c r="G210" s="1466">
        <v>0.6</v>
      </c>
      <c r="H210" s="1466">
        <f t="shared" si="3"/>
        <v>0</v>
      </c>
      <c r="K210" s="1466"/>
      <c r="L210" s="1467"/>
      <c r="M210" s="1465"/>
      <c r="N210" s="1468"/>
      <c r="O210" s="1467"/>
      <c r="P210" s="1467"/>
      <c r="Q210" s="1466"/>
      <c r="R210" s="1466"/>
      <c r="S210" s="1466"/>
      <c r="T210" s="1466"/>
      <c r="U210" s="1466"/>
      <c r="V210" s="1465"/>
      <c r="W210" s="1465"/>
      <c r="X210" s="1465"/>
      <c r="Y210" s="313"/>
      <c r="Z210" s="313"/>
      <c r="AA210" s="1534"/>
      <c r="AB210" s="1534"/>
      <c r="AC210" s="1534"/>
      <c r="AD210" s="1534"/>
      <c r="AE210" s="1534"/>
      <c r="AF210" s="1534"/>
      <c r="AG210" s="1534"/>
      <c r="AH210" s="1534"/>
      <c r="AI210" s="1534"/>
      <c r="AJ210" s="1534"/>
      <c r="AK210" s="1534"/>
      <c r="AL210" s="1534"/>
      <c r="AM210" s="1534"/>
      <c r="AN210" s="1534"/>
      <c r="AO210" s="1534"/>
      <c r="AP210" s="1534"/>
      <c r="AQ210" s="1534"/>
      <c r="AR210" s="1534"/>
      <c r="AS210" s="1534"/>
      <c r="AT210" s="1534"/>
      <c r="AU210" s="1534"/>
      <c r="AV210" s="1534"/>
      <c r="AW210" s="1534"/>
      <c r="AX210" s="1534"/>
      <c r="AY210" s="1534"/>
      <c r="AZ210" s="1534"/>
      <c r="BA210" s="1534"/>
      <c r="BB210" s="1534"/>
      <c r="BC210" s="1534"/>
      <c r="BD210" s="1534"/>
      <c r="BE210" s="1534"/>
      <c r="BF210" s="1534"/>
      <c r="BG210" s="1534"/>
      <c r="BH210" s="1534"/>
      <c r="BI210" s="1534"/>
      <c r="BJ210" s="1534"/>
      <c r="BK210" s="1534"/>
      <c r="BL210" s="1534"/>
      <c r="BM210" s="1534"/>
      <c r="BN210" s="1534"/>
      <c r="BO210" s="1534"/>
      <c r="BP210" s="1534"/>
      <c r="BQ210" s="1534"/>
      <c r="BR210" s="1534"/>
      <c r="BS210" s="1534"/>
      <c r="BT210" s="1534"/>
      <c r="BU210" s="1534"/>
      <c r="BV210" s="1534"/>
      <c r="BW210" s="1534"/>
      <c r="BX210" s="1534"/>
      <c r="BY210" s="1534"/>
      <c r="BZ210" s="1534"/>
      <c r="CA210" s="1534"/>
      <c r="CB210" s="1534"/>
      <c r="CC210" s="1534"/>
      <c r="CD210" s="1534"/>
      <c r="CE210" s="1534"/>
      <c r="CF210" s="1534"/>
      <c r="CG210" s="1534"/>
      <c r="CH210" s="1534"/>
      <c r="CI210" s="1534"/>
      <c r="CJ210" s="1534"/>
      <c r="CK210" s="1534"/>
      <c r="CL210" s="1534"/>
      <c r="CM210" s="1534"/>
      <c r="CN210" s="1534"/>
      <c r="CO210" s="1534"/>
      <c r="CP210" s="1534"/>
      <c r="CQ210" s="1534"/>
      <c r="CR210" s="1534"/>
      <c r="CS210" s="1534"/>
      <c r="CT210" s="1534"/>
    </row>
    <row r="211" spans="1:98" s="1540" customFormat="1" ht="15.75" hidden="1" customHeight="1" x14ac:dyDescent="0.35">
      <c r="D211" s="1465" t="s">
        <v>631</v>
      </c>
      <c r="E211" s="1540" t="s">
        <v>617</v>
      </c>
      <c r="F211" s="1540" t="s">
        <v>620</v>
      </c>
      <c r="G211" s="1466">
        <v>0.9</v>
      </c>
      <c r="H211" s="1466">
        <f t="shared" si="3"/>
        <v>0.75</v>
      </c>
      <c r="K211" s="1466"/>
      <c r="L211" s="1467"/>
      <c r="M211" s="1465"/>
      <c r="N211" s="1468"/>
      <c r="O211" s="1467"/>
      <c r="P211" s="1467"/>
      <c r="Q211" s="1466"/>
      <c r="R211" s="1466"/>
      <c r="S211" s="1466"/>
      <c r="T211" s="1466"/>
      <c r="U211" s="1466"/>
      <c r="V211" s="1465"/>
      <c r="W211" s="1465"/>
      <c r="X211" s="1465"/>
      <c r="Y211" s="313"/>
      <c r="Z211" s="313"/>
      <c r="AA211" s="1534"/>
      <c r="AB211" s="1534"/>
      <c r="AC211" s="1534"/>
      <c r="AD211" s="1534"/>
      <c r="AE211" s="1534"/>
      <c r="AF211" s="1534"/>
      <c r="AG211" s="1534"/>
      <c r="AH211" s="1534"/>
      <c r="AI211" s="1534"/>
      <c r="AJ211" s="1534"/>
      <c r="AK211" s="1534"/>
      <c r="AL211" s="1534"/>
      <c r="AM211" s="1534"/>
      <c r="AN211" s="1534"/>
      <c r="AO211" s="1534"/>
      <c r="AP211" s="1534"/>
      <c r="AQ211" s="1534"/>
      <c r="AR211" s="1534"/>
      <c r="AS211" s="1534"/>
      <c r="AT211" s="1534"/>
      <c r="AU211" s="1534"/>
      <c r="AV211" s="1534"/>
      <c r="AW211" s="1534"/>
      <c r="AX211" s="1534"/>
      <c r="AY211" s="1534"/>
      <c r="AZ211" s="1534"/>
      <c r="BA211" s="1534"/>
      <c r="BB211" s="1534"/>
      <c r="BC211" s="1534"/>
      <c r="BD211" s="1534"/>
      <c r="BE211" s="1534"/>
      <c r="BF211" s="1534"/>
      <c r="BG211" s="1534"/>
      <c r="BH211" s="1534"/>
      <c r="BI211" s="1534"/>
      <c r="BJ211" s="1534"/>
      <c r="BK211" s="1534"/>
      <c r="BL211" s="1534"/>
      <c r="BM211" s="1534"/>
      <c r="BN211" s="1534"/>
      <c r="BO211" s="1534"/>
      <c r="BP211" s="1534"/>
      <c r="BQ211" s="1534"/>
      <c r="BR211" s="1534"/>
      <c r="BS211" s="1534"/>
      <c r="BT211" s="1534"/>
      <c r="BU211" s="1534"/>
      <c r="BV211" s="1534"/>
      <c r="BW211" s="1534"/>
      <c r="BX211" s="1534"/>
      <c r="BY211" s="1534"/>
      <c r="BZ211" s="1534"/>
      <c r="CA211" s="1534"/>
      <c r="CB211" s="1534"/>
      <c r="CC211" s="1534"/>
      <c r="CD211" s="1534"/>
      <c r="CE211" s="1534"/>
      <c r="CF211" s="1534"/>
      <c r="CG211" s="1534"/>
      <c r="CH211" s="1534"/>
      <c r="CI211" s="1534"/>
      <c r="CJ211" s="1534"/>
      <c r="CK211" s="1534"/>
      <c r="CL211" s="1534"/>
      <c r="CM211" s="1534"/>
      <c r="CN211" s="1534"/>
      <c r="CO211" s="1534"/>
      <c r="CP211" s="1534"/>
      <c r="CQ211" s="1534"/>
      <c r="CR211" s="1534"/>
      <c r="CS211" s="1534"/>
      <c r="CT211" s="1534"/>
    </row>
    <row r="212" spans="1:98" s="1540" customFormat="1" ht="15.75" hidden="1" customHeight="1" x14ac:dyDescent="0.35">
      <c r="D212" s="1465" t="s">
        <v>632</v>
      </c>
      <c r="E212" s="1540" t="s">
        <v>621</v>
      </c>
      <c r="F212" s="1540" t="s">
        <v>620</v>
      </c>
      <c r="G212" s="1466">
        <v>0.8</v>
      </c>
      <c r="H212" s="1466">
        <f t="shared" si="3"/>
        <v>0.50000000000000011</v>
      </c>
      <c r="K212" s="1466"/>
      <c r="L212" s="1467"/>
      <c r="M212" s="1465"/>
      <c r="N212" s="1468"/>
      <c r="O212" s="1467"/>
      <c r="P212" s="1467"/>
      <c r="Q212" s="1466"/>
      <c r="R212" s="1466"/>
      <c r="S212" s="1466"/>
      <c r="T212" s="1466"/>
      <c r="U212" s="1466"/>
      <c r="V212" s="1465"/>
      <c r="W212" s="1465"/>
      <c r="X212" s="1465"/>
      <c r="Y212" s="313"/>
      <c r="Z212" s="313"/>
      <c r="AA212" s="1534"/>
      <c r="AB212" s="1534"/>
      <c r="AC212" s="1534"/>
      <c r="AD212" s="1534"/>
      <c r="AE212" s="1534"/>
      <c r="AF212" s="1534"/>
      <c r="AG212" s="1534"/>
      <c r="AH212" s="1534"/>
      <c r="AI212" s="1534"/>
      <c r="AJ212" s="1534"/>
      <c r="AK212" s="1534"/>
      <c r="AL212" s="1534"/>
      <c r="AM212" s="1534"/>
      <c r="AN212" s="1534"/>
      <c r="AO212" s="1534"/>
      <c r="AP212" s="1534"/>
      <c r="AQ212" s="1534"/>
      <c r="AR212" s="1534"/>
      <c r="AS212" s="1534"/>
      <c r="AT212" s="1534"/>
      <c r="AU212" s="1534"/>
      <c r="AV212" s="1534"/>
      <c r="AW212" s="1534"/>
      <c r="AX212" s="1534"/>
      <c r="AY212" s="1534"/>
      <c r="AZ212" s="1534"/>
      <c r="BA212" s="1534"/>
      <c r="BB212" s="1534"/>
      <c r="BC212" s="1534"/>
      <c r="BD212" s="1534"/>
      <c r="BE212" s="1534"/>
      <c r="BF212" s="1534"/>
      <c r="BG212" s="1534"/>
      <c r="BH212" s="1534"/>
      <c r="BI212" s="1534"/>
      <c r="BJ212" s="1534"/>
      <c r="BK212" s="1534"/>
      <c r="BL212" s="1534"/>
      <c r="BM212" s="1534"/>
      <c r="BN212" s="1534"/>
      <c r="BO212" s="1534"/>
      <c r="BP212" s="1534"/>
      <c r="BQ212" s="1534"/>
      <c r="BR212" s="1534"/>
      <c r="BS212" s="1534"/>
      <c r="BT212" s="1534"/>
      <c r="BU212" s="1534"/>
      <c r="BV212" s="1534"/>
      <c r="BW212" s="1534"/>
      <c r="BX212" s="1534"/>
      <c r="BY212" s="1534"/>
      <c r="BZ212" s="1534"/>
      <c r="CA212" s="1534"/>
      <c r="CB212" s="1534"/>
      <c r="CC212" s="1534"/>
      <c r="CD212" s="1534"/>
      <c r="CE212" s="1534"/>
      <c r="CF212" s="1534"/>
      <c r="CG212" s="1534"/>
      <c r="CH212" s="1534"/>
      <c r="CI212" s="1534"/>
      <c r="CJ212" s="1534"/>
      <c r="CK212" s="1534"/>
      <c r="CL212" s="1534"/>
      <c r="CM212" s="1534"/>
      <c r="CN212" s="1534"/>
      <c r="CO212" s="1534"/>
      <c r="CP212" s="1534"/>
      <c r="CQ212" s="1534"/>
      <c r="CR212" s="1534"/>
      <c r="CS212" s="1534"/>
      <c r="CT212" s="1534"/>
    </row>
    <row r="213" spans="1:98" s="1540" customFormat="1" ht="15.75" hidden="1" customHeight="1" x14ac:dyDescent="0.35">
      <c r="D213" s="1465" t="s">
        <v>633</v>
      </c>
      <c r="E213" s="1540" t="s">
        <v>621</v>
      </c>
      <c r="F213" s="1540" t="s">
        <v>620</v>
      </c>
      <c r="G213" s="1465">
        <v>0.92</v>
      </c>
      <c r="H213" s="1466">
        <f t="shared" si="3"/>
        <v>0.8</v>
      </c>
      <c r="K213" s="1465"/>
      <c r="L213" s="1468"/>
      <c r="M213" s="1465"/>
      <c r="N213" s="1468"/>
      <c r="O213" s="1467"/>
      <c r="P213" s="1467"/>
      <c r="Q213" s="1466"/>
      <c r="R213" s="1466"/>
      <c r="S213" s="1466"/>
      <c r="T213" s="1466"/>
      <c r="U213" s="1466"/>
      <c r="V213" s="1465"/>
      <c r="W213" s="1465"/>
      <c r="X213" s="1465"/>
      <c r="Y213" s="313"/>
      <c r="Z213" s="313"/>
      <c r="AA213" s="1534"/>
      <c r="AB213" s="1534"/>
      <c r="AC213" s="1534"/>
      <c r="AD213" s="1534"/>
      <c r="AE213" s="1534"/>
      <c r="AF213" s="1534"/>
      <c r="AG213" s="1534"/>
      <c r="AH213" s="1534"/>
      <c r="AI213" s="1534"/>
      <c r="AJ213" s="1534"/>
      <c r="AK213" s="1534"/>
      <c r="AL213" s="1534"/>
      <c r="AM213" s="1534"/>
      <c r="AN213" s="1534"/>
      <c r="AO213" s="1534"/>
      <c r="AP213" s="1534"/>
      <c r="AQ213" s="1534"/>
      <c r="AR213" s="1534"/>
      <c r="AS213" s="1534"/>
      <c r="AT213" s="1534"/>
      <c r="AU213" s="1534"/>
      <c r="AV213" s="1534"/>
      <c r="AW213" s="1534"/>
      <c r="AX213" s="1534"/>
      <c r="AY213" s="1534"/>
      <c r="AZ213" s="1534"/>
      <c r="BA213" s="1534"/>
      <c r="BB213" s="1534"/>
      <c r="BC213" s="1534"/>
      <c r="BD213" s="1534"/>
      <c r="BE213" s="1534"/>
      <c r="BF213" s="1534"/>
      <c r="BG213" s="1534"/>
      <c r="BH213" s="1534"/>
      <c r="BI213" s="1534"/>
      <c r="BJ213" s="1534"/>
      <c r="BK213" s="1534"/>
      <c r="BL213" s="1534"/>
      <c r="BM213" s="1534"/>
      <c r="BN213" s="1534"/>
      <c r="BO213" s="1534"/>
      <c r="BP213" s="1534"/>
      <c r="BQ213" s="1534"/>
      <c r="BR213" s="1534"/>
      <c r="BS213" s="1534"/>
      <c r="BT213" s="1534"/>
      <c r="BU213" s="1534"/>
      <c r="BV213" s="1534"/>
      <c r="BW213" s="1534"/>
      <c r="BX213" s="1534"/>
      <c r="BY213" s="1534"/>
      <c r="BZ213" s="1534"/>
      <c r="CA213" s="1534"/>
      <c r="CB213" s="1534"/>
      <c r="CC213" s="1534"/>
      <c r="CD213" s="1534"/>
      <c r="CE213" s="1534"/>
      <c r="CF213" s="1534"/>
      <c r="CG213" s="1534"/>
      <c r="CH213" s="1534"/>
      <c r="CI213" s="1534"/>
      <c r="CJ213" s="1534"/>
      <c r="CK213" s="1534"/>
      <c r="CL213" s="1534"/>
      <c r="CM213" s="1534"/>
      <c r="CN213" s="1534"/>
      <c r="CO213" s="1534"/>
      <c r="CP213" s="1534"/>
      <c r="CQ213" s="1534"/>
      <c r="CR213" s="1534"/>
      <c r="CS213" s="1534"/>
      <c r="CT213" s="1534"/>
    </row>
    <row r="214" spans="1:98" s="1540" customFormat="1" ht="15" hidden="1" customHeight="1" x14ac:dyDescent="0.35">
      <c r="A214" s="1465"/>
      <c r="B214" s="1465"/>
      <c r="C214" s="1465"/>
      <c r="D214" s="1466"/>
      <c r="E214" s="1466"/>
      <c r="F214" s="1466"/>
      <c r="G214" s="1466"/>
      <c r="H214" s="1466"/>
      <c r="J214" s="1466"/>
      <c r="K214" s="1466"/>
      <c r="L214" s="1467"/>
      <c r="M214" s="1465"/>
      <c r="N214" s="1468"/>
      <c r="O214" s="1467"/>
      <c r="P214" s="1467"/>
      <c r="Q214" s="1466"/>
      <c r="R214" s="1466"/>
      <c r="S214" s="1466"/>
      <c r="T214" s="1466"/>
      <c r="U214" s="1466"/>
      <c r="V214" s="1465"/>
      <c r="W214" s="1465"/>
      <c r="X214" s="1465"/>
      <c r="Y214" s="313"/>
      <c r="Z214" s="313"/>
      <c r="AA214" s="1534"/>
      <c r="AB214" s="1534"/>
      <c r="AC214" s="1534"/>
      <c r="AD214" s="1534"/>
      <c r="AE214" s="1534"/>
      <c r="AF214" s="1534"/>
      <c r="AG214" s="1534"/>
      <c r="AH214" s="1534"/>
      <c r="AI214" s="1534"/>
      <c r="AJ214" s="1534"/>
      <c r="AK214" s="1534"/>
      <c r="AL214" s="1534"/>
      <c r="AM214" s="1534"/>
      <c r="AN214" s="1534"/>
      <c r="AO214" s="1534"/>
      <c r="AP214" s="1534"/>
      <c r="AQ214" s="1534"/>
      <c r="AR214" s="1534"/>
      <c r="AS214" s="1534"/>
      <c r="AT214" s="1534"/>
      <c r="AU214" s="1534"/>
      <c r="AV214" s="1534"/>
      <c r="AW214" s="1534"/>
      <c r="AX214" s="1534"/>
      <c r="AY214" s="1534"/>
      <c r="AZ214" s="1534"/>
      <c r="BA214" s="1534"/>
      <c r="BB214" s="1534"/>
      <c r="BC214" s="1534"/>
      <c r="BD214" s="1534"/>
      <c r="BE214" s="1534"/>
      <c r="BF214" s="1534"/>
      <c r="BG214" s="1534"/>
      <c r="BH214" s="1534"/>
      <c r="BI214" s="1534"/>
      <c r="BJ214" s="1534"/>
      <c r="BK214" s="1534"/>
      <c r="BL214" s="1534"/>
      <c r="BM214" s="1534"/>
      <c r="BN214" s="1534"/>
      <c r="BO214" s="1534"/>
      <c r="BP214" s="1534"/>
      <c r="BQ214" s="1534"/>
      <c r="BR214" s="1534"/>
      <c r="BS214" s="1534"/>
      <c r="BT214" s="1534"/>
      <c r="BU214" s="1534"/>
      <c r="BV214" s="1534"/>
      <c r="BW214" s="1534"/>
      <c r="BX214" s="1534"/>
      <c r="BY214" s="1534"/>
      <c r="BZ214" s="1534"/>
      <c r="CA214" s="1534"/>
      <c r="CB214" s="1534"/>
      <c r="CC214" s="1534"/>
      <c r="CD214" s="1534"/>
      <c r="CE214" s="1534"/>
      <c r="CF214" s="1534"/>
      <c r="CG214" s="1534"/>
      <c r="CH214" s="1534"/>
      <c r="CI214" s="1534"/>
      <c r="CJ214" s="1534"/>
      <c r="CK214" s="1534"/>
      <c r="CL214" s="1534"/>
      <c r="CM214" s="1534"/>
      <c r="CN214" s="1534"/>
      <c r="CO214" s="1534"/>
      <c r="CP214" s="1534"/>
      <c r="CQ214" s="1534"/>
      <c r="CR214" s="1534"/>
      <c r="CS214" s="1534"/>
      <c r="CT214" s="1534"/>
    </row>
    <row r="215" spans="1:98" s="1540" customFormat="1" ht="15.75" hidden="1" customHeight="1" x14ac:dyDescent="0.35">
      <c r="A215" s="1465"/>
      <c r="B215" s="1465"/>
      <c r="C215" s="1465"/>
      <c r="D215" s="1466"/>
      <c r="E215" s="1466"/>
      <c r="F215" s="1466"/>
      <c r="G215" s="1466"/>
      <c r="H215" s="1466"/>
      <c r="I215" s="1466"/>
      <c r="J215" s="1466"/>
      <c r="K215" s="1466"/>
      <c r="L215" s="1467"/>
      <c r="M215" s="1465"/>
      <c r="N215" s="1468"/>
      <c r="O215" s="1467"/>
      <c r="P215" s="1467"/>
      <c r="Q215" s="1466"/>
      <c r="R215" s="1466"/>
      <c r="S215" s="1466"/>
      <c r="T215" s="1466"/>
      <c r="U215" s="1466"/>
      <c r="V215" s="1465"/>
      <c r="W215" s="1465"/>
      <c r="X215" s="1465"/>
      <c r="Y215" s="313"/>
      <c r="Z215" s="313"/>
      <c r="AA215" s="1534"/>
      <c r="AB215" s="1534"/>
      <c r="AC215" s="1534"/>
      <c r="AD215" s="1534"/>
      <c r="AE215" s="1534"/>
      <c r="AF215" s="1534"/>
      <c r="AG215" s="1534"/>
      <c r="AH215" s="1534"/>
      <c r="AI215" s="1534"/>
      <c r="AJ215" s="1534"/>
      <c r="AK215" s="1534"/>
      <c r="AL215" s="1534"/>
      <c r="AM215" s="1534"/>
      <c r="AN215" s="1534"/>
      <c r="AO215" s="1534"/>
      <c r="AP215" s="1534"/>
      <c r="AQ215" s="1534"/>
      <c r="AR215" s="1534"/>
      <c r="AS215" s="1534"/>
      <c r="AT215" s="1534"/>
      <c r="AU215" s="1534"/>
      <c r="AV215" s="1534"/>
      <c r="AW215" s="1534"/>
      <c r="AX215" s="1534"/>
      <c r="AY215" s="1534"/>
      <c r="AZ215" s="1534"/>
      <c r="BA215" s="1534"/>
      <c r="BB215" s="1534"/>
      <c r="BC215" s="1534"/>
      <c r="BD215" s="1534"/>
      <c r="BE215" s="1534"/>
      <c r="BF215" s="1534"/>
      <c r="BG215" s="1534"/>
      <c r="BH215" s="1534"/>
      <c r="BI215" s="1534"/>
      <c r="BJ215" s="1534"/>
      <c r="BK215" s="1534"/>
      <c r="BL215" s="1534"/>
      <c r="BM215" s="1534"/>
      <c r="BN215" s="1534"/>
      <c r="BO215" s="1534"/>
      <c r="BP215" s="1534"/>
      <c r="BQ215" s="1534"/>
      <c r="BR215" s="1534"/>
      <c r="BS215" s="1534"/>
      <c r="BT215" s="1534"/>
      <c r="BU215" s="1534"/>
      <c r="BV215" s="1534"/>
      <c r="BW215" s="1534"/>
      <c r="BX215" s="1534"/>
      <c r="BY215" s="1534"/>
      <c r="BZ215" s="1534"/>
      <c r="CA215" s="1534"/>
      <c r="CB215" s="1534"/>
      <c r="CC215" s="1534"/>
      <c r="CD215" s="1534"/>
      <c r="CE215" s="1534"/>
      <c r="CF215" s="1534"/>
      <c r="CG215" s="1534"/>
      <c r="CH215" s="1534"/>
      <c r="CI215" s="1534"/>
      <c r="CJ215" s="1534"/>
      <c r="CK215" s="1534"/>
      <c r="CL215" s="1534"/>
      <c r="CM215" s="1534"/>
      <c r="CN215" s="1534"/>
      <c r="CO215" s="1534"/>
      <c r="CP215" s="1534"/>
      <c r="CQ215" s="1534"/>
      <c r="CR215" s="1534"/>
      <c r="CS215" s="1534"/>
      <c r="CT215" s="1534"/>
    </row>
    <row r="216" spans="1:98" s="1540" customFormat="1" ht="36" hidden="1" customHeight="1" x14ac:dyDescent="0.35">
      <c r="A216" s="1553" t="s">
        <v>568</v>
      </c>
      <c r="B216" s="1554" t="s">
        <v>119</v>
      </c>
      <c r="C216" s="1554" t="s">
        <v>563</v>
      </c>
      <c r="D216" s="1554" t="s">
        <v>565</v>
      </c>
      <c r="E216" s="1554" t="s">
        <v>566</v>
      </c>
      <c r="F216" s="1554" t="s">
        <v>569</v>
      </c>
      <c r="G216" s="1554" t="s">
        <v>570</v>
      </c>
      <c r="H216" s="1554" t="s">
        <v>571</v>
      </c>
      <c r="I216" s="1554" t="s">
        <v>572</v>
      </c>
      <c r="J216" s="1554" t="s">
        <v>573</v>
      </c>
      <c r="K216" s="1554" t="s">
        <v>574</v>
      </c>
      <c r="L216" s="1554" t="s">
        <v>271</v>
      </c>
      <c r="M216" s="1554" t="s">
        <v>575</v>
      </c>
      <c r="N216" s="1556" t="s">
        <v>576</v>
      </c>
      <c r="O216" s="1557" t="s">
        <v>577</v>
      </c>
      <c r="P216" s="1557" t="s">
        <v>578</v>
      </c>
      <c r="Q216" s="1466"/>
      <c r="R216" s="1466"/>
      <c r="S216" s="1466"/>
      <c r="T216" s="1466"/>
      <c r="U216" s="1466"/>
      <c r="V216" s="1465"/>
      <c r="W216" s="1465"/>
      <c r="X216" s="1465"/>
      <c r="Y216" s="313"/>
      <c r="Z216" s="313"/>
      <c r="AA216" s="1534"/>
      <c r="AB216" s="1534"/>
      <c r="AC216" s="1534"/>
      <c r="AD216" s="1534"/>
      <c r="AE216" s="1534"/>
      <c r="AF216" s="1534"/>
      <c r="AG216" s="1534"/>
      <c r="AH216" s="1534"/>
      <c r="AI216" s="1534"/>
      <c r="AJ216" s="1534"/>
      <c r="AK216" s="1534"/>
      <c r="AL216" s="1534"/>
      <c r="AM216" s="1534"/>
      <c r="AN216" s="1534"/>
      <c r="AO216" s="1534"/>
      <c r="AP216" s="1534"/>
      <c r="AQ216" s="1534"/>
      <c r="AR216" s="1534"/>
      <c r="AS216" s="1534"/>
      <c r="AT216" s="1534"/>
      <c r="AU216" s="1534"/>
      <c r="AV216" s="1534"/>
      <c r="AW216" s="1534"/>
      <c r="AX216" s="1534"/>
      <c r="AY216" s="1534"/>
      <c r="AZ216" s="1534"/>
      <c r="BA216" s="1534"/>
      <c r="BB216" s="1534"/>
      <c r="BC216" s="1534"/>
      <c r="BD216" s="1534"/>
      <c r="BE216" s="1534"/>
      <c r="BF216" s="1534"/>
      <c r="BG216" s="1534"/>
      <c r="BH216" s="1534"/>
      <c r="BI216" s="1534"/>
      <c r="BJ216" s="1534"/>
      <c r="BK216" s="1534"/>
      <c r="BL216" s="1534"/>
      <c r="BM216" s="1534"/>
      <c r="BN216" s="1534"/>
      <c r="BO216" s="1534"/>
      <c r="BP216" s="1534"/>
      <c r="BQ216" s="1534"/>
      <c r="BR216" s="1534"/>
      <c r="BS216" s="1534"/>
      <c r="BT216" s="1534"/>
      <c r="BU216" s="1534"/>
      <c r="BV216" s="1534"/>
      <c r="BW216" s="1534"/>
      <c r="BX216" s="1534"/>
      <c r="BY216" s="1534"/>
      <c r="BZ216" s="1534"/>
      <c r="CA216" s="1534"/>
      <c r="CB216" s="1534"/>
      <c r="CC216" s="1534"/>
      <c r="CD216" s="1534"/>
      <c r="CE216" s="1534"/>
      <c r="CF216" s="1534"/>
      <c r="CG216" s="1534"/>
      <c r="CH216" s="1534"/>
      <c r="CI216" s="1534"/>
      <c r="CJ216" s="1534"/>
      <c r="CK216" s="1534"/>
      <c r="CL216" s="1534"/>
      <c r="CM216" s="1534"/>
      <c r="CN216" s="1534"/>
      <c r="CO216" s="1534"/>
      <c r="CP216" s="1534"/>
      <c r="CQ216" s="1534"/>
      <c r="CR216" s="1534"/>
      <c r="CS216" s="1534"/>
      <c r="CT216" s="1534"/>
    </row>
    <row r="217" spans="1:98" s="1540" customFormat="1" ht="15.75" hidden="1" customHeight="1" x14ac:dyDescent="0.35">
      <c r="A217" s="1558">
        <v>10</v>
      </c>
      <c r="B217" s="1559" t="s">
        <v>187</v>
      </c>
      <c r="C217" s="1559">
        <f>fixture_weight</f>
        <v>0.25</v>
      </c>
      <c r="D217" s="1559" t="s">
        <v>352</v>
      </c>
      <c r="E217" s="1559">
        <f>efficiency_weight</f>
        <v>0.7</v>
      </c>
      <c r="F217" s="1559" t="s">
        <v>634</v>
      </c>
      <c r="G217" s="1559">
        <f>1/3</f>
        <v>0.33333333333333331</v>
      </c>
      <c r="H217" s="1559">
        <v>2</v>
      </c>
      <c r="I217" s="1559" t="s">
        <v>635</v>
      </c>
      <c r="J217" s="1559" t="s">
        <v>636</v>
      </c>
      <c r="K217" s="1558" t="s">
        <v>637</v>
      </c>
      <c r="L217" s="1563">
        <v>2</v>
      </c>
      <c r="M217" s="1559">
        <f>G217*E217*C217</f>
        <v>5.8333333333333327E-2</v>
      </c>
      <c r="N217" s="1563" t="e">
        <f>VLOOKUP(kitchen_faucet_gpm,K217:L220,2,FALSE)</f>
        <v>#N/A</v>
      </c>
      <c r="O217" s="1564" t="e">
        <f>N217*M217/2</f>
        <v>#N/A</v>
      </c>
      <c r="P217" s="1564"/>
      <c r="Q217" s="1466"/>
      <c r="R217" s="1466"/>
      <c r="S217" s="1466"/>
      <c r="T217" s="1466"/>
      <c r="U217" s="1466"/>
      <c r="V217" s="1465"/>
      <c r="W217" s="1465"/>
      <c r="X217" s="1465"/>
      <c r="Y217" s="313"/>
      <c r="Z217" s="313"/>
      <c r="AA217" s="1534"/>
      <c r="AB217" s="1534"/>
      <c r="AC217" s="1534"/>
      <c r="AD217" s="1534"/>
      <c r="AE217" s="1534"/>
      <c r="AF217" s="1534"/>
      <c r="AG217" s="1534"/>
      <c r="AH217" s="1534"/>
      <c r="AI217" s="1534"/>
      <c r="AJ217" s="1534"/>
      <c r="AK217" s="1534"/>
      <c r="AL217" s="1534"/>
      <c r="AM217" s="1534"/>
      <c r="AN217" s="1534"/>
      <c r="AO217" s="1534"/>
      <c r="AP217" s="1534"/>
      <c r="AQ217" s="1534"/>
      <c r="AR217" s="1534"/>
      <c r="AS217" s="1534"/>
      <c r="AT217" s="1534"/>
      <c r="AU217" s="1534"/>
      <c r="AV217" s="1534"/>
      <c r="AW217" s="1534"/>
      <c r="AX217" s="1534"/>
      <c r="AY217" s="1534"/>
      <c r="AZ217" s="1534"/>
      <c r="BA217" s="1534"/>
      <c r="BB217" s="1534"/>
      <c r="BC217" s="1534"/>
      <c r="BD217" s="1534"/>
      <c r="BE217" s="1534"/>
      <c r="BF217" s="1534"/>
      <c r="BG217" s="1534"/>
      <c r="BH217" s="1534"/>
      <c r="BI217" s="1534"/>
      <c r="BJ217" s="1534"/>
      <c r="BK217" s="1534"/>
      <c r="BL217" s="1534"/>
      <c r="BM217" s="1534"/>
      <c r="BN217" s="1534"/>
      <c r="BO217" s="1534"/>
      <c r="BP217" s="1534"/>
      <c r="BQ217" s="1534"/>
      <c r="BR217" s="1534"/>
      <c r="BS217" s="1534"/>
      <c r="BT217" s="1534"/>
      <c r="BU217" s="1534"/>
      <c r="BV217" s="1534"/>
      <c r="BW217" s="1534"/>
      <c r="BX217" s="1534"/>
      <c r="BY217" s="1534"/>
      <c r="BZ217" s="1534"/>
      <c r="CA217" s="1534"/>
      <c r="CB217" s="1534"/>
      <c r="CC217" s="1534"/>
      <c r="CD217" s="1534"/>
      <c r="CE217" s="1534"/>
      <c r="CF217" s="1534"/>
      <c r="CG217" s="1534"/>
      <c r="CH217" s="1534"/>
      <c r="CI217" s="1534"/>
      <c r="CJ217" s="1534"/>
      <c r="CK217" s="1534"/>
      <c r="CL217" s="1534"/>
      <c r="CM217" s="1534"/>
      <c r="CN217" s="1534"/>
      <c r="CO217" s="1534"/>
      <c r="CP217" s="1534"/>
      <c r="CQ217" s="1534"/>
      <c r="CR217" s="1534"/>
      <c r="CS217" s="1534"/>
      <c r="CT217" s="1534"/>
    </row>
    <row r="218" spans="1:98" s="1540" customFormat="1" ht="15.75" hidden="1" customHeight="1" x14ac:dyDescent="0.35">
      <c r="A218" s="1558"/>
      <c r="B218" s="1559"/>
      <c r="C218" s="1559"/>
      <c r="D218" s="1559"/>
      <c r="E218" s="1559"/>
      <c r="F218" s="1559"/>
      <c r="G218" s="1559"/>
      <c r="H218" s="1559"/>
      <c r="I218" s="1559"/>
      <c r="J218" s="1559"/>
      <c r="K218" s="1558" t="s">
        <v>638</v>
      </c>
      <c r="L218" s="1559">
        <v>1</v>
      </c>
      <c r="M218" s="1559"/>
      <c r="N218" s="1559"/>
      <c r="O218" s="1564"/>
      <c r="P218" s="1564"/>
      <c r="Q218" s="1466"/>
      <c r="R218" s="1466"/>
      <c r="S218" s="1466"/>
      <c r="T218" s="1466"/>
      <c r="U218" s="1466"/>
      <c r="V218" s="1465"/>
      <c r="W218" s="1465"/>
      <c r="X218" s="1465"/>
      <c r="Y218" s="313"/>
      <c r="Z218" s="313"/>
      <c r="AA218" s="1534"/>
      <c r="AB218" s="1534"/>
      <c r="AC218" s="1534"/>
      <c r="AD218" s="1534"/>
      <c r="AE218" s="1534"/>
      <c r="AF218" s="1534"/>
      <c r="AG218" s="1534"/>
      <c r="AH218" s="1534"/>
      <c r="AI218" s="1534"/>
      <c r="AJ218" s="1534"/>
      <c r="AK218" s="1534"/>
      <c r="AL218" s="1534"/>
      <c r="AM218" s="1534"/>
      <c r="AN218" s="1534"/>
      <c r="AO218" s="1534"/>
      <c r="AP218" s="1534"/>
      <c r="AQ218" s="1534"/>
      <c r="AR218" s="1534"/>
      <c r="AS218" s="1534"/>
      <c r="AT218" s="1534"/>
      <c r="AU218" s="1534"/>
      <c r="AV218" s="1534"/>
      <c r="AW218" s="1534"/>
      <c r="AX218" s="1534"/>
      <c r="AY218" s="1534"/>
      <c r="AZ218" s="1534"/>
      <c r="BA218" s="1534"/>
      <c r="BB218" s="1534"/>
      <c r="BC218" s="1534"/>
      <c r="BD218" s="1534"/>
      <c r="BE218" s="1534"/>
      <c r="BF218" s="1534"/>
      <c r="BG218" s="1534"/>
      <c r="BH218" s="1534"/>
      <c r="BI218" s="1534"/>
      <c r="BJ218" s="1534"/>
      <c r="BK218" s="1534"/>
      <c r="BL218" s="1534"/>
      <c r="BM218" s="1534"/>
      <c r="BN218" s="1534"/>
      <c r="BO218" s="1534"/>
      <c r="BP218" s="1534"/>
      <c r="BQ218" s="1534"/>
      <c r="BR218" s="1534"/>
      <c r="BS218" s="1534"/>
      <c r="BT218" s="1534"/>
      <c r="BU218" s="1534"/>
      <c r="BV218" s="1534"/>
      <c r="BW218" s="1534"/>
      <c r="BX218" s="1534"/>
      <c r="BY218" s="1534"/>
      <c r="BZ218" s="1534"/>
      <c r="CA218" s="1534"/>
      <c r="CB218" s="1534"/>
      <c r="CC218" s="1534"/>
      <c r="CD218" s="1534"/>
      <c r="CE218" s="1534"/>
      <c r="CF218" s="1534"/>
      <c r="CG218" s="1534"/>
      <c r="CH218" s="1534"/>
      <c r="CI218" s="1534"/>
      <c r="CJ218" s="1534"/>
      <c r="CK218" s="1534"/>
      <c r="CL218" s="1534"/>
      <c r="CM218" s="1534"/>
      <c r="CN218" s="1534"/>
      <c r="CO218" s="1534"/>
      <c r="CP218" s="1534"/>
      <c r="CQ218" s="1534"/>
      <c r="CR218" s="1534"/>
      <c r="CS218" s="1534"/>
      <c r="CT218" s="1534"/>
    </row>
    <row r="219" spans="1:98" s="1540" customFormat="1" ht="15.75" hidden="1" customHeight="1" x14ac:dyDescent="0.35">
      <c r="A219" s="1558"/>
      <c r="B219" s="1559"/>
      <c r="C219" s="1559"/>
      <c r="D219" s="1559"/>
      <c r="E219" s="1559"/>
      <c r="F219" s="1559"/>
      <c r="G219" s="1559"/>
      <c r="H219" s="1559"/>
      <c r="I219" s="1559"/>
      <c r="J219" s="1559"/>
      <c r="K219" s="1558" t="s">
        <v>639</v>
      </c>
      <c r="L219" s="1559">
        <v>0</v>
      </c>
      <c r="M219" s="1559"/>
      <c r="N219" s="1559"/>
      <c r="O219" s="1564"/>
      <c r="P219" s="1564"/>
      <c r="Q219" s="1466"/>
      <c r="R219" s="1466"/>
      <c r="S219" s="1466"/>
      <c r="T219" s="1466"/>
      <c r="U219" s="1466"/>
      <c r="V219" s="1465"/>
      <c r="W219" s="1465"/>
      <c r="X219" s="1465"/>
      <c r="Y219" s="313"/>
      <c r="Z219" s="313"/>
      <c r="AA219" s="1534"/>
      <c r="AB219" s="1534"/>
      <c r="AC219" s="1534"/>
      <c r="AD219" s="1534"/>
      <c r="AE219" s="1534"/>
      <c r="AF219" s="1534"/>
      <c r="AG219" s="1534"/>
      <c r="AH219" s="1534"/>
      <c r="AI219" s="1534"/>
      <c r="AJ219" s="1534"/>
      <c r="AK219" s="1534"/>
      <c r="AL219" s="1534"/>
      <c r="AM219" s="1534"/>
      <c r="AN219" s="1534"/>
      <c r="AO219" s="1534"/>
      <c r="AP219" s="1534"/>
      <c r="AQ219" s="1534"/>
      <c r="AR219" s="1534"/>
      <c r="AS219" s="1534"/>
      <c r="AT219" s="1534"/>
      <c r="AU219" s="1534"/>
      <c r="AV219" s="1534"/>
      <c r="AW219" s="1534"/>
      <c r="AX219" s="1534"/>
      <c r="AY219" s="1534"/>
      <c r="AZ219" s="1534"/>
      <c r="BA219" s="1534"/>
      <c r="BB219" s="1534"/>
      <c r="BC219" s="1534"/>
      <c r="BD219" s="1534"/>
      <c r="BE219" s="1534"/>
      <c r="BF219" s="1534"/>
      <c r="BG219" s="1534"/>
      <c r="BH219" s="1534"/>
      <c r="BI219" s="1534"/>
      <c r="BJ219" s="1534"/>
      <c r="BK219" s="1534"/>
      <c r="BL219" s="1534"/>
      <c r="BM219" s="1534"/>
      <c r="BN219" s="1534"/>
      <c r="BO219" s="1534"/>
      <c r="BP219" s="1534"/>
      <c r="BQ219" s="1534"/>
      <c r="BR219" s="1534"/>
      <c r="BS219" s="1534"/>
      <c r="BT219" s="1534"/>
      <c r="BU219" s="1534"/>
      <c r="BV219" s="1534"/>
      <c r="BW219" s="1534"/>
      <c r="BX219" s="1534"/>
      <c r="BY219" s="1534"/>
      <c r="BZ219" s="1534"/>
      <c r="CA219" s="1534"/>
      <c r="CB219" s="1534"/>
      <c r="CC219" s="1534"/>
      <c r="CD219" s="1534"/>
      <c r="CE219" s="1534"/>
      <c r="CF219" s="1534"/>
      <c r="CG219" s="1534"/>
      <c r="CH219" s="1534"/>
      <c r="CI219" s="1534"/>
      <c r="CJ219" s="1534"/>
      <c r="CK219" s="1534"/>
      <c r="CL219" s="1534"/>
      <c r="CM219" s="1534"/>
      <c r="CN219" s="1534"/>
      <c r="CO219" s="1534"/>
      <c r="CP219" s="1534"/>
      <c r="CQ219" s="1534"/>
      <c r="CR219" s="1534"/>
      <c r="CS219" s="1534"/>
      <c r="CT219" s="1534"/>
    </row>
    <row r="220" spans="1:98" s="1540" customFormat="1" ht="15.75" hidden="1" customHeight="1" x14ac:dyDescent="0.35">
      <c r="A220" s="1558"/>
      <c r="B220" s="1559"/>
      <c r="C220" s="1559"/>
      <c r="D220" s="1559"/>
      <c r="E220" s="1559"/>
      <c r="F220" s="1559"/>
      <c r="G220" s="1559"/>
      <c r="H220" s="1559"/>
      <c r="I220" s="1559"/>
      <c r="J220" s="1559"/>
      <c r="K220" s="1558" t="s">
        <v>640</v>
      </c>
      <c r="L220" s="1559"/>
      <c r="M220" s="1559"/>
      <c r="N220" s="1559"/>
      <c r="O220" s="1564"/>
      <c r="P220" s="1564"/>
      <c r="Q220" s="1466"/>
      <c r="R220" s="1466"/>
      <c r="S220" s="1466"/>
      <c r="T220" s="1466"/>
      <c r="U220" s="1466"/>
      <c r="V220" s="1465"/>
      <c r="W220" s="1465"/>
      <c r="X220" s="1465"/>
      <c r="Y220" s="313"/>
      <c r="Z220" s="313"/>
      <c r="AA220" s="1534"/>
      <c r="AB220" s="1534"/>
      <c r="AC220" s="1534"/>
      <c r="AD220" s="1534"/>
      <c r="AE220" s="1534"/>
      <c r="AF220" s="1534"/>
      <c r="AG220" s="1534"/>
      <c r="AH220" s="1534"/>
      <c r="AI220" s="1534"/>
      <c r="AJ220" s="1534"/>
      <c r="AK220" s="1534"/>
      <c r="AL220" s="1534"/>
      <c r="AM220" s="1534"/>
      <c r="AN220" s="1534"/>
      <c r="AO220" s="1534"/>
      <c r="AP220" s="1534"/>
      <c r="AQ220" s="1534"/>
      <c r="AR220" s="1534"/>
      <c r="AS220" s="1534"/>
      <c r="AT220" s="1534"/>
      <c r="AU220" s="1534"/>
      <c r="AV220" s="1534"/>
      <c r="AW220" s="1534"/>
      <c r="AX220" s="1534"/>
      <c r="AY220" s="1534"/>
      <c r="AZ220" s="1534"/>
      <c r="BA220" s="1534"/>
      <c r="BB220" s="1534"/>
      <c r="BC220" s="1534"/>
      <c r="BD220" s="1534"/>
      <c r="BE220" s="1534"/>
      <c r="BF220" s="1534"/>
      <c r="BG220" s="1534"/>
      <c r="BH220" s="1534"/>
      <c r="BI220" s="1534"/>
      <c r="BJ220" s="1534"/>
      <c r="BK220" s="1534"/>
      <c r="BL220" s="1534"/>
      <c r="BM220" s="1534"/>
      <c r="BN220" s="1534"/>
      <c r="BO220" s="1534"/>
      <c r="BP220" s="1534"/>
      <c r="BQ220" s="1534"/>
      <c r="BR220" s="1534"/>
      <c r="BS220" s="1534"/>
      <c r="BT220" s="1534"/>
      <c r="BU220" s="1534"/>
      <c r="BV220" s="1534"/>
      <c r="BW220" s="1534"/>
      <c r="BX220" s="1534"/>
      <c r="BY220" s="1534"/>
      <c r="BZ220" s="1534"/>
      <c r="CA220" s="1534"/>
      <c r="CB220" s="1534"/>
      <c r="CC220" s="1534"/>
      <c r="CD220" s="1534"/>
      <c r="CE220" s="1534"/>
      <c r="CF220" s="1534"/>
      <c r="CG220" s="1534"/>
      <c r="CH220" s="1534"/>
      <c r="CI220" s="1534"/>
      <c r="CJ220" s="1534"/>
      <c r="CK220" s="1534"/>
      <c r="CL220" s="1534"/>
      <c r="CM220" s="1534"/>
      <c r="CN220" s="1534"/>
      <c r="CO220" s="1534"/>
      <c r="CP220" s="1534"/>
      <c r="CQ220" s="1534"/>
      <c r="CR220" s="1534"/>
      <c r="CS220" s="1534"/>
      <c r="CT220" s="1534"/>
    </row>
    <row r="221" spans="1:98" s="1540" customFormat="1" ht="15.75" hidden="1" customHeight="1" x14ac:dyDescent="0.35">
      <c r="A221" s="1558"/>
      <c r="B221" s="1559" t="s">
        <v>187</v>
      </c>
      <c r="C221" s="1559">
        <f>fixture_weight</f>
        <v>0.25</v>
      </c>
      <c r="D221" s="1559" t="s">
        <v>352</v>
      </c>
      <c r="E221" s="1559">
        <f>efficiency_weight</f>
        <v>0.7</v>
      </c>
      <c r="F221" s="1559" t="s">
        <v>634</v>
      </c>
      <c r="G221" s="1559">
        <f>1/3</f>
        <v>0.33333333333333331</v>
      </c>
      <c r="H221" s="1559">
        <v>2</v>
      </c>
      <c r="I221" s="1559" t="s">
        <v>641</v>
      </c>
      <c r="J221" s="1559" t="s">
        <v>642</v>
      </c>
      <c r="K221" s="1558" t="s">
        <v>226</v>
      </c>
      <c r="L221" s="1563">
        <v>1</v>
      </c>
      <c r="M221" s="1559">
        <f>IF(kitchen_faucet_gpm="Unknown",G221*E221*C221,0)</f>
        <v>0</v>
      </c>
      <c r="N221" s="1559">
        <f>IF(kitchen_faucet_gpm="Unknown",VLOOKUP(kitchen_faucet_aerator,K221:L222,2,FALSE),0)</f>
        <v>0</v>
      </c>
      <c r="O221" s="1564">
        <f>N221*M221/2</f>
        <v>0</v>
      </c>
      <c r="P221" s="1564"/>
      <c r="Q221" s="1466"/>
      <c r="R221" s="1466"/>
      <c r="S221" s="1466"/>
      <c r="T221" s="1466"/>
      <c r="U221" s="1466"/>
      <c r="V221" s="1465"/>
      <c r="W221" s="1465"/>
      <c r="X221" s="1465"/>
      <c r="Y221" s="313"/>
      <c r="Z221" s="313"/>
      <c r="AA221" s="1534"/>
      <c r="AB221" s="1534"/>
      <c r="AC221" s="1534"/>
      <c r="AD221" s="1534"/>
      <c r="AE221" s="1534"/>
      <c r="AF221" s="1534"/>
      <c r="AG221" s="1534"/>
      <c r="AH221" s="1534"/>
      <c r="AI221" s="1534"/>
      <c r="AJ221" s="1534"/>
      <c r="AK221" s="1534"/>
      <c r="AL221" s="1534"/>
      <c r="AM221" s="1534"/>
      <c r="AN221" s="1534"/>
      <c r="AO221" s="1534"/>
      <c r="AP221" s="1534"/>
      <c r="AQ221" s="1534"/>
      <c r="AR221" s="1534"/>
      <c r="AS221" s="1534"/>
      <c r="AT221" s="1534"/>
      <c r="AU221" s="1534"/>
      <c r="AV221" s="1534"/>
      <c r="AW221" s="1534"/>
      <c r="AX221" s="1534"/>
      <c r="AY221" s="1534"/>
      <c r="AZ221" s="1534"/>
      <c r="BA221" s="1534"/>
      <c r="BB221" s="1534"/>
      <c r="BC221" s="1534"/>
      <c r="BD221" s="1534"/>
      <c r="BE221" s="1534"/>
      <c r="BF221" s="1534"/>
      <c r="BG221" s="1534"/>
      <c r="BH221" s="1534"/>
      <c r="BI221" s="1534"/>
      <c r="BJ221" s="1534"/>
      <c r="BK221" s="1534"/>
      <c r="BL221" s="1534"/>
      <c r="BM221" s="1534"/>
      <c r="BN221" s="1534"/>
      <c r="BO221" s="1534"/>
      <c r="BP221" s="1534"/>
      <c r="BQ221" s="1534"/>
      <c r="BR221" s="1534"/>
      <c r="BS221" s="1534"/>
      <c r="BT221" s="1534"/>
      <c r="BU221" s="1534"/>
      <c r="BV221" s="1534"/>
      <c r="BW221" s="1534"/>
      <c r="BX221" s="1534"/>
      <c r="BY221" s="1534"/>
      <c r="BZ221" s="1534"/>
      <c r="CA221" s="1534"/>
      <c r="CB221" s="1534"/>
      <c r="CC221" s="1534"/>
      <c r="CD221" s="1534"/>
      <c r="CE221" s="1534"/>
      <c r="CF221" s="1534"/>
      <c r="CG221" s="1534"/>
      <c r="CH221" s="1534"/>
      <c r="CI221" s="1534"/>
      <c r="CJ221" s="1534"/>
      <c r="CK221" s="1534"/>
      <c r="CL221" s="1534"/>
      <c r="CM221" s="1534"/>
      <c r="CN221" s="1534"/>
      <c r="CO221" s="1534"/>
      <c r="CP221" s="1534"/>
      <c r="CQ221" s="1534"/>
      <c r="CR221" s="1534"/>
      <c r="CS221" s="1534"/>
      <c r="CT221" s="1534"/>
    </row>
    <row r="222" spans="1:98" s="1540" customFormat="1" ht="15.75" hidden="1" customHeight="1" x14ac:dyDescent="0.35">
      <c r="A222" s="1558"/>
      <c r="B222" s="1559"/>
      <c r="C222" s="1559"/>
      <c r="D222" s="1559"/>
      <c r="E222" s="1559"/>
      <c r="F222" s="1559"/>
      <c r="G222" s="1559"/>
      <c r="H222" s="1559"/>
      <c r="I222" s="1559"/>
      <c r="J222" s="1559"/>
      <c r="K222" s="1558" t="s">
        <v>229</v>
      </c>
      <c r="L222" s="1559">
        <v>0</v>
      </c>
      <c r="M222" s="1559"/>
      <c r="N222" s="1559"/>
      <c r="O222" s="1564"/>
      <c r="P222" s="1564"/>
      <c r="Q222" s="1466"/>
      <c r="R222" s="1466"/>
      <c r="S222" s="1466"/>
      <c r="T222" s="1466"/>
      <c r="U222" s="1466"/>
      <c r="V222" s="1465"/>
      <c r="W222" s="1465"/>
      <c r="X222" s="1465"/>
      <c r="Y222" s="313"/>
      <c r="Z222" s="313"/>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1534"/>
      <c r="AV222" s="1534"/>
      <c r="AW222" s="1534"/>
      <c r="AX222" s="1534"/>
      <c r="AY222" s="1534"/>
      <c r="AZ222" s="1534"/>
      <c r="BA222" s="1534"/>
      <c r="BB222" s="1534"/>
      <c r="BC222" s="1534"/>
      <c r="BD222" s="1534"/>
      <c r="BE222" s="1534"/>
      <c r="BF222" s="1534"/>
      <c r="BG222" s="1534"/>
      <c r="BH222" s="1534"/>
      <c r="BI222" s="1534"/>
      <c r="BJ222" s="1534"/>
      <c r="BK222" s="1534"/>
      <c r="BL222" s="1534"/>
      <c r="BM222" s="1534"/>
      <c r="BN222" s="1534"/>
      <c r="BO222" s="1534"/>
      <c r="BP222" s="1534"/>
      <c r="BQ222" s="1534"/>
      <c r="BR222" s="1534"/>
      <c r="BS222" s="1534"/>
      <c r="BT222" s="1534"/>
      <c r="BU222" s="1534"/>
      <c r="BV222" s="1534"/>
      <c r="BW222" s="1534"/>
      <c r="BX222" s="1534"/>
      <c r="BY222" s="1534"/>
      <c r="BZ222" s="1534"/>
      <c r="CA222" s="1534"/>
      <c r="CB222" s="1534"/>
      <c r="CC222" s="1534"/>
      <c r="CD222" s="1534"/>
      <c r="CE222" s="1534"/>
      <c r="CF222" s="1534"/>
      <c r="CG222" s="1534"/>
      <c r="CH222" s="1534"/>
      <c r="CI222" s="1534"/>
      <c r="CJ222" s="1534"/>
      <c r="CK222" s="1534"/>
      <c r="CL222" s="1534"/>
      <c r="CM222" s="1534"/>
      <c r="CN222" s="1534"/>
      <c r="CO222" s="1534"/>
      <c r="CP222" s="1534"/>
      <c r="CQ222" s="1534"/>
      <c r="CR222" s="1534"/>
      <c r="CS222" s="1534"/>
      <c r="CT222" s="1534"/>
    </row>
    <row r="223" spans="1:98" s="1540" customFormat="1" ht="15.75" hidden="1" customHeight="1" x14ac:dyDescent="0.35">
      <c r="A223" s="1558">
        <v>11</v>
      </c>
      <c r="B223" s="1559" t="s">
        <v>187</v>
      </c>
      <c r="C223" s="1559">
        <f>fixture_weight</f>
        <v>0.25</v>
      </c>
      <c r="D223" s="1559" t="s">
        <v>352</v>
      </c>
      <c r="E223" s="1559">
        <f>efficiency_weight</f>
        <v>0.7</v>
      </c>
      <c r="F223" s="1559" t="s">
        <v>634</v>
      </c>
      <c r="G223" s="1559">
        <f>1/3</f>
        <v>0.33333333333333331</v>
      </c>
      <c r="H223" s="1559">
        <v>3</v>
      </c>
      <c r="I223" s="1559" t="s">
        <v>643</v>
      </c>
      <c r="J223" s="1559" t="s">
        <v>644</v>
      </c>
      <c r="K223" s="1558" t="s">
        <v>637</v>
      </c>
      <c r="L223" s="1563">
        <v>2</v>
      </c>
      <c r="M223" s="1559">
        <f>G223*E223*C223</f>
        <v>5.8333333333333327E-2</v>
      </c>
      <c r="N223" s="1563" t="e">
        <f>VLOOKUP(bathroom_faucet_gpm,K223:L226,2,FALSE)</f>
        <v>#N/A</v>
      </c>
      <c r="O223" s="1564" t="e">
        <f>N223*M223/2</f>
        <v>#N/A</v>
      </c>
      <c r="P223" s="1564"/>
      <c r="Q223" s="1466"/>
      <c r="R223" s="1466"/>
      <c r="S223" s="1466"/>
      <c r="T223" s="1466"/>
      <c r="U223" s="1466"/>
      <c r="V223" s="1465"/>
      <c r="W223" s="1465"/>
      <c r="X223" s="1465"/>
      <c r="Y223" s="313"/>
      <c r="Z223" s="313"/>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AU223" s="1534"/>
      <c r="AV223" s="1534"/>
      <c r="AW223" s="1534"/>
      <c r="AX223" s="1534"/>
      <c r="AY223" s="1534"/>
      <c r="AZ223" s="1534"/>
      <c r="BA223" s="1534"/>
      <c r="BB223" s="1534"/>
      <c r="BC223" s="1534"/>
      <c r="BD223" s="1534"/>
      <c r="BE223" s="1534"/>
      <c r="BF223" s="1534"/>
      <c r="BG223" s="1534"/>
      <c r="BH223" s="1534"/>
      <c r="BI223" s="1534"/>
      <c r="BJ223" s="1534"/>
      <c r="BK223" s="1534"/>
      <c r="BL223" s="1534"/>
      <c r="BM223" s="1534"/>
      <c r="BN223" s="1534"/>
      <c r="BO223" s="1534"/>
      <c r="BP223" s="1534"/>
      <c r="BQ223" s="1534"/>
      <c r="BR223" s="1534"/>
      <c r="BS223" s="1534"/>
      <c r="BT223" s="1534"/>
      <c r="BU223" s="1534"/>
      <c r="BV223" s="1534"/>
      <c r="BW223" s="1534"/>
      <c r="BX223" s="1534"/>
      <c r="BY223" s="1534"/>
      <c r="BZ223" s="1534"/>
      <c r="CA223" s="1534"/>
      <c r="CB223" s="1534"/>
      <c r="CC223" s="1534"/>
      <c r="CD223" s="1534"/>
      <c r="CE223" s="1534"/>
      <c r="CF223" s="1534"/>
      <c r="CG223" s="1534"/>
      <c r="CH223" s="1534"/>
      <c r="CI223" s="1534"/>
      <c r="CJ223" s="1534"/>
      <c r="CK223" s="1534"/>
      <c r="CL223" s="1534"/>
      <c r="CM223" s="1534"/>
      <c r="CN223" s="1534"/>
      <c r="CO223" s="1534"/>
      <c r="CP223" s="1534"/>
      <c r="CQ223" s="1534"/>
      <c r="CR223" s="1534"/>
      <c r="CS223" s="1534"/>
      <c r="CT223" s="1534"/>
    </row>
    <row r="224" spans="1:98" s="1540" customFormat="1" ht="15.75" hidden="1" customHeight="1" x14ac:dyDescent="0.35">
      <c r="A224" s="1558"/>
      <c r="B224" s="1559"/>
      <c r="C224" s="1559"/>
      <c r="D224" s="1559"/>
      <c r="E224" s="1559"/>
      <c r="F224" s="1559"/>
      <c r="G224" s="1559"/>
      <c r="H224" s="1559"/>
      <c r="I224" s="1559"/>
      <c r="J224" s="1559"/>
      <c r="K224" s="1558" t="s">
        <v>638</v>
      </c>
      <c r="L224" s="1559">
        <v>1</v>
      </c>
      <c r="M224" s="1559"/>
      <c r="N224" s="1559"/>
      <c r="O224" s="1564"/>
      <c r="P224" s="1564"/>
      <c r="Q224" s="1466"/>
      <c r="R224" s="1466"/>
      <c r="S224" s="1466"/>
      <c r="T224" s="1466"/>
      <c r="U224" s="1466"/>
      <c r="V224" s="1465"/>
      <c r="W224" s="1465"/>
      <c r="X224" s="1465"/>
      <c r="Y224" s="313"/>
      <c r="Z224" s="313"/>
      <c r="AA224" s="1534"/>
      <c r="AB224" s="1534"/>
      <c r="AC224" s="1534"/>
      <c r="AD224" s="1534"/>
      <c r="AE224" s="1534"/>
      <c r="AF224" s="1534"/>
      <c r="AG224" s="1534"/>
      <c r="AH224" s="1534"/>
      <c r="AI224" s="1534"/>
      <c r="AJ224" s="1534"/>
      <c r="AK224" s="1534"/>
      <c r="AL224" s="1534"/>
      <c r="AM224" s="1534"/>
      <c r="AN224" s="1534"/>
      <c r="AO224" s="1534"/>
      <c r="AP224" s="1534"/>
      <c r="AQ224" s="1534"/>
      <c r="AR224" s="1534"/>
      <c r="AS224" s="1534"/>
      <c r="AT224" s="1534"/>
      <c r="AU224" s="1534"/>
      <c r="AV224" s="1534"/>
      <c r="AW224" s="1534"/>
      <c r="AX224" s="1534"/>
      <c r="AY224" s="1534"/>
      <c r="AZ224" s="1534"/>
      <c r="BA224" s="1534"/>
      <c r="BB224" s="1534"/>
      <c r="BC224" s="1534"/>
      <c r="BD224" s="1534"/>
      <c r="BE224" s="1534"/>
      <c r="BF224" s="1534"/>
      <c r="BG224" s="1534"/>
      <c r="BH224" s="1534"/>
      <c r="BI224" s="1534"/>
      <c r="BJ224" s="1534"/>
      <c r="BK224" s="1534"/>
      <c r="BL224" s="1534"/>
      <c r="BM224" s="1534"/>
      <c r="BN224" s="1534"/>
      <c r="BO224" s="1534"/>
      <c r="BP224" s="1534"/>
      <c r="BQ224" s="1534"/>
      <c r="BR224" s="1534"/>
      <c r="BS224" s="1534"/>
      <c r="BT224" s="1534"/>
      <c r="BU224" s="1534"/>
      <c r="BV224" s="1534"/>
      <c r="BW224" s="1534"/>
      <c r="BX224" s="1534"/>
      <c r="BY224" s="1534"/>
      <c r="BZ224" s="1534"/>
      <c r="CA224" s="1534"/>
      <c r="CB224" s="1534"/>
      <c r="CC224" s="1534"/>
      <c r="CD224" s="1534"/>
      <c r="CE224" s="1534"/>
      <c r="CF224" s="1534"/>
      <c r="CG224" s="1534"/>
      <c r="CH224" s="1534"/>
      <c r="CI224" s="1534"/>
      <c r="CJ224" s="1534"/>
      <c r="CK224" s="1534"/>
      <c r="CL224" s="1534"/>
      <c r="CM224" s="1534"/>
      <c r="CN224" s="1534"/>
      <c r="CO224" s="1534"/>
      <c r="CP224" s="1534"/>
      <c r="CQ224" s="1534"/>
      <c r="CR224" s="1534"/>
      <c r="CS224" s="1534"/>
      <c r="CT224" s="1534"/>
    </row>
    <row r="225" spans="1:98" s="1540" customFormat="1" ht="15.75" hidden="1" customHeight="1" x14ac:dyDescent="0.35">
      <c r="A225" s="1558"/>
      <c r="B225" s="1559"/>
      <c r="C225" s="1559"/>
      <c r="D225" s="1559"/>
      <c r="E225" s="1559"/>
      <c r="F225" s="1559"/>
      <c r="G225" s="1559"/>
      <c r="H225" s="1559"/>
      <c r="I225" s="1559"/>
      <c r="J225" s="1559"/>
      <c r="K225" s="1558" t="s">
        <v>639</v>
      </c>
      <c r="L225" s="1559">
        <v>0</v>
      </c>
      <c r="M225" s="1559"/>
      <c r="N225" s="1559"/>
      <c r="O225" s="1564"/>
      <c r="P225" s="1564"/>
      <c r="Q225" s="1466"/>
      <c r="R225" s="1466"/>
      <c r="S225" s="1466"/>
      <c r="T225" s="1466"/>
      <c r="U225" s="1466"/>
      <c r="V225" s="1465"/>
      <c r="W225" s="1465"/>
      <c r="X225" s="1465"/>
      <c r="Y225" s="313"/>
      <c r="Z225" s="313"/>
      <c r="AA225" s="1534"/>
      <c r="AB225" s="1534"/>
      <c r="AC225" s="1534"/>
      <c r="AD225" s="1534"/>
      <c r="AE225" s="1534"/>
      <c r="AF225" s="1534"/>
      <c r="AG225" s="1534"/>
      <c r="AH225" s="1534"/>
      <c r="AI225" s="1534"/>
      <c r="AJ225" s="1534"/>
      <c r="AK225" s="1534"/>
      <c r="AL225" s="1534"/>
      <c r="AM225" s="1534"/>
      <c r="AN225" s="1534"/>
      <c r="AO225" s="1534"/>
      <c r="AP225" s="1534"/>
      <c r="AQ225" s="1534"/>
      <c r="AR225" s="1534"/>
      <c r="AS225" s="1534"/>
      <c r="AT225" s="1534"/>
      <c r="AU225" s="1534"/>
      <c r="AV225" s="1534"/>
      <c r="AW225" s="1534"/>
      <c r="AX225" s="1534"/>
      <c r="AY225" s="1534"/>
      <c r="AZ225" s="1534"/>
      <c r="BA225" s="1534"/>
      <c r="BB225" s="1534"/>
      <c r="BC225" s="1534"/>
      <c r="BD225" s="1534"/>
      <c r="BE225" s="1534"/>
      <c r="BF225" s="1534"/>
      <c r="BG225" s="1534"/>
      <c r="BH225" s="1534"/>
      <c r="BI225" s="1534"/>
      <c r="BJ225" s="1534"/>
      <c r="BK225" s="1534"/>
      <c r="BL225" s="1534"/>
      <c r="BM225" s="1534"/>
      <c r="BN225" s="1534"/>
      <c r="BO225" s="1534"/>
      <c r="BP225" s="1534"/>
      <c r="BQ225" s="1534"/>
      <c r="BR225" s="1534"/>
      <c r="BS225" s="1534"/>
      <c r="BT225" s="1534"/>
      <c r="BU225" s="1534"/>
      <c r="BV225" s="1534"/>
      <c r="BW225" s="1534"/>
      <c r="BX225" s="1534"/>
      <c r="BY225" s="1534"/>
      <c r="BZ225" s="1534"/>
      <c r="CA225" s="1534"/>
      <c r="CB225" s="1534"/>
      <c r="CC225" s="1534"/>
      <c r="CD225" s="1534"/>
      <c r="CE225" s="1534"/>
      <c r="CF225" s="1534"/>
      <c r="CG225" s="1534"/>
      <c r="CH225" s="1534"/>
      <c r="CI225" s="1534"/>
      <c r="CJ225" s="1534"/>
      <c r="CK225" s="1534"/>
      <c r="CL225" s="1534"/>
      <c r="CM225" s="1534"/>
      <c r="CN225" s="1534"/>
      <c r="CO225" s="1534"/>
      <c r="CP225" s="1534"/>
      <c r="CQ225" s="1534"/>
      <c r="CR225" s="1534"/>
      <c r="CS225" s="1534"/>
      <c r="CT225" s="1534"/>
    </row>
    <row r="226" spans="1:98" s="1540" customFormat="1" ht="15.75" hidden="1" customHeight="1" x14ac:dyDescent="0.35">
      <c r="A226" s="1558"/>
      <c r="B226" s="1559"/>
      <c r="C226" s="1559"/>
      <c r="D226" s="1559"/>
      <c r="E226" s="1559"/>
      <c r="F226" s="1559"/>
      <c r="G226" s="1559"/>
      <c r="H226" s="1559"/>
      <c r="I226" s="1559"/>
      <c r="J226" s="1559"/>
      <c r="K226" s="1558" t="s">
        <v>640</v>
      </c>
      <c r="L226" s="1559"/>
      <c r="M226" s="1559"/>
      <c r="N226" s="1559"/>
      <c r="O226" s="1564"/>
      <c r="P226" s="1564"/>
      <c r="Q226" s="1466"/>
      <c r="R226" s="1466"/>
      <c r="S226" s="1466"/>
      <c r="T226" s="1466"/>
      <c r="U226" s="1466"/>
      <c r="V226" s="1465"/>
      <c r="W226" s="1465"/>
      <c r="X226" s="1465"/>
      <c r="Y226" s="313"/>
      <c r="Z226" s="313"/>
      <c r="AA226" s="1534"/>
      <c r="AB226" s="1534"/>
      <c r="AC226" s="1534"/>
      <c r="AD226" s="1534"/>
      <c r="AE226" s="1534"/>
      <c r="AF226" s="1534"/>
      <c r="AG226" s="1534"/>
      <c r="AH226" s="1534"/>
      <c r="AI226" s="1534"/>
      <c r="AJ226" s="1534"/>
      <c r="AK226" s="1534"/>
      <c r="AL226" s="1534"/>
      <c r="AM226" s="1534"/>
      <c r="AN226" s="1534"/>
      <c r="AO226" s="1534"/>
      <c r="AP226" s="1534"/>
      <c r="AQ226" s="1534"/>
      <c r="AR226" s="1534"/>
      <c r="AS226" s="1534"/>
      <c r="AT226" s="1534"/>
      <c r="AU226" s="1534"/>
      <c r="AV226" s="1534"/>
      <c r="AW226" s="1534"/>
      <c r="AX226" s="1534"/>
      <c r="AY226" s="1534"/>
      <c r="AZ226" s="1534"/>
      <c r="BA226" s="1534"/>
      <c r="BB226" s="1534"/>
      <c r="BC226" s="1534"/>
      <c r="BD226" s="1534"/>
      <c r="BE226" s="1534"/>
      <c r="BF226" s="1534"/>
      <c r="BG226" s="1534"/>
      <c r="BH226" s="1534"/>
      <c r="BI226" s="1534"/>
      <c r="BJ226" s="1534"/>
      <c r="BK226" s="1534"/>
      <c r="BL226" s="1534"/>
      <c r="BM226" s="1534"/>
      <c r="BN226" s="1534"/>
      <c r="BO226" s="1534"/>
      <c r="BP226" s="1534"/>
      <c r="BQ226" s="1534"/>
      <c r="BR226" s="1534"/>
      <c r="BS226" s="1534"/>
      <c r="BT226" s="1534"/>
      <c r="BU226" s="1534"/>
      <c r="BV226" s="1534"/>
      <c r="BW226" s="1534"/>
      <c r="BX226" s="1534"/>
      <c r="BY226" s="1534"/>
      <c r="BZ226" s="1534"/>
      <c r="CA226" s="1534"/>
      <c r="CB226" s="1534"/>
      <c r="CC226" s="1534"/>
      <c r="CD226" s="1534"/>
      <c r="CE226" s="1534"/>
      <c r="CF226" s="1534"/>
      <c r="CG226" s="1534"/>
      <c r="CH226" s="1534"/>
      <c r="CI226" s="1534"/>
      <c r="CJ226" s="1534"/>
      <c r="CK226" s="1534"/>
      <c r="CL226" s="1534"/>
      <c r="CM226" s="1534"/>
      <c r="CN226" s="1534"/>
      <c r="CO226" s="1534"/>
      <c r="CP226" s="1534"/>
      <c r="CQ226" s="1534"/>
      <c r="CR226" s="1534"/>
      <c r="CS226" s="1534"/>
      <c r="CT226" s="1534"/>
    </row>
    <row r="227" spans="1:98" s="1540" customFormat="1" ht="15.75" hidden="1" customHeight="1" x14ac:dyDescent="0.35">
      <c r="A227" s="1558"/>
      <c r="B227" s="1559" t="s">
        <v>187</v>
      </c>
      <c r="C227" s="1559">
        <f>fixture_weight</f>
        <v>0.25</v>
      </c>
      <c r="D227" s="1559" t="s">
        <v>352</v>
      </c>
      <c r="E227" s="1559">
        <f>efficiency_weight</f>
        <v>0.7</v>
      </c>
      <c r="F227" s="1559" t="s">
        <v>634</v>
      </c>
      <c r="G227" s="1559">
        <f>1/3</f>
        <v>0.33333333333333331</v>
      </c>
      <c r="H227" s="1559">
        <v>3</v>
      </c>
      <c r="I227" s="1559" t="s">
        <v>645</v>
      </c>
      <c r="J227" s="1559" t="s">
        <v>646</v>
      </c>
      <c r="K227" s="1558" t="s">
        <v>226</v>
      </c>
      <c r="L227" s="1563">
        <v>1</v>
      </c>
      <c r="M227" s="1559">
        <f>IF(bathroom_faucet_gpm="Unknown",G227*E227*C227,0)</f>
        <v>0</v>
      </c>
      <c r="N227" s="1559">
        <f>IF(bathroom_faucet_gpm="Unknown",VLOOKUP(bathroom_faucet_aerator,K227:L228,2,FALSE),0)</f>
        <v>0</v>
      </c>
      <c r="O227" s="1564">
        <f>N227*M227/2</f>
        <v>0</v>
      </c>
      <c r="P227" s="1564"/>
      <c r="Q227" s="1466"/>
      <c r="R227" s="1466"/>
      <c r="S227" s="1466"/>
      <c r="T227" s="1466"/>
      <c r="U227" s="1466"/>
      <c r="V227" s="1465"/>
      <c r="W227" s="1465"/>
      <c r="X227" s="1465"/>
      <c r="Y227" s="313"/>
      <c r="Z227" s="313"/>
      <c r="AA227" s="1534"/>
      <c r="AB227" s="1534"/>
      <c r="AC227" s="1534"/>
      <c r="AD227" s="1534"/>
      <c r="AE227" s="1534"/>
      <c r="AF227" s="1534"/>
      <c r="AG227" s="1534"/>
      <c r="AH227" s="1534"/>
      <c r="AI227" s="1534"/>
      <c r="AJ227" s="1534"/>
      <c r="AK227" s="1534"/>
      <c r="AL227" s="1534"/>
      <c r="AM227" s="1534"/>
      <c r="AN227" s="1534"/>
      <c r="AO227" s="1534"/>
      <c r="AP227" s="1534"/>
      <c r="AQ227" s="1534"/>
      <c r="AR227" s="1534"/>
      <c r="AS227" s="1534"/>
      <c r="AT227" s="1534"/>
      <c r="AU227" s="1534"/>
      <c r="AV227" s="1534"/>
      <c r="AW227" s="1534"/>
      <c r="AX227" s="1534"/>
      <c r="AY227" s="1534"/>
      <c r="AZ227" s="1534"/>
      <c r="BA227" s="1534"/>
      <c r="BB227" s="1534"/>
      <c r="BC227" s="1534"/>
      <c r="BD227" s="1534"/>
      <c r="BE227" s="1534"/>
      <c r="BF227" s="1534"/>
      <c r="BG227" s="1534"/>
      <c r="BH227" s="1534"/>
      <c r="BI227" s="1534"/>
      <c r="BJ227" s="1534"/>
      <c r="BK227" s="1534"/>
      <c r="BL227" s="1534"/>
      <c r="BM227" s="1534"/>
      <c r="BN227" s="1534"/>
      <c r="BO227" s="1534"/>
      <c r="BP227" s="1534"/>
      <c r="BQ227" s="1534"/>
      <c r="BR227" s="1534"/>
      <c r="BS227" s="1534"/>
      <c r="BT227" s="1534"/>
      <c r="BU227" s="1534"/>
      <c r="BV227" s="1534"/>
      <c r="BW227" s="1534"/>
      <c r="BX227" s="1534"/>
      <c r="BY227" s="1534"/>
      <c r="BZ227" s="1534"/>
      <c r="CA227" s="1534"/>
      <c r="CB227" s="1534"/>
      <c r="CC227" s="1534"/>
      <c r="CD227" s="1534"/>
      <c r="CE227" s="1534"/>
      <c r="CF227" s="1534"/>
      <c r="CG227" s="1534"/>
      <c r="CH227" s="1534"/>
      <c r="CI227" s="1534"/>
      <c r="CJ227" s="1534"/>
      <c r="CK227" s="1534"/>
      <c r="CL227" s="1534"/>
      <c r="CM227" s="1534"/>
      <c r="CN227" s="1534"/>
      <c r="CO227" s="1534"/>
      <c r="CP227" s="1534"/>
      <c r="CQ227" s="1534"/>
      <c r="CR227" s="1534"/>
      <c r="CS227" s="1534"/>
      <c r="CT227" s="1534"/>
    </row>
    <row r="228" spans="1:98" s="1540" customFormat="1" ht="15.75" hidden="1" customHeight="1" x14ac:dyDescent="0.35">
      <c r="A228" s="1558"/>
      <c r="B228" s="1559"/>
      <c r="C228" s="1559"/>
      <c r="D228" s="1559"/>
      <c r="E228" s="1559"/>
      <c r="F228" s="1559"/>
      <c r="G228" s="1559"/>
      <c r="H228" s="1559"/>
      <c r="I228" s="1559"/>
      <c r="J228" s="1559"/>
      <c r="K228" s="1558" t="s">
        <v>229</v>
      </c>
      <c r="L228" s="1559">
        <v>0</v>
      </c>
      <c r="M228" s="1559"/>
      <c r="N228" s="1559"/>
      <c r="O228" s="1564"/>
      <c r="P228" s="1564"/>
      <c r="Q228" s="1466"/>
      <c r="R228" s="1466"/>
      <c r="S228" s="1466"/>
      <c r="T228" s="1466"/>
      <c r="U228" s="1466"/>
      <c r="V228" s="1465"/>
      <c r="W228" s="1465"/>
      <c r="X228" s="1465"/>
      <c r="Y228" s="313"/>
      <c r="Z228" s="313"/>
      <c r="AA228" s="1534"/>
      <c r="AB228" s="1534"/>
      <c r="AC228" s="1534"/>
      <c r="AD228" s="1534"/>
      <c r="AE228" s="1534"/>
      <c r="AF228" s="1534"/>
      <c r="AG228" s="1534"/>
      <c r="AH228" s="1534"/>
      <c r="AI228" s="1534"/>
      <c r="AJ228" s="1534"/>
      <c r="AK228" s="1534"/>
      <c r="AL228" s="1534"/>
      <c r="AM228" s="1534"/>
      <c r="AN228" s="1534"/>
      <c r="AO228" s="1534"/>
      <c r="AP228" s="1534"/>
      <c r="AQ228" s="1534"/>
      <c r="AR228" s="1534"/>
      <c r="AS228" s="1534"/>
      <c r="AT228" s="1534"/>
      <c r="AU228" s="1534"/>
      <c r="AV228" s="1534"/>
      <c r="AW228" s="1534"/>
      <c r="AX228" s="1534"/>
      <c r="AY228" s="1534"/>
      <c r="AZ228" s="1534"/>
      <c r="BA228" s="1534"/>
      <c r="BB228" s="1534"/>
      <c r="BC228" s="1534"/>
      <c r="BD228" s="1534"/>
      <c r="BE228" s="1534"/>
      <c r="BF228" s="1534"/>
      <c r="BG228" s="1534"/>
      <c r="BH228" s="1534"/>
      <c r="BI228" s="1534"/>
      <c r="BJ228" s="1534"/>
      <c r="BK228" s="1534"/>
      <c r="BL228" s="1534"/>
      <c r="BM228" s="1534"/>
      <c r="BN228" s="1534"/>
      <c r="BO228" s="1534"/>
      <c r="BP228" s="1534"/>
      <c r="BQ228" s="1534"/>
      <c r="BR228" s="1534"/>
      <c r="BS228" s="1534"/>
      <c r="BT228" s="1534"/>
      <c r="BU228" s="1534"/>
      <c r="BV228" s="1534"/>
      <c r="BW228" s="1534"/>
      <c r="BX228" s="1534"/>
      <c r="BY228" s="1534"/>
      <c r="BZ228" s="1534"/>
      <c r="CA228" s="1534"/>
      <c r="CB228" s="1534"/>
      <c r="CC228" s="1534"/>
      <c r="CD228" s="1534"/>
      <c r="CE228" s="1534"/>
      <c r="CF228" s="1534"/>
      <c r="CG228" s="1534"/>
      <c r="CH228" s="1534"/>
      <c r="CI228" s="1534"/>
      <c r="CJ228" s="1534"/>
      <c r="CK228" s="1534"/>
      <c r="CL228" s="1534"/>
      <c r="CM228" s="1534"/>
      <c r="CN228" s="1534"/>
      <c r="CO228" s="1534"/>
      <c r="CP228" s="1534"/>
      <c r="CQ228" s="1534"/>
      <c r="CR228" s="1534"/>
      <c r="CS228" s="1534"/>
      <c r="CT228" s="1534"/>
    </row>
    <row r="229" spans="1:98" s="1540" customFormat="1" ht="15.75" hidden="1" customHeight="1" x14ac:dyDescent="0.35">
      <c r="A229" s="1558">
        <v>12</v>
      </c>
      <c r="B229" s="1559" t="s">
        <v>187</v>
      </c>
      <c r="C229" s="1559">
        <f>fixture_weight</f>
        <v>0.25</v>
      </c>
      <c r="D229" s="1559" t="s">
        <v>352</v>
      </c>
      <c r="E229" s="1559">
        <f>efficiency_weight</f>
        <v>0.7</v>
      </c>
      <c r="F229" s="1559" t="s">
        <v>634</v>
      </c>
      <c r="G229" s="1559">
        <f>1/3</f>
        <v>0.33333333333333331</v>
      </c>
      <c r="H229" s="1559">
        <v>4</v>
      </c>
      <c r="I229" s="1559" t="s">
        <v>647</v>
      </c>
      <c r="J229" s="1559" t="s">
        <v>648</v>
      </c>
      <c r="K229" s="1558" t="s">
        <v>649</v>
      </c>
      <c r="L229" s="1563">
        <v>2</v>
      </c>
      <c r="M229" s="1559">
        <f>G229*E229*C229</f>
        <v>5.8333333333333327E-2</v>
      </c>
      <c r="N229" s="1563" t="e">
        <f>VLOOKUP(showerhead_gpm,K229:L232,2,FALSE)</f>
        <v>#N/A</v>
      </c>
      <c r="O229" s="1564" t="e">
        <f>N229*M229/2</f>
        <v>#N/A</v>
      </c>
      <c r="P229" s="1564"/>
      <c r="Q229" s="1466"/>
      <c r="R229" s="1466"/>
      <c r="S229" s="1466"/>
      <c r="T229" s="1466"/>
      <c r="U229" s="1466"/>
      <c r="V229" s="1465"/>
      <c r="W229" s="1465"/>
      <c r="X229" s="1465"/>
      <c r="Y229" s="313"/>
      <c r="Z229" s="313"/>
      <c r="AA229" s="1534"/>
      <c r="AB229" s="1534"/>
      <c r="AC229" s="1534"/>
      <c r="AD229" s="1534"/>
      <c r="AE229" s="1534"/>
      <c r="AF229" s="1534"/>
      <c r="AG229" s="1534"/>
      <c r="AH229" s="1534"/>
      <c r="AI229" s="1534"/>
      <c r="AJ229" s="1534"/>
      <c r="AK229" s="1534"/>
      <c r="AL229" s="1534"/>
      <c r="AM229" s="1534"/>
      <c r="AN229" s="1534"/>
      <c r="AO229" s="1534"/>
      <c r="AP229" s="1534"/>
      <c r="AQ229" s="1534"/>
      <c r="AR229" s="1534"/>
      <c r="AS229" s="1534"/>
      <c r="AT229" s="1534"/>
      <c r="AU229" s="1534"/>
      <c r="AV229" s="1534"/>
      <c r="AW229" s="1534"/>
      <c r="AX229" s="1534"/>
      <c r="AY229" s="1534"/>
      <c r="AZ229" s="1534"/>
      <c r="BA229" s="1534"/>
      <c r="BB229" s="1534"/>
      <c r="BC229" s="1534"/>
      <c r="BD229" s="1534"/>
      <c r="BE229" s="1534"/>
      <c r="BF229" s="1534"/>
      <c r="BG229" s="1534"/>
      <c r="BH229" s="1534"/>
      <c r="BI229" s="1534"/>
      <c r="BJ229" s="1534"/>
      <c r="BK229" s="1534"/>
      <c r="BL229" s="1534"/>
      <c r="BM229" s="1534"/>
      <c r="BN229" s="1534"/>
      <c r="BO229" s="1534"/>
      <c r="BP229" s="1534"/>
      <c r="BQ229" s="1534"/>
      <c r="BR229" s="1534"/>
      <c r="BS229" s="1534"/>
      <c r="BT229" s="1534"/>
      <c r="BU229" s="1534"/>
      <c r="BV229" s="1534"/>
      <c r="BW229" s="1534"/>
      <c r="BX229" s="1534"/>
      <c r="BY229" s="1534"/>
      <c r="BZ229" s="1534"/>
      <c r="CA229" s="1534"/>
      <c r="CB229" s="1534"/>
      <c r="CC229" s="1534"/>
      <c r="CD229" s="1534"/>
      <c r="CE229" s="1534"/>
      <c r="CF229" s="1534"/>
      <c r="CG229" s="1534"/>
      <c r="CH229" s="1534"/>
      <c r="CI229" s="1534"/>
      <c r="CJ229" s="1534"/>
      <c r="CK229" s="1534"/>
      <c r="CL229" s="1534"/>
      <c r="CM229" s="1534"/>
      <c r="CN229" s="1534"/>
      <c r="CO229" s="1534"/>
      <c r="CP229" s="1534"/>
      <c r="CQ229" s="1534"/>
      <c r="CR229" s="1534"/>
      <c r="CS229" s="1534"/>
      <c r="CT229" s="1534"/>
    </row>
    <row r="230" spans="1:98" s="1540" customFormat="1" ht="15.75" hidden="1" customHeight="1" x14ac:dyDescent="0.35">
      <c r="A230" s="1558"/>
      <c r="B230" s="1559"/>
      <c r="C230" s="1559"/>
      <c r="D230" s="1559"/>
      <c r="E230" s="1559"/>
      <c r="F230" s="1559"/>
      <c r="G230" s="1559"/>
      <c r="H230" s="1559"/>
      <c r="I230" s="1559"/>
      <c r="J230" s="1559"/>
      <c r="K230" s="1558" t="s">
        <v>650</v>
      </c>
      <c r="L230" s="1559">
        <v>1</v>
      </c>
      <c r="M230" s="1559"/>
      <c r="N230" s="1559"/>
      <c r="O230" s="1564"/>
      <c r="P230" s="1564"/>
      <c r="Q230" s="1466"/>
      <c r="R230" s="1466"/>
      <c r="S230" s="1466"/>
      <c r="T230" s="1466"/>
      <c r="U230" s="1466"/>
      <c r="V230" s="1465"/>
      <c r="W230" s="1465"/>
      <c r="X230" s="1465"/>
      <c r="Y230" s="313"/>
      <c r="Z230" s="313"/>
      <c r="AA230" s="1534"/>
      <c r="AB230" s="1534"/>
      <c r="AC230" s="1534"/>
      <c r="AD230" s="1534"/>
      <c r="AE230" s="1534"/>
      <c r="AF230" s="1534"/>
      <c r="AG230" s="1534"/>
      <c r="AH230" s="1534"/>
      <c r="AI230" s="1534"/>
      <c r="AJ230" s="1534"/>
      <c r="AK230" s="1534"/>
      <c r="AL230" s="1534"/>
      <c r="AM230" s="1534"/>
      <c r="AN230" s="1534"/>
      <c r="AO230" s="1534"/>
      <c r="AP230" s="1534"/>
      <c r="AQ230" s="1534"/>
      <c r="AR230" s="1534"/>
      <c r="AS230" s="1534"/>
      <c r="AT230" s="1534"/>
      <c r="AU230" s="1534"/>
      <c r="AV230" s="1534"/>
      <c r="AW230" s="1534"/>
      <c r="AX230" s="1534"/>
      <c r="AY230" s="1534"/>
      <c r="AZ230" s="1534"/>
      <c r="BA230" s="1534"/>
      <c r="BB230" s="1534"/>
      <c r="BC230" s="1534"/>
      <c r="BD230" s="1534"/>
      <c r="BE230" s="1534"/>
      <c r="BF230" s="1534"/>
      <c r="BG230" s="1534"/>
      <c r="BH230" s="1534"/>
      <c r="BI230" s="1534"/>
      <c r="BJ230" s="1534"/>
      <c r="BK230" s="1534"/>
      <c r="BL230" s="1534"/>
      <c r="BM230" s="1534"/>
      <c r="BN230" s="1534"/>
      <c r="BO230" s="1534"/>
      <c r="BP230" s="1534"/>
      <c r="BQ230" s="1534"/>
      <c r="BR230" s="1534"/>
      <c r="BS230" s="1534"/>
      <c r="BT230" s="1534"/>
      <c r="BU230" s="1534"/>
      <c r="BV230" s="1534"/>
      <c r="BW230" s="1534"/>
      <c r="BX230" s="1534"/>
      <c r="BY230" s="1534"/>
      <c r="BZ230" s="1534"/>
      <c r="CA230" s="1534"/>
      <c r="CB230" s="1534"/>
      <c r="CC230" s="1534"/>
      <c r="CD230" s="1534"/>
      <c r="CE230" s="1534"/>
      <c r="CF230" s="1534"/>
      <c r="CG230" s="1534"/>
      <c r="CH230" s="1534"/>
      <c r="CI230" s="1534"/>
      <c r="CJ230" s="1534"/>
      <c r="CK230" s="1534"/>
      <c r="CL230" s="1534"/>
      <c r="CM230" s="1534"/>
      <c r="CN230" s="1534"/>
      <c r="CO230" s="1534"/>
      <c r="CP230" s="1534"/>
      <c r="CQ230" s="1534"/>
      <c r="CR230" s="1534"/>
      <c r="CS230" s="1534"/>
      <c r="CT230" s="1534"/>
    </row>
    <row r="231" spans="1:98" s="1540" customFormat="1" ht="15.75" hidden="1" customHeight="1" x14ac:dyDescent="0.35">
      <c r="A231" s="1558"/>
      <c r="B231" s="1559"/>
      <c r="C231" s="1559"/>
      <c r="D231" s="1559"/>
      <c r="E231" s="1559"/>
      <c r="F231" s="1559"/>
      <c r="G231" s="1559"/>
      <c r="H231" s="1559"/>
      <c r="I231" s="1559"/>
      <c r="J231" s="1559"/>
      <c r="K231" s="1558" t="s">
        <v>651</v>
      </c>
      <c r="L231" s="1559">
        <v>0</v>
      </c>
      <c r="M231" s="1559"/>
      <c r="N231" s="1559"/>
      <c r="O231" s="1564"/>
      <c r="P231" s="1564"/>
      <c r="Q231" s="1466"/>
      <c r="R231" s="1466"/>
      <c r="S231" s="1466"/>
      <c r="T231" s="1466"/>
      <c r="U231" s="1466"/>
      <c r="V231" s="1465"/>
      <c r="W231" s="1465"/>
      <c r="X231" s="1465"/>
      <c r="Y231" s="313"/>
      <c r="Z231" s="313"/>
      <c r="AA231" s="1534"/>
      <c r="AB231" s="1534"/>
      <c r="AC231" s="1534"/>
      <c r="AD231" s="1534"/>
      <c r="AE231" s="1534"/>
      <c r="AF231" s="1534"/>
      <c r="AG231" s="1534"/>
      <c r="AH231" s="1534"/>
      <c r="AI231" s="1534"/>
      <c r="AJ231" s="1534"/>
      <c r="AK231" s="1534"/>
      <c r="AL231" s="1534"/>
      <c r="AM231" s="1534"/>
      <c r="AN231" s="1534"/>
      <c r="AO231" s="1534"/>
      <c r="AP231" s="1534"/>
      <c r="AQ231" s="1534"/>
      <c r="AR231" s="1534"/>
      <c r="AS231" s="1534"/>
      <c r="AT231" s="1534"/>
      <c r="AU231" s="1534"/>
      <c r="AV231" s="1534"/>
      <c r="AW231" s="1534"/>
      <c r="AX231" s="1534"/>
      <c r="AY231" s="1534"/>
      <c r="AZ231" s="1534"/>
      <c r="BA231" s="1534"/>
      <c r="BB231" s="1534"/>
      <c r="BC231" s="1534"/>
      <c r="BD231" s="1534"/>
      <c r="BE231" s="1534"/>
      <c r="BF231" s="1534"/>
      <c r="BG231" s="1534"/>
      <c r="BH231" s="1534"/>
      <c r="BI231" s="1534"/>
      <c r="BJ231" s="1534"/>
      <c r="BK231" s="1534"/>
      <c r="BL231" s="1534"/>
      <c r="BM231" s="1534"/>
      <c r="BN231" s="1534"/>
      <c r="BO231" s="1534"/>
      <c r="BP231" s="1534"/>
      <c r="BQ231" s="1534"/>
      <c r="BR231" s="1534"/>
      <c r="BS231" s="1534"/>
      <c r="BT231" s="1534"/>
      <c r="BU231" s="1534"/>
      <c r="BV231" s="1534"/>
      <c r="BW231" s="1534"/>
      <c r="BX231" s="1534"/>
      <c r="BY231" s="1534"/>
      <c r="BZ231" s="1534"/>
      <c r="CA231" s="1534"/>
      <c r="CB231" s="1534"/>
      <c r="CC231" s="1534"/>
      <c r="CD231" s="1534"/>
      <c r="CE231" s="1534"/>
      <c r="CF231" s="1534"/>
      <c r="CG231" s="1534"/>
      <c r="CH231" s="1534"/>
      <c r="CI231" s="1534"/>
      <c r="CJ231" s="1534"/>
      <c r="CK231" s="1534"/>
      <c r="CL231" s="1534"/>
      <c r="CM231" s="1534"/>
      <c r="CN231" s="1534"/>
      <c r="CO231" s="1534"/>
      <c r="CP231" s="1534"/>
      <c r="CQ231" s="1534"/>
      <c r="CR231" s="1534"/>
      <c r="CS231" s="1534"/>
      <c r="CT231" s="1534"/>
    </row>
    <row r="232" spans="1:98" s="1540" customFormat="1" ht="15.75" hidden="1" customHeight="1" x14ac:dyDescent="0.35">
      <c r="A232" s="1558"/>
      <c r="B232" s="1559"/>
      <c r="C232" s="1559"/>
      <c r="D232" s="1559"/>
      <c r="E232" s="1559"/>
      <c r="F232" s="1559"/>
      <c r="G232" s="1559"/>
      <c r="H232" s="1559"/>
      <c r="I232" s="1559"/>
      <c r="J232" s="1559"/>
      <c r="K232" s="1558" t="s">
        <v>640</v>
      </c>
      <c r="L232" s="1559"/>
      <c r="M232" s="1559"/>
      <c r="N232" s="1559"/>
      <c r="O232" s="1564"/>
      <c r="P232" s="1564"/>
      <c r="Q232" s="1466"/>
      <c r="R232" s="1466"/>
      <c r="S232" s="1466"/>
      <c r="T232" s="1466"/>
      <c r="U232" s="1466"/>
      <c r="V232" s="1465"/>
      <c r="W232" s="1465"/>
      <c r="X232" s="1465"/>
      <c r="Y232" s="313"/>
      <c r="Z232" s="313"/>
      <c r="AA232" s="1534"/>
      <c r="AB232" s="1534"/>
      <c r="AC232" s="1534"/>
      <c r="AD232" s="1534"/>
      <c r="AE232" s="1534"/>
      <c r="AF232" s="1534"/>
      <c r="AG232" s="1534"/>
      <c r="AH232" s="1534"/>
      <c r="AI232" s="1534"/>
      <c r="AJ232" s="1534"/>
      <c r="AK232" s="1534"/>
      <c r="AL232" s="1534"/>
      <c r="AM232" s="1534"/>
      <c r="AN232" s="1534"/>
      <c r="AO232" s="1534"/>
      <c r="AP232" s="1534"/>
      <c r="AQ232" s="1534"/>
      <c r="AR232" s="1534"/>
      <c r="AS232" s="1534"/>
      <c r="AT232" s="1534"/>
      <c r="AU232" s="1534"/>
      <c r="AV232" s="1534"/>
      <c r="AW232" s="1534"/>
      <c r="AX232" s="1534"/>
      <c r="AY232" s="1534"/>
      <c r="AZ232" s="1534"/>
      <c r="BA232" s="1534"/>
      <c r="BB232" s="1534"/>
      <c r="BC232" s="1534"/>
      <c r="BD232" s="1534"/>
      <c r="BE232" s="1534"/>
      <c r="BF232" s="1534"/>
      <c r="BG232" s="1534"/>
      <c r="BH232" s="1534"/>
      <c r="BI232" s="1534"/>
      <c r="BJ232" s="1534"/>
      <c r="BK232" s="1534"/>
      <c r="BL232" s="1534"/>
      <c r="BM232" s="1534"/>
      <c r="BN232" s="1534"/>
      <c r="BO232" s="1534"/>
      <c r="BP232" s="1534"/>
      <c r="BQ232" s="1534"/>
      <c r="BR232" s="1534"/>
      <c r="BS232" s="1534"/>
      <c r="BT232" s="1534"/>
      <c r="BU232" s="1534"/>
      <c r="BV232" s="1534"/>
      <c r="BW232" s="1534"/>
      <c r="BX232" s="1534"/>
      <c r="BY232" s="1534"/>
      <c r="BZ232" s="1534"/>
      <c r="CA232" s="1534"/>
      <c r="CB232" s="1534"/>
      <c r="CC232" s="1534"/>
      <c r="CD232" s="1534"/>
      <c r="CE232" s="1534"/>
      <c r="CF232" s="1534"/>
      <c r="CG232" s="1534"/>
      <c r="CH232" s="1534"/>
      <c r="CI232" s="1534"/>
      <c r="CJ232" s="1534"/>
      <c r="CK232" s="1534"/>
      <c r="CL232" s="1534"/>
      <c r="CM232" s="1534"/>
      <c r="CN232" s="1534"/>
      <c r="CO232" s="1534"/>
      <c r="CP232" s="1534"/>
      <c r="CQ232" s="1534"/>
      <c r="CR232" s="1534"/>
      <c r="CS232" s="1534"/>
      <c r="CT232" s="1534"/>
    </row>
    <row r="233" spans="1:98" s="1540" customFormat="1" ht="15.75" hidden="1" customHeight="1" x14ac:dyDescent="0.35">
      <c r="A233" s="1558"/>
      <c r="B233" s="1559" t="s">
        <v>187</v>
      </c>
      <c r="C233" s="1559">
        <f>fixture_weight</f>
        <v>0.25</v>
      </c>
      <c r="D233" s="1559" t="s">
        <v>352</v>
      </c>
      <c r="E233" s="1559">
        <f>efficiency_weight</f>
        <v>0.7</v>
      </c>
      <c r="F233" s="1559" t="s">
        <v>634</v>
      </c>
      <c r="G233" s="1559">
        <f>1/3</f>
        <v>0.33333333333333331</v>
      </c>
      <c r="H233" s="1559">
        <v>4</v>
      </c>
      <c r="I233" s="1559" t="s">
        <v>652</v>
      </c>
      <c r="J233" s="1559" t="s">
        <v>653</v>
      </c>
      <c r="K233" s="1558" t="s">
        <v>226</v>
      </c>
      <c r="L233" s="1563">
        <v>1</v>
      </c>
      <c r="M233" s="1559">
        <f>IF(showerhead_gpm="Unknown",G233*E233*C233,0)</f>
        <v>0</v>
      </c>
      <c r="N233" s="1559">
        <f>IF(showerhead_gpm="Unknown",VLOOKUP(showerhead_flowrestrictor,K233:L234,2,FALSE),0)</f>
        <v>0</v>
      </c>
      <c r="O233" s="1564">
        <f>N233*M233/2</f>
        <v>0</v>
      </c>
      <c r="P233" s="1564"/>
      <c r="Q233" s="1466"/>
      <c r="R233" s="1466"/>
      <c r="S233" s="1466"/>
      <c r="T233" s="1466"/>
      <c r="U233" s="1466"/>
      <c r="V233" s="1465"/>
      <c r="W233" s="1465"/>
      <c r="X233" s="1465"/>
      <c r="Y233" s="313"/>
      <c r="Z233" s="313"/>
      <c r="AA233" s="1534"/>
      <c r="AB233" s="1534"/>
      <c r="AC233" s="1534"/>
      <c r="AD233" s="1534"/>
      <c r="AE233" s="1534"/>
      <c r="AF233" s="1534"/>
      <c r="AG233" s="1534"/>
      <c r="AH233" s="1534"/>
      <c r="AI233" s="1534"/>
      <c r="AJ233" s="1534"/>
      <c r="AK233" s="1534"/>
      <c r="AL233" s="1534"/>
      <c r="AM233" s="1534"/>
      <c r="AN233" s="1534"/>
      <c r="AO233" s="1534"/>
      <c r="AP233" s="1534"/>
      <c r="AQ233" s="1534"/>
      <c r="AR233" s="1534"/>
      <c r="AS233" s="1534"/>
      <c r="AT233" s="1534"/>
      <c r="AU233" s="1534"/>
      <c r="AV233" s="1534"/>
      <c r="AW233" s="1534"/>
      <c r="AX233" s="1534"/>
      <c r="AY233" s="1534"/>
      <c r="AZ233" s="1534"/>
      <c r="BA233" s="1534"/>
      <c r="BB233" s="1534"/>
      <c r="BC233" s="1534"/>
      <c r="BD233" s="1534"/>
      <c r="BE233" s="1534"/>
      <c r="BF233" s="1534"/>
      <c r="BG233" s="1534"/>
      <c r="BH233" s="1534"/>
      <c r="BI233" s="1534"/>
      <c r="BJ233" s="1534"/>
      <c r="BK233" s="1534"/>
      <c r="BL233" s="1534"/>
      <c r="BM233" s="1534"/>
      <c r="BN233" s="1534"/>
      <c r="BO233" s="1534"/>
      <c r="BP233" s="1534"/>
      <c r="BQ233" s="1534"/>
      <c r="BR233" s="1534"/>
      <c r="BS233" s="1534"/>
      <c r="BT233" s="1534"/>
      <c r="BU233" s="1534"/>
      <c r="BV233" s="1534"/>
      <c r="BW233" s="1534"/>
      <c r="BX233" s="1534"/>
      <c r="BY233" s="1534"/>
      <c r="BZ233" s="1534"/>
      <c r="CA233" s="1534"/>
      <c r="CB233" s="1534"/>
      <c r="CC233" s="1534"/>
      <c r="CD233" s="1534"/>
      <c r="CE233" s="1534"/>
      <c r="CF233" s="1534"/>
      <c r="CG233" s="1534"/>
      <c r="CH233" s="1534"/>
      <c r="CI233" s="1534"/>
      <c r="CJ233" s="1534"/>
      <c r="CK233" s="1534"/>
      <c r="CL233" s="1534"/>
      <c r="CM233" s="1534"/>
      <c r="CN233" s="1534"/>
      <c r="CO233" s="1534"/>
      <c r="CP233" s="1534"/>
      <c r="CQ233" s="1534"/>
      <c r="CR233" s="1534"/>
      <c r="CS233" s="1534"/>
      <c r="CT233" s="1534"/>
    </row>
    <row r="234" spans="1:98" s="1540" customFormat="1" ht="15.75" hidden="1" customHeight="1" x14ac:dyDescent="0.35">
      <c r="A234" s="1558"/>
      <c r="B234" s="1559"/>
      <c r="C234" s="1559"/>
      <c r="D234" s="1559"/>
      <c r="E234" s="1559"/>
      <c r="F234" s="1559"/>
      <c r="G234" s="1559"/>
      <c r="H234" s="1559"/>
      <c r="I234" s="1559"/>
      <c r="J234" s="1559"/>
      <c r="K234" s="1558" t="s">
        <v>229</v>
      </c>
      <c r="L234" s="1559">
        <v>0</v>
      </c>
      <c r="M234" s="1559"/>
      <c r="N234" s="1559"/>
      <c r="O234" s="1564"/>
      <c r="P234" s="1564"/>
      <c r="Q234" s="1466"/>
      <c r="R234" s="1466"/>
      <c r="S234" s="1466"/>
      <c r="T234" s="1466"/>
      <c r="U234" s="1466"/>
      <c r="V234" s="1465"/>
      <c r="W234" s="1465"/>
      <c r="X234" s="1465"/>
      <c r="Y234" s="313"/>
      <c r="Z234" s="313"/>
      <c r="AA234" s="1534"/>
      <c r="AB234" s="1534"/>
      <c r="AC234" s="1534"/>
      <c r="AD234" s="1534"/>
      <c r="AE234" s="1534"/>
      <c r="AF234" s="1534"/>
      <c r="AG234" s="1534"/>
      <c r="AH234" s="1534"/>
      <c r="AI234" s="1534"/>
      <c r="AJ234" s="1534"/>
      <c r="AK234" s="1534"/>
      <c r="AL234" s="1534"/>
      <c r="AM234" s="1534"/>
      <c r="AN234" s="1534"/>
      <c r="AO234" s="1534"/>
      <c r="AP234" s="1534"/>
      <c r="AQ234" s="1534"/>
      <c r="AR234" s="1534"/>
      <c r="AS234" s="1534"/>
      <c r="AT234" s="1534"/>
      <c r="AU234" s="1534"/>
      <c r="AV234" s="1534"/>
      <c r="AW234" s="1534"/>
      <c r="AX234" s="1534"/>
      <c r="AY234" s="1534"/>
      <c r="AZ234" s="1534"/>
      <c r="BA234" s="1534"/>
      <c r="BB234" s="1534"/>
      <c r="BC234" s="1534"/>
      <c r="BD234" s="1534"/>
      <c r="BE234" s="1534"/>
      <c r="BF234" s="1534"/>
      <c r="BG234" s="1534"/>
      <c r="BH234" s="1534"/>
      <c r="BI234" s="1534"/>
      <c r="BJ234" s="1534"/>
      <c r="BK234" s="1534"/>
      <c r="BL234" s="1534"/>
      <c r="BM234" s="1534"/>
      <c r="BN234" s="1534"/>
      <c r="BO234" s="1534"/>
      <c r="BP234" s="1534"/>
      <c r="BQ234" s="1534"/>
      <c r="BR234" s="1534"/>
      <c r="BS234" s="1534"/>
      <c r="BT234" s="1534"/>
      <c r="BU234" s="1534"/>
      <c r="BV234" s="1534"/>
      <c r="BW234" s="1534"/>
      <c r="BX234" s="1534"/>
      <c r="BY234" s="1534"/>
      <c r="BZ234" s="1534"/>
      <c r="CA234" s="1534"/>
      <c r="CB234" s="1534"/>
      <c r="CC234" s="1534"/>
      <c r="CD234" s="1534"/>
      <c r="CE234" s="1534"/>
      <c r="CF234" s="1534"/>
      <c r="CG234" s="1534"/>
      <c r="CH234" s="1534"/>
      <c r="CI234" s="1534"/>
      <c r="CJ234" s="1534"/>
      <c r="CK234" s="1534"/>
      <c r="CL234" s="1534"/>
      <c r="CM234" s="1534"/>
      <c r="CN234" s="1534"/>
      <c r="CO234" s="1534"/>
      <c r="CP234" s="1534"/>
      <c r="CQ234" s="1534"/>
      <c r="CR234" s="1534"/>
      <c r="CS234" s="1534"/>
      <c r="CT234" s="1534"/>
    </row>
    <row r="235" spans="1:98" s="1540" customFormat="1" ht="15.75" hidden="1" customHeight="1" x14ac:dyDescent="0.35">
      <c r="A235" s="1558">
        <v>13</v>
      </c>
      <c r="B235" s="1559" t="s">
        <v>187</v>
      </c>
      <c r="C235" s="1559">
        <f>fixture_weight</f>
        <v>0.25</v>
      </c>
      <c r="D235" s="1559" t="s">
        <v>251</v>
      </c>
      <c r="E235" s="1559">
        <f>condition_weight</f>
        <v>0.30000000000000004</v>
      </c>
      <c r="F235" s="1559" t="s">
        <v>654</v>
      </c>
      <c r="G235" s="1559">
        <f>1/3</f>
        <v>0.33333333333333331</v>
      </c>
      <c r="H235" s="1559"/>
      <c r="I235" s="1559" t="s">
        <v>655</v>
      </c>
      <c r="J235" s="1559" t="s">
        <v>656</v>
      </c>
      <c r="K235" s="1558" t="s">
        <v>657</v>
      </c>
      <c r="L235" s="1563">
        <v>0</v>
      </c>
      <c r="M235" s="1559">
        <f>G235*E235*C235</f>
        <v>2.5000000000000001E-2</v>
      </c>
      <c r="N235" s="1559" t="e">
        <f>VLOOKUP(kitchen_faucet_condition,K235:L236,2,FALSE)</f>
        <v>#N/A</v>
      </c>
      <c r="O235" s="1564" t="e">
        <f>N235*M235/2</f>
        <v>#N/A</v>
      </c>
      <c r="P235" s="1564"/>
      <c r="Q235" s="1466"/>
      <c r="R235" s="1466"/>
      <c r="S235" s="1466"/>
      <c r="T235" s="1466"/>
      <c r="U235" s="1466"/>
      <c r="V235" s="1465"/>
      <c r="W235" s="1465"/>
      <c r="X235" s="1465"/>
      <c r="Y235" s="313"/>
      <c r="Z235" s="313"/>
      <c r="AA235" s="1534"/>
      <c r="AB235" s="1534"/>
      <c r="AC235" s="1534"/>
      <c r="AD235" s="1534"/>
      <c r="AE235" s="1534"/>
      <c r="AF235" s="1534"/>
      <c r="AG235" s="1534"/>
      <c r="AH235" s="1534"/>
      <c r="AI235" s="1534"/>
      <c r="AJ235" s="1534"/>
      <c r="AK235" s="1534"/>
      <c r="AL235" s="1534"/>
      <c r="AM235" s="1534"/>
      <c r="AN235" s="1534"/>
      <c r="AO235" s="1534"/>
      <c r="AP235" s="1534"/>
      <c r="AQ235" s="1534"/>
      <c r="AR235" s="1534"/>
      <c r="AS235" s="1534"/>
      <c r="AT235" s="1534"/>
      <c r="AU235" s="1534"/>
      <c r="AV235" s="1534"/>
      <c r="AW235" s="1534"/>
      <c r="AX235" s="1534"/>
      <c r="AY235" s="1534"/>
      <c r="AZ235" s="1534"/>
      <c r="BA235" s="1534"/>
      <c r="BB235" s="1534"/>
      <c r="BC235" s="1534"/>
      <c r="BD235" s="1534"/>
      <c r="BE235" s="1534"/>
      <c r="BF235" s="1534"/>
      <c r="BG235" s="1534"/>
      <c r="BH235" s="1534"/>
      <c r="BI235" s="1534"/>
      <c r="BJ235" s="1534"/>
      <c r="BK235" s="1534"/>
      <c r="BL235" s="1534"/>
      <c r="BM235" s="1534"/>
      <c r="BN235" s="1534"/>
      <c r="BO235" s="1534"/>
      <c r="BP235" s="1534"/>
      <c r="BQ235" s="1534"/>
      <c r="BR235" s="1534"/>
      <c r="BS235" s="1534"/>
      <c r="BT235" s="1534"/>
      <c r="BU235" s="1534"/>
      <c r="BV235" s="1534"/>
      <c r="BW235" s="1534"/>
      <c r="BX235" s="1534"/>
      <c r="BY235" s="1534"/>
      <c r="BZ235" s="1534"/>
      <c r="CA235" s="1534"/>
      <c r="CB235" s="1534"/>
      <c r="CC235" s="1534"/>
      <c r="CD235" s="1534"/>
      <c r="CE235" s="1534"/>
      <c r="CF235" s="1534"/>
      <c r="CG235" s="1534"/>
      <c r="CH235" s="1534"/>
      <c r="CI235" s="1534"/>
      <c r="CJ235" s="1534"/>
      <c r="CK235" s="1534"/>
      <c r="CL235" s="1534"/>
      <c r="CM235" s="1534"/>
      <c r="CN235" s="1534"/>
      <c r="CO235" s="1534"/>
      <c r="CP235" s="1534"/>
      <c r="CQ235" s="1534"/>
      <c r="CR235" s="1534"/>
      <c r="CS235" s="1534"/>
      <c r="CT235" s="1534"/>
    </row>
    <row r="236" spans="1:98" s="1540" customFormat="1" ht="15.75" hidden="1" customHeight="1" x14ac:dyDescent="0.35">
      <c r="A236" s="1465"/>
      <c r="B236" s="1563"/>
      <c r="C236" s="1563"/>
      <c r="D236" s="1563"/>
      <c r="E236" s="1563"/>
      <c r="F236" s="1563"/>
      <c r="G236" s="1563"/>
      <c r="H236" s="1563"/>
      <c r="I236" s="1563"/>
      <c r="J236" s="1563"/>
      <c r="K236" s="1558" t="s">
        <v>658</v>
      </c>
      <c r="L236" s="1563">
        <v>2</v>
      </c>
      <c r="M236" s="1563"/>
      <c r="N236" s="1563"/>
      <c r="O236" s="1564"/>
      <c r="P236" s="1564"/>
      <c r="Q236" s="1466"/>
      <c r="R236" s="1466"/>
      <c r="S236" s="1466"/>
      <c r="T236" s="1466"/>
      <c r="U236" s="1466"/>
      <c r="V236" s="1465"/>
      <c r="W236" s="1465"/>
      <c r="X236" s="1465"/>
      <c r="Y236" s="313"/>
      <c r="Z236" s="313"/>
      <c r="AA236" s="1534"/>
      <c r="AB236" s="1534"/>
      <c r="AC236" s="1534"/>
      <c r="AD236" s="1534"/>
      <c r="AE236" s="1534"/>
      <c r="AF236" s="1534"/>
      <c r="AG236" s="1534"/>
      <c r="AH236" s="1534"/>
      <c r="AI236" s="1534"/>
      <c r="AJ236" s="1534"/>
      <c r="AK236" s="1534"/>
      <c r="AL236" s="1534"/>
      <c r="AM236" s="1534"/>
      <c r="AN236" s="1534"/>
      <c r="AO236" s="1534"/>
      <c r="AP236" s="1534"/>
      <c r="AQ236" s="1534"/>
      <c r="AR236" s="1534"/>
      <c r="AS236" s="1534"/>
      <c r="AT236" s="1534"/>
      <c r="AU236" s="1534"/>
      <c r="AV236" s="1534"/>
      <c r="AW236" s="1534"/>
      <c r="AX236" s="1534"/>
      <c r="AY236" s="1534"/>
      <c r="AZ236" s="1534"/>
      <c r="BA236" s="1534"/>
      <c r="BB236" s="1534"/>
      <c r="BC236" s="1534"/>
      <c r="BD236" s="1534"/>
      <c r="BE236" s="1534"/>
      <c r="BF236" s="1534"/>
      <c r="BG236" s="1534"/>
      <c r="BH236" s="1534"/>
      <c r="BI236" s="1534"/>
      <c r="BJ236" s="1534"/>
      <c r="BK236" s="1534"/>
      <c r="BL236" s="1534"/>
      <c r="BM236" s="1534"/>
      <c r="BN236" s="1534"/>
      <c r="BO236" s="1534"/>
      <c r="BP236" s="1534"/>
      <c r="BQ236" s="1534"/>
      <c r="BR236" s="1534"/>
      <c r="BS236" s="1534"/>
      <c r="BT236" s="1534"/>
      <c r="BU236" s="1534"/>
      <c r="BV236" s="1534"/>
      <c r="BW236" s="1534"/>
      <c r="BX236" s="1534"/>
      <c r="BY236" s="1534"/>
      <c r="BZ236" s="1534"/>
      <c r="CA236" s="1534"/>
      <c r="CB236" s="1534"/>
      <c r="CC236" s="1534"/>
      <c r="CD236" s="1534"/>
      <c r="CE236" s="1534"/>
      <c r="CF236" s="1534"/>
      <c r="CG236" s="1534"/>
      <c r="CH236" s="1534"/>
      <c r="CI236" s="1534"/>
      <c r="CJ236" s="1534"/>
      <c r="CK236" s="1534"/>
      <c r="CL236" s="1534"/>
      <c r="CM236" s="1534"/>
      <c r="CN236" s="1534"/>
      <c r="CO236" s="1534"/>
      <c r="CP236" s="1534"/>
      <c r="CQ236" s="1534"/>
      <c r="CR236" s="1534"/>
      <c r="CS236" s="1534"/>
      <c r="CT236" s="1534"/>
    </row>
    <row r="237" spans="1:98" s="1540" customFormat="1" ht="15.75" hidden="1" customHeight="1" x14ac:dyDescent="0.35">
      <c r="A237" s="1558"/>
      <c r="B237" s="1559" t="s">
        <v>187</v>
      </c>
      <c r="C237" s="1559">
        <f>fixture_weight</f>
        <v>0.25</v>
      </c>
      <c r="D237" s="1559" t="s">
        <v>251</v>
      </c>
      <c r="E237" s="1559">
        <f>condition_weight</f>
        <v>0.30000000000000004</v>
      </c>
      <c r="F237" s="1559" t="s">
        <v>654</v>
      </c>
      <c r="G237" s="1559">
        <f>1/3</f>
        <v>0.33333333333333331</v>
      </c>
      <c r="H237" s="1559"/>
      <c r="I237" s="1559" t="s">
        <v>659</v>
      </c>
      <c r="J237" s="1559" t="s">
        <v>660</v>
      </c>
      <c r="K237" s="1558" t="s">
        <v>657</v>
      </c>
      <c r="L237" s="1563">
        <v>0</v>
      </c>
      <c r="M237" s="1559">
        <f>G237*E237*C237</f>
        <v>2.5000000000000001E-2</v>
      </c>
      <c r="N237" s="1559" t="e">
        <f>VLOOKUP(bathroom_faucet_condition,K237:L238,2,FALSE)</f>
        <v>#N/A</v>
      </c>
      <c r="O237" s="1564" t="e">
        <f>N237*M237/2</f>
        <v>#N/A</v>
      </c>
      <c r="P237" s="1564"/>
      <c r="Q237" s="1466"/>
      <c r="R237" s="1466"/>
      <c r="S237" s="1466"/>
      <c r="T237" s="1466"/>
      <c r="U237" s="1466"/>
      <c r="V237" s="1465"/>
      <c r="W237" s="1465"/>
      <c r="X237" s="1465"/>
      <c r="Y237" s="313"/>
      <c r="Z237" s="313"/>
      <c r="AA237" s="1534"/>
      <c r="AB237" s="1534"/>
      <c r="AC237" s="1534"/>
      <c r="AD237" s="1534"/>
      <c r="AE237" s="1534"/>
      <c r="AF237" s="1534"/>
      <c r="AG237" s="1534"/>
      <c r="AH237" s="1534"/>
      <c r="AI237" s="1534"/>
      <c r="AJ237" s="1534"/>
      <c r="AK237" s="1534"/>
      <c r="AL237" s="1534"/>
      <c r="AM237" s="1534"/>
      <c r="AN237" s="1534"/>
      <c r="AO237" s="1534"/>
      <c r="AP237" s="1534"/>
      <c r="AQ237" s="1534"/>
      <c r="AR237" s="1534"/>
      <c r="AS237" s="1534"/>
      <c r="AT237" s="1534"/>
      <c r="AU237" s="1534"/>
      <c r="AV237" s="1534"/>
      <c r="AW237" s="1534"/>
      <c r="AX237" s="1534"/>
      <c r="AY237" s="1534"/>
      <c r="AZ237" s="1534"/>
      <c r="BA237" s="1534"/>
      <c r="BB237" s="1534"/>
      <c r="BC237" s="1534"/>
      <c r="BD237" s="1534"/>
      <c r="BE237" s="1534"/>
      <c r="BF237" s="1534"/>
      <c r="BG237" s="1534"/>
      <c r="BH237" s="1534"/>
      <c r="BI237" s="1534"/>
      <c r="BJ237" s="1534"/>
      <c r="BK237" s="1534"/>
      <c r="BL237" s="1534"/>
      <c r="BM237" s="1534"/>
      <c r="BN237" s="1534"/>
      <c r="BO237" s="1534"/>
      <c r="BP237" s="1534"/>
      <c r="BQ237" s="1534"/>
      <c r="BR237" s="1534"/>
      <c r="BS237" s="1534"/>
      <c r="BT237" s="1534"/>
      <c r="BU237" s="1534"/>
      <c r="BV237" s="1534"/>
      <c r="BW237" s="1534"/>
      <c r="BX237" s="1534"/>
      <c r="BY237" s="1534"/>
      <c r="BZ237" s="1534"/>
      <c r="CA237" s="1534"/>
      <c r="CB237" s="1534"/>
      <c r="CC237" s="1534"/>
      <c r="CD237" s="1534"/>
      <c r="CE237" s="1534"/>
      <c r="CF237" s="1534"/>
      <c r="CG237" s="1534"/>
      <c r="CH237" s="1534"/>
      <c r="CI237" s="1534"/>
      <c r="CJ237" s="1534"/>
      <c r="CK237" s="1534"/>
      <c r="CL237" s="1534"/>
      <c r="CM237" s="1534"/>
      <c r="CN237" s="1534"/>
      <c r="CO237" s="1534"/>
      <c r="CP237" s="1534"/>
      <c r="CQ237" s="1534"/>
      <c r="CR237" s="1534"/>
      <c r="CS237" s="1534"/>
      <c r="CT237" s="1534"/>
    </row>
    <row r="238" spans="1:98" s="1540" customFormat="1" ht="15.75" hidden="1" customHeight="1" x14ac:dyDescent="0.35">
      <c r="A238" s="1465"/>
      <c r="B238" s="1563"/>
      <c r="C238" s="1563"/>
      <c r="D238" s="1564"/>
      <c r="E238" s="1564"/>
      <c r="F238" s="1564"/>
      <c r="G238" s="1564"/>
      <c r="H238" s="1564"/>
      <c r="I238" s="1564"/>
      <c r="J238" s="1564"/>
      <c r="K238" s="1558" t="s">
        <v>658</v>
      </c>
      <c r="L238" s="1563">
        <v>2</v>
      </c>
      <c r="M238" s="1563"/>
      <c r="N238" s="1563"/>
      <c r="O238" s="1564"/>
      <c r="P238" s="1564"/>
      <c r="Q238" s="1466"/>
      <c r="R238" s="1466"/>
      <c r="S238" s="1466"/>
      <c r="T238" s="1466"/>
      <c r="U238" s="1466"/>
      <c r="V238" s="1465"/>
      <c r="W238" s="1465"/>
      <c r="X238" s="1465"/>
      <c r="Y238" s="313"/>
      <c r="Z238" s="313"/>
      <c r="AA238" s="1534"/>
      <c r="AB238" s="1534"/>
      <c r="AC238" s="1534"/>
      <c r="AD238" s="1534"/>
      <c r="AE238" s="1534"/>
      <c r="AF238" s="1534"/>
      <c r="AG238" s="1534"/>
      <c r="AH238" s="1534"/>
      <c r="AI238" s="1534"/>
      <c r="AJ238" s="1534"/>
      <c r="AK238" s="1534"/>
      <c r="AL238" s="1534"/>
      <c r="AM238" s="1534"/>
      <c r="AN238" s="1534"/>
      <c r="AO238" s="1534"/>
      <c r="AP238" s="1534"/>
      <c r="AQ238" s="1534"/>
      <c r="AR238" s="1534"/>
      <c r="AS238" s="1534"/>
      <c r="AT238" s="1534"/>
      <c r="AU238" s="1534"/>
      <c r="AV238" s="1534"/>
      <c r="AW238" s="1534"/>
      <c r="AX238" s="1534"/>
      <c r="AY238" s="1534"/>
      <c r="AZ238" s="1534"/>
      <c r="BA238" s="1534"/>
      <c r="BB238" s="1534"/>
      <c r="BC238" s="1534"/>
      <c r="BD238" s="1534"/>
      <c r="BE238" s="1534"/>
      <c r="BF238" s="1534"/>
      <c r="BG238" s="1534"/>
      <c r="BH238" s="1534"/>
      <c r="BI238" s="1534"/>
      <c r="BJ238" s="1534"/>
      <c r="BK238" s="1534"/>
      <c r="BL238" s="1534"/>
      <c r="BM238" s="1534"/>
      <c r="BN238" s="1534"/>
      <c r="BO238" s="1534"/>
      <c r="BP238" s="1534"/>
      <c r="BQ238" s="1534"/>
      <c r="BR238" s="1534"/>
      <c r="BS238" s="1534"/>
      <c r="BT238" s="1534"/>
      <c r="BU238" s="1534"/>
      <c r="BV238" s="1534"/>
      <c r="BW238" s="1534"/>
      <c r="BX238" s="1534"/>
      <c r="BY238" s="1534"/>
      <c r="BZ238" s="1534"/>
      <c r="CA238" s="1534"/>
      <c r="CB238" s="1534"/>
      <c r="CC238" s="1534"/>
      <c r="CD238" s="1534"/>
      <c r="CE238" s="1534"/>
      <c r="CF238" s="1534"/>
      <c r="CG238" s="1534"/>
      <c r="CH238" s="1534"/>
      <c r="CI238" s="1534"/>
      <c r="CJ238" s="1534"/>
      <c r="CK238" s="1534"/>
      <c r="CL238" s="1534"/>
      <c r="CM238" s="1534"/>
      <c r="CN238" s="1534"/>
      <c r="CO238" s="1534"/>
      <c r="CP238" s="1534"/>
      <c r="CQ238" s="1534"/>
      <c r="CR238" s="1534"/>
      <c r="CS238" s="1534"/>
      <c r="CT238" s="1534"/>
    </row>
    <row r="239" spans="1:98" s="1540" customFormat="1" ht="15.75" hidden="1" customHeight="1" x14ac:dyDescent="0.35">
      <c r="A239" s="1558"/>
      <c r="B239" s="1559" t="s">
        <v>187</v>
      </c>
      <c r="C239" s="1559">
        <f>fixture_weight</f>
        <v>0.25</v>
      </c>
      <c r="D239" s="1559" t="s">
        <v>251</v>
      </c>
      <c r="E239" s="1559">
        <f>condition_weight</f>
        <v>0.30000000000000004</v>
      </c>
      <c r="F239" s="1559" t="s">
        <v>654</v>
      </c>
      <c r="G239" s="1559">
        <f>1/3</f>
        <v>0.33333333333333331</v>
      </c>
      <c r="H239" s="1559"/>
      <c r="I239" s="1559" t="s">
        <v>661</v>
      </c>
      <c r="J239" s="1559" t="s">
        <v>662</v>
      </c>
      <c r="K239" s="1558" t="s">
        <v>657</v>
      </c>
      <c r="L239" s="1563">
        <v>0</v>
      </c>
      <c r="M239" s="1559">
        <f>G239*E239*C239</f>
        <v>2.5000000000000001E-2</v>
      </c>
      <c r="N239" s="1559" t="e">
        <f>VLOOKUP(showerhead_condition,K239:L240,2,FALSE)</f>
        <v>#N/A</v>
      </c>
      <c r="O239" s="1564" t="e">
        <f>N239*M239/2</f>
        <v>#N/A</v>
      </c>
      <c r="P239" s="1564"/>
      <c r="Q239" s="1466"/>
      <c r="R239" s="1466"/>
      <c r="S239" s="1466"/>
      <c r="T239" s="1466"/>
      <c r="U239" s="1466"/>
      <c r="V239" s="1465"/>
      <c r="W239" s="1465"/>
      <c r="X239" s="1465"/>
      <c r="Y239" s="313"/>
      <c r="Z239" s="313"/>
      <c r="AA239" s="1534"/>
      <c r="AB239" s="1534"/>
      <c r="AC239" s="1534"/>
      <c r="AD239" s="1534"/>
      <c r="AE239" s="1534"/>
      <c r="AF239" s="1534"/>
      <c r="AG239" s="1534"/>
      <c r="AH239" s="1534"/>
      <c r="AI239" s="1534"/>
      <c r="AJ239" s="1534"/>
      <c r="AK239" s="1534"/>
      <c r="AL239" s="1534"/>
      <c r="AM239" s="1534"/>
      <c r="AN239" s="1534"/>
      <c r="AO239" s="1534"/>
      <c r="AP239" s="1534"/>
      <c r="AQ239" s="1534"/>
      <c r="AR239" s="1534"/>
      <c r="AS239" s="1534"/>
      <c r="AT239" s="1534"/>
      <c r="AU239" s="1534"/>
      <c r="AV239" s="1534"/>
      <c r="AW239" s="1534"/>
      <c r="AX239" s="1534"/>
      <c r="AY239" s="1534"/>
      <c r="AZ239" s="1534"/>
      <c r="BA239" s="1534"/>
      <c r="BB239" s="1534"/>
      <c r="BC239" s="1534"/>
      <c r="BD239" s="1534"/>
      <c r="BE239" s="1534"/>
      <c r="BF239" s="1534"/>
      <c r="BG239" s="1534"/>
      <c r="BH239" s="1534"/>
      <c r="BI239" s="1534"/>
      <c r="BJ239" s="1534"/>
      <c r="BK239" s="1534"/>
      <c r="BL239" s="1534"/>
      <c r="BM239" s="1534"/>
      <c r="BN239" s="1534"/>
      <c r="BO239" s="1534"/>
      <c r="BP239" s="1534"/>
      <c r="BQ239" s="1534"/>
      <c r="BR239" s="1534"/>
      <c r="BS239" s="1534"/>
      <c r="BT239" s="1534"/>
      <c r="BU239" s="1534"/>
      <c r="BV239" s="1534"/>
      <c r="BW239" s="1534"/>
      <c r="BX239" s="1534"/>
      <c r="BY239" s="1534"/>
      <c r="BZ239" s="1534"/>
      <c r="CA239" s="1534"/>
      <c r="CB239" s="1534"/>
      <c r="CC239" s="1534"/>
      <c r="CD239" s="1534"/>
      <c r="CE239" s="1534"/>
      <c r="CF239" s="1534"/>
      <c r="CG239" s="1534"/>
      <c r="CH239" s="1534"/>
      <c r="CI239" s="1534"/>
      <c r="CJ239" s="1534"/>
      <c r="CK239" s="1534"/>
      <c r="CL239" s="1534"/>
      <c r="CM239" s="1534"/>
      <c r="CN239" s="1534"/>
      <c r="CO239" s="1534"/>
      <c r="CP239" s="1534"/>
      <c r="CQ239" s="1534"/>
      <c r="CR239" s="1534"/>
      <c r="CS239" s="1534"/>
      <c r="CT239" s="1534"/>
    </row>
    <row r="240" spans="1:98" s="1540" customFormat="1" ht="15.75" hidden="1" customHeight="1" x14ac:dyDescent="0.35">
      <c r="A240" s="1465"/>
      <c r="B240" s="1563"/>
      <c r="C240" s="1563"/>
      <c r="D240" s="1564"/>
      <c r="E240" s="1564"/>
      <c r="F240" s="1564"/>
      <c r="G240" s="1564"/>
      <c r="H240" s="1564"/>
      <c r="I240" s="1564"/>
      <c r="J240" s="1564"/>
      <c r="K240" s="1558" t="s">
        <v>658</v>
      </c>
      <c r="L240" s="1563">
        <v>2</v>
      </c>
      <c r="M240" s="1563"/>
      <c r="N240" s="1563"/>
      <c r="O240" s="1564"/>
      <c r="P240" s="1564"/>
      <c r="Q240" s="1466"/>
      <c r="R240" s="1466"/>
      <c r="S240" s="1466"/>
      <c r="T240" s="1466"/>
      <c r="U240" s="1466"/>
      <c r="V240" s="1465"/>
      <c r="W240" s="1465"/>
      <c r="X240" s="1465"/>
      <c r="Y240" s="313"/>
      <c r="Z240" s="313"/>
      <c r="AA240" s="1534"/>
      <c r="AB240" s="1534"/>
      <c r="AC240" s="1534"/>
      <c r="AD240" s="1534"/>
      <c r="AE240" s="1534"/>
      <c r="AF240" s="1534"/>
      <c r="AG240" s="1534"/>
      <c r="AH240" s="1534"/>
      <c r="AI240" s="1534"/>
      <c r="AJ240" s="1534"/>
      <c r="AK240" s="1534"/>
      <c r="AL240" s="1534"/>
      <c r="AM240" s="1534"/>
      <c r="AN240" s="1534"/>
      <c r="AO240" s="1534"/>
      <c r="AP240" s="1534"/>
      <c r="AQ240" s="1534"/>
      <c r="AR240" s="1534"/>
      <c r="AS240" s="1534"/>
      <c r="AT240" s="1534"/>
      <c r="AU240" s="1534"/>
      <c r="AV240" s="1534"/>
      <c r="AW240" s="1534"/>
      <c r="AX240" s="1534"/>
      <c r="AY240" s="1534"/>
      <c r="AZ240" s="1534"/>
      <c r="BA240" s="1534"/>
      <c r="BB240" s="1534"/>
      <c r="BC240" s="1534"/>
      <c r="BD240" s="1534"/>
      <c r="BE240" s="1534"/>
      <c r="BF240" s="1534"/>
      <c r="BG240" s="1534"/>
      <c r="BH240" s="1534"/>
      <c r="BI240" s="1534"/>
      <c r="BJ240" s="1534"/>
      <c r="BK240" s="1534"/>
      <c r="BL240" s="1534"/>
      <c r="BM240" s="1534"/>
      <c r="BN240" s="1534"/>
      <c r="BO240" s="1534"/>
      <c r="BP240" s="1534"/>
      <c r="BQ240" s="1534"/>
      <c r="BR240" s="1534"/>
      <c r="BS240" s="1534"/>
      <c r="BT240" s="1534"/>
      <c r="BU240" s="1534"/>
      <c r="BV240" s="1534"/>
      <c r="BW240" s="1534"/>
      <c r="BX240" s="1534"/>
      <c r="BY240" s="1534"/>
      <c r="BZ240" s="1534"/>
      <c r="CA240" s="1534"/>
      <c r="CB240" s="1534"/>
      <c r="CC240" s="1534"/>
      <c r="CD240" s="1534"/>
      <c r="CE240" s="1534"/>
      <c r="CF240" s="1534"/>
      <c r="CG240" s="1534"/>
      <c r="CH240" s="1534"/>
      <c r="CI240" s="1534"/>
      <c r="CJ240" s="1534"/>
      <c r="CK240" s="1534"/>
      <c r="CL240" s="1534"/>
      <c r="CM240" s="1534"/>
      <c r="CN240" s="1534"/>
      <c r="CO240" s="1534"/>
      <c r="CP240" s="1534"/>
      <c r="CQ240" s="1534"/>
      <c r="CR240" s="1534"/>
      <c r="CS240" s="1534"/>
      <c r="CT240" s="1534"/>
    </row>
    <row r="241" spans="1:98" s="1540" customFormat="1" ht="15.75" hidden="1" customHeight="1" x14ac:dyDescent="0.35">
      <c r="A241" s="1465"/>
      <c r="B241" s="1563"/>
      <c r="C241" s="1563"/>
      <c r="D241" s="1564"/>
      <c r="E241" s="1564"/>
      <c r="F241" s="1564"/>
      <c r="G241" s="1564"/>
      <c r="H241" s="1564"/>
      <c r="I241" s="1564"/>
      <c r="J241" s="1564"/>
      <c r="K241" s="1558"/>
      <c r="L241" s="1559" t="s">
        <v>606</v>
      </c>
      <c r="M241" s="1563">
        <f>SUMIF(F217:F240,"Fixture efficiency",M217:M240)</f>
        <v>0.17499999999999999</v>
      </c>
      <c r="N241" s="1563"/>
      <c r="O241" s="1564" t="e">
        <f>SUMIF(F217:F240,"Fixture efficiency",O217:O240)</f>
        <v>#N/A</v>
      </c>
      <c r="P241" s="1564"/>
      <c r="Q241" s="1466"/>
      <c r="R241" s="1466"/>
      <c r="S241" s="1466"/>
      <c r="T241" s="1466"/>
      <c r="U241" s="1466"/>
      <c r="V241" s="1465"/>
      <c r="W241" s="1465"/>
      <c r="X241" s="1465"/>
      <c r="Y241" s="313"/>
      <c r="Z241" s="313"/>
      <c r="AA241" s="1534"/>
      <c r="AB241" s="1534"/>
      <c r="AC241" s="1534"/>
      <c r="AD241" s="1534"/>
      <c r="AE241" s="1534"/>
      <c r="AF241" s="1534"/>
      <c r="AG241" s="1534"/>
      <c r="AH241" s="1534"/>
      <c r="AI241" s="1534"/>
      <c r="AJ241" s="1534"/>
      <c r="AK241" s="1534"/>
      <c r="AL241" s="1534"/>
      <c r="AM241" s="1534"/>
      <c r="AN241" s="1534"/>
      <c r="AO241" s="1534"/>
      <c r="AP241" s="1534"/>
      <c r="AQ241" s="1534"/>
      <c r="AR241" s="1534"/>
      <c r="AS241" s="1534"/>
      <c r="AT241" s="1534"/>
      <c r="AU241" s="1534"/>
      <c r="AV241" s="1534"/>
      <c r="AW241" s="1534"/>
      <c r="AX241" s="1534"/>
      <c r="AY241" s="1534"/>
      <c r="AZ241" s="1534"/>
      <c r="BA241" s="1534"/>
      <c r="BB241" s="1534"/>
      <c r="BC241" s="1534"/>
      <c r="BD241" s="1534"/>
      <c r="BE241" s="1534"/>
      <c r="BF241" s="1534"/>
      <c r="BG241" s="1534"/>
      <c r="BH241" s="1534"/>
      <c r="BI241" s="1534"/>
      <c r="BJ241" s="1534"/>
      <c r="BK241" s="1534"/>
      <c r="BL241" s="1534"/>
      <c r="BM241" s="1534"/>
      <c r="BN241" s="1534"/>
      <c r="BO241" s="1534"/>
      <c r="BP241" s="1534"/>
      <c r="BQ241" s="1534"/>
      <c r="BR241" s="1534"/>
      <c r="BS241" s="1534"/>
      <c r="BT241" s="1534"/>
      <c r="BU241" s="1534"/>
      <c r="BV241" s="1534"/>
      <c r="BW241" s="1534"/>
      <c r="BX241" s="1534"/>
      <c r="BY241" s="1534"/>
      <c r="BZ241" s="1534"/>
      <c r="CA241" s="1534"/>
      <c r="CB241" s="1534"/>
      <c r="CC241" s="1534"/>
      <c r="CD241" s="1534"/>
      <c r="CE241" s="1534"/>
      <c r="CF241" s="1534"/>
      <c r="CG241" s="1534"/>
      <c r="CH241" s="1534"/>
      <c r="CI241" s="1534"/>
      <c r="CJ241" s="1534"/>
      <c r="CK241" s="1534"/>
      <c r="CL241" s="1534"/>
      <c r="CM241" s="1534"/>
      <c r="CN241" s="1534"/>
      <c r="CO241" s="1534"/>
      <c r="CP241" s="1534"/>
      <c r="CQ241" s="1534"/>
      <c r="CR241" s="1534"/>
      <c r="CS241" s="1534"/>
      <c r="CT241" s="1534"/>
    </row>
    <row r="242" spans="1:98" s="1540" customFormat="1" ht="15.75" hidden="1" customHeight="1" x14ac:dyDescent="0.35">
      <c r="A242" s="1465"/>
      <c r="B242" s="1563"/>
      <c r="C242" s="1563"/>
      <c r="D242" s="1564"/>
      <c r="E242" s="1564"/>
      <c r="F242" s="1564"/>
      <c r="G242" s="1564"/>
      <c r="H242" s="1564"/>
      <c r="I242" s="1564"/>
      <c r="J242" s="1564"/>
      <c r="K242" s="1558"/>
      <c r="L242" s="1559" t="s">
        <v>607</v>
      </c>
      <c r="M242" s="1563">
        <f>SUMIF(F217:F240,"Fixture condition",M217:M240)</f>
        <v>7.5000000000000011E-2</v>
      </c>
      <c r="N242" s="1563"/>
      <c r="O242" s="1564" t="e">
        <f>SUMIF(F217:F240,"Fixture condition",O217:O240)</f>
        <v>#N/A</v>
      </c>
      <c r="P242" s="1564"/>
      <c r="Q242" s="1466"/>
      <c r="R242" s="1466"/>
      <c r="S242" s="1466"/>
      <c r="T242" s="1466"/>
      <c r="U242" s="1466"/>
      <c r="V242" s="1465"/>
      <c r="W242" s="1465"/>
      <c r="X242" s="1465"/>
      <c r="Y242" s="313"/>
      <c r="Z242" s="313"/>
      <c r="AA242" s="1534"/>
      <c r="AB242" s="1534"/>
      <c r="AC242" s="1534"/>
      <c r="AD242" s="1534"/>
      <c r="AE242" s="1534"/>
      <c r="AF242" s="1534"/>
      <c r="AG242" s="1534"/>
      <c r="AH242" s="1534"/>
      <c r="AI242" s="1534"/>
      <c r="AJ242" s="1534"/>
      <c r="AK242" s="1534"/>
      <c r="AL242" s="1534"/>
      <c r="AM242" s="1534"/>
      <c r="AN242" s="1534"/>
      <c r="AO242" s="1534"/>
      <c r="AP242" s="1534"/>
      <c r="AQ242" s="1534"/>
      <c r="AR242" s="1534"/>
      <c r="AS242" s="1534"/>
      <c r="AT242" s="1534"/>
      <c r="AU242" s="1534"/>
      <c r="AV242" s="1534"/>
      <c r="AW242" s="1534"/>
      <c r="AX242" s="1534"/>
      <c r="AY242" s="1534"/>
      <c r="AZ242" s="1534"/>
      <c r="BA242" s="1534"/>
      <c r="BB242" s="1534"/>
      <c r="BC242" s="1534"/>
      <c r="BD242" s="1534"/>
      <c r="BE242" s="1534"/>
      <c r="BF242" s="1534"/>
      <c r="BG242" s="1534"/>
      <c r="BH242" s="1534"/>
      <c r="BI242" s="1534"/>
      <c r="BJ242" s="1534"/>
      <c r="BK242" s="1534"/>
      <c r="BL242" s="1534"/>
      <c r="BM242" s="1534"/>
      <c r="BN242" s="1534"/>
      <c r="BO242" s="1534"/>
      <c r="BP242" s="1534"/>
      <c r="BQ242" s="1534"/>
      <c r="BR242" s="1534"/>
      <c r="BS242" s="1534"/>
      <c r="BT242" s="1534"/>
      <c r="BU242" s="1534"/>
      <c r="BV242" s="1534"/>
      <c r="BW242" s="1534"/>
      <c r="BX242" s="1534"/>
      <c r="BY242" s="1534"/>
      <c r="BZ242" s="1534"/>
      <c r="CA242" s="1534"/>
      <c r="CB242" s="1534"/>
      <c r="CC242" s="1534"/>
      <c r="CD242" s="1534"/>
      <c r="CE242" s="1534"/>
      <c r="CF242" s="1534"/>
      <c r="CG242" s="1534"/>
      <c r="CH242" s="1534"/>
      <c r="CI242" s="1534"/>
      <c r="CJ242" s="1534"/>
      <c r="CK242" s="1534"/>
      <c r="CL242" s="1534"/>
      <c r="CM242" s="1534"/>
      <c r="CN242" s="1534"/>
      <c r="CO242" s="1534"/>
      <c r="CP242" s="1534"/>
      <c r="CQ242" s="1534"/>
      <c r="CR242" s="1534"/>
      <c r="CS242" s="1534"/>
      <c r="CT242" s="1534"/>
    </row>
    <row r="243" spans="1:98" s="1540" customFormat="1" ht="26.25" hidden="1" customHeight="1" x14ac:dyDescent="0.4">
      <c r="A243" s="1465"/>
      <c r="B243" s="1563"/>
      <c r="C243" s="1563"/>
      <c r="D243" s="1564"/>
      <c r="E243" s="1564"/>
      <c r="F243" s="1564"/>
      <c r="G243" s="1564"/>
      <c r="H243" s="1564"/>
      <c r="I243" s="1564"/>
      <c r="J243" s="1564"/>
      <c r="K243" s="1564"/>
      <c r="L243" s="1569" t="s">
        <v>663</v>
      </c>
      <c r="M243" s="1570">
        <f>SUM(M239,M237,M235,M229,M223,M217)</f>
        <v>0.24999999999999997</v>
      </c>
      <c r="N243" s="1570"/>
      <c r="O243" s="1569" t="e">
        <f>SUM(O217,O221,O223,O227,O229,O233,O235,O237,O239)</f>
        <v>#N/A</v>
      </c>
      <c r="P243" s="1564"/>
      <c r="Q243" s="1466"/>
      <c r="R243" s="1466"/>
      <c r="S243" s="1466"/>
      <c r="T243" s="1466"/>
      <c r="U243" s="1466"/>
      <c r="V243" s="1465"/>
      <c r="W243" s="1465"/>
      <c r="X243" s="1465"/>
      <c r="Y243" s="313"/>
      <c r="Z243" s="313"/>
      <c r="AA243" s="1534"/>
      <c r="AB243" s="1534"/>
      <c r="AC243" s="1534"/>
      <c r="AD243" s="1534"/>
      <c r="AE243" s="1534"/>
      <c r="AF243" s="1534"/>
      <c r="AG243" s="1534"/>
      <c r="AH243" s="1534"/>
      <c r="AI243" s="1534"/>
      <c r="AJ243" s="1534"/>
      <c r="AK243" s="1534"/>
      <c r="AL243" s="1534"/>
      <c r="AM243" s="1534"/>
      <c r="AN243" s="1534"/>
      <c r="AO243" s="1534"/>
      <c r="AP243" s="1534"/>
      <c r="AQ243" s="1534"/>
      <c r="AR243" s="1534"/>
      <c r="AS243" s="1534"/>
      <c r="AT243" s="1534"/>
      <c r="AU243" s="1534"/>
      <c r="AV243" s="1534"/>
      <c r="AW243" s="1534"/>
      <c r="AX243" s="1534"/>
      <c r="AY243" s="1534"/>
      <c r="AZ243" s="1534"/>
      <c r="BA243" s="1534"/>
      <c r="BB243" s="1534"/>
      <c r="BC243" s="1534"/>
      <c r="BD243" s="1534"/>
      <c r="BE243" s="1534"/>
      <c r="BF243" s="1534"/>
      <c r="BG243" s="1534"/>
      <c r="BH243" s="1534"/>
      <c r="BI243" s="1534"/>
      <c r="BJ243" s="1534"/>
      <c r="BK243" s="1534"/>
      <c r="BL243" s="1534"/>
      <c r="BM243" s="1534"/>
      <c r="BN243" s="1534"/>
      <c r="BO243" s="1534"/>
      <c r="BP243" s="1534"/>
      <c r="BQ243" s="1534"/>
      <c r="BR243" s="1534"/>
      <c r="BS243" s="1534"/>
      <c r="BT243" s="1534"/>
      <c r="BU243" s="1534"/>
      <c r="BV243" s="1534"/>
      <c r="BW243" s="1534"/>
      <c r="BX243" s="1534"/>
      <c r="BY243" s="1534"/>
      <c r="BZ243" s="1534"/>
      <c r="CA243" s="1534"/>
      <c r="CB243" s="1534"/>
      <c r="CC243" s="1534"/>
      <c r="CD243" s="1534"/>
      <c r="CE243" s="1534"/>
      <c r="CF243" s="1534"/>
      <c r="CG243" s="1534"/>
      <c r="CH243" s="1534"/>
      <c r="CI243" s="1534"/>
      <c r="CJ243" s="1534"/>
      <c r="CK243" s="1534"/>
      <c r="CL243" s="1534"/>
      <c r="CM243" s="1534"/>
      <c r="CN243" s="1534"/>
      <c r="CO243" s="1534"/>
      <c r="CP243" s="1534"/>
      <c r="CQ243" s="1534"/>
      <c r="CR243" s="1534"/>
      <c r="CS243" s="1534"/>
      <c r="CT243" s="1534"/>
    </row>
    <row r="244" spans="1:98" s="1540" customFormat="1" ht="15.75" hidden="1" customHeight="1" x14ac:dyDescent="0.35">
      <c r="A244" s="1465"/>
      <c r="B244" s="1465"/>
      <c r="C244" s="1465"/>
      <c r="D244" s="1466"/>
      <c r="E244" s="1466"/>
      <c r="F244" s="1466"/>
      <c r="G244" s="1466"/>
      <c r="H244" s="1466"/>
      <c r="I244" s="1466"/>
      <c r="J244" s="1466"/>
      <c r="K244" s="1466"/>
      <c r="L244" s="1467"/>
      <c r="M244" s="1465"/>
      <c r="N244" s="1468"/>
      <c r="O244" s="1467"/>
      <c r="P244" s="1467"/>
      <c r="Q244" s="1466"/>
      <c r="R244" s="1466"/>
      <c r="S244" s="1466"/>
      <c r="T244" s="1466"/>
      <c r="U244" s="1466"/>
      <c r="V244" s="1465"/>
      <c r="W244" s="1465"/>
      <c r="X244" s="1465"/>
      <c r="Y244" s="313"/>
      <c r="Z244" s="313"/>
      <c r="AA244" s="1534"/>
      <c r="AB244" s="1534"/>
      <c r="AC244" s="1534"/>
      <c r="AD244" s="1534"/>
      <c r="AE244" s="1534"/>
      <c r="AF244" s="1534"/>
      <c r="AG244" s="1534"/>
      <c r="AH244" s="1534"/>
      <c r="AI244" s="1534"/>
      <c r="AJ244" s="1534"/>
      <c r="AK244" s="1534"/>
      <c r="AL244" s="1534"/>
      <c r="AM244" s="1534"/>
      <c r="AN244" s="1534"/>
      <c r="AO244" s="1534"/>
      <c r="AP244" s="1534"/>
      <c r="AQ244" s="1534"/>
      <c r="AR244" s="1534"/>
      <c r="AS244" s="1534"/>
      <c r="AT244" s="1534"/>
      <c r="AU244" s="1534"/>
      <c r="AV244" s="1534"/>
      <c r="AW244" s="1534"/>
      <c r="AX244" s="1534"/>
      <c r="AY244" s="1534"/>
      <c r="AZ244" s="1534"/>
      <c r="BA244" s="1534"/>
      <c r="BB244" s="1534"/>
      <c r="BC244" s="1534"/>
      <c r="BD244" s="1534"/>
      <c r="BE244" s="1534"/>
      <c r="BF244" s="1534"/>
      <c r="BG244" s="1534"/>
      <c r="BH244" s="1534"/>
      <c r="BI244" s="1534"/>
      <c r="BJ244" s="1534"/>
      <c r="BK244" s="1534"/>
      <c r="BL244" s="1534"/>
      <c r="BM244" s="1534"/>
      <c r="BN244" s="1534"/>
      <c r="BO244" s="1534"/>
      <c r="BP244" s="1534"/>
      <c r="BQ244" s="1534"/>
      <c r="BR244" s="1534"/>
      <c r="BS244" s="1534"/>
      <c r="BT244" s="1534"/>
      <c r="BU244" s="1534"/>
      <c r="BV244" s="1534"/>
      <c r="BW244" s="1534"/>
      <c r="BX244" s="1534"/>
      <c r="BY244" s="1534"/>
      <c r="BZ244" s="1534"/>
      <c r="CA244" s="1534"/>
      <c r="CB244" s="1534"/>
      <c r="CC244" s="1534"/>
      <c r="CD244" s="1534"/>
      <c r="CE244" s="1534"/>
      <c r="CF244" s="1534"/>
      <c r="CG244" s="1534"/>
      <c r="CH244" s="1534"/>
      <c r="CI244" s="1534"/>
      <c r="CJ244" s="1534"/>
      <c r="CK244" s="1534"/>
      <c r="CL244" s="1534"/>
      <c r="CM244" s="1534"/>
      <c r="CN244" s="1534"/>
      <c r="CO244" s="1534"/>
      <c r="CP244" s="1534"/>
      <c r="CQ244" s="1534"/>
      <c r="CR244" s="1534"/>
      <c r="CS244" s="1534"/>
      <c r="CT244" s="1534"/>
    </row>
    <row r="245" spans="1:98" s="1540" customFormat="1" ht="40" hidden="1" customHeight="1" x14ac:dyDescent="0.35">
      <c r="A245" s="1553" t="s">
        <v>568</v>
      </c>
      <c r="B245" s="1554" t="s">
        <v>119</v>
      </c>
      <c r="C245" s="1554" t="s">
        <v>563</v>
      </c>
      <c r="D245" s="1554" t="s">
        <v>565</v>
      </c>
      <c r="E245" s="1554" t="s">
        <v>566</v>
      </c>
      <c r="F245" s="1554" t="s">
        <v>569</v>
      </c>
      <c r="G245" s="1554" t="s">
        <v>570</v>
      </c>
      <c r="H245" s="1554" t="s">
        <v>571</v>
      </c>
      <c r="I245" s="1554" t="s">
        <v>572</v>
      </c>
      <c r="J245" s="1554" t="s">
        <v>664</v>
      </c>
      <c r="K245" s="1554" t="s">
        <v>574</v>
      </c>
      <c r="L245" s="1554" t="s">
        <v>271</v>
      </c>
      <c r="M245" s="1554" t="s">
        <v>575</v>
      </c>
      <c r="N245" s="1556" t="s">
        <v>576</v>
      </c>
      <c r="O245" s="1557" t="s">
        <v>577</v>
      </c>
      <c r="P245" s="1557" t="s">
        <v>578</v>
      </c>
      <c r="Q245" s="1558"/>
      <c r="R245" s="1558"/>
      <c r="S245" s="1466"/>
      <c r="T245" s="1466"/>
      <c r="U245" s="1466"/>
      <c r="V245" s="1465"/>
      <c r="W245" s="1465"/>
      <c r="X245" s="1465"/>
      <c r="Y245" s="313"/>
      <c r="Z245" s="313"/>
      <c r="AA245" s="1534"/>
      <c r="AB245" s="1534"/>
      <c r="AC245" s="1534"/>
      <c r="AD245" s="1534"/>
      <c r="AE245" s="1534"/>
      <c r="AF245" s="1534"/>
      <c r="AG245" s="1534"/>
      <c r="AH245" s="1534"/>
      <c r="AI245" s="1534"/>
      <c r="AJ245" s="1534"/>
      <c r="AK245" s="1534"/>
      <c r="AL245" s="1534"/>
      <c r="AM245" s="1534"/>
      <c r="AN245" s="1534"/>
      <c r="AO245" s="1534"/>
      <c r="AP245" s="1534"/>
      <c r="AQ245" s="1534"/>
      <c r="AR245" s="1534"/>
      <c r="AS245" s="1534"/>
      <c r="AT245" s="1534"/>
      <c r="AU245" s="1534"/>
      <c r="AV245" s="1534"/>
      <c r="AW245" s="1534"/>
      <c r="AX245" s="1534"/>
      <c r="AY245" s="1534"/>
      <c r="AZ245" s="1534"/>
      <c r="BA245" s="1534"/>
      <c r="BB245" s="1534"/>
      <c r="BC245" s="1534"/>
      <c r="BD245" s="1534"/>
      <c r="BE245" s="1534"/>
      <c r="BF245" s="1534"/>
      <c r="BG245" s="1534"/>
      <c r="BH245" s="1534"/>
      <c r="BI245" s="1534"/>
      <c r="BJ245" s="1534"/>
      <c r="BK245" s="1534"/>
      <c r="BL245" s="1534"/>
      <c r="BM245" s="1534"/>
      <c r="BN245" s="1534"/>
      <c r="BO245" s="1534"/>
      <c r="BP245" s="1534"/>
      <c r="BQ245" s="1534"/>
      <c r="BR245" s="1534"/>
      <c r="BS245" s="1534"/>
      <c r="BT245" s="1534"/>
      <c r="BU245" s="1534"/>
      <c r="BV245" s="1534"/>
      <c r="BW245" s="1534"/>
      <c r="BX245" s="1534"/>
      <c r="BY245" s="1534"/>
      <c r="BZ245" s="1534"/>
      <c r="CA245" s="1534"/>
      <c r="CB245" s="1534"/>
      <c r="CC245" s="1534"/>
      <c r="CD245" s="1534"/>
      <c r="CE245" s="1534"/>
      <c r="CF245" s="1534"/>
      <c r="CG245" s="1534"/>
      <c r="CH245" s="1534"/>
      <c r="CI245" s="1534"/>
      <c r="CJ245" s="1534"/>
      <c r="CK245" s="1534"/>
      <c r="CL245" s="1534"/>
      <c r="CM245" s="1534"/>
      <c r="CN245" s="1534"/>
      <c r="CO245" s="1534"/>
      <c r="CP245" s="1534"/>
      <c r="CQ245" s="1534"/>
      <c r="CR245" s="1534"/>
      <c r="CS245" s="1534"/>
      <c r="CT245" s="1534"/>
    </row>
    <row r="246" spans="1:98" s="1540" customFormat="1" ht="15.75" hidden="1" customHeight="1" x14ac:dyDescent="0.35">
      <c r="A246" s="1558">
        <v>14</v>
      </c>
      <c r="B246" s="1559" t="s">
        <v>562</v>
      </c>
      <c r="C246" s="1559">
        <f>distribution_weight</f>
        <v>0.25</v>
      </c>
      <c r="D246" s="1559" t="s">
        <v>352</v>
      </c>
      <c r="E246" s="1559">
        <f>efficiency_weight</f>
        <v>0.7</v>
      </c>
      <c r="F246" s="1559" t="s">
        <v>665</v>
      </c>
      <c r="G246" s="1559">
        <f>1/IF(D138="Yes",4,3)</f>
        <v>0.33333333333333331</v>
      </c>
      <c r="H246" s="1559"/>
      <c r="I246" s="1578" t="s">
        <v>666</v>
      </c>
      <c r="J246" s="1559" t="s">
        <v>667</v>
      </c>
      <c r="K246" s="1579" t="s">
        <v>668</v>
      </c>
      <c r="L246" s="1563">
        <v>0</v>
      </c>
      <c r="M246" s="1559">
        <f>G246*E246*C246</f>
        <v>5.8333333333333327E-2</v>
      </c>
      <c r="N246" s="1559" t="e">
        <f>VLOOKUP(pipe_location,K246:L248,2,FALSE)</f>
        <v>#N/A</v>
      </c>
      <c r="O246" s="1564" t="e">
        <f>N246*M246/2</f>
        <v>#N/A</v>
      </c>
      <c r="P246" s="1559"/>
      <c r="Q246" s="1558"/>
      <c r="R246" s="1558"/>
      <c r="S246" s="1466"/>
      <c r="T246" s="1466"/>
      <c r="U246" s="1466"/>
      <c r="V246" s="1465"/>
      <c r="W246" s="1465"/>
      <c r="X246" s="1465"/>
      <c r="Y246" s="313"/>
      <c r="Z246" s="313"/>
      <c r="AA246" s="1534"/>
      <c r="AB246" s="1534"/>
      <c r="AC246" s="1534"/>
      <c r="AD246" s="1534"/>
      <c r="AE246" s="1534"/>
      <c r="AF246" s="1534"/>
      <c r="AG246" s="1534"/>
      <c r="AH246" s="1534"/>
      <c r="AI246" s="1534"/>
      <c r="AJ246" s="1534"/>
      <c r="AK246" s="1534"/>
      <c r="AL246" s="1534"/>
      <c r="AM246" s="1534"/>
      <c r="AN246" s="1534"/>
      <c r="AO246" s="1534"/>
      <c r="AP246" s="1534"/>
      <c r="AQ246" s="1534"/>
      <c r="AR246" s="1534"/>
      <c r="AS246" s="1534"/>
      <c r="AT246" s="1534"/>
      <c r="AU246" s="1534"/>
      <c r="AV246" s="1534"/>
      <c r="AW246" s="1534"/>
      <c r="AX246" s="1534"/>
      <c r="AY246" s="1534"/>
      <c r="AZ246" s="1534"/>
      <c r="BA246" s="1534"/>
      <c r="BB246" s="1534"/>
      <c r="BC246" s="1534"/>
      <c r="BD246" s="1534"/>
      <c r="BE246" s="1534"/>
      <c r="BF246" s="1534"/>
      <c r="BG246" s="1534"/>
      <c r="BH246" s="1534"/>
      <c r="BI246" s="1534"/>
      <c r="BJ246" s="1534"/>
      <c r="BK246" s="1534"/>
      <c r="BL246" s="1534"/>
      <c r="BM246" s="1534"/>
      <c r="BN246" s="1534"/>
      <c r="BO246" s="1534"/>
      <c r="BP246" s="1534"/>
      <c r="BQ246" s="1534"/>
      <c r="BR246" s="1534"/>
      <c r="BS246" s="1534"/>
      <c r="BT246" s="1534"/>
      <c r="BU246" s="1534"/>
      <c r="BV246" s="1534"/>
      <c r="BW246" s="1534"/>
      <c r="BX246" s="1534"/>
      <c r="BY246" s="1534"/>
      <c r="BZ246" s="1534"/>
      <c r="CA246" s="1534"/>
      <c r="CB246" s="1534"/>
      <c r="CC246" s="1534"/>
      <c r="CD246" s="1534"/>
      <c r="CE246" s="1534"/>
      <c r="CF246" s="1534"/>
      <c r="CG246" s="1534"/>
      <c r="CH246" s="1534"/>
      <c r="CI246" s="1534"/>
      <c r="CJ246" s="1534"/>
      <c r="CK246" s="1534"/>
      <c r="CL246" s="1534"/>
      <c r="CM246" s="1534"/>
      <c r="CN246" s="1534"/>
      <c r="CO246" s="1534"/>
      <c r="CP246" s="1534"/>
      <c r="CQ246" s="1534"/>
      <c r="CR246" s="1534"/>
      <c r="CS246" s="1534"/>
      <c r="CT246" s="1534"/>
    </row>
    <row r="247" spans="1:98" s="1540" customFormat="1" ht="15.75" hidden="1" customHeight="1" x14ac:dyDescent="0.35">
      <c r="A247" s="1558"/>
      <c r="B247" s="1559"/>
      <c r="C247" s="1559"/>
      <c r="D247" s="1559"/>
      <c r="E247" s="1559"/>
      <c r="F247" s="1559"/>
      <c r="G247" s="1559"/>
      <c r="H247" s="1559"/>
      <c r="I247" s="1578"/>
      <c r="J247" s="1559"/>
      <c r="K247" s="1579" t="s">
        <v>669</v>
      </c>
      <c r="L247" s="1559">
        <v>1</v>
      </c>
      <c r="M247" s="1559"/>
      <c r="N247" s="1559"/>
      <c r="O247" s="1564"/>
      <c r="P247" s="1559"/>
      <c r="Q247" s="1558"/>
      <c r="R247" s="1558"/>
      <c r="S247" s="1466"/>
      <c r="T247" s="1466"/>
      <c r="U247" s="1466"/>
      <c r="V247" s="1465"/>
      <c r="W247" s="1465"/>
      <c r="X247" s="1465"/>
      <c r="Y247" s="313"/>
      <c r="Z247" s="313"/>
      <c r="AA247" s="1534"/>
      <c r="AB247" s="1534"/>
      <c r="AC247" s="1534"/>
      <c r="AD247" s="1534"/>
      <c r="AE247" s="1534"/>
      <c r="AF247" s="1534"/>
      <c r="AG247" s="1534"/>
      <c r="AH247" s="1534"/>
      <c r="AI247" s="1534"/>
      <c r="AJ247" s="1534"/>
      <c r="AK247" s="1534"/>
      <c r="AL247" s="1534"/>
      <c r="AM247" s="1534"/>
      <c r="AN247" s="1534"/>
      <c r="AO247" s="1534"/>
      <c r="AP247" s="1534"/>
      <c r="AQ247" s="1534"/>
      <c r="AR247" s="1534"/>
      <c r="AS247" s="1534"/>
      <c r="AT247" s="1534"/>
      <c r="AU247" s="1534"/>
      <c r="AV247" s="1534"/>
      <c r="AW247" s="1534"/>
      <c r="AX247" s="1534"/>
      <c r="AY247" s="1534"/>
      <c r="AZ247" s="1534"/>
      <c r="BA247" s="1534"/>
      <c r="BB247" s="1534"/>
      <c r="BC247" s="1534"/>
      <c r="BD247" s="1534"/>
      <c r="BE247" s="1534"/>
      <c r="BF247" s="1534"/>
      <c r="BG247" s="1534"/>
      <c r="BH247" s="1534"/>
      <c r="BI247" s="1534"/>
      <c r="BJ247" s="1534"/>
      <c r="BK247" s="1534"/>
      <c r="BL247" s="1534"/>
      <c r="BM247" s="1534"/>
      <c r="BN247" s="1534"/>
      <c r="BO247" s="1534"/>
      <c r="BP247" s="1534"/>
      <c r="BQ247" s="1534"/>
      <c r="BR247" s="1534"/>
      <c r="BS247" s="1534"/>
      <c r="BT247" s="1534"/>
      <c r="BU247" s="1534"/>
      <c r="BV247" s="1534"/>
      <c r="BW247" s="1534"/>
      <c r="BX247" s="1534"/>
      <c r="BY247" s="1534"/>
      <c r="BZ247" s="1534"/>
      <c r="CA247" s="1534"/>
      <c r="CB247" s="1534"/>
      <c r="CC247" s="1534"/>
      <c r="CD247" s="1534"/>
      <c r="CE247" s="1534"/>
      <c r="CF247" s="1534"/>
      <c r="CG247" s="1534"/>
      <c r="CH247" s="1534"/>
      <c r="CI247" s="1534"/>
      <c r="CJ247" s="1534"/>
      <c r="CK247" s="1534"/>
      <c r="CL247" s="1534"/>
      <c r="CM247" s="1534"/>
      <c r="CN247" s="1534"/>
      <c r="CO247" s="1534"/>
      <c r="CP247" s="1534"/>
      <c r="CQ247" s="1534"/>
      <c r="CR247" s="1534"/>
      <c r="CS247" s="1534"/>
      <c r="CT247" s="1534"/>
    </row>
    <row r="248" spans="1:98" s="1540" customFormat="1" ht="15.75" hidden="1" customHeight="1" x14ac:dyDescent="0.35">
      <c r="A248" s="1558"/>
      <c r="B248" s="1559"/>
      <c r="C248" s="1559"/>
      <c r="D248" s="1559"/>
      <c r="E248" s="1559"/>
      <c r="F248" s="1559"/>
      <c r="G248" s="1559"/>
      <c r="H248" s="1559"/>
      <c r="I248" s="1578"/>
      <c r="J248" s="1559"/>
      <c r="K248" s="1579" t="s">
        <v>670</v>
      </c>
      <c r="L248" s="1559">
        <v>2</v>
      </c>
      <c r="M248" s="1559"/>
      <c r="N248" s="1559"/>
      <c r="O248" s="1564"/>
      <c r="P248" s="1559"/>
      <c r="Q248" s="1558"/>
      <c r="R248" s="1558"/>
      <c r="S248" s="1466"/>
      <c r="T248" s="1466"/>
      <c r="U248" s="1466"/>
      <c r="V248" s="1465"/>
      <c r="W248" s="1465"/>
      <c r="X248" s="1465"/>
      <c r="Y248" s="313"/>
      <c r="Z248" s="313"/>
      <c r="AA248" s="1534"/>
      <c r="AB248" s="1534"/>
      <c r="AC248" s="1534"/>
      <c r="AD248" s="1534"/>
      <c r="AE248" s="1534"/>
      <c r="AF248" s="1534"/>
      <c r="AG248" s="1534"/>
      <c r="AH248" s="1534"/>
      <c r="AI248" s="1534"/>
      <c r="AJ248" s="1534"/>
      <c r="AK248" s="1534"/>
      <c r="AL248" s="1534"/>
      <c r="AM248" s="1534"/>
      <c r="AN248" s="1534"/>
      <c r="AO248" s="1534"/>
      <c r="AP248" s="1534"/>
      <c r="AQ248" s="1534"/>
      <c r="AR248" s="1534"/>
      <c r="AS248" s="1534"/>
      <c r="AT248" s="1534"/>
      <c r="AU248" s="1534"/>
      <c r="AV248" s="1534"/>
      <c r="AW248" s="1534"/>
      <c r="AX248" s="1534"/>
      <c r="AY248" s="1534"/>
      <c r="AZ248" s="1534"/>
      <c r="BA248" s="1534"/>
      <c r="BB248" s="1534"/>
      <c r="BC248" s="1534"/>
      <c r="BD248" s="1534"/>
      <c r="BE248" s="1534"/>
      <c r="BF248" s="1534"/>
      <c r="BG248" s="1534"/>
      <c r="BH248" s="1534"/>
      <c r="BI248" s="1534"/>
      <c r="BJ248" s="1534"/>
      <c r="BK248" s="1534"/>
      <c r="BL248" s="1534"/>
      <c r="BM248" s="1534"/>
      <c r="BN248" s="1534"/>
      <c r="BO248" s="1534"/>
      <c r="BP248" s="1534"/>
      <c r="BQ248" s="1534"/>
      <c r="BR248" s="1534"/>
      <c r="BS248" s="1534"/>
      <c r="BT248" s="1534"/>
      <c r="BU248" s="1534"/>
      <c r="BV248" s="1534"/>
      <c r="BW248" s="1534"/>
      <c r="BX248" s="1534"/>
      <c r="BY248" s="1534"/>
      <c r="BZ248" s="1534"/>
      <c r="CA248" s="1534"/>
      <c r="CB248" s="1534"/>
      <c r="CC248" s="1534"/>
      <c r="CD248" s="1534"/>
      <c r="CE248" s="1534"/>
      <c r="CF248" s="1534"/>
      <c r="CG248" s="1534"/>
      <c r="CH248" s="1534"/>
      <c r="CI248" s="1534"/>
      <c r="CJ248" s="1534"/>
      <c r="CK248" s="1534"/>
      <c r="CL248" s="1534"/>
      <c r="CM248" s="1534"/>
      <c r="CN248" s="1534"/>
      <c r="CO248" s="1534"/>
      <c r="CP248" s="1534"/>
      <c r="CQ248" s="1534"/>
      <c r="CR248" s="1534"/>
      <c r="CS248" s="1534"/>
      <c r="CT248" s="1534"/>
    </row>
    <row r="249" spans="1:98" s="1540" customFormat="1" ht="15.75" hidden="1" customHeight="1" x14ac:dyDescent="0.35">
      <c r="A249" s="1558">
        <v>15</v>
      </c>
      <c r="B249" s="1559" t="s">
        <v>562</v>
      </c>
      <c r="C249" s="1559">
        <f>distribution_weight</f>
        <v>0.25</v>
      </c>
      <c r="D249" s="1559" t="s">
        <v>352</v>
      </c>
      <c r="E249" s="1559">
        <f>efficiency_weight</f>
        <v>0.7</v>
      </c>
      <c r="F249" s="1559" t="s">
        <v>665</v>
      </c>
      <c r="G249" s="1559">
        <f>1/IF(D138="Yes",4,3)</f>
        <v>0.33333333333333331</v>
      </c>
      <c r="H249" s="1559"/>
      <c r="I249" s="1559" t="s">
        <v>671</v>
      </c>
      <c r="J249" s="1559" t="s">
        <v>672</v>
      </c>
      <c r="K249" s="1579" t="s">
        <v>673</v>
      </c>
      <c r="L249" s="1563">
        <v>2</v>
      </c>
      <c r="M249" s="1559">
        <f>G249*E249*C249</f>
        <v>5.8333333333333327E-2</v>
      </c>
      <c r="N249" s="1559" t="e">
        <f>VLOOKUP(pipe_insulation_frac,K249:L251,2,FALSE)</f>
        <v>#N/A</v>
      </c>
      <c r="O249" s="1564" t="e">
        <f>N249*M249/2</f>
        <v>#N/A</v>
      </c>
      <c r="P249" s="1559"/>
      <c r="Q249" s="1558"/>
      <c r="R249" s="1558"/>
      <c r="S249" s="1466"/>
      <c r="T249" s="1466"/>
      <c r="U249" s="1466"/>
      <c r="V249" s="1465"/>
      <c r="W249" s="1465"/>
      <c r="X249" s="1465"/>
      <c r="Y249" s="313"/>
      <c r="Z249" s="313"/>
      <c r="AA249" s="1534"/>
      <c r="AB249" s="1534"/>
      <c r="AC249" s="1534"/>
      <c r="AD249" s="1534"/>
      <c r="AE249" s="1534"/>
      <c r="AF249" s="1534"/>
      <c r="AG249" s="1534"/>
      <c r="AH249" s="1534"/>
      <c r="AI249" s="1534"/>
      <c r="AJ249" s="1534"/>
      <c r="AK249" s="1534"/>
      <c r="AL249" s="1534"/>
      <c r="AM249" s="1534"/>
      <c r="AN249" s="1534"/>
      <c r="AO249" s="1534"/>
      <c r="AP249" s="1534"/>
      <c r="AQ249" s="1534"/>
      <c r="AR249" s="1534"/>
      <c r="AS249" s="1534"/>
      <c r="AT249" s="1534"/>
      <c r="AU249" s="1534"/>
      <c r="AV249" s="1534"/>
      <c r="AW249" s="1534"/>
      <c r="AX249" s="1534"/>
      <c r="AY249" s="1534"/>
      <c r="AZ249" s="1534"/>
      <c r="BA249" s="1534"/>
      <c r="BB249" s="1534"/>
      <c r="BC249" s="1534"/>
      <c r="BD249" s="1534"/>
      <c r="BE249" s="1534"/>
      <c r="BF249" s="1534"/>
      <c r="BG249" s="1534"/>
      <c r="BH249" s="1534"/>
      <c r="BI249" s="1534"/>
      <c r="BJ249" s="1534"/>
      <c r="BK249" s="1534"/>
      <c r="BL249" s="1534"/>
      <c r="BM249" s="1534"/>
      <c r="BN249" s="1534"/>
      <c r="BO249" s="1534"/>
      <c r="BP249" s="1534"/>
      <c r="BQ249" s="1534"/>
      <c r="BR249" s="1534"/>
      <c r="BS249" s="1534"/>
      <c r="BT249" s="1534"/>
      <c r="BU249" s="1534"/>
      <c r="BV249" s="1534"/>
      <c r="BW249" s="1534"/>
      <c r="BX249" s="1534"/>
      <c r="BY249" s="1534"/>
      <c r="BZ249" s="1534"/>
      <c r="CA249" s="1534"/>
      <c r="CB249" s="1534"/>
      <c r="CC249" s="1534"/>
      <c r="CD249" s="1534"/>
      <c r="CE249" s="1534"/>
      <c r="CF249" s="1534"/>
      <c r="CG249" s="1534"/>
      <c r="CH249" s="1534"/>
      <c r="CI249" s="1534"/>
      <c r="CJ249" s="1534"/>
      <c r="CK249" s="1534"/>
      <c r="CL249" s="1534"/>
      <c r="CM249" s="1534"/>
      <c r="CN249" s="1534"/>
      <c r="CO249" s="1534"/>
      <c r="CP249" s="1534"/>
      <c r="CQ249" s="1534"/>
      <c r="CR249" s="1534"/>
      <c r="CS249" s="1534"/>
      <c r="CT249" s="1534"/>
    </row>
    <row r="250" spans="1:98" s="1540" customFormat="1" ht="15.75" hidden="1" customHeight="1" x14ac:dyDescent="0.35">
      <c r="A250" s="1558"/>
      <c r="B250" s="1559"/>
      <c r="C250" s="1559"/>
      <c r="D250" s="1559"/>
      <c r="E250" s="1559"/>
      <c r="F250" s="1559"/>
      <c r="G250" s="1559"/>
      <c r="H250" s="1559"/>
      <c r="I250" s="1559"/>
      <c r="J250" s="1559"/>
      <c r="K250" s="1579" t="s">
        <v>674</v>
      </c>
      <c r="L250" s="1559">
        <v>1</v>
      </c>
      <c r="M250" s="1559"/>
      <c r="N250" s="1559"/>
      <c r="O250" s="1564"/>
      <c r="P250" s="1559"/>
      <c r="Q250" s="1558"/>
      <c r="R250" s="1558"/>
      <c r="S250" s="1466"/>
      <c r="T250" s="1466"/>
      <c r="U250" s="1466"/>
      <c r="V250" s="1465"/>
      <c r="W250" s="1465"/>
      <c r="X250" s="1465"/>
      <c r="Y250" s="313"/>
      <c r="Z250" s="313"/>
      <c r="AA250" s="1534"/>
      <c r="AB250" s="1534"/>
      <c r="AC250" s="1534"/>
      <c r="AD250" s="1534"/>
      <c r="AE250" s="1534"/>
      <c r="AF250" s="1534"/>
      <c r="AG250" s="1534"/>
      <c r="AH250" s="1534"/>
      <c r="AI250" s="1534"/>
      <c r="AJ250" s="1534"/>
      <c r="AK250" s="1534"/>
      <c r="AL250" s="1534"/>
      <c r="AM250" s="1534"/>
      <c r="AN250" s="1534"/>
      <c r="AO250" s="1534"/>
      <c r="AP250" s="1534"/>
      <c r="AQ250" s="1534"/>
      <c r="AR250" s="1534"/>
      <c r="AS250" s="1534"/>
      <c r="AT250" s="1534"/>
      <c r="AU250" s="1534"/>
      <c r="AV250" s="1534"/>
      <c r="AW250" s="1534"/>
      <c r="AX250" s="1534"/>
      <c r="AY250" s="1534"/>
      <c r="AZ250" s="1534"/>
      <c r="BA250" s="1534"/>
      <c r="BB250" s="1534"/>
      <c r="BC250" s="1534"/>
      <c r="BD250" s="1534"/>
      <c r="BE250" s="1534"/>
      <c r="BF250" s="1534"/>
      <c r="BG250" s="1534"/>
      <c r="BH250" s="1534"/>
      <c r="BI250" s="1534"/>
      <c r="BJ250" s="1534"/>
      <c r="BK250" s="1534"/>
      <c r="BL250" s="1534"/>
      <c r="BM250" s="1534"/>
      <c r="BN250" s="1534"/>
      <c r="BO250" s="1534"/>
      <c r="BP250" s="1534"/>
      <c r="BQ250" s="1534"/>
      <c r="BR250" s="1534"/>
      <c r="BS250" s="1534"/>
      <c r="BT250" s="1534"/>
      <c r="BU250" s="1534"/>
      <c r="BV250" s="1534"/>
      <c r="BW250" s="1534"/>
      <c r="BX250" s="1534"/>
      <c r="BY250" s="1534"/>
      <c r="BZ250" s="1534"/>
      <c r="CA250" s="1534"/>
      <c r="CB250" s="1534"/>
      <c r="CC250" s="1534"/>
      <c r="CD250" s="1534"/>
      <c r="CE250" s="1534"/>
      <c r="CF250" s="1534"/>
      <c r="CG250" s="1534"/>
      <c r="CH250" s="1534"/>
      <c r="CI250" s="1534"/>
      <c r="CJ250" s="1534"/>
      <c r="CK250" s="1534"/>
      <c r="CL250" s="1534"/>
      <c r="CM250" s="1534"/>
      <c r="CN250" s="1534"/>
      <c r="CO250" s="1534"/>
      <c r="CP250" s="1534"/>
      <c r="CQ250" s="1534"/>
      <c r="CR250" s="1534"/>
      <c r="CS250" s="1534"/>
      <c r="CT250" s="1534"/>
    </row>
    <row r="251" spans="1:98" s="1540" customFormat="1" ht="15.75" hidden="1" customHeight="1" x14ac:dyDescent="0.35">
      <c r="A251" s="1558"/>
      <c r="B251" s="1559"/>
      <c r="C251" s="1559"/>
      <c r="D251" s="1559"/>
      <c r="E251" s="1559"/>
      <c r="F251" s="1559"/>
      <c r="G251" s="1559"/>
      <c r="H251" s="1559"/>
      <c r="I251" s="1559"/>
      <c r="J251" s="1559"/>
      <c r="K251" s="1579" t="s">
        <v>675</v>
      </c>
      <c r="L251" s="1559">
        <v>0</v>
      </c>
      <c r="M251" s="1559"/>
      <c r="N251" s="1559"/>
      <c r="O251" s="1564"/>
      <c r="P251" s="1559"/>
      <c r="Q251" s="1558"/>
      <c r="R251" s="1558"/>
      <c r="S251" s="1466"/>
      <c r="T251" s="1466"/>
      <c r="U251" s="1466"/>
      <c r="V251" s="1465"/>
      <c r="W251" s="1465"/>
      <c r="X251" s="1465"/>
      <c r="Y251" s="313"/>
      <c r="Z251" s="313"/>
      <c r="AA251" s="1534"/>
      <c r="AB251" s="1534"/>
      <c r="AC251" s="1534"/>
      <c r="AD251" s="1534"/>
      <c r="AE251" s="1534"/>
      <c r="AF251" s="1534"/>
      <c r="AG251" s="1534"/>
      <c r="AH251" s="1534"/>
      <c r="AI251" s="1534"/>
      <c r="AJ251" s="1534"/>
      <c r="AK251" s="1534"/>
      <c r="AL251" s="1534"/>
      <c r="AM251" s="1534"/>
      <c r="AN251" s="1534"/>
      <c r="AO251" s="1534"/>
      <c r="AP251" s="1534"/>
      <c r="AQ251" s="1534"/>
      <c r="AR251" s="1534"/>
      <c r="AS251" s="1534"/>
      <c r="AT251" s="1534"/>
      <c r="AU251" s="1534"/>
      <c r="AV251" s="1534"/>
      <c r="AW251" s="1534"/>
      <c r="AX251" s="1534"/>
      <c r="AY251" s="1534"/>
      <c r="AZ251" s="1534"/>
      <c r="BA251" s="1534"/>
      <c r="BB251" s="1534"/>
      <c r="BC251" s="1534"/>
      <c r="BD251" s="1534"/>
      <c r="BE251" s="1534"/>
      <c r="BF251" s="1534"/>
      <c r="BG251" s="1534"/>
      <c r="BH251" s="1534"/>
      <c r="BI251" s="1534"/>
      <c r="BJ251" s="1534"/>
      <c r="BK251" s="1534"/>
      <c r="BL251" s="1534"/>
      <c r="BM251" s="1534"/>
      <c r="BN251" s="1534"/>
      <c r="BO251" s="1534"/>
      <c r="BP251" s="1534"/>
      <c r="BQ251" s="1534"/>
      <c r="BR251" s="1534"/>
      <c r="BS251" s="1534"/>
      <c r="BT251" s="1534"/>
      <c r="BU251" s="1534"/>
      <c r="BV251" s="1534"/>
      <c r="BW251" s="1534"/>
      <c r="BX251" s="1534"/>
      <c r="BY251" s="1534"/>
      <c r="BZ251" s="1534"/>
      <c r="CA251" s="1534"/>
      <c r="CB251" s="1534"/>
      <c r="CC251" s="1534"/>
      <c r="CD251" s="1534"/>
      <c r="CE251" s="1534"/>
      <c r="CF251" s="1534"/>
      <c r="CG251" s="1534"/>
      <c r="CH251" s="1534"/>
      <c r="CI251" s="1534"/>
      <c r="CJ251" s="1534"/>
      <c r="CK251" s="1534"/>
      <c r="CL251" s="1534"/>
      <c r="CM251" s="1534"/>
      <c r="CN251" s="1534"/>
      <c r="CO251" s="1534"/>
      <c r="CP251" s="1534"/>
      <c r="CQ251" s="1534"/>
      <c r="CR251" s="1534"/>
      <c r="CS251" s="1534"/>
      <c r="CT251" s="1534"/>
    </row>
    <row r="252" spans="1:98" s="1540" customFormat="1" ht="15.75" hidden="1" customHeight="1" x14ac:dyDescent="0.35">
      <c r="A252" s="1558"/>
      <c r="B252" s="1559" t="s">
        <v>562</v>
      </c>
      <c r="C252" s="1559">
        <f>distribution_weight</f>
        <v>0.25</v>
      </c>
      <c r="D252" s="1559" t="s">
        <v>352</v>
      </c>
      <c r="E252" s="1559">
        <f>efficiency_weight</f>
        <v>0.7</v>
      </c>
      <c r="F252" s="1559" t="s">
        <v>665</v>
      </c>
      <c r="G252" s="1559">
        <f>1/IF(D138="Yes",4,3)</f>
        <v>0.33333333333333331</v>
      </c>
      <c r="H252" s="1559"/>
      <c r="I252" s="1559" t="s">
        <v>676</v>
      </c>
      <c r="J252" s="1559" t="s">
        <v>677</v>
      </c>
      <c r="K252" s="1579" t="s">
        <v>678</v>
      </c>
      <c r="L252" s="1563">
        <v>2</v>
      </c>
      <c r="M252" s="1559">
        <f>G252*E252*C252</f>
        <v>5.8333333333333327E-2</v>
      </c>
      <c r="N252" s="1559" t="e">
        <f>VLOOKUP(pipe_insulation_in,K252:L254,2,FALSE)</f>
        <v>#N/A</v>
      </c>
      <c r="O252" s="1564" t="e">
        <f>N252*M252/2</f>
        <v>#N/A</v>
      </c>
      <c r="P252" s="1559"/>
      <c r="Q252" s="1558"/>
      <c r="R252" s="1558"/>
      <c r="S252" s="1466"/>
      <c r="T252" s="1466"/>
      <c r="U252" s="1466"/>
      <c r="V252" s="1465"/>
      <c r="W252" s="1465"/>
      <c r="X252" s="1465"/>
      <c r="Y252" s="313"/>
      <c r="Z252" s="313"/>
      <c r="AA252" s="1534"/>
      <c r="AB252" s="1534"/>
      <c r="AC252" s="1534"/>
      <c r="AD252" s="1534"/>
      <c r="AE252" s="1534"/>
      <c r="AF252" s="1534"/>
      <c r="AG252" s="1534"/>
      <c r="AH252" s="1534"/>
      <c r="AI252" s="1534"/>
      <c r="AJ252" s="1534"/>
      <c r="AK252" s="1534"/>
      <c r="AL252" s="1534"/>
      <c r="AM252" s="1534"/>
      <c r="AN252" s="1534"/>
      <c r="AO252" s="1534"/>
      <c r="AP252" s="1534"/>
      <c r="AQ252" s="1534"/>
      <c r="AR252" s="1534"/>
      <c r="AS252" s="1534"/>
      <c r="AT252" s="1534"/>
      <c r="AU252" s="1534"/>
      <c r="AV252" s="1534"/>
      <c r="AW252" s="1534"/>
      <c r="AX252" s="1534"/>
      <c r="AY252" s="1534"/>
      <c r="AZ252" s="1534"/>
      <c r="BA252" s="1534"/>
      <c r="BB252" s="1534"/>
      <c r="BC252" s="1534"/>
      <c r="BD252" s="1534"/>
      <c r="BE252" s="1534"/>
      <c r="BF252" s="1534"/>
      <c r="BG252" s="1534"/>
      <c r="BH252" s="1534"/>
      <c r="BI252" s="1534"/>
      <c r="BJ252" s="1534"/>
      <c r="BK252" s="1534"/>
      <c r="BL252" s="1534"/>
      <c r="BM252" s="1534"/>
      <c r="BN252" s="1534"/>
      <c r="BO252" s="1534"/>
      <c r="BP252" s="1534"/>
      <c r="BQ252" s="1534"/>
      <c r="BR252" s="1534"/>
      <c r="BS252" s="1534"/>
      <c r="BT252" s="1534"/>
      <c r="BU252" s="1534"/>
      <c r="BV252" s="1534"/>
      <c r="BW252" s="1534"/>
      <c r="BX252" s="1534"/>
      <c r="BY252" s="1534"/>
      <c r="BZ252" s="1534"/>
      <c r="CA252" s="1534"/>
      <c r="CB252" s="1534"/>
      <c r="CC252" s="1534"/>
      <c r="CD252" s="1534"/>
      <c r="CE252" s="1534"/>
      <c r="CF252" s="1534"/>
      <c r="CG252" s="1534"/>
      <c r="CH252" s="1534"/>
      <c r="CI252" s="1534"/>
      <c r="CJ252" s="1534"/>
      <c r="CK252" s="1534"/>
      <c r="CL252" s="1534"/>
      <c r="CM252" s="1534"/>
      <c r="CN252" s="1534"/>
      <c r="CO252" s="1534"/>
      <c r="CP252" s="1534"/>
      <c r="CQ252" s="1534"/>
      <c r="CR252" s="1534"/>
      <c r="CS252" s="1534"/>
      <c r="CT252" s="1534"/>
    </row>
    <row r="253" spans="1:98" s="1540" customFormat="1" ht="15.75" hidden="1" customHeight="1" x14ac:dyDescent="0.35">
      <c r="A253" s="1558"/>
      <c r="B253" s="1559"/>
      <c r="C253" s="1559"/>
      <c r="D253" s="1559"/>
      <c r="E253" s="1559"/>
      <c r="F253" s="1559"/>
      <c r="G253" s="1559"/>
      <c r="H253" s="1559"/>
      <c r="I253" s="1559"/>
      <c r="J253" s="1559"/>
      <c r="K253" s="1579" t="s">
        <v>679</v>
      </c>
      <c r="L253" s="1559">
        <v>1</v>
      </c>
      <c r="M253" s="1559"/>
      <c r="N253" s="1559"/>
      <c r="O253" s="1564"/>
      <c r="P253" s="1559"/>
      <c r="Q253" s="1558"/>
      <c r="R253" s="1558"/>
      <c r="S253" s="1466"/>
      <c r="T253" s="1466"/>
      <c r="U253" s="1466"/>
      <c r="V253" s="1465"/>
      <c r="W253" s="1465"/>
      <c r="X253" s="1465"/>
      <c r="Y253" s="313"/>
      <c r="Z253" s="313"/>
      <c r="AA253" s="1534"/>
      <c r="AB253" s="1534"/>
      <c r="AC253" s="1534"/>
      <c r="AD253" s="1534"/>
      <c r="AE253" s="1534"/>
      <c r="AF253" s="1534"/>
      <c r="AG253" s="1534"/>
      <c r="AH253" s="1534"/>
      <c r="AI253" s="1534"/>
      <c r="AJ253" s="1534"/>
      <c r="AK253" s="1534"/>
      <c r="AL253" s="1534"/>
      <c r="AM253" s="1534"/>
      <c r="AN253" s="1534"/>
      <c r="AO253" s="1534"/>
      <c r="AP253" s="1534"/>
      <c r="AQ253" s="1534"/>
      <c r="AR253" s="1534"/>
      <c r="AS253" s="1534"/>
      <c r="AT253" s="1534"/>
      <c r="AU253" s="1534"/>
      <c r="AV253" s="1534"/>
      <c r="AW253" s="1534"/>
      <c r="AX253" s="1534"/>
      <c r="AY253" s="1534"/>
      <c r="AZ253" s="1534"/>
      <c r="BA253" s="1534"/>
      <c r="BB253" s="1534"/>
      <c r="BC253" s="1534"/>
      <c r="BD253" s="1534"/>
      <c r="BE253" s="1534"/>
      <c r="BF253" s="1534"/>
      <c r="BG253" s="1534"/>
      <c r="BH253" s="1534"/>
      <c r="BI253" s="1534"/>
      <c r="BJ253" s="1534"/>
      <c r="BK253" s="1534"/>
      <c r="BL253" s="1534"/>
      <c r="BM253" s="1534"/>
      <c r="BN253" s="1534"/>
      <c r="BO253" s="1534"/>
      <c r="BP253" s="1534"/>
      <c r="BQ253" s="1534"/>
      <c r="BR253" s="1534"/>
      <c r="BS253" s="1534"/>
      <c r="BT253" s="1534"/>
      <c r="BU253" s="1534"/>
      <c r="BV253" s="1534"/>
      <c r="BW253" s="1534"/>
      <c r="BX253" s="1534"/>
      <c r="BY253" s="1534"/>
      <c r="BZ253" s="1534"/>
      <c r="CA253" s="1534"/>
      <c r="CB253" s="1534"/>
      <c r="CC253" s="1534"/>
      <c r="CD253" s="1534"/>
      <c r="CE253" s="1534"/>
      <c r="CF253" s="1534"/>
      <c r="CG253" s="1534"/>
      <c r="CH253" s="1534"/>
      <c r="CI253" s="1534"/>
      <c r="CJ253" s="1534"/>
      <c r="CK253" s="1534"/>
      <c r="CL253" s="1534"/>
      <c r="CM253" s="1534"/>
      <c r="CN253" s="1534"/>
      <c r="CO253" s="1534"/>
      <c r="CP253" s="1534"/>
      <c r="CQ253" s="1534"/>
      <c r="CR253" s="1534"/>
      <c r="CS253" s="1534"/>
      <c r="CT253" s="1534"/>
    </row>
    <row r="254" spans="1:98" s="1540" customFormat="1" ht="15.75" hidden="1" customHeight="1" x14ac:dyDescent="0.35">
      <c r="A254" s="1558"/>
      <c r="B254" s="1559"/>
      <c r="C254" s="1559"/>
      <c r="D254" s="1559"/>
      <c r="E254" s="1559"/>
      <c r="F254" s="1559"/>
      <c r="G254" s="1559"/>
      <c r="H254" s="1559"/>
      <c r="I254" s="1559"/>
      <c r="J254" s="1559"/>
      <c r="K254" s="1579" t="s">
        <v>392</v>
      </c>
      <c r="L254" s="1559">
        <v>0</v>
      </c>
      <c r="M254" s="1559"/>
      <c r="N254" s="1559"/>
      <c r="O254" s="1564"/>
      <c r="P254" s="1559"/>
      <c r="Q254" s="1558"/>
      <c r="R254" s="1558"/>
      <c r="S254" s="1466"/>
      <c r="T254" s="1466"/>
      <c r="U254" s="1466"/>
      <c r="V254" s="1465"/>
      <c r="W254" s="1465"/>
      <c r="X254" s="1465"/>
      <c r="Y254" s="313"/>
      <c r="Z254" s="313"/>
      <c r="AA254" s="1534"/>
      <c r="AB254" s="1534"/>
      <c r="AC254" s="1534"/>
      <c r="AD254" s="1534"/>
      <c r="AE254" s="1534"/>
      <c r="AF254" s="1534"/>
      <c r="AG254" s="1534"/>
      <c r="AH254" s="1534"/>
      <c r="AI254" s="1534"/>
      <c r="AJ254" s="1534"/>
      <c r="AK254" s="1534"/>
      <c r="AL254" s="1534"/>
      <c r="AM254" s="1534"/>
      <c r="AN254" s="1534"/>
      <c r="AO254" s="1534"/>
      <c r="AP254" s="1534"/>
      <c r="AQ254" s="1534"/>
      <c r="AR254" s="1534"/>
      <c r="AS254" s="1534"/>
      <c r="AT254" s="1534"/>
      <c r="AU254" s="1534"/>
      <c r="AV254" s="1534"/>
      <c r="AW254" s="1534"/>
      <c r="AX254" s="1534"/>
      <c r="AY254" s="1534"/>
      <c r="AZ254" s="1534"/>
      <c r="BA254" s="1534"/>
      <c r="BB254" s="1534"/>
      <c r="BC254" s="1534"/>
      <c r="BD254" s="1534"/>
      <c r="BE254" s="1534"/>
      <c r="BF254" s="1534"/>
      <c r="BG254" s="1534"/>
      <c r="BH254" s="1534"/>
      <c r="BI254" s="1534"/>
      <c r="BJ254" s="1534"/>
      <c r="BK254" s="1534"/>
      <c r="BL254" s="1534"/>
      <c r="BM254" s="1534"/>
      <c r="BN254" s="1534"/>
      <c r="BO254" s="1534"/>
      <c r="BP254" s="1534"/>
      <c r="BQ254" s="1534"/>
      <c r="BR254" s="1534"/>
      <c r="BS254" s="1534"/>
      <c r="BT254" s="1534"/>
      <c r="BU254" s="1534"/>
      <c r="BV254" s="1534"/>
      <c r="BW254" s="1534"/>
      <c r="BX254" s="1534"/>
      <c r="BY254" s="1534"/>
      <c r="BZ254" s="1534"/>
      <c r="CA254" s="1534"/>
      <c r="CB254" s="1534"/>
      <c r="CC254" s="1534"/>
      <c r="CD254" s="1534"/>
      <c r="CE254" s="1534"/>
      <c r="CF254" s="1534"/>
      <c r="CG254" s="1534"/>
      <c r="CH254" s="1534"/>
      <c r="CI254" s="1534"/>
      <c r="CJ254" s="1534"/>
      <c r="CK254" s="1534"/>
      <c r="CL254" s="1534"/>
      <c r="CM254" s="1534"/>
      <c r="CN254" s="1534"/>
      <c r="CO254" s="1534"/>
      <c r="CP254" s="1534"/>
      <c r="CQ254" s="1534"/>
      <c r="CR254" s="1534"/>
      <c r="CS254" s="1534"/>
      <c r="CT254" s="1534"/>
    </row>
    <row r="255" spans="1:98" s="1540" customFormat="1" ht="15.75" hidden="1" customHeight="1" x14ac:dyDescent="0.35">
      <c r="A255" s="1558">
        <v>16</v>
      </c>
      <c r="B255" s="1559" t="s">
        <v>562</v>
      </c>
      <c r="C255" s="1559">
        <f>distribution_weight</f>
        <v>0.25</v>
      </c>
      <c r="D255" s="1559" t="s">
        <v>352</v>
      </c>
      <c r="E255" s="1559">
        <f>efficiency_weight</f>
        <v>0.7</v>
      </c>
      <c r="F255" s="1559" t="s">
        <v>665</v>
      </c>
      <c r="G255" s="1559"/>
      <c r="H255" s="1559"/>
      <c r="I255" s="1559" t="s">
        <v>680</v>
      </c>
      <c r="J255" s="1559" t="s">
        <v>681</v>
      </c>
      <c r="K255" s="1579" t="s">
        <v>226</v>
      </c>
      <c r="L255" s="1563"/>
      <c r="M255" s="1559"/>
      <c r="N255" s="1559"/>
      <c r="O255" s="1564"/>
      <c r="P255" s="1559" t="s">
        <v>682</v>
      </c>
      <c r="Q255" s="1558"/>
      <c r="R255" s="1558"/>
      <c r="S255" s="1466"/>
      <c r="T255" s="1466"/>
      <c r="U255" s="1466"/>
      <c r="V255" s="1465"/>
      <c r="W255" s="1465"/>
      <c r="X255" s="1465"/>
      <c r="Y255" s="313"/>
      <c r="Z255" s="313"/>
      <c r="AA255" s="1534"/>
      <c r="AB255" s="1534"/>
      <c r="AC255" s="1534"/>
      <c r="AD255" s="1534"/>
      <c r="AE255" s="1534"/>
      <c r="AF255" s="1534"/>
      <c r="AG255" s="1534"/>
      <c r="AH255" s="1534"/>
      <c r="AI255" s="1534"/>
      <c r="AJ255" s="1534"/>
      <c r="AK255" s="1534"/>
      <c r="AL255" s="1534"/>
      <c r="AM255" s="1534"/>
      <c r="AN255" s="1534"/>
      <c r="AO255" s="1534"/>
      <c r="AP255" s="1534"/>
      <c r="AQ255" s="1534"/>
      <c r="AR255" s="1534"/>
      <c r="AS255" s="1534"/>
      <c r="AT255" s="1534"/>
      <c r="AU255" s="1534"/>
      <c r="AV255" s="1534"/>
      <c r="AW255" s="1534"/>
      <c r="AX255" s="1534"/>
      <c r="AY255" s="1534"/>
      <c r="AZ255" s="1534"/>
      <c r="BA255" s="1534"/>
      <c r="BB255" s="1534"/>
      <c r="BC255" s="1534"/>
      <c r="BD255" s="1534"/>
      <c r="BE255" s="1534"/>
      <c r="BF255" s="1534"/>
      <c r="BG255" s="1534"/>
      <c r="BH255" s="1534"/>
      <c r="BI255" s="1534"/>
      <c r="BJ255" s="1534"/>
      <c r="BK255" s="1534"/>
      <c r="BL255" s="1534"/>
      <c r="BM255" s="1534"/>
      <c r="BN255" s="1534"/>
      <c r="BO255" s="1534"/>
      <c r="BP255" s="1534"/>
      <c r="BQ255" s="1534"/>
      <c r="BR255" s="1534"/>
      <c r="BS255" s="1534"/>
      <c r="BT255" s="1534"/>
      <c r="BU255" s="1534"/>
      <c r="BV255" s="1534"/>
      <c r="BW255" s="1534"/>
      <c r="BX255" s="1534"/>
      <c r="BY255" s="1534"/>
      <c r="BZ255" s="1534"/>
      <c r="CA255" s="1534"/>
      <c r="CB255" s="1534"/>
      <c r="CC255" s="1534"/>
      <c r="CD255" s="1534"/>
      <c r="CE255" s="1534"/>
      <c r="CF255" s="1534"/>
      <c r="CG255" s="1534"/>
      <c r="CH255" s="1534"/>
      <c r="CI255" s="1534"/>
      <c r="CJ255" s="1534"/>
      <c r="CK255" s="1534"/>
      <c r="CL255" s="1534"/>
      <c r="CM255" s="1534"/>
      <c r="CN255" s="1534"/>
      <c r="CO255" s="1534"/>
      <c r="CP255" s="1534"/>
      <c r="CQ255" s="1534"/>
      <c r="CR255" s="1534"/>
      <c r="CS255" s="1534"/>
      <c r="CT255" s="1534"/>
    </row>
    <row r="256" spans="1:98" s="1540" customFormat="1" ht="15.75" hidden="1" customHeight="1" x14ac:dyDescent="0.35">
      <c r="A256" s="1558"/>
      <c r="B256" s="1559"/>
      <c r="C256" s="1559"/>
      <c r="D256" s="1559"/>
      <c r="E256" s="1559"/>
      <c r="F256" s="1559"/>
      <c r="G256" s="1559"/>
      <c r="H256" s="1559"/>
      <c r="I256" s="1559"/>
      <c r="J256" s="1559"/>
      <c r="K256" s="1579" t="s">
        <v>229</v>
      </c>
      <c r="L256" s="1559"/>
      <c r="M256" s="1559"/>
      <c r="N256" s="1559"/>
      <c r="O256" s="1564"/>
      <c r="P256" s="1559"/>
      <c r="Q256" s="1558"/>
      <c r="R256" s="1558"/>
      <c r="S256" s="1466"/>
      <c r="T256" s="1466"/>
      <c r="U256" s="1466"/>
      <c r="V256" s="1465"/>
      <c r="W256" s="1465"/>
      <c r="X256" s="1465"/>
      <c r="Y256" s="313"/>
      <c r="Z256" s="313"/>
      <c r="AA256" s="1534"/>
      <c r="AB256" s="1534"/>
      <c r="AC256" s="1534"/>
      <c r="AD256" s="1534"/>
      <c r="AE256" s="1534"/>
      <c r="AF256" s="1534"/>
      <c r="AG256" s="1534"/>
      <c r="AH256" s="1534"/>
      <c r="AI256" s="1534"/>
      <c r="AJ256" s="1534"/>
      <c r="AK256" s="1534"/>
      <c r="AL256" s="1534"/>
      <c r="AM256" s="1534"/>
      <c r="AN256" s="1534"/>
      <c r="AO256" s="1534"/>
      <c r="AP256" s="1534"/>
      <c r="AQ256" s="1534"/>
      <c r="AR256" s="1534"/>
      <c r="AS256" s="1534"/>
      <c r="AT256" s="1534"/>
      <c r="AU256" s="1534"/>
      <c r="AV256" s="1534"/>
      <c r="AW256" s="1534"/>
      <c r="AX256" s="1534"/>
      <c r="AY256" s="1534"/>
      <c r="AZ256" s="1534"/>
      <c r="BA256" s="1534"/>
      <c r="BB256" s="1534"/>
      <c r="BC256" s="1534"/>
      <c r="BD256" s="1534"/>
      <c r="BE256" s="1534"/>
      <c r="BF256" s="1534"/>
      <c r="BG256" s="1534"/>
      <c r="BH256" s="1534"/>
      <c r="BI256" s="1534"/>
      <c r="BJ256" s="1534"/>
      <c r="BK256" s="1534"/>
      <c r="BL256" s="1534"/>
      <c r="BM256" s="1534"/>
      <c r="BN256" s="1534"/>
      <c r="BO256" s="1534"/>
      <c r="BP256" s="1534"/>
      <c r="BQ256" s="1534"/>
      <c r="BR256" s="1534"/>
      <c r="BS256" s="1534"/>
      <c r="BT256" s="1534"/>
      <c r="BU256" s="1534"/>
      <c r="BV256" s="1534"/>
      <c r="BW256" s="1534"/>
      <c r="BX256" s="1534"/>
      <c r="BY256" s="1534"/>
      <c r="BZ256" s="1534"/>
      <c r="CA256" s="1534"/>
      <c r="CB256" s="1534"/>
      <c r="CC256" s="1534"/>
      <c r="CD256" s="1534"/>
      <c r="CE256" s="1534"/>
      <c r="CF256" s="1534"/>
      <c r="CG256" s="1534"/>
      <c r="CH256" s="1534"/>
      <c r="CI256" s="1534"/>
      <c r="CJ256" s="1534"/>
      <c r="CK256" s="1534"/>
      <c r="CL256" s="1534"/>
      <c r="CM256" s="1534"/>
      <c r="CN256" s="1534"/>
      <c r="CO256" s="1534"/>
      <c r="CP256" s="1534"/>
      <c r="CQ256" s="1534"/>
      <c r="CR256" s="1534"/>
      <c r="CS256" s="1534"/>
      <c r="CT256" s="1534"/>
    </row>
    <row r="257" spans="1:98" s="1540" customFormat="1" ht="15.75" hidden="1" customHeight="1" x14ac:dyDescent="0.35">
      <c r="A257" s="1558"/>
      <c r="B257" s="1559" t="s">
        <v>562</v>
      </c>
      <c r="C257" s="1559">
        <f>distribution_weight</f>
        <v>0.25</v>
      </c>
      <c r="D257" s="1559" t="s">
        <v>352</v>
      </c>
      <c r="E257" s="1559">
        <f>efficiency_weight</f>
        <v>0.7</v>
      </c>
      <c r="F257" s="1559" t="s">
        <v>665</v>
      </c>
      <c r="G257" s="1559">
        <f>1/IF(D138="Yes",4,3)</f>
        <v>0.33333333333333331</v>
      </c>
      <c r="H257" s="1559"/>
      <c r="I257" s="1559" t="s">
        <v>683</v>
      </c>
      <c r="J257" s="1559" t="s">
        <v>684</v>
      </c>
      <c r="K257" s="1579" t="s">
        <v>685</v>
      </c>
      <c r="L257" s="1563">
        <v>2</v>
      </c>
      <c r="M257" s="1559">
        <f>IF(recirc_pump="Yes",G257*E257*C257,0)</f>
        <v>0</v>
      </c>
      <c r="N257" s="1559">
        <f>IF(recirc_pump="Yes",VLOOKUP(recirc_pump_controls,K257:L258,2,FALSE),0)</f>
        <v>0</v>
      </c>
      <c r="O257" s="1564">
        <f>N257*M257/2</f>
        <v>0</v>
      </c>
      <c r="P257" s="1559" t="s">
        <v>686</v>
      </c>
      <c r="Q257" s="1558"/>
      <c r="R257" s="1558"/>
      <c r="S257" s="1466"/>
      <c r="T257" s="1466"/>
      <c r="U257" s="1466"/>
      <c r="V257" s="1465"/>
      <c r="W257" s="1465"/>
      <c r="X257" s="1465"/>
      <c r="Y257" s="313"/>
      <c r="Z257" s="313"/>
      <c r="AA257" s="1534"/>
      <c r="AB257" s="1534"/>
      <c r="AC257" s="1534"/>
      <c r="AD257" s="1534"/>
      <c r="AE257" s="1534"/>
      <c r="AF257" s="1534"/>
      <c r="AG257" s="1534"/>
      <c r="AH257" s="1534"/>
      <c r="AI257" s="1534"/>
      <c r="AJ257" s="1534"/>
      <c r="AK257" s="1534"/>
      <c r="AL257" s="1534"/>
      <c r="AM257" s="1534"/>
      <c r="AN257" s="1534"/>
      <c r="AO257" s="1534"/>
      <c r="AP257" s="1534"/>
      <c r="AQ257" s="1534"/>
      <c r="AR257" s="1534"/>
      <c r="AS257" s="1534"/>
      <c r="AT257" s="1534"/>
      <c r="AU257" s="1534"/>
      <c r="AV257" s="1534"/>
      <c r="AW257" s="1534"/>
      <c r="AX257" s="1534"/>
      <c r="AY257" s="1534"/>
      <c r="AZ257" s="1534"/>
      <c r="BA257" s="1534"/>
      <c r="BB257" s="1534"/>
      <c r="BC257" s="1534"/>
      <c r="BD257" s="1534"/>
      <c r="BE257" s="1534"/>
      <c r="BF257" s="1534"/>
      <c r="BG257" s="1534"/>
      <c r="BH257" s="1534"/>
      <c r="BI257" s="1534"/>
      <c r="BJ257" s="1534"/>
      <c r="BK257" s="1534"/>
      <c r="BL257" s="1534"/>
      <c r="BM257" s="1534"/>
      <c r="BN257" s="1534"/>
      <c r="BO257" s="1534"/>
      <c r="BP257" s="1534"/>
      <c r="BQ257" s="1534"/>
      <c r="BR257" s="1534"/>
      <c r="BS257" s="1534"/>
      <c r="BT257" s="1534"/>
      <c r="BU257" s="1534"/>
      <c r="BV257" s="1534"/>
      <c r="BW257" s="1534"/>
      <c r="BX257" s="1534"/>
      <c r="BY257" s="1534"/>
      <c r="BZ257" s="1534"/>
      <c r="CA257" s="1534"/>
      <c r="CB257" s="1534"/>
      <c r="CC257" s="1534"/>
      <c r="CD257" s="1534"/>
      <c r="CE257" s="1534"/>
      <c r="CF257" s="1534"/>
      <c r="CG257" s="1534"/>
      <c r="CH257" s="1534"/>
      <c r="CI257" s="1534"/>
      <c r="CJ257" s="1534"/>
      <c r="CK257" s="1534"/>
      <c r="CL257" s="1534"/>
      <c r="CM257" s="1534"/>
      <c r="CN257" s="1534"/>
      <c r="CO257" s="1534"/>
      <c r="CP257" s="1534"/>
      <c r="CQ257" s="1534"/>
      <c r="CR257" s="1534"/>
      <c r="CS257" s="1534"/>
      <c r="CT257" s="1534"/>
    </row>
    <row r="258" spans="1:98" s="1540" customFormat="1" ht="15.75" hidden="1" customHeight="1" x14ac:dyDescent="0.35">
      <c r="A258" s="1558"/>
      <c r="B258" s="1559"/>
      <c r="C258" s="1559"/>
      <c r="D258" s="1559"/>
      <c r="E258" s="1559"/>
      <c r="F258" s="1559"/>
      <c r="G258" s="1559"/>
      <c r="H258" s="1559"/>
      <c r="I258" s="1559"/>
      <c r="J258" s="1559"/>
      <c r="K258" s="1579" t="s">
        <v>687</v>
      </c>
      <c r="L258" s="1559">
        <v>0</v>
      </c>
      <c r="M258" s="1559"/>
      <c r="N258" s="1559"/>
      <c r="O258" s="1564"/>
      <c r="P258" s="1559"/>
      <c r="Q258" s="1558"/>
      <c r="R258" s="1558"/>
      <c r="S258" s="1466"/>
      <c r="T258" s="1466"/>
      <c r="U258" s="1466"/>
      <c r="V258" s="1465"/>
      <c r="W258" s="1465"/>
      <c r="X258" s="1465"/>
      <c r="Y258" s="313"/>
      <c r="Z258" s="313"/>
      <c r="AA258" s="1534"/>
      <c r="AB258" s="1534"/>
      <c r="AC258" s="1534"/>
      <c r="AD258" s="1534"/>
      <c r="AE258" s="1534"/>
      <c r="AF258" s="1534"/>
      <c r="AG258" s="1534"/>
      <c r="AH258" s="1534"/>
      <c r="AI258" s="1534"/>
      <c r="AJ258" s="1534"/>
      <c r="AK258" s="1534"/>
      <c r="AL258" s="1534"/>
      <c r="AM258" s="1534"/>
      <c r="AN258" s="1534"/>
      <c r="AO258" s="1534"/>
      <c r="AP258" s="1534"/>
      <c r="AQ258" s="1534"/>
      <c r="AR258" s="1534"/>
      <c r="AS258" s="1534"/>
      <c r="AT258" s="1534"/>
      <c r="AU258" s="1534"/>
      <c r="AV258" s="1534"/>
      <c r="AW258" s="1534"/>
      <c r="AX258" s="1534"/>
      <c r="AY258" s="1534"/>
      <c r="AZ258" s="1534"/>
      <c r="BA258" s="1534"/>
      <c r="BB258" s="1534"/>
      <c r="BC258" s="1534"/>
      <c r="BD258" s="1534"/>
      <c r="BE258" s="1534"/>
      <c r="BF258" s="1534"/>
      <c r="BG258" s="1534"/>
      <c r="BH258" s="1534"/>
      <c r="BI258" s="1534"/>
      <c r="BJ258" s="1534"/>
      <c r="BK258" s="1534"/>
      <c r="BL258" s="1534"/>
      <c r="BM258" s="1534"/>
      <c r="BN258" s="1534"/>
      <c r="BO258" s="1534"/>
      <c r="BP258" s="1534"/>
      <c r="BQ258" s="1534"/>
      <c r="BR258" s="1534"/>
      <c r="BS258" s="1534"/>
      <c r="BT258" s="1534"/>
      <c r="BU258" s="1534"/>
      <c r="BV258" s="1534"/>
      <c r="BW258" s="1534"/>
      <c r="BX258" s="1534"/>
      <c r="BY258" s="1534"/>
      <c r="BZ258" s="1534"/>
      <c r="CA258" s="1534"/>
      <c r="CB258" s="1534"/>
      <c r="CC258" s="1534"/>
      <c r="CD258" s="1534"/>
      <c r="CE258" s="1534"/>
      <c r="CF258" s="1534"/>
      <c r="CG258" s="1534"/>
      <c r="CH258" s="1534"/>
      <c r="CI258" s="1534"/>
      <c r="CJ258" s="1534"/>
      <c r="CK258" s="1534"/>
      <c r="CL258" s="1534"/>
      <c r="CM258" s="1534"/>
      <c r="CN258" s="1534"/>
      <c r="CO258" s="1534"/>
      <c r="CP258" s="1534"/>
      <c r="CQ258" s="1534"/>
      <c r="CR258" s="1534"/>
      <c r="CS258" s="1534"/>
      <c r="CT258" s="1534"/>
    </row>
    <row r="259" spans="1:98" s="1540" customFormat="1" ht="15.75" hidden="1" customHeight="1" x14ac:dyDescent="0.35">
      <c r="A259" s="1558">
        <v>17</v>
      </c>
      <c r="B259" s="1559" t="s">
        <v>562</v>
      </c>
      <c r="C259" s="1559">
        <f>distribution_weight</f>
        <v>0.25</v>
      </c>
      <c r="D259" s="1559" t="s">
        <v>251</v>
      </c>
      <c r="E259" s="1559">
        <f>condition_weight</f>
        <v>0.30000000000000004</v>
      </c>
      <c r="F259" s="1559" t="s">
        <v>688</v>
      </c>
      <c r="G259" s="1559">
        <v>1</v>
      </c>
      <c r="H259" s="1559"/>
      <c r="I259" s="1578" t="s">
        <v>689</v>
      </c>
      <c r="J259" s="1559" t="s">
        <v>690</v>
      </c>
      <c r="K259" s="1579" t="s">
        <v>691</v>
      </c>
      <c r="L259" s="1563">
        <v>0</v>
      </c>
      <c r="M259" s="1559">
        <f>G259*E259*C259</f>
        <v>7.5000000000000011E-2</v>
      </c>
      <c r="N259" s="1559" t="e">
        <f>VLOOKUP(pipes_condition,K259:L261,2,FALSE)</f>
        <v>#N/A</v>
      </c>
      <c r="O259" s="1564" t="e">
        <f>N259*M259/2</f>
        <v>#N/A</v>
      </c>
      <c r="P259" s="1559"/>
      <c r="Q259" s="1558"/>
      <c r="R259" s="1558"/>
      <c r="S259" s="1466"/>
      <c r="T259" s="1466"/>
      <c r="U259" s="1466"/>
      <c r="V259" s="1465"/>
      <c r="W259" s="1465"/>
      <c r="X259" s="1465"/>
      <c r="Y259" s="313"/>
      <c r="Z259" s="313"/>
      <c r="AA259" s="1534"/>
      <c r="AB259" s="1534"/>
      <c r="AC259" s="1534"/>
      <c r="AD259" s="1534"/>
      <c r="AE259" s="1534"/>
      <c r="AF259" s="1534"/>
      <c r="AG259" s="1534"/>
      <c r="AH259" s="1534"/>
      <c r="AI259" s="1534"/>
      <c r="AJ259" s="1534"/>
      <c r="AK259" s="1534"/>
      <c r="AL259" s="1534"/>
      <c r="AM259" s="1534"/>
      <c r="AN259" s="1534"/>
      <c r="AO259" s="1534"/>
      <c r="AP259" s="1534"/>
      <c r="AQ259" s="1534"/>
      <c r="AR259" s="1534"/>
      <c r="AS259" s="1534"/>
      <c r="AT259" s="1534"/>
      <c r="AU259" s="1534"/>
      <c r="AV259" s="1534"/>
      <c r="AW259" s="1534"/>
      <c r="AX259" s="1534"/>
      <c r="AY259" s="1534"/>
      <c r="AZ259" s="1534"/>
      <c r="BA259" s="1534"/>
      <c r="BB259" s="1534"/>
      <c r="BC259" s="1534"/>
      <c r="BD259" s="1534"/>
      <c r="BE259" s="1534"/>
      <c r="BF259" s="1534"/>
      <c r="BG259" s="1534"/>
      <c r="BH259" s="1534"/>
      <c r="BI259" s="1534"/>
      <c r="BJ259" s="1534"/>
      <c r="BK259" s="1534"/>
      <c r="BL259" s="1534"/>
      <c r="BM259" s="1534"/>
      <c r="BN259" s="1534"/>
      <c r="BO259" s="1534"/>
      <c r="BP259" s="1534"/>
      <c r="BQ259" s="1534"/>
      <c r="BR259" s="1534"/>
      <c r="BS259" s="1534"/>
      <c r="BT259" s="1534"/>
      <c r="BU259" s="1534"/>
      <c r="BV259" s="1534"/>
      <c r="BW259" s="1534"/>
      <c r="BX259" s="1534"/>
      <c r="BY259" s="1534"/>
      <c r="BZ259" s="1534"/>
      <c r="CA259" s="1534"/>
      <c r="CB259" s="1534"/>
      <c r="CC259" s="1534"/>
      <c r="CD259" s="1534"/>
      <c r="CE259" s="1534"/>
      <c r="CF259" s="1534"/>
      <c r="CG259" s="1534"/>
      <c r="CH259" s="1534"/>
      <c r="CI259" s="1534"/>
      <c r="CJ259" s="1534"/>
      <c r="CK259" s="1534"/>
      <c r="CL259" s="1534"/>
      <c r="CM259" s="1534"/>
      <c r="CN259" s="1534"/>
      <c r="CO259" s="1534"/>
      <c r="CP259" s="1534"/>
      <c r="CQ259" s="1534"/>
      <c r="CR259" s="1534"/>
      <c r="CS259" s="1534"/>
      <c r="CT259" s="1534"/>
    </row>
    <row r="260" spans="1:98" s="1540" customFormat="1" ht="15.75" hidden="1" customHeight="1" x14ac:dyDescent="0.35">
      <c r="A260" s="1558"/>
      <c r="B260" s="1559"/>
      <c r="C260" s="1559"/>
      <c r="D260" s="1559"/>
      <c r="E260" s="1559"/>
      <c r="F260" s="1559"/>
      <c r="G260" s="1559"/>
      <c r="H260" s="1559"/>
      <c r="I260" s="1559"/>
      <c r="J260" s="1559"/>
      <c r="K260" s="1579" t="s">
        <v>692</v>
      </c>
      <c r="L260" s="1559">
        <v>1</v>
      </c>
      <c r="M260" s="1559"/>
      <c r="N260" s="1559"/>
      <c r="O260" s="1564"/>
      <c r="P260" s="1559"/>
      <c r="Q260" s="1558"/>
      <c r="R260" s="1558"/>
      <c r="S260" s="1466"/>
      <c r="T260" s="1466"/>
      <c r="U260" s="1466"/>
      <c r="V260" s="1465"/>
      <c r="W260" s="1465"/>
      <c r="X260" s="1465"/>
      <c r="Y260" s="313"/>
      <c r="Z260" s="313"/>
      <c r="AA260" s="1534"/>
      <c r="AB260" s="1534"/>
      <c r="AC260" s="1534"/>
      <c r="AD260" s="1534"/>
      <c r="AE260" s="1534"/>
      <c r="AF260" s="1534"/>
      <c r="AG260" s="1534"/>
      <c r="AH260" s="1534"/>
      <c r="AI260" s="1534"/>
      <c r="AJ260" s="1534"/>
      <c r="AK260" s="1534"/>
      <c r="AL260" s="1534"/>
      <c r="AM260" s="1534"/>
      <c r="AN260" s="1534"/>
      <c r="AO260" s="1534"/>
      <c r="AP260" s="1534"/>
      <c r="AQ260" s="1534"/>
      <c r="AR260" s="1534"/>
      <c r="AS260" s="1534"/>
      <c r="AT260" s="1534"/>
      <c r="AU260" s="1534"/>
      <c r="AV260" s="1534"/>
      <c r="AW260" s="1534"/>
      <c r="AX260" s="1534"/>
      <c r="AY260" s="1534"/>
      <c r="AZ260" s="1534"/>
      <c r="BA260" s="1534"/>
      <c r="BB260" s="1534"/>
      <c r="BC260" s="1534"/>
      <c r="BD260" s="1534"/>
      <c r="BE260" s="1534"/>
      <c r="BF260" s="1534"/>
      <c r="BG260" s="1534"/>
      <c r="BH260" s="1534"/>
      <c r="BI260" s="1534"/>
      <c r="BJ260" s="1534"/>
      <c r="BK260" s="1534"/>
      <c r="BL260" s="1534"/>
      <c r="BM260" s="1534"/>
      <c r="BN260" s="1534"/>
      <c r="BO260" s="1534"/>
      <c r="BP260" s="1534"/>
      <c r="BQ260" s="1534"/>
      <c r="BR260" s="1534"/>
      <c r="BS260" s="1534"/>
      <c r="BT260" s="1534"/>
      <c r="BU260" s="1534"/>
      <c r="BV260" s="1534"/>
      <c r="BW260" s="1534"/>
      <c r="BX260" s="1534"/>
      <c r="BY260" s="1534"/>
      <c r="BZ260" s="1534"/>
      <c r="CA260" s="1534"/>
      <c r="CB260" s="1534"/>
      <c r="CC260" s="1534"/>
      <c r="CD260" s="1534"/>
      <c r="CE260" s="1534"/>
      <c r="CF260" s="1534"/>
      <c r="CG260" s="1534"/>
      <c r="CH260" s="1534"/>
      <c r="CI260" s="1534"/>
      <c r="CJ260" s="1534"/>
      <c r="CK260" s="1534"/>
      <c r="CL260" s="1534"/>
      <c r="CM260" s="1534"/>
      <c r="CN260" s="1534"/>
      <c r="CO260" s="1534"/>
      <c r="CP260" s="1534"/>
      <c r="CQ260" s="1534"/>
      <c r="CR260" s="1534"/>
      <c r="CS260" s="1534"/>
      <c r="CT260" s="1534"/>
    </row>
    <row r="261" spans="1:98" s="1540" customFormat="1" ht="15.75" hidden="1" customHeight="1" x14ac:dyDescent="0.35">
      <c r="A261" s="1465"/>
      <c r="B261" s="1563"/>
      <c r="C261" s="1563"/>
      <c r="D261" s="1564"/>
      <c r="E261" s="1564"/>
      <c r="F261" s="1564"/>
      <c r="G261" s="1564"/>
      <c r="H261" s="1564"/>
      <c r="I261" s="1564"/>
      <c r="J261" s="1564"/>
      <c r="K261" s="1579" t="s">
        <v>693</v>
      </c>
      <c r="L261" s="1564">
        <v>2</v>
      </c>
      <c r="M261" s="1563"/>
      <c r="N261" s="1563"/>
      <c r="O261" s="1564"/>
      <c r="P261" s="1564"/>
      <c r="Q261" s="1466"/>
      <c r="R261" s="1466"/>
      <c r="S261" s="1466"/>
      <c r="T261" s="1466"/>
      <c r="U261" s="1466"/>
      <c r="V261" s="1465"/>
      <c r="W261" s="1465"/>
      <c r="X261" s="1465"/>
      <c r="Y261" s="313"/>
      <c r="Z261" s="313"/>
      <c r="AA261" s="1534"/>
      <c r="AB261" s="1534"/>
      <c r="AC261" s="1534"/>
      <c r="AD261" s="1534"/>
      <c r="AE261" s="1534"/>
      <c r="AF261" s="1534"/>
      <c r="AG261" s="1534"/>
      <c r="AH261" s="1534"/>
      <c r="AI261" s="1534"/>
      <c r="AJ261" s="1534"/>
      <c r="AK261" s="1534"/>
      <c r="AL261" s="1534"/>
      <c r="AM261" s="1534"/>
      <c r="AN261" s="1534"/>
      <c r="AO261" s="1534"/>
      <c r="AP261" s="1534"/>
      <c r="AQ261" s="1534"/>
      <c r="AR261" s="1534"/>
      <c r="AS261" s="1534"/>
      <c r="AT261" s="1534"/>
      <c r="AU261" s="1534"/>
      <c r="AV261" s="1534"/>
      <c r="AW261" s="1534"/>
      <c r="AX261" s="1534"/>
      <c r="AY261" s="1534"/>
      <c r="AZ261" s="1534"/>
      <c r="BA261" s="1534"/>
      <c r="BB261" s="1534"/>
      <c r="BC261" s="1534"/>
      <c r="BD261" s="1534"/>
      <c r="BE261" s="1534"/>
      <c r="BF261" s="1534"/>
      <c r="BG261" s="1534"/>
      <c r="BH261" s="1534"/>
      <c r="BI261" s="1534"/>
      <c r="BJ261" s="1534"/>
      <c r="BK261" s="1534"/>
      <c r="BL261" s="1534"/>
      <c r="BM261" s="1534"/>
      <c r="BN261" s="1534"/>
      <c r="BO261" s="1534"/>
      <c r="BP261" s="1534"/>
      <c r="BQ261" s="1534"/>
      <c r="BR261" s="1534"/>
      <c r="BS261" s="1534"/>
      <c r="BT261" s="1534"/>
      <c r="BU261" s="1534"/>
      <c r="BV261" s="1534"/>
      <c r="BW261" s="1534"/>
      <c r="BX261" s="1534"/>
      <c r="BY261" s="1534"/>
      <c r="BZ261" s="1534"/>
      <c r="CA261" s="1534"/>
      <c r="CB261" s="1534"/>
      <c r="CC261" s="1534"/>
      <c r="CD261" s="1534"/>
      <c r="CE261" s="1534"/>
      <c r="CF261" s="1534"/>
      <c r="CG261" s="1534"/>
      <c r="CH261" s="1534"/>
      <c r="CI261" s="1534"/>
      <c r="CJ261" s="1534"/>
      <c r="CK261" s="1534"/>
      <c r="CL261" s="1534"/>
      <c r="CM261" s="1534"/>
      <c r="CN261" s="1534"/>
      <c r="CO261" s="1534"/>
      <c r="CP261" s="1534"/>
      <c r="CQ261" s="1534"/>
      <c r="CR261" s="1534"/>
      <c r="CS261" s="1534"/>
      <c r="CT261" s="1534"/>
    </row>
    <row r="262" spans="1:98" s="1540" customFormat="1" ht="15.75" hidden="1" customHeight="1" x14ac:dyDescent="0.35">
      <c r="A262" s="1465"/>
      <c r="B262" s="1563"/>
      <c r="C262" s="1563"/>
      <c r="D262" s="1564"/>
      <c r="E262" s="1564"/>
      <c r="F262" s="1564"/>
      <c r="G262" s="1564"/>
      <c r="H262" s="1564"/>
      <c r="I262" s="1564"/>
      <c r="J262" s="1564"/>
      <c r="K262" s="1564"/>
      <c r="L262" s="1564"/>
      <c r="M262" s="1563"/>
      <c r="N262" s="1563"/>
      <c r="O262" s="1564"/>
      <c r="P262" s="1564"/>
      <c r="Q262" s="1466"/>
      <c r="R262" s="1466"/>
      <c r="S262" s="1466"/>
      <c r="T262" s="1466"/>
      <c r="U262" s="1466"/>
      <c r="V262" s="1465"/>
      <c r="W262" s="1465"/>
      <c r="X262" s="1465"/>
      <c r="Y262" s="313"/>
      <c r="Z262" s="313"/>
      <c r="AA262" s="1534"/>
      <c r="AB262" s="1534"/>
      <c r="AC262" s="1534"/>
      <c r="AD262" s="1534"/>
      <c r="AE262" s="1534"/>
      <c r="AF262" s="1534"/>
      <c r="AG262" s="1534"/>
      <c r="AH262" s="1534"/>
      <c r="AI262" s="1534"/>
      <c r="AJ262" s="1534"/>
      <c r="AK262" s="1534"/>
      <c r="AL262" s="1534"/>
      <c r="AM262" s="1534"/>
      <c r="AN262" s="1534"/>
      <c r="AO262" s="1534"/>
      <c r="AP262" s="1534"/>
      <c r="AQ262" s="1534"/>
      <c r="AR262" s="1534"/>
      <c r="AS262" s="1534"/>
      <c r="AT262" s="1534"/>
      <c r="AU262" s="1534"/>
      <c r="AV262" s="1534"/>
      <c r="AW262" s="1534"/>
      <c r="AX262" s="1534"/>
      <c r="AY262" s="1534"/>
      <c r="AZ262" s="1534"/>
      <c r="BA262" s="1534"/>
      <c r="BB262" s="1534"/>
      <c r="BC262" s="1534"/>
      <c r="BD262" s="1534"/>
      <c r="BE262" s="1534"/>
      <c r="BF262" s="1534"/>
      <c r="BG262" s="1534"/>
      <c r="BH262" s="1534"/>
      <c r="BI262" s="1534"/>
      <c r="BJ262" s="1534"/>
      <c r="BK262" s="1534"/>
      <c r="BL262" s="1534"/>
      <c r="BM262" s="1534"/>
      <c r="BN262" s="1534"/>
      <c r="BO262" s="1534"/>
      <c r="BP262" s="1534"/>
      <c r="BQ262" s="1534"/>
      <c r="BR262" s="1534"/>
      <c r="BS262" s="1534"/>
      <c r="BT262" s="1534"/>
      <c r="BU262" s="1534"/>
      <c r="BV262" s="1534"/>
      <c r="BW262" s="1534"/>
      <c r="BX262" s="1534"/>
      <c r="BY262" s="1534"/>
      <c r="BZ262" s="1534"/>
      <c r="CA262" s="1534"/>
      <c r="CB262" s="1534"/>
      <c r="CC262" s="1534"/>
      <c r="CD262" s="1534"/>
      <c r="CE262" s="1534"/>
      <c r="CF262" s="1534"/>
      <c r="CG262" s="1534"/>
      <c r="CH262" s="1534"/>
      <c r="CI262" s="1534"/>
      <c r="CJ262" s="1534"/>
      <c r="CK262" s="1534"/>
      <c r="CL262" s="1534"/>
      <c r="CM262" s="1534"/>
      <c r="CN262" s="1534"/>
      <c r="CO262" s="1534"/>
      <c r="CP262" s="1534"/>
      <c r="CQ262" s="1534"/>
      <c r="CR262" s="1534"/>
      <c r="CS262" s="1534"/>
      <c r="CT262" s="1534"/>
    </row>
    <row r="263" spans="1:98" s="1540" customFormat="1" ht="15.75" hidden="1" customHeight="1" x14ac:dyDescent="0.35">
      <c r="A263" s="1465"/>
      <c r="B263" s="1563"/>
      <c r="C263" s="1563"/>
      <c r="D263" s="1564"/>
      <c r="E263" s="1564"/>
      <c r="F263" s="1564"/>
      <c r="G263" s="1564"/>
      <c r="H263" s="1564"/>
      <c r="I263" s="1564"/>
      <c r="J263" s="1564"/>
      <c r="K263" s="1564"/>
      <c r="L263" s="1559" t="s">
        <v>606</v>
      </c>
      <c r="M263" s="1563">
        <f>SUMIF(F246:F262,"Distribution efficiency",M246:M262)</f>
        <v>0.17499999999999999</v>
      </c>
      <c r="N263" s="1563"/>
      <c r="O263" s="1564" t="e">
        <f>SUMIF(F246:F262,"Distribution efficiency",O246:O262)</f>
        <v>#N/A</v>
      </c>
      <c r="P263" s="1564"/>
      <c r="Q263" s="1466"/>
      <c r="R263" s="1466"/>
      <c r="S263" s="1466"/>
      <c r="T263" s="1466"/>
      <c r="U263" s="1466"/>
      <c r="V263" s="1465"/>
      <c r="W263" s="1465"/>
      <c r="X263" s="1465"/>
      <c r="Y263" s="313"/>
      <c r="Z263" s="313"/>
      <c r="AA263" s="1534"/>
      <c r="AB263" s="1534"/>
      <c r="AC263" s="1534"/>
      <c r="AD263" s="1534"/>
      <c r="AE263" s="1534"/>
      <c r="AF263" s="1534"/>
      <c r="AG263" s="1534"/>
      <c r="AH263" s="1534"/>
      <c r="AI263" s="1534"/>
      <c r="AJ263" s="1534"/>
      <c r="AK263" s="1534"/>
      <c r="AL263" s="1534"/>
      <c r="AM263" s="1534"/>
      <c r="AN263" s="1534"/>
      <c r="AO263" s="1534"/>
      <c r="AP263" s="1534"/>
      <c r="AQ263" s="1534"/>
      <c r="AR263" s="1534"/>
      <c r="AS263" s="1534"/>
      <c r="AT263" s="1534"/>
      <c r="AU263" s="1534"/>
      <c r="AV263" s="1534"/>
      <c r="AW263" s="1534"/>
      <c r="AX263" s="1534"/>
      <c r="AY263" s="1534"/>
      <c r="AZ263" s="1534"/>
      <c r="BA263" s="1534"/>
      <c r="BB263" s="1534"/>
      <c r="BC263" s="1534"/>
      <c r="BD263" s="1534"/>
      <c r="BE263" s="1534"/>
      <c r="BF263" s="1534"/>
      <c r="BG263" s="1534"/>
      <c r="BH263" s="1534"/>
      <c r="BI263" s="1534"/>
      <c r="BJ263" s="1534"/>
      <c r="BK263" s="1534"/>
      <c r="BL263" s="1534"/>
      <c r="BM263" s="1534"/>
      <c r="BN263" s="1534"/>
      <c r="BO263" s="1534"/>
      <c r="BP263" s="1534"/>
      <c r="BQ263" s="1534"/>
      <c r="BR263" s="1534"/>
      <c r="BS263" s="1534"/>
      <c r="BT263" s="1534"/>
      <c r="BU263" s="1534"/>
      <c r="BV263" s="1534"/>
      <c r="BW263" s="1534"/>
      <c r="BX263" s="1534"/>
      <c r="BY263" s="1534"/>
      <c r="BZ263" s="1534"/>
      <c r="CA263" s="1534"/>
      <c r="CB263" s="1534"/>
      <c r="CC263" s="1534"/>
      <c r="CD263" s="1534"/>
      <c r="CE263" s="1534"/>
      <c r="CF263" s="1534"/>
      <c r="CG263" s="1534"/>
      <c r="CH263" s="1534"/>
      <c r="CI263" s="1534"/>
      <c r="CJ263" s="1534"/>
      <c r="CK263" s="1534"/>
      <c r="CL263" s="1534"/>
      <c r="CM263" s="1534"/>
      <c r="CN263" s="1534"/>
      <c r="CO263" s="1534"/>
      <c r="CP263" s="1534"/>
      <c r="CQ263" s="1534"/>
      <c r="CR263" s="1534"/>
      <c r="CS263" s="1534"/>
      <c r="CT263" s="1534"/>
    </row>
    <row r="264" spans="1:98" s="1540" customFormat="1" ht="15.75" hidden="1" customHeight="1" x14ac:dyDescent="0.35">
      <c r="A264" s="1465"/>
      <c r="B264" s="1563"/>
      <c r="C264" s="1563"/>
      <c r="D264" s="1564"/>
      <c r="E264" s="1564"/>
      <c r="F264" s="1564"/>
      <c r="G264" s="1564"/>
      <c r="H264" s="1564"/>
      <c r="I264" s="1564"/>
      <c r="J264" s="1564"/>
      <c r="K264" s="1564"/>
      <c r="L264" s="1559" t="s">
        <v>607</v>
      </c>
      <c r="M264" s="1563">
        <f>SUMIF(F246:F262,"Distribution condition",M246:M262)</f>
        <v>7.5000000000000011E-2</v>
      </c>
      <c r="N264" s="1563"/>
      <c r="O264" s="1564" t="e">
        <f>SUMIF(F246:F262,"Distribution condition",O246:O262)</f>
        <v>#N/A</v>
      </c>
      <c r="P264" s="1564"/>
      <c r="Q264" s="1466"/>
      <c r="R264" s="1466"/>
      <c r="S264" s="1466"/>
      <c r="T264" s="1466"/>
      <c r="U264" s="1466"/>
      <c r="V264" s="1465"/>
      <c r="W264" s="1465"/>
      <c r="X264" s="1465"/>
      <c r="Y264" s="313"/>
      <c r="Z264" s="313"/>
      <c r="AA264" s="1534"/>
      <c r="AB264" s="1534"/>
      <c r="AC264" s="1534"/>
      <c r="AD264" s="1534"/>
      <c r="AE264" s="1534"/>
      <c r="AF264" s="1534"/>
      <c r="AG264" s="1534"/>
      <c r="AH264" s="1534"/>
      <c r="AI264" s="1534"/>
      <c r="AJ264" s="1534"/>
      <c r="AK264" s="1534"/>
      <c r="AL264" s="1534"/>
      <c r="AM264" s="1534"/>
      <c r="AN264" s="1534"/>
      <c r="AO264" s="1534"/>
      <c r="AP264" s="1534"/>
      <c r="AQ264" s="1534"/>
      <c r="AR264" s="1534"/>
      <c r="AS264" s="1534"/>
      <c r="AT264" s="1534"/>
      <c r="AU264" s="1534"/>
      <c r="AV264" s="1534"/>
      <c r="AW264" s="1534"/>
      <c r="AX264" s="1534"/>
      <c r="AY264" s="1534"/>
      <c r="AZ264" s="1534"/>
      <c r="BA264" s="1534"/>
      <c r="BB264" s="1534"/>
      <c r="BC264" s="1534"/>
      <c r="BD264" s="1534"/>
      <c r="BE264" s="1534"/>
      <c r="BF264" s="1534"/>
      <c r="BG264" s="1534"/>
      <c r="BH264" s="1534"/>
      <c r="BI264" s="1534"/>
      <c r="BJ264" s="1534"/>
      <c r="BK264" s="1534"/>
      <c r="BL264" s="1534"/>
      <c r="BM264" s="1534"/>
      <c r="BN264" s="1534"/>
      <c r="BO264" s="1534"/>
      <c r="BP264" s="1534"/>
      <c r="BQ264" s="1534"/>
      <c r="BR264" s="1534"/>
      <c r="BS264" s="1534"/>
      <c r="BT264" s="1534"/>
      <c r="BU264" s="1534"/>
      <c r="BV264" s="1534"/>
      <c r="BW264" s="1534"/>
      <c r="BX264" s="1534"/>
      <c r="BY264" s="1534"/>
      <c r="BZ264" s="1534"/>
      <c r="CA264" s="1534"/>
      <c r="CB264" s="1534"/>
      <c r="CC264" s="1534"/>
      <c r="CD264" s="1534"/>
      <c r="CE264" s="1534"/>
      <c r="CF264" s="1534"/>
      <c r="CG264" s="1534"/>
      <c r="CH264" s="1534"/>
      <c r="CI264" s="1534"/>
      <c r="CJ264" s="1534"/>
      <c r="CK264" s="1534"/>
      <c r="CL264" s="1534"/>
      <c r="CM264" s="1534"/>
      <c r="CN264" s="1534"/>
      <c r="CO264" s="1534"/>
      <c r="CP264" s="1534"/>
      <c r="CQ264" s="1534"/>
      <c r="CR264" s="1534"/>
      <c r="CS264" s="1534"/>
      <c r="CT264" s="1534"/>
    </row>
    <row r="265" spans="1:98" s="1540" customFormat="1" ht="26.25" hidden="1" customHeight="1" x14ac:dyDescent="0.4">
      <c r="A265" s="1465"/>
      <c r="B265" s="1465"/>
      <c r="C265" s="1563"/>
      <c r="D265" s="1564"/>
      <c r="E265" s="1564"/>
      <c r="F265" s="1564"/>
      <c r="G265" s="1564"/>
      <c r="H265" s="1564"/>
      <c r="I265" s="1564"/>
      <c r="J265" s="1564"/>
      <c r="K265" s="1564"/>
      <c r="L265" s="1569" t="s">
        <v>694</v>
      </c>
      <c r="M265" s="1570">
        <f>SUM(M246:M262)</f>
        <v>0.25</v>
      </c>
      <c r="N265" s="1570"/>
      <c r="O265" s="1569" t="e">
        <f>SUM(O259,O257,O252,O249,O246)</f>
        <v>#N/A</v>
      </c>
      <c r="P265" s="1564"/>
      <c r="Q265" s="1466"/>
      <c r="R265" s="1466"/>
      <c r="S265" s="1466"/>
      <c r="T265" s="1466"/>
      <c r="U265" s="1466"/>
      <c r="V265" s="1465"/>
      <c r="W265" s="1465"/>
      <c r="X265" s="1465"/>
      <c r="Y265" s="313"/>
      <c r="Z265" s="313"/>
      <c r="AA265" s="1534"/>
      <c r="AB265" s="1534"/>
      <c r="AC265" s="1534"/>
      <c r="AD265" s="1534"/>
      <c r="AE265" s="1534"/>
      <c r="AF265" s="1534"/>
      <c r="AG265" s="1534"/>
      <c r="AH265" s="1534"/>
      <c r="AI265" s="1534"/>
      <c r="AJ265" s="1534"/>
      <c r="AK265" s="1534"/>
      <c r="AL265" s="1534"/>
      <c r="AM265" s="1534"/>
      <c r="AN265" s="1534"/>
      <c r="AO265" s="1534"/>
      <c r="AP265" s="1534"/>
      <c r="AQ265" s="1534"/>
      <c r="AR265" s="1534"/>
      <c r="AS265" s="1534"/>
      <c r="AT265" s="1534"/>
      <c r="AU265" s="1534"/>
      <c r="AV265" s="1534"/>
      <c r="AW265" s="1534"/>
      <c r="AX265" s="1534"/>
      <c r="AY265" s="1534"/>
      <c r="AZ265" s="1534"/>
      <c r="BA265" s="1534"/>
      <c r="BB265" s="1534"/>
      <c r="BC265" s="1534"/>
      <c r="BD265" s="1534"/>
      <c r="BE265" s="1534"/>
      <c r="BF265" s="1534"/>
      <c r="BG265" s="1534"/>
      <c r="BH265" s="1534"/>
      <c r="BI265" s="1534"/>
      <c r="BJ265" s="1534"/>
      <c r="BK265" s="1534"/>
      <c r="BL265" s="1534"/>
      <c r="BM265" s="1534"/>
      <c r="BN265" s="1534"/>
      <c r="BO265" s="1534"/>
      <c r="BP265" s="1534"/>
      <c r="BQ265" s="1534"/>
      <c r="BR265" s="1534"/>
      <c r="BS265" s="1534"/>
      <c r="BT265" s="1534"/>
      <c r="BU265" s="1534"/>
      <c r="BV265" s="1534"/>
      <c r="BW265" s="1534"/>
      <c r="BX265" s="1534"/>
      <c r="BY265" s="1534"/>
      <c r="BZ265" s="1534"/>
      <c r="CA265" s="1534"/>
      <c r="CB265" s="1534"/>
      <c r="CC265" s="1534"/>
      <c r="CD265" s="1534"/>
      <c r="CE265" s="1534"/>
      <c r="CF265" s="1534"/>
      <c r="CG265" s="1534"/>
      <c r="CH265" s="1534"/>
      <c r="CI265" s="1534"/>
      <c r="CJ265" s="1534"/>
      <c r="CK265" s="1534"/>
      <c r="CL265" s="1534"/>
      <c r="CM265" s="1534"/>
      <c r="CN265" s="1534"/>
      <c r="CO265" s="1534"/>
      <c r="CP265" s="1534"/>
      <c r="CQ265" s="1534"/>
      <c r="CR265" s="1534"/>
      <c r="CS265" s="1534"/>
      <c r="CT265" s="1534"/>
    </row>
    <row r="266" spans="1:98" s="1540" customFormat="1" ht="15.75" hidden="1" customHeight="1" x14ac:dyDescent="0.35">
      <c r="A266" s="1574"/>
      <c r="B266" s="1467"/>
      <c r="C266" s="1466"/>
      <c r="D266" s="1466"/>
      <c r="E266" s="1466"/>
      <c r="F266" s="1466"/>
      <c r="G266" s="1466"/>
      <c r="H266" s="1466"/>
      <c r="I266" s="1466"/>
      <c r="J266" s="1466"/>
      <c r="K266" s="1466"/>
      <c r="L266" s="1467"/>
      <c r="M266" s="1465"/>
      <c r="N266" s="1468"/>
      <c r="O266" s="1467"/>
      <c r="P266" s="1467"/>
      <c r="Q266" s="1466"/>
      <c r="R266" s="1466"/>
      <c r="S266" s="1466"/>
      <c r="T266" s="1466"/>
      <c r="U266" s="1466"/>
      <c r="V266" s="1465"/>
      <c r="W266" s="1465"/>
      <c r="X266" s="1465"/>
      <c r="Y266" s="313"/>
      <c r="Z266" s="313"/>
      <c r="AA266" s="1534"/>
      <c r="AB266" s="1534"/>
      <c r="AC266" s="1534"/>
      <c r="AD266" s="1534"/>
      <c r="AE266" s="1534"/>
      <c r="AF266" s="1534"/>
      <c r="AG266" s="1534"/>
      <c r="AH266" s="1534"/>
      <c r="AI266" s="1534"/>
      <c r="AJ266" s="1534"/>
      <c r="AK266" s="1534"/>
      <c r="AL266" s="1534"/>
      <c r="AM266" s="1534"/>
      <c r="AN266" s="1534"/>
      <c r="AO266" s="1534"/>
      <c r="AP266" s="1534"/>
      <c r="AQ266" s="1534"/>
      <c r="AR266" s="1534"/>
      <c r="AS266" s="1534"/>
      <c r="AT266" s="1534"/>
      <c r="AU266" s="1534"/>
      <c r="AV266" s="1534"/>
      <c r="AW266" s="1534"/>
      <c r="AX266" s="1534"/>
      <c r="AY266" s="1534"/>
      <c r="AZ266" s="1534"/>
      <c r="BA266" s="1534"/>
      <c r="BB266" s="1534"/>
      <c r="BC266" s="1534"/>
      <c r="BD266" s="1534"/>
      <c r="BE266" s="1534"/>
      <c r="BF266" s="1534"/>
      <c r="BG266" s="1534"/>
      <c r="BH266" s="1534"/>
      <c r="BI266" s="1534"/>
      <c r="BJ266" s="1534"/>
      <c r="BK266" s="1534"/>
      <c r="BL266" s="1534"/>
      <c r="BM266" s="1534"/>
      <c r="BN266" s="1534"/>
      <c r="BO266" s="1534"/>
      <c r="BP266" s="1534"/>
      <c r="BQ266" s="1534"/>
      <c r="BR266" s="1534"/>
      <c r="BS266" s="1534"/>
      <c r="BT266" s="1534"/>
      <c r="BU266" s="1534"/>
      <c r="BV266" s="1534"/>
      <c r="BW266" s="1534"/>
      <c r="BX266" s="1534"/>
      <c r="BY266" s="1534"/>
      <c r="BZ266" s="1534"/>
      <c r="CA266" s="1534"/>
      <c r="CB266" s="1534"/>
      <c r="CC266" s="1534"/>
      <c r="CD266" s="1534"/>
      <c r="CE266" s="1534"/>
      <c r="CF266" s="1534"/>
      <c r="CG266" s="1534"/>
      <c r="CH266" s="1534"/>
      <c r="CI266" s="1534"/>
      <c r="CJ266" s="1534"/>
      <c r="CK266" s="1534"/>
      <c r="CL266" s="1534"/>
      <c r="CM266" s="1534"/>
      <c r="CN266" s="1534"/>
      <c r="CO266" s="1534"/>
      <c r="CP266" s="1534"/>
      <c r="CQ266" s="1534"/>
      <c r="CR266" s="1534"/>
      <c r="CS266" s="1534"/>
      <c r="CT266" s="1534"/>
    </row>
    <row r="267" spans="1:98" s="1540" customFormat="1" ht="15.75" hidden="1" customHeight="1" x14ac:dyDescent="0.35">
      <c r="A267" s="1467"/>
      <c r="B267" s="1467"/>
      <c r="C267" s="1466"/>
      <c r="D267" s="1466"/>
      <c r="E267" s="1466"/>
      <c r="F267" s="1466"/>
      <c r="G267" s="1466"/>
      <c r="H267" s="1466"/>
      <c r="I267" s="1466"/>
      <c r="J267" s="1466"/>
      <c r="K267" s="1466"/>
      <c r="L267" s="1467"/>
      <c r="M267" s="1465"/>
      <c r="N267" s="1468"/>
      <c r="O267" s="1467"/>
      <c r="P267" s="1467"/>
      <c r="Q267" s="1466"/>
      <c r="R267" s="1466"/>
      <c r="S267" s="1466"/>
      <c r="T267" s="1466"/>
      <c r="U267" s="1466"/>
      <c r="V267" s="1465"/>
      <c r="W267" s="1465"/>
      <c r="X267" s="1465"/>
      <c r="Y267" s="313"/>
      <c r="Z267" s="313"/>
      <c r="AA267" s="1534"/>
      <c r="AB267" s="1534"/>
      <c r="AC267" s="1534"/>
      <c r="AD267" s="1534"/>
      <c r="AE267" s="1534"/>
      <c r="AF267" s="1534"/>
      <c r="AG267" s="1534"/>
      <c r="AH267" s="1534"/>
      <c r="AI267" s="1534"/>
      <c r="AJ267" s="1534"/>
      <c r="AK267" s="1534"/>
      <c r="AL267" s="1534"/>
      <c r="AM267" s="1534"/>
      <c r="AN267" s="1534"/>
      <c r="AO267" s="1534"/>
      <c r="AP267" s="1534"/>
      <c r="AQ267" s="1534"/>
      <c r="AR267" s="1534"/>
      <c r="AS267" s="1534"/>
      <c r="AT267" s="1534"/>
      <c r="AU267" s="1534"/>
      <c r="AV267" s="1534"/>
      <c r="AW267" s="1534"/>
      <c r="AX267" s="1534"/>
      <c r="AY267" s="1534"/>
      <c r="AZ267" s="1534"/>
      <c r="BA267" s="1534"/>
      <c r="BB267" s="1534"/>
      <c r="BC267" s="1534"/>
      <c r="BD267" s="1534"/>
      <c r="BE267" s="1534"/>
      <c r="BF267" s="1534"/>
      <c r="BG267" s="1534"/>
      <c r="BH267" s="1534"/>
      <c r="BI267" s="1534"/>
      <c r="BJ267" s="1534"/>
      <c r="BK267" s="1534"/>
      <c r="BL267" s="1534"/>
      <c r="BM267" s="1534"/>
      <c r="BN267" s="1534"/>
      <c r="BO267" s="1534"/>
      <c r="BP267" s="1534"/>
      <c r="BQ267" s="1534"/>
      <c r="BR267" s="1534"/>
      <c r="BS267" s="1534"/>
      <c r="BT267" s="1534"/>
      <c r="BU267" s="1534"/>
      <c r="BV267" s="1534"/>
      <c r="BW267" s="1534"/>
      <c r="BX267" s="1534"/>
      <c r="BY267" s="1534"/>
      <c r="BZ267" s="1534"/>
      <c r="CA267" s="1534"/>
      <c r="CB267" s="1534"/>
      <c r="CC267" s="1534"/>
      <c r="CD267" s="1534"/>
      <c r="CE267" s="1534"/>
      <c r="CF267" s="1534"/>
      <c r="CG267" s="1534"/>
      <c r="CH267" s="1534"/>
      <c r="CI267" s="1534"/>
      <c r="CJ267" s="1534"/>
      <c r="CK267" s="1534"/>
      <c r="CL267" s="1534"/>
      <c r="CM267" s="1534"/>
      <c r="CN267" s="1534"/>
      <c r="CO267" s="1534"/>
      <c r="CP267" s="1534"/>
      <c r="CQ267" s="1534"/>
      <c r="CR267" s="1534"/>
      <c r="CS267" s="1534"/>
      <c r="CT267" s="1534"/>
    </row>
    <row r="268" spans="1:98" s="1540" customFormat="1" ht="15.75" hidden="1" customHeight="1" x14ac:dyDescent="0.35">
      <c r="A268" s="1469"/>
      <c r="B268" s="1469"/>
      <c r="C268" s="1470"/>
      <c r="D268" s="1470"/>
      <c r="E268" s="1470"/>
      <c r="F268" s="1470"/>
      <c r="G268" s="1466"/>
      <c r="H268" s="1466"/>
      <c r="I268" s="1466"/>
      <c r="J268" s="1466"/>
      <c r="K268" s="1466"/>
      <c r="L268" s="1467"/>
      <c r="M268" s="1465"/>
      <c r="N268" s="1468"/>
      <c r="O268" s="1467"/>
      <c r="P268" s="1467"/>
      <c r="Q268" s="1466"/>
      <c r="R268" s="1466"/>
      <c r="S268" s="1466"/>
      <c r="T268" s="1466"/>
      <c r="U268" s="1466"/>
      <c r="V268" s="1465"/>
      <c r="W268" s="1465"/>
      <c r="X268" s="1465"/>
      <c r="Y268" s="313"/>
      <c r="Z268" s="313"/>
      <c r="AA268" s="1534"/>
      <c r="AB268" s="1534"/>
      <c r="AC268" s="1534"/>
      <c r="AD268" s="1534"/>
      <c r="AE268" s="1534"/>
      <c r="AF268" s="1534"/>
      <c r="AG268" s="1534"/>
      <c r="AH268" s="1534"/>
      <c r="AI268" s="1534"/>
      <c r="AJ268" s="1534"/>
      <c r="AK268" s="1534"/>
      <c r="AL268" s="1534"/>
      <c r="AM268" s="1534"/>
      <c r="AN268" s="1534"/>
      <c r="AO268" s="1534"/>
      <c r="AP268" s="1534"/>
      <c r="AQ268" s="1534"/>
      <c r="AR268" s="1534"/>
      <c r="AS268" s="1534"/>
      <c r="AT268" s="1534"/>
      <c r="AU268" s="1534"/>
      <c r="AV268" s="1534"/>
      <c r="AW268" s="1534"/>
      <c r="AX268" s="1534"/>
      <c r="AY268" s="1534"/>
      <c r="AZ268" s="1534"/>
      <c r="BA268" s="1534"/>
      <c r="BB268" s="1534"/>
      <c r="BC268" s="1534"/>
      <c r="BD268" s="1534"/>
      <c r="BE268" s="1534"/>
      <c r="BF268" s="1534"/>
      <c r="BG268" s="1534"/>
      <c r="BH268" s="1534"/>
      <c r="BI268" s="1534"/>
      <c r="BJ268" s="1534"/>
      <c r="BK268" s="1534"/>
      <c r="BL268" s="1534"/>
      <c r="BM268" s="1534"/>
      <c r="BN268" s="1534"/>
      <c r="BO268" s="1534"/>
      <c r="BP268" s="1534"/>
      <c r="BQ268" s="1534"/>
      <c r="BR268" s="1534"/>
      <c r="BS268" s="1534"/>
      <c r="BT268" s="1534"/>
      <c r="BU268" s="1534"/>
      <c r="BV268" s="1534"/>
      <c r="BW268" s="1534"/>
      <c r="BX268" s="1534"/>
      <c r="BY268" s="1534"/>
      <c r="BZ268" s="1534"/>
      <c r="CA268" s="1534"/>
      <c r="CB268" s="1534"/>
      <c r="CC268" s="1534"/>
      <c r="CD268" s="1534"/>
      <c r="CE268" s="1534"/>
      <c r="CF268" s="1534"/>
      <c r="CG268" s="1534"/>
      <c r="CH268" s="1534"/>
      <c r="CI268" s="1534"/>
      <c r="CJ268" s="1534"/>
      <c r="CK268" s="1534"/>
      <c r="CL268" s="1534"/>
      <c r="CM268" s="1534"/>
      <c r="CN268" s="1534"/>
      <c r="CO268" s="1534"/>
      <c r="CP268" s="1534"/>
      <c r="CQ268" s="1534"/>
      <c r="CR268" s="1534"/>
      <c r="CS268" s="1534"/>
      <c r="CT268" s="1534"/>
    </row>
    <row r="269" spans="1:98" s="1540" customFormat="1" ht="15.75" hidden="1" customHeight="1" x14ac:dyDescent="0.35">
      <c r="A269" s="1467"/>
      <c r="B269" s="1467"/>
      <c r="C269" s="1466"/>
      <c r="D269" s="1466"/>
      <c r="E269" s="1466"/>
      <c r="F269" s="1466"/>
      <c r="G269" s="1466"/>
      <c r="H269" s="1466"/>
      <c r="I269" s="1466"/>
      <c r="J269" s="1466"/>
      <c r="K269" s="1466"/>
      <c r="L269" s="1467"/>
      <c r="M269" s="1465"/>
      <c r="N269" s="1468"/>
      <c r="O269" s="1467"/>
      <c r="P269" s="1467"/>
      <c r="Q269" s="1466"/>
      <c r="R269" s="1466"/>
      <c r="S269" s="1466"/>
      <c r="T269" s="1466"/>
      <c r="U269" s="1466"/>
      <c r="V269" s="1465"/>
      <c r="W269" s="1465"/>
      <c r="X269" s="1465"/>
      <c r="Y269" s="313"/>
      <c r="Z269" s="313"/>
      <c r="AA269" s="1534"/>
      <c r="AB269" s="1534"/>
      <c r="AC269" s="1534"/>
      <c r="AD269" s="1534"/>
      <c r="AE269" s="1534"/>
      <c r="AF269" s="1534"/>
      <c r="AG269" s="1534"/>
      <c r="AH269" s="1534"/>
      <c r="AI269" s="1534"/>
      <c r="AJ269" s="1534"/>
      <c r="AK269" s="1534"/>
      <c r="AL269" s="1534"/>
      <c r="AM269" s="1534"/>
      <c r="AN269" s="1534"/>
      <c r="AO269" s="1534"/>
      <c r="AP269" s="1534"/>
      <c r="AQ269" s="1534"/>
      <c r="AR269" s="1534"/>
      <c r="AS269" s="1534"/>
      <c r="AT269" s="1534"/>
      <c r="AU269" s="1534"/>
      <c r="AV269" s="1534"/>
      <c r="AW269" s="1534"/>
      <c r="AX269" s="1534"/>
      <c r="AY269" s="1534"/>
      <c r="AZ269" s="1534"/>
      <c r="BA269" s="1534"/>
      <c r="BB269" s="1534"/>
      <c r="BC269" s="1534"/>
      <c r="BD269" s="1534"/>
      <c r="BE269" s="1534"/>
      <c r="BF269" s="1534"/>
      <c r="BG269" s="1534"/>
      <c r="BH269" s="1534"/>
      <c r="BI269" s="1534"/>
      <c r="BJ269" s="1534"/>
      <c r="BK269" s="1534"/>
      <c r="BL269" s="1534"/>
      <c r="BM269" s="1534"/>
      <c r="BN269" s="1534"/>
      <c r="BO269" s="1534"/>
      <c r="BP269" s="1534"/>
      <c r="BQ269" s="1534"/>
      <c r="BR269" s="1534"/>
      <c r="BS269" s="1534"/>
      <c r="BT269" s="1534"/>
      <c r="BU269" s="1534"/>
      <c r="BV269" s="1534"/>
      <c r="BW269" s="1534"/>
      <c r="BX269" s="1534"/>
      <c r="BY269" s="1534"/>
      <c r="BZ269" s="1534"/>
      <c r="CA269" s="1534"/>
      <c r="CB269" s="1534"/>
      <c r="CC269" s="1534"/>
      <c r="CD269" s="1534"/>
      <c r="CE269" s="1534"/>
      <c r="CF269" s="1534"/>
      <c r="CG269" s="1534"/>
      <c r="CH269" s="1534"/>
      <c r="CI269" s="1534"/>
      <c r="CJ269" s="1534"/>
      <c r="CK269" s="1534"/>
      <c r="CL269" s="1534"/>
      <c r="CM269" s="1534"/>
      <c r="CN269" s="1534"/>
      <c r="CO269" s="1534"/>
      <c r="CP269" s="1534"/>
      <c r="CQ269" s="1534"/>
      <c r="CR269" s="1534"/>
      <c r="CS269" s="1534"/>
      <c r="CT269" s="1534"/>
    </row>
    <row r="270" spans="1:98" s="1540" customFormat="1" ht="15.75" hidden="1" customHeight="1" x14ac:dyDescent="0.35">
      <c r="A270" s="1467"/>
      <c r="B270" s="1467"/>
      <c r="C270" s="1466"/>
      <c r="D270" s="1466"/>
      <c r="E270" s="1466"/>
      <c r="F270" s="1466"/>
      <c r="G270" s="1466"/>
      <c r="H270" s="1466"/>
      <c r="I270" s="1466"/>
      <c r="J270" s="1466"/>
      <c r="K270" s="1466"/>
      <c r="L270" s="1467"/>
      <c r="M270" s="1465"/>
      <c r="N270" s="1468"/>
      <c r="O270" s="1467"/>
      <c r="P270" s="1467"/>
      <c r="Q270" s="1466"/>
      <c r="R270" s="1466"/>
      <c r="S270" s="1466"/>
      <c r="T270" s="1466"/>
      <c r="U270" s="1466"/>
      <c r="V270" s="1465"/>
      <c r="W270" s="1465"/>
      <c r="X270" s="1465"/>
      <c r="Y270" s="313"/>
      <c r="Z270" s="313"/>
      <c r="AA270" s="1534"/>
      <c r="AB270" s="1534"/>
      <c r="AC270" s="1534"/>
      <c r="AD270" s="1534"/>
      <c r="AE270" s="1534"/>
      <c r="AF270" s="1534"/>
      <c r="AG270" s="1534"/>
      <c r="AH270" s="1534"/>
      <c r="AI270" s="1534"/>
      <c r="AJ270" s="1534"/>
      <c r="AK270" s="1534"/>
      <c r="AL270" s="1534"/>
      <c r="AM270" s="1534"/>
      <c r="AN270" s="1534"/>
      <c r="AO270" s="1534"/>
      <c r="AP270" s="1534"/>
      <c r="AQ270" s="1534"/>
      <c r="AR270" s="1534"/>
      <c r="AS270" s="1534"/>
      <c r="AT270" s="1534"/>
      <c r="AU270" s="1534"/>
      <c r="AV270" s="1534"/>
      <c r="AW270" s="1534"/>
      <c r="AX270" s="1534"/>
      <c r="AY270" s="1534"/>
      <c r="AZ270" s="1534"/>
      <c r="BA270" s="1534"/>
      <c r="BB270" s="1534"/>
      <c r="BC270" s="1534"/>
      <c r="BD270" s="1534"/>
      <c r="BE270" s="1534"/>
      <c r="BF270" s="1534"/>
      <c r="BG270" s="1534"/>
      <c r="BH270" s="1534"/>
      <c r="BI270" s="1534"/>
      <c r="BJ270" s="1534"/>
      <c r="BK270" s="1534"/>
      <c r="BL270" s="1534"/>
      <c r="BM270" s="1534"/>
      <c r="BN270" s="1534"/>
      <c r="BO270" s="1534"/>
      <c r="BP270" s="1534"/>
      <c r="BQ270" s="1534"/>
      <c r="BR270" s="1534"/>
      <c r="BS270" s="1534"/>
      <c r="BT270" s="1534"/>
      <c r="BU270" s="1534"/>
      <c r="BV270" s="1534"/>
      <c r="BW270" s="1534"/>
      <c r="BX270" s="1534"/>
      <c r="BY270" s="1534"/>
      <c r="BZ270" s="1534"/>
      <c r="CA270" s="1534"/>
      <c r="CB270" s="1534"/>
      <c r="CC270" s="1534"/>
      <c r="CD270" s="1534"/>
      <c r="CE270" s="1534"/>
      <c r="CF270" s="1534"/>
      <c r="CG270" s="1534"/>
      <c r="CH270" s="1534"/>
      <c r="CI270" s="1534"/>
      <c r="CJ270" s="1534"/>
      <c r="CK270" s="1534"/>
      <c r="CL270" s="1534"/>
      <c r="CM270" s="1534"/>
      <c r="CN270" s="1534"/>
      <c r="CO270" s="1534"/>
      <c r="CP270" s="1534"/>
      <c r="CQ270" s="1534"/>
      <c r="CR270" s="1534"/>
      <c r="CS270" s="1534"/>
      <c r="CT270" s="1534"/>
    </row>
    <row r="271" spans="1:98" s="1540" customFormat="1" ht="15.75" hidden="1" customHeight="1" x14ac:dyDescent="0.35">
      <c r="A271" s="1467"/>
      <c r="B271" s="1467"/>
      <c r="C271" s="1466"/>
      <c r="N271" s="1468"/>
      <c r="O271" s="1467"/>
      <c r="P271" s="1467"/>
      <c r="Q271" s="1466"/>
      <c r="R271" s="1466"/>
      <c r="S271" s="1466"/>
      <c r="T271" s="1466"/>
      <c r="U271" s="1466"/>
      <c r="V271" s="1465"/>
      <c r="W271" s="1465"/>
      <c r="X271" s="1465"/>
      <c r="Y271" s="313"/>
      <c r="Z271" s="313"/>
      <c r="AA271" s="1534"/>
      <c r="AB271" s="1534"/>
      <c r="AC271" s="1534"/>
      <c r="AD271" s="1534"/>
      <c r="AE271" s="1534"/>
      <c r="AF271" s="1534"/>
      <c r="AG271" s="1534"/>
      <c r="AH271" s="1534"/>
      <c r="AI271" s="1534"/>
      <c r="AJ271" s="1534"/>
      <c r="AK271" s="1534"/>
      <c r="AL271" s="1534"/>
      <c r="AM271" s="1534"/>
      <c r="AN271" s="1534"/>
      <c r="AO271" s="1534"/>
      <c r="AP271" s="1534"/>
      <c r="AQ271" s="1534"/>
      <c r="AR271" s="1534"/>
      <c r="AS271" s="1534"/>
      <c r="AT271" s="1534"/>
      <c r="AU271" s="1534"/>
      <c r="AV271" s="1534"/>
      <c r="AW271" s="1534"/>
      <c r="AX271" s="1534"/>
      <c r="AY271" s="1534"/>
      <c r="AZ271" s="1534"/>
      <c r="BA271" s="1534"/>
      <c r="BB271" s="1534"/>
      <c r="BC271" s="1534"/>
      <c r="BD271" s="1534"/>
      <c r="BE271" s="1534"/>
      <c r="BF271" s="1534"/>
      <c r="BG271" s="1534"/>
      <c r="BH271" s="1534"/>
      <c r="BI271" s="1534"/>
      <c r="BJ271" s="1534"/>
      <c r="BK271" s="1534"/>
      <c r="BL271" s="1534"/>
      <c r="BM271" s="1534"/>
      <c r="BN271" s="1534"/>
      <c r="BO271" s="1534"/>
      <c r="BP271" s="1534"/>
      <c r="BQ271" s="1534"/>
      <c r="BR271" s="1534"/>
      <c r="BS271" s="1534"/>
      <c r="BT271" s="1534"/>
      <c r="BU271" s="1534"/>
      <c r="BV271" s="1534"/>
      <c r="BW271" s="1534"/>
      <c r="BX271" s="1534"/>
      <c r="BY271" s="1534"/>
      <c r="BZ271" s="1534"/>
      <c r="CA271" s="1534"/>
      <c r="CB271" s="1534"/>
      <c r="CC271" s="1534"/>
      <c r="CD271" s="1534"/>
      <c r="CE271" s="1534"/>
      <c r="CF271" s="1534"/>
      <c r="CG271" s="1534"/>
      <c r="CH271" s="1534"/>
      <c r="CI271" s="1534"/>
      <c r="CJ271" s="1534"/>
      <c r="CK271" s="1534"/>
      <c r="CL271" s="1534"/>
      <c r="CM271" s="1534"/>
      <c r="CN271" s="1534"/>
      <c r="CO271" s="1534"/>
      <c r="CP271" s="1534"/>
      <c r="CQ271" s="1534"/>
      <c r="CR271" s="1534"/>
      <c r="CS271" s="1534"/>
      <c r="CT271" s="1534"/>
    </row>
    <row r="272" spans="1:98" s="1540" customFormat="1" ht="15.75" hidden="1" customHeight="1" x14ac:dyDescent="0.35">
      <c r="C272" s="1466"/>
      <c r="N272" s="1468"/>
      <c r="O272" s="1467"/>
      <c r="P272" s="1467"/>
      <c r="Q272" s="1466"/>
      <c r="R272" s="1466"/>
      <c r="S272" s="1466"/>
      <c r="T272" s="1466"/>
      <c r="U272" s="1466"/>
      <c r="V272" s="1465"/>
      <c r="W272" s="1465"/>
      <c r="X272" s="1465"/>
      <c r="Y272" s="313"/>
      <c r="Z272" s="313"/>
      <c r="AA272" s="1534"/>
      <c r="AB272" s="1534"/>
      <c r="AC272" s="1534"/>
      <c r="AD272" s="1534"/>
      <c r="AE272" s="1534"/>
      <c r="AF272" s="1534"/>
      <c r="AG272" s="1534"/>
      <c r="AH272" s="1534"/>
      <c r="AI272" s="1534"/>
      <c r="AJ272" s="1534"/>
      <c r="AK272" s="1534"/>
      <c r="AL272" s="1534"/>
      <c r="AM272" s="1534"/>
      <c r="AN272" s="1534"/>
      <c r="AO272" s="1534"/>
      <c r="AP272" s="1534"/>
      <c r="AQ272" s="1534"/>
      <c r="AR272" s="1534"/>
      <c r="AS272" s="1534"/>
      <c r="AT272" s="1534"/>
      <c r="AU272" s="1534"/>
      <c r="AV272" s="1534"/>
      <c r="AW272" s="1534"/>
      <c r="AX272" s="1534"/>
      <c r="AY272" s="1534"/>
      <c r="AZ272" s="1534"/>
      <c r="BA272" s="1534"/>
      <c r="BB272" s="1534"/>
      <c r="BC272" s="1534"/>
      <c r="BD272" s="1534"/>
      <c r="BE272" s="1534"/>
      <c r="BF272" s="1534"/>
      <c r="BG272" s="1534"/>
      <c r="BH272" s="1534"/>
      <c r="BI272" s="1534"/>
      <c r="BJ272" s="1534"/>
      <c r="BK272" s="1534"/>
      <c r="BL272" s="1534"/>
      <c r="BM272" s="1534"/>
      <c r="BN272" s="1534"/>
      <c r="BO272" s="1534"/>
      <c r="BP272" s="1534"/>
      <c r="BQ272" s="1534"/>
      <c r="BR272" s="1534"/>
      <c r="BS272" s="1534"/>
      <c r="BT272" s="1534"/>
      <c r="BU272" s="1534"/>
      <c r="BV272" s="1534"/>
      <c r="BW272" s="1534"/>
      <c r="BX272" s="1534"/>
      <c r="BY272" s="1534"/>
      <c r="BZ272" s="1534"/>
      <c r="CA272" s="1534"/>
      <c r="CB272" s="1534"/>
      <c r="CC272" s="1534"/>
      <c r="CD272" s="1534"/>
      <c r="CE272" s="1534"/>
      <c r="CF272" s="1534"/>
      <c r="CG272" s="1534"/>
      <c r="CH272" s="1534"/>
      <c r="CI272" s="1534"/>
      <c r="CJ272" s="1534"/>
      <c r="CK272" s="1534"/>
      <c r="CL272" s="1534"/>
      <c r="CM272" s="1534"/>
      <c r="CN272" s="1534"/>
      <c r="CO272" s="1534"/>
      <c r="CP272" s="1534"/>
      <c r="CQ272" s="1534"/>
      <c r="CR272" s="1534"/>
      <c r="CS272" s="1534"/>
      <c r="CT272" s="1534"/>
    </row>
    <row r="273" spans="1:98" s="1540" customFormat="1" ht="15.75" hidden="1" customHeight="1" x14ac:dyDescent="0.35">
      <c r="A273" s="1465"/>
      <c r="C273" s="1465"/>
      <c r="N273" s="1468"/>
      <c r="O273" s="1467"/>
      <c r="P273" s="1467"/>
      <c r="Q273" s="1466"/>
      <c r="R273" s="1466"/>
      <c r="S273" s="1466"/>
      <c r="T273" s="1466"/>
      <c r="U273" s="1466"/>
      <c r="V273" s="1465"/>
      <c r="W273" s="1465"/>
      <c r="X273" s="1465"/>
      <c r="Y273" s="313"/>
      <c r="Z273" s="313"/>
      <c r="AA273" s="1534"/>
      <c r="AB273" s="1534"/>
      <c r="AC273" s="1534"/>
      <c r="AD273" s="1534"/>
      <c r="AE273" s="1534"/>
      <c r="AF273" s="1534"/>
      <c r="AG273" s="1534"/>
      <c r="AH273" s="1534"/>
      <c r="AI273" s="1534"/>
      <c r="AJ273" s="1534"/>
      <c r="AK273" s="1534"/>
      <c r="AL273" s="1534"/>
      <c r="AM273" s="1534"/>
      <c r="AN273" s="1534"/>
      <c r="AO273" s="1534"/>
      <c r="AP273" s="1534"/>
      <c r="AQ273" s="1534"/>
      <c r="AR273" s="1534"/>
      <c r="AS273" s="1534"/>
      <c r="AT273" s="1534"/>
      <c r="AU273" s="1534"/>
      <c r="AV273" s="1534"/>
      <c r="AW273" s="1534"/>
      <c r="AX273" s="1534"/>
      <c r="AY273" s="1534"/>
      <c r="AZ273" s="1534"/>
      <c r="BA273" s="1534"/>
      <c r="BB273" s="1534"/>
      <c r="BC273" s="1534"/>
      <c r="BD273" s="1534"/>
      <c r="BE273" s="1534"/>
      <c r="BF273" s="1534"/>
      <c r="BG273" s="1534"/>
      <c r="BH273" s="1534"/>
      <c r="BI273" s="1534"/>
      <c r="BJ273" s="1534"/>
      <c r="BK273" s="1534"/>
      <c r="BL273" s="1534"/>
      <c r="BM273" s="1534"/>
      <c r="BN273" s="1534"/>
      <c r="BO273" s="1534"/>
      <c r="BP273" s="1534"/>
      <c r="BQ273" s="1534"/>
      <c r="BR273" s="1534"/>
      <c r="BS273" s="1534"/>
      <c r="BT273" s="1534"/>
      <c r="BU273" s="1534"/>
      <c r="BV273" s="1534"/>
      <c r="BW273" s="1534"/>
      <c r="BX273" s="1534"/>
      <c r="BY273" s="1534"/>
      <c r="BZ273" s="1534"/>
      <c r="CA273" s="1534"/>
      <c r="CB273" s="1534"/>
      <c r="CC273" s="1534"/>
      <c r="CD273" s="1534"/>
      <c r="CE273" s="1534"/>
      <c r="CF273" s="1534"/>
      <c r="CG273" s="1534"/>
      <c r="CH273" s="1534"/>
      <c r="CI273" s="1534"/>
      <c r="CJ273" s="1534"/>
      <c r="CK273" s="1534"/>
      <c r="CL273" s="1534"/>
      <c r="CM273" s="1534"/>
      <c r="CN273" s="1534"/>
      <c r="CO273" s="1534"/>
      <c r="CP273" s="1534"/>
      <c r="CQ273" s="1534"/>
      <c r="CR273" s="1534"/>
      <c r="CS273" s="1534"/>
      <c r="CT273" s="1534"/>
    </row>
    <row r="274" spans="1:98" s="1540" customFormat="1" ht="15.75" hidden="1" customHeight="1" x14ac:dyDescent="0.35">
      <c r="A274" s="1465"/>
      <c r="C274" s="1465"/>
      <c r="N274" s="1468"/>
      <c r="O274" s="1467"/>
      <c r="P274" s="1467"/>
      <c r="Q274" s="1466"/>
      <c r="R274" s="1466"/>
      <c r="S274" s="1466"/>
      <c r="T274" s="1466"/>
      <c r="U274" s="1466"/>
      <c r="V274" s="1465"/>
      <c r="W274" s="1465"/>
      <c r="X274" s="1465"/>
      <c r="Y274" s="313"/>
      <c r="Z274" s="313"/>
      <c r="AA274" s="1534"/>
      <c r="AB274" s="1534"/>
      <c r="AC274" s="1534"/>
      <c r="AD274" s="1534"/>
      <c r="AE274" s="1534"/>
      <c r="AF274" s="1534"/>
      <c r="AG274" s="1534"/>
      <c r="AH274" s="1534"/>
      <c r="AI274" s="1534"/>
      <c r="AJ274" s="1534"/>
      <c r="AK274" s="1534"/>
      <c r="AL274" s="1534"/>
      <c r="AM274" s="1534"/>
      <c r="AN274" s="1534"/>
      <c r="AO274" s="1534"/>
      <c r="AP274" s="1534"/>
      <c r="AQ274" s="1534"/>
      <c r="AR274" s="1534"/>
      <c r="AS274" s="1534"/>
      <c r="AT274" s="1534"/>
      <c r="AU274" s="1534"/>
      <c r="AV274" s="1534"/>
      <c r="AW274" s="1534"/>
      <c r="AX274" s="1534"/>
      <c r="AY274" s="1534"/>
      <c r="AZ274" s="1534"/>
      <c r="BA274" s="1534"/>
      <c r="BB274" s="1534"/>
      <c r="BC274" s="1534"/>
      <c r="BD274" s="1534"/>
      <c r="BE274" s="1534"/>
      <c r="BF274" s="1534"/>
      <c r="BG274" s="1534"/>
      <c r="BH274" s="1534"/>
      <c r="BI274" s="1534"/>
      <c r="BJ274" s="1534"/>
      <c r="BK274" s="1534"/>
      <c r="BL274" s="1534"/>
      <c r="BM274" s="1534"/>
      <c r="BN274" s="1534"/>
      <c r="BO274" s="1534"/>
      <c r="BP274" s="1534"/>
      <c r="BQ274" s="1534"/>
      <c r="BR274" s="1534"/>
      <c r="BS274" s="1534"/>
      <c r="BT274" s="1534"/>
      <c r="BU274" s="1534"/>
      <c r="BV274" s="1534"/>
      <c r="BW274" s="1534"/>
      <c r="BX274" s="1534"/>
      <c r="BY274" s="1534"/>
      <c r="BZ274" s="1534"/>
      <c r="CA274" s="1534"/>
      <c r="CB274" s="1534"/>
      <c r="CC274" s="1534"/>
      <c r="CD274" s="1534"/>
      <c r="CE274" s="1534"/>
      <c r="CF274" s="1534"/>
      <c r="CG274" s="1534"/>
      <c r="CH274" s="1534"/>
      <c r="CI274" s="1534"/>
      <c r="CJ274" s="1534"/>
      <c r="CK274" s="1534"/>
      <c r="CL274" s="1534"/>
      <c r="CM274" s="1534"/>
      <c r="CN274" s="1534"/>
      <c r="CO274" s="1534"/>
      <c r="CP274" s="1534"/>
      <c r="CQ274" s="1534"/>
      <c r="CR274" s="1534"/>
      <c r="CS274" s="1534"/>
      <c r="CT274" s="1534"/>
    </row>
    <row r="275" spans="1:98" s="1540" customFormat="1" ht="15.75" hidden="1" customHeight="1" x14ac:dyDescent="0.35">
      <c r="A275" s="1465"/>
      <c r="C275" s="1465"/>
      <c r="N275" s="1468"/>
      <c r="O275" s="1467"/>
      <c r="P275" s="1467"/>
      <c r="Q275" s="1466"/>
      <c r="R275" s="1466"/>
      <c r="S275" s="1466"/>
      <c r="T275" s="1466"/>
      <c r="U275" s="1466"/>
      <c r="V275" s="1465"/>
      <c r="W275" s="1465"/>
      <c r="X275" s="1465"/>
      <c r="Y275" s="313"/>
      <c r="Z275" s="313"/>
      <c r="AA275" s="1534"/>
      <c r="AB275" s="1534"/>
      <c r="AC275" s="1534"/>
      <c r="AD275" s="1534"/>
      <c r="AE275" s="1534"/>
      <c r="AF275" s="1534"/>
      <c r="AG275" s="1534"/>
      <c r="AH275" s="1534"/>
      <c r="AI275" s="1534"/>
      <c r="AJ275" s="1534"/>
      <c r="AK275" s="1534"/>
      <c r="AL275" s="1534"/>
      <c r="AM275" s="1534"/>
      <c r="AN275" s="1534"/>
      <c r="AO275" s="1534"/>
      <c r="AP275" s="1534"/>
      <c r="AQ275" s="1534"/>
      <c r="AR275" s="1534"/>
      <c r="AS275" s="1534"/>
      <c r="AT275" s="1534"/>
      <c r="AU275" s="1534"/>
      <c r="AV275" s="1534"/>
      <c r="AW275" s="1534"/>
      <c r="AX275" s="1534"/>
      <c r="AY275" s="1534"/>
      <c r="AZ275" s="1534"/>
      <c r="BA275" s="1534"/>
      <c r="BB275" s="1534"/>
      <c r="BC275" s="1534"/>
      <c r="BD275" s="1534"/>
      <c r="BE275" s="1534"/>
      <c r="BF275" s="1534"/>
      <c r="BG275" s="1534"/>
      <c r="BH275" s="1534"/>
      <c r="BI275" s="1534"/>
      <c r="BJ275" s="1534"/>
      <c r="BK275" s="1534"/>
      <c r="BL275" s="1534"/>
      <c r="BM275" s="1534"/>
      <c r="BN275" s="1534"/>
      <c r="BO275" s="1534"/>
      <c r="BP275" s="1534"/>
      <c r="BQ275" s="1534"/>
      <c r="BR275" s="1534"/>
      <c r="BS275" s="1534"/>
      <c r="BT275" s="1534"/>
      <c r="BU275" s="1534"/>
      <c r="BV275" s="1534"/>
      <c r="BW275" s="1534"/>
      <c r="BX275" s="1534"/>
      <c r="BY275" s="1534"/>
      <c r="BZ275" s="1534"/>
      <c r="CA275" s="1534"/>
      <c r="CB275" s="1534"/>
      <c r="CC275" s="1534"/>
      <c r="CD275" s="1534"/>
      <c r="CE275" s="1534"/>
      <c r="CF275" s="1534"/>
      <c r="CG275" s="1534"/>
      <c r="CH275" s="1534"/>
      <c r="CI275" s="1534"/>
      <c r="CJ275" s="1534"/>
      <c r="CK275" s="1534"/>
      <c r="CL275" s="1534"/>
      <c r="CM275" s="1534"/>
      <c r="CN275" s="1534"/>
      <c r="CO275" s="1534"/>
      <c r="CP275" s="1534"/>
      <c r="CQ275" s="1534"/>
      <c r="CR275" s="1534"/>
      <c r="CS275" s="1534"/>
      <c r="CT275" s="1534"/>
    </row>
    <row r="276" spans="1:98" s="1540" customFormat="1" ht="15.75" hidden="1" customHeight="1" x14ac:dyDescent="0.35">
      <c r="A276" s="1465"/>
      <c r="C276" s="1465"/>
      <c r="N276" s="1468"/>
      <c r="O276" s="1467"/>
      <c r="P276" s="1467"/>
      <c r="Q276" s="1466"/>
      <c r="R276" s="1466"/>
      <c r="S276" s="1466"/>
      <c r="T276" s="1466"/>
      <c r="U276" s="1466"/>
      <c r="V276" s="1465"/>
      <c r="W276" s="1465"/>
      <c r="X276" s="1465"/>
      <c r="Y276" s="313"/>
      <c r="Z276" s="313"/>
      <c r="AA276" s="1534"/>
      <c r="AB276" s="1534"/>
      <c r="AC276" s="1534"/>
      <c r="AD276" s="1534"/>
      <c r="AE276" s="1534"/>
      <c r="AF276" s="1534"/>
      <c r="AG276" s="1534"/>
      <c r="AH276" s="1534"/>
      <c r="AI276" s="1534"/>
      <c r="AJ276" s="1534"/>
      <c r="AK276" s="1534"/>
      <c r="AL276" s="1534"/>
      <c r="AM276" s="1534"/>
      <c r="AN276" s="1534"/>
      <c r="AO276" s="1534"/>
      <c r="AP276" s="1534"/>
      <c r="AQ276" s="1534"/>
      <c r="AR276" s="1534"/>
      <c r="AS276" s="1534"/>
      <c r="AT276" s="1534"/>
      <c r="AU276" s="1534"/>
      <c r="AV276" s="1534"/>
      <c r="AW276" s="1534"/>
      <c r="AX276" s="1534"/>
      <c r="AY276" s="1534"/>
      <c r="AZ276" s="1534"/>
      <c r="BA276" s="1534"/>
      <c r="BB276" s="1534"/>
      <c r="BC276" s="1534"/>
      <c r="BD276" s="1534"/>
      <c r="BE276" s="1534"/>
      <c r="BF276" s="1534"/>
      <c r="BG276" s="1534"/>
      <c r="BH276" s="1534"/>
      <c r="BI276" s="1534"/>
      <c r="BJ276" s="1534"/>
      <c r="BK276" s="1534"/>
      <c r="BL276" s="1534"/>
      <c r="BM276" s="1534"/>
      <c r="BN276" s="1534"/>
      <c r="BO276" s="1534"/>
      <c r="BP276" s="1534"/>
      <c r="BQ276" s="1534"/>
      <c r="BR276" s="1534"/>
      <c r="BS276" s="1534"/>
      <c r="BT276" s="1534"/>
      <c r="BU276" s="1534"/>
      <c r="BV276" s="1534"/>
      <c r="BW276" s="1534"/>
      <c r="BX276" s="1534"/>
      <c r="BY276" s="1534"/>
      <c r="BZ276" s="1534"/>
      <c r="CA276" s="1534"/>
      <c r="CB276" s="1534"/>
      <c r="CC276" s="1534"/>
      <c r="CD276" s="1534"/>
      <c r="CE276" s="1534"/>
      <c r="CF276" s="1534"/>
      <c r="CG276" s="1534"/>
      <c r="CH276" s="1534"/>
      <c r="CI276" s="1534"/>
      <c r="CJ276" s="1534"/>
      <c r="CK276" s="1534"/>
      <c r="CL276" s="1534"/>
      <c r="CM276" s="1534"/>
      <c r="CN276" s="1534"/>
      <c r="CO276" s="1534"/>
      <c r="CP276" s="1534"/>
      <c r="CQ276" s="1534"/>
      <c r="CR276" s="1534"/>
      <c r="CS276" s="1534"/>
      <c r="CT276" s="1534"/>
    </row>
    <row r="277" spans="1:98" s="1540" customFormat="1" ht="15.75" hidden="1" customHeight="1" x14ac:dyDescent="0.35">
      <c r="A277" s="1465"/>
      <c r="C277" s="1465"/>
      <c r="N277" s="1468"/>
      <c r="O277" s="1467"/>
      <c r="P277" s="1467"/>
      <c r="Q277" s="1466"/>
      <c r="R277" s="1466"/>
      <c r="S277" s="1466"/>
      <c r="T277" s="1466"/>
      <c r="U277" s="1466"/>
      <c r="V277" s="1465"/>
      <c r="W277" s="1465"/>
      <c r="X277" s="1465"/>
      <c r="Y277" s="313"/>
      <c r="Z277" s="313"/>
      <c r="AA277" s="1534"/>
      <c r="AB277" s="1534"/>
      <c r="AC277" s="1534"/>
      <c r="AD277" s="1534"/>
      <c r="AE277" s="1534"/>
      <c r="AF277" s="1534"/>
      <c r="AG277" s="1534"/>
      <c r="AH277" s="1534"/>
      <c r="AI277" s="1534"/>
      <c r="AJ277" s="1534"/>
      <c r="AK277" s="1534"/>
      <c r="AL277" s="1534"/>
      <c r="AM277" s="1534"/>
      <c r="AN277" s="1534"/>
      <c r="AO277" s="1534"/>
      <c r="AP277" s="1534"/>
      <c r="AQ277" s="1534"/>
      <c r="AR277" s="1534"/>
      <c r="AS277" s="1534"/>
      <c r="AT277" s="1534"/>
      <c r="AU277" s="1534"/>
      <c r="AV277" s="1534"/>
      <c r="AW277" s="1534"/>
      <c r="AX277" s="1534"/>
      <c r="AY277" s="1534"/>
      <c r="AZ277" s="1534"/>
      <c r="BA277" s="1534"/>
      <c r="BB277" s="1534"/>
      <c r="BC277" s="1534"/>
      <c r="BD277" s="1534"/>
      <c r="BE277" s="1534"/>
      <c r="BF277" s="1534"/>
      <c r="BG277" s="1534"/>
      <c r="BH277" s="1534"/>
      <c r="BI277" s="1534"/>
      <c r="BJ277" s="1534"/>
      <c r="BK277" s="1534"/>
      <c r="BL277" s="1534"/>
      <c r="BM277" s="1534"/>
      <c r="BN277" s="1534"/>
      <c r="BO277" s="1534"/>
      <c r="BP277" s="1534"/>
      <c r="BQ277" s="1534"/>
      <c r="BR277" s="1534"/>
      <c r="BS277" s="1534"/>
      <c r="BT277" s="1534"/>
      <c r="BU277" s="1534"/>
      <c r="BV277" s="1534"/>
      <c r="BW277" s="1534"/>
      <c r="BX277" s="1534"/>
      <c r="BY277" s="1534"/>
      <c r="BZ277" s="1534"/>
      <c r="CA277" s="1534"/>
      <c r="CB277" s="1534"/>
      <c r="CC277" s="1534"/>
      <c r="CD277" s="1534"/>
      <c r="CE277" s="1534"/>
      <c r="CF277" s="1534"/>
      <c r="CG277" s="1534"/>
      <c r="CH277" s="1534"/>
      <c r="CI277" s="1534"/>
      <c r="CJ277" s="1534"/>
      <c r="CK277" s="1534"/>
      <c r="CL277" s="1534"/>
      <c r="CM277" s="1534"/>
      <c r="CN277" s="1534"/>
      <c r="CO277" s="1534"/>
      <c r="CP277" s="1534"/>
      <c r="CQ277" s="1534"/>
      <c r="CR277" s="1534"/>
      <c r="CS277" s="1534"/>
      <c r="CT277" s="1534"/>
    </row>
    <row r="278" spans="1:98" s="1540" customFormat="1" ht="15.75" hidden="1" customHeight="1" x14ac:dyDescent="0.35">
      <c r="A278" s="1465"/>
      <c r="C278" s="1465"/>
      <c r="N278" s="1468"/>
      <c r="O278" s="1467"/>
      <c r="P278" s="1467"/>
      <c r="Q278" s="1466"/>
      <c r="R278" s="1466"/>
      <c r="S278" s="1466"/>
      <c r="T278" s="1466"/>
      <c r="U278" s="1466"/>
      <c r="V278" s="1465"/>
      <c r="W278" s="1465"/>
      <c r="X278" s="1465"/>
      <c r="Y278" s="313"/>
      <c r="Z278" s="313"/>
      <c r="AA278" s="1534"/>
      <c r="AB278" s="1534"/>
      <c r="AC278" s="1534"/>
      <c r="AD278" s="1534"/>
      <c r="AE278" s="1534"/>
      <c r="AF278" s="1534"/>
      <c r="AG278" s="1534"/>
      <c r="AH278" s="1534"/>
      <c r="AI278" s="1534"/>
      <c r="AJ278" s="1534"/>
      <c r="AK278" s="1534"/>
      <c r="AL278" s="1534"/>
      <c r="AM278" s="1534"/>
      <c r="AN278" s="1534"/>
      <c r="AO278" s="1534"/>
      <c r="AP278" s="1534"/>
      <c r="AQ278" s="1534"/>
      <c r="AR278" s="1534"/>
      <c r="AS278" s="1534"/>
      <c r="AT278" s="1534"/>
      <c r="AU278" s="1534"/>
      <c r="AV278" s="1534"/>
      <c r="AW278" s="1534"/>
      <c r="AX278" s="1534"/>
      <c r="AY278" s="1534"/>
      <c r="AZ278" s="1534"/>
      <c r="BA278" s="1534"/>
      <c r="BB278" s="1534"/>
      <c r="BC278" s="1534"/>
      <c r="BD278" s="1534"/>
      <c r="BE278" s="1534"/>
      <c r="BF278" s="1534"/>
      <c r="BG278" s="1534"/>
      <c r="BH278" s="1534"/>
      <c r="BI278" s="1534"/>
      <c r="BJ278" s="1534"/>
      <c r="BK278" s="1534"/>
      <c r="BL278" s="1534"/>
      <c r="BM278" s="1534"/>
      <c r="BN278" s="1534"/>
      <c r="BO278" s="1534"/>
      <c r="BP278" s="1534"/>
      <c r="BQ278" s="1534"/>
      <c r="BR278" s="1534"/>
      <c r="BS278" s="1534"/>
      <c r="BT278" s="1534"/>
      <c r="BU278" s="1534"/>
      <c r="BV278" s="1534"/>
      <c r="BW278" s="1534"/>
      <c r="BX278" s="1534"/>
      <c r="BY278" s="1534"/>
      <c r="BZ278" s="1534"/>
      <c r="CA278" s="1534"/>
      <c r="CB278" s="1534"/>
      <c r="CC278" s="1534"/>
      <c r="CD278" s="1534"/>
      <c r="CE278" s="1534"/>
      <c r="CF278" s="1534"/>
      <c r="CG278" s="1534"/>
      <c r="CH278" s="1534"/>
      <c r="CI278" s="1534"/>
      <c r="CJ278" s="1534"/>
      <c r="CK278" s="1534"/>
      <c r="CL278" s="1534"/>
      <c r="CM278" s="1534"/>
      <c r="CN278" s="1534"/>
      <c r="CO278" s="1534"/>
      <c r="CP278" s="1534"/>
      <c r="CQ278" s="1534"/>
      <c r="CR278" s="1534"/>
      <c r="CS278" s="1534"/>
      <c r="CT278" s="1534"/>
    </row>
    <row r="279" spans="1:98" s="1540" customFormat="1" ht="15.75" customHeight="1" x14ac:dyDescent="0.35">
      <c r="A279" s="1465"/>
      <c r="C279" s="1465"/>
      <c r="N279" s="1468"/>
      <c r="O279" s="1467"/>
      <c r="P279" s="1467"/>
      <c r="Q279" s="1466"/>
      <c r="R279" s="1466"/>
      <c r="S279" s="1466"/>
      <c r="T279" s="1466"/>
      <c r="U279" s="1466"/>
      <c r="V279" s="1465"/>
      <c r="W279" s="1465"/>
      <c r="X279" s="1465"/>
      <c r="Y279" s="313"/>
      <c r="Z279" s="313"/>
      <c r="AA279" s="1534"/>
      <c r="AB279" s="1534"/>
      <c r="AC279" s="1534"/>
      <c r="AD279" s="1534"/>
      <c r="AE279" s="1534"/>
      <c r="AF279" s="1534"/>
      <c r="AG279" s="1534"/>
      <c r="AH279" s="1534"/>
      <c r="AI279" s="1534"/>
      <c r="AJ279" s="1534"/>
      <c r="AK279" s="1534"/>
      <c r="AL279" s="1534"/>
      <c r="AM279" s="1534"/>
      <c r="AN279" s="1534"/>
      <c r="AO279" s="1534"/>
      <c r="AP279" s="1534"/>
      <c r="AQ279" s="1534"/>
      <c r="AR279" s="1534"/>
      <c r="AS279" s="1534"/>
      <c r="AT279" s="1534"/>
      <c r="AU279" s="1534"/>
      <c r="AV279" s="1534"/>
      <c r="AW279" s="1534"/>
      <c r="AX279" s="1534"/>
      <c r="AY279" s="1534"/>
      <c r="AZ279" s="1534"/>
      <c r="BA279" s="1534"/>
      <c r="BB279" s="1534"/>
      <c r="BC279" s="1534"/>
      <c r="BD279" s="1534"/>
      <c r="BE279" s="1534"/>
      <c r="BF279" s="1534"/>
      <c r="BG279" s="1534"/>
      <c r="BH279" s="1534"/>
      <c r="BI279" s="1534"/>
      <c r="BJ279" s="1534"/>
      <c r="BK279" s="1534"/>
      <c r="BL279" s="1534"/>
      <c r="BM279" s="1534"/>
      <c r="BN279" s="1534"/>
      <c r="BO279" s="1534"/>
      <c r="BP279" s="1534"/>
      <c r="BQ279" s="1534"/>
      <c r="BR279" s="1534"/>
      <c r="BS279" s="1534"/>
      <c r="BT279" s="1534"/>
      <c r="BU279" s="1534"/>
      <c r="BV279" s="1534"/>
      <c r="BW279" s="1534"/>
      <c r="BX279" s="1534"/>
      <c r="BY279" s="1534"/>
      <c r="BZ279" s="1534"/>
      <c r="CA279" s="1534"/>
      <c r="CB279" s="1534"/>
      <c r="CC279" s="1534"/>
      <c r="CD279" s="1534"/>
      <c r="CE279" s="1534"/>
      <c r="CF279" s="1534"/>
      <c r="CG279" s="1534"/>
      <c r="CH279" s="1534"/>
      <c r="CI279" s="1534"/>
      <c r="CJ279" s="1534"/>
      <c r="CK279" s="1534"/>
      <c r="CL279" s="1534"/>
      <c r="CM279" s="1534"/>
      <c r="CN279" s="1534"/>
      <c r="CO279" s="1534"/>
      <c r="CP279" s="1534"/>
      <c r="CQ279" s="1534"/>
      <c r="CR279" s="1534"/>
      <c r="CS279" s="1534"/>
      <c r="CT279" s="1534"/>
    </row>
    <row r="280" spans="1:98" s="1540" customFormat="1" ht="15.75" customHeight="1" x14ac:dyDescent="0.35">
      <c r="A280" s="1465"/>
      <c r="C280" s="1465"/>
      <c r="N280" s="1468"/>
      <c r="O280" s="1467"/>
      <c r="P280" s="1467"/>
      <c r="Q280" s="1466"/>
      <c r="R280" s="1466"/>
      <c r="S280" s="1466"/>
      <c r="T280" s="1466"/>
      <c r="U280" s="1466"/>
      <c r="V280" s="1465"/>
      <c r="W280" s="1465"/>
      <c r="X280" s="1465"/>
      <c r="Y280" s="313"/>
      <c r="Z280" s="313"/>
      <c r="AA280" s="1534"/>
      <c r="AB280" s="1534"/>
      <c r="AC280" s="1534"/>
      <c r="AD280" s="1534"/>
      <c r="AE280" s="1534"/>
      <c r="AF280" s="1534"/>
      <c r="AG280" s="1534"/>
      <c r="AH280" s="1534"/>
      <c r="AI280" s="1534"/>
      <c r="AJ280" s="1534"/>
      <c r="AK280" s="1534"/>
      <c r="AL280" s="1534"/>
      <c r="AM280" s="1534"/>
      <c r="AN280" s="1534"/>
      <c r="AO280" s="1534"/>
      <c r="AP280" s="1534"/>
      <c r="AQ280" s="1534"/>
      <c r="AR280" s="1534"/>
      <c r="AS280" s="1534"/>
      <c r="AT280" s="1534"/>
      <c r="AU280" s="1534"/>
      <c r="AV280" s="1534"/>
      <c r="AW280" s="1534"/>
      <c r="AX280" s="1534"/>
      <c r="AY280" s="1534"/>
      <c r="AZ280" s="1534"/>
      <c r="BA280" s="1534"/>
      <c r="BB280" s="1534"/>
      <c r="BC280" s="1534"/>
      <c r="BD280" s="1534"/>
      <c r="BE280" s="1534"/>
      <c r="BF280" s="1534"/>
      <c r="BG280" s="1534"/>
      <c r="BH280" s="1534"/>
      <c r="BI280" s="1534"/>
      <c r="BJ280" s="1534"/>
      <c r="BK280" s="1534"/>
      <c r="BL280" s="1534"/>
      <c r="BM280" s="1534"/>
      <c r="BN280" s="1534"/>
      <c r="BO280" s="1534"/>
      <c r="BP280" s="1534"/>
      <c r="BQ280" s="1534"/>
      <c r="BR280" s="1534"/>
      <c r="BS280" s="1534"/>
      <c r="BT280" s="1534"/>
      <c r="BU280" s="1534"/>
      <c r="BV280" s="1534"/>
      <c r="BW280" s="1534"/>
      <c r="BX280" s="1534"/>
      <c r="BY280" s="1534"/>
      <c r="BZ280" s="1534"/>
      <c r="CA280" s="1534"/>
      <c r="CB280" s="1534"/>
      <c r="CC280" s="1534"/>
      <c r="CD280" s="1534"/>
      <c r="CE280" s="1534"/>
      <c r="CF280" s="1534"/>
      <c r="CG280" s="1534"/>
      <c r="CH280" s="1534"/>
      <c r="CI280" s="1534"/>
      <c r="CJ280" s="1534"/>
      <c r="CK280" s="1534"/>
      <c r="CL280" s="1534"/>
      <c r="CM280" s="1534"/>
      <c r="CN280" s="1534"/>
      <c r="CO280" s="1534"/>
      <c r="CP280" s="1534"/>
      <c r="CQ280" s="1534"/>
      <c r="CR280" s="1534"/>
      <c r="CS280" s="1534"/>
      <c r="CT280" s="1534"/>
    </row>
    <row r="281" spans="1:98" s="1535" customFormat="1" ht="15.75" customHeight="1" x14ac:dyDescent="0.35">
      <c r="A281" s="313"/>
      <c r="B281" s="313"/>
      <c r="C281" s="313"/>
      <c r="D281" s="261"/>
      <c r="E281" s="261"/>
      <c r="F281" s="261"/>
      <c r="G281" s="261"/>
      <c r="H281" s="261"/>
      <c r="I281" s="261"/>
      <c r="J281" s="261"/>
      <c r="K281" s="261"/>
      <c r="L281" s="262"/>
      <c r="M281" s="261"/>
      <c r="N281" s="262"/>
      <c r="O281" s="263"/>
      <c r="P281" s="263"/>
      <c r="Q281" s="264"/>
      <c r="R281" s="264"/>
      <c r="S281" s="264"/>
      <c r="T281" s="264"/>
      <c r="U281" s="264"/>
      <c r="V281" s="261"/>
      <c r="W281" s="261"/>
      <c r="X281" s="261"/>
      <c r="Y281" s="313"/>
      <c r="Z281" s="313"/>
      <c r="AA281" s="1534"/>
      <c r="AB281" s="1534"/>
      <c r="AC281" s="1534"/>
      <c r="AD281" s="1534"/>
      <c r="AE281" s="1534"/>
      <c r="AF281" s="1534"/>
      <c r="AG281" s="1534"/>
      <c r="AH281" s="1534"/>
      <c r="AI281" s="1534"/>
      <c r="AJ281" s="1534"/>
      <c r="AK281" s="1534"/>
      <c r="AL281" s="1534"/>
      <c r="AM281" s="1534"/>
      <c r="AN281" s="1534"/>
      <c r="AO281" s="1534"/>
      <c r="AP281" s="1534"/>
      <c r="AQ281" s="1534"/>
      <c r="AR281" s="1534"/>
      <c r="AS281" s="1534"/>
      <c r="AT281" s="1534"/>
      <c r="AU281" s="1534"/>
      <c r="AV281" s="1534"/>
      <c r="AW281" s="1534"/>
      <c r="AX281" s="1534"/>
      <c r="AY281" s="1534"/>
      <c r="AZ281" s="1534"/>
      <c r="BA281" s="1534"/>
      <c r="BB281" s="1534"/>
      <c r="BC281" s="1534"/>
      <c r="BD281" s="1534"/>
      <c r="BE281" s="1534"/>
      <c r="BF281" s="1534"/>
      <c r="BG281" s="1534"/>
      <c r="BH281" s="1534"/>
      <c r="BI281" s="1534"/>
      <c r="BJ281" s="1534"/>
      <c r="BK281" s="1534"/>
      <c r="BL281" s="1534"/>
      <c r="BM281" s="1534"/>
      <c r="BN281" s="1534"/>
      <c r="BO281" s="1534"/>
      <c r="BP281" s="1534"/>
      <c r="BQ281" s="1534"/>
      <c r="BR281" s="1534"/>
      <c r="BS281" s="1534"/>
      <c r="BT281" s="1534"/>
      <c r="BU281" s="1534"/>
      <c r="BV281" s="1534"/>
      <c r="BW281" s="1534"/>
      <c r="BX281" s="1534"/>
      <c r="BY281" s="1534"/>
      <c r="BZ281" s="1534"/>
      <c r="CA281" s="1534"/>
      <c r="CB281" s="1534"/>
      <c r="CC281" s="1534"/>
      <c r="CD281" s="1534"/>
      <c r="CE281" s="1534"/>
      <c r="CF281" s="1534"/>
      <c r="CG281" s="1534"/>
      <c r="CH281" s="1534"/>
      <c r="CI281" s="1534"/>
      <c r="CJ281" s="1534"/>
      <c r="CK281" s="1534"/>
      <c r="CL281" s="1534"/>
      <c r="CM281" s="1534"/>
      <c r="CN281" s="1534"/>
      <c r="CO281" s="1534"/>
      <c r="CP281" s="1534"/>
      <c r="CQ281" s="1534"/>
      <c r="CR281" s="1534"/>
      <c r="CS281" s="1534"/>
      <c r="CT281" s="1534"/>
    </row>
    <row r="282" spans="1:98" s="1535" customFormat="1" ht="15.75" customHeight="1" x14ac:dyDescent="0.35">
      <c r="A282" s="313"/>
      <c r="B282" s="313"/>
      <c r="C282" s="313"/>
      <c r="D282" s="261"/>
      <c r="E282" s="261"/>
      <c r="F282" s="261"/>
      <c r="G282" s="261"/>
      <c r="H282" s="261"/>
      <c r="I282" s="261"/>
      <c r="J282" s="261"/>
      <c r="K282" s="261"/>
      <c r="L282" s="262"/>
      <c r="M282" s="261"/>
      <c r="N282" s="262"/>
      <c r="O282" s="263"/>
      <c r="P282" s="263"/>
      <c r="Q282" s="264"/>
      <c r="R282" s="264"/>
      <c r="S282" s="264"/>
      <c r="T282" s="264"/>
      <c r="U282" s="264"/>
      <c r="V282" s="261"/>
      <c r="W282" s="261"/>
      <c r="X282" s="261"/>
      <c r="Y282" s="313"/>
      <c r="Z282" s="313"/>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1534"/>
      <c r="AV282" s="1534"/>
      <c r="AW282" s="1534"/>
      <c r="AX282" s="1534"/>
      <c r="AY282" s="1534"/>
      <c r="AZ282" s="1534"/>
      <c r="BA282" s="1534"/>
      <c r="BB282" s="1534"/>
      <c r="BC282" s="1534"/>
      <c r="BD282" s="1534"/>
      <c r="BE282" s="1534"/>
      <c r="BF282" s="1534"/>
      <c r="BG282" s="1534"/>
      <c r="BH282" s="1534"/>
      <c r="BI282" s="1534"/>
      <c r="BJ282" s="1534"/>
      <c r="BK282" s="1534"/>
      <c r="BL282" s="1534"/>
      <c r="BM282" s="1534"/>
      <c r="BN282" s="1534"/>
      <c r="BO282" s="1534"/>
      <c r="BP282" s="1534"/>
      <c r="BQ282" s="1534"/>
      <c r="BR282" s="1534"/>
      <c r="BS282" s="1534"/>
      <c r="BT282" s="1534"/>
      <c r="BU282" s="1534"/>
      <c r="BV282" s="1534"/>
      <c r="BW282" s="1534"/>
      <c r="BX282" s="1534"/>
      <c r="BY282" s="1534"/>
      <c r="BZ282" s="1534"/>
      <c r="CA282" s="1534"/>
      <c r="CB282" s="1534"/>
      <c r="CC282" s="1534"/>
      <c r="CD282" s="1534"/>
      <c r="CE282" s="1534"/>
      <c r="CF282" s="1534"/>
      <c r="CG282" s="1534"/>
      <c r="CH282" s="1534"/>
      <c r="CI282" s="1534"/>
      <c r="CJ282" s="1534"/>
      <c r="CK282" s="1534"/>
      <c r="CL282" s="1534"/>
      <c r="CM282" s="1534"/>
      <c r="CN282" s="1534"/>
      <c r="CO282" s="1534"/>
      <c r="CP282" s="1534"/>
      <c r="CQ282" s="1534"/>
      <c r="CR282" s="1534"/>
      <c r="CS282" s="1534"/>
      <c r="CT282" s="1534"/>
    </row>
    <row r="283" spans="1:98" s="1535" customFormat="1" ht="15.75" customHeight="1" x14ac:dyDescent="0.35">
      <c r="A283" s="313"/>
      <c r="B283" s="313"/>
      <c r="C283" s="313"/>
      <c r="D283" s="261"/>
      <c r="E283" s="261"/>
      <c r="F283" s="261"/>
      <c r="G283" s="261"/>
      <c r="H283" s="261"/>
      <c r="I283" s="261"/>
      <c r="J283" s="261"/>
      <c r="K283" s="261"/>
      <c r="L283" s="262"/>
      <c r="M283" s="261"/>
      <c r="N283" s="262"/>
      <c r="O283" s="263"/>
      <c r="P283" s="263"/>
      <c r="Q283" s="264"/>
      <c r="R283" s="264"/>
      <c r="S283" s="264"/>
      <c r="T283" s="264"/>
      <c r="U283" s="264"/>
      <c r="V283" s="261"/>
      <c r="W283" s="261"/>
      <c r="X283" s="261"/>
      <c r="Y283" s="313"/>
      <c r="Z283" s="313"/>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1534"/>
      <c r="AV283" s="1534"/>
      <c r="AW283" s="1534"/>
      <c r="AX283" s="1534"/>
      <c r="AY283" s="1534"/>
      <c r="AZ283" s="1534"/>
      <c r="BA283" s="1534"/>
      <c r="BB283" s="1534"/>
      <c r="BC283" s="1534"/>
      <c r="BD283" s="1534"/>
      <c r="BE283" s="1534"/>
      <c r="BF283" s="1534"/>
      <c r="BG283" s="1534"/>
      <c r="BH283" s="1534"/>
      <c r="BI283" s="1534"/>
      <c r="BJ283" s="1534"/>
      <c r="BK283" s="1534"/>
      <c r="BL283" s="1534"/>
      <c r="BM283" s="1534"/>
      <c r="BN283" s="1534"/>
      <c r="BO283" s="1534"/>
      <c r="BP283" s="1534"/>
      <c r="BQ283" s="1534"/>
      <c r="BR283" s="1534"/>
      <c r="BS283" s="1534"/>
      <c r="BT283" s="1534"/>
      <c r="BU283" s="1534"/>
      <c r="BV283" s="1534"/>
      <c r="BW283" s="1534"/>
      <c r="BX283" s="1534"/>
      <c r="BY283" s="1534"/>
      <c r="BZ283" s="1534"/>
      <c r="CA283" s="1534"/>
      <c r="CB283" s="1534"/>
      <c r="CC283" s="1534"/>
      <c r="CD283" s="1534"/>
      <c r="CE283" s="1534"/>
      <c r="CF283" s="1534"/>
      <c r="CG283" s="1534"/>
      <c r="CH283" s="1534"/>
      <c r="CI283" s="1534"/>
      <c r="CJ283" s="1534"/>
      <c r="CK283" s="1534"/>
      <c r="CL283" s="1534"/>
      <c r="CM283" s="1534"/>
      <c r="CN283" s="1534"/>
      <c r="CO283" s="1534"/>
      <c r="CP283" s="1534"/>
      <c r="CQ283" s="1534"/>
      <c r="CR283" s="1534"/>
      <c r="CS283" s="1534"/>
      <c r="CT283" s="1534"/>
    </row>
    <row r="284" spans="1:98" s="1535" customFormat="1" ht="15.75" customHeight="1" x14ac:dyDescent="0.35">
      <c r="A284" s="313"/>
      <c r="B284" s="313"/>
      <c r="C284" s="313"/>
      <c r="D284" s="261"/>
      <c r="E284" s="261"/>
      <c r="F284" s="261"/>
      <c r="G284" s="261"/>
      <c r="H284" s="261"/>
      <c r="I284" s="261"/>
      <c r="J284" s="261"/>
      <c r="K284" s="261"/>
      <c r="L284" s="262"/>
      <c r="M284" s="261"/>
      <c r="N284" s="262"/>
      <c r="O284" s="263"/>
      <c r="P284" s="263"/>
      <c r="Q284" s="264"/>
      <c r="R284" s="264"/>
      <c r="S284" s="264"/>
      <c r="T284" s="264"/>
      <c r="U284" s="264"/>
      <c r="V284" s="261"/>
      <c r="W284" s="261"/>
      <c r="X284" s="261"/>
      <c r="Y284" s="313"/>
      <c r="Z284" s="313"/>
      <c r="AA284" s="1534"/>
      <c r="AB284" s="1534"/>
      <c r="AC284" s="1534"/>
      <c r="AD284" s="1534"/>
      <c r="AE284" s="1534"/>
      <c r="AF284" s="1534"/>
      <c r="AG284" s="1534"/>
      <c r="AH284" s="1534"/>
      <c r="AI284" s="1534"/>
      <c r="AJ284" s="1534"/>
      <c r="AK284" s="1534"/>
      <c r="AL284" s="1534"/>
      <c r="AM284" s="1534"/>
      <c r="AN284" s="1534"/>
      <c r="AO284" s="1534"/>
      <c r="AP284" s="1534"/>
      <c r="AQ284" s="1534"/>
      <c r="AR284" s="1534"/>
      <c r="AS284" s="1534"/>
      <c r="AT284" s="1534"/>
      <c r="AU284" s="1534"/>
      <c r="AV284" s="1534"/>
      <c r="AW284" s="1534"/>
      <c r="AX284" s="1534"/>
      <c r="AY284" s="1534"/>
      <c r="AZ284" s="1534"/>
      <c r="BA284" s="1534"/>
      <c r="BB284" s="1534"/>
      <c r="BC284" s="1534"/>
      <c r="BD284" s="1534"/>
      <c r="BE284" s="1534"/>
      <c r="BF284" s="1534"/>
      <c r="BG284" s="1534"/>
      <c r="BH284" s="1534"/>
      <c r="BI284" s="1534"/>
      <c r="BJ284" s="1534"/>
      <c r="BK284" s="1534"/>
      <c r="BL284" s="1534"/>
      <c r="BM284" s="1534"/>
      <c r="BN284" s="1534"/>
      <c r="BO284" s="1534"/>
      <c r="BP284" s="1534"/>
      <c r="BQ284" s="1534"/>
      <c r="BR284" s="1534"/>
      <c r="BS284" s="1534"/>
      <c r="BT284" s="1534"/>
      <c r="BU284" s="1534"/>
      <c r="BV284" s="1534"/>
      <c r="BW284" s="1534"/>
      <c r="BX284" s="1534"/>
      <c r="BY284" s="1534"/>
      <c r="BZ284" s="1534"/>
      <c r="CA284" s="1534"/>
      <c r="CB284" s="1534"/>
      <c r="CC284" s="1534"/>
      <c r="CD284" s="1534"/>
      <c r="CE284" s="1534"/>
      <c r="CF284" s="1534"/>
      <c r="CG284" s="1534"/>
      <c r="CH284" s="1534"/>
      <c r="CI284" s="1534"/>
      <c r="CJ284" s="1534"/>
      <c r="CK284" s="1534"/>
      <c r="CL284" s="1534"/>
      <c r="CM284" s="1534"/>
      <c r="CN284" s="1534"/>
      <c r="CO284" s="1534"/>
      <c r="CP284" s="1534"/>
      <c r="CQ284" s="1534"/>
      <c r="CR284" s="1534"/>
      <c r="CS284" s="1534"/>
      <c r="CT284" s="1534"/>
    </row>
    <row r="285" spans="1:98" s="1535" customFormat="1" ht="15.75" customHeight="1" x14ac:dyDescent="0.35">
      <c r="A285" s="261"/>
      <c r="B285" s="261"/>
      <c r="C285" s="261"/>
      <c r="D285" s="261"/>
      <c r="E285" s="261"/>
      <c r="F285" s="261"/>
      <c r="G285" s="261"/>
      <c r="H285" s="261"/>
      <c r="I285" s="261"/>
      <c r="J285" s="261"/>
      <c r="K285" s="261"/>
      <c r="L285" s="262"/>
      <c r="M285" s="261"/>
      <c r="N285" s="262"/>
      <c r="O285" s="263"/>
      <c r="P285" s="263"/>
      <c r="Q285" s="264"/>
      <c r="R285" s="264"/>
      <c r="S285" s="264"/>
      <c r="T285" s="264"/>
      <c r="U285" s="264"/>
      <c r="V285" s="261"/>
      <c r="W285" s="261"/>
      <c r="X285" s="261"/>
      <c r="Y285" s="313"/>
      <c r="Z285" s="313"/>
      <c r="AA285" s="1534"/>
      <c r="AB285" s="1534"/>
      <c r="AC285" s="1534"/>
      <c r="AD285" s="1534"/>
      <c r="AE285" s="1534"/>
      <c r="AF285" s="1534"/>
      <c r="AG285" s="1534"/>
      <c r="AH285" s="1534"/>
      <c r="AI285" s="1534"/>
      <c r="AJ285" s="1534"/>
      <c r="AK285" s="1534"/>
      <c r="AL285" s="1534"/>
      <c r="AM285" s="1534"/>
      <c r="AN285" s="1534"/>
      <c r="AO285" s="1534"/>
      <c r="AP285" s="1534"/>
      <c r="AQ285" s="1534"/>
      <c r="AR285" s="1534"/>
      <c r="AS285" s="1534"/>
      <c r="AT285" s="1534"/>
      <c r="AU285" s="1534"/>
      <c r="AV285" s="1534"/>
      <c r="AW285" s="1534"/>
      <c r="AX285" s="1534"/>
      <c r="AY285" s="1534"/>
      <c r="AZ285" s="1534"/>
      <c r="BA285" s="1534"/>
      <c r="BB285" s="1534"/>
      <c r="BC285" s="1534"/>
      <c r="BD285" s="1534"/>
      <c r="BE285" s="1534"/>
      <c r="BF285" s="1534"/>
      <c r="BG285" s="1534"/>
      <c r="BH285" s="1534"/>
      <c r="BI285" s="1534"/>
      <c r="BJ285" s="1534"/>
      <c r="BK285" s="1534"/>
      <c r="BL285" s="1534"/>
      <c r="BM285" s="1534"/>
      <c r="BN285" s="1534"/>
      <c r="BO285" s="1534"/>
      <c r="BP285" s="1534"/>
      <c r="BQ285" s="1534"/>
      <c r="BR285" s="1534"/>
      <c r="BS285" s="1534"/>
      <c r="BT285" s="1534"/>
      <c r="BU285" s="1534"/>
      <c r="BV285" s="1534"/>
      <c r="BW285" s="1534"/>
      <c r="BX285" s="1534"/>
      <c r="BY285" s="1534"/>
      <c r="BZ285" s="1534"/>
      <c r="CA285" s="1534"/>
      <c r="CB285" s="1534"/>
      <c r="CC285" s="1534"/>
      <c r="CD285" s="1534"/>
      <c r="CE285" s="1534"/>
      <c r="CF285" s="1534"/>
      <c r="CG285" s="1534"/>
      <c r="CH285" s="1534"/>
      <c r="CI285" s="1534"/>
      <c r="CJ285" s="1534"/>
      <c r="CK285" s="1534"/>
      <c r="CL285" s="1534"/>
      <c r="CM285" s="1534"/>
      <c r="CN285" s="1534"/>
      <c r="CO285" s="1534"/>
      <c r="CP285" s="1534"/>
      <c r="CQ285" s="1534"/>
      <c r="CR285" s="1534"/>
      <c r="CS285" s="1534"/>
      <c r="CT285" s="1534"/>
    </row>
    <row r="286" spans="1:98" s="1535" customFormat="1" ht="15.75" customHeight="1" x14ac:dyDescent="0.35">
      <c r="A286" s="261"/>
      <c r="B286" s="261"/>
      <c r="C286" s="261"/>
      <c r="D286" s="261"/>
      <c r="E286" s="261"/>
      <c r="F286" s="261"/>
      <c r="G286" s="261"/>
      <c r="H286" s="261"/>
      <c r="I286" s="261"/>
      <c r="J286" s="261"/>
      <c r="K286" s="261"/>
      <c r="L286" s="262"/>
      <c r="M286" s="261"/>
      <c r="N286" s="262"/>
      <c r="O286" s="263"/>
      <c r="P286" s="263"/>
      <c r="Q286" s="264"/>
      <c r="R286" s="264"/>
      <c r="S286" s="264"/>
      <c r="T286" s="264"/>
      <c r="U286" s="264"/>
      <c r="V286" s="261"/>
      <c r="W286" s="261"/>
      <c r="X286" s="261"/>
      <c r="Y286" s="313"/>
      <c r="Z286" s="313"/>
      <c r="AA286" s="1534"/>
      <c r="AB286" s="1534"/>
      <c r="AC286" s="1534"/>
      <c r="AD286" s="1534"/>
      <c r="AE286" s="1534"/>
      <c r="AF286" s="1534"/>
      <c r="AG286" s="1534"/>
      <c r="AH286" s="1534"/>
      <c r="AI286" s="1534"/>
      <c r="AJ286" s="1534"/>
      <c r="AK286" s="1534"/>
      <c r="AL286" s="1534"/>
      <c r="AM286" s="1534"/>
      <c r="AN286" s="1534"/>
      <c r="AO286" s="1534"/>
      <c r="AP286" s="1534"/>
      <c r="AQ286" s="1534"/>
      <c r="AR286" s="1534"/>
      <c r="AS286" s="1534"/>
      <c r="AT286" s="1534"/>
      <c r="AU286" s="1534"/>
      <c r="AV286" s="1534"/>
      <c r="AW286" s="1534"/>
      <c r="AX286" s="1534"/>
      <c r="AY286" s="1534"/>
      <c r="AZ286" s="1534"/>
      <c r="BA286" s="1534"/>
      <c r="BB286" s="1534"/>
      <c r="BC286" s="1534"/>
      <c r="BD286" s="1534"/>
      <c r="BE286" s="1534"/>
      <c r="BF286" s="1534"/>
      <c r="BG286" s="1534"/>
      <c r="BH286" s="1534"/>
      <c r="BI286" s="1534"/>
      <c r="BJ286" s="1534"/>
      <c r="BK286" s="1534"/>
      <c r="BL286" s="1534"/>
      <c r="BM286" s="1534"/>
      <c r="BN286" s="1534"/>
      <c r="BO286" s="1534"/>
      <c r="BP286" s="1534"/>
      <c r="BQ286" s="1534"/>
      <c r="BR286" s="1534"/>
      <c r="BS286" s="1534"/>
      <c r="BT286" s="1534"/>
      <c r="BU286" s="1534"/>
      <c r="BV286" s="1534"/>
      <c r="BW286" s="1534"/>
      <c r="BX286" s="1534"/>
      <c r="BY286" s="1534"/>
      <c r="BZ286" s="1534"/>
      <c r="CA286" s="1534"/>
      <c r="CB286" s="1534"/>
      <c r="CC286" s="1534"/>
      <c r="CD286" s="1534"/>
      <c r="CE286" s="1534"/>
      <c r="CF286" s="1534"/>
      <c r="CG286" s="1534"/>
      <c r="CH286" s="1534"/>
      <c r="CI286" s="1534"/>
      <c r="CJ286" s="1534"/>
      <c r="CK286" s="1534"/>
      <c r="CL286" s="1534"/>
      <c r="CM286" s="1534"/>
      <c r="CN286" s="1534"/>
      <c r="CO286" s="1534"/>
      <c r="CP286" s="1534"/>
      <c r="CQ286" s="1534"/>
      <c r="CR286" s="1534"/>
      <c r="CS286" s="1534"/>
      <c r="CT286" s="1534"/>
    </row>
    <row r="287" spans="1:98" s="1535" customFormat="1" ht="15.75" customHeight="1" x14ac:dyDescent="0.35">
      <c r="A287" s="261"/>
      <c r="B287" s="261"/>
      <c r="C287" s="261"/>
      <c r="D287" s="261"/>
      <c r="E287" s="261"/>
      <c r="F287" s="261"/>
      <c r="G287" s="261"/>
      <c r="H287" s="261"/>
      <c r="I287" s="261"/>
      <c r="J287" s="261"/>
      <c r="K287" s="261"/>
      <c r="L287" s="262"/>
      <c r="M287" s="261"/>
      <c r="N287" s="262"/>
      <c r="O287" s="263"/>
      <c r="P287" s="263"/>
      <c r="Q287" s="264"/>
      <c r="R287" s="264"/>
      <c r="S287" s="264"/>
      <c r="T287" s="264"/>
      <c r="U287" s="264"/>
      <c r="V287" s="261"/>
      <c r="W287" s="261"/>
      <c r="X287" s="261"/>
      <c r="Y287" s="313"/>
      <c r="Z287" s="313"/>
      <c r="AA287" s="1534"/>
      <c r="AB287" s="1534"/>
      <c r="AC287" s="1534"/>
      <c r="AD287" s="1534"/>
      <c r="AE287" s="1534"/>
      <c r="AF287" s="1534"/>
      <c r="AG287" s="1534"/>
      <c r="AH287" s="1534"/>
      <c r="AI287" s="1534"/>
      <c r="AJ287" s="1534"/>
      <c r="AK287" s="1534"/>
      <c r="AL287" s="1534"/>
      <c r="AM287" s="1534"/>
      <c r="AN287" s="1534"/>
      <c r="AO287" s="1534"/>
      <c r="AP287" s="1534"/>
      <c r="AQ287" s="1534"/>
      <c r="AR287" s="1534"/>
      <c r="AS287" s="1534"/>
      <c r="AT287" s="1534"/>
      <c r="AU287" s="1534"/>
      <c r="AV287" s="1534"/>
      <c r="AW287" s="1534"/>
      <c r="AX287" s="1534"/>
      <c r="AY287" s="1534"/>
      <c r="AZ287" s="1534"/>
      <c r="BA287" s="1534"/>
      <c r="BB287" s="1534"/>
      <c r="BC287" s="1534"/>
      <c r="BD287" s="1534"/>
      <c r="BE287" s="1534"/>
      <c r="BF287" s="1534"/>
      <c r="BG287" s="1534"/>
      <c r="BH287" s="1534"/>
      <c r="BI287" s="1534"/>
      <c r="BJ287" s="1534"/>
      <c r="BK287" s="1534"/>
      <c r="BL287" s="1534"/>
      <c r="BM287" s="1534"/>
      <c r="BN287" s="1534"/>
      <c r="BO287" s="1534"/>
      <c r="BP287" s="1534"/>
      <c r="BQ287" s="1534"/>
      <c r="BR287" s="1534"/>
      <c r="BS287" s="1534"/>
      <c r="BT287" s="1534"/>
      <c r="BU287" s="1534"/>
      <c r="BV287" s="1534"/>
      <c r="BW287" s="1534"/>
      <c r="BX287" s="1534"/>
      <c r="BY287" s="1534"/>
      <c r="BZ287" s="1534"/>
      <c r="CA287" s="1534"/>
      <c r="CB287" s="1534"/>
      <c r="CC287" s="1534"/>
      <c r="CD287" s="1534"/>
      <c r="CE287" s="1534"/>
      <c r="CF287" s="1534"/>
      <c r="CG287" s="1534"/>
      <c r="CH287" s="1534"/>
      <c r="CI287" s="1534"/>
      <c r="CJ287" s="1534"/>
      <c r="CK287" s="1534"/>
      <c r="CL287" s="1534"/>
      <c r="CM287" s="1534"/>
      <c r="CN287" s="1534"/>
      <c r="CO287" s="1534"/>
      <c r="CP287" s="1534"/>
      <c r="CQ287" s="1534"/>
      <c r="CR287" s="1534"/>
      <c r="CS287" s="1534"/>
      <c r="CT287" s="1534"/>
    </row>
    <row r="288" spans="1:98" s="1535" customFormat="1" ht="15.75" customHeight="1" x14ac:dyDescent="0.35">
      <c r="A288" s="261"/>
      <c r="B288" s="261"/>
      <c r="C288" s="261"/>
      <c r="D288" s="261"/>
      <c r="E288" s="261"/>
      <c r="F288" s="261"/>
      <c r="G288" s="261"/>
      <c r="H288" s="261"/>
      <c r="I288" s="261"/>
      <c r="J288" s="261"/>
      <c r="K288" s="261"/>
      <c r="L288" s="262"/>
      <c r="M288" s="261"/>
      <c r="N288" s="262"/>
      <c r="O288" s="263"/>
      <c r="P288" s="263"/>
      <c r="Q288" s="264"/>
      <c r="R288" s="264"/>
      <c r="S288" s="264"/>
      <c r="T288" s="264"/>
      <c r="U288" s="264"/>
      <c r="V288" s="261"/>
      <c r="W288" s="261"/>
      <c r="X288" s="261"/>
      <c r="Y288" s="313"/>
      <c r="Z288" s="313"/>
      <c r="AA288" s="1534"/>
      <c r="AB288" s="1534"/>
      <c r="AC288" s="1534"/>
      <c r="AD288" s="1534"/>
      <c r="AE288" s="1534"/>
      <c r="AF288" s="1534"/>
      <c r="AG288" s="1534"/>
      <c r="AH288" s="1534"/>
      <c r="AI288" s="1534"/>
      <c r="AJ288" s="1534"/>
      <c r="AK288" s="1534"/>
      <c r="AL288" s="1534"/>
      <c r="AM288" s="1534"/>
      <c r="AN288" s="1534"/>
      <c r="AO288" s="1534"/>
      <c r="AP288" s="1534"/>
      <c r="AQ288" s="1534"/>
      <c r="AR288" s="1534"/>
      <c r="AS288" s="1534"/>
      <c r="AT288" s="1534"/>
      <c r="AU288" s="1534"/>
      <c r="AV288" s="1534"/>
      <c r="AW288" s="1534"/>
      <c r="AX288" s="1534"/>
      <c r="AY288" s="1534"/>
      <c r="AZ288" s="1534"/>
      <c r="BA288" s="1534"/>
      <c r="BB288" s="1534"/>
      <c r="BC288" s="1534"/>
      <c r="BD288" s="1534"/>
      <c r="BE288" s="1534"/>
      <c r="BF288" s="1534"/>
      <c r="BG288" s="1534"/>
      <c r="BH288" s="1534"/>
      <c r="BI288" s="1534"/>
      <c r="BJ288" s="1534"/>
      <c r="BK288" s="1534"/>
      <c r="BL288" s="1534"/>
      <c r="BM288" s="1534"/>
      <c r="BN288" s="1534"/>
      <c r="BO288" s="1534"/>
      <c r="BP288" s="1534"/>
      <c r="BQ288" s="1534"/>
      <c r="BR288" s="1534"/>
      <c r="BS288" s="1534"/>
      <c r="BT288" s="1534"/>
      <c r="BU288" s="1534"/>
      <c r="BV288" s="1534"/>
      <c r="BW288" s="1534"/>
      <c r="BX288" s="1534"/>
      <c r="BY288" s="1534"/>
      <c r="BZ288" s="1534"/>
      <c r="CA288" s="1534"/>
      <c r="CB288" s="1534"/>
      <c r="CC288" s="1534"/>
      <c r="CD288" s="1534"/>
      <c r="CE288" s="1534"/>
      <c r="CF288" s="1534"/>
      <c r="CG288" s="1534"/>
      <c r="CH288" s="1534"/>
      <c r="CI288" s="1534"/>
      <c r="CJ288" s="1534"/>
      <c r="CK288" s="1534"/>
      <c r="CL288" s="1534"/>
      <c r="CM288" s="1534"/>
      <c r="CN288" s="1534"/>
      <c r="CO288" s="1534"/>
      <c r="CP288" s="1534"/>
      <c r="CQ288" s="1534"/>
      <c r="CR288" s="1534"/>
      <c r="CS288" s="1534"/>
      <c r="CT288" s="1534"/>
    </row>
    <row r="289" spans="1:98" s="1535" customFormat="1" ht="15.75" customHeight="1" x14ac:dyDescent="0.35">
      <c r="A289" s="261"/>
      <c r="B289" s="261"/>
      <c r="C289" s="261"/>
      <c r="D289" s="261"/>
      <c r="E289" s="261"/>
      <c r="F289" s="261"/>
      <c r="G289" s="261"/>
      <c r="H289" s="261"/>
      <c r="I289" s="261"/>
      <c r="J289" s="261"/>
      <c r="K289" s="261"/>
      <c r="L289" s="262"/>
      <c r="M289" s="261"/>
      <c r="N289" s="262"/>
      <c r="O289" s="263"/>
      <c r="P289" s="263"/>
      <c r="Q289" s="264"/>
      <c r="R289" s="264"/>
      <c r="S289" s="264"/>
      <c r="T289" s="264"/>
      <c r="U289" s="264"/>
      <c r="V289" s="261"/>
      <c r="W289" s="261"/>
      <c r="X289" s="261"/>
      <c r="Y289" s="313"/>
      <c r="Z289" s="313"/>
      <c r="AA289" s="1534"/>
      <c r="AB289" s="1534"/>
      <c r="AC289" s="1534"/>
      <c r="AD289" s="1534"/>
      <c r="AE289" s="1534"/>
      <c r="AF289" s="1534"/>
      <c r="AG289" s="1534"/>
      <c r="AH289" s="1534"/>
      <c r="AI289" s="1534"/>
      <c r="AJ289" s="1534"/>
      <c r="AK289" s="1534"/>
      <c r="AL289" s="1534"/>
      <c r="AM289" s="1534"/>
      <c r="AN289" s="1534"/>
      <c r="AO289" s="1534"/>
      <c r="AP289" s="1534"/>
      <c r="AQ289" s="1534"/>
      <c r="AR289" s="1534"/>
      <c r="AS289" s="1534"/>
      <c r="AT289" s="1534"/>
      <c r="AU289" s="1534"/>
      <c r="AV289" s="1534"/>
      <c r="AW289" s="1534"/>
      <c r="AX289" s="1534"/>
      <c r="AY289" s="1534"/>
      <c r="AZ289" s="1534"/>
      <c r="BA289" s="1534"/>
      <c r="BB289" s="1534"/>
      <c r="BC289" s="1534"/>
      <c r="BD289" s="1534"/>
      <c r="BE289" s="1534"/>
      <c r="BF289" s="1534"/>
      <c r="BG289" s="1534"/>
      <c r="BH289" s="1534"/>
      <c r="BI289" s="1534"/>
      <c r="BJ289" s="1534"/>
      <c r="BK289" s="1534"/>
      <c r="BL289" s="1534"/>
      <c r="BM289" s="1534"/>
      <c r="BN289" s="1534"/>
      <c r="BO289" s="1534"/>
      <c r="BP289" s="1534"/>
      <c r="BQ289" s="1534"/>
      <c r="BR289" s="1534"/>
      <c r="BS289" s="1534"/>
      <c r="BT289" s="1534"/>
      <c r="BU289" s="1534"/>
      <c r="BV289" s="1534"/>
      <c r="BW289" s="1534"/>
      <c r="BX289" s="1534"/>
      <c r="BY289" s="1534"/>
      <c r="BZ289" s="1534"/>
      <c r="CA289" s="1534"/>
      <c r="CB289" s="1534"/>
      <c r="CC289" s="1534"/>
      <c r="CD289" s="1534"/>
      <c r="CE289" s="1534"/>
      <c r="CF289" s="1534"/>
      <c r="CG289" s="1534"/>
      <c r="CH289" s="1534"/>
      <c r="CI289" s="1534"/>
      <c r="CJ289" s="1534"/>
      <c r="CK289" s="1534"/>
      <c r="CL289" s="1534"/>
      <c r="CM289" s="1534"/>
      <c r="CN289" s="1534"/>
      <c r="CO289" s="1534"/>
      <c r="CP289" s="1534"/>
      <c r="CQ289" s="1534"/>
      <c r="CR289" s="1534"/>
      <c r="CS289" s="1534"/>
      <c r="CT289" s="1534"/>
    </row>
    <row r="290" spans="1:98" s="1535" customFormat="1" ht="15.75" customHeight="1" x14ac:dyDescent="0.35">
      <c r="A290" s="261"/>
      <c r="B290" s="261"/>
      <c r="C290" s="261"/>
      <c r="D290" s="261"/>
      <c r="E290" s="261"/>
      <c r="F290" s="261"/>
      <c r="G290" s="261"/>
      <c r="H290" s="261"/>
      <c r="I290" s="261"/>
      <c r="J290" s="261"/>
      <c r="K290" s="261"/>
      <c r="L290" s="262"/>
      <c r="M290" s="261"/>
      <c r="N290" s="262"/>
      <c r="O290" s="263"/>
      <c r="P290" s="263"/>
      <c r="Q290" s="264"/>
      <c r="R290" s="264"/>
      <c r="S290" s="264"/>
      <c r="T290" s="264"/>
      <c r="U290" s="264"/>
      <c r="V290" s="261"/>
      <c r="W290" s="261"/>
      <c r="X290" s="261"/>
      <c r="Y290" s="313"/>
      <c r="Z290" s="313"/>
      <c r="AA290" s="1534"/>
      <c r="AB290" s="1534"/>
      <c r="AC290" s="1534"/>
      <c r="AD290" s="1534"/>
      <c r="AE290" s="1534"/>
      <c r="AF290" s="1534"/>
      <c r="AG290" s="1534"/>
      <c r="AH290" s="1534"/>
      <c r="AI290" s="1534"/>
      <c r="AJ290" s="1534"/>
      <c r="AK290" s="1534"/>
      <c r="AL290" s="1534"/>
      <c r="AM290" s="1534"/>
      <c r="AN290" s="1534"/>
      <c r="AO290" s="1534"/>
      <c r="AP290" s="1534"/>
      <c r="AQ290" s="1534"/>
      <c r="AR290" s="1534"/>
      <c r="AS290" s="1534"/>
      <c r="AT290" s="1534"/>
      <c r="AU290" s="1534"/>
      <c r="AV290" s="1534"/>
      <c r="AW290" s="1534"/>
      <c r="AX290" s="1534"/>
      <c r="AY290" s="1534"/>
      <c r="AZ290" s="1534"/>
      <c r="BA290" s="1534"/>
      <c r="BB290" s="1534"/>
      <c r="BC290" s="1534"/>
      <c r="BD290" s="1534"/>
      <c r="BE290" s="1534"/>
      <c r="BF290" s="1534"/>
      <c r="BG290" s="1534"/>
      <c r="BH290" s="1534"/>
      <c r="BI290" s="1534"/>
      <c r="BJ290" s="1534"/>
      <c r="BK290" s="1534"/>
      <c r="BL290" s="1534"/>
      <c r="BM290" s="1534"/>
      <c r="BN290" s="1534"/>
      <c r="BO290" s="1534"/>
      <c r="BP290" s="1534"/>
      <c r="BQ290" s="1534"/>
      <c r="BR290" s="1534"/>
      <c r="BS290" s="1534"/>
      <c r="BT290" s="1534"/>
      <c r="BU290" s="1534"/>
      <c r="BV290" s="1534"/>
      <c r="BW290" s="1534"/>
      <c r="BX290" s="1534"/>
      <c r="BY290" s="1534"/>
      <c r="BZ290" s="1534"/>
      <c r="CA290" s="1534"/>
      <c r="CB290" s="1534"/>
      <c r="CC290" s="1534"/>
      <c r="CD290" s="1534"/>
      <c r="CE290" s="1534"/>
      <c r="CF290" s="1534"/>
      <c r="CG290" s="1534"/>
      <c r="CH290" s="1534"/>
      <c r="CI290" s="1534"/>
      <c r="CJ290" s="1534"/>
      <c r="CK290" s="1534"/>
      <c r="CL290" s="1534"/>
      <c r="CM290" s="1534"/>
      <c r="CN290" s="1534"/>
      <c r="CO290" s="1534"/>
      <c r="CP290" s="1534"/>
      <c r="CQ290" s="1534"/>
      <c r="CR290" s="1534"/>
      <c r="CS290" s="1534"/>
      <c r="CT290" s="1534"/>
    </row>
    <row r="291" spans="1:98" s="1535" customFormat="1" ht="15.75" customHeight="1" x14ac:dyDescent="0.35">
      <c r="A291" s="261"/>
      <c r="B291" s="261"/>
      <c r="C291" s="261"/>
      <c r="D291" s="261"/>
      <c r="E291" s="261"/>
      <c r="F291" s="261"/>
      <c r="G291" s="261"/>
      <c r="H291" s="261"/>
      <c r="I291" s="261"/>
      <c r="J291" s="261"/>
      <c r="K291" s="261"/>
      <c r="L291" s="262"/>
      <c r="M291" s="261"/>
      <c r="N291" s="262"/>
      <c r="O291" s="263"/>
      <c r="P291" s="263"/>
      <c r="Q291" s="264"/>
      <c r="R291" s="264"/>
      <c r="S291" s="264"/>
      <c r="T291" s="264"/>
      <c r="U291" s="264"/>
      <c r="V291" s="261"/>
      <c r="W291" s="261"/>
      <c r="X291" s="261"/>
      <c r="Y291" s="313"/>
      <c r="Z291" s="313"/>
      <c r="AA291" s="1534"/>
      <c r="AB291" s="1534"/>
      <c r="AC291" s="1534"/>
      <c r="AD291" s="1534"/>
      <c r="AE291" s="1534"/>
      <c r="AF291" s="1534"/>
      <c r="AG291" s="1534"/>
      <c r="AH291" s="1534"/>
      <c r="AI291" s="1534"/>
      <c r="AJ291" s="1534"/>
      <c r="AK291" s="1534"/>
      <c r="AL291" s="1534"/>
      <c r="AM291" s="1534"/>
      <c r="AN291" s="1534"/>
      <c r="AO291" s="1534"/>
      <c r="AP291" s="1534"/>
      <c r="AQ291" s="1534"/>
      <c r="AR291" s="1534"/>
      <c r="AS291" s="1534"/>
      <c r="AT291" s="1534"/>
      <c r="AU291" s="1534"/>
      <c r="AV291" s="1534"/>
      <c r="AW291" s="1534"/>
      <c r="AX291" s="1534"/>
      <c r="AY291" s="1534"/>
      <c r="AZ291" s="1534"/>
      <c r="BA291" s="1534"/>
      <c r="BB291" s="1534"/>
      <c r="BC291" s="1534"/>
      <c r="BD291" s="1534"/>
      <c r="BE291" s="1534"/>
      <c r="BF291" s="1534"/>
      <c r="BG291" s="1534"/>
      <c r="BH291" s="1534"/>
      <c r="BI291" s="1534"/>
      <c r="BJ291" s="1534"/>
      <c r="BK291" s="1534"/>
      <c r="BL291" s="1534"/>
      <c r="BM291" s="1534"/>
      <c r="BN291" s="1534"/>
      <c r="BO291" s="1534"/>
      <c r="BP291" s="1534"/>
      <c r="BQ291" s="1534"/>
      <c r="BR291" s="1534"/>
      <c r="BS291" s="1534"/>
      <c r="BT291" s="1534"/>
      <c r="BU291" s="1534"/>
      <c r="BV291" s="1534"/>
      <c r="BW291" s="1534"/>
      <c r="BX291" s="1534"/>
      <c r="BY291" s="1534"/>
      <c r="BZ291" s="1534"/>
      <c r="CA291" s="1534"/>
      <c r="CB291" s="1534"/>
      <c r="CC291" s="1534"/>
      <c r="CD291" s="1534"/>
      <c r="CE291" s="1534"/>
      <c r="CF291" s="1534"/>
      <c r="CG291" s="1534"/>
      <c r="CH291" s="1534"/>
      <c r="CI291" s="1534"/>
      <c r="CJ291" s="1534"/>
      <c r="CK291" s="1534"/>
      <c r="CL291" s="1534"/>
      <c r="CM291" s="1534"/>
      <c r="CN291" s="1534"/>
      <c r="CO291" s="1534"/>
      <c r="CP291" s="1534"/>
      <c r="CQ291" s="1534"/>
      <c r="CR291" s="1534"/>
      <c r="CS291" s="1534"/>
      <c r="CT291" s="1534"/>
    </row>
    <row r="292" spans="1:98" s="1535" customFormat="1" ht="15.75" customHeight="1" x14ac:dyDescent="0.35">
      <c r="A292" s="261"/>
      <c r="B292" s="261"/>
      <c r="C292" s="261"/>
      <c r="D292" s="261"/>
      <c r="E292" s="261"/>
      <c r="F292" s="261"/>
      <c r="G292" s="261"/>
      <c r="H292" s="261"/>
      <c r="I292" s="261"/>
      <c r="J292" s="261"/>
      <c r="K292" s="261"/>
      <c r="L292" s="262"/>
      <c r="M292" s="261"/>
      <c r="N292" s="262"/>
      <c r="O292" s="263"/>
      <c r="P292" s="263"/>
      <c r="Q292" s="264"/>
      <c r="R292" s="264"/>
      <c r="S292" s="264"/>
      <c r="T292" s="264"/>
      <c r="U292" s="264"/>
      <c r="V292" s="261"/>
      <c r="W292" s="261"/>
      <c r="X292" s="261"/>
      <c r="Y292" s="313"/>
      <c r="Z292" s="313"/>
      <c r="AA292" s="1534"/>
      <c r="AB292" s="1534"/>
      <c r="AC292" s="1534"/>
      <c r="AD292" s="1534"/>
      <c r="AE292" s="1534"/>
      <c r="AF292" s="1534"/>
      <c r="AG292" s="1534"/>
      <c r="AH292" s="1534"/>
      <c r="AI292" s="1534"/>
      <c r="AJ292" s="1534"/>
      <c r="AK292" s="1534"/>
      <c r="AL292" s="1534"/>
      <c r="AM292" s="1534"/>
      <c r="AN292" s="1534"/>
      <c r="AO292" s="1534"/>
      <c r="AP292" s="1534"/>
      <c r="AQ292" s="1534"/>
      <c r="AR292" s="1534"/>
      <c r="AS292" s="1534"/>
      <c r="AT292" s="1534"/>
      <c r="AU292" s="1534"/>
      <c r="AV292" s="1534"/>
      <c r="AW292" s="1534"/>
      <c r="AX292" s="1534"/>
      <c r="AY292" s="1534"/>
      <c r="AZ292" s="1534"/>
      <c r="BA292" s="1534"/>
      <c r="BB292" s="1534"/>
      <c r="BC292" s="1534"/>
      <c r="BD292" s="1534"/>
      <c r="BE292" s="1534"/>
      <c r="BF292" s="1534"/>
      <c r="BG292" s="1534"/>
      <c r="BH292" s="1534"/>
      <c r="BI292" s="1534"/>
      <c r="BJ292" s="1534"/>
      <c r="BK292" s="1534"/>
      <c r="BL292" s="1534"/>
      <c r="BM292" s="1534"/>
      <c r="BN292" s="1534"/>
      <c r="BO292" s="1534"/>
      <c r="BP292" s="1534"/>
      <c r="BQ292" s="1534"/>
      <c r="BR292" s="1534"/>
      <c r="BS292" s="1534"/>
      <c r="BT292" s="1534"/>
      <c r="BU292" s="1534"/>
      <c r="BV292" s="1534"/>
      <c r="BW292" s="1534"/>
      <c r="BX292" s="1534"/>
      <c r="BY292" s="1534"/>
      <c r="BZ292" s="1534"/>
      <c r="CA292" s="1534"/>
      <c r="CB292" s="1534"/>
      <c r="CC292" s="1534"/>
      <c r="CD292" s="1534"/>
      <c r="CE292" s="1534"/>
      <c r="CF292" s="1534"/>
      <c r="CG292" s="1534"/>
      <c r="CH292" s="1534"/>
      <c r="CI292" s="1534"/>
      <c r="CJ292" s="1534"/>
      <c r="CK292" s="1534"/>
      <c r="CL292" s="1534"/>
      <c r="CM292" s="1534"/>
      <c r="CN292" s="1534"/>
      <c r="CO292" s="1534"/>
      <c r="CP292" s="1534"/>
      <c r="CQ292" s="1534"/>
      <c r="CR292" s="1534"/>
      <c r="CS292" s="1534"/>
      <c r="CT292" s="1534"/>
    </row>
    <row r="293" spans="1:98" s="1535" customFormat="1" ht="15.75" customHeight="1" x14ac:dyDescent="0.35">
      <c r="A293" s="261"/>
      <c r="B293" s="261"/>
      <c r="C293" s="261"/>
      <c r="D293" s="261"/>
      <c r="E293" s="261"/>
      <c r="F293" s="261"/>
      <c r="G293" s="261"/>
      <c r="H293" s="261"/>
      <c r="I293" s="261"/>
      <c r="J293" s="261"/>
      <c r="K293" s="261"/>
      <c r="L293" s="262"/>
      <c r="M293" s="261"/>
      <c r="N293" s="262"/>
      <c r="O293" s="263"/>
      <c r="P293" s="263"/>
      <c r="Q293" s="264"/>
      <c r="R293" s="264"/>
      <c r="S293" s="264"/>
      <c r="T293" s="264"/>
      <c r="U293" s="264"/>
      <c r="V293" s="261"/>
      <c r="W293" s="261"/>
      <c r="X293" s="261"/>
      <c r="Y293" s="313"/>
      <c r="Z293" s="313"/>
      <c r="AA293" s="1534"/>
      <c r="AB293" s="1534"/>
      <c r="AC293" s="1534"/>
      <c r="AD293" s="1534"/>
      <c r="AE293" s="1534"/>
      <c r="AF293" s="1534"/>
      <c r="AG293" s="1534"/>
      <c r="AH293" s="1534"/>
      <c r="AI293" s="1534"/>
      <c r="AJ293" s="1534"/>
      <c r="AK293" s="1534"/>
      <c r="AL293" s="1534"/>
      <c r="AM293" s="1534"/>
      <c r="AN293" s="1534"/>
      <c r="AO293" s="1534"/>
      <c r="AP293" s="1534"/>
      <c r="AQ293" s="1534"/>
      <c r="AR293" s="1534"/>
      <c r="AS293" s="1534"/>
      <c r="AT293" s="1534"/>
      <c r="AU293" s="1534"/>
      <c r="AV293" s="1534"/>
      <c r="AW293" s="1534"/>
      <c r="AX293" s="1534"/>
      <c r="AY293" s="1534"/>
      <c r="AZ293" s="1534"/>
      <c r="BA293" s="1534"/>
      <c r="BB293" s="1534"/>
      <c r="BC293" s="1534"/>
      <c r="BD293" s="1534"/>
      <c r="BE293" s="1534"/>
      <c r="BF293" s="1534"/>
      <c r="BG293" s="1534"/>
      <c r="BH293" s="1534"/>
      <c r="BI293" s="1534"/>
      <c r="BJ293" s="1534"/>
      <c r="BK293" s="1534"/>
      <c r="BL293" s="1534"/>
      <c r="BM293" s="1534"/>
      <c r="BN293" s="1534"/>
      <c r="BO293" s="1534"/>
      <c r="BP293" s="1534"/>
      <c r="BQ293" s="1534"/>
      <c r="BR293" s="1534"/>
      <c r="BS293" s="1534"/>
      <c r="BT293" s="1534"/>
      <c r="BU293" s="1534"/>
      <c r="BV293" s="1534"/>
      <c r="BW293" s="1534"/>
      <c r="BX293" s="1534"/>
      <c r="BY293" s="1534"/>
      <c r="BZ293" s="1534"/>
      <c r="CA293" s="1534"/>
      <c r="CB293" s="1534"/>
      <c r="CC293" s="1534"/>
      <c r="CD293" s="1534"/>
      <c r="CE293" s="1534"/>
      <c r="CF293" s="1534"/>
      <c r="CG293" s="1534"/>
      <c r="CH293" s="1534"/>
      <c r="CI293" s="1534"/>
      <c r="CJ293" s="1534"/>
      <c r="CK293" s="1534"/>
      <c r="CL293" s="1534"/>
      <c r="CM293" s="1534"/>
      <c r="CN293" s="1534"/>
      <c r="CO293" s="1534"/>
      <c r="CP293" s="1534"/>
      <c r="CQ293" s="1534"/>
      <c r="CR293" s="1534"/>
      <c r="CS293" s="1534"/>
      <c r="CT293" s="1534"/>
    </row>
    <row r="294" spans="1:98" s="1535" customFormat="1" ht="15.75" customHeight="1" x14ac:dyDescent="0.35">
      <c r="A294" s="261"/>
      <c r="B294" s="261"/>
      <c r="C294" s="261"/>
      <c r="D294" s="261"/>
      <c r="E294" s="261"/>
      <c r="F294" s="261"/>
      <c r="G294" s="261"/>
      <c r="H294" s="261"/>
      <c r="I294" s="261"/>
      <c r="J294" s="261"/>
      <c r="K294" s="261"/>
      <c r="L294" s="262"/>
      <c r="M294" s="261"/>
      <c r="N294" s="262"/>
      <c r="O294" s="263"/>
      <c r="P294" s="263"/>
      <c r="Q294" s="264"/>
      <c r="R294" s="264"/>
      <c r="S294" s="264"/>
      <c r="T294" s="264"/>
      <c r="U294" s="264"/>
      <c r="V294" s="261"/>
      <c r="W294" s="261"/>
      <c r="X294" s="261"/>
      <c r="Y294" s="313"/>
      <c r="Z294" s="313"/>
      <c r="AA294" s="1534"/>
      <c r="AB294" s="1534"/>
      <c r="AC294" s="1534"/>
      <c r="AD294" s="1534"/>
      <c r="AE294" s="1534"/>
      <c r="AF294" s="1534"/>
      <c r="AG294" s="1534"/>
      <c r="AH294" s="1534"/>
      <c r="AI294" s="1534"/>
      <c r="AJ294" s="1534"/>
      <c r="AK294" s="1534"/>
      <c r="AL294" s="1534"/>
      <c r="AM294" s="1534"/>
      <c r="AN294" s="1534"/>
      <c r="AO294" s="1534"/>
      <c r="AP294" s="1534"/>
      <c r="AQ294" s="1534"/>
      <c r="AR294" s="1534"/>
      <c r="AS294" s="1534"/>
      <c r="AT294" s="1534"/>
      <c r="AU294" s="1534"/>
      <c r="AV294" s="1534"/>
      <c r="AW294" s="1534"/>
      <c r="AX294" s="1534"/>
      <c r="AY294" s="1534"/>
      <c r="AZ294" s="1534"/>
      <c r="BA294" s="1534"/>
      <c r="BB294" s="1534"/>
      <c r="BC294" s="1534"/>
      <c r="BD294" s="1534"/>
      <c r="BE294" s="1534"/>
      <c r="BF294" s="1534"/>
      <c r="BG294" s="1534"/>
      <c r="BH294" s="1534"/>
      <c r="BI294" s="1534"/>
      <c r="BJ294" s="1534"/>
      <c r="BK294" s="1534"/>
      <c r="BL294" s="1534"/>
      <c r="BM294" s="1534"/>
      <c r="BN294" s="1534"/>
      <c r="BO294" s="1534"/>
      <c r="BP294" s="1534"/>
      <c r="BQ294" s="1534"/>
      <c r="BR294" s="1534"/>
      <c r="BS294" s="1534"/>
      <c r="BT294" s="1534"/>
      <c r="BU294" s="1534"/>
      <c r="BV294" s="1534"/>
      <c r="BW294" s="1534"/>
      <c r="BX294" s="1534"/>
      <c r="BY294" s="1534"/>
      <c r="BZ294" s="1534"/>
      <c r="CA294" s="1534"/>
      <c r="CB294" s="1534"/>
      <c r="CC294" s="1534"/>
      <c r="CD294" s="1534"/>
      <c r="CE294" s="1534"/>
      <c r="CF294" s="1534"/>
      <c r="CG294" s="1534"/>
      <c r="CH294" s="1534"/>
      <c r="CI294" s="1534"/>
      <c r="CJ294" s="1534"/>
      <c r="CK294" s="1534"/>
      <c r="CL294" s="1534"/>
      <c r="CM294" s="1534"/>
      <c r="CN294" s="1534"/>
      <c r="CO294" s="1534"/>
      <c r="CP294" s="1534"/>
      <c r="CQ294" s="1534"/>
      <c r="CR294" s="1534"/>
      <c r="CS294" s="1534"/>
      <c r="CT294" s="1534"/>
    </row>
    <row r="295" spans="1:98" s="1535" customFormat="1" ht="15.75" customHeight="1" x14ac:dyDescent="0.35">
      <c r="A295" s="261"/>
      <c r="B295" s="261"/>
      <c r="C295" s="261"/>
      <c r="D295" s="261"/>
      <c r="E295" s="261"/>
      <c r="F295" s="261"/>
      <c r="G295" s="261"/>
      <c r="H295" s="261"/>
      <c r="I295" s="261"/>
      <c r="J295" s="261"/>
      <c r="K295" s="261"/>
      <c r="L295" s="262"/>
      <c r="M295" s="261"/>
      <c r="N295" s="262"/>
      <c r="O295" s="263"/>
      <c r="P295" s="263"/>
      <c r="Q295" s="264"/>
      <c r="R295" s="264"/>
      <c r="S295" s="264"/>
      <c r="T295" s="264"/>
      <c r="U295" s="264"/>
      <c r="V295" s="261"/>
      <c r="W295" s="261"/>
      <c r="X295" s="261"/>
      <c r="Y295" s="313"/>
      <c r="Z295" s="313"/>
      <c r="AA295" s="1534"/>
      <c r="AB295" s="1534"/>
      <c r="AC295" s="1534"/>
      <c r="AD295" s="1534"/>
      <c r="AE295" s="1534"/>
      <c r="AF295" s="1534"/>
      <c r="AG295" s="1534"/>
      <c r="AH295" s="1534"/>
      <c r="AI295" s="1534"/>
      <c r="AJ295" s="1534"/>
      <c r="AK295" s="1534"/>
      <c r="AL295" s="1534"/>
      <c r="AM295" s="1534"/>
      <c r="AN295" s="1534"/>
      <c r="AO295" s="1534"/>
      <c r="AP295" s="1534"/>
      <c r="AQ295" s="1534"/>
      <c r="AR295" s="1534"/>
      <c r="AS295" s="1534"/>
      <c r="AT295" s="1534"/>
      <c r="AU295" s="1534"/>
      <c r="AV295" s="1534"/>
      <c r="AW295" s="1534"/>
      <c r="AX295" s="1534"/>
      <c r="AY295" s="1534"/>
      <c r="AZ295" s="1534"/>
      <c r="BA295" s="1534"/>
      <c r="BB295" s="1534"/>
      <c r="BC295" s="1534"/>
      <c r="BD295" s="1534"/>
      <c r="BE295" s="1534"/>
      <c r="BF295" s="1534"/>
      <c r="BG295" s="1534"/>
      <c r="BH295" s="1534"/>
      <c r="BI295" s="1534"/>
      <c r="BJ295" s="1534"/>
      <c r="BK295" s="1534"/>
      <c r="BL295" s="1534"/>
      <c r="BM295" s="1534"/>
      <c r="BN295" s="1534"/>
      <c r="BO295" s="1534"/>
      <c r="BP295" s="1534"/>
      <c r="BQ295" s="1534"/>
      <c r="BR295" s="1534"/>
      <c r="BS295" s="1534"/>
      <c r="BT295" s="1534"/>
      <c r="BU295" s="1534"/>
      <c r="BV295" s="1534"/>
      <c r="BW295" s="1534"/>
      <c r="BX295" s="1534"/>
      <c r="BY295" s="1534"/>
      <c r="BZ295" s="1534"/>
      <c r="CA295" s="1534"/>
      <c r="CB295" s="1534"/>
      <c r="CC295" s="1534"/>
      <c r="CD295" s="1534"/>
      <c r="CE295" s="1534"/>
      <c r="CF295" s="1534"/>
      <c r="CG295" s="1534"/>
      <c r="CH295" s="1534"/>
      <c r="CI295" s="1534"/>
      <c r="CJ295" s="1534"/>
      <c r="CK295" s="1534"/>
      <c r="CL295" s="1534"/>
      <c r="CM295" s="1534"/>
      <c r="CN295" s="1534"/>
      <c r="CO295" s="1534"/>
      <c r="CP295" s="1534"/>
      <c r="CQ295" s="1534"/>
      <c r="CR295" s="1534"/>
      <c r="CS295" s="1534"/>
      <c r="CT295" s="1534"/>
    </row>
    <row r="296" spans="1:98" s="1535" customFormat="1" ht="15.75" customHeight="1" x14ac:dyDescent="0.35">
      <c r="A296" s="261"/>
      <c r="B296" s="261"/>
      <c r="C296" s="261"/>
      <c r="D296" s="261"/>
      <c r="E296" s="261"/>
      <c r="F296" s="261"/>
      <c r="G296" s="261"/>
      <c r="H296" s="261"/>
      <c r="I296" s="261"/>
      <c r="J296" s="261"/>
      <c r="K296" s="261"/>
      <c r="L296" s="262"/>
      <c r="M296" s="261"/>
      <c r="N296" s="262"/>
      <c r="O296" s="263"/>
      <c r="P296" s="263"/>
      <c r="Q296" s="264"/>
      <c r="R296" s="264"/>
      <c r="S296" s="264"/>
      <c r="T296" s="264"/>
      <c r="U296" s="264"/>
      <c r="V296" s="261"/>
      <c r="W296" s="261"/>
      <c r="X296" s="261"/>
      <c r="Y296" s="313"/>
      <c r="Z296" s="313"/>
      <c r="AA296" s="1534"/>
      <c r="AB296" s="1534"/>
      <c r="AC296" s="1534"/>
      <c r="AD296" s="1534"/>
      <c r="AE296" s="1534"/>
      <c r="AF296" s="1534"/>
      <c r="AG296" s="1534"/>
      <c r="AH296" s="1534"/>
      <c r="AI296" s="1534"/>
      <c r="AJ296" s="1534"/>
      <c r="AK296" s="1534"/>
      <c r="AL296" s="1534"/>
      <c r="AM296" s="1534"/>
      <c r="AN296" s="1534"/>
      <c r="AO296" s="1534"/>
      <c r="AP296" s="1534"/>
      <c r="AQ296" s="1534"/>
      <c r="AR296" s="1534"/>
      <c r="AS296" s="1534"/>
      <c r="AT296" s="1534"/>
      <c r="AU296" s="1534"/>
      <c r="AV296" s="1534"/>
      <c r="AW296" s="1534"/>
      <c r="AX296" s="1534"/>
      <c r="AY296" s="1534"/>
      <c r="AZ296" s="1534"/>
      <c r="BA296" s="1534"/>
      <c r="BB296" s="1534"/>
      <c r="BC296" s="1534"/>
      <c r="BD296" s="1534"/>
      <c r="BE296" s="1534"/>
      <c r="BF296" s="1534"/>
      <c r="BG296" s="1534"/>
      <c r="BH296" s="1534"/>
      <c r="BI296" s="1534"/>
      <c r="BJ296" s="1534"/>
      <c r="BK296" s="1534"/>
      <c r="BL296" s="1534"/>
      <c r="BM296" s="1534"/>
      <c r="BN296" s="1534"/>
      <c r="BO296" s="1534"/>
      <c r="BP296" s="1534"/>
      <c r="BQ296" s="1534"/>
      <c r="BR296" s="1534"/>
      <c r="BS296" s="1534"/>
      <c r="BT296" s="1534"/>
      <c r="BU296" s="1534"/>
      <c r="BV296" s="1534"/>
      <c r="BW296" s="1534"/>
      <c r="BX296" s="1534"/>
      <c r="BY296" s="1534"/>
      <c r="BZ296" s="1534"/>
      <c r="CA296" s="1534"/>
      <c r="CB296" s="1534"/>
      <c r="CC296" s="1534"/>
      <c r="CD296" s="1534"/>
      <c r="CE296" s="1534"/>
      <c r="CF296" s="1534"/>
      <c r="CG296" s="1534"/>
      <c r="CH296" s="1534"/>
      <c r="CI296" s="1534"/>
      <c r="CJ296" s="1534"/>
      <c r="CK296" s="1534"/>
      <c r="CL296" s="1534"/>
      <c r="CM296" s="1534"/>
      <c r="CN296" s="1534"/>
      <c r="CO296" s="1534"/>
      <c r="CP296" s="1534"/>
      <c r="CQ296" s="1534"/>
      <c r="CR296" s="1534"/>
      <c r="CS296" s="1534"/>
      <c r="CT296" s="1534"/>
    </row>
    <row r="297" spans="1:98" s="1535" customFormat="1" ht="15.75" customHeight="1" x14ac:dyDescent="0.35">
      <c r="A297" s="261"/>
      <c r="B297" s="261"/>
      <c r="C297" s="261"/>
      <c r="D297" s="261"/>
      <c r="E297" s="261"/>
      <c r="F297" s="261"/>
      <c r="G297" s="261"/>
      <c r="H297" s="261"/>
      <c r="I297" s="261"/>
      <c r="J297" s="261"/>
      <c r="K297" s="261"/>
      <c r="L297" s="262"/>
      <c r="M297" s="261"/>
      <c r="N297" s="262"/>
      <c r="O297" s="263"/>
      <c r="P297" s="263"/>
      <c r="Q297" s="264"/>
      <c r="R297" s="264"/>
      <c r="S297" s="264"/>
      <c r="T297" s="264"/>
      <c r="U297" s="264"/>
      <c r="V297" s="261"/>
      <c r="W297" s="261"/>
      <c r="X297" s="261"/>
      <c r="Y297" s="313"/>
      <c r="Z297" s="313"/>
      <c r="AA297" s="1534"/>
      <c r="AB297" s="1534"/>
      <c r="AC297" s="1534"/>
      <c r="AD297" s="1534"/>
      <c r="AE297" s="1534"/>
      <c r="AF297" s="1534"/>
      <c r="AG297" s="1534"/>
      <c r="AH297" s="1534"/>
      <c r="AI297" s="1534"/>
      <c r="AJ297" s="1534"/>
      <c r="AK297" s="1534"/>
      <c r="AL297" s="1534"/>
      <c r="AM297" s="1534"/>
      <c r="AN297" s="1534"/>
      <c r="AO297" s="1534"/>
      <c r="AP297" s="1534"/>
      <c r="AQ297" s="1534"/>
      <c r="AR297" s="1534"/>
      <c r="AS297" s="1534"/>
      <c r="AT297" s="1534"/>
      <c r="AU297" s="1534"/>
      <c r="AV297" s="1534"/>
      <c r="AW297" s="1534"/>
      <c r="AX297" s="1534"/>
      <c r="AY297" s="1534"/>
      <c r="AZ297" s="1534"/>
      <c r="BA297" s="1534"/>
      <c r="BB297" s="1534"/>
      <c r="BC297" s="1534"/>
      <c r="BD297" s="1534"/>
      <c r="BE297" s="1534"/>
      <c r="BF297" s="1534"/>
      <c r="BG297" s="1534"/>
      <c r="BH297" s="1534"/>
      <c r="BI297" s="1534"/>
      <c r="BJ297" s="1534"/>
      <c r="BK297" s="1534"/>
      <c r="BL297" s="1534"/>
      <c r="BM297" s="1534"/>
      <c r="BN297" s="1534"/>
      <c r="BO297" s="1534"/>
      <c r="BP297" s="1534"/>
      <c r="BQ297" s="1534"/>
      <c r="BR297" s="1534"/>
      <c r="BS297" s="1534"/>
      <c r="BT297" s="1534"/>
      <c r="BU297" s="1534"/>
      <c r="BV297" s="1534"/>
      <c r="BW297" s="1534"/>
      <c r="BX297" s="1534"/>
      <c r="BY297" s="1534"/>
      <c r="BZ297" s="1534"/>
      <c r="CA297" s="1534"/>
      <c r="CB297" s="1534"/>
      <c r="CC297" s="1534"/>
      <c r="CD297" s="1534"/>
      <c r="CE297" s="1534"/>
      <c r="CF297" s="1534"/>
      <c r="CG297" s="1534"/>
      <c r="CH297" s="1534"/>
      <c r="CI297" s="1534"/>
      <c r="CJ297" s="1534"/>
      <c r="CK297" s="1534"/>
      <c r="CL297" s="1534"/>
      <c r="CM297" s="1534"/>
      <c r="CN297" s="1534"/>
      <c r="CO297" s="1534"/>
      <c r="CP297" s="1534"/>
      <c r="CQ297" s="1534"/>
      <c r="CR297" s="1534"/>
      <c r="CS297" s="1534"/>
      <c r="CT297" s="1534"/>
    </row>
    <row r="298" spans="1:98" s="1535" customFormat="1" ht="15.75" customHeight="1" x14ac:dyDescent="0.35">
      <c r="A298" s="261"/>
      <c r="B298" s="261"/>
      <c r="C298" s="261"/>
      <c r="D298" s="261"/>
      <c r="E298" s="261"/>
      <c r="F298" s="261"/>
      <c r="G298" s="261"/>
      <c r="H298" s="261"/>
      <c r="I298" s="261"/>
      <c r="J298" s="261"/>
      <c r="K298" s="261"/>
      <c r="L298" s="262"/>
      <c r="M298" s="261"/>
      <c r="N298" s="262"/>
      <c r="O298" s="263"/>
      <c r="P298" s="263"/>
      <c r="Q298" s="264"/>
      <c r="R298" s="264"/>
      <c r="S298" s="264"/>
      <c r="T298" s="264"/>
      <c r="U298" s="264"/>
      <c r="V298" s="261"/>
      <c r="W298" s="261"/>
      <c r="X298" s="261"/>
      <c r="Y298" s="313"/>
      <c r="Z298" s="313"/>
      <c r="AA298" s="1534"/>
      <c r="AB298" s="1534"/>
      <c r="AC298" s="1534"/>
      <c r="AD298" s="1534"/>
      <c r="AE298" s="1534"/>
      <c r="AF298" s="1534"/>
      <c r="AG298" s="1534"/>
      <c r="AH298" s="1534"/>
      <c r="AI298" s="1534"/>
      <c r="AJ298" s="1534"/>
      <c r="AK298" s="1534"/>
      <c r="AL298" s="1534"/>
      <c r="AM298" s="1534"/>
      <c r="AN298" s="1534"/>
      <c r="AO298" s="1534"/>
      <c r="AP298" s="1534"/>
      <c r="AQ298" s="1534"/>
      <c r="AR298" s="1534"/>
      <c r="AS298" s="1534"/>
      <c r="AT298" s="1534"/>
      <c r="AU298" s="1534"/>
      <c r="AV298" s="1534"/>
      <c r="AW298" s="1534"/>
      <c r="AX298" s="1534"/>
      <c r="AY298" s="1534"/>
      <c r="AZ298" s="1534"/>
      <c r="BA298" s="1534"/>
      <c r="BB298" s="1534"/>
      <c r="BC298" s="1534"/>
      <c r="BD298" s="1534"/>
      <c r="BE298" s="1534"/>
      <c r="BF298" s="1534"/>
      <c r="BG298" s="1534"/>
      <c r="BH298" s="1534"/>
      <c r="BI298" s="1534"/>
      <c r="BJ298" s="1534"/>
      <c r="BK298" s="1534"/>
      <c r="BL298" s="1534"/>
      <c r="BM298" s="1534"/>
      <c r="BN298" s="1534"/>
      <c r="BO298" s="1534"/>
      <c r="BP298" s="1534"/>
      <c r="BQ298" s="1534"/>
      <c r="BR298" s="1534"/>
      <c r="BS298" s="1534"/>
      <c r="BT298" s="1534"/>
      <c r="BU298" s="1534"/>
      <c r="BV298" s="1534"/>
      <c r="BW298" s="1534"/>
      <c r="BX298" s="1534"/>
      <c r="BY298" s="1534"/>
      <c r="BZ298" s="1534"/>
      <c r="CA298" s="1534"/>
      <c r="CB298" s="1534"/>
      <c r="CC298" s="1534"/>
      <c r="CD298" s="1534"/>
      <c r="CE298" s="1534"/>
      <c r="CF298" s="1534"/>
      <c r="CG298" s="1534"/>
      <c r="CH298" s="1534"/>
      <c r="CI298" s="1534"/>
      <c r="CJ298" s="1534"/>
      <c r="CK298" s="1534"/>
      <c r="CL298" s="1534"/>
      <c r="CM298" s="1534"/>
      <c r="CN298" s="1534"/>
      <c r="CO298" s="1534"/>
      <c r="CP298" s="1534"/>
      <c r="CQ298" s="1534"/>
      <c r="CR298" s="1534"/>
      <c r="CS298" s="1534"/>
      <c r="CT298" s="1534"/>
    </row>
    <row r="299" spans="1:98" s="1535" customFormat="1" ht="15.75" customHeight="1" x14ac:dyDescent="0.35">
      <c r="A299" s="261"/>
      <c r="B299" s="261"/>
      <c r="C299" s="261"/>
      <c r="D299" s="261"/>
      <c r="E299" s="261"/>
      <c r="F299" s="261"/>
      <c r="G299" s="261"/>
      <c r="H299" s="261"/>
      <c r="I299" s="261"/>
      <c r="J299" s="261"/>
      <c r="K299" s="261"/>
      <c r="L299" s="262"/>
      <c r="M299" s="261"/>
      <c r="N299" s="262"/>
      <c r="O299" s="263"/>
      <c r="P299" s="263"/>
      <c r="Q299" s="264"/>
      <c r="R299" s="264"/>
      <c r="S299" s="264"/>
      <c r="T299" s="264"/>
      <c r="U299" s="264"/>
      <c r="V299" s="261"/>
      <c r="W299" s="261"/>
      <c r="X299" s="261"/>
      <c r="Y299" s="313"/>
      <c r="Z299" s="313"/>
      <c r="AA299" s="1534"/>
      <c r="AB299" s="1534"/>
      <c r="AC299" s="1534"/>
      <c r="AD299" s="1534"/>
      <c r="AE299" s="1534"/>
      <c r="AF299" s="1534"/>
      <c r="AG299" s="1534"/>
      <c r="AH299" s="1534"/>
      <c r="AI299" s="1534"/>
      <c r="AJ299" s="1534"/>
      <c r="AK299" s="1534"/>
      <c r="AL299" s="1534"/>
      <c r="AM299" s="1534"/>
      <c r="AN299" s="1534"/>
      <c r="AO299" s="1534"/>
      <c r="AP299" s="1534"/>
      <c r="AQ299" s="1534"/>
      <c r="AR299" s="1534"/>
      <c r="AS299" s="1534"/>
      <c r="AT299" s="1534"/>
      <c r="AU299" s="1534"/>
      <c r="AV299" s="1534"/>
      <c r="AW299" s="1534"/>
      <c r="AX299" s="1534"/>
      <c r="AY299" s="1534"/>
      <c r="AZ299" s="1534"/>
      <c r="BA299" s="1534"/>
      <c r="BB299" s="1534"/>
      <c r="BC299" s="1534"/>
      <c r="BD299" s="1534"/>
      <c r="BE299" s="1534"/>
      <c r="BF299" s="1534"/>
      <c r="BG299" s="1534"/>
      <c r="BH299" s="1534"/>
      <c r="BI299" s="1534"/>
      <c r="BJ299" s="1534"/>
      <c r="BK299" s="1534"/>
      <c r="BL299" s="1534"/>
      <c r="BM299" s="1534"/>
      <c r="BN299" s="1534"/>
      <c r="BO299" s="1534"/>
      <c r="BP299" s="1534"/>
      <c r="BQ299" s="1534"/>
      <c r="BR299" s="1534"/>
      <c r="BS299" s="1534"/>
      <c r="BT299" s="1534"/>
      <c r="BU299" s="1534"/>
      <c r="BV299" s="1534"/>
      <c r="BW299" s="1534"/>
      <c r="BX299" s="1534"/>
      <c r="BY299" s="1534"/>
      <c r="BZ299" s="1534"/>
      <c r="CA299" s="1534"/>
      <c r="CB299" s="1534"/>
      <c r="CC299" s="1534"/>
      <c r="CD299" s="1534"/>
      <c r="CE299" s="1534"/>
      <c r="CF299" s="1534"/>
      <c r="CG299" s="1534"/>
      <c r="CH299" s="1534"/>
      <c r="CI299" s="1534"/>
      <c r="CJ299" s="1534"/>
      <c r="CK299" s="1534"/>
      <c r="CL299" s="1534"/>
      <c r="CM299" s="1534"/>
      <c r="CN299" s="1534"/>
      <c r="CO299" s="1534"/>
      <c r="CP299" s="1534"/>
      <c r="CQ299" s="1534"/>
      <c r="CR299" s="1534"/>
      <c r="CS299" s="1534"/>
      <c r="CT299" s="1534"/>
    </row>
    <row r="300" spans="1:98" s="1535" customFormat="1" ht="15.75" customHeight="1" x14ac:dyDescent="0.35">
      <c r="A300" s="261"/>
      <c r="B300" s="261"/>
      <c r="C300" s="261"/>
      <c r="D300" s="261"/>
      <c r="E300" s="261"/>
      <c r="F300" s="261"/>
      <c r="G300" s="261"/>
      <c r="H300" s="261"/>
      <c r="I300" s="261"/>
      <c r="J300" s="261"/>
      <c r="K300" s="261"/>
      <c r="L300" s="262"/>
      <c r="M300" s="261"/>
      <c r="N300" s="262"/>
      <c r="O300" s="263"/>
      <c r="P300" s="263"/>
      <c r="Q300" s="264"/>
      <c r="R300" s="264"/>
      <c r="S300" s="264"/>
      <c r="T300" s="264"/>
      <c r="U300" s="264"/>
      <c r="V300" s="261"/>
      <c r="W300" s="261"/>
      <c r="X300" s="261"/>
      <c r="Y300" s="313"/>
      <c r="Z300" s="313"/>
      <c r="AA300" s="1534"/>
      <c r="AB300" s="1534"/>
      <c r="AC300" s="1534"/>
      <c r="AD300" s="1534"/>
      <c r="AE300" s="1534"/>
      <c r="AF300" s="1534"/>
      <c r="AG300" s="1534"/>
      <c r="AH300" s="1534"/>
      <c r="AI300" s="1534"/>
      <c r="AJ300" s="1534"/>
      <c r="AK300" s="1534"/>
      <c r="AL300" s="1534"/>
      <c r="AM300" s="1534"/>
      <c r="AN300" s="1534"/>
      <c r="AO300" s="1534"/>
      <c r="AP300" s="1534"/>
      <c r="AQ300" s="1534"/>
      <c r="AR300" s="1534"/>
      <c r="AS300" s="1534"/>
      <c r="AT300" s="1534"/>
      <c r="AU300" s="1534"/>
      <c r="AV300" s="1534"/>
      <c r="AW300" s="1534"/>
      <c r="AX300" s="1534"/>
      <c r="AY300" s="1534"/>
      <c r="AZ300" s="1534"/>
      <c r="BA300" s="1534"/>
      <c r="BB300" s="1534"/>
      <c r="BC300" s="1534"/>
      <c r="BD300" s="1534"/>
      <c r="BE300" s="1534"/>
      <c r="BF300" s="1534"/>
      <c r="BG300" s="1534"/>
      <c r="BH300" s="1534"/>
      <c r="BI300" s="1534"/>
      <c r="BJ300" s="1534"/>
      <c r="BK300" s="1534"/>
      <c r="BL300" s="1534"/>
      <c r="BM300" s="1534"/>
      <c r="BN300" s="1534"/>
      <c r="BO300" s="1534"/>
      <c r="BP300" s="1534"/>
      <c r="BQ300" s="1534"/>
      <c r="BR300" s="1534"/>
      <c r="BS300" s="1534"/>
      <c r="BT300" s="1534"/>
      <c r="BU300" s="1534"/>
      <c r="BV300" s="1534"/>
      <c r="BW300" s="1534"/>
      <c r="BX300" s="1534"/>
      <c r="BY300" s="1534"/>
      <c r="BZ300" s="1534"/>
      <c r="CA300" s="1534"/>
      <c r="CB300" s="1534"/>
      <c r="CC300" s="1534"/>
      <c r="CD300" s="1534"/>
      <c r="CE300" s="1534"/>
      <c r="CF300" s="1534"/>
      <c r="CG300" s="1534"/>
      <c r="CH300" s="1534"/>
      <c r="CI300" s="1534"/>
      <c r="CJ300" s="1534"/>
      <c r="CK300" s="1534"/>
      <c r="CL300" s="1534"/>
      <c r="CM300" s="1534"/>
      <c r="CN300" s="1534"/>
      <c r="CO300" s="1534"/>
      <c r="CP300" s="1534"/>
      <c r="CQ300" s="1534"/>
      <c r="CR300" s="1534"/>
      <c r="CS300" s="1534"/>
      <c r="CT300" s="1534"/>
    </row>
    <row r="301" spans="1:98" s="1535" customFormat="1" ht="15.75" customHeight="1" x14ac:dyDescent="0.35">
      <c r="A301" s="261"/>
      <c r="B301" s="261"/>
      <c r="C301" s="261"/>
      <c r="D301" s="261"/>
      <c r="E301" s="261"/>
      <c r="F301" s="261"/>
      <c r="G301" s="261"/>
      <c r="H301" s="261"/>
      <c r="I301" s="261"/>
      <c r="J301" s="261"/>
      <c r="K301" s="261"/>
      <c r="L301" s="262"/>
      <c r="M301" s="261"/>
      <c r="N301" s="262"/>
      <c r="O301" s="263"/>
      <c r="P301" s="263"/>
      <c r="Q301" s="264"/>
      <c r="R301" s="264"/>
      <c r="S301" s="264"/>
      <c r="T301" s="264"/>
      <c r="U301" s="264"/>
      <c r="V301" s="261"/>
      <c r="W301" s="261"/>
      <c r="X301" s="261"/>
      <c r="Y301" s="313"/>
      <c r="Z301" s="313"/>
      <c r="AA301" s="1534"/>
      <c r="AB301" s="1534"/>
      <c r="AC301" s="1534"/>
      <c r="AD301" s="1534"/>
      <c r="AE301" s="1534"/>
      <c r="AF301" s="1534"/>
      <c r="AG301" s="1534"/>
      <c r="AH301" s="1534"/>
      <c r="AI301" s="1534"/>
      <c r="AJ301" s="1534"/>
      <c r="AK301" s="1534"/>
      <c r="AL301" s="1534"/>
      <c r="AM301" s="1534"/>
      <c r="AN301" s="1534"/>
      <c r="AO301" s="1534"/>
      <c r="AP301" s="1534"/>
      <c r="AQ301" s="1534"/>
      <c r="AR301" s="1534"/>
      <c r="AS301" s="1534"/>
      <c r="AT301" s="1534"/>
      <c r="AU301" s="1534"/>
      <c r="AV301" s="1534"/>
      <c r="AW301" s="1534"/>
      <c r="AX301" s="1534"/>
      <c r="AY301" s="1534"/>
      <c r="AZ301" s="1534"/>
      <c r="BA301" s="1534"/>
      <c r="BB301" s="1534"/>
      <c r="BC301" s="1534"/>
      <c r="BD301" s="1534"/>
      <c r="BE301" s="1534"/>
      <c r="BF301" s="1534"/>
      <c r="BG301" s="1534"/>
      <c r="BH301" s="1534"/>
      <c r="BI301" s="1534"/>
      <c r="BJ301" s="1534"/>
      <c r="BK301" s="1534"/>
      <c r="BL301" s="1534"/>
      <c r="BM301" s="1534"/>
      <c r="BN301" s="1534"/>
      <c r="BO301" s="1534"/>
      <c r="BP301" s="1534"/>
      <c r="BQ301" s="1534"/>
      <c r="BR301" s="1534"/>
      <c r="BS301" s="1534"/>
      <c r="BT301" s="1534"/>
      <c r="BU301" s="1534"/>
      <c r="BV301" s="1534"/>
      <c r="BW301" s="1534"/>
      <c r="BX301" s="1534"/>
      <c r="BY301" s="1534"/>
      <c r="BZ301" s="1534"/>
      <c r="CA301" s="1534"/>
      <c r="CB301" s="1534"/>
      <c r="CC301" s="1534"/>
      <c r="CD301" s="1534"/>
      <c r="CE301" s="1534"/>
      <c r="CF301" s="1534"/>
      <c r="CG301" s="1534"/>
      <c r="CH301" s="1534"/>
      <c r="CI301" s="1534"/>
      <c r="CJ301" s="1534"/>
      <c r="CK301" s="1534"/>
      <c r="CL301" s="1534"/>
      <c r="CM301" s="1534"/>
      <c r="CN301" s="1534"/>
      <c r="CO301" s="1534"/>
      <c r="CP301" s="1534"/>
      <c r="CQ301" s="1534"/>
      <c r="CR301" s="1534"/>
      <c r="CS301" s="1534"/>
      <c r="CT301" s="1534"/>
    </row>
    <row r="302" spans="1:98" s="1535" customFormat="1" ht="15.75" customHeight="1" x14ac:dyDescent="0.35">
      <c r="A302" s="261"/>
      <c r="B302" s="261"/>
      <c r="C302" s="261"/>
      <c r="D302" s="261"/>
      <c r="E302" s="261"/>
      <c r="F302" s="261"/>
      <c r="G302" s="261"/>
      <c r="H302" s="261"/>
      <c r="I302" s="261"/>
      <c r="J302" s="261"/>
      <c r="K302" s="261"/>
      <c r="L302" s="262"/>
      <c r="M302" s="261"/>
      <c r="N302" s="262"/>
      <c r="O302" s="263"/>
      <c r="P302" s="263"/>
      <c r="Q302" s="264"/>
      <c r="R302" s="264"/>
      <c r="S302" s="264"/>
      <c r="T302" s="264"/>
      <c r="U302" s="264"/>
      <c r="V302" s="261"/>
      <c r="W302" s="261"/>
      <c r="X302" s="261"/>
      <c r="Y302" s="313"/>
      <c r="Z302" s="313"/>
      <c r="AA302" s="1534"/>
      <c r="AB302" s="1534"/>
      <c r="AC302" s="1534"/>
      <c r="AD302" s="1534"/>
      <c r="AE302" s="1534"/>
      <c r="AF302" s="1534"/>
      <c r="AG302" s="1534"/>
      <c r="AH302" s="1534"/>
      <c r="AI302" s="1534"/>
      <c r="AJ302" s="1534"/>
      <c r="AK302" s="1534"/>
      <c r="AL302" s="1534"/>
      <c r="AM302" s="1534"/>
      <c r="AN302" s="1534"/>
      <c r="AO302" s="1534"/>
      <c r="AP302" s="1534"/>
      <c r="AQ302" s="1534"/>
      <c r="AR302" s="1534"/>
      <c r="AS302" s="1534"/>
      <c r="AT302" s="1534"/>
      <c r="AU302" s="1534"/>
      <c r="AV302" s="1534"/>
      <c r="AW302" s="1534"/>
      <c r="AX302" s="1534"/>
      <c r="AY302" s="1534"/>
      <c r="AZ302" s="1534"/>
      <c r="BA302" s="1534"/>
      <c r="BB302" s="1534"/>
      <c r="BC302" s="1534"/>
      <c r="BD302" s="1534"/>
      <c r="BE302" s="1534"/>
      <c r="BF302" s="1534"/>
      <c r="BG302" s="1534"/>
      <c r="BH302" s="1534"/>
      <c r="BI302" s="1534"/>
      <c r="BJ302" s="1534"/>
      <c r="BK302" s="1534"/>
      <c r="BL302" s="1534"/>
      <c r="BM302" s="1534"/>
      <c r="BN302" s="1534"/>
      <c r="BO302" s="1534"/>
      <c r="BP302" s="1534"/>
      <c r="BQ302" s="1534"/>
      <c r="BR302" s="1534"/>
      <c r="BS302" s="1534"/>
      <c r="BT302" s="1534"/>
      <c r="BU302" s="1534"/>
      <c r="BV302" s="1534"/>
      <c r="BW302" s="1534"/>
      <c r="BX302" s="1534"/>
      <c r="BY302" s="1534"/>
      <c r="BZ302" s="1534"/>
      <c r="CA302" s="1534"/>
      <c r="CB302" s="1534"/>
      <c r="CC302" s="1534"/>
      <c r="CD302" s="1534"/>
      <c r="CE302" s="1534"/>
      <c r="CF302" s="1534"/>
      <c r="CG302" s="1534"/>
      <c r="CH302" s="1534"/>
      <c r="CI302" s="1534"/>
      <c r="CJ302" s="1534"/>
      <c r="CK302" s="1534"/>
      <c r="CL302" s="1534"/>
      <c r="CM302" s="1534"/>
      <c r="CN302" s="1534"/>
      <c r="CO302" s="1534"/>
      <c r="CP302" s="1534"/>
      <c r="CQ302" s="1534"/>
      <c r="CR302" s="1534"/>
      <c r="CS302" s="1534"/>
      <c r="CT302" s="1534"/>
    </row>
    <row r="303" spans="1:98" s="1535" customFormat="1" ht="15.75" customHeight="1" x14ac:dyDescent="0.35">
      <c r="A303" s="261"/>
      <c r="B303" s="261"/>
      <c r="C303" s="261"/>
      <c r="D303" s="261"/>
      <c r="E303" s="261"/>
      <c r="F303" s="261"/>
      <c r="G303" s="261"/>
      <c r="H303" s="261"/>
      <c r="I303" s="261"/>
      <c r="J303" s="261"/>
      <c r="K303" s="261"/>
      <c r="L303" s="262"/>
      <c r="M303" s="261"/>
      <c r="N303" s="262"/>
      <c r="O303" s="263"/>
      <c r="P303" s="263"/>
      <c r="Q303" s="264"/>
      <c r="R303" s="264"/>
      <c r="S303" s="264"/>
      <c r="T303" s="264"/>
      <c r="U303" s="264"/>
      <c r="V303" s="261"/>
      <c r="W303" s="261"/>
      <c r="X303" s="261"/>
      <c r="Y303" s="313"/>
      <c r="Z303" s="313"/>
      <c r="AA303" s="1534"/>
      <c r="AB303" s="1534"/>
      <c r="AC303" s="1534"/>
      <c r="AD303" s="1534"/>
      <c r="AE303" s="1534"/>
      <c r="AF303" s="1534"/>
      <c r="AG303" s="1534"/>
      <c r="AH303" s="1534"/>
      <c r="AI303" s="1534"/>
      <c r="AJ303" s="1534"/>
      <c r="AK303" s="1534"/>
      <c r="AL303" s="1534"/>
      <c r="AM303" s="1534"/>
      <c r="AN303" s="1534"/>
      <c r="AO303" s="1534"/>
      <c r="AP303" s="1534"/>
      <c r="AQ303" s="1534"/>
      <c r="AR303" s="1534"/>
      <c r="AS303" s="1534"/>
      <c r="AT303" s="1534"/>
      <c r="AU303" s="1534"/>
      <c r="AV303" s="1534"/>
      <c r="AW303" s="1534"/>
      <c r="AX303" s="1534"/>
      <c r="AY303" s="1534"/>
      <c r="AZ303" s="1534"/>
      <c r="BA303" s="1534"/>
      <c r="BB303" s="1534"/>
      <c r="BC303" s="1534"/>
      <c r="BD303" s="1534"/>
      <c r="BE303" s="1534"/>
      <c r="BF303" s="1534"/>
      <c r="BG303" s="1534"/>
      <c r="BH303" s="1534"/>
      <c r="BI303" s="1534"/>
      <c r="BJ303" s="1534"/>
      <c r="BK303" s="1534"/>
      <c r="BL303" s="1534"/>
      <c r="BM303" s="1534"/>
      <c r="BN303" s="1534"/>
      <c r="BO303" s="1534"/>
      <c r="BP303" s="1534"/>
      <c r="BQ303" s="1534"/>
      <c r="BR303" s="1534"/>
      <c r="BS303" s="1534"/>
      <c r="BT303" s="1534"/>
      <c r="BU303" s="1534"/>
      <c r="BV303" s="1534"/>
      <c r="BW303" s="1534"/>
      <c r="BX303" s="1534"/>
      <c r="BY303" s="1534"/>
      <c r="BZ303" s="1534"/>
      <c r="CA303" s="1534"/>
      <c r="CB303" s="1534"/>
      <c r="CC303" s="1534"/>
      <c r="CD303" s="1534"/>
      <c r="CE303" s="1534"/>
      <c r="CF303" s="1534"/>
      <c r="CG303" s="1534"/>
      <c r="CH303" s="1534"/>
      <c r="CI303" s="1534"/>
      <c r="CJ303" s="1534"/>
      <c r="CK303" s="1534"/>
      <c r="CL303" s="1534"/>
      <c r="CM303" s="1534"/>
      <c r="CN303" s="1534"/>
      <c r="CO303" s="1534"/>
      <c r="CP303" s="1534"/>
      <c r="CQ303" s="1534"/>
      <c r="CR303" s="1534"/>
      <c r="CS303" s="1534"/>
      <c r="CT303" s="1534"/>
    </row>
    <row r="304" spans="1:98" s="1535" customFormat="1" ht="15.75" customHeight="1" x14ac:dyDescent="0.35">
      <c r="A304" s="261"/>
      <c r="B304" s="261"/>
      <c r="C304" s="261"/>
      <c r="D304" s="261"/>
      <c r="E304" s="261"/>
      <c r="F304" s="261"/>
      <c r="G304" s="261"/>
      <c r="H304" s="261"/>
      <c r="I304" s="261"/>
      <c r="J304" s="261"/>
      <c r="K304" s="261"/>
      <c r="L304" s="262"/>
      <c r="M304" s="261"/>
      <c r="N304" s="262"/>
      <c r="O304" s="263"/>
      <c r="P304" s="263"/>
      <c r="Q304" s="264"/>
      <c r="R304" s="264"/>
      <c r="S304" s="264"/>
      <c r="T304" s="264"/>
      <c r="U304" s="264"/>
      <c r="V304" s="261"/>
      <c r="W304" s="261"/>
      <c r="X304" s="261"/>
      <c r="Y304" s="313"/>
      <c r="Z304" s="313"/>
      <c r="AA304" s="1534"/>
      <c r="AB304" s="1534"/>
      <c r="AC304" s="1534"/>
      <c r="AD304" s="1534"/>
      <c r="AE304" s="1534"/>
      <c r="AF304" s="1534"/>
      <c r="AG304" s="1534"/>
      <c r="AH304" s="1534"/>
      <c r="AI304" s="1534"/>
      <c r="AJ304" s="1534"/>
      <c r="AK304" s="1534"/>
      <c r="AL304" s="1534"/>
      <c r="AM304" s="1534"/>
      <c r="AN304" s="1534"/>
      <c r="AO304" s="1534"/>
      <c r="AP304" s="1534"/>
      <c r="AQ304" s="1534"/>
      <c r="AR304" s="1534"/>
      <c r="AS304" s="1534"/>
      <c r="AT304" s="1534"/>
      <c r="AU304" s="1534"/>
      <c r="AV304" s="1534"/>
      <c r="AW304" s="1534"/>
      <c r="AX304" s="1534"/>
      <c r="AY304" s="1534"/>
      <c r="AZ304" s="1534"/>
      <c r="BA304" s="1534"/>
      <c r="BB304" s="1534"/>
      <c r="BC304" s="1534"/>
      <c r="BD304" s="1534"/>
      <c r="BE304" s="1534"/>
      <c r="BF304" s="1534"/>
      <c r="BG304" s="1534"/>
      <c r="BH304" s="1534"/>
      <c r="BI304" s="1534"/>
      <c r="BJ304" s="1534"/>
      <c r="BK304" s="1534"/>
      <c r="BL304" s="1534"/>
      <c r="BM304" s="1534"/>
      <c r="BN304" s="1534"/>
      <c r="BO304" s="1534"/>
      <c r="BP304" s="1534"/>
      <c r="BQ304" s="1534"/>
      <c r="BR304" s="1534"/>
      <c r="BS304" s="1534"/>
      <c r="BT304" s="1534"/>
      <c r="BU304" s="1534"/>
      <c r="BV304" s="1534"/>
      <c r="BW304" s="1534"/>
      <c r="BX304" s="1534"/>
      <c r="BY304" s="1534"/>
      <c r="BZ304" s="1534"/>
      <c r="CA304" s="1534"/>
      <c r="CB304" s="1534"/>
      <c r="CC304" s="1534"/>
      <c r="CD304" s="1534"/>
      <c r="CE304" s="1534"/>
      <c r="CF304" s="1534"/>
      <c r="CG304" s="1534"/>
      <c r="CH304" s="1534"/>
      <c r="CI304" s="1534"/>
      <c r="CJ304" s="1534"/>
      <c r="CK304" s="1534"/>
      <c r="CL304" s="1534"/>
      <c r="CM304" s="1534"/>
      <c r="CN304" s="1534"/>
      <c r="CO304" s="1534"/>
      <c r="CP304" s="1534"/>
      <c r="CQ304" s="1534"/>
      <c r="CR304" s="1534"/>
      <c r="CS304" s="1534"/>
      <c r="CT304" s="1534"/>
    </row>
    <row r="305" spans="1:98" s="1535" customFormat="1" ht="15.75" customHeight="1" x14ac:dyDescent="0.35">
      <c r="A305" s="261"/>
      <c r="B305" s="261"/>
      <c r="C305" s="261"/>
      <c r="D305" s="261"/>
      <c r="E305" s="261"/>
      <c r="F305" s="261"/>
      <c r="G305" s="261"/>
      <c r="H305" s="261"/>
      <c r="I305" s="261"/>
      <c r="J305" s="261"/>
      <c r="K305" s="261"/>
      <c r="L305" s="262"/>
      <c r="M305" s="261"/>
      <c r="N305" s="262"/>
      <c r="O305" s="263"/>
      <c r="P305" s="263"/>
      <c r="Q305" s="264"/>
      <c r="R305" s="264"/>
      <c r="S305" s="264"/>
      <c r="T305" s="264"/>
      <c r="U305" s="264"/>
      <c r="V305" s="261"/>
      <c r="W305" s="261"/>
      <c r="X305" s="261"/>
      <c r="Y305" s="313"/>
      <c r="Z305" s="313"/>
      <c r="AA305" s="1534"/>
      <c r="AB305" s="1534"/>
      <c r="AC305" s="1534"/>
      <c r="AD305" s="1534"/>
      <c r="AE305" s="1534"/>
      <c r="AF305" s="1534"/>
      <c r="AG305" s="1534"/>
      <c r="AH305" s="1534"/>
      <c r="AI305" s="1534"/>
      <c r="AJ305" s="1534"/>
      <c r="AK305" s="1534"/>
      <c r="AL305" s="1534"/>
      <c r="AM305" s="1534"/>
      <c r="AN305" s="1534"/>
      <c r="AO305" s="1534"/>
      <c r="AP305" s="1534"/>
      <c r="AQ305" s="1534"/>
      <c r="AR305" s="1534"/>
      <c r="AS305" s="1534"/>
      <c r="AT305" s="1534"/>
      <c r="AU305" s="1534"/>
      <c r="AV305" s="1534"/>
      <c r="AW305" s="1534"/>
      <c r="AX305" s="1534"/>
      <c r="AY305" s="1534"/>
      <c r="AZ305" s="1534"/>
      <c r="BA305" s="1534"/>
      <c r="BB305" s="1534"/>
      <c r="BC305" s="1534"/>
      <c r="BD305" s="1534"/>
      <c r="BE305" s="1534"/>
      <c r="BF305" s="1534"/>
      <c r="BG305" s="1534"/>
      <c r="BH305" s="1534"/>
      <c r="BI305" s="1534"/>
      <c r="BJ305" s="1534"/>
      <c r="BK305" s="1534"/>
      <c r="BL305" s="1534"/>
      <c r="BM305" s="1534"/>
      <c r="BN305" s="1534"/>
      <c r="BO305" s="1534"/>
      <c r="BP305" s="1534"/>
      <c r="BQ305" s="1534"/>
      <c r="BR305" s="1534"/>
      <c r="BS305" s="1534"/>
      <c r="BT305" s="1534"/>
      <c r="BU305" s="1534"/>
      <c r="BV305" s="1534"/>
      <c r="BW305" s="1534"/>
      <c r="BX305" s="1534"/>
      <c r="BY305" s="1534"/>
      <c r="BZ305" s="1534"/>
      <c r="CA305" s="1534"/>
      <c r="CB305" s="1534"/>
      <c r="CC305" s="1534"/>
      <c r="CD305" s="1534"/>
      <c r="CE305" s="1534"/>
      <c r="CF305" s="1534"/>
      <c r="CG305" s="1534"/>
      <c r="CH305" s="1534"/>
      <c r="CI305" s="1534"/>
      <c r="CJ305" s="1534"/>
      <c r="CK305" s="1534"/>
      <c r="CL305" s="1534"/>
      <c r="CM305" s="1534"/>
      <c r="CN305" s="1534"/>
      <c r="CO305" s="1534"/>
      <c r="CP305" s="1534"/>
      <c r="CQ305" s="1534"/>
      <c r="CR305" s="1534"/>
      <c r="CS305" s="1534"/>
      <c r="CT305" s="1534"/>
    </row>
    <row r="306" spans="1:98" s="1535" customFormat="1" ht="15.75" customHeight="1" x14ac:dyDescent="0.35">
      <c r="A306" s="261"/>
      <c r="B306" s="261"/>
      <c r="C306" s="261"/>
      <c r="D306" s="261"/>
      <c r="E306" s="261"/>
      <c r="F306" s="261"/>
      <c r="G306" s="261"/>
      <c r="H306" s="261"/>
      <c r="I306" s="261"/>
      <c r="J306" s="261"/>
      <c r="K306" s="261"/>
      <c r="L306" s="262"/>
      <c r="M306" s="261"/>
      <c r="N306" s="262"/>
      <c r="O306" s="263"/>
      <c r="P306" s="263"/>
      <c r="Q306" s="264"/>
      <c r="R306" s="264"/>
      <c r="S306" s="264"/>
      <c r="T306" s="264"/>
      <c r="U306" s="264"/>
      <c r="V306" s="261"/>
      <c r="W306" s="261"/>
      <c r="X306" s="261"/>
      <c r="Y306" s="313"/>
      <c r="Z306" s="313"/>
      <c r="AA306" s="1534"/>
      <c r="AB306" s="1534"/>
      <c r="AC306" s="1534"/>
      <c r="AD306" s="1534"/>
      <c r="AE306" s="1534"/>
      <c r="AF306" s="1534"/>
      <c r="AG306" s="1534"/>
      <c r="AH306" s="1534"/>
      <c r="AI306" s="1534"/>
      <c r="AJ306" s="1534"/>
      <c r="AK306" s="1534"/>
      <c r="AL306" s="1534"/>
      <c r="AM306" s="1534"/>
      <c r="AN306" s="1534"/>
      <c r="AO306" s="1534"/>
      <c r="AP306" s="1534"/>
      <c r="AQ306" s="1534"/>
      <c r="AR306" s="1534"/>
      <c r="AS306" s="1534"/>
      <c r="AT306" s="1534"/>
      <c r="AU306" s="1534"/>
      <c r="AV306" s="1534"/>
      <c r="AW306" s="1534"/>
      <c r="AX306" s="1534"/>
      <c r="AY306" s="1534"/>
      <c r="AZ306" s="1534"/>
      <c r="BA306" s="1534"/>
      <c r="BB306" s="1534"/>
      <c r="BC306" s="1534"/>
      <c r="BD306" s="1534"/>
      <c r="BE306" s="1534"/>
      <c r="BF306" s="1534"/>
      <c r="BG306" s="1534"/>
      <c r="BH306" s="1534"/>
      <c r="BI306" s="1534"/>
      <c r="BJ306" s="1534"/>
      <c r="BK306" s="1534"/>
      <c r="BL306" s="1534"/>
      <c r="BM306" s="1534"/>
      <c r="BN306" s="1534"/>
      <c r="BO306" s="1534"/>
      <c r="BP306" s="1534"/>
      <c r="BQ306" s="1534"/>
      <c r="BR306" s="1534"/>
      <c r="BS306" s="1534"/>
      <c r="BT306" s="1534"/>
      <c r="BU306" s="1534"/>
      <c r="BV306" s="1534"/>
      <c r="BW306" s="1534"/>
      <c r="BX306" s="1534"/>
      <c r="BY306" s="1534"/>
      <c r="BZ306" s="1534"/>
      <c r="CA306" s="1534"/>
      <c r="CB306" s="1534"/>
      <c r="CC306" s="1534"/>
      <c r="CD306" s="1534"/>
      <c r="CE306" s="1534"/>
      <c r="CF306" s="1534"/>
      <c r="CG306" s="1534"/>
      <c r="CH306" s="1534"/>
      <c r="CI306" s="1534"/>
      <c r="CJ306" s="1534"/>
      <c r="CK306" s="1534"/>
      <c r="CL306" s="1534"/>
      <c r="CM306" s="1534"/>
      <c r="CN306" s="1534"/>
      <c r="CO306" s="1534"/>
      <c r="CP306" s="1534"/>
      <c r="CQ306" s="1534"/>
      <c r="CR306" s="1534"/>
      <c r="CS306" s="1534"/>
      <c r="CT306" s="1534"/>
    </row>
    <row r="307" spans="1:98" s="1535" customFormat="1" ht="15.75" customHeight="1" x14ac:dyDescent="0.35">
      <c r="A307" s="261"/>
      <c r="B307" s="261"/>
      <c r="C307" s="261"/>
      <c r="D307" s="261"/>
      <c r="E307" s="261"/>
      <c r="F307" s="261"/>
      <c r="G307" s="261"/>
      <c r="H307" s="261"/>
      <c r="I307" s="261"/>
      <c r="J307" s="261"/>
      <c r="K307" s="261"/>
      <c r="L307" s="262"/>
      <c r="M307" s="261"/>
      <c r="N307" s="262"/>
      <c r="O307" s="263"/>
      <c r="P307" s="263"/>
      <c r="Q307" s="264"/>
      <c r="R307" s="264"/>
      <c r="S307" s="264"/>
      <c r="T307" s="264"/>
      <c r="U307" s="264"/>
      <c r="V307" s="261"/>
      <c r="W307" s="261"/>
      <c r="X307" s="261"/>
      <c r="Y307" s="313"/>
      <c r="Z307" s="313"/>
      <c r="AA307" s="1534"/>
      <c r="AB307" s="1534"/>
      <c r="AC307" s="1534"/>
      <c r="AD307" s="1534"/>
      <c r="AE307" s="1534"/>
      <c r="AF307" s="1534"/>
      <c r="AG307" s="1534"/>
      <c r="AH307" s="1534"/>
      <c r="AI307" s="1534"/>
      <c r="AJ307" s="1534"/>
      <c r="AK307" s="1534"/>
      <c r="AL307" s="1534"/>
      <c r="AM307" s="1534"/>
      <c r="AN307" s="1534"/>
      <c r="AO307" s="1534"/>
      <c r="AP307" s="1534"/>
      <c r="AQ307" s="1534"/>
      <c r="AR307" s="1534"/>
      <c r="AS307" s="1534"/>
      <c r="AT307" s="1534"/>
      <c r="AU307" s="1534"/>
      <c r="AV307" s="1534"/>
      <c r="AW307" s="1534"/>
      <c r="AX307" s="1534"/>
      <c r="AY307" s="1534"/>
      <c r="AZ307" s="1534"/>
      <c r="BA307" s="1534"/>
      <c r="BB307" s="1534"/>
      <c r="BC307" s="1534"/>
      <c r="BD307" s="1534"/>
      <c r="BE307" s="1534"/>
      <c r="BF307" s="1534"/>
      <c r="BG307" s="1534"/>
      <c r="BH307" s="1534"/>
      <c r="BI307" s="1534"/>
      <c r="BJ307" s="1534"/>
      <c r="BK307" s="1534"/>
      <c r="BL307" s="1534"/>
      <c r="BM307" s="1534"/>
      <c r="BN307" s="1534"/>
      <c r="BO307" s="1534"/>
      <c r="BP307" s="1534"/>
      <c r="BQ307" s="1534"/>
      <c r="BR307" s="1534"/>
      <c r="BS307" s="1534"/>
      <c r="BT307" s="1534"/>
      <c r="BU307" s="1534"/>
      <c r="BV307" s="1534"/>
      <c r="BW307" s="1534"/>
      <c r="BX307" s="1534"/>
      <c r="BY307" s="1534"/>
      <c r="BZ307" s="1534"/>
      <c r="CA307" s="1534"/>
      <c r="CB307" s="1534"/>
      <c r="CC307" s="1534"/>
      <c r="CD307" s="1534"/>
      <c r="CE307" s="1534"/>
      <c r="CF307" s="1534"/>
      <c r="CG307" s="1534"/>
      <c r="CH307" s="1534"/>
      <c r="CI307" s="1534"/>
      <c r="CJ307" s="1534"/>
      <c r="CK307" s="1534"/>
      <c r="CL307" s="1534"/>
      <c r="CM307" s="1534"/>
      <c r="CN307" s="1534"/>
      <c r="CO307" s="1534"/>
      <c r="CP307" s="1534"/>
      <c r="CQ307" s="1534"/>
      <c r="CR307" s="1534"/>
      <c r="CS307" s="1534"/>
      <c r="CT307" s="1534"/>
    </row>
    <row r="308" spans="1:98" s="1535" customFormat="1" ht="15.75" customHeight="1" x14ac:dyDescent="0.35">
      <c r="A308" s="261"/>
      <c r="B308" s="261"/>
      <c r="C308" s="261"/>
      <c r="D308" s="261"/>
      <c r="E308" s="261"/>
      <c r="F308" s="261"/>
      <c r="G308" s="261"/>
      <c r="H308" s="261"/>
      <c r="I308" s="261"/>
      <c r="J308" s="261"/>
      <c r="K308" s="261"/>
      <c r="L308" s="262"/>
      <c r="M308" s="261"/>
      <c r="N308" s="262"/>
      <c r="O308" s="263"/>
      <c r="P308" s="263"/>
      <c r="Q308" s="264"/>
      <c r="R308" s="264"/>
      <c r="S308" s="264"/>
      <c r="T308" s="264"/>
      <c r="U308" s="264"/>
      <c r="V308" s="261"/>
      <c r="W308" s="261"/>
      <c r="X308" s="261"/>
      <c r="Y308" s="313"/>
      <c r="Z308" s="313"/>
      <c r="AA308" s="1534"/>
      <c r="AB308" s="1534"/>
      <c r="AC308" s="1534"/>
      <c r="AD308" s="1534"/>
      <c r="AE308" s="1534"/>
      <c r="AF308" s="1534"/>
      <c r="AG308" s="1534"/>
      <c r="AH308" s="1534"/>
      <c r="AI308" s="1534"/>
      <c r="AJ308" s="1534"/>
      <c r="AK308" s="1534"/>
      <c r="AL308" s="1534"/>
      <c r="AM308" s="1534"/>
      <c r="AN308" s="1534"/>
      <c r="AO308" s="1534"/>
      <c r="AP308" s="1534"/>
      <c r="AQ308" s="1534"/>
      <c r="AR308" s="1534"/>
      <c r="AS308" s="1534"/>
      <c r="AT308" s="1534"/>
      <c r="AU308" s="1534"/>
      <c r="AV308" s="1534"/>
      <c r="AW308" s="1534"/>
      <c r="AX308" s="1534"/>
      <c r="AY308" s="1534"/>
      <c r="AZ308" s="1534"/>
      <c r="BA308" s="1534"/>
      <c r="BB308" s="1534"/>
      <c r="BC308" s="1534"/>
      <c r="BD308" s="1534"/>
      <c r="BE308" s="1534"/>
      <c r="BF308" s="1534"/>
      <c r="BG308" s="1534"/>
      <c r="BH308" s="1534"/>
      <c r="BI308" s="1534"/>
      <c r="BJ308" s="1534"/>
      <c r="BK308" s="1534"/>
      <c r="BL308" s="1534"/>
      <c r="BM308" s="1534"/>
      <c r="BN308" s="1534"/>
      <c r="BO308" s="1534"/>
      <c r="BP308" s="1534"/>
      <c r="BQ308" s="1534"/>
      <c r="BR308" s="1534"/>
      <c r="BS308" s="1534"/>
      <c r="BT308" s="1534"/>
      <c r="BU308" s="1534"/>
      <c r="BV308" s="1534"/>
      <c r="BW308" s="1534"/>
      <c r="BX308" s="1534"/>
      <c r="BY308" s="1534"/>
      <c r="BZ308" s="1534"/>
      <c r="CA308" s="1534"/>
      <c r="CB308" s="1534"/>
      <c r="CC308" s="1534"/>
      <c r="CD308" s="1534"/>
      <c r="CE308" s="1534"/>
      <c r="CF308" s="1534"/>
      <c r="CG308" s="1534"/>
      <c r="CH308" s="1534"/>
      <c r="CI308" s="1534"/>
      <c r="CJ308" s="1534"/>
      <c r="CK308" s="1534"/>
      <c r="CL308" s="1534"/>
      <c r="CM308" s="1534"/>
      <c r="CN308" s="1534"/>
      <c r="CO308" s="1534"/>
      <c r="CP308" s="1534"/>
      <c r="CQ308" s="1534"/>
      <c r="CR308" s="1534"/>
      <c r="CS308" s="1534"/>
      <c r="CT308" s="1534"/>
    </row>
    <row r="309" spans="1:98" s="1535" customFormat="1" ht="15.75" customHeight="1" x14ac:dyDescent="0.35">
      <c r="A309" s="261"/>
      <c r="B309" s="261"/>
      <c r="C309" s="261"/>
      <c r="D309" s="261"/>
      <c r="E309" s="261"/>
      <c r="F309" s="261"/>
      <c r="G309" s="261"/>
      <c r="H309" s="261"/>
      <c r="I309" s="261"/>
      <c r="J309" s="261"/>
      <c r="K309" s="261"/>
      <c r="L309" s="262"/>
      <c r="M309" s="261"/>
      <c r="N309" s="262"/>
      <c r="O309" s="263"/>
      <c r="P309" s="263"/>
      <c r="Q309" s="264"/>
      <c r="R309" s="264"/>
      <c r="S309" s="264"/>
      <c r="T309" s="264"/>
      <c r="U309" s="264"/>
      <c r="V309" s="261"/>
      <c r="W309" s="261"/>
      <c r="X309" s="261"/>
      <c r="Y309" s="313"/>
      <c r="Z309" s="313"/>
      <c r="AA309" s="1534"/>
      <c r="AB309" s="1534"/>
      <c r="AC309" s="1534"/>
      <c r="AD309" s="1534"/>
      <c r="AE309" s="1534"/>
      <c r="AF309" s="1534"/>
      <c r="AG309" s="1534"/>
      <c r="AH309" s="1534"/>
      <c r="AI309" s="1534"/>
      <c r="AJ309" s="1534"/>
      <c r="AK309" s="1534"/>
      <c r="AL309" s="1534"/>
      <c r="AM309" s="1534"/>
      <c r="AN309" s="1534"/>
      <c r="AO309" s="1534"/>
      <c r="AP309" s="1534"/>
      <c r="AQ309" s="1534"/>
      <c r="AR309" s="1534"/>
      <c r="AS309" s="1534"/>
      <c r="AT309" s="1534"/>
      <c r="AU309" s="1534"/>
      <c r="AV309" s="1534"/>
      <c r="AW309" s="1534"/>
      <c r="AX309" s="1534"/>
      <c r="AY309" s="1534"/>
      <c r="AZ309" s="1534"/>
      <c r="BA309" s="1534"/>
      <c r="BB309" s="1534"/>
      <c r="BC309" s="1534"/>
      <c r="BD309" s="1534"/>
      <c r="BE309" s="1534"/>
      <c r="BF309" s="1534"/>
      <c r="BG309" s="1534"/>
      <c r="BH309" s="1534"/>
      <c r="BI309" s="1534"/>
      <c r="BJ309" s="1534"/>
      <c r="BK309" s="1534"/>
      <c r="BL309" s="1534"/>
      <c r="BM309" s="1534"/>
      <c r="BN309" s="1534"/>
      <c r="BO309" s="1534"/>
      <c r="BP309" s="1534"/>
      <c r="BQ309" s="1534"/>
      <c r="BR309" s="1534"/>
      <c r="BS309" s="1534"/>
      <c r="BT309" s="1534"/>
      <c r="BU309" s="1534"/>
      <c r="BV309" s="1534"/>
      <c r="BW309" s="1534"/>
      <c r="BX309" s="1534"/>
      <c r="BY309" s="1534"/>
      <c r="BZ309" s="1534"/>
      <c r="CA309" s="1534"/>
      <c r="CB309" s="1534"/>
      <c r="CC309" s="1534"/>
      <c r="CD309" s="1534"/>
      <c r="CE309" s="1534"/>
      <c r="CF309" s="1534"/>
      <c r="CG309" s="1534"/>
      <c r="CH309" s="1534"/>
      <c r="CI309" s="1534"/>
      <c r="CJ309" s="1534"/>
      <c r="CK309" s="1534"/>
      <c r="CL309" s="1534"/>
      <c r="CM309" s="1534"/>
      <c r="CN309" s="1534"/>
      <c r="CO309" s="1534"/>
      <c r="CP309" s="1534"/>
      <c r="CQ309" s="1534"/>
      <c r="CR309" s="1534"/>
      <c r="CS309" s="1534"/>
      <c r="CT309" s="1534"/>
    </row>
    <row r="310" spans="1:98" s="1535" customFormat="1" ht="15.75" customHeight="1" x14ac:dyDescent="0.35">
      <c r="A310" s="261"/>
      <c r="B310" s="261"/>
      <c r="C310" s="261"/>
      <c r="D310" s="261"/>
      <c r="E310" s="261"/>
      <c r="F310" s="261"/>
      <c r="G310" s="261"/>
      <c r="H310" s="261"/>
      <c r="I310" s="261"/>
      <c r="J310" s="261"/>
      <c r="K310" s="261"/>
      <c r="L310" s="262"/>
      <c r="M310" s="261"/>
      <c r="N310" s="262"/>
      <c r="O310" s="263"/>
      <c r="P310" s="263"/>
      <c r="Q310" s="264"/>
      <c r="R310" s="264"/>
      <c r="S310" s="264"/>
      <c r="T310" s="264"/>
      <c r="U310" s="264"/>
      <c r="V310" s="261"/>
      <c r="W310" s="261"/>
      <c r="X310" s="261"/>
      <c r="Y310" s="313"/>
      <c r="Z310" s="313"/>
      <c r="AA310" s="1534"/>
      <c r="AB310" s="1534"/>
      <c r="AC310" s="1534"/>
      <c r="AD310" s="1534"/>
      <c r="AE310" s="1534"/>
      <c r="AF310" s="1534"/>
      <c r="AG310" s="1534"/>
      <c r="AH310" s="1534"/>
      <c r="AI310" s="1534"/>
      <c r="AJ310" s="1534"/>
      <c r="AK310" s="1534"/>
      <c r="AL310" s="1534"/>
      <c r="AM310" s="1534"/>
      <c r="AN310" s="1534"/>
      <c r="AO310" s="1534"/>
      <c r="AP310" s="1534"/>
      <c r="AQ310" s="1534"/>
      <c r="AR310" s="1534"/>
      <c r="AS310" s="1534"/>
      <c r="AT310" s="1534"/>
      <c r="AU310" s="1534"/>
      <c r="AV310" s="1534"/>
      <c r="AW310" s="1534"/>
      <c r="AX310" s="1534"/>
      <c r="AY310" s="1534"/>
      <c r="AZ310" s="1534"/>
      <c r="BA310" s="1534"/>
      <c r="BB310" s="1534"/>
      <c r="BC310" s="1534"/>
      <c r="BD310" s="1534"/>
      <c r="BE310" s="1534"/>
      <c r="BF310" s="1534"/>
      <c r="BG310" s="1534"/>
      <c r="BH310" s="1534"/>
      <c r="BI310" s="1534"/>
      <c r="BJ310" s="1534"/>
      <c r="BK310" s="1534"/>
      <c r="BL310" s="1534"/>
      <c r="BM310" s="1534"/>
      <c r="BN310" s="1534"/>
      <c r="BO310" s="1534"/>
      <c r="BP310" s="1534"/>
      <c r="BQ310" s="1534"/>
      <c r="BR310" s="1534"/>
      <c r="BS310" s="1534"/>
      <c r="BT310" s="1534"/>
      <c r="BU310" s="1534"/>
      <c r="BV310" s="1534"/>
      <c r="BW310" s="1534"/>
      <c r="BX310" s="1534"/>
      <c r="BY310" s="1534"/>
      <c r="BZ310" s="1534"/>
      <c r="CA310" s="1534"/>
      <c r="CB310" s="1534"/>
      <c r="CC310" s="1534"/>
      <c r="CD310" s="1534"/>
      <c r="CE310" s="1534"/>
      <c r="CF310" s="1534"/>
      <c r="CG310" s="1534"/>
      <c r="CH310" s="1534"/>
      <c r="CI310" s="1534"/>
      <c r="CJ310" s="1534"/>
      <c r="CK310" s="1534"/>
      <c r="CL310" s="1534"/>
      <c r="CM310" s="1534"/>
      <c r="CN310" s="1534"/>
      <c r="CO310" s="1534"/>
      <c r="CP310" s="1534"/>
      <c r="CQ310" s="1534"/>
      <c r="CR310" s="1534"/>
      <c r="CS310" s="1534"/>
      <c r="CT310" s="1534"/>
    </row>
    <row r="311" spans="1:98" s="1535" customFormat="1" ht="15.75" customHeight="1" x14ac:dyDescent="0.35">
      <c r="A311" s="261"/>
      <c r="B311" s="261"/>
      <c r="C311" s="261"/>
      <c r="D311" s="261"/>
      <c r="E311" s="261"/>
      <c r="F311" s="261"/>
      <c r="G311" s="261"/>
      <c r="H311" s="261"/>
      <c r="I311" s="261"/>
      <c r="J311" s="261"/>
      <c r="K311" s="261"/>
      <c r="L311" s="262"/>
      <c r="M311" s="261"/>
      <c r="N311" s="262"/>
      <c r="O311" s="263"/>
      <c r="P311" s="263"/>
      <c r="Q311" s="264"/>
      <c r="R311" s="264"/>
      <c r="S311" s="264"/>
      <c r="T311" s="264"/>
      <c r="U311" s="264"/>
      <c r="V311" s="261"/>
      <c r="W311" s="261"/>
      <c r="X311" s="261"/>
      <c r="Y311" s="313"/>
      <c r="Z311" s="313"/>
      <c r="AA311" s="1534"/>
      <c r="AB311" s="1534"/>
      <c r="AC311" s="1534"/>
      <c r="AD311" s="1534"/>
      <c r="AE311" s="1534"/>
      <c r="AF311" s="1534"/>
      <c r="AG311" s="1534"/>
      <c r="AH311" s="1534"/>
      <c r="AI311" s="1534"/>
      <c r="AJ311" s="1534"/>
      <c r="AK311" s="1534"/>
      <c r="AL311" s="1534"/>
      <c r="AM311" s="1534"/>
      <c r="AN311" s="1534"/>
      <c r="AO311" s="1534"/>
      <c r="AP311" s="1534"/>
      <c r="AQ311" s="1534"/>
      <c r="AR311" s="1534"/>
      <c r="AS311" s="1534"/>
      <c r="AT311" s="1534"/>
      <c r="AU311" s="1534"/>
      <c r="AV311" s="1534"/>
      <c r="AW311" s="1534"/>
      <c r="AX311" s="1534"/>
      <c r="AY311" s="1534"/>
      <c r="AZ311" s="1534"/>
      <c r="BA311" s="1534"/>
      <c r="BB311" s="1534"/>
      <c r="BC311" s="1534"/>
      <c r="BD311" s="1534"/>
      <c r="BE311" s="1534"/>
      <c r="BF311" s="1534"/>
      <c r="BG311" s="1534"/>
      <c r="BH311" s="1534"/>
      <c r="BI311" s="1534"/>
      <c r="BJ311" s="1534"/>
      <c r="BK311" s="1534"/>
      <c r="BL311" s="1534"/>
      <c r="BM311" s="1534"/>
      <c r="BN311" s="1534"/>
      <c r="BO311" s="1534"/>
      <c r="BP311" s="1534"/>
      <c r="BQ311" s="1534"/>
      <c r="BR311" s="1534"/>
      <c r="BS311" s="1534"/>
      <c r="BT311" s="1534"/>
      <c r="BU311" s="1534"/>
      <c r="BV311" s="1534"/>
      <c r="BW311" s="1534"/>
      <c r="BX311" s="1534"/>
      <c r="BY311" s="1534"/>
      <c r="BZ311" s="1534"/>
      <c r="CA311" s="1534"/>
      <c r="CB311" s="1534"/>
      <c r="CC311" s="1534"/>
      <c r="CD311" s="1534"/>
      <c r="CE311" s="1534"/>
      <c r="CF311" s="1534"/>
      <c r="CG311" s="1534"/>
      <c r="CH311" s="1534"/>
      <c r="CI311" s="1534"/>
      <c r="CJ311" s="1534"/>
      <c r="CK311" s="1534"/>
      <c r="CL311" s="1534"/>
      <c r="CM311" s="1534"/>
      <c r="CN311" s="1534"/>
      <c r="CO311" s="1534"/>
      <c r="CP311" s="1534"/>
      <c r="CQ311" s="1534"/>
      <c r="CR311" s="1534"/>
      <c r="CS311" s="1534"/>
      <c r="CT311" s="1534"/>
    </row>
    <row r="312" spans="1:98" s="1535" customFormat="1" ht="15.75" customHeight="1" x14ac:dyDescent="0.35">
      <c r="A312" s="261"/>
      <c r="B312" s="261"/>
      <c r="C312" s="261"/>
      <c r="D312" s="261"/>
      <c r="E312" s="261"/>
      <c r="F312" s="261"/>
      <c r="G312" s="261"/>
      <c r="H312" s="261"/>
      <c r="I312" s="261"/>
      <c r="J312" s="261"/>
      <c r="K312" s="261"/>
      <c r="L312" s="262"/>
      <c r="M312" s="261"/>
      <c r="N312" s="262"/>
      <c r="O312" s="263"/>
      <c r="P312" s="263"/>
      <c r="Q312" s="264"/>
      <c r="R312" s="264"/>
      <c r="S312" s="264"/>
      <c r="T312" s="264"/>
      <c r="U312" s="264"/>
      <c r="V312" s="261"/>
      <c r="W312" s="261"/>
      <c r="X312" s="261"/>
      <c r="Y312" s="313"/>
      <c r="Z312" s="313"/>
      <c r="AA312" s="1534"/>
      <c r="AB312" s="1534"/>
      <c r="AC312" s="1534"/>
      <c r="AD312" s="1534"/>
      <c r="AE312" s="1534"/>
      <c r="AF312" s="1534"/>
      <c r="AG312" s="1534"/>
      <c r="AH312" s="1534"/>
      <c r="AI312" s="1534"/>
      <c r="AJ312" s="1534"/>
      <c r="AK312" s="1534"/>
      <c r="AL312" s="1534"/>
      <c r="AM312" s="1534"/>
      <c r="AN312" s="1534"/>
      <c r="AO312" s="1534"/>
      <c r="AP312" s="1534"/>
      <c r="AQ312" s="1534"/>
      <c r="AR312" s="1534"/>
      <c r="AS312" s="1534"/>
      <c r="AT312" s="1534"/>
      <c r="AU312" s="1534"/>
      <c r="AV312" s="1534"/>
      <c r="AW312" s="1534"/>
      <c r="AX312" s="1534"/>
      <c r="AY312" s="1534"/>
      <c r="AZ312" s="1534"/>
      <c r="BA312" s="1534"/>
      <c r="BB312" s="1534"/>
      <c r="BC312" s="1534"/>
      <c r="BD312" s="1534"/>
      <c r="BE312" s="1534"/>
      <c r="BF312" s="1534"/>
      <c r="BG312" s="1534"/>
      <c r="BH312" s="1534"/>
      <c r="BI312" s="1534"/>
      <c r="BJ312" s="1534"/>
      <c r="BK312" s="1534"/>
      <c r="BL312" s="1534"/>
      <c r="BM312" s="1534"/>
      <c r="BN312" s="1534"/>
      <c r="BO312" s="1534"/>
      <c r="BP312" s="1534"/>
      <c r="BQ312" s="1534"/>
      <c r="BR312" s="1534"/>
      <c r="BS312" s="1534"/>
      <c r="BT312" s="1534"/>
      <c r="BU312" s="1534"/>
      <c r="BV312" s="1534"/>
      <c r="BW312" s="1534"/>
      <c r="BX312" s="1534"/>
      <c r="BY312" s="1534"/>
      <c r="BZ312" s="1534"/>
      <c r="CA312" s="1534"/>
      <c r="CB312" s="1534"/>
      <c r="CC312" s="1534"/>
      <c r="CD312" s="1534"/>
      <c r="CE312" s="1534"/>
      <c r="CF312" s="1534"/>
      <c r="CG312" s="1534"/>
      <c r="CH312" s="1534"/>
      <c r="CI312" s="1534"/>
      <c r="CJ312" s="1534"/>
      <c r="CK312" s="1534"/>
      <c r="CL312" s="1534"/>
      <c r="CM312" s="1534"/>
      <c r="CN312" s="1534"/>
      <c r="CO312" s="1534"/>
      <c r="CP312" s="1534"/>
      <c r="CQ312" s="1534"/>
      <c r="CR312" s="1534"/>
      <c r="CS312" s="1534"/>
      <c r="CT312" s="1534"/>
    </row>
    <row r="313" spans="1:98" s="1535" customFormat="1" ht="15.75" customHeight="1" x14ac:dyDescent="0.35">
      <c r="A313" s="261"/>
      <c r="B313" s="261"/>
      <c r="C313" s="261"/>
      <c r="D313" s="261"/>
      <c r="E313" s="261"/>
      <c r="F313" s="261"/>
      <c r="G313" s="261"/>
      <c r="H313" s="261"/>
      <c r="I313" s="261"/>
      <c r="J313" s="261"/>
      <c r="K313" s="261"/>
      <c r="L313" s="262"/>
      <c r="M313" s="261"/>
      <c r="N313" s="262"/>
      <c r="O313" s="263"/>
      <c r="P313" s="263"/>
      <c r="Q313" s="264"/>
      <c r="R313" s="264"/>
      <c r="S313" s="264"/>
      <c r="T313" s="264"/>
      <c r="U313" s="264"/>
      <c r="V313" s="261"/>
      <c r="W313" s="261"/>
      <c r="X313" s="261"/>
      <c r="Y313" s="313"/>
      <c r="Z313" s="313"/>
      <c r="AA313" s="1534"/>
      <c r="AB313" s="1534"/>
      <c r="AC313" s="1534"/>
      <c r="AD313" s="1534"/>
      <c r="AE313" s="1534"/>
      <c r="AF313" s="1534"/>
      <c r="AG313" s="1534"/>
      <c r="AH313" s="1534"/>
      <c r="AI313" s="1534"/>
      <c r="AJ313" s="1534"/>
      <c r="AK313" s="1534"/>
      <c r="AL313" s="1534"/>
      <c r="AM313" s="1534"/>
      <c r="AN313" s="1534"/>
      <c r="AO313" s="1534"/>
      <c r="AP313" s="1534"/>
      <c r="AQ313" s="1534"/>
      <c r="AR313" s="1534"/>
      <c r="AS313" s="1534"/>
      <c r="AT313" s="1534"/>
      <c r="AU313" s="1534"/>
      <c r="AV313" s="1534"/>
      <c r="AW313" s="1534"/>
      <c r="AX313" s="1534"/>
      <c r="AY313" s="1534"/>
      <c r="AZ313" s="1534"/>
      <c r="BA313" s="1534"/>
      <c r="BB313" s="1534"/>
      <c r="BC313" s="1534"/>
      <c r="BD313" s="1534"/>
      <c r="BE313" s="1534"/>
      <c r="BF313" s="1534"/>
      <c r="BG313" s="1534"/>
      <c r="BH313" s="1534"/>
      <c r="BI313" s="1534"/>
      <c r="BJ313" s="1534"/>
      <c r="BK313" s="1534"/>
      <c r="BL313" s="1534"/>
      <c r="BM313" s="1534"/>
      <c r="BN313" s="1534"/>
      <c r="BO313" s="1534"/>
      <c r="BP313" s="1534"/>
      <c r="BQ313" s="1534"/>
      <c r="BR313" s="1534"/>
      <c r="BS313" s="1534"/>
      <c r="BT313" s="1534"/>
      <c r="BU313" s="1534"/>
      <c r="BV313" s="1534"/>
      <c r="BW313" s="1534"/>
      <c r="BX313" s="1534"/>
      <c r="BY313" s="1534"/>
      <c r="BZ313" s="1534"/>
      <c r="CA313" s="1534"/>
      <c r="CB313" s="1534"/>
      <c r="CC313" s="1534"/>
      <c r="CD313" s="1534"/>
      <c r="CE313" s="1534"/>
      <c r="CF313" s="1534"/>
      <c r="CG313" s="1534"/>
      <c r="CH313" s="1534"/>
      <c r="CI313" s="1534"/>
      <c r="CJ313" s="1534"/>
      <c r="CK313" s="1534"/>
      <c r="CL313" s="1534"/>
      <c r="CM313" s="1534"/>
      <c r="CN313" s="1534"/>
      <c r="CO313" s="1534"/>
      <c r="CP313" s="1534"/>
      <c r="CQ313" s="1534"/>
      <c r="CR313" s="1534"/>
      <c r="CS313" s="1534"/>
      <c r="CT313" s="1534"/>
    </row>
    <row r="314" spans="1:98" s="1535" customFormat="1" ht="15.75" customHeight="1" x14ac:dyDescent="0.35">
      <c r="A314" s="261"/>
      <c r="B314" s="261"/>
      <c r="C314" s="261"/>
      <c r="D314" s="261"/>
      <c r="E314" s="261"/>
      <c r="F314" s="261"/>
      <c r="G314" s="261"/>
      <c r="H314" s="261"/>
      <c r="I314" s="261"/>
      <c r="J314" s="261"/>
      <c r="K314" s="261"/>
      <c r="L314" s="262"/>
      <c r="M314" s="261"/>
      <c r="N314" s="262"/>
      <c r="O314" s="263"/>
      <c r="P314" s="263"/>
      <c r="Q314" s="264"/>
      <c r="R314" s="264"/>
      <c r="S314" s="264"/>
      <c r="T314" s="264"/>
      <c r="U314" s="264"/>
      <c r="V314" s="261"/>
      <c r="W314" s="261"/>
      <c r="X314" s="261"/>
      <c r="Y314" s="313"/>
      <c r="Z314" s="313"/>
      <c r="AA314" s="1534"/>
      <c r="AB314" s="1534"/>
      <c r="AC314" s="1534"/>
      <c r="AD314" s="1534"/>
      <c r="AE314" s="1534"/>
      <c r="AF314" s="1534"/>
      <c r="AG314" s="1534"/>
      <c r="AH314" s="1534"/>
      <c r="AI314" s="1534"/>
      <c r="AJ314" s="1534"/>
      <c r="AK314" s="1534"/>
      <c r="AL314" s="1534"/>
      <c r="AM314" s="1534"/>
      <c r="AN314" s="1534"/>
      <c r="AO314" s="1534"/>
      <c r="AP314" s="1534"/>
      <c r="AQ314" s="1534"/>
      <c r="AR314" s="1534"/>
      <c r="AS314" s="1534"/>
      <c r="AT314" s="1534"/>
      <c r="AU314" s="1534"/>
      <c r="AV314" s="1534"/>
      <c r="AW314" s="1534"/>
      <c r="AX314" s="1534"/>
      <c r="AY314" s="1534"/>
      <c r="AZ314" s="1534"/>
      <c r="BA314" s="1534"/>
      <c r="BB314" s="1534"/>
      <c r="BC314" s="1534"/>
      <c r="BD314" s="1534"/>
      <c r="BE314" s="1534"/>
      <c r="BF314" s="1534"/>
      <c r="BG314" s="1534"/>
      <c r="BH314" s="1534"/>
      <c r="BI314" s="1534"/>
      <c r="BJ314" s="1534"/>
      <c r="BK314" s="1534"/>
      <c r="BL314" s="1534"/>
      <c r="BM314" s="1534"/>
      <c r="BN314" s="1534"/>
      <c r="BO314" s="1534"/>
      <c r="BP314" s="1534"/>
      <c r="BQ314" s="1534"/>
      <c r="BR314" s="1534"/>
      <c r="BS314" s="1534"/>
      <c r="BT314" s="1534"/>
      <c r="BU314" s="1534"/>
      <c r="BV314" s="1534"/>
      <c r="BW314" s="1534"/>
      <c r="BX314" s="1534"/>
      <c r="BY314" s="1534"/>
      <c r="BZ314" s="1534"/>
      <c r="CA314" s="1534"/>
      <c r="CB314" s="1534"/>
      <c r="CC314" s="1534"/>
      <c r="CD314" s="1534"/>
      <c r="CE314" s="1534"/>
      <c r="CF314" s="1534"/>
      <c r="CG314" s="1534"/>
      <c r="CH314" s="1534"/>
      <c r="CI314" s="1534"/>
      <c r="CJ314" s="1534"/>
      <c r="CK314" s="1534"/>
      <c r="CL314" s="1534"/>
      <c r="CM314" s="1534"/>
      <c r="CN314" s="1534"/>
      <c r="CO314" s="1534"/>
      <c r="CP314" s="1534"/>
      <c r="CQ314" s="1534"/>
      <c r="CR314" s="1534"/>
      <c r="CS314" s="1534"/>
      <c r="CT314" s="1534"/>
    </row>
    <row r="315" spans="1:98" s="1535" customFormat="1" ht="15.75" customHeight="1" x14ac:dyDescent="0.35">
      <c r="A315" s="261"/>
      <c r="B315" s="261"/>
      <c r="C315" s="261"/>
      <c r="D315" s="261"/>
      <c r="E315" s="261"/>
      <c r="F315" s="261"/>
      <c r="G315" s="261"/>
      <c r="H315" s="261"/>
      <c r="I315" s="261"/>
      <c r="J315" s="261"/>
      <c r="K315" s="261"/>
      <c r="L315" s="262"/>
      <c r="M315" s="261"/>
      <c r="N315" s="262"/>
      <c r="O315" s="263"/>
      <c r="P315" s="263"/>
      <c r="Q315" s="264"/>
      <c r="R315" s="264"/>
      <c r="S315" s="264"/>
      <c r="T315" s="264"/>
      <c r="U315" s="264"/>
      <c r="V315" s="261"/>
      <c r="W315" s="261"/>
      <c r="X315" s="261"/>
      <c r="Y315" s="313"/>
      <c r="Z315" s="313"/>
      <c r="AA315" s="1534"/>
      <c r="AB315" s="1534"/>
      <c r="AC315" s="1534"/>
      <c r="AD315" s="1534"/>
      <c r="AE315" s="1534"/>
      <c r="AF315" s="1534"/>
      <c r="AG315" s="1534"/>
      <c r="AH315" s="1534"/>
      <c r="AI315" s="1534"/>
      <c r="AJ315" s="1534"/>
      <c r="AK315" s="1534"/>
      <c r="AL315" s="1534"/>
      <c r="AM315" s="1534"/>
      <c r="AN315" s="1534"/>
      <c r="AO315" s="1534"/>
      <c r="AP315" s="1534"/>
      <c r="AQ315" s="1534"/>
      <c r="AR315" s="1534"/>
      <c r="AS315" s="1534"/>
      <c r="AT315" s="1534"/>
      <c r="AU315" s="1534"/>
      <c r="AV315" s="1534"/>
      <c r="AW315" s="1534"/>
      <c r="AX315" s="1534"/>
      <c r="AY315" s="1534"/>
      <c r="AZ315" s="1534"/>
      <c r="BA315" s="1534"/>
      <c r="BB315" s="1534"/>
      <c r="BC315" s="1534"/>
      <c r="BD315" s="1534"/>
      <c r="BE315" s="1534"/>
      <c r="BF315" s="1534"/>
      <c r="BG315" s="1534"/>
      <c r="BH315" s="1534"/>
      <c r="BI315" s="1534"/>
      <c r="BJ315" s="1534"/>
      <c r="BK315" s="1534"/>
      <c r="BL315" s="1534"/>
      <c r="BM315" s="1534"/>
      <c r="BN315" s="1534"/>
      <c r="BO315" s="1534"/>
      <c r="BP315" s="1534"/>
      <c r="BQ315" s="1534"/>
      <c r="BR315" s="1534"/>
      <c r="BS315" s="1534"/>
      <c r="BT315" s="1534"/>
      <c r="BU315" s="1534"/>
      <c r="BV315" s="1534"/>
      <c r="BW315" s="1534"/>
      <c r="BX315" s="1534"/>
      <c r="BY315" s="1534"/>
      <c r="BZ315" s="1534"/>
      <c r="CA315" s="1534"/>
      <c r="CB315" s="1534"/>
      <c r="CC315" s="1534"/>
      <c r="CD315" s="1534"/>
      <c r="CE315" s="1534"/>
      <c r="CF315" s="1534"/>
      <c r="CG315" s="1534"/>
      <c r="CH315" s="1534"/>
      <c r="CI315" s="1534"/>
      <c r="CJ315" s="1534"/>
      <c r="CK315" s="1534"/>
      <c r="CL315" s="1534"/>
      <c r="CM315" s="1534"/>
      <c r="CN315" s="1534"/>
      <c r="CO315" s="1534"/>
      <c r="CP315" s="1534"/>
      <c r="CQ315" s="1534"/>
      <c r="CR315" s="1534"/>
      <c r="CS315" s="1534"/>
      <c r="CT315" s="1534"/>
    </row>
    <row r="316" spans="1:98" s="1535" customFormat="1" ht="15.75" customHeight="1" x14ac:dyDescent="0.35">
      <c r="A316" s="261"/>
      <c r="B316" s="261"/>
      <c r="C316" s="261"/>
      <c r="D316" s="261"/>
      <c r="E316" s="261"/>
      <c r="F316" s="261"/>
      <c r="G316" s="261"/>
      <c r="H316" s="261"/>
      <c r="I316" s="261"/>
      <c r="J316" s="261"/>
      <c r="K316" s="261"/>
      <c r="L316" s="262"/>
      <c r="M316" s="261"/>
      <c r="N316" s="262"/>
      <c r="O316" s="263"/>
      <c r="P316" s="263"/>
      <c r="Q316" s="264"/>
      <c r="R316" s="264"/>
      <c r="S316" s="264"/>
      <c r="T316" s="264"/>
      <c r="U316" s="264"/>
      <c r="V316" s="261"/>
      <c r="W316" s="261"/>
      <c r="X316" s="261"/>
      <c r="Y316" s="313"/>
      <c r="Z316" s="313"/>
      <c r="AA316" s="1534"/>
      <c r="AB316" s="1534"/>
      <c r="AC316" s="1534"/>
      <c r="AD316" s="1534"/>
      <c r="AE316" s="1534"/>
      <c r="AF316" s="1534"/>
      <c r="AG316" s="1534"/>
      <c r="AH316" s="1534"/>
      <c r="AI316" s="1534"/>
      <c r="AJ316" s="1534"/>
      <c r="AK316" s="1534"/>
      <c r="AL316" s="1534"/>
      <c r="AM316" s="1534"/>
      <c r="AN316" s="1534"/>
      <c r="AO316" s="1534"/>
      <c r="AP316" s="1534"/>
      <c r="AQ316" s="1534"/>
      <c r="AR316" s="1534"/>
      <c r="AS316" s="1534"/>
      <c r="AT316" s="1534"/>
      <c r="AU316" s="1534"/>
      <c r="AV316" s="1534"/>
      <c r="AW316" s="1534"/>
      <c r="AX316" s="1534"/>
      <c r="AY316" s="1534"/>
      <c r="AZ316" s="1534"/>
      <c r="BA316" s="1534"/>
      <c r="BB316" s="1534"/>
      <c r="BC316" s="1534"/>
      <c r="BD316" s="1534"/>
      <c r="BE316" s="1534"/>
      <c r="BF316" s="1534"/>
      <c r="BG316" s="1534"/>
      <c r="BH316" s="1534"/>
      <c r="BI316" s="1534"/>
      <c r="BJ316" s="1534"/>
      <c r="BK316" s="1534"/>
      <c r="BL316" s="1534"/>
      <c r="BM316" s="1534"/>
      <c r="BN316" s="1534"/>
      <c r="BO316" s="1534"/>
      <c r="BP316" s="1534"/>
      <c r="BQ316" s="1534"/>
      <c r="BR316" s="1534"/>
      <c r="BS316" s="1534"/>
      <c r="BT316" s="1534"/>
      <c r="BU316" s="1534"/>
      <c r="BV316" s="1534"/>
      <c r="BW316" s="1534"/>
      <c r="BX316" s="1534"/>
      <c r="BY316" s="1534"/>
      <c r="BZ316" s="1534"/>
      <c r="CA316" s="1534"/>
      <c r="CB316" s="1534"/>
      <c r="CC316" s="1534"/>
      <c r="CD316" s="1534"/>
      <c r="CE316" s="1534"/>
      <c r="CF316" s="1534"/>
      <c r="CG316" s="1534"/>
      <c r="CH316" s="1534"/>
      <c r="CI316" s="1534"/>
      <c r="CJ316" s="1534"/>
      <c r="CK316" s="1534"/>
      <c r="CL316" s="1534"/>
      <c r="CM316" s="1534"/>
      <c r="CN316" s="1534"/>
      <c r="CO316" s="1534"/>
      <c r="CP316" s="1534"/>
      <c r="CQ316" s="1534"/>
      <c r="CR316" s="1534"/>
      <c r="CS316" s="1534"/>
      <c r="CT316" s="1534"/>
    </row>
    <row r="317" spans="1:98" s="1535" customFormat="1" ht="15.75" customHeight="1" x14ac:dyDescent="0.35">
      <c r="A317" s="261"/>
      <c r="B317" s="261"/>
      <c r="C317" s="261"/>
      <c r="D317" s="261"/>
      <c r="E317" s="261"/>
      <c r="F317" s="261"/>
      <c r="G317" s="261"/>
      <c r="H317" s="261"/>
      <c r="I317" s="261"/>
      <c r="J317" s="261"/>
      <c r="K317" s="261"/>
      <c r="L317" s="262"/>
      <c r="M317" s="261"/>
      <c r="N317" s="262"/>
      <c r="O317" s="263"/>
      <c r="P317" s="263"/>
      <c r="Q317" s="264"/>
      <c r="R317" s="264"/>
      <c r="S317" s="264"/>
      <c r="T317" s="264"/>
      <c r="U317" s="264"/>
      <c r="V317" s="261"/>
      <c r="W317" s="261"/>
      <c r="X317" s="261"/>
      <c r="Y317" s="313"/>
      <c r="Z317" s="313"/>
      <c r="AA317" s="1534"/>
      <c r="AB317" s="1534"/>
      <c r="AC317" s="1534"/>
      <c r="AD317" s="1534"/>
      <c r="AE317" s="1534"/>
      <c r="AF317" s="1534"/>
      <c r="AG317" s="1534"/>
      <c r="AH317" s="1534"/>
      <c r="AI317" s="1534"/>
      <c r="AJ317" s="1534"/>
      <c r="AK317" s="1534"/>
      <c r="AL317" s="1534"/>
      <c r="AM317" s="1534"/>
      <c r="AN317" s="1534"/>
      <c r="AO317" s="1534"/>
      <c r="AP317" s="1534"/>
      <c r="AQ317" s="1534"/>
      <c r="AR317" s="1534"/>
      <c r="AS317" s="1534"/>
      <c r="AT317" s="1534"/>
      <c r="AU317" s="1534"/>
      <c r="AV317" s="1534"/>
      <c r="AW317" s="1534"/>
      <c r="AX317" s="1534"/>
      <c r="AY317" s="1534"/>
      <c r="AZ317" s="1534"/>
      <c r="BA317" s="1534"/>
      <c r="BB317" s="1534"/>
      <c r="BC317" s="1534"/>
      <c r="BD317" s="1534"/>
      <c r="BE317" s="1534"/>
      <c r="BF317" s="1534"/>
      <c r="BG317" s="1534"/>
      <c r="BH317" s="1534"/>
      <c r="BI317" s="1534"/>
      <c r="BJ317" s="1534"/>
      <c r="BK317" s="1534"/>
      <c r="BL317" s="1534"/>
      <c r="BM317" s="1534"/>
      <c r="BN317" s="1534"/>
      <c r="BO317" s="1534"/>
      <c r="BP317" s="1534"/>
      <c r="BQ317" s="1534"/>
      <c r="BR317" s="1534"/>
      <c r="BS317" s="1534"/>
      <c r="BT317" s="1534"/>
      <c r="BU317" s="1534"/>
      <c r="BV317" s="1534"/>
      <c r="BW317" s="1534"/>
      <c r="BX317" s="1534"/>
      <c r="BY317" s="1534"/>
      <c r="BZ317" s="1534"/>
      <c r="CA317" s="1534"/>
      <c r="CB317" s="1534"/>
      <c r="CC317" s="1534"/>
      <c r="CD317" s="1534"/>
      <c r="CE317" s="1534"/>
      <c r="CF317" s="1534"/>
      <c r="CG317" s="1534"/>
      <c r="CH317" s="1534"/>
      <c r="CI317" s="1534"/>
      <c r="CJ317" s="1534"/>
      <c r="CK317" s="1534"/>
      <c r="CL317" s="1534"/>
      <c r="CM317" s="1534"/>
      <c r="CN317" s="1534"/>
      <c r="CO317" s="1534"/>
      <c r="CP317" s="1534"/>
      <c r="CQ317" s="1534"/>
      <c r="CR317" s="1534"/>
      <c r="CS317" s="1534"/>
      <c r="CT317" s="1534"/>
    </row>
    <row r="318" spans="1:98" s="1535" customFormat="1" ht="15.75" customHeight="1" x14ac:dyDescent="0.35">
      <c r="A318" s="261"/>
      <c r="B318" s="261"/>
      <c r="C318" s="261"/>
      <c r="D318" s="261"/>
      <c r="E318" s="261"/>
      <c r="F318" s="261"/>
      <c r="G318" s="261"/>
      <c r="H318" s="261"/>
      <c r="I318" s="261"/>
      <c r="J318" s="261"/>
      <c r="K318" s="261"/>
      <c r="L318" s="262"/>
      <c r="M318" s="261"/>
      <c r="N318" s="262"/>
      <c r="O318" s="263"/>
      <c r="P318" s="263"/>
      <c r="Q318" s="264"/>
      <c r="R318" s="264"/>
      <c r="S318" s="264"/>
      <c r="T318" s="264"/>
      <c r="U318" s="264"/>
      <c r="V318" s="261"/>
      <c r="W318" s="261"/>
      <c r="X318" s="261"/>
      <c r="Y318" s="313"/>
      <c r="Z318" s="313"/>
      <c r="AA318" s="1534"/>
      <c r="AB318" s="1534"/>
      <c r="AC318" s="1534"/>
      <c r="AD318" s="1534"/>
      <c r="AE318" s="1534"/>
      <c r="AF318" s="1534"/>
      <c r="AG318" s="1534"/>
      <c r="AH318" s="1534"/>
      <c r="AI318" s="1534"/>
      <c r="AJ318" s="1534"/>
      <c r="AK318" s="1534"/>
      <c r="AL318" s="1534"/>
      <c r="AM318" s="1534"/>
      <c r="AN318" s="1534"/>
      <c r="AO318" s="1534"/>
      <c r="AP318" s="1534"/>
      <c r="AQ318" s="1534"/>
      <c r="AR318" s="1534"/>
      <c r="AS318" s="1534"/>
      <c r="AT318" s="1534"/>
      <c r="AU318" s="1534"/>
      <c r="AV318" s="1534"/>
      <c r="AW318" s="1534"/>
      <c r="AX318" s="1534"/>
      <c r="AY318" s="1534"/>
      <c r="AZ318" s="1534"/>
      <c r="BA318" s="1534"/>
      <c r="BB318" s="1534"/>
      <c r="BC318" s="1534"/>
      <c r="BD318" s="1534"/>
      <c r="BE318" s="1534"/>
      <c r="BF318" s="1534"/>
      <c r="BG318" s="1534"/>
      <c r="BH318" s="1534"/>
      <c r="BI318" s="1534"/>
      <c r="BJ318" s="1534"/>
      <c r="BK318" s="1534"/>
      <c r="BL318" s="1534"/>
      <c r="BM318" s="1534"/>
      <c r="BN318" s="1534"/>
      <c r="BO318" s="1534"/>
      <c r="BP318" s="1534"/>
      <c r="BQ318" s="1534"/>
      <c r="BR318" s="1534"/>
      <c r="BS318" s="1534"/>
      <c r="BT318" s="1534"/>
      <c r="BU318" s="1534"/>
      <c r="BV318" s="1534"/>
      <c r="BW318" s="1534"/>
      <c r="BX318" s="1534"/>
      <c r="BY318" s="1534"/>
      <c r="BZ318" s="1534"/>
      <c r="CA318" s="1534"/>
      <c r="CB318" s="1534"/>
      <c r="CC318" s="1534"/>
      <c r="CD318" s="1534"/>
      <c r="CE318" s="1534"/>
      <c r="CF318" s="1534"/>
      <c r="CG318" s="1534"/>
      <c r="CH318" s="1534"/>
      <c r="CI318" s="1534"/>
      <c r="CJ318" s="1534"/>
      <c r="CK318" s="1534"/>
      <c r="CL318" s="1534"/>
      <c r="CM318" s="1534"/>
      <c r="CN318" s="1534"/>
      <c r="CO318" s="1534"/>
      <c r="CP318" s="1534"/>
      <c r="CQ318" s="1534"/>
      <c r="CR318" s="1534"/>
      <c r="CS318" s="1534"/>
      <c r="CT318" s="1534"/>
    </row>
    <row r="319" spans="1:98" s="1535" customFormat="1" ht="15.75" customHeight="1" x14ac:dyDescent="0.35">
      <c r="A319" s="261"/>
      <c r="B319" s="261"/>
      <c r="C319" s="261"/>
      <c r="D319" s="261"/>
      <c r="E319" s="261"/>
      <c r="F319" s="261"/>
      <c r="G319" s="261"/>
      <c r="H319" s="261"/>
      <c r="I319" s="261"/>
      <c r="J319" s="261"/>
      <c r="K319" s="261"/>
      <c r="L319" s="262"/>
      <c r="M319" s="261"/>
      <c r="N319" s="262"/>
      <c r="O319" s="263"/>
      <c r="P319" s="263"/>
      <c r="Q319" s="264"/>
      <c r="R319" s="264"/>
      <c r="S319" s="264"/>
      <c r="T319" s="264"/>
      <c r="U319" s="264"/>
      <c r="V319" s="261"/>
      <c r="W319" s="261"/>
      <c r="X319" s="261"/>
      <c r="Y319" s="313"/>
      <c r="Z319" s="313"/>
      <c r="AA319" s="1534"/>
      <c r="AB319" s="1534"/>
      <c r="AC319" s="1534"/>
      <c r="AD319" s="1534"/>
      <c r="AE319" s="1534"/>
      <c r="AF319" s="1534"/>
      <c r="AG319" s="1534"/>
      <c r="AH319" s="1534"/>
      <c r="AI319" s="1534"/>
      <c r="AJ319" s="1534"/>
      <c r="AK319" s="1534"/>
      <c r="AL319" s="1534"/>
      <c r="AM319" s="1534"/>
      <c r="AN319" s="1534"/>
      <c r="AO319" s="1534"/>
      <c r="AP319" s="1534"/>
      <c r="AQ319" s="1534"/>
      <c r="AR319" s="1534"/>
      <c r="AS319" s="1534"/>
      <c r="AT319" s="1534"/>
      <c r="AU319" s="1534"/>
      <c r="AV319" s="1534"/>
      <c r="AW319" s="1534"/>
      <c r="AX319" s="1534"/>
      <c r="AY319" s="1534"/>
      <c r="AZ319" s="1534"/>
      <c r="BA319" s="1534"/>
      <c r="BB319" s="1534"/>
      <c r="BC319" s="1534"/>
      <c r="BD319" s="1534"/>
      <c r="BE319" s="1534"/>
      <c r="BF319" s="1534"/>
      <c r="BG319" s="1534"/>
      <c r="BH319" s="1534"/>
      <c r="BI319" s="1534"/>
      <c r="BJ319" s="1534"/>
      <c r="BK319" s="1534"/>
      <c r="BL319" s="1534"/>
      <c r="BM319" s="1534"/>
      <c r="BN319" s="1534"/>
      <c r="BO319" s="1534"/>
      <c r="BP319" s="1534"/>
      <c r="BQ319" s="1534"/>
      <c r="BR319" s="1534"/>
      <c r="BS319" s="1534"/>
      <c r="BT319" s="1534"/>
      <c r="BU319" s="1534"/>
      <c r="BV319" s="1534"/>
      <c r="BW319" s="1534"/>
      <c r="BX319" s="1534"/>
      <c r="BY319" s="1534"/>
      <c r="BZ319" s="1534"/>
      <c r="CA319" s="1534"/>
      <c r="CB319" s="1534"/>
      <c r="CC319" s="1534"/>
      <c r="CD319" s="1534"/>
      <c r="CE319" s="1534"/>
      <c r="CF319" s="1534"/>
      <c r="CG319" s="1534"/>
      <c r="CH319" s="1534"/>
      <c r="CI319" s="1534"/>
      <c r="CJ319" s="1534"/>
      <c r="CK319" s="1534"/>
      <c r="CL319" s="1534"/>
      <c r="CM319" s="1534"/>
      <c r="CN319" s="1534"/>
      <c r="CO319" s="1534"/>
      <c r="CP319" s="1534"/>
      <c r="CQ319" s="1534"/>
      <c r="CR319" s="1534"/>
      <c r="CS319" s="1534"/>
      <c r="CT319" s="1534"/>
    </row>
    <row r="320" spans="1:98" s="1535" customFormat="1" ht="15.75" customHeight="1" x14ac:dyDescent="0.35">
      <c r="A320" s="261"/>
      <c r="B320" s="261"/>
      <c r="C320" s="261"/>
      <c r="D320" s="261"/>
      <c r="E320" s="261"/>
      <c r="F320" s="261"/>
      <c r="G320" s="261"/>
      <c r="H320" s="261"/>
      <c r="I320" s="261"/>
      <c r="J320" s="261"/>
      <c r="K320" s="261"/>
      <c r="L320" s="262"/>
      <c r="M320" s="261"/>
      <c r="N320" s="262"/>
      <c r="O320" s="263"/>
      <c r="P320" s="263"/>
      <c r="Q320" s="264"/>
      <c r="R320" s="264"/>
      <c r="S320" s="264"/>
      <c r="T320" s="264"/>
      <c r="U320" s="264"/>
      <c r="V320" s="261"/>
      <c r="W320" s="261"/>
      <c r="X320" s="261"/>
      <c r="Y320" s="313"/>
      <c r="Z320" s="313"/>
      <c r="AA320" s="1534"/>
      <c r="AB320" s="1534"/>
      <c r="AC320" s="1534"/>
      <c r="AD320" s="1534"/>
      <c r="AE320" s="1534"/>
      <c r="AF320" s="1534"/>
      <c r="AG320" s="1534"/>
      <c r="AH320" s="1534"/>
      <c r="AI320" s="1534"/>
      <c r="AJ320" s="1534"/>
      <c r="AK320" s="1534"/>
      <c r="AL320" s="1534"/>
      <c r="AM320" s="1534"/>
      <c r="AN320" s="1534"/>
      <c r="AO320" s="1534"/>
      <c r="AP320" s="1534"/>
      <c r="AQ320" s="1534"/>
      <c r="AR320" s="1534"/>
      <c r="AS320" s="1534"/>
      <c r="AT320" s="1534"/>
      <c r="AU320" s="1534"/>
      <c r="AV320" s="1534"/>
      <c r="AW320" s="1534"/>
      <c r="AX320" s="1534"/>
      <c r="AY320" s="1534"/>
      <c r="AZ320" s="1534"/>
      <c r="BA320" s="1534"/>
      <c r="BB320" s="1534"/>
      <c r="BC320" s="1534"/>
      <c r="BD320" s="1534"/>
      <c r="BE320" s="1534"/>
      <c r="BF320" s="1534"/>
      <c r="BG320" s="1534"/>
      <c r="BH320" s="1534"/>
      <c r="BI320" s="1534"/>
      <c r="BJ320" s="1534"/>
      <c r="BK320" s="1534"/>
      <c r="BL320" s="1534"/>
      <c r="BM320" s="1534"/>
      <c r="BN320" s="1534"/>
      <c r="BO320" s="1534"/>
      <c r="BP320" s="1534"/>
      <c r="BQ320" s="1534"/>
      <c r="BR320" s="1534"/>
      <c r="BS320" s="1534"/>
      <c r="BT320" s="1534"/>
      <c r="BU320" s="1534"/>
      <c r="BV320" s="1534"/>
      <c r="BW320" s="1534"/>
      <c r="BX320" s="1534"/>
      <c r="BY320" s="1534"/>
      <c r="BZ320" s="1534"/>
      <c r="CA320" s="1534"/>
      <c r="CB320" s="1534"/>
      <c r="CC320" s="1534"/>
      <c r="CD320" s="1534"/>
      <c r="CE320" s="1534"/>
      <c r="CF320" s="1534"/>
      <c r="CG320" s="1534"/>
      <c r="CH320" s="1534"/>
      <c r="CI320" s="1534"/>
      <c r="CJ320" s="1534"/>
      <c r="CK320" s="1534"/>
      <c r="CL320" s="1534"/>
      <c r="CM320" s="1534"/>
      <c r="CN320" s="1534"/>
      <c r="CO320" s="1534"/>
      <c r="CP320" s="1534"/>
      <c r="CQ320" s="1534"/>
      <c r="CR320" s="1534"/>
      <c r="CS320" s="1534"/>
      <c r="CT320" s="1534"/>
    </row>
    <row r="321" spans="1:98" s="1535" customFormat="1" ht="15.75" customHeight="1" x14ac:dyDescent="0.35">
      <c r="A321" s="261"/>
      <c r="B321" s="261"/>
      <c r="C321" s="261"/>
      <c r="D321" s="261"/>
      <c r="E321" s="261"/>
      <c r="F321" s="261"/>
      <c r="G321" s="261"/>
      <c r="H321" s="261"/>
      <c r="I321" s="261"/>
      <c r="J321" s="261"/>
      <c r="K321" s="261"/>
      <c r="L321" s="262"/>
      <c r="M321" s="261"/>
      <c r="N321" s="262"/>
      <c r="O321" s="263"/>
      <c r="P321" s="263"/>
      <c r="Q321" s="264"/>
      <c r="R321" s="264"/>
      <c r="S321" s="264"/>
      <c r="T321" s="264"/>
      <c r="U321" s="264"/>
      <c r="V321" s="261"/>
      <c r="W321" s="261"/>
      <c r="X321" s="261"/>
      <c r="Y321" s="313"/>
      <c r="Z321" s="313"/>
      <c r="AA321" s="1534"/>
      <c r="AB321" s="1534"/>
      <c r="AC321" s="1534"/>
      <c r="AD321" s="1534"/>
      <c r="AE321" s="1534"/>
      <c r="AF321" s="1534"/>
      <c r="AG321" s="1534"/>
      <c r="AH321" s="1534"/>
      <c r="AI321" s="1534"/>
      <c r="AJ321" s="1534"/>
      <c r="AK321" s="1534"/>
      <c r="AL321" s="1534"/>
      <c r="AM321" s="1534"/>
      <c r="AN321" s="1534"/>
      <c r="AO321" s="1534"/>
      <c r="AP321" s="1534"/>
      <c r="AQ321" s="1534"/>
      <c r="AR321" s="1534"/>
      <c r="AS321" s="1534"/>
      <c r="AT321" s="1534"/>
      <c r="AU321" s="1534"/>
      <c r="AV321" s="1534"/>
      <c r="AW321" s="1534"/>
      <c r="AX321" s="1534"/>
      <c r="AY321" s="1534"/>
      <c r="AZ321" s="1534"/>
      <c r="BA321" s="1534"/>
      <c r="BB321" s="1534"/>
      <c r="BC321" s="1534"/>
      <c r="BD321" s="1534"/>
      <c r="BE321" s="1534"/>
      <c r="BF321" s="1534"/>
      <c r="BG321" s="1534"/>
      <c r="BH321" s="1534"/>
      <c r="BI321" s="1534"/>
      <c r="BJ321" s="1534"/>
      <c r="BK321" s="1534"/>
      <c r="BL321" s="1534"/>
      <c r="BM321" s="1534"/>
      <c r="BN321" s="1534"/>
      <c r="BO321" s="1534"/>
      <c r="BP321" s="1534"/>
      <c r="BQ321" s="1534"/>
      <c r="BR321" s="1534"/>
      <c r="BS321" s="1534"/>
      <c r="BT321" s="1534"/>
      <c r="BU321" s="1534"/>
      <c r="BV321" s="1534"/>
      <c r="BW321" s="1534"/>
      <c r="BX321" s="1534"/>
      <c r="BY321" s="1534"/>
      <c r="BZ321" s="1534"/>
      <c r="CA321" s="1534"/>
      <c r="CB321" s="1534"/>
      <c r="CC321" s="1534"/>
      <c r="CD321" s="1534"/>
      <c r="CE321" s="1534"/>
      <c r="CF321" s="1534"/>
      <c r="CG321" s="1534"/>
      <c r="CH321" s="1534"/>
      <c r="CI321" s="1534"/>
      <c r="CJ321" s="1534"/>
      <c r="CK321" s="1534"/>
      <c r="CL321" s="1534"/>
      <c r="CM321" s="1534"/>
      <c r="CN321" s="1534"/>
      <c r="CO321" s="1534"/>
      <c r="CP321" s="1534"/>
      <c r="CQ321" s="1534"/>
      <c r="CR321" s="1534"/>
      <c r="CS321" s="1534"/>
      <c r="CT321" s="1534"/>
    </row>
    <row r="322" spans="1:98" s="1535" customFormat="1" ht="15.75" customHeight="1" x14ac:dyDescent="0.35">
      <c r="A322" s="261"/>
      <c r="B322" s="261"/>
      <c r="C322" s="261"/>
      <c r="D322" s="261"/>
      <c r="E322" s="261"/>
      <c r="F322" s="261"/>
      <c r="G322" s="261"/>
      <c r="H322" s="261"/>
      <c r="I322" s="261"/>
      <c r="J322" s="261"/>
      <c r="K322" s="261"/>
      <c r="L322" s="262"/>
      <c r="M322" s="261"/>
      <c r="N322" s="262"/>
      <c r="O322" s="263"/>
      <c r="P322" s="263"/>
      <c r="Q322" s="264"/>
      <c r="R322" s="264"/>
      <c r="S322" s="264"/>
      <c r="T322" s="264"/>
      <c r="U322" s="264"/>
      <c r="V322" s="261"/>
      <c r="W322" s="261"/>
      <c r="X322" s="261"/>
      <c r="Y322" s="313"/>
      <c r="Z322" s="313"/>
      <c r="AA322" s="1534"/>
      <c r="AB322" s="1534"/>
      <c r="AC322" s="1534"/>
      <c r="AD322" s="1534"/>
      <c r="AE322" s="1534"/>
      <c r="AF322" s="1534"/>
      <c r="AG322" s="1534"/>
      <c r="AH322" s="1534"/>
      <c r="AI322" s="1534"/>
      <c r="AJ322" s="1534"/>
      <c r="AK322" s="1534"/>
      <c r="AL322" s="1534"/>
      <c r="AM322" s="1534"/>
      <c r="AN322" s="1534"/>
      <c r="AO322" s="1534"/>
      <c r="AP322" s="1534"/>
      <c r="AQ322" s="1534"/>
      <c r="AR322" s="1534"/>
      <c r="AS322" s="1534"/>
      <c r="AT322" s="1534"/>
      <c r="AU322" s="1534"/>
      <c r="AV322" s="1534"/>
      <c r="AW322" s="1534"/>
      <c r="AX322" s="1534"/>
      <c r="AY322" s="1534"/>
      <c r="AZ322" s="1534"/>
      <c r="BA322" s="1534"/>
      <c r="BB322" s="1534"/>
      <c r="BC322" s="1534"/>
      <c r="BD322" s="1534"/>
      <c r="BE322" s="1534"/>
      <c r="BF322" s="1534"/>
      <c r="BG322" s="1534"/>
      <c r="BH322" s="1534"/>
      <c r="BI322" s="1534"/>
      <c r="BJ322" s="1534"/>
      <c r="BK322" s="1534"/>
      <c r="BL322" s="1534"/>
      <c r="BM322" s="1534"/>
      <c r="BN322" s="1534"/>
      <c r="BO322" s="1534"/>
      <c r="BP322" s="1534"/>
      <c r="BQ322" s="1534"/>
      <c r="BR322" s="1534"/>
      <c r="BS322" s="1534"/>
      <c r="BT322" s="1534"/>
      <c r="BU322" s="1534"/>
      <c r="BV322" s="1534"/>
      <c r="BW322" s="1534"/>
      <c r="BX322" s="1534"/>
      <c r="BY322" s="1534"/>
      <c r="BZ322" s="1534"/>
      <c r="CA322" s="1534"/>
      <c r="CB322" s="1534"/>
      <c r="CC322" s="1534"/>
      <c r="CD322" s="1534"/>
      <c r="CE322" s="1534"/>
      <c r="CF322" s="1534"/>
      <c r="CG322" s="1534"/>
      <c r="CH322" s="1534"/>
      <c r="CI322" s="1534"/>
      <c r="CJ322" s="1534"/>
      <c r="CK322" s="1534"/>
      <c r="CL322" s="1534"/>
      <c r="CM322" s="1534"/>
      <c r="CN322" s="1534"/>
      <c r="CO322" s="1534"/>
      <c r="CP322" s="1534"/>
      <c r="CQ322" s="1534"/>
      <c r="CR322" s="1534"/>
      <c r="CS322" s="1534"/>
      <c r="CT322" s="1534"/>
    </row>
    <row r="323" spans="1:98" s="1535" customFormat="1" ht="15.75" customHeight="1" x14ac:dyDescent="0.35">
      <c r="A323" s="261"/>
      <c r="B323" s="261"/>
      <c r="C323" s="261"/>
      <c r="D323" s="261"/>
      <c r="E323" s="261"/>
      <c r="F323" s="261"/>
      <c r="G323" s="261"/>
      <c r="H323" s="261"/>
      <c r="I323" s="261"/>
      <c r="J323" s="261"/>
      <c r="K323" s="261"/>
      <c r="L323" s="262"/>
      <c r="M323" s="261"/>
      <c r="N323" s="262"/>
      <c r="O323" s="263"/>
      <c r="P323" s="263"/>
      <c r="Q323" s="264"/>
      <c r="R323" s="264"/>
      <c r="S323" s="264"/>
      <c r="T323" s="264"/>
      <c r="U323" s="264"/>
      <c r="V323" s="261"/>
      <c r="W323" s="261"/>
      <c r="X323" s="261"/>
      <c r="Y323" s="313"/>
      <c r="Z323" s="313"/>
      <c r="AA323" s="1534"/>
      <c r="AB323" s="1534"/>
      <c r="AC323" s="1534"/>
      <c r="AD323" s="1534"/>
      <c r="AE323" s="1534"/>
      <c r="AF323" s="1534"/>
      <c r="AG323" s="1534"/>
      <c r="AH323" s="1534"/>
      <c r="AI323" s="1534"/>
      <c r="AJ323" s="1534"/>
      <c r="AK323" s="1534"/>
      <c r="AL323" s="1534"/>
      <c r="AM323" s="1534"/>
      <c r="AN323" s="1534"/>
      <c r="AO323" s="1534"/>
      <c r="AP323" s="1534"/>
      <c r="AQ323" s="1534"/>
      <c r="AR323" s="1534"/>
      <c r="AS323" s="1534"/>
      <c r="AT323" s="1534"/>
      <c r="AU323" s="1534"/>
      <c r="AV323" s="1534"/>
      <c r="AW323" s="1534"/>
      <c r="AX323" s="1534"/>
      <c r="AY323" s="1534"/>
      <c r="AZ323" s="1534"/>
      <c r="BA323" s="1534"/>
      <c r="BB323" s="1534"/>
      <c r="BC323" s="1534"/>
      <c r="BD323" s="1534"/>
      <c r="BE323" s="1534"/>
      <c r="BF323" s="1534"/>
      <c r="BG323" s="1534"/>
      <c r="BH323" s="1534"/>
      <c r="BI323" s="1534"/>
      <c r="BJ323" s="1534"/>
      <c r="BK323" s="1534"/>
      <c r="BL323" s="1534"/>
      <c r="BM323" s="1534"/>
      <c r="BN323" s="1534"/>
      <c r="BO323" s="1534"/>
      <c r="BP323" s="1534"/>
      <c r="BQ323" s="1534"/>
      <c r="BR323" s="1534"/>
      <c r="BS323" s="1534"/>
      <c r="BT323" s="1534"/>
      <c r="BU323" s="1534"/>
      <c r="BV323" s="1534"/>
      <c r="BW323" s="1534"/>
      <c r="BX323" s="1534"/>
      <c r="BY323" s="1534"/>
      <c r="BZ323" s="1534"/>
      <c r="CA323" s="1534"/>
      <c r="CB323" s="1534"/>
      <c r="CC323" s="1534"/>
      <c r="CD323" s="1534"/>
      <c r="CE323" s="1534"/>
      <c r="CF323" s="1534"/>
      <c r="CG323" s="1534"/>
      <c r="CH323" s="1534"/>
      <c r="CI323" s="1534"/>
      <c r="CJ323" s="1534"/>
      <c r="CK323" s="1534"/>
      <c r="CL323" s="1534"/>
      <c r="CM323" s="1534"/>
      <c r="CN323" s="1534"/>
      <c r="CO323" s="1534"/>
      <c r="CP323" s="1534"/>
      <c r="CQ323" s="1534"/>
      <c r="CR323" s="1534"/>
      <c r="CS323" s="1534"/>
      <c r="CT323" s="1534"/>
    </row>
    <row r="324" spans="1:98" s="1535" customFormat="1" ht="15.75" customHeight="1" x14ac:dyDescent="0.35">
      <c r="A324" s="261"/>
      <c r="B324" s="261"/>
      <c r="C324" s="261"/>
      <c r="D324" s="261"/>
      <c r="E324" s="261"/>
      <c r="F324" s="261"/>
      <c r="G324" s="261"/>
      <c r="H324" s="261"/>
      <c r="I324" s="261"/>
      <c r="J324" s="261"/>
      <c r="K324" s="261"/>
      <c r="L324" s="262"/>
      <c r="M324" s="261"/>
      <c r="N324" s="262"/>
      <c r="O324" s="263"/>
      <c r="P324" s="263"/>
      <c r="Q324" s="264"/>
      <c r="R324" s="264"/>
      <c r="S324" s="264"/>
      <c r="T324" s="264"/>
      <c r="U324" s="264"/>
      <c r="V324" s="261"/>
      <c r="W324" s="261"/>
      <c r="X324" s="261"/>
      <c r="Y324" s="313"/>
      <c r="Z324" s="313"/>
      <c r="AA324" s="1534"/>
      <c r="AB324" s="1534"/>
      <c r="AC324" s="1534"/>
      <c r="AD324" s="1534"/>
      <c r="AE324" s="1534"/>
      <c r="AF324" s="1534"/>
      <c r="AG324" s="1534"/>
      <c r="AH324" s="1534"/>
      <c r="AI324" s="1534"/>
      <c r="AJ324" s="1534"/>
      <c r="AK324" s="1534"/>
      <c r="AL324" s="1534"/>
      <c r="AM324" s="1534"/>
      <c r="AN324" s="1534"/>
      <c r="AO324" s="1534"/>
      <c r="AP324" s="1534"/>
      <c r="AQ324" s="1534"/>
      <c r="AR324" s="1534"/>
      <c r="AS324" s="1534"/>
      <c r="AT324" s="1534"/>
      <c r="AU324" s="1534"/>
      <c r="AV324" s="1534"/>
      <c r="AW324" s="1534"/>
      <c r="AX324" s="1534"/>
      <c r="AY324" s="1534"/>
      <c r="AZ324" s="1534"/>
      <c r="BA324" s="1534"/>
      <c r="BB324" s="1534"/>
      <c r="BC324" s="1534"/>
      <c r="BD324" s="1534"/>
      <c r="BE324" s="1534"/>
      <c r="BF324" s="1534"/>
      <c r="BG324" s="1534"/>
      <c r="BH324" s="1534"/>
      <c r="BI324" s="1534"/>
      <c r="BJ324" s="1534"/>
      <c r="BK324" s="1534"/>
      <c r="BL324" s="1534"/>
      <c r="BM324" s="1534"/>
      <c r="BN324" s="1534"/>
      <c r="BO324" s="1534"/>
      <c r="BP324" s="1534"/>
      <c r="BQ324" s="1534"/>
      <c r="BR324" s="1534"/>
      <c r="BS324" s="1534"/>
      <c r="BT324" s="1534"/>
      <c r="BU324" s="1534"/>
      <c r="BV324" s="1534"/>
      <c r="BW324" s="1534"/>
      <c r="BX324" s="1534"/>
      <c r="BY324" s="1534"/>
      <c r="BZ324" s="1534"/>
      <c r="CA324" s="1534"/>
      <c r="CB324" s="1534"/>
      <c r="CC324" s="1534"/>
      <c r="CD324" s="1534"/>
      <c r="CE324" s="1534"/>
      <c r="CF324" s="1534"/>
      <c r="CG324" s="1534"/>
      <c r="CH324" s="1534"/>
      <c r="CI324" s="1534"/>
      <c r="CJ324" s="1534"/>
      <c r="CK324" s="1534"/>
      <c r="CL324" s="1534"/>
      <c r="CM324" s="1534"/>
      <c r="CN324" s="1534"/>
      <c r="CO324" s="1534"/>
      <c r="CP324" s="1534"/>
      <c r="CQ324" s="1534"/>
      <c r="CR324" s="1534"/>
      <c r="CS324" s="1534"/>
      <c r="CT324" s="1534"/>
    </row>
    <row r="325" spans="1:98" s="1535" customFormat="1" ht="15.75" customHeight="1" x14ac:dyDescent="0.35">
      <c r="A325" s="261"/>
      <c r="B325" s="261"/>
      <c r="C325" s="261"/>
      <c r="D325" s="261"/>
      <c r="E325" s="261"/>
      <c r="F325" s="261"/>
      <c r="G325" s="261"/>
      <c r="H325" s="261"/>
      <c r="I325" s="261"/>
      <c r="J325" s="261"/>
      <c r="K325" s="261"/>
      <c r="L325" s="262"/>
      <c r="M325" s="261"/>
      <c r="N325" s="262"/>
      <c r="O325" s="263"/>
      <c r="P325" s="263"/>
      <c r="Q325" s="264"/>
      <c r="R325" s="264"/>
      <c r="S325" s="264"/>
      <c r="T325" s="264"/>
      <c r="U325" s="264"/>
      <c r="V325" s="261"/>
      <c r="W325" s="261"/>
      <c r="X325" s="261"/>
      <c r="Y325" s="313"/>
      <c r="Z325" s="313"/>
      <c r="AA325" s="1534"/>
      <c r="AB325" s="1534"/>
      <c r="AC325" s="1534"/>
      <c r="AD325" s="1534"/>
      <c r="AE325" s="1534"/>
      <c r="AF325" s="1534"/>
      <c r="AG325" s="1534"/>
      <c r="AH325" s="1534"/>
      <c r="AI325" s="1534"/>
      <c r="AJ325" s="1534"/>
      <c r="AK325" s="1534"/>
      <c r="AL325" s="1534"/>
      <c r="AM325" s="1534"/>
      <c r="AN325" s="1534"/>
      <c r="AO325" s="1534"/>
      <c r="AP325" s="1534"/>
      <c r="AQ325" s="1534"/>
      <c r="AR325" s="1534"/>
      <c r="AS325" s="1534"/>
      <c r="AT325" s="1534"/>
      <c r="AU325" s="1534"/>
      <c r="AV325" s="1534"/>
      <c r="AW325" s="1534"/>
      <c r="AX325" s="1534"/>
      <c r="AY325" s="1534"/>
      <c r="AZ325" s="1534"/>
      <c r="BA325" s="1534"/>
      <c r="BB325" s="1534"/>
      <c r="BC325" s="1534"/>
      <c r="BD325" s="1534"/>
      <c r="BE325" s="1534"/>
      <c r="BF325" s="1534"/>
      <c r="BG325" s="1534"/>
      <c r="BH325" s="1534"/>
      <c r="BI325" s="1534"/>
      <c r="BJ325" s="1534"/>
      <c r="BK325" s="1534"/>
      <c r="BL325" s="1534"/>
      <c r="BM325" s="1534"/>
      <c r="BN325" s="1534"/>
      <c r="BO325" s="1534"/>
      <c r="BP325" s="1534"/>
      <c r="BQ325" s="1534"/>
      <c r="BR325" s="1534"/>
      <c r="BS325" s="1534"/>
      <c r="BT325" s="1534"/>
      <c r="BU325" s="1534"/>
      <c r="BV325" s="1534"/>
      <c r="BW325" s="1534"/>
      <c r="BX325" s="1534"/>
      <c r="BY325" s="1534"/>
      <c r="BZ325" s="1534"/>
      <c r="CA325" s="1534"/>
      <c r="CB325" s="1534"/>
      <c r="CC325" s="1534"/>
      <c r="CD325" s="1534"/>
      <c r="CE325" s="1534"/>
      <c r="CF325" s="1534"/>
      <c r="CG325" s="1534"/>
      <c r="CH325" s="1534"/>
      <c r="CI325" s="1534"/>
      <c r="CJ325" s="1534"/>
      <c r="CK325" s="1534"/>
      <c r="CL325" s="1534"/>
      <c r="CM325" s="1534"/>
      <c r="CN325" s="1534"/>
      <c r="CO325" s="1534"/>
      <c r="CP325" s="1534"/>
      <c r="CQ325" s="1534"/>
      <c r="CR325" s="1534"/>
      <c r="CS325" s="1534"/>
      <c r="CT325" s="1534"/>
    </row>
    <row r="326" spans="1:98" s="1535" customFormat="1" ht="15.75" customHeight="1" x14ac:dyDescent="0.35">
      <c r="A326" s="261"/>
      <c r="B326" s="261"/>
      <c r="C326" s="261"/>
      <c r="D326" s="261"/>
      <c r="E326" s="261"/>
      <c r="F326" s="261"/>
      <c r="G326" s="261"/>
      <c r="H326" s="261"/>
      <c r="I326" s="261"/>
      <c r="J326" s="261"/>
      <c r="K326" s="261"/>
      <c r="L326" s="262"/>
      <c r="M326" s="261"/>
      <c r="N326" s="262"/>
      <c r="O326" s="263"/>
      <c r="P326" s="263"/>
      <c r="Q326" s="264"/>
      <c r="R326" s="264"/>
      <c r="S326" s="264"/>
      <c r="T326" s="264"/>
      <c r="U326" s="264"/>
      <c r="V326" s="261"/>
      <c r="W326" s="261"/>
      <c r="X326" s="261"/>
      <c r="Y326" s="313"/>
      <c r="Z326" s="313"/>
      <c r="AA326" s="1534"/>
      <c r="AB326" s="1534"/>
      <c r="AC326" s="1534"/>
      <c r="AD326" s="1534"/>
      <c r="AE326" s="1534"/>
      <c r="AF326" s="1534"/>
      <c r="AG326" s="1534"/>
      <c r="AH326" s="1534"/>
      <c r="AI326" s="1534"/>
      <c r="AJ326" s="1534"/>
      <c r="AK326" s="1534"/>
      <c r="AL326" s="1534"/>
      <c r="AM326" s="1534"/>
      <c r="AN326" s="1534"/>
      <c r="AO326" s="1534"/>
      <c r="AP326" s="1534"/>
      <c r="AQ326" s="1534"/>
      <c r="AR326" s="1534"/>
      <c r="AS326" s="1534"/>
      <c r="AT326" s="1534"/>
      <c r="AU326" s="1534"/>
      <c r="AV326" s="1534"/>
      <c r="AW326" s="1534"/>
      <c r="AX326" s="1534"/>
      <c r="AY326" s="1534"/>
      <c r="AZ326" s="1534"/>
      <c r="BA326" s="1534"/>
      <c r="BB326" s="1534"/>
      <c r="BC326" s="1534"/>
      <c r="BD326" s="1534"/>
      <c r="BE326" s="1534"/>
      <c r="BF326" s="1534"/>
      <c r="BG326" s="1534"/>
      <c r="BH326" s="1534"/>
      <c r="BI326" s="1534"/>
      <c r="BJ326" s="1534"/>
      <c r="BK326" s="1534"/>
      <c r="BL326" s="1534"/>
      <c r="BM326" s="1534"/>
      <c r="BN326" s="1534"/>
      <c r="BO326" s="1534"/>
      <c r="BP326" s="1534"/>
      <c r="BQ326" s="1534"/>
      <c r="BR326" s="1534"/>
      <c r="BS326" s="1534"/>
      <c r="BT326" s="1534"/>
      <c r="BU326" s="1534"/>
      <c r="BV326" s="1534"/>
      <c r="BW326" s="1534"/>
      <c r="BX326" s="1534"/>
      <c r="BY326" s="1534"/>
      <c r="BZ326" s="1534"/>
      <c r="CA326" s="1534"/>
      <c r="CB326" s="1534"/>
      <c r="CC326" s="1534"/>
      <c r="CD326" s="1534"/>
      <c r="CE326" s="1534"/>
      <c r="CF326" s="1534"/>
      <c r="CG326" s="1534"/>
      <c r="CH326" s="1534"/>
      <c r="CI326" s="1534"/>
      <c r="CJ326" s="1534"/>
      <c r="CK326" s="1534"/>
      <c r="CL326" s="1534"/>
      <c r="CM326" s="1534"/>
      <c r="CN326" s="1534"/>
      <c r="CO326" s="1534"/>
      <c r="CP326" s="1534"/>
      <c r="CQ326" s="1534"/>
      <c r="CR326" s="1534"/>
      <c r="CS326" s="1534"/>
      <c r="CT326" s="1534"/>
    </row>
    <row r="327" spans="1:98" s="1535" customFormat="1" ht="15.75" customHeight="1" x14ac:dyDescent="0.35">
      <c r="A327" s="261"/>
      <c r="B327" s="261"/>
      <c r="C327" s="261"/>
      <c r="D327" s="261"/>
      <c r="E327" s="261"/>
      <c r="F327" s="261"/>
      <c r="G327" s="261"/>
      <c r="H327" s="261"/>
      <c r="I327" s="261"/>
      <c r="J327" s="261"/>
      <c r="K327" s="261"/>
      <c r="L327" s="262"/>
      <c r="M327" s="261"/>
      <c r="N327" s="262"/>
      <c r="O327" s="263"/>
      <c r="P327" s="263"/>
      <c r="Q327" s="264"/>
      <c r="R327" s="264"/>
      <c r="S327" s="264"/>
      <c r="T327" s="264"/>
      <c r="U327" s="264"/>
      <c r="V327" s="261"/>
      <c r="W327" s="261"/>
      <c r="X327" s="261"/>
      <c r="Y327" s="313"/>
      <c r="Z327" s="313"/>
      <c r="AA327" s="1534"/>
      <c r="AB327" s="1534"/>
      <c r="AC327" s="1534"/>
      <c r="AD327" s="1534"/>
      <c r="AE327" s="1534"/>
      <c r="AF327" s="1534"/>
      <c r="AG327" s="1534"/>
      <c r="AH327" s="1534"/>
      <c r="AI327" s="1534"/>
      <c r="AJ327" s="1534"/>
      <c r="AK327" s="1534"/>
      <c r="AL327" s="1534"/>
      <c r="AM327" s="1534"/>
      <c r="AN327" s="1534"/>
      <c r="AO327" s="1534"/>
      <c r="AP327" s="1534"/>
      <c r="AQ327" s="1534"/>
      <c r="AR327" s="1534"/>
      <c r="AS327" s="1534"/>
      <c r="AT327" s="1534"/>
      <c r="AU327" s="1534"/>
      <c r="AV327" s="1534"/>
      <c r="AW327" s="1534"/>
      <c r="AX327" s="1534"/>
      <c r="AY327" s="1534"/>
      <c r="AZ327" s="1534"/>
      <c r="BA327" s="1534"/>
      <c r="BB327" s="1534"/>
      <c r="BC327" s="1534"/>
      <c r="BD327" s="1534"/>
      <c r="BE327" s="1534"/>
      <c r="BF327" s="1534"/>
      <c r="BG327" s="1534"/>
      <c r="BH327" s="1534"/>
      <c r="BI327" s="1534"/>
      <c r="BJ327" s="1534"/>
      <c r="BK327" s="1534"/>
      <c r="BL327" s="1534"/>
      <c r="BM327" s="1534"/>
      <c r="BN327" s="1534"/>
      <c r="BO327" s="1534"/>
      <c r="BP327" s="1534"/>
      <c r="BQ327" s="1534"/>
      <c r="BR327" s="1534"/>
      <c r="BS327" s="1534"/>
      <c r="BT327" s="1534"/>
      <c r="BU327" s="1534"/>
      <c r="BV327" s="1534"/>
      <c r="BW327" s="1534"/>
      <c r="BX327" s="1534"/>
      <c r="BY327" s="1534"/>
      <c r="BZ327" s="1534"/>
      <c r="CA327" s="1534"/>
      <c r="CB327" s="1534"/>
      <c r="CC327" s="1534"/>
      <c r="CD327" s="1534"/>
      <c r="CE327" s="1534"/>
      <c r="CF327" s="1534"/>
      <c r="CG327" s="1534"/>
      <c r="CH327" s="1534"/>
      <c r="CI327" s="1534"/>
      <c r="CJ327" s="1534"/>
      <c r="CK327" s="1534"/>
      <c r="CL327" s="1534"/>
      <c r="CM327" s="1534"/>
      <c r="CN327" s="1534"/>
      <c r="CO327" s="1534"/>
      <c r="CP327" s="1534"/>
      <c r="CQ327" s="1534"/>
      <c r="CR327" s="1534"/>
      <c r="CS327" s="1534"/>
      <c r="CT327" s="1534"/>
    </row>
    <row r="328" spans="1:98" s="1535" customFormat="1" ht="15.75" customHeight="1" x14ac:dyDescent="0.35">
      <c r="A328" s="261"/>
      <c r="B328" s="261"/>
      <c r="C328" s="261"/>
      <c r="D328" s="261"/>
      <c r="E328" s="261"/>
      <c r="F328" s="261"/>
      <c r="G328" s="261"/>
      <c r="H328" s="261"/>
      <c r="I328" s="261"/>
      <c r="J328" s="261"/>
      <c r="K328" s="261"/>
      <c r="L328" s="262"/>
      <c r="M328" s="261"/>
      <c r="N328" s="262"/>
      <c r="O328" s="263"/>
      <c r="P328" s="263"/>
      <c r="Q328" s="264"/>
      <c r="R328" s="264"/>
      <c r="S328" s="264"/>
      <c r="T328" s="264"/>
      <c r="U328" s="264"/>
      <c r="V328" s="261"/>
      <c r="W328" s="261"/>
      <c r="X328" s="261"/>
      <c r="Y328" s="313"/>
      <c r="Z328" s="313"/>
      <c r="AA328" s="1534"/>
      <c r="AB328" s="1534"/>
      <c r="AC328" s="1534"/>
      <c r="AD328" s="1534"/>
      <c r="AE328" s="1534"/>
      <c r="AF328" s="1534"/>
      <c r="AG328" s="1534"/>
      <c r="AH328" s="1534"/>
      <c r="AI328" s="1534"/>
      <c r="AJ328" s="1534"/>
      <c r="AK328" s="1534"/>
      <c r="AL328" s="1534"/>
      <c r="AM328" s="1534"/>
      <c r="AN328" s="1534"/>
      <c r="AO328" s="1534"/>
      <c r="AP328" s="1534"/>
      <c r="AQ328" s="1534"/>
      <c r="AR328" s="1534"/>
      <c r="AS328" s="1534"/>
      <c r="AT328" s="1534"/>
      <c r="AU328" s="1534"/>
      <c r="AV328" s="1534"/>
      <c r="AW328" s="1534"/>
      <c r="AX328" s="1534"/>
      <c r="AY328" s="1534"/>
      <c r="AZ328" s="1534"/>
      <c r="BA328" s="1534"/>
      <c r="BB328" s="1534"/>
      <c r="BC328" s="1534"/>
      <c r="BD328" s="1534"/>
      <c r="BE328" s="1534"/>
      <c r="BF328" s="1534"/>
      <c r="BG328" s="1534"/>
      <c r="BH328" s="1534"/>
      <c r="BI328" s="1534"/>
      <c r="BJ328" s="1534"/>
      <c r="BK328" s="1534"/>
      <c r="BL328" s="1534"/>
      <c r="BM328" s="1534"/>
      <c r="BN328" s="1534"/>
      <c r="BO328" s="1534"/>
      <c r="BP328" s="1534"/>
      <c r="BQ328" s="1534"/>
      <c r="BR328" s="1534"/>
      <c r="BS328" s="1534"/>
      <c r="BT328" s="1534"/>
      <c r="BU328" s="1534"/>
      <c r="BV328" s="1534"/>
      <c r="BW328" s="1534"/>
      <c r="BX328" s="1534"/>
      <c r="BY328" s="1534"/>
      <c r="BZ328" s="1534"/>
      <c r="CA328" s="1534"/>
      <c r="CB328" s="1534"/>
      <c r="CC328" s="1534"/>
      <c r="CD328" s="1534"/>
      <c r="CE328" s="1534"/>
      <c r="CF328" s="1534"/>
      <c r="CG328" s="1534"/>
      <c r="CH328" s="1534"/>
      <c r="CI328" s="1534"/>
      <c r="CJ328" s="1534"/>
      <c r="CK328" s="1534"/>
      <c r="CL328" s="1534"/>
      <c r="CM328" s="1534"/>
      <c r="CN328" s="1534"/>
      <c r="CO328" s="1534"/>
      <c r="CP328" s="1534"/>
      <c r="CQ328" s="1534"/>
      <c r="CR328" s="1534"/>
      <c r="CS328" s="1534"/>
      <c r="CT328" s="1534"/>
    </row>
    <row r="329" spans="1:98" s="1535" customFormat="1" ht="15.75" customHeight="1" x14ac:dyDescent="0.35">
      <c r="A329" s="261"/>
      <c r="B329" s="261"/>
      <c r="C329" s="261"/>
      <c r="D329" s="261"/>
      <c r="E329" s="261"/>
      <c r="F329" s="261"/>
      <c r="G329" s="261"/>
      <c r="H329" s="261"/>
      <c r="I329" s="261"/>
      <c r="J329" s="261"/>
      <c r="K329" s="261"/>
      <c r="L329" s="262"/>
      <c r="M329" s="261"/>
      <c r="N329" s="262"/>
      <c r="O329" s="263"/>
      <c r="P329" s="263"/>
      <c r="Q329" s="264"/>
      <c r="R329" s="264"/>
      <c r="S329" s="264"/>
      <c r="T329" s="264"/>
      <c r="U329" s="264"/>
      <c r="V329" s="261"/>
      <c r="W329" s="261"/>
      <c r="X329" s="261"/>
      <c r="Y329" s="313"/>
      <c r="Z329" s="313"/>
      <c r="AA329" s="1534"/>
      <c r="AB329" s="1534"/>
      <c r="AC329" s="1534"/>
      <c r="AD329" s="1534"/>
      <c r="AE329" s="1534"/>
      <c r="AF329" s="1534"/>
      <c r="AG329" s="1534"/>
      <c r="AH329" s="1534"/>
      <c r="AI329" s="1534"/>
      <c r="AJ329" s="1534"/>
      <c r="AK329" s="1534"/>
      <c r="AL329" s="1534"/>
      <c r="AM329" s="1534"/>
      <c r="AN329" s="1534"/>
      <c r="AO329" s="1534"/>
      <c r="AP329" s="1534"/>
      <c r="AQ329" s="1534"/>
      <c r="AR329" s="1534"/>
      <c r="AS329" s="1534"/>
      <c r="AT329" s="1534"/>
      <c r="AU329" s="1534"/>
      <c r="AV329" s="1534"/>
      <c r="AW329" s="1534"/>
      <c r="AX329" s="1534"/>
      <c r="AY329" s="1534"/>
      <c r="AZ329" s="1534"/>
      <c r="BA329" s="1534"/>
      <c r="BB329" s="1534"/>
      <c r="BC329" s="1534"/>
      <c r="BD329" s="1534"/>
      <c r="BE329" s="1534"/>
      <c r="BF329" s="1534"/>
      <c r="BG329" s="1534"/>
      <c r="BH329" s="1534"/>
      <c r="BI329" s="1534"/>
      <c r="BJ329" s="1534"/>
      <c r="BK329" s="1534"/>
      <c r="BL329" s="1534"/>
      <c r="BM329" s="1534"/>
      <c r="BN329" s="1534"/>
      <c r="BO329" s="1534"/>
      <c r="BP329" s="1534"/>
      <c r="BQ329" s="1534"/>
      <c r="BR329" s="1534"/>
      <c r="BS329" s="1534"/>
      <c r="BT329" s="1534"/>
      <c r="BU329" s="1534"/>
      <c r="BV329" s="1534"/>
      <c r="BW329" s="1534"/>
      <c r="BX329" s="1534"/>
      <c r="BY329" s="1534"/>
      <c r="BZ329" s="1534"/>
      <c r="CA329" s="1534"/>
      <c r="CB329" s="1534"/>
      <c r="CC329" s="1534"/>
      <c r="CD329" s="1534"/>
      <c r="CE329" s="1534"/>
      <c r="CF329" s="1534"/>
      <c r="CG329" s="1534"/>
      <c r="CH329" s="1534"/>
      <c r="CI329" s="1534"/>
      <c r="CJ329" s="1534"/>
      <c r="CK329" s="1534"/>
      <c r="CL329" s="1534"/>
      <c r="CM329" s="1534"/>
      <c r="CN329" s="1534"/>
      <c r="CO329" s="1534"/>
      <c r="CP329" s="1534"/>
      <c r="CQ329" s="1534"/>
      <c r="CR329" s="1534"/>
      <c r="CS329" s="1534"/>
      <c r="CT329" s="1534"/>
    </row>
    <row r="330" spans="1:98" s="1535" customFormat="1" ht="15.75" customHeight="1" x14ac:dyDescent="0.35">
      <c r="A330" s="261"/>
      <c r="B330" s="261"/>
      <c r="C330" s="261"/>
      <c r="D330" s="261"/>
      <c r="E330" s="261"/>
      <c r="F330" s="261"/>
      <c r="G330" s="261"/>
      <c r="H330" s="261"/>
      <c r="I330" s="261"/>
      <c r="J330" s="261"/>
      <c r="K330" s="261"/>
      <c r="L330" s="262"/>
      <c r="M330" s="261"/>
      <c r="N330" s="262"/>
      <c r="O330" s="263"/>
      <c r="P330" s="263"/>
      <c r="Q330" s="264"/>
      <c r="R330" s="264"/>
      <c r="S330" s="264"/>
      <c r="T330" s="264"/>
      <c r="U330" s="264"/>
      <c r="V330" s="261"/>
      <c r="W330" s="261"/>
      <c r="X330" s="261"/>
      <c r="Y330" s="313"/>
      <c r="Z330" s="313"/>
      <c r="AA330" s="1534"/>
      <c r="AB330" s="1534"/>
      <c r="AC330" s="1534"/>
      <c r="AD330" s="1534"/>
      <c r="AE330" s="1534"/>
      <c r="AF330" s="1534"/>
      <c r="AG330" s="1534"/>
      <c r="AH330" s="1534"/>
      <c r="AI330" s="1534"/>
      <c r="AJ330" s="1534"/>
      <c r="AK330" s="1534"/>
      <c r="AL330" s="1534"/>
      <c r="AM330" s="1534"/>
      <c r="AN330" s="1534"/>
      <c r="AO330" s="1534"/>
      <c r="AP330" s="1534"/>
      <c r="AQ330" s="1534"/>
      <c r="AR330" s="1534"/>
      <c r="AS330" s="1534"/>
      <c r="AT330" s="1534"/>
      <c r="AU330" s="1534"/>
      <c r="AV330" s="1534"/>
      <c r="AW330" s="1534"/>
      <c r="AX330" s="1534"/>
      <c r="AY330" s="1534"/>
      <c r="AZ330" s="1534"/>
      <c r="BA330" s="1534"/>
      <c r="BB330" s="1534"/>
      <c r="BC330" s="1534"/>
      <c r="BD330" s="1534"/>
      <c r="BE330" s="1534"/>
      <c r="BF330" s="1534"/>
      <c r="BG330" s="1534"/>
      <c r="BH330" s="1534"/>
      <c r="BI330" s="1534"/>
      <c r="BJ330" s="1534"/>
      <c r="BK330" s="1534"/>
      <c r="BL330" s="1534"/>
      <c r="BM330" s="1534"/>
      <c r="BN330" s="1534"/>
      <c r="BO330" s="1534"/>
      <c r="BP330" s="1534"/>
      <c r="BQ330" s="1534"/>
      <c r="BR330" s="1534"/>
      <c r="BS330" s="1534"/>
      <c r="BT330" s="1534"/>
      <c r="BU330" s="1534"/>
      <c r="BV330" s="1534"/>
      <c r="BW330" s="1534"/>
      <c r="BX330" s="1534"/>
      <c r="BY330" s="1534"/>
      <c r="BZ330" s="1534"/>
      <c r="CA330" s="1534"/>
      <c r="CB330" s="1534"/>
      <c r="CC330" s="1534"/>
      <c r="CD330" s="1534"/>
      <c r="CE330" s="1534"/>
      <c r="CF330" s="1534"/>
      <c r="CG330" s="1534"/>
      <c r="CH330" s="1534"/>
      <c r="CI330" s="1534"/>
      <c r="CJ330" s="1534"/>
      <c r="CK330" s="1534"/>
      <c r="CL330" s="1534"/>
      <c r="CM330" s="1534"/>
      <c r="CN330" s="1534"/>
      <c r="CO330" s="1534"/>
      <c r="CP330" s="1534"/>
      <c r="CQ330" s="1534"/>
      <c r="CR330" s="1534"/>
      <c r="CS330" s="1534"/>
      <c r="CT330" s="1534"/>
    </row>
    <row r="331" spans="1:98" s="1535" customFormat="1" ht="15.75" customHeight="1" x14ac:dyDescent="0.35">
      <c r="A331" s="261"/>
      <c r="B331" s="261"/>
      <c r="C331" s="261"/>
      <c r="D331" s="261"/>
      <c r="E331" s="261"/>
      <c r="F331" s="261"/>
      <c r="G331" s="261"/>
      <c r="H331" s="261"/>
      <c r="I331" s="261"/>
      <c r="J331" s="261"/>
      <c r="K331" s="261"/>
      <c r="L331" s="262"/>
      <c r="M331" s="261"/>
      <c r="N331" s="262"/>
      <c r="O331" s="263"/>
      <c r="P331" s="263"/>
      <c r="Q331" s="264"/>
      <c r="R331" s="264"/>
      <c r="S331" s="264"/>
      <c r="T331" s="264"/>
      <c r="U331" s="264"/>
      <c r="V331" s="261"/>
      <c r="W331" s="261"/>
      <c r="X331" s="261"/>
      <c r="Y331" s="313"/>
      <c r="Z331" s="313"/>
      <c r="AA331" s="1534"/>
      <c r="AB331" s="1534"/>
      <c r="AC331" s="1534"/>
      <c r="AD331" s="1534"/>
      <c r="AE331" s="1534"/>
      <c r="AF331" s="1534"/>
      <c r="AG331" s="1534"/>
      <c r="AH331" s="1534"/>
      <c r="AI331" s="1534"/>
      <c r="AJ331" s="1534"/>
      <c r="AK331" s="1534"/>
      <c r="AL331" s="1534"/>
      <c r="AM331" s="1534"/>
      <c r="AN331" s="1534"/>
      <c r="AO331" s="1534"/>
      <c r="AP331" s="1534"/>
      <c r="AQ331" s="1534"/>
      <c r="AR331" s="1534"/>
      <c r="AS331" s="1534"/>
      <c r="AT331" s="1534"/>
      <c r="AU331" s="1534"/>
      <c r="AV331" s="1534"/>
      <c r="AW331" s="1534"/>
      <c r="AX331" s="1534"/>
      <c r="AY331" s="1534"/>
      <c r="AZ331" s="1534"/>
      <c r="BA331" s="1534"/>
      <c r="BB331" s="1534"/>
      <c r="BC331" s="1534"/>
      <c r="BD331" s="1534"/>
      <c r="BE331" s="1534"/>
      <c r="BF331" s="1534"/>
      <c r="BG331" s="1534"/>
      <c r="BH331" s="1534"/>
      <c r="BI331" s="1534"/>
      <c r="BJ331" s="1534"/>
      <c r="BK331" s="1534"/>
      <c r="BL331" s="1534"/>
      <c r="BM331" s="1534"/>
      <c r="BN331" s="1534"/>
      <c r="BO331" s="1534"/>
      <c r="BP331" s="1534"/>
      <c r="BQ331" s="1534"/>
      <c r="BR331" s="1534"/>
      <c r="BS331" s="1534"/>
      <c r="BT331" s="1534"/>
      <c r="BU331" s="1534"/>
      <c r="BV331" s="1534"/>
      <c r="BW331" s="1534"/>
      <c r="BX331" s="1534"/>
      <c r="BY331" s="1534"/>
      <c r="BZ331" s="1534"/>
      <c r="CA331" s="1534"/>
      <c r="CB331" s="1534"/>
      <c r="CC331" s="1534"/>
      <c r="CD331" s="1534"/>
      <c r="CE331" s="1534"/>
      <c r="CF331" s="1534"/>
      <c r="CG331" s="1534"/>
      <c r="CH331" s="1534"/>
      <c r="CI331" s="1534"/>
      <c r="CJ331" s="1534"/>
      <c r="CK331" s="1534"/>
      <c r="CL331" s="1534"/>
      <c r="CM331" s="1534"/>
      <c r="CN331" s="1534"/>
      <c r="CO331" s="1534"/>
      <c r="CP331" s="1534"/>
      <c r="CQ331" s="1534"/>
      <c r="CR331" s="1534"/>
      <c r="CS331" s="1534"/>
      <c r="CT331" s="1534"/>
    </row>
    <row r="332" spans="1:98" s="1535" customFormat="1" ht="15.75" customHeight="1" x14ac:dyDescent="0.35">
      <c r="A332" s="261"/>
      <c r="B332" s="261"/>
      <c r="C332" s="261"/>
      <c r="D332" s="261"/>
      <c r="E332" s="261"/>
      <c r="F332" s="261"/>
      <c r="G332" s="261"/>
      <c r="H332" s="261"/>
      <c r="I332" s="261"/>
      <c r="J332" s="261"/>
      <c r="K332" s="261"/>
      <c r="L332" s="262"/>
      <c r="M332" s="261"/>
      <c r="N332" s="262"/>
      <c r="O332" s="263"/>
      <c r="P332" s="263"/>
      <c r="Q332" s="264"/>
      <c r="R332" s="264"/>
      <c r="S332" s="264"/>
      <c r="T332" s="264"/>
      <c r="U332" s="264"/>
      <c r="V332" s="261"/>
      <c r="W332" s="261"/>
      <c r="X332" s="261"/>
      <c r="Y332" s="313"/>
      <c r="Z332" s="313"/>
      <c r="AA332" s="1534"/>
      <c r="AB332" s="1534"/>
      <c r="AC332" s="1534"/>
      <c r="AD332" s="1534"/>
      <c r="AE332" s="1534"/>
      <c r="AF332" s="1534"/>
      <c r="AG332" s="1534"/>
      <c r="AH332" s="1534"/>
      <c r="AI332" s="1534"/>
      <c r="AJ332" s="1534"/>
      <c r="AK332" s="1534"/>
      <c r="AL332" s="1534"/>
      <c r="AM332" s="1534"/>
      <c r="AN332" s="1534"/>
      <c r="AO332" s="1534"/>
      <c r="AP332" s="1534"/>
      <c r="AQ332" s="1534"/>
      <c r="AR332" s="1534"/>
      <c r="AS332" s="1534"/>
      <c r="AT332" s="1534"/>
      <c r="AU332" s="1534"/>
      <c r="AV332" s="1534"/>
      <c r="AW332" s="1534"/>
      <c r="AX332" s="1534"/>
      <c r="AY332" s="1534"/>
      <c r="AZ332" s="1534"/>
      <c r="BA332" s="1534"/>
      <c r="BB332" s="1534"/>
      <c r="BC332" s="1534"/>
      <c r="BD332" s="1534"/>
      <c r="BE332" s="1534"/>
      <c r="BF332" s="1534"/>
      <c r="BG332" s="1534"/>
      <c r="BH332" s="1534"/>
      <c r="BI332" s="1534"/>
      <c r="BJ332" s="1534"/>
      <c r="BK332" s="1534"/>
      <c r="BL332" s="1534"/>
      <c r="BM332" s="1534"/>
      <c r="BN332" s="1534"/>
      <c r="BO332" s="1534"/>
      <c r="BP332" s="1534"/>
      <c r="BQ332" s="1534"/>
      <c r="BR332" s="1534"/>
      <c r="BS332" s="1534"/>
      <c r="BT332" s="1534"/>
      <c r="BU332" s="1534"/>
      <c r="BV332" s="1534"/>
      <c r="BW332" s="1534"/>
      <c r="BX332" s="1534"/>
      <c r="BY332" s="1534"/>
      <c r="BZ332" s="1534"/>
      <c r="CA332" s="1534"/>
      <c r="CB332" s="1534"/>
      <c r="CC332" s="1534"/>
      <c r="CD332" s="1534"/>
      <c r="CE332" s="1534"/>
      <c r="CF332" s="1534"/>
      <c r="CG332" s="1534"/>
      <c r="CH332" s="1534"/>
      <c r="CI332" s="1534"/>
      <c r="CJ332" s="1534"/>
      <c r="CK332" s="1534"/>
      <c r="CL332" s="1534"/>
      <c r="CM332" s="1534"/>
      <c r="CN332" s="1534"/>
      <c r="CO332" s="1534"/>
      <c r="CP332" s="1534"/>
      <c r="CQ332" s="1534"/>
      <c r="CR332" s="1534"/>
      <c r="CS332" s="1534"/>
      <c r="CT332" s="1534"/>
    </row>
    <row r="333" spans="1:98" s="1535" customFormat="1" ht="15.75" customHeight="1" x14ac:dyDescent="0.35">
      <c r="A333" s="261"/>
      <c r="B333" s="261"/>
      <c r="C333" s="261"/>
      <c r="D333" s="261"/>
      <c r="E333" s="261"/>
      <c r="F333" s="261"/>
      <c r="G333" s="261"/>
      <c r="H333" s="261"/>
      <c r="I333" s="261"/>
      <c r="J333" s="261"/>
      <c r="K333" s="261"/>
      <c r="L333" s="262"/>
      <c r="M333" s="261"/>
      <c r="N333" s="262"/>
      <c r="O333" s="263"/>
      <c r="P333" s="263"/>
      <c r="Q333" s="264"/>
      <c r="R333" s="264"/>
      <c r="S333" s="264"/>
      <c r="T333" s="264"/>
      <c r="U333" s="264"/>
      <c r="V333" s="261"/>
      <c r="W333" s="261"/>
      <c r="X333" s="261"/>
      <c r="Y333" s="313"/>
      <c r="Z333" s="313"/>
      <c r="AA333" s="1534"/>
      <c r="AB333" s="1534"/>
      <c r="AC333" s="1534"/>
      <c r="AD333" s="1534"/>
      <c r="AE333" s="1534"/>
      <c r="AF333" s="1534"/>
      <c r="AG333" s="1534"/>
      <c r="AH333" s="1534"/>
      <c r="AI333" s="1534"/>
      <c r="AJ333" s="1534"/>
      <c r="AK333" s="1534"/>
      <c r="AL333" s="1534"/>
      <c r="AM333" s="1534"/>
      <c r="AN333" s="1534"/>
      <c r="AO333" s="1534"/>
      <c r="AP333" s="1534"/>
      <c r="AQ333" s="1534"/>
      <c r="AR333" s="1534"/>
      <c r="AS333" s="1534"/>
      <c r="AT333" s="1534"/>
      <c r="AU333" s="1534"/>
      <c r="AV333" s="1534"/>
      <c r="AW333" s="1534"/>
      <c r="AX333" s="1534"/>
      <c r="AY333" s="1534"/>
      <c r="AZ333" s="1534"/>
      <c r="BA333" s="1534"/>
      <c r="BB333" s="1534"/>
      <c r="BC333" s="1534"/>
      <c r="BD333" s="1534"/>
      <c r="BE333" s="1534"/>
      <c r="BF333" s="1534"/>
      <c r="BG333" s="1534"/>
      <c r="BH333" s="1534"/>
      <c r="BI333" s="1534"/>
      <c r="BJ333" s="1534"/>
      <c r="BK333" s="1534"/>
      <c r="BL333" s="1534"/>
      <c r="BM333" s="1534"/>
      <c r="BN333" s="1534"/>
      <c r="BO333" s="1534"/>
      <c r="BP333" s="1534"/>
      <c r="BQ333" s="1534"/>
      <c r="BR333" s="1534"/>
      <c r="BS333" s="1534"/>
      <c r="BT333" s="1534"/>
      <c r="BU333" s="1534"/>
      <c r="BV333" s="1534"/>
      <c r="BW333" s="1534"/>
      <c r="BX333" s="1534"/>
      <c r="BY333" s="1534"/>
      <c r="BZ333" s="1534"/>
      <c r="CA333" s="1534"/>
      <c r="CB333" s="1534"/>
      <c r="CC333" s="1534"/>
      <c r="CD333" s="1534"/>
      <c r="CE333" s="1534"/>
      <c r="CF333" s="1534"/>
      <c r="CG333" s="1534"/>
      <c r="CH333" s="1534"/>
      <c r="CI333" s="1534"/>
      <c r="CJ333" s="1534"/>
      <c r="CK333" s="1534"/>
      <c r="CL333" s="1534"/>
      <c r="CM333" s="1534"/>
      <c r="CN333" s="1534"/>
      <c r="CO333" s="1534"/>
      <c r="CP333" s="1534"/>
      <c r="CQ333" s="1534"/>
      <c r="CR333" s="1534"/>
      <c r="CS333" s="1534"/>
      <c r="CT333" s="1534"/>
    </row>
    <row r="334" spans="1:98" s="1535" customFormat="1" ht="15.75" customHeight="1" x14ac:dyDescent="0.35">
      <c r="A334" s="261"/>
      <c r="B334" s="261"/>
      <c r="C334" s="261"/>
      <c r="D334" s="261"/>
      <c r="E334" s="261"/>
      <c r="F334" s="261"/>
      <c r="G334" s="261"/>
      <c r="H334" s="261"/>
      <c r="I334" s="261"/>
      <c r="J334" s="261"/>
      <c r="K334" s="261"/>
      <c r="L334" s="262"/>
      <c r="M334" s="261"/>
      <c r="N334" s="262"/>
      <c r="O334" s="263"/>
      <c r="P334" s="263"/>
      <c r="Q334" s="264"/>
      <c r="R334" s="264"/>
      <c r="S334" s="264"/>
      <c r="T334" s="264"/>
      <c r="U334" s="264"/>
      <c r="V334" s="261"/>
      <c r="W334" s="261"/>
      <c r="X334" s="261"/>
      <c r="Y334" s="313"/>
      <c r="Z334" s="313"/>
      <c r="AA334" s="1534"/>
      <c r="AB334" s="1534"/>
      <c r="AC334" s="1534"/>
      <c r="AD334" s="1534"/>
      <c r="AE334" s="1534"/>
      <c r="AF334" s="1534"/>
      <c r="AG334" s="1534"/>
      <c r="AH334" s="1534"/>
      <c r="AI334" s="1534"/>
      <c r="AJ334" s="1534"/>
      <c r="AK334" s="1534"/>
      <c r="AL334" s="1534"/>
      <c r="AM334" s="1534"/>
      <c r="AN334" s="1534"/>
      <c r="AO334" s="1534"/>
      <c r="AP334" s="1534"/>
      <c r="AQ334" s="1534"/>
      <c r="AR334" s="1534"/>
      <c r="AS334" s="1534"/>
      <c r="AT334" s="1534"/>
      <c r="AU334" s="1534"/>
      <c r="AV334" s="1534"/>
      <c r="AW334" s="1534"/>
      <c r="AX334" s="1534"/>
      <c r="AY334" s="1534"/>
      <c r="AZ334" s="1534"/>
      <c r="BA334" s="1534"/>
      <c r="BB334" s="1534"/>
      <c r="BC334" s="1534"/>
      <c r="BD334" s="1534"/>
      <c r="BE334" s="1534"/>
      <c r="BF334" s="1534"/>
      <c r="BG334" s="1534"/>
      <c r="BH334" s="1534"/>
      <c r="BI334" s="1534"/>
      <c r="BJ334" s="1534"/>
      <c r="BK334" s="1534"/>
      <c r="BL334" s="1534"/>
      <c r="BM334" s="1534"/>
      <c r="BN334" s="1534"/>
      <c r="BO334" s="1534"/>
      <c r="BP334" s="1534"/>
      <c r="BQ334" s="1534"/>
      <c r="BR334" s="1534"/>
      <c r="BS334" s="1534"/>
      <c r="BT334" s="1534"/>
      <c r="BU334" s="1534"/>
      <c r="BV334" s="1534"/>
      <c r="BW334" s="1534"/>
      <c r="BX334" s="1534"/>
      <c r="BY334" s="1534"/>
      <c r="BZ334" s="1534"/>
      <c r="CA334" s="1534"/>
      <c r="CB334" s="1534"/>
      <c r="CC334" s="1534"/>
      <c r="CD334" s="1534"/>
      <c r="CE334" s="1534"/>
      <c r="CF334" s="1534"/>
      <c r="CG334" s="1534"/>
      <c r="CH334" s="1534"/>
      <c r="CI334" s="1534"/>
      <c r="CJ334" s="1534"/>
      <c r="CK334" s="1534"/>
      <c r="CL334" s="1534"/>
      <c r="CM334" s="1534"/>
      <c r="CN334" s="1534"/>
      <c r="CO334" s="1534"/>
      <c r="CP334" s="1534"/>
      <c r="CQ334" s="1534"/>
      <c r="CR334" s="1534"/>
      <c r="CS334" s="1534"/>
      <c r="CT334" s="1534"/>
    </row>
    <row r="335" spans="1:98" s="1535" customFormat="1" ht="15.75" customHeight="1" x14ac:dyDescent="0.35">
      <c r="A335" s="261"/>
      <c r="B335" s="261"/>
      <c r="C335" s="261"/>
      <c r="D335" s="261"/>
      <c r="E335" s="261"/>
      <c r="F335" s="261"/>
      <c r="G335" s="261"/>
      <c r="H335" s="261"/>
      <c r="I335" s="261"/>
      <c r="J335" s="261"/>
      <c r="K335" s="261"/>
      <c r="L335" s="262"/>
      <c r="M335" s="261"/>
      <c r="N335" s="262"/>
      <c r="O335" s="263"/>
      <c r="P335" s="263"/>
      <c r="Q335" s="264"/>
      <c r="R335" s="264"/>
      <c r="S335" s="264"/>
      <c r="T335" s="264"/>
      <c r="U335" s="264"/>
      <c r="V335" s="261"/>
      <c r="W335" s="261"/>
      <c r="X335" s="261"/>
      <c r="Y335" s="313"/>
      <c r="Z335" s="313"/>
      <c r="AA335" s="1534"/>
      <c r="AB335" s="1534"/>
      <c r="AC335" s="1534"/>
      <c r="AD335" s="1534"/>
      <c r="AE335" s="1534"/>
      <c r="AF335" s="1534"/>
      <c r="AG335" s="1534"/>
      <c r="AH335" s="1534"/>
      <c r="AI335" s="1534"/>
      <c r="AJ335" s="1534"/>
      <c r="AK335" s="1534"/>
      <c r="AL335" s="1534"/>
      <c r="AM335" s="1534"/>
      <c r="AN335" s="1534"/>
      <c r="AO335" s="1534"/>
      <c r="AP335" s="1534"/>
      <c r="AQ335" s="1534"/>
      <c r="AR335" s="1534"/>
      <c r="AS335" s="1534"/>
      <c r="AT335" s="1534"/>
      <c r="AU335" s="1534"/>
      <c r="AV335" s="1534"/>
      <c r="AW335" s="1534"/>
      <c r="AX335" s="1534"/>
      <c r="AY335" s="1534"/>
      <c r="AZ335" s="1534"/>
      <c r="BA335" s="1534"/>
      <c r="BB335" s="1534"/>
      <c r="BC335" s="1534"/>
      <c r="BD335" s="1534"/>
      <c r="BE335" s="1534"/>
      <c r="BF335" s="1534"/>
      <c r="BG335" s="1534"/>
      <c r="BH335" s="1534"/>
      <c r="BI335" s="1534"/>
      <c r="BJ335" s="1534"/>
      <c r="BK335" s="1534"/>
      <c r="BL335" s="1534"/>
      <c r="BM335" s="1534"/>
      <c r="BN335" s="1534"/>
      <c r="BO335" s="1534"/>
      <c r="BP335" s="1534"/>
      <c r="BQ335" s="1534"/>
      <c r="BR335" s="1534"/>
      <c r="BS335" s="1534"/>
      <c r="BT335" s="1534"/>
      <c r="BU335" s="1534"/>
      <c r="BV335" s="1534"/>
      <c r="BW335" s="1534"/>
      <c r="BX335" s="1534"/>
      <c r="BY335" s="1534"/>
      <c r="BZ335" s="1534"/>
      <c r="CA335" s="1534"/>
      <c r="CB335" s="1534"/>
      <c r="CC335" s="1534"/>
      <c r="CD335" s="1534"/>
      <c r="CE335" s="1534"/>
      <c r="CF335" s="1534"/>
      <c r="CG335" s="1534"/>
      <c r="CH335" s="1534"/>
      <c r="CI335" s="1534"/>
      <c r="CJ335" s="1534"/>
      <c r="CK335" s="1534"/>
      <c r="CL335" s="1534"/>
      <c r="CM335" s="1534"/>
      <c r="CN335" s="1534"/>
      <c r="CO335" s="1534"/>
      <c r="CP335" s="1534"/>
      <c r="CQ335" s="1534"/>
      <c r="CR335" s="1534"/>
      <c r="CS335" s="1534"/>
      <c r="CT335" s="1534"/>
    </row>
    <row r="336" spans="1:98" s="1535" customFormat="1" ht="15.75" customHeight="1" x14ac:dyDescent="0.35">
      <c r="A336" s="261"/>
      <c r="B336" s="261"/>
      <c r="C336" s="261"/>
      <c r="D336" s="261"/>
      <c r="E336" s="261"/>
      <c r="F336" s="261"/>
      <c r="G336" s="261"/>
      <c r="H336" s="261"/>
      <c r="I336" s="261"/>
      <c r="J336" s="261"/>
      <c r="K336" s="261"/>
      <c r="L336" s="262"/>
      <c r="M336" s="261"/>
      <c r="N336" s="262"/>
      <c r="O336" s="263"/>
      <c r="P336" s="263"/>
      <c r="Q336" s="264"/>
      <c r="R336" s="264"/>
      <c r="S336" s="264"/>
      <c r="T336" s="264"/>
      <c r="U336" s="264"/>
      <c r="V336" s="261"/>
      <c r="W336" s="261"/>
      <c r="X336" s="261"/>
      <c r="Y336" s="313"/>
      <c r="Z336" s="313"/>
      <c r="AA336" s="1534"/>
      <c r="AB336" s="1534"/>
      <c r="AC336" s="1534"/>
      <c r="AD336" s="1534"/>
      <c r="AE336" s="1534"/>
      <c r="AF336" s="1534"/>
      <c r="AG336" s="1534"/>
      <c r="AH336" s="1534"/>
      <c r="AI336" s="1534"/>
      <c r="AJ336" s="1534"/>
      <c r="AK336" s="1534"/>
      <c r="AL336" s="1534"/>
      <c r="AM336" s="1534"/>
      <c r="AN336" s="1534"/>
      <c r="AO336" s="1534"/>
      <c r="AP336" s="1534"/>
      <c r="AQ336" s="1534"/>
      <c r="AR336" s="1534"/>
      <c r="AS336" s="1534"/>
      <c r="AT336" s="1534"/>
      <c r="AU336" s="1534"/>
      <c r="AV336" s="1534"/>
      <c r="AW336" s="1534"/>
      <c r="AX336" s="1534"/>
      <c r="AY336" s="1534"/>
      <c r="AZ336" s="1534"/>
      <c r="BA336" s="1534"/>
      <c r="BB336" s="1534"/>
      <c r="BC336" s="1534"/>
      <c r="BD336" s="1534"/>
      <c r="BE336" s="1534"/>
      <c r="BF336" s="1534"/>
      <c r="BG336" s="1534"/>
      <c r="BH336" s="1534"/>
      <c r="BI336" s="1534"/>
      <c r="BJ336" s="1534"/>
      <c r="BK336" s="1534"/>
      <c r="BL336" s="1534"/>
      <c r="BM336" s="1534"/>
      <c r="BN336" s="1534"/>
      <c r="BO336" s="1534"/>
      <c r="BP336" s="1534"/>
      <c r="BQ336" s="1534"/>
      <c r="BR336" s="1534"/>
      <c r="BS336" s="1534"/>
      <c r="BT336" s="1534"/>
      <c r="BU336" s="1534"/>
      <c r="BV336" s="1534"/>
      <c r="BW336" s="1534"/>
      <c r="BX336" s="1534"/>
      <c r="BY336" s="1534"/>
      <c r="BZ336" s="1534"/>
      <c r="CA336" s="1534"/>
      <c r="CB336" s="1534"/>
      <c r="CC336" s="1534"/>
      <c r="CD336" s="1534"/>
      <c r="CE336" s="1534"/>
      <c r="CF336" s="1534"/>
      <c r="CG336" s="1534"/>
      <c r="CH336" s="1534"/>
      <c r="CI336" s="1534"/>
      <c r="CJ336" s="1534"/>
      <c r="CK336" s="1534"/>
      <c r="CL336" s="1534"/>
      <c r="CM336" s="1534"/>
      <c r="CN336" s="1534"/>
      <c r="CO336" s="1534"/>
      <c r="CP336" s="1534"/>
      <c r="CQ336" s="1534"/>
      <c r="CR336" s="1534"/>
      <c r="CS336" s="1534"/>
      <c r="CT336" s="1534"/>
    </row>
    <row r="337" spans="1:98" s="1535" customFormat="1" ht="15.75" customHeight="1" x14ac:dyDescent="0.35">
      <c r="A337" s="261"/>
      <c r="B337" s="261"/>
      <c r="C337" s="261"/>
      <c r="D337" s="261"/>
      <c r="E337" s="261"/>
      <c r="F337" s="261"/>
      <c r="G337" s="261"/>
      <c r="H337" s="261"/>
      <c r="I337" s="261"/>
      <c r="J337" s="261"/>
      <c r="K337" s="261"/>
      <c r="L337" s="262"/>
      <c r="M337" s="261"/>
      <c r="N337" s="262"/>
      <c r="O337" s="263"/>
      <c r="P337" s="263"/>
      <c r="Q337" s="264"/>
      <c r="R337" s="264"/>
      <c r="S337" s="264"/>
      <c r="T337" s="264"/>
      <c r="U337" s="264"/>
      <c r="V337" s="261"/>
      <c r="W337" s="261"/>
      <c r="X337" s="261"/>
      <c r="Y337" s="313"/>
      <c r="Z337" s="313"/>
      <c r="AA337" s="1534"/>
      <c r="AB337" s="1534"/>
      <c r="AC337" s="1534"/>
      <c r="AD337" s="1534"/>
      <c r="AE337" s="1534"/>
      <c r="AF337" s="1534"/>
      <c r="AG337" s="1534"/>
      <c r="AH337" s="1534"/>
      <c r="AI337" s="1534"/>
      <c r="AJ337" s="1534"/>
      <c r="AK337" s="1534"/>
      <c r="AL337" s="1534"/>
      <c r="AM337" s="1534"/>
      <c r="AN337" s="1534"/>
      <c r="AO337" s="1534"/>
      <c r="AP337" s="1534"/>
      <c r="AQ337" s="1534"/>
      <c r="AR337" s="1534"/>
      <c r="AS337" s="1534"/>
      <c r="AT337" s="1534"/>
      <c r="AU337" s="1534"/>
      <c r="AV337" s="1534"/>
      <c r="AW337" s="1534"/>
      <c r="AX337" s="1534"/>
      <c r="AY337" s="1534"/>
      <c r="AZ337" s="1534"/>
      <c r="BA337" s="1534"/>
      <c r="BB337" s="1534"/>
      <c r="BC337" s="1534"/>
      <c r="BD337" s="1534"/>
      <c r="BE337" s="1534"/>
      <c r="BF337" s="1534"/>
      <c r="BG337" s="1534"/>
      <c r="BH337" s="1534"/>
      <c r="BI337" s="1534"/>
      <c r="BJ337" s="1534"/>
      <c r="BK337" s="1534"/>
      <c r="BL337" s="1534"/>
      <c r="BM337" s="1534"/>
      <c r="BN337" s="1534"/>
      <c r="BO337" s="1534"/>
      <c r="BP337" s="1534"/>
      <c r="BQ337" s="1534"/>
      <c r="BR337" s="1534"/>
      <c r="BS337" s="1534"/>
      <c r="BT337" s="1534"/>
      <c r="BU337" s="1534"/>
      <c r="BV337" s="1534"/>
      <c r="BW337" s="1534"/>
      <c r="BX337" s="1534"/>
      <c r="BY337" s="1534"/>
      <c r="BZ337" s="1534"/>
      <c r="CA337" s="1534"/>
      <c r="CB337" s="1534"/>
      <c r="CC337" s="1534"/>
      <c r="CD337" s="1534"/>
      <c r="CE337" s="1534"/>
      <c r="CF337" s="1534"/>
      <c r="CG337" s="1534"/>
      <c r="CH337" s="1534"/>
      <c r="CI337" s="1534"/>
      <c r="CJ337" s="1534"/>
      <c r="CK337" s="1534"/>
      <c r="CL337" s="1534"/>
      <c r="CM337" s="1534"/>
      <c r="CN337" s="1534"/>
      <c r="CO337" s="1534"/>
      <c r="CP337" s="1534"/>
      <c r="CQ337" s="1534"/>
      <c r="CR337" s="1534"/>
      <c r="CS337" s="1534"/>
      <c r="CT337" s="1534"/>
    </row>
    <row r="338" spans="1:98" s="1535" customFormat="1" ht="15.75" customHeight="1" x14ac:dyDescent="0.35">
      <c r="A338" s="261"/>
      <c r="B338" s="261"/>
      <c r="C338" s="261"/>
      <c r="D338" s="261"/>
      <c r="E338" s="261"/>
      <c r="F338" s="261"/>
      <c r="G338" s="261"/>
      <c r="H338" s="261"/>
      <c r="I338" s="261"/>
      <c r="J338" s="261"/>
      <c r="K338" s="261"/>
      <c r="L338" s="262"/>
      <c r="M338" s="261"/>
      <c r="N338" s="262"/>
      <c r="O338" s="263"/>
      <c r="P338" s="263"/>
      <c r="Q338" s="264"/>
      <c r="R338" s="264"/>
      <c r="S338" s="264"/>
      <c r="T338" s="264"/>
      <c r="U338" s="264"/>
      <c r="V338" s="261"/>
      <c r="W338" s="261"/>
      <c r="X338" s="261"/>
      <c r="Y338" s="313"/>
      <c r="Z338" s="313"/>
      <c r="AA338" s="1534"/>
      <c r="AB338" s="1534"/>
      <c r="AC338" s="1534"/>
      <c r="AD338" s="1534"/>
      <c r="AE338" s="1534"/>
      <c r="AF338" s="1534"/>
      <c r="AG338" s="1534"/>
      <c r="AH338" s="1534"/>
      <c r="AI338" s="1534"/>
      <c r="AJ338" s="1534"/>
      <c r="AK338" s="1534"/>
      <c r="AL338" s="1534"/>
      <c r="AM338" s="1534"/>
      <c r="AN338" s="1534"/>
      <c r="AO338" s="1534"/>
      <c r="AP338" s="1534"/>
      <c r="AQ338" s="1534"/>
      <c r="AR338" s="1534"/>
      <c r="AS338" s="1534"/>
      <c r="AT338" s="1534"/>
      <c r="AU338" s="1534"/>
      <c r="AV338" s="1534"/>
      <c r="AW338" s="1534"/>
      <c r="AX338" s="1534"/>
      <c r="AY338" s="1534"/>
      <c r="AZ338" s="1534"/>
      <c r="BA338" s="1534"/>
      <c r="BB338" s="1534"/>
      <c r="BC338" s="1534"/>
      <c r="BD338" s="1534"/>
      <c r="BE338" s="1534"/>
      <c r="BF338" s="1534"/>
      <c r="BG338" s="1534"/>
      <c r="BH338" s="1534"/>
      <c r="BI338" s="1534"/>
      <c r="BJ338" s="1534"/>
      <c r="BK338" s="1534"/>
      <c r="BL338" s="1534"/>
      <c r="BM338" s="1534"/>
      <c r="BN338" s="1534"/>
      <c r="BO338" s="1534"/>
      <c r="BP338" s="1534"/>
      <c r="BQ338" s="1534"/>
      <c r="BR338" s="1534"/>
      <c r="BS338" s="1534"/>
      <c r="BT338" s="1534"/>
      <c r="BU338" s="1534"/>
      <c r="BV338" s="1534"/>
      <c r="BW338" s="1534"/>
      <c r="BX338" s="1534"/>
      <c r="BY338" s="1534"/>
      <c r="BZ338" s="1534"/>
      <c r="CA338" s="1534"/>
      <c r="CB338" s="1534"/>
      <c r="CC338" s="1534"/>
      <c r="CD338" s="1534"/>
      <c r="CE338" s="1534"/>
      <c r="CF338" s="1534"/>
      <c r="CG338" s="1534"/>
      <c r="CH338" s="1534"/>
      <c r="CI338" s="1534"/>
      <c r="CJ338" s="1534"/>
      <c r="CK338" s="1534"/>
      <c r="CL338" s="1534"/>
      <c r="CM338" s="1534"/>
      <c r="CN338" s="1534"/>
      <c r="CO338" s="1534"/>
      <c r="CP338" s="1534"/>
      <c r="CQ338" s="1534"/>
      <c r="CR338" s="1534"/>
      <c r="CS338" s="1534"/>
      <c r="CT338" s="1534"/>
    </row>
    <row r="339" spans="1:98" s="1535" customFormat="1" ht="15.75" customHeight="1" x14ac:dyDescent="0.35">
      <c r="A339" s="261"/>
      <c r="B339" s="261"/>
      <c r="C339" s="261"/>
      <c r="D339" s="261"/>
      <c r="E339" s="261"/>
      <c r="F339" s="261"/>
      <c r="G339" s="261"/>
      <c r="H339" s="261"/>
      <c r="I339" s="261"/>
      <c r="J339" s="261"/>
      <c r="K339" s="261"/>
      <c r="L339" s="262"/>
      <c r="M339" s="261"/>
      <c r="N339" s="262"/>
      <c r="O339" s="263"/>
      <c r="P339" s="263"/>
      <c r="Q339" s="264"/>
      <c r="R339" s="264"/>
      <c r="S339" s="264"/>
      <c r="T339" s="264"/>
      <c r="U339" s="264"/>
      <c r="V339" s="261"/>
      <c r="W339" s="261"/>
      <c r="X339" s="261"/>
      <c r="Y339" s="313"/>
      <c r="Z339" s="313"/>
      <c r="AA339" s="1534"/>
      <c r="AB339" s="1534"/>
      <c r="AC339" s="1534"/>
      <c r="AD339" s="1534"/>
      <c r="AE339" s="1534"/>
      <c r="AF339" s="1534"/>
      <c r="AG339" s="1534"/>
      <c r="AH339" s="1534"/>
      <c r="AI339" s="1534"/>
      <c r="AJ339" s="1534"/>
      <c r="AK339" s="1534"/>
      <c r="AL339" s="1534"/>
      <c r="AM339" s="1534"/>
      <c r="AN339" s="1534"/>
      <c r="AO339" s="1534"/>
      <c r="AP339" s="1534"/>
      <c r="AQ339" s="1534"/>
      <c r="AR339" s="1534"/>
      <c r="AS339" s="1534"/>
      <c r="AT339" s="1534"/>
      <c r="AU339" s="1534"/>
      <c r="AV339" s="1534"/>
      <c r="AW339" s="1534"/>
      <c r="AX339" s="1534"/>
      <c r="AY339" s="1534"/>
      <c r="AZ339" s="1534"/>
      <c r="BA339" s="1534"/>
      <c r="BB339" s="1534"/>
      <c r="BC339" s="1534"/>
      <c r="BD339" s="1534"/>
      <c r="BE339" s="1534"/>
      <c r="BF339" s="1534"/>
      <c r="BG339" s="1534"/>
      <c r="BH339" s="1534"/>
      <c r="BI339" s="1534"/>
      <c r="BJ339" s="1534"/>
      <c r="BK339" s="1534"/>
      <c r="BL339" s="1534"/>
      <c r="BM339" s="1534"/>
      <c r="BN339" s="1534"/>
      <c r="BO339" s="1534"/>
      <c r="BP339" s="1534"/>
      <c r="BQ339" s="1534"/>
      <c r="BR339" s="1534"/>
      <c r="BS339" s="1534"/>
      <c r="BT339" s="1534"/>
      <c r="BU339" s="1534"/>
      <c r="BV339" s="1534"/>
      <c r="BW339" s="1534"/>
      <c r="BX339" s="1534"/>
      <c r="BY339" s="1534"/>
      <c r="BZ339" s="1534"/>
      <c r="CA339" s="1534"/>
      <c r="CB339" s="1534"/>
      <c r="CC339" s="1534"/>
      <c r="CD339" s="1534"/>
      <c r="CE339" s="1534"/>
      <c r="CF339" s="1534"/>
      <c r="CG339" s="1534"/>
      <c r="CH339" s="1534"/>
      <c r="CI339" s="1534"/>
      <c r="CJ339" s="1534"/>
      <c r="CK339" s="1534"/>
      <c r="CL339" s="1534"/>
      <c r="CM339" s="1534"/>
      <c r="CN339" s="1534"/>
      <c r="CO339" s="1534"/>
      <c r="CP339" s="1534"/>
      <c r="CQ339" s="1534"/>
      <c r="CR339" s="1534"/>
      <c r="CS339" s="1534"/>
      <c r="CT339" s="1534"/>
    </row>
    <row r="340" spans="1:98" s="1535" customFormat="1" ht="15.75" customHeight="1" x14ac:dyDescent="0.35">
      <c r="A340" s="261"/>
      <c r="B340" s="261"/>
      <c r="C340" s="261"/>
      <c r="D340" s="261"/>
      <c r="E340" s="261"/>
      <c r="F340" s="261"/>
      <c r="G340" s="261"/>
      <c r="H340" s="261"/>
      <c r="I340" s="261"/>
      <c r="J340" s="261"/>
      <c r="K340" s="261"/>
      <c r="L340" s="262"/>
      <c r="M340" s="261"/>
      <c r="N340" s="262"/>
      <c r="O340" s="263"/>
      <c r="P340" s="263"/>
      <c r="Q340" s="264"/>
      <c r="R340" s="264"/>
      <c r="S340" s="264"/>
      <c r="T340" s="264"/>
      <c r="U340" s="264"/>
      <c r="V340" s="261"/>
      <c r="W340" s="261"/>
      <c r="X340" s="261"/>
      <c r="Y340" s="313"/>
      <c r="Z340" s="313"/>
      <c r="AA340" s="1534"/>
      <c r="AB340" s="1534"/>
      <c r="AC340" s="1534"/>
      <c r="AD340" s="1534"/>
      <c r="AE340" s="1534"/>
      <c r="AF340" s="1534"/>
      <c r="AG340" s="1534"/>
      <c r="AH340" s="1534"/>
      <c r="AI340" s="1534"/>
      <c r="AJ340" s="1534"/>
      <c r="AK340" s="1534"/>
      <c r="AL340" s="1534"/>
      <c r="AM340" s="1534"/>
      <c r="AN340" s="1534"/>
      <c r="AO340" s="1534"/>
      <c r="AP340" s="1534"/>
      <c r="AQ340" s="1534"/>
      <c r="AR340" s="1534"/>
      <c r="AS340" s="1534"/>
      <c r="AT340" s="1534"/>
      <c r="AU340" s="1534"/>
      <c r="AV340" s="1534"/>
      <c r="AW340" s="1534"/>
      <c r="AX340" s="1534"/>
      <c r="AY340" s="1534"/>
      <c r="AZ340" s="1534"/>
      <c r="BA340" s="1534"/>
      <c r="BB340" s="1534"/>
      <c r="BC340" s="1534"/>
      <c r="BD340" s="1534"/>
      <c r="BE340" s="1534"/>
      <c r="BF340" s="1534"/>
      <c r="BG340" s="1534"/>
      <c r="BH340" s="1534"/>
      <c r="BI340" s="1534"/>
      <c r="BJ340" s="1534"/>
      <c r="BK340" s="1534"/>
      <c r="BL340" s="1534"/>
      <c r="BM340" s="1534"/>
      <c r="BN340" s="1534"/>
      <c r="BO340" s="1534"/>
      <c r="BP340" s="1534"/>
      <c r="BQ340" s="1534"/>
      <c r="BR340" s="1534"/>
      <c r="BS340" s="1534"/>
      <c r="BT340" s="1534"/>
      <c r="BU340" s="1534"/>
      <c r="BV340" s="1534"/>
      <c r="BW340" s="1534"/>
      <c r="BX340" s="1534"/>
      <c r="BY340" s="1534"/>
      <c r="BZ340" s="1534"/>
      <c r="CA340" s="1534"/>
      <c r="CB340" s="1534"/>
      <c r="CC340" s="1534"/>
      <c r="CD340" s="1534"/>
      <c r="CE340" s="1534"/>
      <c r="CF340" s="1534"/>
      <c r="CG340" s="1534"/>
      <c r="CH340" s="1534"/>
      <c r="CI340" s="1534"/>
      <c r="CJ340" s="1534"/>
      <c r="CK340" s="1534"/>
      <c r="CL340" s="1534"/>
      <c r="CM340" s="1534"/>
      <c r="CN340" s="1534"/>
      <c r="CO340" s="1534"/>
      <c r="CP340" s="1534"/>
      <c r="CQ340" s="1534"/>
      <c r="CR340" s="1534"/>
      <c r="CS340" s="1534"/>
      <c r="CT340" s="1534"/>
    </row>
    <row r="341" spans="1:98" s="1535" customFormat="1" ht="15.75" customHeight="1" x14ac:dyDescent="0.35">
      <c r="A341" s="261"/>
      <c r="B341" s="261"/>
      <c r="C341" s="261"/>
      <c r="D341" s="261"/>
      <c r="E341" s="261"/>
      <c r="F341" s="261"/>
      <c r="G341" s="261"/>
      <c r="H341" s="261"/>
      <c r="I341" s="261"/>
      <c r="J341" s="261"/>
      <c r="K341" s="261"/>
      <c r="L341" s="262"/>
      <c r="M341" s="261"/>
      <c r="N341" s="262"/>
      <c r="O341" s="263"/>
      <c r="P341" s="263"/>
      <c r="Q341" s="264"/>
      <c r="R341" s="264"/>
      <c r="S341" s="264"/>
      <c r="T341" s="264"/>
      <c r="U341" s="264"/>
      <c r="V341" s="261"/>
      <c r="W341" s="261"/>
      <c r="X341" s="261"/>
      <c r="Y341" s="313"/>
      <c r="Z341" s="313"/>
      <c r="AA341" s="1534"/>
      <c r="AB341" s="1534"/>
      <c r="AC341" s="1534"/>
      <c r="AD341" s="1534"/>
      <c r="AE341" s="1534"/>
      <c r="AF341" s="1534"/>
      <c r="AG341" s="1534"/>
      <c r="AH341" s="1534"/>
      <c r="AI341" s="1534"/>
      <c r="AJ341" s="1534"/>
      <c r="AK341" s="1534"/>
      <c r="AL341" s="1534"/>
      <c r="AM341" s="1534"/>
      <c r="AN341" s="1534"/>
      <c r="AO341" s="1534"/>
      <c r="AP341" s="1534"/>
      <c r="AQ341" s="1534"/>
      <c r="AR341" s="1534"/>
      <c r="AS341" s="1534"/>
      <c r="AT341" s="1534"/>
      <c r="AU341" s="1534"/>
      <c r="AV341" s="1534"/>
      <c r="AW341" s="1534"/>
      <c r="AX341" s="1534"/>
      <c r="AY341" s="1534"/>
      <c r="AZ341" s="1534"/>
      <c r="BA341" s="1534"/>
      <c r="BB341" s="1534"/>
      <c r="BC341" s="1534"/>
      <c r="BD341" s="1534"/>
      <c r="BE341" s="1534"/>
      <c r="BF341" s="1534"/>
      <c r="BG341" s="1534"/>
      <c r="BH341" s="1534"/>
      <c r="BI341" s="1534"/>
      <c r="BJ341" s="1534"/>
      <c r="BK341" s="1534"/>
      <c r="BL341" s="1534"/>
      <c r="BM341" s="1534"/>
      <c r="BN341" s="1534"/>
      <c r="BO341" s="1534"/>
      <c r="BP341" s="1534"/>
      <c r="BQ341" s="1534"/>
      <c r="BR341" s="1534"/>
      <c r="BS341" s="1534"/>
      <c r="BT341" s="1534"/>
      <c r="BU341" s="1534"/>
      <c r="BV341" s="1534"/>
      <c r="BW341" s="1534"/>
      <c r="BX341" s="1534"/>
      <c r="BY341" s="1534"/>
      <c r="BZ341" s="1534"/>
      <c r="CA341" s="1534"/>
      <c r="CB341" s="1534"/>
      <c r="CC341" s="1534"/>
      <c r="CD341" s="1534"/>
      <c r="CE341" s="1534"/>
      <c r="CF341" s="1534"/>
      <c r="CG341" s="1534"/>
      <c r="CH341" s="1534"/>
      <c r="CI341" s="1534"/>
      <c r="CJ341" s="1534"/>
      <c r="CK341" s="1534"/>
      <c r="CL341" s="1534"/>
      <c r="CM341" s="1534"/>
      <c r="CN341" s="1534"/>
      <c r="CO341" s="1534"/>
      <c r="CP341" s="1534"/>
      <c r="CQ341" s="1534"/>
      <c r="CR341" s="1534"/>
      <c r="CS341" s="1534"/>
      <c r="CT341" s="1534"/>
    </row>
    <row r="342" spans="1:98" s="1535" customFormat="1" ht="15.75" customHeight="1" x14ac:dyDescent="0.35">
      <c r="A342" s="261"/>
      <c r="B342" s="261"/>
      <c r="C342" s="261"/>
      <c r="D342" s="261"/>
      <c r="E342" s="261"/>
      <c r="F342" s="261"/>
      <c r="G342" s="261"/>
      <c r="H342" s="261"/>
      <c r="I342" s="261"/>
      <c r="J342" s="261"/>
      <c r="K342" s="261"/>
      <c r="L342" s="262"/>
      <c r="M342" s="261"/>
      <c r="N342" s="262"/>
      <c r="O342" s="263"/>
      <c r="P342" s="263"/>
      <c r="Q342" s="264"/>
      <c r="R342" s="264"/>
      <c r="S342" s="264"/>
      <c r="T342" s="264"/>
      <c r="U342" s="264"/>
      <c r="V342" s="261"/>
      <c r="W342" s="261"/>
      <c r="X342" s="261"/>
      <c r="Y342" s="313"/>
      <c r="Z342" s="313"/>
      <c r="AA342" s="1534"/>
      <c r="AB342" s="1534"/>
      <c r="AC342" s="1534"/>
      <c r="AD342" s="1534"/>
      <c r="AE342" s="1534"/>
      <c r="AF342" s="1534"/>
      <c r="AG342" s="1534"/>
      <c r="AH342" s="1534"/>
      <c r="AI342" s="1534"/>
      <c r="AJ342" s="1534"/>
      <c r="AK342" s="1534"/>
      <c r="AL342" s="1534"/>
      <c r="AM342" s="1534"/>
      <c r="AN342" s="1534"/>
      <c r="AO342" s="1534"/>
      <c r="AP342" s="1534"/>
      <c r="AQ342" s="1534"/>
      <c r="AR342" s="1534"/>
      <c r="AS342" s="1534"/>
      <c r="AT342" s="1534"/>
      <c r="AU342" s="1534"/>
      <c r="AV342" s="1534"/>
      <c r="AW342" s="1534"/>
      <c r="AX342" s="1534"/>
      <c r="AY342" s="1534"/>
      <c r="AZ342" s="1534"/>
      <c r="BA342" s="1534"/>
      <c r="BB342" s="1534"/>
      <c r="BC342" s="1534"/>
      <c r="BD342" s="1534"/>
      <c r="BE342" s="1534"/>
      <c r="BF342" s="1534"/>
      <c r="BG342" s="1534"/>
      <c r="BH342" s="1534"/>
      <c r="BI342" s="1534"/>
      <c r="BJ342" s="1534"/>
      <c r="BK342" s="1534"/>
      <c r="BL342" s="1534"/>
      <c r="BM342" s="1534"/>
      <c r="BN342" s="1534"/>
      <c r="BO342" s="1534"/>
      <c r="BP342" s="1534"/>
      <c r="BQ342" s="1534"/>
      <c r="BR342" s="1534"/>
      <c r="BS342" s="1534"/>
      <c r="BT342" s="1534"/>
      <c r="BU342" s="1534"/>
      <c r="BV342" s="1534"/>
      <c r="BW342" s="1534"/>
      <c r="BX342" s="1534"/>
      <c r="BY342" s="1534"/>
      <c r="BZ342" s="1534"/>
      <c r="CA342" s="1534"/>
      <c r="CB342" s="1534"/>
      <c r="CC342" s="1534"/>
      <c r="CD342" s="1534"/>
      <c r="CE342" s="1534"/>
      <c r="CF342" s="1534"/>
      <c r="CG342" s="1534"/>
      <c r="CH342" s="1534"/>
      <c r="CI342" s="1534"/>
      <c r="CJ342" s="1534"/>
      <c r="CK342" s="1534"/>
      <c r="CL342" s="1534"/>
      <c r="CM342" s="1534"/>
      <c r="CN342" s="1534"/>
      <c r="CO342" s="1534"/>
      <c r="CP342" s="1534"/>
      <c r="CQ342" s="1534"/>
      <c r="CR342" s="1534"/>
      <c r="CS342" s="1534"/>
      <c r="CT342" s="1534"/>
    </row>
    <row r="343" spans="1:98" s="1535" customFormat="1" ht="15.75" customHeight="1" x14ac:dyDescent="0.35">
      <c r="A343" s="261"/>
      <c r="B343" s="261"/>
      <c r="C343" s="261"/>
      <c r="D343" s="261"/>
      <c r="E343" s="261"/>
      <c r="F343" s="261"/>
      <c r="G343" s="261"/>
      <c r="H343" s="261"/>
      <c r="I343" s="261"/>
      <c r="J343" s="261"/>
      <c r="K343" s="261"/>
      <c r="L343" s="262"/>
      <c r="M343" s="261"/>
      <c r="N343" s="262"/>
      <c r="O343" s="263"/>
      <c r="P343" s="263"/>
      <c r="Q343" s="264"/>
      <c r="R343" s="264"/>
      <c r="S343" s="264"/>
      <c r="T343" s="264"/>
      <c r="U343" s="264"/>
      <c r="V343" s="261"/>
      <c r="W343" s="261"/>
      <c r="X343" s="261"/>
      <c r="Y343" s="313"/>
      <c r="Z343" s="313"/>
      <c r="AA343" s="1534"/>
      <c r="AB343" s="1534"/>
      <c r="AC343" s="1534"/>
      <c r="AD343" s="1534"/>
      <c r="AE343" s="1534"/>
      <c r="AF343" s="1534"/>
      <c r="AG343" s="1534"/>
      <c r="AH343" s="1534"/>
      <c r="AI343" s="1534"/>
      <c r="AJ343" s="1534"/>
      <c r="AK343" s="1534"/>
      <c r="AL343" s="1534"/>
      <c r="AM343" s="1534"/>
      <c r="AN343" s="1534"/>
      <c r="AO343" s="1534"/>
      <c r="AP343" s="1534"/>
      <c r="AQ343" s="1534"/>
      <c r="AR343" s="1534"/>
      <c r="AS343" s="1534"/>
      <c r="AT343" s="1534"/>
      <c r="AU343" s="1534"/>
      <c r="AV343" s="1534"/>
      <c r="AW343" s="1534"/>
      <c r="AX343" s="1534"/>
      <c r="AY343" s="1534"/>
      <c r="AZ343" s="1534"/>
      <c r="BA343" s="1534"/>
      <c r="BB343" s="1534"/>
      <c r="BC343" s="1534"/>
      <c r="BD343" s="1534"/>
      <c r="BE343" s="1534"/>
      <c r="BF343" s="1534"/>
      <c r="BG343" s="1534"/>
      <c r="BH343" s="1534"/>
      <c r="BI343" s="1534"/>
      <c r="BJ343" s="1534"/>
      <c r="BK343" s="1534"/>
      <c r="BL343" s="1534"/>
      <c r="BM343" s="1534"/>
      <c r="BN343" s="1534"/>
      <c r="BO343" s="1534"/>
      <c r="BP343" s="1534"/>
      <c r="BQ343" s="1534"/>
      <c r="BR343" s="1534"/>
      <c r="BS343" s="1534"/>
      <c r="BT343" s="1534"/>
      <c r="BU343" s="1534"/>
      <c r="BV343" s="1534"/>
      <c r="BW343" s="1534"/>
      <c r="BX343" s="1534"/>
      <c r="BY343" s="1534"/>
      <c r="BZ343" s="1534"/>
      <c r="CA343" s="1534"/>
      <c r="CB343" s="1534"/>
      <c r="CC343" s="1534"/>
      <c r="CD343" s="1534"/>
      <c r="CE343" s="1534"/>
      <c r="CF343" s="1534"/>
      <c r="CG343" s="1534"/>
      <c r="CH343" s="1534"/>
      <c r="CI343" s="1534"/>
      <c r="CJ343" s="1534"/>
      <c r="CK343" s="1534"/>
      <c r="CL343" s="1534"/>
      <c r="CM343" s="1534"/>
      <c r="CN343" s="1534"/>
      <c r="CO343" s="1534"/>
      <c r="CP343" s="1534"/>
      <c r="CQ343" s="1534"/>
      <c r="CR343" s="1534"/>
      <c r="CS343" s="1534"/>
      <c r="CT343" s="1534"/>
    </row>
    <row r="344" spans="1:98" s="1535" customFormat="1" ht="15.75" customHeight="1" x14ac:dyDescent="0.35">
      <c r="A344" s="261"/>
      <c r="B344" s="261"/>
      <c r="C344" s="261"/>
      <c r="D344" s="261"/>
      <c r="E344" s="261"/>
      <c r="F344" s="261"/>
      <c r="G344" s="261"/>
      <c r="H344" s="261"/>
      <c r="I344" s="261"/>
      <c r="J344" s="261"/>
      <c r="K344" s="261"/>
      <c r="L344" s="262"/>
      <c r="M344" s="261"/>
      <c r="N344" s="262"/>
      <c r="O344" s="263"/>
      <c r="P344" s="263"/>
      <c r="Q344" s="264"/>
      <c r="R344" s="264"/>
      <c r="S344" s="264"/>
      <c r="T344" s="264"/>
      <c r="U344" s="264"/>
      <c r="V344" s="261"/>
      <c r="W344" s="261"/>
      <c r="X344" s="261"/>
      <c r="Y344" s="313"/>
      <c r="Z344" s="313"/>
      <c r="AA344" s="1534"/>
      <c r="AB344" s="1534"/>
      <c r="AC344" s="1534"/>
      <c r="AD344" s="1534"/>
      <c r="AE344" s="1534"/>
      <c r="AF344" s="1534"/>
      <c r="AG344" s="1534"/>
      <c r="AH344" s="1534"/>
      <c r="AI344" s="1534"/>
      <c r="AJ344" s="1534"/>
      <c r="AK344" s="1534"/>
      <c r="AL344" s="1534"/>
      <c r="AM344" s="1534"/>
      <c r="AN344" s="1534"/>
      <c r="AO344" s="1534"/>
      <c r="AP344" s="1534"/>
      <c r="AQ344" s="1534"/>
      <c r="AR344" s="1534"/>
      <c r="AS344" s="1534"/>
      <c r="AT344" s="1534"/>
      <c r="AU344" s="1534"/>
      <c r="AV344" s="1534"/>
      <c r="AW344" s="1534"/>
      <c r="AX344" s="1534"/>
      <c r="AY344" s="1534"/>
      <c r="AZ344" s="1534"/>
      <c r="BA344" s="1534"/>
      <c r="BB344" s="1534"/>
      <c r="BC344" s="1534"/>
      <c r="BD344" s="1534"/>
      <c r="BE344" s="1534"/>
      <c r="BF344" s="1534"/>
      <c r="BG344" s="1534"/>
      <c r="BH344" s="1534"/>
      <c r="BI344" s="1534"/>
      <c r="BJ344" s="1534"/>
      <c r="BK344" s="1534"/>
      <c r="BL344" s="1534"/>
      <c r="BM344" s="1534"/>
      <c r="BN344" s="1534"/>
      <c r="BO344" s="1534"/>
      <c r="BP344" s="1534"/>
      <c r="BQ344" s="1534"/>
      <c r="BR344" s="1534"/>
      <c r="BS344" s="1534"/>
      <c r="BT344" s="1534"/>
      <c r="BU344" s="1534"/>
      <c r="BV344" s="1534"/>
      <c r="BW344" s="1534"/>
      <c r="BX344" s="1534"/>
      <c r="BY344" s="1534"/>
      <c r="BZ344" s="1534"/>
      <c r="CA344" s="1534"/>
      <c r="CB344" s="1534"/>
      <c r="CC344" s="1534"/>
      <c r="CD344" s="1534"/>
      <c r="CE344" s="1534"/>
      <c r="CF344" s="1534"/>
      <c r="CG344" s="1534"/>
      <c r="CH344" s="1534"/>
      <c r="CI344" s="1534"/>
      <c r="CJ344" s="1534"/>
      <c r="CK344" s="1534"/>
      <c r="CL344" s="1534"/>
      <c r="CM344" s="1534"/>
      <c r="CN344" s="1534"/>
      <c r="CO344" s="1534"/>
      <c r="CP344" s="1534"/>
      <c r="CQ344" s="1534"/>
      <c r="CR344" s="1534"/>
      <c r="CS344" s="1534"/>
      <c r="CT344" s="1534"/>
    </row>
    <row r="345" spans="1:98" s="1535" customFormat="1" ht="15.75" customHeight="1" x14ac:dyDescent="0.35">
      <c r="A345" s="261"/>
      <c r="B345" s="261"/>
      <c r="C345" s="261"/>
      <c r="D345" s="261"/>
      <c r="E345" s="261"/>
      <c r="F345" s="261"/>
      <c r="G345" s="261"/>
      <c r="H345" s="261"/>
      <c r="I345" s="261"/>
      <c r="J345" s="261"/>
      <c r="K345" s="261"/>
      <c r="L345" s="262"/>
      <c r="M345" s="261"/>
      <c r="N345" s="262"/>
      <c r="O345" s="263"/>
      <c r="P345" s="263"/>
      <c r="Q345" s="264"/>
      <c r="R345" s="264"/>
      <c r="S345" s="264"/>
      <c r="T345" s="264"/>
      <c r="U345" s="264"/>
      <c r="V345" s="261"/>
      <c r="W345" s="261"/>
      <c r="X345" s="261"/>
      <c r="Y345" s="313"/>
      <c r="Z345" s="313"/>
      <c r="AA345" s="1534"/>
      <c r="AB345" s="1534"/>
      <c r="AC345" s="1534"/>
      <c r="AD345" s="1534"/>
      <c r="AE345" s="1534"/>
      <c r="AF345" s="1534"/>
      <c r="AG345" s="1534"/>
      <c r="AH345" s="1534"/>
      <c r="AI345" s="1534"/>
      <c r="AJ345" s="1534"/>
      <c r="AK345" s="1534"/>
      <c r="AL345" s="1534"/>
      <c r="AM345" s="1534"/>
      <c r="AN345" s="1534"/>
      <c r="AO345" s="1534"/>
      <c r="AP345" s="1534"/>
      <c r="AQ345" s="1534"/>
      <c r="AR345" s="1534"/>
      <c r="AS345" s="1534"/>
      <c r="AT345" s="1534"/>
      <c r="AU345" s="1534"/>
      <c r="AV345" s="1534"/>
      <c r="AW345" s="1534"/>
      <c r="AX345" s="1534"/>
      <c r="AY345" s="1534"/>
      <c r="AZ345" s="1534"/>
      <c r="BA345" s="1534"/>
      <c r="BB345" s="1534"/>
      <c r="BC345" s="1534"/>
      <c r="BD345" s="1534"/>
      <c r="BE345" s="1534"/>
      <c r="BF345" s="1534"/>
      <c r="BG345" s="1534"/>
      <c r="BH345" s="1534"/>
      <c r="BI345" s="1534"/>
      <c r="BJ345" s="1534"/>
      <c r="BK345" s="1534"/>
      <c r="BL345" s="1534"/>
      <c r="BM345" s="1534"/>
      <c r="BN345" s="1534"/>
      <c r="BO345" s="1534"/>
      <c r="BP345" s="1534"/>
      <c r="BQ345" s="1534"/>
      <c r="BR345" s="1534"/>
      <c r="BS345" s="1534"/>
      <c r="BT345" s="1534"/>
      <c r="BU345" s="1534"/>
      <c r="BV345" s="1534"/>
      <c r="BW345" s="1534"/>
      <c r="BX345" s="1534"/>
      <c r="BY345" s="1534"/>
      <c r="BZ345" s="1534"/>
      <c r="CA345" s="1534"/>
      <c r="CB345" s="1534"/>
      <c r="CC345" s="1534"/>
      <c r="CD345" s="1534"/>
      <c r="CE345" s="1534"/>
      <c r="CF345" s="1534"/>
      <c r="CG345" s="1534"/>
      <c r="CH345" s="1534"/>
      <c r="CI345" s="1534"/>
      <c r="CJ345" s="1534"/>
      <c r="CK345" s="1534"/>
      <c r="CL345" s="1534"/>
      <c r="CM345" s="1534"/>
      <c r="CN345" s="1534"/>
      <c r="CO345" s="1534"/>
      <c r="CP345" s="1534"/>
      <c r="CQ345" s="1534"/>
      <c r="CR345" s="1534"/>
      <c r="CS345" s="1534"/>
      <c r="CT345" s="1534"/>
    </row>
    <row r="346" spans="1:98" s="1535" customFormat="1" ht="15.75" customHeight="1" x14ac:dyDescent="0.35">
      <c r="A346" s="261"/>
      <c r="B346" s="261"/>
      <c r="C346" s="261"/>
      <c r="D346" s="261"/>
      <c r="E346" s="261"/>
      <c r="F346" s="261"/>
      <c r="G346" s="261"/>
      <c r="H346" s="261"/>
      <c r="I346" s="261"/>
      <c r="J346" s="261"/>
      <c r="K346" s="261"/>
      <c r="L346" s="262"/>
      <c r="M346" s="261"/>
      <c r="N346" s="262"/>
      <c r="O346" s="263"/>
      <c r="P346" s="263"/>
      <c r="Q346" s="264"/>
      <c r="R346" s="264"/>
      <c r="S346" s="264"/>
      <c r="T346" s="264"/>
      <c r="U346" s="264"/>
      <c r="V346" s="261"/>
      <c r="W346" s="261"/>
      <c r="X346" s="261"/>
      <c r="Y346" s="313"/>
      <c r="Z346" s="313"/>
      <c r="AA346" s="1534"/>
      <c r="AB346" s="1534"/>
      <c r="AC346" s="1534"/>
      <c r="AD346" s="1534"/>
      <c r="AE346" s="1534"/>
      <c r="AF346" s="1534"/>
      <c r="AG346" s="1534"/>
      <c r="AH346" s="1534"/>
      <c r="AI346" s="1534"/>
      <c r="AJ346" s="1534"/>
      <c r="AK346" s="1534"/>
      <c r="AL346" s="1534"/>
      <c r="AM346" s="1534"/>
      <c r="AN346" s="1534"/>
      <c r="AO346" s="1534"/>
      <c r="AP346" s="1534"/>
      <c r="AQ346" s="1534"/>
      <c r="AR346" s="1534"/>
      <c r="AS346" s="1534"/>
      <c r="AT346" s="1534"/>
      <c r="AU346" s="1534"/>
      <c r="AV346" s="1534"/>
      <c r="AW346" s="1534"/>
      <c r="AX346" s="1534"/>
      <c r="AY346" s="1534"/>
      <c r="AZ346" s="1534"/>
      <c r="BA346" s="1534"/>
      <c r="BB346" s="1534"/>
      <c r="BC346" s="1534"/>
      <c r="BD346" s="1534"/>
      <c r="BE346" s="1534"/>
      <c r="BF346" s="1534"/>
      <c r="BG346" s="1534"/>
      <c r="BH346" s="1534"/>
      <c r="BI346" s="1534"/>
      <c r="BJ346" s="1534"/>
      <c r="BK346" s="1534"/>
      <c r="BL346" s="1534"/>
      <c r="BM346" s="1534"/>
      <c r="BN346" s="1534"/>
      <c r="BO346" s="1534"/>
      <c r="BP346" s="1534"/>
      <c r="BQ346" s="1534"/>
      <c r="BR346" s="1534"/>
      <c r="BS346" s="1534"/>
      <c r="BT346" s="1534"/>
      <c r="BU346" s="1534"/>
      <c r="BV346" s="1534"/>
      <c r="BW346" s="1534"/>
      <c r="BX346" s="1534"/>
      <c r="BY346" s="1534"/>
      <c r="BZ346" s="1534"/>
      <c r="CA346" s="1534"/>
      <c r="CB346" s="1534"/>
      <c r="CC346" s="1534"/>
      <c r="CD346" s="1534"/>
      <c r="CE346" s="1534"/>
      <c r="CF346" s="1534"/>
      <c r="CG346" s="1534"/>
      <c r="CH346" s="1534"/>
      <c r="CI346" s="1534"/>
      <c r="CJ346" s="1534"/>
      <c r="CK346" s="1534"/>
      <c r="CL346" s="1534"/>
      <c r="CM346" s="1534"/>
      <c r="CN346" s="1534"/>
      <c r="CO346" s="1534"/>
      <c r="CP346" s="1534"/>
      <c r="CQ346" s="1534"/>
      <c r="CR346" s="1534"/>
      <c r="CS346" s="1534"/>
      <c r="CT346" s="1534"/>
    </row>
    <row r="347" spans="1:98" s="1535" customFormat="1" ht="15.75" customHeight="1" x14ac:dyDescent="0.35">
      <c r="A347" s="261"/>
      <c r="B347" s="261"/>
      <c r="C347" s="261"/>
      <c r="D347" s="261"/>
      <c r="E347" s="261"/>
      <c r="F347" s="261"/>
      <c r="G347" s="261"/>
      <c r="H347" s="261"/>
      <c r="I347" s="261"/>
      <c r="J347" s="261"/>
      <c r="K347" s="261"/>
      <c r="L347" s="262"/>
      <c r="M347" s="261"/>
      <c r="N347" s="262"/>
      <c r="O347" s="263"/>
      <c r="P347" s="263"/>
      <c r="Q347" s="264"/>
      <c r="R347" s="264"/>
      <c r="S347" s="264"/>
      <c r="T347" s="264"/>
      <c r="U347" s="264"/>
      <c r="V347" s="261"/>
      <c r="W347" s="261"/>
      <c r="X347" s="261"/>
      <c r="Y347" s="313"/>
      <c r="Z347" s="313"/>
      <c r="AA347" s="1534"/>
      <c r="AB347" s="1534"/>
      <c r="AC347" s="1534"/>
      <c r="AD347" s="1534"/>
      <c r="AE347" s="1534"/>
      <c r="AF347" s="1534"/>
      <c r="AG347" s="1534"/>
      <c r="AH347" s="1534"/>
      <c r="AI347" s="1534"/>
      <c r="AJ347" s="1534"/>
      <c r="AK347" s="1534"/>
      <c r="AL347" s="1534"/>
      <c r="AM347" s="1534"/>
      <c r="AN347" s="1534"/>
      <c r="AO347" s="1534"/>
      <c r="AP347" s="1534"/>
      <c r="AQ347" s="1534"/>
      <c r="AR347" s="1534"/>
      <c r="AS347" s="1534"/>
      <c r="AT347" s="1534"/>
      <c r="AU347" s="1534"/>
      <c r="AV347" s="1534"/>
      <c r="AW347" s="1534"/>
      <c r="AX347" s="1534"/>
      <c r="AY347" s="1534"/>
      <c r="AZ347" s="1534"/>
      <c r="BA347" s="1534"/>
      <c r="BB347" s="1534"/>
      <c r="BC347" s="1534"/>
      <c r="BD347" s="1534"/>
      <c r="BE347" s="1534"/>
      <c r="BF347" s="1534"/>
      <c r="BG347" s="1534"/>
      <c r="BH347" s="1534"/>
      <c r="BI347" s="1534"/>
      <c r="BJ347" s="1534"/>
      <c r="BK347" s="1534"/>
      <c r="BL347" s="1534"/>
      <c r="BM347" s="1534"/>
      <c r="BN347" s="1534"/>
      <c r="BO347" s="1534"/>
      <c r="BP347" s="1534"/>
      <c r="BQ347" s="1534"/>
      <c r="BR347" s="1534"/>
      <c r="BS347" s="1534"/>
      <c r="BT347" s="1534"/>
      <c r="BU347" s="1534"/>
      <c r="BV347" s="1534"/>
      <c r="BW347" s="1534"/>
      <c r="BX347" s="1534"/>
      <c r="BY347" s="1534"/>
      <c r="BZ347" s="1534"/>
      <c r="CA347" s="1534"/>
      <c r="CB347" s="1534"/>
      <c r="CC347" s="1534"/>
      <c r="CD347" s="1534"/>
      <c r="CE347" s="1534"/>
      <c r="CF347" s="1534"/>
      <c r="CG347" s="1534"/>
      <c r="CH347" s="1534"/>
      <c r="CI347" s="1534"/>
      <c r="CJ347" s="1534"/>
      <c r="CK347" s="1534"/>
      <c r="CL347" s="1534"/>
      <c r="CM347" s="1534"/>
      <c r="CN347" s="1534"/>
      <c r="CO347" s="1534"/>
      <c r="CP347" s="1534"/>
      <c r="CQ347" s="1534"/>
      <c r="CR347" s="1534"/>
      <c r="CS347" s="1534"/>
      <c r="CT347" s="1534"/>
    </row>
    <row r="348" spans="1:98" s="1535" customFormat="1" ht="15.75" customHeight="1" x14ac:dyDescent="0.35">
      <c r="A348" s="261"/>
      <c r="B348" s="261"/>
      <c r="C348" s="261"/>
      <c r="D348" s="261"/>
      <c r="E348" s="261"/>
      <c r="F348" s="261"/>
      <c r="G348" s="261"/>
      <c r="H348" s="261"/>
      <c r="I348" s="261"/>
      <c r="J348" s="261"/>
      <c r="K348" s="261"/>
      <c r="L348" s="262"/>
      <c r="M348" s="261"/>
      <c r="N348" s="262"/>
      <c r="O348" s="263"/>
      <c r="P348" s="263"/>
      <c r="Q348" s="264"/>
      <c r="R348" s="264"/>
      <c r="S348" s="264"/>
      <c r="T348" s="264"/>
      <c r="U348" s="264"/>
      <c r="V348" s="261"/>
      <c r="W348" s="261"/>
      <c r="X348" s="261"/>
      <c r="Y348" s="313"/>
      <c r="Z348" s="313"/>
      <c r="AA348" s="1534"/>
      <c r="AB348" s="1534"/>
      <c r="AC348" s="1534"/>
      <c r="AD348" s="1534"/>
      <c r="AE348" s="1534"/>
      <c r="AF348" s="1534"/>
      <c r="AG348" s="1534"/>
      <c r="AH348" s="1534"/>
      <c r="AI348" s="1534"/>
      <c r="AJ348" s="1534"/>
      <c r="AK348" s="1534"/>
      <c r="AL348" s="1534"/>
      <c r="AM348" s="1534"/>
      <c r="AN348" s="1534"/>
      <c r="AO348" s="1534"/>
      <c r="AP348" s="1534"/>
      <c r="AQ348" s="1534"/>
      <c r="AR348" s="1534"/>
      <c r="AS348" s="1534"/>
      <c r="AT348" s="1534"/>
      <c r="AU348" s="1534"/>
      <c r="AV348" s="1534"/>
      <c r="AW348" s="1534"/>
      <c r="AX348" s="1534"/>
      <c r="AY348" s="1534"/>
      <c r="AZ348" s="1534"/>
      <c r="BA348" s="1534"/>
      <c r="BB348" s="1534"/>
      <c r="BC348" s="1534"/>
      <c r="BD348" s="1534"/>
      <c r="BE348" s="1534"/>
      <c r="BF348" s="1534"/>
      <c r="BG348" s="1534"/>
      <c r="BH348" s="1534"/>
      <c r="BI348" s="1534"/>
      <c r="BJ348" s="1534"/>
      <c r="BK348" s="1534"/>
      <c r="BL348" s="1534"/>
      <c r="BM348" s="1534"/>
      <c r="BN348" s="1534"/>
      <c r="BO348" s="1534"/>
      <c r="BP348" s="1534"/>
      <c r="BQ348" s="1534"/>
      <c r="BR348" s="1534"/>
      <c r="BS348" s="1534"/>
      <c r="BT348" s="1534"/>
      <c r="BU348" s="1534"/>
      <c r="BV348" s="1534"/>
      <c r="BW348" s="1534"/>
      <c r="BX348" s="1534"/>
      <c r="BY348" s="1534"/>
      <c r="BZ348" s="1534"/>
      <c r="CA348" s="1534"/>
      <c r="CB348" s="1534"/>
      <c r="CC348" s="1534"/>
      <c r="CD348" s="1534"/>
      <c r="CE348" s="1534"/>
      <c r="CF348" s="1534"/>
      <c r="CG348" s="1534"/>
      <c r="CH348" s="1534"/>
      <c r="CI348" s="1534"/>
      <c r="CJ348" s="1534"/>
      <c r="CK348" s="1534"/>
      <c r="CL348" s="1534"/>
      <c r="CM348" s="1534"/>
      <c r="CN348" s="1534"/>
      <c r="CO348" s="1534"/>
      <c r="CP348" s="1534"/>
      <c r="CQ348" s="1534"/>
      <c r="CR348" s="1534"/>
      <c r="CS348" s="1534"/>
      <c r="CT348" s="1534"/>
    </row>
    <row r="349" spans="1:98" s="1535" customFormat="1" ht="15.75" customHeight="1" x14ac:dyDescent="0.35">
      <c r="A349" s="261"/>
      <c r="B349" s="261"/>
      <c r="C349" s="261"/>
      <c r="D349" s="261"/>
      <c r="E349" s="261"/>
      <c r="F349" s="261"/>
      <c r="G349" s="261"/>
      <c r="H349" s="261"/>
      <c r="I349" s="261"/>
      <c r="J349" s="261"/>
      <c r="K349" s="261"/>
      <c r="L349" s="262"/>
      <c r="M349" s="261"/>
      <c r="N349" s="262"/>
      <c r="O349" s="263"/>
      <c r="P349" s="263"/>
      <c r="Q349" s="264"/>
      <c r="R349" s="264"/>
      <c r="S349" s="264"/>
      <c r="T349" s="264"/>
      <c r="U349" s="264"/>
      <c r="V349" s="261"/>
      <c r="W349" s="261"/>
      <c r="X349" s="261"/>
      <c r="Y349" s="313"/>
      <c r="Z349" s="313"/>
      <c r="AA349" s="1534"/>
      <c r="AB349" s="1534"/>
      <c r="AC349" s="1534"/>
      <c r="AD349" s="1534"/>
      <c r="AE349" s="1534"/>
      <c r="AF349" s="1534"/>
      <c r="AG349" s="1534"/>
      <c r="AH349" s="1534"/>
      <c r="AI349" s="1534"/>
      <c r="AJ349" s="1534"/>
      <c r="AK349" s="1534"/>
      <c r="AL349" s="1534"/>
      <c r="AM349" s="1534"/>
      <c r="AN349" s="1534"/>
      <c r="AO349" s="1534"/>
      <c r="AP349" s="1534"/>
      <c r="AQ349" s="1534"/>
      <c r="AR349" s="1534"/>
      <c r="AS349" s="1534"/>
      <c r="AT349" s="1534"/>
      <c r="AU349" s="1534"/>
      <c r="AV349" s="1534"/>
      <c r="AW349" s="1534"/>
      <c r="AX349" s="1534"/>
      <c r="AY349" s="1534"/>
      <c r="AZ349" s="1534"/>
      <c r="BA349" s="1534"/>
      <c r="BB349" s="1534"/>
      <c r="BC349" s="1534"/>
      <c r="BD349" s="1534"/>
      <c r="BE349" s="1534"/>
      <c r="BF349" s="1534"/>
      <c r="BG349" s="1534"/>
      <c r="BH349" s="1534"/>
      <c r="BI349" s="1534"/>
      <c r="BJ349" s="1534"/>
      <c r="BK349" s="1534"/>
      <c r="BL349" s="1534"/>
      <c r="BM349" s="1534"/>
      <c r="BN349" s="1534"/>
      <c r="BO349" s="1534"/>
      <c r="BP349" s="1534"/>
      <c r="BQ349" s="1534"/>
      <c r="BR349" s="1534"/>
      <c r="BS349" s="1534"/>
      <c r="BT349" s="1534"/>
      <c r="BU349" s="1534"/>
      <c r="BV349" s="1534"/>
      <c r="BW349" s="1534"/>
      <c r="BX349" s="1534"/>
      <c r="BY349" s="1534"/>
      <c r="BZ349" s="1534"/>
      <c r="CA349" s="1534"/>
      <c r="CB349" s="1534"/>
      <c r="CC349" s="1534"/>
      <c r="CD349" s="1534"/>
      <c r="CE349" s="1534"/>
      <c r="CF349" s="1534"/>
      <c r="CG349" s="1534"/>
      <c r="CH349" s="1534"/>
      <c r="CI349" s="1534"/>
      <c r="CJ349" s="1534"/>
      <c r="CK349" s="1534"/>
      <c r="CL349" s="1534"/>
      <c r="CM349" s="1534"/>
      <c r="CN349" s="1534"/>
      <c r="CO349" s="1534"/>
      <c r="CP349" s="1534"/>
      <c r="CQ349" s="1534"/>
      <c r="CR349" s="1534"/>
      <c r="CS349" s="1534"/>
      <c r="CT349" s="1534"/>
    </row>
    <row r="350" spans="1:98" s="1535" customFormat="1" ht="15.75" customHeight="1" x14ac:dyDescent="0.35">
      <c r="A350" s="261"/>
      <c r="B350" s="261"/>
      <c r="C350" s="261"/>
      <c r="D350" s="261"/>
      <c r="E350" s="261"/>
      <c r="F350" s="261"/>
      <c r="G350" s="261"/>
      <c r="H350" s="261"/>
      <c r="I350" s="261"/>
      <c r="J350" s="261"/>
      <c r="K350" s="261"/>
      <c r="L350" s="262"/>
      <c r="M350" s="261"/>
      <c r="N350" s="262"/>
      <c r="O350" s="263"/>
      <c r="P350" s="263"/>
      <c r="Q350" s="264"/>
      <c r="R350" s="264"/>
      <c r="S350" s="264"/>
      <c r="T350" s="264"/>
      <c r="U350" s="264"/>
      <c r="V350" s="261"/>
      <c r="W350" s="261"/>
      <c r="X350" s="261"/>
      <c r="Y350" s="313"/>
      <c r="Z350" s="313"/>
      <c r="AA350" s="1534"/>
      <c r="AB350" s="1534"/>
      <c r="AC350" s="1534"/>
      <c r="AD350" s="1534"/>
      <c r="AE350" s="1534"/>
      <c r="AF350" s="1534"/>
      <c r="AG350" s="1534"/>
      <c r="AH350" s="1534"/>
      <c r="AI350" s="1534"/>
      <c r="AJ350" s="1534"/>
      <c r="AK350" s="1534"/>
      <c r="AL350" s="1534"/>
      <c r="AM350" s="1534"/>
      <c r="AN350" s="1534"/>
      <c r="AO350" s="1534"/>
      <c r="AP350" s="1534"/>
      <c r="AQ350" s="1534"/>
      <c r="AR350" s="1534"/>
      <c r="AS350" s="1534"/>
      <c r="AT350" s="1534"/>
      <c r="AU350" s="1534"/>
      <c r="AV350" s="1534"/>
      <c r="AW350" s="1534"/>
      <c r="AX350" s="1534"/>
      <c r="AY350" s="1534"/>
      <c r="AZ350" s="1534"/>
      <c r="BA350" s="1534"/>
      <c r="BB350" s="1534"/>
      <c r="BC350" s="1534"/>
      <c r="BD350" s="1534"/>
      <c r="BE350" s="1534"/>
      <c r="BF350" s="1534"/>
      <c r="BG350" s="1534"/>
      <c r="BH350" s="1534"/>
      <c r="BI350" s="1534"/>
      <c r="BJ350" s="1534"/>
      <c r="BK350" s="1534"/>
      <c r="BL350" s="1534"/>
      <c r="BM350" s="1534"/>
      <c r="BN350" s="1534"/>
      <c r="BO350" s="1534"/>
      <c r="BP350" s="1534"/>
      <c r="BQ350" s="1534"/>
      <c r="BR350" s="1534"/>
      <c r="BS350" s="1534"/>
      <c r="BT350" s="1534"/>
      <c r="BU350" s="1534"/>
      <c r="BV350" s="1534"/>
      <c r="BW350" s="1534"/>
      <c r="BX350" s="1534"/>
      <c r="BY350" s="1534"/>
      <c r="BZ350" s="1534"/>
      <c r="CA350" s="1534"/>
      <c r="CB350" s="1534"/>
      <c r="CC350" s="1534"/>
      <c r="CD350" s="1534"/>
      <c r="CE350" s="1534"/>
      <c r="CF350" s="1534"/>
      <c r="CG350" s="1534"/>
      <c r="CH350" s="1534"/>
      <c r="CI350" s="1534"/>
      <c r="CJ350" s="1534"/>
      <c r="CK350" s="1534"/>
      <c r="CL350" s="1534"/>
      <c r="CM350" s="1534"/>
      <c r="CN350" s="1534"/>
      <c r="CO350" s="1534"/>
      <c r="CP350" s="1534"/>
      <c r="CQ350" s="1534"/>
      <c r="CR350" s="1534"/>
      <c r="CS350" s="1534"/>
      <c r="CT350" s="1534"/>
    </row>
    <row r="351" spans="1:98" s="1535" customFormat="1" ht="15.75" customHeight="1" x14ac:dyDescent="0.35">
      <c r="A351" s="261"/>
      <c r="B351" s="261"/>
      <c r="C351" s="261"/>
      <c r="D351" s="261"/>
      <c r="E351" s="261"/>
      <c r="F351" s="261"/>
      <c r="G351" s="261"/>
      <c r="H351" s="261"/>
      <c r="I351" s="261"/>
      <c r="J351" s="261"/>
      <c r="K351" s="261"/>
      <c r="L351" s="262"/>
      <c r="M351" s="261"/>
      <c r="N351" s="262"/>
      <c r="O351" s="263"/>
      <c r="P351" s="263"/>
      <c r="Q351" s="264"/>
      <c r="R351" s="264"/>
      <c r="S351" s="264"/>
      <c r="T351" s="264"/>
      <c r="U351" s="264"/>
      <c r="V351" s="261"/>
      <c r="W351" s="261"/>
      <c r="X351" s="261"/>
      <c r="Y351" s="313"/>
      <c r="Z351" s="313"/>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1534"/>
      <c r="AV351" s="1534"/>
      <c r="AW351" s="1534"/>
      <c r="AX351" s="1534"/>
      <c r="AY351" s="1534"/>
      <c r="AZ351" s="1534"/>
      <c r="BA351" s="1534"/>
      <c r="BB351" s="1534"/>
      <c r="BC351" s="1534"/>
      <c r="BD351" s="1534"/>
      <c r="BE351" s="1534"/>
      <c r="BF351" s="1534"/>
      <c r="BG351" s="1534"/>
      <c r="BH351" s="1534"/>
      <c r="BI351" s="1534"/>
      <c r="BJ351" s="1534"/>
      <c r="BK351" s="1534"/>
      <c r="BL351" s="1534"/>
      <c r="BM351" s="1534"/>
      <c r="BN351" s="1534"/>
      <c r="BO351" s="1534"/>
      <c r="BP351" s="1534"/>
      <c r="BQ351" s="1534"/>
      <c r="BR351" s="1534"/>
      <c r="BS351" s="1534"/>
      <c r="BT351" s="1534"/>
      <c r="BU351" s="1534"/>
      <c r="BV351" s="1534"/>
      <c r="BW351" s="1534"/>
      <c r="BX351" s="1534"/>
      <c r="BY351" s="1534"/>
      <c r="BZ351" s="1534"/>
      <c r="CA351" s="1534"/>
      <c r="CB351" s="1534"/>
      <c r="CC351" s="1534"/>
      <c r="CD351" s="1534"/>
      <c r="CE351" s="1534"/>
      <c r="CF351" s="1534"/>
      <c r="CG351" s="1534"/>
      <c r="CH351" s="1534"/>
      <c r="CI351" s="1534"/>
      <c r="CJ351" s="1534"/>
      <c r="CK351" s="1534"/>
      <c r="CL351" s="1534"/>
      <c r="CM351" s="1534"/>
      <c r="CN351" s="1534"/>
      <c r="CO351" s="1534"/>
      <c r="CP351" s="1534"/>
      <c r="CQ351" s="1534"/>
      <c r="CR351" s="1534"/>
      <c r="CS351" s="1534"/>
      <c r="CT351" s="1534"/>
    </row>
    <row r="352" spans="1:98" s="1535" customFormat="1" ht="15.75" customHeight="1" x14ac:dyDescent="0.35">
      <c r="A352" s="261"/>
      <c r="B352" s="261"/>
      <c r="C352" s="261"/>
      <c r="D352" s="261"/>
      <c r="E352" s="261"/>
      <c r="F352" s="261"/>
      <c r="G352" s="261"/>
      <c r="H352" s="261"/>
      <c r="I352" s="261"/>
      <c r="J352" s="261"/>
      <c r="K352" s="261"/>
      <c r="L352" s="262"/>
      <c r="M352" s="261"/>
      <c r="N352" s="262"/>
      <c r="O352" s="263"/>
      <c r="P352" s="263"/>
      <c r="Q352" s="264"/>
      <c r="R352" s="264"/>
      <c r="S352" s="264"/>
      <c r="T352" s="264"/>
      <c r="U352" s="264"/>
      <c r="V352" s="261"/>
      <c r="W352" s="261"/>
      <c r="X352" s="261"/>
      <c r="Y352" s="313"/>
      <c r="Z352" s="313"/>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1534"/>
      <c r="AV352" s="1534"/>
      <c r="AW352" s="1534"/>
      <c r="AX352" s="1534"/>
      <c r="AY352" s="1534"/>
      <c r="AZ352" s="1534"/>
      <c r="BA352" s="1534"/>
      <c r="BB352" s="1534"/>
      <c r="BC352" s="1534"/>
      <c r="BD352" s="1534"/>
      <c r="BE352" s="1534"/>
      <c r="BF352" s="1534"/>
      <c r="BG352" s="1534"/>
      <c r="BH352" s="1534"/>
      <c r="BI352" s="1534"/>
      <c r="BJ352" s="1534"/>
      <c r="BK352" s="1534"/>
      <c r="BL352" s="1534"/>
      <c r="BM352" s="1534"/>
      <c r="BN352" s="1534"/>
      <c r="BO352" s="1534"/>
      <c r="BP352" s="1534"/>
      <c r="BQ352" s="1534"/>
      <c r="BR352" s="1534"/>
      <c r="BS352" s="1534"/>
      <c r="BT352" s="1534"/>
      <c r="BU352" s="1534"/>
      <c r="BV352" s="1534"/>
      <c r="BW352" s="1534"/>
      <c r="BX352" s="1534"/>
      <c r="BY352" s="1534"/>
      <c r="BZ352" s="1534"/>
      <c r="CA352" s="1534"/>
      <c r="CB352" s="1534"/>
      <c r="CC352" s="1534"/>
      <c r="CD352" s="1534"/>
      <c r="CE352" s="1534"/>
      <c r="CF352" s="1534"/>
      <c r="CG352" s="1534"/>
      <c r="CH352" s="1534"/>
      <c r="CI352" s="1534"/>
      <c r="CJ352" s="1534"/>
      <c r="CK352" s="1534"/>
      <c r="CL352" s="1534"/>
      <c r="CM352" s="1534"/>
      <c r="CN352" s="1534"/>
      <c r="CO352" s="1534"/>
      <c r="CP352" s="1534"/>
      <c r="CQ352" s="1534"/>
      <c r="CR352" s="1534"/>
      <c r="CS352" s="1534"/>
      <c r="CT352" s="1534"/>
    </row>
    <row r="353" spans="1:98" s="1535" customFormat="1" ht="15.75" customHeight="1" x14ac:dyDescent="0.35">
      <c r="A353" s="261"/>
      <c r="B353" s="261"/>
      <c r="C353" s="261"/>
      <c r="D353" s="261"/>
      <c r="E353" s="261"/>
      <c r="F353" s="261"/>
      <c r="G353" s="261"/>
      <c r="H353" s="261"/>
      <c r="I353" s="261"/>
      <c r="J353" s="261"/>
      <c r="K353" s="261"/>
      <c r="L353" s="262"/>
      <c r="M353" s="261"/>
      <c r="N353" s="262"/>
      <c r="O353" s="263"/>
      <c r="P353" s="263"/>
      <c r="Q353" s="264"/>
      <c r="R353" s="264"/>
      <c r="S353" s="264"/>
      <c r="T353" s="264"/>
      <c r="U353" s="264"/>
      <c r="V353" s="261"/>
      <c r="W353" s="261"/>
      <c r="X353" s="261"/>
      <c r="Y353" s="313"/>
      <c r="Z353" s="313"/>
      <c r="AA353" s="1534"/>
      <c r="AB353" s="1534"/>
      <c r="AC353" s="1534"/>
      <c r="AD353" s="1534"/>
      <c r="AE353" s="1534"/>
      <c r="AF353" s="1534"/>
      <c r="AG353" s="1534"/>
      <c r="AH353" s="1534"/>
      <c r="AI353" s="1534"/>
      <c r="AJ353" s="1534"/>
      <c r="AK353" s="1534"/>
      <c r="AL353" s="1534"/>
      <c r="AM353" s="1534"/>
      <c r="AN353" s="1534"/>
      <c r="AO353" s="1534"/>
      <c r="AP353" s="1534"/>
      <c r="AQ353" s="1534"/>
      <c r="AR353" s="1534"/>
      <c r="AS353" s="1534"/>
      <c r="AT353" s="1534"/>
      <c r="AU353" s="1534"/>
      <c r="AV353" s="1534"/>
      <c r="AW353" s="1534"/>
      <c r="AX353" s="1534"/>
      <c r="AY353" s="1534"/>
      <c r="AZ353" s="1534"/>
      <c r="BA353" s="1534"/>
      <c r="BB353" s="1534"/>
      <c r="BC353" s="1534"/>
      <c r="BD353" s="1534"/>
      <c r="BE353" s="1534"/>
      <c r="BF353" s="1534"/>
      <c r="BG353" s="1534"/>
      <c r="BH353" s="1534"/>
      <c r="BI353" s="1534"/>
      <c r="BJ353" s="1534"/>
      <c r="BK353" s="1534"/>
      <c r="BL353" s="1534"/>
      <c r="BM353" s="1534"/>
      <c r="BN353" s="1534"/>
      <c r="BO353" s="1534"/>
      <c r="BP353" s="1534"/>
      <c r="BQ353" s="1534"/>
      <c r="BR353" s="1534"/>
      <c r="BS353" s="1534"/>
      <c r="BT353" s="1534"/>
      <c r="BU353" s="1534"/>
      <c r="BV353" s="1534"/>
      <c r="BW353" s="1534"/>
      <c r="BX353" s="1534"/>
      <c r="BY353" s="1534"/>
      <c r="BZ353" s="1534"/>
      <c r="CA353" s="1534"/>
      <c r="CB353" s="1534"/>
      <c r="CC353" s="1534"/>
      <c r="CD353" s="1534"/>
      <c r="CE353" s="1534"/>
      <c r="CF353" s="1534"/>
      <c r="CG353" s="1534"/>
      <c r="CH353" s="1534"/>
      <c r="CI353" s="1534"/>
      <c r="CJ353" s="1534"/>
      <c r="CK353" s="1534"/>
      <c r="CL353" s="1534"/>
      <c r="CM353" s="1534"/>
      <c r="CN353" s="1534"/>
      <c r="CO353" s="1534"/>
      <c r="CP353" s="1534"/>
      <c r="CQ353" s="1534"/>
      <c r="CR353" s="1534"/>
      <c r="CS353" s="1534"/>
      <c r="CT353" s="1534"/>
    </row>
    <row r="354" spans="1:98" s="1535" customFormat="1" ht="15.75" customHeight="1" x14ac:dyDescent="0.35">
      <c r="A354" s="261"/>
      <c r="B354" s="261"/>
      <c r="C354" s="261"/>
      <c r="D354" s="261"/>
      <c r="E354" s="261"/>
      <c r="F354" s="261"/>
      <c r="G354" s="261"/>
      <c r="H354" s="261"/>
      <c r="I354" s="261"/>
      <c r="J354" s="261"/>
      <c r="K354" s="261"/>
      <c r="L354" s="262"/>
      <c r="M354" s="261"/>
      <c r="N354" s="262"/>
      <c r="O354" s="263"/>
      <c r="P354" s="263"/>
      <c r="Q354" s="264"/>
      <c r="R354" s="264"/>
      <c r="S354" s="264"/>
      <c r="T354" s="264"/>
      <c r="U354" s="264"/>
      <c r="V354" s="261"/>
      <c r="W354" s="261"/>
      <c r="X354" s="261"/>
      <c r="Y354" s="313"/>
      <c r="Z354" s="313"/>
      <c r="AA354" s="1534"/>
      <c r="AB354" s="1534"/>
      <c r="AC354" s="1534"/>
      <c r="AD354" s="1534"/>
      <c r="AE354" s="1534"/>
      <c r="AF354" s="1534"/>
      <c r="AG354" s="1534"/>
      <c r="AH354" s="1534"/>
      <c r="AI354" s="1534"/>
      <c r="AJ354" s="1534"/>
      <c r="AK354" s="1534"/>
      <c r="AL354" s="1534"/>
      <c r="AM354" s="1534"/>
      <c r="AN354" s="1534"/>
      <c r="AO354" s="1534"/>
      <c r="AP354" s="1534"/>
      <c r="AQ354" s="1534"/>
      <c r="AR354" s="1534"/>
      <c r="AS354" s="1534"/>
      <c r="AT354" s="1534"/>
      <c r="AU354" s="1534"/>
      <c r="AV354" s="1534"/>
      <c r="AW354" s="1534"/>
      <c r="AX354" s="1534"/>
      <c r="AY354" s="1534"/>
      <c r="AZ354" s="1534"/>
      <c r="BA354" s="1534"/>
      <c r="BB354" s="1534"/>
      <c r="BC354" s="1534"/>
      <c r="BD354" s="1534"/>
      <c r="BE354" s="1534"/>
      <c r="BF354" s="1534"/>
      <c r="BG354" s="1534"/>
      <c r="BH354" s="1534"/>
      <c r="BI354" s="1534"/>
      <c r="BJ354" s="1534"/>
      <c r="BK354" s="1534"/>
      <c r="BL354" s="1534"/>
      <c r="BM354" s="1534"/>
      <c r="BN354" s="1534"/>
      <c r="BO354" s="1534"/>
      <c r="BP354" s="1534"/>
      <c r="BQ354" s="1534"/>
      <c r="BR354" s="1534"/>
      <c r="BS354" s="1534"/>
      <c r="BT354" s="1534"/>
      <c r="BU354" s="1534"/>
      <c r="BV354" s="1534"/>
      <c r="BW354" s="1534"/>
      <c r="BX354" s="1534"/>
      <c r="BY354" s="1534"/>
      <c r="BZ354" s="1534"/>
      <c r="CA354" s="1534"/>
      <c r="CB354" s="1534"/>
      <c r="CC354" s="1534"/>
      <c r="CD354" s="1534"/>
      <c r="CE354" s="1534"/>
      <c r="CF354" s="1534"/>
      <c r="CG354" s="1534"/>
      <c r="CH354" s="1534"/>
      <c r="CI354" s="1534"/>
      <c r="CJ354" s="1534"/>
      <c r="CK354" s="1534"/>
      <c r="CL354" s="1534"/>
      <c r="CM354" s="1534"/>
      <c r="CN354" s="1534"/>
      <c r="CO354" s="1534"/>
      <c r="CP354" s="1534"/>
      <c r="CQ354" s="1534"/>
      <c r="CR354" s="1534"/>
      <c r="CS354" s="1534"/>
      <c r="CT354" s="1534"/>
    </row>
    <row r="355" spans="1:98" s="1535" customFormat="1" ht="15.75" customHeight="1" x14ac:dyDescent="0.35">
      <c r="A355" s="261"/>
      <c r="B355" s="261"/>
      <c r="C355" s="261"/>
      <c r="D355" s="261"/>
      <c r="E355" s="261"/>
      <c r="F355" s="261"/>
      <c r="G355" s="261"/>
      <c r="H355" s="261"/>
      <c r="I355" s="261"/>
      <c r="J355" s="261"/>
      <c r="K355" s="261"/>
      <c r="L355" s="262"/>
      <c r="M355" s="261"/>
      <c r="N355" s="262"/>
      <c r="O355" s="263"/>
      <c r="P355" s="263"/>
      <c r="Q355" s="264"/>
      <c r="R355" s="264"/>
      <c r="S355" s="264"/>
      <c r="T355" s="264"/>
      <c r="U355" s="264"/>
      <c r="V355" s="261"/>
      <c r="W355" s="261"/>
      <c r="X355" s="261"/>
      <c r="Y355" s="313"/>
      <c r="Z355" s="313"/>
      <c r="AA355" s="1534"/>
      <c r="AB355" s="1534"/>
      <c r="AC355" s="1534"/>
      <c r="AD355" s="1534"/>
      <c r="AE355" s="1534"/>
      <c r="AF355" s="1534"/>
      <c r="AG355" s="1534"/>
      <c r="AH355" s="1534"/>
      <c r="AI355" s="1534"/>
      <c r="AJ355" s="1534"/>
      <c r="AK355" s="1534"/>
      <c r="AL355" s="1534"/>
      <c r="AM355" s="1534"/>
      <c r="AN355" s="1534"/>
      <c r="AO355" s="1534"/>
      <c r="AP355" s="1534"/>
      <c r="AQ355" s="1534"/>
      <c r="AR355" s="1534"/>
      <c r="AS355" s="1534"/>
      <c r="AT355" s="1534"/>
      <c r="AU355" s="1534"/>
      <c r="AV355" s="1534"/>
      <c r="AW355" s="1534"/>
      <c r="AX355" s="1534"/>
      <c r="AY355" s="1534"/>
      <c r="AZ355" s="1534"/>
      <c r="BA355" s="1534"/>
      <c r="BB355" s="1534"/>
      <c r="BC355" s="1534"/>
      <c r="BD355" s="1534"/>
      <c r="BE355" s="1534"/>
      <c r="BF355" s="1534"/>
      <c r="BG355" s="1534"/>
      <c r="BH355" s="1534"/>
      <c r="BI355" s="1534"/>
      <c r="BJ355" s="1534"/>
      <c r="BK355" s="1534"/>
      <c r="BL355" s="1534"/>
      <c r="BM355" s="1534"/>
      <c r="BN355" s="1534"/>
      <c r="BO355" s="1534"/>
      <c r="BP355" s="1534"/>
      <c r="BQ355" s="1534"/>
      <c r="BR355" s="1534"/>
      <c r="BS355" s="1534"/>
      <c r="BT355" s="1534"/>
      <c r="BU355" s="1534"/>
      <c r="BV355" s="1534"/>
      <c r="BW355" s="1534"/>
      <c r="BX355" s="1534"/>
      <c r="BY355" s="1534"/>
      <c r="BZ355" s="1534"/>
      <c r="CA355" s="1534"/>
      <c r="CB355" s="1534"/>
      <c r="CC355" s="1534"/>
      <c r="CD355" s="1534"/>
      <c r="CE355" s="1534"/>
      <c r="CF355" s="1534"/>
      <c r="CG355" s="1534"/>
      <c r="CH355" s="1534"/>
      <c r="CI355" s="1534"/>
      <c r="CJ355" s="1534"/>
      <c r="CK355" s="1534"/>
      <c r="CL355" s="1534"/>
      <c r="CM355" s="1534"/>
      <c r="CN355" s="1534"/>
      <c r="CO355" s="1534"/>
      <c r="CP355" s="1534"/>
      <c r="CQ355" s="1534"/>
      <c r="CR355" s="1534"/>
      <c r="CS355" s="1534"/>
      <c r="CT355" s="1534"/>
    </row>
    <row r="356" spans="1:98" s="1535" customFormat="1" ht="15.75" customHeight="1" x14ac:dyDescent="0.35">
      <c r="A356" s="261"/>
      <c r="B356" s="261"/>
      <c r="C356" s="261"/>
      <c r="D356" s="261"/>
      <c r="E356" s="261"/>
      <c r="F356" s="261"/>
      <c r="G356" s="261"/>
      <c r="H356" s="261"/>
      <c r="I356" s="261"/>
      <c r="J356" s="261"/>
      <c r="K356" s="261"/>
      <c r="L356" s="262"/>
      <c r="M356" s="261"/>
      <c r="N356" s="262"/>
      <c r="O356" s="263"/>
      <c r="P356" s="263"/>
      <c r="Q356" s="264"/>
      <c r="R356" s="264"/>
      <c r="S356" s="264"/>
      <c r="T356" s="264"/>
      <c r="U356" s="264"/>
      <c r="V356" s="261"/>
      <c r="W356" s="261"/>
      <c r="X356" s="261"/>
      <c r="Y356" s="313"/>
      <c r="Z356" s="313"/>
      <c r="AA356" s="1534"/>
      <c r="AB356" s="1534"/>
      <c r="AC356" s="1534"/>
      <c r="AD356" s="1534"/>
      <c r="AE356" s="1534"/>
      <c r="AF356" s="1534"/>
      <c r="AG356" s="1534"/>
      <c r="AH356" s="1534"/>
      <c r="AI356" s="1534"/>
      <c r="AJ356" s="1534"/>
      <c r="AK356" s="1534"/>
      <c r="AL356" s="1534"/>
      <c r="AM356" s="1534"/>
      <c r="AN356" s="1534"/>
      <c r="AO356" s="1534"/>
      <c r="AP356" s="1534"/>
      <c r="AQ356" s="1534"/>
      <c r="AR356" s="1534"/>
      <c r="AS356" s="1534"/>
      <c r="AT356" s="1534"/>
      <c r="AU356" s="1534"/>
      <c r="AV356" s="1534"/>
      <c r="AW356" s="1534"/>
      <c r="AX356" s="1534"/>
      <c r="AY356" s="1534"/>
      <c r="AZ356" s="1534"/>
      <c r="BA356" s="1534"/>
      <c r="BB356" s="1534"/>
      <c r="BC356" s="1534"/>
      <c r="BD356" s="1534"/>
      <c r="BE356" s="1534"/>
      <c r="BF356" s="1534"/>
      <c r="BG356" s="1534"/>
      <c r="BH356" s="1534"/>
      <c r="BI356" s="1534"/>
      <c r="BJ356" s="1534"/>
      <c r="BK356" s="1534"/>
      <c r="BL356" s="1534"/>
      <c r="BM356" s="1534"/>
      <c r="BN356" s="1534"/>
      <c r="BO356" s="1534"/>
      <c r="BP356" s="1534"/>
      <c r="BQ356" s="1534"/>
      <c r="BR356" s="1534"/>
      <c r="BS356" s="1534"/>
      <c r="BT356" s="1534"/>
      <c r="BU356" s="1534"/>
      <c r="BV356" s="1534"/>
      <c r="BW356" s="1534"/>
      <c r="BX356" s="1534"/>
      <c r="BY356" s="1534"/>
      <c r="BZ356" s="1534"/>
      <c r="CA356" s="1534"/>
      <c r="CB356" s="1534"/>
      <c r="CC356" s="1534"/>
      <c r="CD356" s="1534"/>
      <c r="CE356" s="1534"/>
      <c r="CF356" s="1534"/>
      <c r="CG356" s="1534"/>
      <c r="CH356" s="1534"/>
      <c r="CI356" s="1534"/>
      <c r="CJ356" s="1534"/>
      <c r="CK356" s="1534"/>
      <c r="CL356" s="1534"/>
      <c r="CM356" s="1534"/>
      <c r="CN356" s="1534"/>
      <c r="CO356" s="1534"/>
      <c r="CP356" s="1534"/>
      <c r="CQ356" s="1534"/>
      <c r="CR356" s="1534"/>
      <c r="CS356" s="1534"/>
      <c r="CT356" s="1534"/>
    </row>
    <row r="357" spans="1:98" s="1535" customFormat="1" ht="15.75" customHeight="1" x14ac:dyDescent="0.35">
      <c r="A357" s="261"/>
      <c r="B357" s="261"/>
      <c r="C357" s="261"/>
      <c r="D357" s="261"/>
      <c r="E357" s="261"/>
      <c r="F357" s="261"/>
      <c r="G357" s="261"/>
      <c r="H357" s="261"/>
      <c r="I357" s="261"/>
      <c r="J357" s="261"/>
      <c r="K357" s="261"/>
      <c r="L357" s="262"/>
      <c r="M357" s="261"/>
      <c r="N357" s="262"/>
      <c r="O357" s="263"/>
      <c r="P357" s="263"/>
      <c r="Q357" s="264"/>
      <c r="R357" s="264"/>
      <c r="S357" s="264"/>
      <c r="T357" s="264"/>
      <c r="U357" s="264"/>
      <c r="V357" s="261"/>
      <c r="W357" s="261"/>
      <c r="X357" s="261"/>
      <c r="Y357" s="313"/>
      <c r="Z357" s="313"/>
      <c r="AA357" s="1534"/>
      <c r="AB357" s="1534"/>
      <c r="AC357" s="1534"/>
      <c r="AD357" s="1534"/>
      <c r="AE357" s="1534"/>
      <c r="AF357" s="1534"/>
      <c r="AG357" s="1534"/>
      <c r="AH357" s="1534"/>
      <c r="AI357" s="1534"/>
      <c r="AJ357" s="1534"/>
      <c r="AK357" s="1534"/>
      <c r="AL357" s="1534"/>
      <c r="AM357" s="1534"/>
      <c r="AN357" s="1534"/>
      <c r="AO357" s="1534"/>
      <c r="AP357" s="1534"/>
      <c r="AQ357" s="1534"/>
      <c r="AR357" s="1534"/>
      <c r="AS357" s="1534"/>
      <c r="AT357" s="1534"/>
      <c r="AU357" s="1534"/>
      <c r="AV357" s="1534"/>
      <c r="AW357" s="1534"/>
      <c r="AX357" s="1534"/>
      <c r="AY357" s="1534"/>
      <c r="AZ357" s="1534"/>
      <c r="BA357" s="1534"/>
      <c r="BB357" s="1534"/>
      <c r="BC357" s="1534"/>
      <c r="BD357" s="1534"/>
      <c r="BE357" s="1534"/>
      <c r="BF357" s="1534"/>
      <c r="BG357" s="1534"/>
      <c r="BH357" s="1534"/>
      <c r="BI357" s="1534"/>
      <c r="BJ357" s="1534"/>
      <c r="BK357" s="1534"/>
      <c r="BL357" s="1534"/>
      <c r="BM357" s="1534"/>
      <c r="BN357" s="1534"/>
      <c r="BO357" s="1534"/>
      <c r="BP357" s="1534"/>
      <c r="BQ357" s="1534"/>
      <c r="BR357" s="1534"/>
      <c r="BS357" s="1534"/>
      <c r="BT357" s="1534"/>
      <c r="BU357" s="1534"/>
      <c r="BV357" s="1534"/>
      <c r="BW357" s="1534"/>
      <c r="BX357" s="1534"/>
      <c r="BY357" s="1534"/>
      <c r="BZ357" s="1534"/>
      <c r="CA357" s="1534"/>
      <c r="CB357" s="1534"/>
      <c r="CC357" s="1534"/>
      <c r="CD357" s="1534"/>
      <c r="CE357" s="1534"/>
      <c r="CF357" s="1534"/>
      <c r="CG357" s="1534"/>
      <c r="CH357" s="1534"/>
      <c r="CI357" s="1534"/>
      <c r="CJ357" s="1534"/>
      <c r="CK357" s="1534"/>
      <c r="CL357" s="1534"/>
      <c r="CM357" s="1534"/>
      <c r="CN357" s="1534"/>
      <c r="CO357" s="1534"/>
      <c r="CP357" s="1534"/>
      <c r="CQ357" s="1534"/>
      <c r="CR357" s="1534"/>
      <c r="CS357" s="1534"/>
      <c r="CT357" s="1534"/>
    </row>
    <row r="358" spans="1:98" s="1535" customFormat="1" ht="15.75" customHeight="1" x14ac:dyDescent="0.35">
      <c r="A358" s="261"/>
      <c r="B358" s="261"/>
      <c r="C358" s="261"/>
      <c r="D358" s="261"/>
      <c r="E358" s="261"/>
      <c r="F358" s="261"/>
      <c r="G358" s="261"/>
      <c r="H358" s="261"/>
      <c r="I358" s="261"/>
      <c r="J358" s="261"/>
      <c r="K358" s="261"/>
      <c r="L358" s="262"/>
      <c r="M358" s="261"/>
      <c r="N358" s="262"/>
      <c r="O358" s="263"/>
      <c r="P358" s="263"/>
      <c r="Q358" s="264"/>
      <c r="R358" s="264"/>
      <c r="S358" s="264"/>
      <c r="T358" s="264"/>
      <c r="U358" s="264"/>
      <c r="V358" s="261"/>
      <c r="W358" s="261"/>
      <c r="X358" s="261"/>
      <c r="Y358" s="313"/>
      <c r="Z358" s="313"/>
      <c r="AA358" s="1534"/>
      <c r="AB358" s="1534"/>
      <c r="AC358" s="1534"/>
      <c r="AD358" s="1534"/>
      <c r="AE358" s="1534"/>
      <c r="AF358" s="1534"/>
      <c r="AG358" s="1534"/>
      <c r="AH358" s="1534"/>
      <c r="AI358" s="1534"/>
      <c r="AJ358" s="1534"/>
      <c r="AK358" s="1534"/>
      <c r="AL358" s="1534"/>
      <c r="AM358" s="1534"/>
      <c r="AN358" s="1534"/>
      <c r="AO358" s="1534"/>
      <c r="AP358" s="1534"/>
      <c r="AQ358" s="1534"/>
      <c r="AR358" s="1534"/>
      <c r="AS358" s="1534"/>
      <c r="AT358" s="1534"/>
      <c r="AU358" s="1534"/>
      <c r="AV358" s="1534"/>
      <c r="AW358" s="1534"/>
      <c r="AX358" s="1534"/>
      <c r="AY358" s="1534"/>
      <c r="AZ358" s="1534"/>
      <c r="BA358" s="1534"/>
      <c r="BB358" s="1534"/>
      <c r="BC358" s="1534"/>
      <c r="BD358" s="1534"/>
      <c r="BE358" s="1534"/>
      <c r="BF358" s="1534"/>
      <c r="BG358" s="1534"/>
      <c r="BH358" s="1534"/>
      <c r="BI358" s="1534"/>
      <c r="BJ358" s="1534"/>
      <c r="BK358" s="1534"/>
      <c r="BL358" s="1534"/>
      <c r="BM358" s="1534"/>
      <c r="BN358" s="1534"/>
      <c r="BO358" s="1534"/>
      <c r="BP358" s="1534"/>
      <c r="BQ358" s="1534"/>
      <c r="BR358" s="1534"/>
      <c r="BS358" s="1534"/>
      <c r="BT358" s="1534"/>
      <c r="BU358" s="1534"/>
      <c r="BV358" s="1534"/>
      <c r="BW358" s="1534"/>
      <c r="BX358" s="1534"/>
      <c r="BY358" s="1534"/>
      <c r="BZ358" s="1534"/>
      <c r="CA358" s="1534"/>
      <c r="CB358" s="1534"/>
      <c r="CC358" s="1534"/>
      <c r="CD358" s="1534"/>
      <c r="CE358" s="1534"/>
      <c r="CF358" s="1534"/>
      <c r="CG358" s="1534"/>
      <c r="CH358" s="1534"/>
      <c r="CI358" s="1534"/>
      <c r="CJ358" s="1534"/>
      <c r="CK358" s="1534"/>
      <c r="CL358" s="1534"/>
      <c r="CM358" s="1534"/>
      <c r="CN358" s="1534"/>
      <c r="CO358" s="1534"/>
      <c r="CP358" s="1534"/>
      <c r="CQ358" s="1534"/>
      <c r="CR358" s="1534"/>
      <c r="CS358" s="1534"/>
      <c r="CT358" s="1534"/>
    </row>
    <row r="359" spans="1:98" s="1535" customFormat="1" ht="15.75" customHeight="1" x14ac:dyDescent="0.35">
      <c r="A359" s="261"/>
      <c r="B359" s="261"/>
      <c r="C359" s="261"/>
      <c r="D359" s="261"/>
      <c r="E359" s="261"/>
      <c r="F359" s="261"/>
      <c r="G359" s="261"/>
      <c r="H359" s="261"/>
      <c r="I359" s="261"/>
      <c r="J359" s="261"/>
      <c r="K359" s="261"/>
      <c r="L359" s="262"/>
      <c r="M359" s="261"/>
      <c r="N359" s="262"/>
      <c r="O359" s="263"/>
      <c r="P359" s="263"/>
      <c r="Q359" s="264"/>
      <c r="R359" s="264"/>
      <c r="S359" s="264"/>
      <c r="T359" s="264"/>
      <c r="U359" s="264"/>
      <c r="V359" s="261"/>
      <c r="W359" s="261"/>
      <c r="X359" s="261"/>
      <c r="Y359" s="313"/>
      <c r="Z359" s="313"/>
      <c r="AA359" s="1534"/>
      <c r="AB359" s="1534"/>
      <c r="AC359" s="1534"/>
      <c r="AD359" s="1534"/>
      <c r="AE359" s="1534"/>
      <c r="AF359" s="1534"/>
      <c r="AG359" s="1534"/>
      <c r="AH359" s="1534"/>
      <c r="AI359" s="1534"/>
      <c r="AJ359" s="1534"/>
      <c r="AK359" s="1534"/>
      <c r="AL359" s="1534"/>
      <c r="AM359" s="1534"/>
      <c r="AN359" s="1534"/>
      <c r="AO359" s="1534"/>
      <c r="AP359" s="1534"/>
      <c r="AQ359" s="1534"/>
      <c r="AR359" s="1534"/>
      <c r="AS359" s="1534"/>
      <c r="AT359" s="1534"/>
      <c r="AU359" s="1534"/>
      <c r="AV359" s="1534"/>
      <c r="AW359" s="1534"/>
      <c r="AX359" s="1534"/>
      <c r="AY359" s="1534"/>
      <c r="AZ359" s="1534"/>
      <c r="BA359" s="1534"/>
      <c r="BB359" s="1534"/>
      <c r="BC359" s="1534"/>
      <c r="BD359" s="1534"/>
      <c r="BE359" s="1534"/>
      <c r="BF359" s="1534"/>
      <c r="BG359" s="1534"/>
      <c r="BH359" s="1534"/>
      <c r="BI359" s="1534"/>
      <c r="BJ359" s="1534"/>
      <c r="BK359" s="1534"/>
      <c r="BL359" s="1534"/>
      <c r="BM359" s="1534"/>
      <c r="BN359" s="1534"/>
      <c r="BO359" s="1534"/>
      <c r="BP359" s="1534"/>
      <c r="BQ359" s="1534"/>
      <c r="BR359" s="1534"/>
      <c r="BS359" s="1534"/>
      <c r="BT359" s="1534"/>
      <c r="BU359" s="1534"/>
      <c r="BV359" s="1534"/>
      <c r="BW359" s="1534"/>
      <c r="BX359" s="1534"/>
      <c r="BY359" s="1534"/>
      <c r="BZ359" s="1534"/>
      <c r="CA359" s="1534"/>
      <c r="CB359" s="1534"/>
      <c r="CC359" s="1534"/>
      <c r="CD359" s="1534"/>
      <c r="CE359" s="1534"/>
      <c r="CF359" s="1534"/>
      <c r="CG359" s="1534"/>
      <c r="CH359" s="1534"/>
      <c r="CI359" s="1534"/>
      <c r="CJ359" s="1534"/>
      <c r="CK359" s="1534"/>
      <c r="CL359" s="1534"/>
      <c r="CM359" s="1534"/>
      <c r="CN359" s="1534"/>
      <c r="CO359" s="1534"/>
      <c r="CP359" s="1534"/>
      <c r="CQ359" s="1534"/>
      <c r="CR359" s="1534"/>
      <c r="CS359" s="1534"/>
      <c r="CT359" s="1534"/>
    </row>
    <row r="360" spans="1:98" s="1535" customFormat="1" ht="15.75" customHeight="1" x14ac:dyDescent="0.35">
      <c r="A360" s="261"/>
      <c r="B360" s="261"/>
      <c r="C360" s="261"/>
      <c r="D360" s="261"/>
      <c r="E360" s="261"/>
      <c r="F360" s="261"/>
      <c r="G360" s="261"/>
      <c r="H360" s="261"/>
      <c r="I360" s="261"/>
      <c r="J360" s="261"/>
      <c r="K360" s="261"/>
      <c r="L360" s="262"/>
      <c r="M360" s="261"/>
      <c r="N360" s="262"/>
      <c r="O360" s="263"/>
      <c r="P360" s="263"/>
      <c r="Q360" s="264"/>
      <c r="R360" s="264"/>
      <c r="S360" s="264"/>
      <c r="T360" s="264"/>
      <c r="U360" s="264"/>
      <c r="V360" s="261"/>
      <c r="W360" s="261"/>
      <c r="X360" s="261"/>
      <c r="Y360" s="313"/>
      <c r="Z360" s="313"/>
      <c r="AA360" s="1534"/>
      <c r="AB360" s="1534"/>
      <c r="AC360" s="1534"/>
      <c r="AD360" s="1534"/>
      <c r="AE360" s="1534"/>
      <c r="AF360" s="1534"/>
      <c r="AG360" s="1534"/>
      <c r="AH360" s="1534"/>
      <c r="AI360" s="1534"/>
      <c r="AJ360" s="1534"/>
      <c r="AK360" s="1534"/>
      <c r="AL360" s="1534"/>
      <c r="AM360" s="1534"/>
      <c r="AN360" s="1534"/>
      <c r="AO360" s="1534"/>
      <c r="AP360" s="1534"/>
      <c r="AQ360" s="1534"/>
      <c r="AR360" s="1534"/>
      <c r="AS360" s="1534"/>
      <c r="AT360" s="1534"/>
      <c r="AU360" s="1534"/>
      <c r="AV360" s="1534"/>
      <c r="AW360" s="1534"/>
      <c r="AX360" s="1534"/>
      <c r="AY360" s="1534"/>
      <c r="AZ360" s="1534"/>
      <c r="BA360" s="1534"/>
      <c r="BB360" s="1534"/>
      <c r="BC360" s="1534"/>
      <c r="BD360" s="1534"/>
      <c r="BE360" s="1534"/>
      <c r="BF360" s="1534"/>
      <c r="BG360" s="1534"/>
      <c r="BH360" s="1534"/>
      <c r="BI360" s="1534"/>
      <c r="BJ360" s="1534"/>
      <c r="BK360" s="1534"/>
      <c r="BL360" s="1534"/>
      <c r="BM360" s="1534"/>
      <c r="BN360" s="1534"/>
      <c r="BO360" s="1534"/>
      <c r="BP360" s="1534"/>
      <c r="BQ360" s="1534"/>
      <c r="BR360" s="1534"/>
      <c r="BS360" s="1534"/>
      <c r="BT360" s="1534"/>
      <c r="BU360" s="1534"/>
      <c r="BV360" s="1534"/>
      <c r="BW360" s="1534"/>
      <c r="BX360" s="1534"/>
      <c r="BY360" s="1534"/>
      <c r="BZ360" s="1534"/>
      <c r="CA360" s="1534"/>
      <c r="CB360" s="1534"/>
      <c r="CC360" s="1534"/>
      <c r="CD360" s="1534"/>
      <c r="CE360" s="1534"/>
      <c r="CF360" s="1534"/>
      <c r="CG360" s="1534"/>
      <c r="CH360" s="1534"/>
      <c r="CI360" s="1534"/>
      <c r="CJ360" s="1534"/>
      <c r="CK360" s="1534"/>
      <c r="CL360" s="1534"/>
      <c r="CM360" s="1534"/>
      <c r="CN360" s="1534"/>
      <c r="CO360" s="1534"/>
      <c r="CP360" s="1534"/>
      <c r="CQ360" s="1534"/>
      <c r="CR360" s="1534"/>
      <c r="CS360" s="1534"/>
      <c r="CT360" s="1534"/>
    </row>
    <row r="361" spans="1:98" s="1535" customFormat="1" ht="15.75" customHeight="1" x14ac:dyDescent="0.35">
      <c r="A361" s="261"/>
      <c r="B361" s="261"/>
      <c r="C361" s="261"/>
      <c r="D361" s="261"/>
      <c r="E361" s="261"/>
      <c r="F361" s="261"/>
      <c r="G361" s="261"/>
      <c r="H361" s="261"/>
      <c r="I361" s="261"/>
      <c r="J361" s="261"/>
      <c r="K361" s="261"/>
      <c r="L361" s="262"/>
      <c r="M361" s="261"/>
      <c r="N361" s="262"/>
      <c r="O361" s="263"/>
      <c r="P361" s="263"/>
      <c r="Q361" s="264"/>
      <c r="R361" s="264"/>
      <c r="S361" s="264"/>
      <c r="T361" s="264"/>
      <c r="U361" s="264"/>
      <c r="V361" s="261"/>
      <c r="W361" s="261"/>
      <c r="X361" s="261"/>
      <c r="Y361" s="313"/>
      <c r="Z361" s="313"/>
      <c r="AA361" s="1534"/>
      <c r="AB361" s="1534"/>
      <c r="AC361" s="1534"/>
      <c r="AD361" s="1534"/>
      <c r="AE361" s="1534"/>
      <c r="AF361" s="1534"/>
      <c r="AG361" s="1534"/>
      <c r="AH361" s="1534"/>
      <c r="AI361" s="1534"/>
      <c r="AJ361" s="1534"/>
      <c r="AK361" s="1534"/>
      <c r="AL361" s="1534"/>
      <c r="AM361" s="1534"/>
      <c r="AN361" s="1534"/>
      <c r="AO361" s="1534"/>
      <c r="AP361" s="1534"/>
      <c r="AQ361" s="1534"/>
      <c r="AR361" s="1534"/>
      <c r="AS361" s="1534"/>
      <c r="AT361" s="1534"/>
      <c r="AU361" s="1534"/>
      <c r="AV361" s="1534"/>
      <c r="AW361" s="1534"/>
      <c r="AX361" s="1534"/>
      <c r="AY361" s="1534"/>
      <c r="AZ361" s="1534"/>
      <c r="BA361" s="1534"/>
      <c r="BB361" s="1534"/>
      <c r="BC361" s="1534"/>
      <c r="BD361" s="1534"/>
      <c r="BE361" s="1534"/>
      <c r="BF361" s="1534"/>
      <c r="BG361" s="1534"/>
      <c r="BH361" s="1534"/>
      <c r="BI361" s="1534"/>
      <c r="BJ361" s="1534"/>
      <c r="BK361" s="1534"/>
      <c r="BL361" s="1534"/>
      <c r="BM361" s="1534"/>
      <c r="BN361" s="1534"/>
      <c r="BO361" s="1534"/>
      <c r="BP361" s="1534"/>
      <c r="BQ361" s="1534"/>
      <c r="BR361" s="1534"/>
      <c r="BS361" s="1534"/>
      <c r="BT361" s="1534"/>
      <c r="BU361" s="1534"/>
      <c r="BV361" s="1534"/>
      <c r="BW361" s="1534"/>
      <c r="BX361" s="1534"/>
      <c r="BY361" s="1534"/>
      <c r="BZ361" s="1534"/>
      <c r="CA361" s="1534"/>
      <c r="CB361" s="1534"/>
      <c r="CC361" s="1534"/>
      <c r="CD361" s="1534"/>
      <c r="CE361" s="1534"/>
      <c r="CF361" s="1534"/>
      <c r="CG361" s="1534"/>
      <c r="CH361" s="1534"/>
      <c r="CI361" s="1534"/>
      <c r="CJ361" s="1534"/>
      <c r="CK361" s="1534"/>
      <c r="CL361" s="1534"/>
      <c r="CM361" s="1534"/>
      <c r="CN361" s="1534"/>
      <c r="CO361" s="1534"/>
      <c r="CP361" s="1534"/>
      <c r="CQ361" s="1534"/>
      <c r="CR361" s="1534"/>
      <c r="CS361" s="1534"/>
      <c r="CT361" s="1534"/>
    </row>
    <row r="362" spans="1:98" s="1535" customFormat="1" ht="15.75" customHeight="1" x14ac:dyDescent="0.35">
      <c r="A362" s="261"/>
      <c r="B362" s="261"/>
      <c r="C362" s="261"/>
      <c r="D362" s="261"/>
      <c r="E362" s="261"/>
      <c r="F362" s="261"/>
      <c r="G362" s="261"/>
      <c r="H362" s="261"/>
      <c r="I362" s="261"/>
      <c r="J362" s="261"/>
      <c r="K362" s="261"/>
      <c r="L362" s="262"/>
      <c r="M362" s="261"/>
      <c r="N362" s="262"/>
      <c r="O362" s="263"/>
      <c r="P362" s="263"/>
      <c r="Q362" s="264"/>
      <c r="R362" s="264"/>
      <c r="S362" s="264"/>
      <c r="T362" s="264"/>
      <c r="U362" s="264"/>
      <c r="V362" s="261"/>
      <c r="W362" s="261"/>
      <c r="X362" s="261"/>
      <c r="Y362" s="313"/>
      <c r="Z362" s="313"/>
      <c r="AA362" s="1534"/>
      <c r="AB362" s="1534"/>
      <c r="AC362" s="1534"/>
      <c r="AD362" s="1534"/>
      <c r="AE362" s="1534"/>
      <c r="AF362" s="1534"/>
      <c r="AG362" s="1534"/>
      <c r="AH362" s="1534"/>
      <c r="AI362" s="1534"/>
      <c r="AJ362" s="1534"/>
      <c r="AK362" s="1534"/>
      <c r="AL362" s="1534"/>
      <c r="AM362" s="1534"/>
      <c r="AN362" s="1534"/>
      <c r="AO362" s="1534"/>
      <c r="AP362" s="1534"/>
      <c r="AQ362" s="1534"/>
      <c r="AR362" s="1534"/>
      <c r="AS362" s="1534"/>
      <c r="AT362" s="1534"/>
      <c r="AU362" s="1534"/>
      <c r="AV362" s="1534"/>
      <c r="AW362" s="1534"/>
      <c r="AX362" s="1534"/>
      <c r="AY362" s="1534"/>
      <c r="AZ362" s="1534"/>
      <c r="BA362" s="1534"/>
      <c r="BB362" s="1534"/>
      <c r="BC362" s="1534"/>
      <c r="BD362" s="1534"/>
      <c r="BE362" s="1534"/>
      <c r="BF362" s="1534"/>
      <c r="BG362" s="1534"/>
      <c r="BH362" s="1534"/>
      <c r="BI362" s="1534"/>
      <c r="BJ362" s="1534"/>
      <c r="BK362" s="1534"/>
      <c r="BL362" s="1534"/>
      <c r="BM362" s="1534"/>
      <c r="BN362" s="1534"/>
      <c r="BO362" s="1534"/>
      <c r="BP362" s="1534"/>
      <c r="BQ362" s="1534"/>
      <c r="BR362" s="1534"/>
      <c r="BS362" s="1534"/>
      <c r="BT362" s="1534"/>
      <c r="BU362" s="1534"/>
      <c r="BV362" s="1534"/>
      <c r="BW362" s="1534"/>
      <c r="BX362" s="1534"/>
      <c r="BY362" s="1534"/>
      <c r="BZ362" s="1534"/>
      <c r="CA362" s="1534"/>
      <c r="CB362" s="1534"/>
      <c r="CC362" s="1534"/>
      <c r="CD362" s="1534"/>
      <c r="CE362" s="1534"/>
      <c r="CF362" s="1534"/>
      <c r="CG362" s="1534"/>
      <c r="CH362" s="1534"/>
      <c r="CI362" s="1534"/>
      <c r="CJ362" s="1534"/>
      <c r="CK362" s="1534"/>
      <c r="CL362" s="1534"/>
      <c r="CM362" s="1534"/>
      <c r="CN362" s="1534"/>
      <c r="CO362" s="1534"/>
      <c r="CP362" s="1534"/>
      <c r="CQ362" s="1534"/>
      <c r="CR362" s="1534"/>
      <c r="CS362" s="1534"/>
      <c r="CT362" s="1534"/>
    </row>
    <row r="363" spans="1:98" s="1535" customFormat="1" ht="15.75" customHeight="1" x14ac:dyDescent="0.35">
      <c r="A363" s="261"/>
      <c r="B363" s="261"/>
      <c r="C363" s="261"/>
      <c r="D363" s="261"/>
      <c r="E363" s="261"/>
      <c r="F363" s="261"/>
      <c r="G363" s="261"/>
      <c r="H363" s="261"/>
      <c r="I363" s="261"/>
      <c r="J363" s="261"/>
      <c r="K363" s="261"/>
      <c r="L363" s="262"/>
      <c r="M363" s="261"/>
      <c r="N363" s="262"/>
      <c r="O363" s="263"/>
      <c r="P363" s="263"/>
      <c r="Q363" s="264"/>
      <c r="R363" s="264"/>
      <c r="S363" s="264"/>
      <c r="T363" s="264"/>
      <c r="U363" s="264"/>
      <c r="V363" s="261"/>
      <c r="W363" s="261"/>
      <c r="X363" s="261"/>
      <c r="Y363" s="313"/>
      <c r="Z363" s="313"/>
      <c r="AA363" s="1534"/>
      <c r="AB363" s="1534"/>
      <c r="AC363" s="1534"/>
      <c r="AD363" s="1534"/>
      <c r="AE363" s="1534"/>
      <c r="AF363" s="1534"/>
      <c r="AG363" s="1534"/>
      <c r="AH363" s="1534"/>
      <c r="AI363" s="1534"/>
      <c r="AJ363" s="1534"/>
      <c r="AK363" s="1534"/>
      <c r="AL363" s="1534"/>
      <c r="AM363" s="1534"/>
      <c r="AN363" s="1534"/>
      <c r="AO363" s="1534"/>
      <c r="AP363" s="1534"/>
      <c r="AQ363" s="1534"/>
      <c r="AR363" s="1534"/>
      <c r="AS363" s="1534"/>
      <c r="AT363" s="1534"/>
      <c r="AU363" s="1534"/>
      <c r="AV363" s="1534"/>
      <c r="AW363" s="1534"/>
      <c r="AX363" s="1534"/>
      <c r="AY363" s="1534"/>
      <c r="AZ363" s="1534"/>
      <c r="BA363" s="1534"/>
      <c r="BB363" s="1534"/>
      <c r="BC363" s="1534"/>
      <c r="BD363" s="1534"/>
      <c r="BE363" s="1534"/>
      <c r="BF363" s="1534"/>
      <c r="BG363" s="1534"/>
      <c r="BH363" s="1534"/>
      <c r="BI363" s="1534"/>
      <c r="BJ363" s="1534"/>
      <c r="BK363" s="1534"/>
      <c r="BL363" s="1534"/>
      <c r="BM363" s="1534"/>
      <c r="BN363" s="1534"/>
      <c r="BO363" s="1534"/>
      <c r="BP363" s="1534"/>
      <c r="BQ363" s="1534"/>
      <c r="BR363" s="1534"/>
      <c r="BS363" s="1534"/>
      <c r="BT363" s="1534"/>
      <c r="BU363" s="1534"/>
      <c r="BV363" s="1534"/>
      <c r="BW363" s="1534"/>
      <c r="BX363" s="1534"/>
      <c r="BY363" s="1534"/>
      <c r="BZ363" s="1534"/>
      <c r="CA363" s="1534"/>
      <c r="CB363" s="1534"/>
      <c r="CC363" s="1534"/>
      <c r="CD363" s="1534"/>
      <c r="CE363" s="1534"/>
      <c r="CF363" s="1534"/>
      <c r="CG363" s="1534"/>
      <c r="CH363" s="1534"/>
      <c r="CI363" s="1534"/>
      <c r="CJ363" s="1534"/>
      <c r="CK363" s="1534"/>
      <c r="CL363" s="1534"/>
      <c r="CM363" s="1534"/>
      <c r="CN363" s="1534"/>
      <c r="CO363" s="1534"/>
      <c r="CP363" s="1534"/>
      <c r="CQ363" s="1534"/>
      <c r="CR363" s="1534"/>
      <c r="CS363" s="1534"/>
      <c r="CT363" s="1534"/>
    </row>
    <row r="364" spans="1:98" s="1535" customFormat="1" ht="15.75" customHeight="1" x14ac:dyDescent="0.35">
      <c r="A364" s="261"/>
      <c r="B364" s="261"/>
      <c r="C364" s="261"/>
      <c r="D364" s="261"/>
      <c r="E364" s="261"/>
      <c r="F364" s="261"/>
      <c r="G364" s="261"/>
      <c r="H364" s="261"/>
      <c r="I364" s="261"/>
      <c r="J364" s="261"/>
      <c r="K364" s="261"/>
      <c r="L364" s="262"/>
      <c r="M364" s="261"/>
      <c r="N364" s="262"/>
      <c r="O364" s="263"/>
      <c r="P364" s="263"/>
      <c r="Q364" s="264"/>
      <c r="R364" s="264"/>
      <c r="S364" s="264"/>
      <c r="T364" s="264"/>
      <c r="U364" s="264"/>
      <c r="V364" s="261"/>
      <c r="W364" s="261"/>
      <c r="X364" s="261"/>
      <c r="Y364" s="313"/>
      <c r="Z364" s="313"/>
      <c r="AA364" s="1534"/>
      <c r="AB364" s="1534"/>
      <c r="AC364" s="1534"/>
      <c r="AD364" s="1534"/>
      <c r="AE364" s="1534"/>
      <c r="AF364" s="1534"/>
      <c r="AG364" s="1534"/>
      <c r="AH364" s="1534"/>
      <c r="AI364" s="1534"/>
      <c r="AJ364" s="1534"/>
      <c r="AK364" s="1534"/>
      <c r="AL364" s="1534"/>
      <c r="AM364" s="1534"/>
      <c r="AN364" s="1534"/>
      <c r="AO364" s="1534"/>
      <c r="AP364" s="1534"/>
      <c r="AQ364" s="1534"/>
      <c r="AR364" s="1534"/>
      <c r="AS364" s="1534"/>
      <c r="AT364" s="1534"/>
      <c r="AU364" s="1534"/>
      <c r="AV364" s="1534"/>
      <c r="AW364" s="1534"/>
      <c r="AX364" s="1534"/>
      <c r="AY364" s="1534"/>
      <c r="AZ364" s="1534"/>
      <c r="BA364" s="1534"/>
      <c r="BB364" s="1534"/>
      <c r="BC364" s="1534"/>
      <c r="BD364" s="1534"/>
      <c r="BE364" s="1534"/>
      <c r="BF364" s="1534"/>
      <c r="BG364" s="1534"/>
      <c r="BH364" s="1534"/>
      <c r="BI364" s="1534"/>
      <c r="BJ364" s="1534"/>
      <c r="BK364" s="1534"/>
      <c r="BL364" s="1534"/>
      <c r="BM364" s="1534"/>
      <c r="BN364" s="1534"/>
      <c r="BO364" s="1534"/>
      <c r="BP364" s="1534"/>
      <c r="BQ364" s="1534"/>
      <c r="BR364" s="1534"/>
      <c r="BS364" s="1534"/>
      <c r="BT364" s="1534"/>
      <c r="BU364" s="1534"/>
      <c r="BV364" s="1534"/>
      <c r="BW364" s="1534"/>
      <c r="BX364" s="1534"/>
      <c r="BY364" s="1534"/>
      <c r="BZ364" s="1534"/>
      <c r="CA364" s="1534"/>
      <c r="CB364" s="1534"/>
      <c r="CC364" s="1534"/>
      <c r="CD364" s="1534"/>
      <c r="CE364" s="1534"/>
      <c r="CF364" s="1534"/>
      <c r="CG364" s="1534"/>
      <c r="CH364" s="1534"/>
      <c r="CI364" s="1534"/>
      <c r="CJ364" s="1534"/>
      <c r="CK364" s="1534"/>
      <c r="CL364" s="1534"/>
      <c r="CM364" s="1534"/>
      <c r="CN364" s="1534"/>
      <c r="CO364" s="1534"/>
      <c r="CP364" s="1534"/>
      <c r="CQ364" s="1534"/>
      <c r="CR364" s="1534"/>
      <c r="CS364" s="1534"/>
      <c r="CT364" s="1534"/>
    </row>
    <row r="365" spans="1:98" s="1535" customFormat="1" ht="15.75" customHeight="1" x14ac:dyDescent="0.35">
      <c r="A365" s="261"/>
      <c r="B365" s="261"/>
      <c r="C365" s="261"/>
      <c r="D365" s="261"/>
      <c r="E365" s="261"/>
      <c r="F365" s="261"/>
      <c r="G365" s="261"/>
      <c r="H365" s="261"/>
      <c r="I365" s="261"/>
      <c r="J365" s="261"/>
      <c r="K365" s="261"/>
      <c r="L365" s="262"/>
      <c r="M365" s="261"/>
      <c r="N365" s="262"/>
      <c r="O365" s="263"/>
      <c r="P365" s="263"/>
      <c r="Q365" s="264"/>
      <c r="R365" s="264"/>
      <c r="S365" s="264"/>
      <c r="T365" s="264"/>
      <c r="U365" s="264"/>
      <c r="V365" s="261"/>
      <c r="W365" s="261"/>
      <c r="X365" s="261"/>
      <c r="Y365" s="313"/>
      <c r="Z365" s="313"/>
      <c r="AA365" s="1534"/>
      <c r="AB365" s="1534"/>
      <c r="AC365" s="1534"/>
      <c r="AD365" s="1534"/>
      <c r="AE365" s="1534"/>
      <c r="AF365" s="1534"/>
      <c r="AG365" s="1534"/>
      <c r="AH365" s="1534"/>
      <c r="AI365" s="1534"/>
      <c r="AJ365" s="1534"/>
      <c r="AK365" s="1534"/>
      <c r="AL365" s="1534"/>
      <c r="AM365" s="1534"/>
      <c r="AN365" s="1534"/>
      <c r="AO365" s="1534"/>
      <c r="AP365" s="1534"/>
      <c r="AQ365" s="1534"/>
      <c r="AR365" s="1534"/>
      <c r="AS365" s="1534"/>
      <c r="AT365" s="1534"/>
      <c r="AU365" s="1534"/>
      <c r="AV365" s="1534"/>
      <c r="AW365" s="1534"/>
      <c r="AX365" s="1534"/>
      <c r="AY365" s="1534"/>
      <c r="AZ365" s="1534"/>
      <c r="BA365" s="1534"/>
      <c r="BB365" s="1534"/>
      <c r="BC365" s="1534"/>
      <c r="BD365" s="1534"/>
      <c r="BE365" s="1534"/>
      <c r="BF365" s="1534"/>
      <c r="BG365" s="1534"/>
      <c r="BH365" s="1534"/>
      <c r="BI365" s="1534"/>
      <c r="BJ365" s="1534"/>
      <c r="BK365" s="1534"/>
      <c r="BL365" s="1534"/>
      <c r="BM365" s="1534"/>
      <c r="BN365" s="1534"/>
      <c r="BO365" s="1534"/>
      <c r="BP365" s="1534"/>
      <c r="BQ365" s="1534"/>
      <c r="BR365" s="1534"/>
      <c r="BS365" s="1534"/>
      <c r="BT365" s="1534"/>
      <c r="BU365" s="1534"/>
      <c r="BV365" s="1534"/>
      <c r="BW365" s="1534"/>
      <c r="BX365" s="1534"/>
      <c r="BY365" s="1534"/>
      <c r="BZ365" s="1534"/>
      <c r="CA365" s="1534"/>
      <c r="CB365" s="1534"/>
      <c r="CC365" s="1534"/>
      <c r="CD365" s="1534"/>
      <c r="CE365" s="1534"/>
      <c r="CF365" s="1534"/>
      <c r="CG365" s="1534"/>
      <c r="CH365" s="1534"/>
      <c r="CI365" s="1534"/>
      <c r="CJ365" s="1534"/>
      <c r="CK365" s="1534"/>
      <c r="CL365" s="1534"/>
      <c r="CM365" s="1534"/>
      <c r="CN365" s="1534"/>
      <c r="CO365" s="1534"/>
      <c r="CP365" s="1534"/>
      <c r="CQ365" s="1534"/>
      <c r="CR365" s="1534"/>
      <c r="CS365" s="1534"/>
      <c r="CT365" s="1534"/>
    </row>
    <row r="366" spans="1:98" s="1535" customFormat="1" ht="15.75" customHeight="1" x14ac:dyDescent="0.35">
      <c r="A366" s="261"/>
      <c r="B366" s="261"/>
      <c r="C366" s="261"/>
      <c r="D366" s="261"/>
      <c r="E366" s="261"/>
      <c r="F366" s="261"/>
      <c r="G366" s="261"/>
      <c r="H366" s="261"/>
      <c r="I366" s="261"/>
      <c r="J366" s="261"/>
      <c r="K366" s="261"/>
      <c r="L366" s="262"/>
      <c r="M366" s="261"/>
      <c r="N366" s="262"/>
      <c r="O366" s="263"/>
      <c r="P366" s="263"/>
      <c r="Q366" s="264"/>
      <c r="R366" s="264"/>
      <c r="S366" s="264"/>
      <c r="T366" s="264"/>
      <c r="U366" s="264"/>
      <c r="V366" s="261"/>
      <c r="W366" s="261"/>
      <c r="X366" s="261"/>
      <c r="Y366" s="313"/>
      <c r="Z366" s="313"/>
      <c r="AA366" s="1534"/>
      <c r="AB366" s="1534"/>
      <c r="AC366" s="1534"/>
      <c r="AD366" s="1534"/>
      <c r="AE366" s="1534"/>
      <c r="AF366" s="1534"/>
      <c r="AG366" s="1534"/>
      <c r="AH366" s="1534"/>
      <c r="AI366" s="1534"/>
      <c r="AJ366" s="1534"/>
      <c r="AK366" s="1534"/>
      <c r="AL366" s="1534"/>
      <c r="AM366" s="1534"/>
      <c r="AN366" s="1534"/>
      <c r="AO366" s="1534"/>
      <c r="AP366" s="1534"/>
      <c r="AQ366" s="1534"/>
      <c r="AR366" s="1534"/>
      <c r="AS366" s="1534"/>
      <c r="AT366" s="1534"/>
      <c r="AU366" s="1534"/>
      <c r="AV366" s="1534"/>
      <c r="AW366" s="1534"/>
      <c r="AX366" s="1534"/>
      <c r="AY366" s="1534"/>
      <c r="AZ366" s="1534"/>
      <c r="BA366" s="1534"/>
      <c r="BB366" s="1534"/>
      <c r="BC366" s="1534"/>
      <c r="BD366" s="1534"/>
      <c r="BE366" s="1534"/>
      <c r="BF366" s="1534"/>
      <c r="BG366" s="1534"/>
      <c r="BH366" s="1534"/>
      <c r="BI366" s="1534"/>
      <c r="BJ366" s="1534"/>
      <c r="BK366" s="1534"/>
      <c r="BL366" s="1534"/>
      <c r="BM366" s="1534"/>
      <c r="BN366" s="1534"/>
      <c r="BO366" s="1534"/>
      <c r="BP366" s="1534"/>
      <c r="BQ366" s="1534"/>
      <c r="BR366" s="1534"/>
      <c r="BS366" s="1534"/>
      <c r="BT366" s="1534"/>
      <c r="BU366" s="1534"/>
      <c r="BV366" s="1534"/>
      <c r="BW366" s="1534"/>
      <c r="BX366" s="1534"/>
      <c r="BY366" s="1534"/>
      <c r="BZ366" s="1534"/>
      <c r="CA366" s="1534"/>
      <c r="CB366" s="1534"/>
      <c r="CC366" s="1534"/>
      <c r="CD366" s="1534"/>
      <c r="CE366" s="1534"/>
      <c r="CF366" s="1534"/>
      <c r="CG366" s="1534"/>
      <c r="CH366" s="1534"/>
      <c r="CI366" s="1534"/>
      <c r="CJ366" s="1534"/>
      <c r="CK366" s="1534"/>
      <c r="CL366" s="1534"/>
      <c r="CM366" s="1534"/>
      <c r="CN366" s="1534"/>
      <c r="CO366" s="1534"/>
      <c r="CP366" s="1534"/>
      <c r="CQ366" s="1534"/>
      <c r="CR366" s="1534"/>
      <c r="CS366" s="1534"/>
      <c r="CT366" s="1534"/>
    </row>
    <row r="367" spans="1:98" s="1535" customFormat="1" ht="15.75" customHeight="1" x14ac:dyDescent="0.35">
      <c r="A367" s="261"/>
      <c r="B367" s="261"/>
      <c r="C367" s="261"/>
      <c r="D367" s="261"/>
      <c r="E367" s="261"/>
      <c r="F367" s="261"/>
      <c r="G367" s="261"/>
      <c r="H367" s="261"/>
      <c r="I367" s="261"/>
      <c r="J367" s="261"/>
      <c r="K367" s="261"/>
      <c r="L367" s="262"/>
      <c r="M367" s="261"/>
      <c r="N367" s="262"/>
      <c r="O367" s="263"/>
      <c r="P367" s="263"/>
      <c r="Q367" s="264"/>
      <c r="R367" s="264"/>
      <c r="S367" s="264"/>
      <c r="T367" s="264"/>
      <c r="U367" s="264"/>
      <c r="V367" s="261"/>
      <c r="W367" s="261"/>
      <c r="X367" s="261"/>
      <c r="Y367" s="313"/>
      <c r="Z367" s="313"/>
      <c r="AA367" s="1534"/>
      <c r="AB367" s="1534"/>
      <c r="AC367" s="1534"/>
      <c r="AD367" s="1534"/>
      <c r="AE367" s="1534"/>
      <c r="AF367" s="1534"/>
      <c r="AG367" s="1534"/>
      <c r="AH367" s="1534"/>
      <c r="AI367" s="1534"/>
      <c r="AJ367" s="1534"/>
      <c r="AK367" s="1534"/>
      <c r="AL367" s="1534"/>
      <c r="AM367" s="1534"/>
      <c r="AN367" s="1534"/>
      <c r="AO367" s="1534"/>
      <c r="AP367" s="1534"/>
      <c r="AQ367" s="1534"/>
      <c r="AR367" s="1534"/>
      <c r="AS367" s="1534"/>
      <c r="AT367" s="1534"/>
      <c r="AU367" s="1534"/>
      <c r="AV367" s="1534"/>
      <c r="AW367" s="1534"/>
      <c r="AX367" s="1534"/>
      <c r="AY367" s="1534"/>
      <c r="AZ367" s="1534"/>
      <c r="BA367" s="1534"/>
      <c r="BB367" s="1534"/>
      <c r="BC367" s="1534"/>
      <c r="BD367" s="1534"/>
      <c r="BE367" s="1534"/>
      <c r="BF367" s="1534"/>
      <c r="BG367" s="1534"/>
      <c r="BH367" s="1534"/>
      <c r="BI367" s="1534"/>
      <c r="BJ367" s="1534"/>
      <c r="BK367" s="1534"/>
      <c r="BL367" s="1534"/>
      <c r="BM367" s="1534"/>
      <c r="BN367" s="1534"/>
      <c r="BO367" s="1534"/>
      <c r="BP367" s="1534"/>
      <c r="BQ367" s="1534"/>
      <c r="BR367" s="1534"/>
      <c r="BS367" s="1534"/>
      <c r="BT367" s="1534"/>
      <c r="BU367" s="1534"/>
      <c r="BV367" s="1534"/>
      <c r="BW367" s="1534"/>
      <c r="BX367" s="1534"/>
      <c r="BY367" s="1534"/>
      <c r="BZ367" s="1534"/>
      <c r="CA367" s="1534"/>
      <c r="CB367" s="1534"/>
      <c r="CC367" s="1534"/>
      <c r="CD367" s="1534"/>
      <c r="CE367" s="1534"/>
      <c r="CF367" s="1534"/>
      <c r="CG367" s="1534"/>
      <c r="CH367" s="1534"/>
      <c r="CI367" s="1534"/>
      <c r="CJ367" s="1534"/>
      <c r="CK367" s="1534"/>
      <c r="CL367" s="1534"/>
      <c r="CM367" s="1534"/>
      <c r="CN367" s="1534"/>
      <c r="CO367" s="1534"/>
      <c r="CP367" s="1534"/>
      <c r="CQ367" s="1534"/>
      <c r="CR367" s="1534"/>
      <c r="CS367" s="1534"/>
      <c r="CT367" s="1534"/>
    </row>
    <row r="368" spans="1:98" s="1535" customFormat="1" ht="15.75" customHeight="1" x14ac:dyDescent="0.35">
      <c r="A368" s="261"/>
      <c r="B368" s="261"/>
      <c r="C368" s="261"/>
      <c r="D368" s="261"/>
      <c r="E368" s="261"/>
      <c r="F368" s="261"/>
      <c r="G368" s="261"/>
      <c r="H368" s="261"/>
      <c r="I368" s="261"/>
      <c r="J368" s="261"/>
      <c r="K368" s="261"/>
      <c r="L368" s="262"/>
      <c r="M368" s="261"/>
      <c r="N368" s="262"/>
      <c r="O368" s="263"/>
      <c r="P368" s="263"/>
      <c r="Q368" s="264"/>
      <c r="R368" s="264"/>
      <c r="S368" s="264"/>
      <c r="T368" s="264"/>
      <c r="U368" s="264"/>
      <c r="V368" s="261"/>
      <c r="W368" s="261"/>
      <c r="X368" s="261"/>
      <c r="Y368" s="313"/>
      <c r="Z368" s="313"/>
      <c r="AA368" s="1534"/>
      <c r="AB368" s="1534"/>
      <c r="AC368" s="1534"/>
      <c r="AD368" s="1534"/>
      <c r="AE368" s="1534"/>
      <c r="AF368" s="1534"/>
      <c r="AG368" s="1534"/>
      <c r="AH368" s="1534"/>
      <c r="AI368" s="1534"/>
      <c r="AJ368" s="1534"/>
      <c r="AK368" s="1534"/>
      <c r="AL368" s="1534"/>
      <c r="AM368" s="1534"/>
      <c r="AN368" s="1534"/>
      <c r="AO368" s="1534"/>
      <c r="AP368" s="1534"/>
      <c r="AQ368" s="1534"/>
      <c r="AR368" s="1534"/>
      <c r="AS368" s="1534"/>
      <c r="AT368" s="1534"/>
      <c r="AU368" s="1534"/>
      <c r="AV368" s="1534"/>
      <c r="AW368" s="1534"/>
      <c r="AX368" s="1534"/>
      <c r="AY368" s="1534"/>
      <c r="AZ368" s="1534"/>
      <c r="BA368" s="1534"/>
      <c r="BB368" s="1534"/>
      <c r="BC368" s="1534"/>
      <c r="BD368" s="1534"/>
      <c r="BE368" s="1534"/>
      <c r="BF368" s="1534"/>
      <c r="BG368" s="1534"/>
      <c r="BH368" s="1534"/>
      <c r="BI368" s="1534"/>
      <c r="BJ368" s="1534"/>
      <c r="BK368" s="1534"/>
      <c r="BL368" s="1534"/>
      <c r="BM368" s="1534"/>
      <c r="BN368" s="1534"/>
      <c r="BO368" s="1534"/>
      <c r="BP368" s="1534"/>
      <c r="BQ368" s="1534"/>
      <c r="BR368" s="1534"/>
      <c r="BS368" s="1534"/>
      <c r="BT368" s="1534"/>
      <c r="BU368" s="1534"/>
      <c r="BV368" s="1534"/>
      <c r="BW368" s="1534"/>
      <c r="BX368" s="1534"/>
      <c r="BY368" s="1534"/>
      <c r="BZ368" s="1534"/>
      <c r="CA368" s="1534"/>
      <c r="CB368" s="1534"/>
      <c r="CC368" s="1534"/>
      <c r="CD368" s="1534"/>
      <c r="CE368" s="1534"/>
      <c r="CF368" s="1534"/>
      <c r="CG368" s="1534"/>
      <c r="CH368" s="1534"/>
      <c r="CI368" s="1534"/>
      <c r="CJ368" s="1534"/>
      <c r="CK368" s="1534"/>
      <c r="CL368" s="1534"/>
      <c r="CM368" s="1534"/>
      <c r="CN368" s="1534"/>
      <c r="CO368" s="1534"/>
      <c r="CP368" s="1534"/>
      <c r="CQ368" s="1534"/>
      <c r="CR368" s="1534"/>
      <c r="CS368" s="1534"/>
      <c r="CT368" s="1534"/>
    </row>
    <row r="369" spans="1:98" s="1535" customFormat="1" ht="15.75" customHeight="1" x14ac:dyDescent="0.35">
      <c r="A369" s="261"/>
      <c r="B369" s="261"/>
      <c r="C369" s="261"/>
      <c r="D369" s="261"/>
      <c r="E369" s="261"/>
      <c r="F369" s="261"/>
      <c r="G369" s="261"/>
      <c r="H369" s="261"/>
      <c r="I369" s="261"/>
      <c r="J369" s="261"/>
      <c r="K369" s="261"/>
      <c r="L369" s="262"/>
      <c r="M369" s="261"/>
      <c r="N369" s="262"/>
      <c r="O369" s="263"/>
      <c r="P369" s="263"/>
      <c r="Q369" s="264"/>
      <c r="R369" s="264"/>
      <c r="S369" s="264"/>
      <c r="T369" s="264"/>
      <c r="U369" s="264"/>
      <c r="V369" s="261"/>
      <c r="W369" s="261"/>
      <c r="X369" s="261"/>
      <c r="Y369" s="313"/>
      <c r="Z369" s="313"/>
      <c r="AA369" s="1534"/>
      <c r="AB369" s="1534"/>
      <c r="AC369" s="1534"/>
      <c r="AD369" s="1534"/>
      <c r="AE369" s="1534"/>
      <c r="AF369" s="1534"/>
      <c r="AG369" s="1534"/>
      <c r="AH369" s="1534"/>
      <c r="AI369" s="1534"/>
      <c r="AJ369" s="1534"/>
      <c r="AK369" s="1534"/>
      <c r="AL369" s="1534"/>
      <c r="AM369" s="1534"/>
      <c r="AN369" s="1534"/>
      <c r="AO369" s="1534"/>
      <c r="AP369" s="1534"/>
      <c r="AQ369" s="1534"/>
      <c r="AR369" s="1534"/>
      <c r="AS369" s="1534"/>
      <c r="AT369" s="1534"/>
      <c r="AU369" s="1534"/>
      <c r="AV369" s="1534"/>
      <c r="AW369" s="1534"/>
      <c r="AX369" s="1534"/>
      <c r="AY369" s="1534"/>
      <c r="AZ369" s="1534"/>
      <c r="BA369" s="1534"/>
      <c r="BB369" s="1534"/>
      <c r="BC369" s="1534"/>
      <c r="BD369" s="1534"/>
      <c r="BE369" s="1534"/>
      <c r="BF369" s="1534"/>
      <c r="BG369" s="1534"/>
      <c r="BH369" s="1534"/>
      <c r="BI369" s="1534"/>
      <c r="BJ369" s="1534"/>
      <c r="BK369" s="1534"/>
      <c r="BL369" s="1534"/>
      <c r="BM369" s="1534"/>
      <c r="BN369" s="1534"/>
      <c r="BO369" s="1534"/>
      <c r="BP369" s="1534"/>
      <c r="BQ369" s="1534"/>
      <c r="BR369" s="1534"/>
      <c r="BS369" s="1534"/>
      <c r="BT369" s="1534"/>
      <c r="BU369" s="1534"/>
      <c r="BV369" s="1534"/>
      <c r="BW369" s="1534"/>
      <c r="BX369" s="1534"/>
      <c r="BY369" s="1534"/>
      <c r="BZ369" s="1534"/>
      <c r="CA369" s="1534"/>
      <c r="CB369" s="1534"/>
      <c r="CC369" s="1534"/>
      <c r="CD369" s="1534"/>
      <c r="CE369" s="1534"/>
      <c r="CF369" s="1534"/>
      <c r="CG369" s="1534"/>
      <c r="CH369" s="1534"/>
      <c r="CI369" s="1534"/>
      <c r="CJ369" s="1534"/>
      <c r="CK369" s="1534"/>
      <c r="CL369" s="1534"/>
      <c r="CM369" s="1534"/>
      <c r="CN369" s="1534"/>
      <c r="CO369" s="1534"/>
      <c r="CP369" s="1534"/>
      <c r="CQ369" s="1534"/>
      <c r="CR369" s="1534"/>
      <c r="CS369" s="1534"/>
      <c r="CT369" s="1534"/>
    </row>
    <row r="370" spans="1:98" s="1535" customFormat="1" ht="15.75" customHeight="1" x14ac:dyDescent="0.35">
      <c r="A370" s="261"/>
      <c r="B370" s="261"/>
      <c r="C370" s="261"/>
      <c r="D370" s="261"/>
      <c r="E370" s="261"/>
      <c r="F370" s="261"/>
      <c r="G370" s="261"/>
      <c r="H370" s="261"/>
      <c r="I370" s="261"/>
      <c r="J370" s="261"/>
      <c r="K370" s="261"/>
      <c r="L370" s="262"/>
      <c r="M370" s="261"/>
      <c r="N370" s="262"/>
      <c r="O370" s="263"/>
      <c r="P370" s="263"/>
      <c r="Q370" s="264"/>
      <c r="R370" s="264"/>
      <c r="S370" s="264"/>
      <c r="T370" s="264"/>
      <c r="U370" s="264"/>
      <c r="V370" s="261"/>
      <c r="W370" s="261"/>
      <c r="X370" s="261"/>
      <c r="Y370" s="313"/>
      <c r="Z370" s="313"/>
      <c r="AA370" s="1534"/>
      <c r="AB370" s="1534"/>
      <c r="AC370" s="1534"/>
      <c r="AD370" s="1534"/>
      <c r="AE370" s="1534"/>
      <c r="AF370" s="1534"/>
      <c r="AG370" s="1534"/>
      <c r="AH370" s="1534"/>
      <c r="AI370" s="1534"/>
      <c r="AJ370" s="1534"/>
      <c r="AK370" s="1534"/>
      <c r="AL370" s="1534"/>
      <c r="AM370" s="1534"/>
      <c r="AN370" s="1534"/>
      <c r="AO370" s="1534"/>
      <c r="AP370" s="1534"/>
      <c r="AQ370" s="1534"/>
      <c r="AR370" s="1534"/>
      <c r="AS370" s="1534"/>
      <c r="AT370" s="1534"/>
      <c r="AU370" s="1534"/>
      <c r="AV370" s="1534"/>
      <c r="AW370" s="1534"/>
      <c r="AX370" s="1534"/>
      <c r="AY370" s="1534"/>
      <c r="AZ370" s="1534"/>
      <c r="BA370" s="1534"/>
      <c r="BB370" s="1534"/>
      <c r="BC370" s="1534"/>
      <c r="BD370" s="1534"/>
      <c r="BE370" s="1534"/>
      <c r="BF370" s="1534"/>
      <c r="BG370" s="1534"/>
      <c r="BH370" s="1534"/>
      <c r="BI370" s="1534"/>
      <c r="BJ370" s="1534"/>
      <c r="BK370" s="1534"/>
      <c r="BL370" s="1534"/>
      <c r="BM370" s="1534"/>
      <c r="BN370" s="1534"/>
      <c r="BO370" s="1534"/>
      <c r="BP370" s="1534"/>
      <c r="BQ370" s="1534"/>
      <c r="BR370" s="1534"/>
      <c r="BS370" s="1534"/>
      <c r="BT370" s="1534"/>
      <c r="BU370" s="1534"/>
      <c r="BV370" s="1534"/>
      <c r="BW370" s="1534"/>
      <c r="BX370" s="1534"/>
      <c r="BY370" s="1534"/>
      <c r="BZ370" s="1534"/>
      <c r="CA370" s="1534"/>
      <c r="CB370" s="1534"/>
      <c r="CC370" s="1534"/>
      <c r="CD370" s="1534"/>
      <c r="CE370" s="1534"/>
      <c r="CF370" s="1534"/>
      <c r="CG370" s="1534"/>
      <c r="CH370" s="1534"/>
      <c r="CI370" s="1534"/>
      <c r="CJ370" s="1534"/>
      <c r="CK370" s="1534"/>
      <c r="CL370" s="1534"/>
      <c r="CM370" s="1534"/>
      <c r="CN370" s="1534"/>
      <c r="CO370" s="1534"/>
      <c r="CP370" s="1534"/>
      <c r="CQ370" s="1534"/>
      <c r="CR370" s="1534"/>
      <c r="CS370" s="1534"/>
      <c r="CT370" s="1534"/>
    </row>
    <row r="371" spans="1:98" s="1535" customFormat="1" ht="15.75" customHeight="1" x14ac:dyDescent="0.35">
      <c r="A371" s="261"/>
      <c r="B371" s="261"/>
      <c r="C371" s="261"/>
      <c r="D371" s="261"/>
      <c r="E371" s="261"/>
      <c r="F371" s="261"/>
      <c r="G371" s="261"/>
      <c r="H371" s="261"/>
      <c r="I371" s="261"/>
      <c r="J371" s="261"/>
      <c r="K371" s="261"/>
      <c r="L371" s="262"/>
      <c r="M371" s="261"/>
      <c r="N371" s="262"/>
      <c r="O371" s="263"/>
      <c r="P371" s="263"/>
      <c r="Q371" s="264"/>
      <c r="R371" s="264"/>
      <c r="S371" s="264"/>
      <c r="T371" s="264"/>
      <c r="U371" s="264"/>
      <c r="V371" s="261"/>
      <c r="W371" s="261"/>
      <c r="X371" s="261"/>
      <c r="Y371" s="313"/>
      <c r="Z371" s="313"/>
      <c r="AA371" s="1534"/>
      <c r="AB371" s="1534"/>
      <c r="AC371" s="1534"/>
      <c r="AD371" s="1534"/>
      <c r="AE371" s="1534"/>
      <c r="AF371" s="1534"/>
      <c r="AG371" s="1534"/>
      <c r="AH371" s="1534"/>
      <c r="AI371" s="1534"/>
      <c r="AJ371" s="1534"/>
      <c r="AK371" s="1534"/>
      <c r="AL371" s="1534"/>
      <c r="AM371" s="1534"/>
      <c r="AN371" s="1534"/>
      <c r="AO371" s="1534"/>
      <c r="AP371" s="1534"/>
      <c r="AQ371" s="1534"/>
      <c r="AR371" s="1534"/>
      <c r="AS371" s="1534"/>
      <c r="AT371" s="1534"/>
      <c r="AU371" s="1534"/>
      <c r="AV371" s="1534"/>
      <c r="AW371" s="1534"/>
      <c r="AX371" s="1534"/>
      <c r="AY371" s="1534"/>
      <c r="AZ371" s="1534"/>
      <c r="BA371" s="1534"/>
      <c r="BB371" s="1534"/>
      <c r="BC371" s="1534"/>
      <c r="BD371" s="1534"/>
      <c r="BE371" s="1534"/>
      <c r="BF371" s="1534"/>
      <c r="BG371" s="1534"/>
      <c r="BH371" s="1534"/>
      <c r="BI371" s="1534"/>
      <c r="BJ371" s="1534"/>
      <c r="BK371" s="1534"/>
      <c r="BL371" s="1534"/>
      <c r="BM371" s="1534"/>
      <c r="BN371" s="1534"/>
      <c r="BO371" s="1534"/>
      <c r="BP371" s="1534"/>
      <c r="BQ371" s="1534"/>
      <c r="BR371" s="1534"/>
      <c r="BS371" s="1534"/>
      <c r="BT371" s="1534"/>
      <c r="BU371" s="1534"/>
      <c r="BV371" s="1534"/>
      <c r="BW371" s="1534"/>
      <c r="BX371" s="1534"/>
      <c r="BY371" s="1534"/>
      <c r="BZ371" s="1534"/>
      <c r="CA371" s="1534"/>
      <c r="CB371" s="1534"/>
      <c r="CC371" s="1534"/>
      <c r="CD371" s="1534"/>
      <c r="CE371" s="1534"/>
      <c r="CF371" s="1534"/>
      <c r="CG371" s="1534"/>
      <c r="CH371" s="1534"/>
      <c r="CI371" s="1534"/>
      <c r="CJ371" s="1534"/>
      <c r="CK371" s="1534"/>
      <c r="CL371" s="1534"/>
      <c r="CM371" s="1534"/>
      <c r="CN371" s="1534"/>
      <c r="CO371" s="1534"/>
      <c r="CP371" s="1534"/>
      <c r="CQ371" s="1534"/>
      <c r="CR371" s="1534"/>
      <c r="CS371" s="1534"/>
      <c r="CT371" s="1534"/>
    </row>
    <row r="372" spans="1:98" s="1535" customFormat="1" ht="15.75" customHeight="1" x14ac:dyDescent="0.35">
      <c r="A372" s="261"/>
      <c r="B372" s="261"/>
      <c r="C372" s="261"/>
      <c r="D372" s="261"/>
      <c r="E372" s="261"/>
      <c r="F372" s="261"/>
      <c r="G372" s="261"/>
      <c r="H372" s="261"/>
      <c r="I372" s="261"/>
      <c r="J372" s="261"/>
      <c r="K372" s="261"/>
      <c r="L372" s="262"/>
      <c r="M372" s="261"/>
      <c r="N372" s="262"/>
      <c r="O372" s="263"/>
      <c r="P372" s="263"/>
      <c r="Q372" s="264"/>
      <c r="R372" s="264"/>
      <c r="S372" s="264"/>
      <c r="T372" s="264"/>
      <c r="U372" s="264"/>
      <c r="V372" s="261"/>
      <c r="W372" s="261"/>
      <c r="X372" s="261"/>
      <c r="Y372" s="313"/>
      <c r="Z372" s="313"/>
      <c r="AA372" s="1534"/>
      <c r="AB372" s="1534"/>
      <c r="AC372" s="1534"/>
      <c r="AD372" s="1534"/>
      <c r="AE372" s="1534"/>
      <c r="AF372" s="1534"/>
      <c r="AG372" s="1534"/>
      <c r="AH372" s="1534"/>
      <c r="AI372" s="1534"/>
      <c r="AJ372" s="1534"/>
      <c r="AK372" s="1534"/>
      <c r="AL372" s="1534"/>
      <c r="AM372" s="1534"/>
      <c r="AN372" s="1534"/>
      <c r="AO372" s="1534"/>
      <c r="AP372" s="1534"/>
      <c r="AQ372" s="1534"/>
      <c r="AR372" s="1534"/>
      <c r="AS372" s="1534"/>
      <c r="AT372" s="1534"/>
      <c r="AU372" s="1534"/>
      <c r="AV372" s="1534"/>
      <c r="AW372" s="1534"/>
      <c r="AX372" s="1534"/>
      <c r="AY372" s="1534"/>
      <c r="AZ372" s="1534"/>
      <c r="BA372" s="1534"/>
      <c r="BB372" s="1534"/>
      <c r="BC372" s="1534"/>
      <c r="BD372" s="1534"/>
      <c r="BE372" s="1534"/>
      <c r="BF372" s="1534"/>
      <c r="BG372" s="1534"/>
      <c r="BH372" s="1534"/>
      <c r="BI372" s="1534"/>
      <c r="BJ372" s="1534"/>
      <c r="BK372" s="1534"/>
      <c r="BL372" s="1534"/>
      <c r="BM372" s="1534"/>
      <c r="BN372" s="1534"/>
      <c r="BO372" s="1534"/>
      <c r="BP372" s="1534"/>
      <c r="BQ372" s="1534"/>
      <c r="BR372" s="1534"/>
      <c r="BS372" s="1534"/>
      <c r="BT372" s="1534"/>
      <c r="BU372" s="1534"/>
      <c r="BV372" s="1534"/>
      <c r="BW372" s="1534"/>
      <c r="BX372" s="1534"/>
      <c r="BY372" s="1534"/>
      <c r="BZ372" s="1534"/>
      <c r="CA372" s="1534"/>
      <c r="CB372" s="1534"/>
      <c r="CC372" s="1534"/>
      <c r="CD372" s="1534"/>
      <c r="CE372" s="1534"/>
      <c r="CF372" s="1534"/>
      <c r="CG372" s="1534"/>
      <c r="CH372" s="1534"/>
      <c r="CI372" s="1534"/>
      <c r="CJ372" s="1534"/>
      <c r="CK372" s="1534"/>
      <c r="CL372" s="1534"/>
      <c r="CM372" s="1534"/>
      <c r="CN372" s="1534"/>
      <c r="CO372" s="1534"/>
      <c r="CP372" s="1534"/>
      <c r="CQ372" s="1534"/>
      <c r="CR372" s="1534"/>
      <c r="CS372" s="1534"/>
      <c r="CT372" s="1534"/>
    </row>
    <row r="373" spans="1:98" s="1535" customFormat="1" ht="15.75" customHeight="1" x14ac:dyDescent="0.35">
      <c r="A373" s="261"/>
      <c r="B373" s="261"/>
      <c r="C373" s="261"/>
      <c r="D373" s="261"/>
      <c r="E373" s="261"/>
      <c r="F373" s="261"/>
      <c r="G373" s="261"/>
      <c r="H373" s="261"/>
      <c r="I373" s="261"/>
      <c r="J373" s="261"/>
      <c r="K373" s="261"/>
      <c r="L373" s="262"/>
      <c r="M373" s="261"/>
      <c r="N373" s="262"/>
      <c r="O373" s="263"/>
      <c r="P373" s="263"/>
      <c r="Q373" s="264"/>
      <c r="R373" s="264"/>
      <c r="S373" s="264"/>
      <c r="T373" s="264"/>
      <c r="U373" s="264"/>
      <c r="V373" s="261"/>
      <c r="W373" s="261"/>
      <c r="X373" s="261"/>
      <c r="Y373" s="313"/>
      <c r="Z373" s="313"/>
      <c r="AA373" s="1534"/>
      <c r="AB373" s="1534"/>
      <c r="AC373" s="1534"/>
      <c r="AD373" s="1534"/>
      <c r="AE373" s="1534"/>
      <c r="AF373" s="1534"/>
      <c r="AG373" s="1534"/>
      <c r="AH373" s="1534"/>
      <c r="AI373" s="1534"/>
      <c r="AJ373" s="1534"/>
      <c r="AK373" s="1534"/>
      <c r="AL373" s="1534"/>
      <c r="AM373" s="1534"/>
      <c r="AN373" s="1534"/>
      <c r="AO373" s="1534"/>
      <c r="AP373" s="1534"/>
      <c r="AQ373" s="1534"/>
      <c r="AR373" s="1534"/>
      <c r="AS373" s="1534"/>
      <c r="AT373" s="1534"/>
      <c r="AU373" s="1534"/>
      <c r="AV373" s="1534"/>
      <c r="AW373" s="1534"/>
      <c r="AX373" s="1534"/>
      <c r="AY373" s="1534"/>
      <c r="AZ373" s="1534"/>
      <c r="BA373" s="1534"/>
      <c r="BB373" s="1534"/>
      <c r="BC373" s="1534"/>
      <c r="BD373" s="1534"/>
      <c r="BE373" s="1534"/>
      <c r="BF373" s="1534"/>
      <c r="BG373" s="1534"/>
      <c r="BH373" s="1534"/>
      <c r="BI373" s="1534"/>
      <c r="BJ373" s="1534"/>
      <c r="BK373" s="1534"/>
      <c r="BL373" s="1534"/>
      <c r="BM373" s="1534"/>
      <c r="BN373" s="1534"/>
      <c r="BO373" s="1534"/>
      <c r="BP373" s="1534"/>
      <c r="BQ373" s="1534"/>
      <c r="BR373" s="1534"/>
      <c r="BS373" s="1534"/>
      <c r="BT373" s="1534"/>
      <c r="BU373" s="1534"/>
      <c r="BV373" s="1534"/>
      <c r="BW373" s="1534"/>
      <c r="BX373" s="1534"/>
      <c r="BY373" s="1534"/>
      <c r="BZ373" s="1534"/>
      <c r="CA373" s="1534"/>
      <c r="CB373" s="1534"/>
      <c r="CC373" s="1534"/>
      <c r="CD373" s="1534"/>
      <c r="CE373" s="1534"/>
      <c r="CF373" s="1534"/>
      <c r="CG373" s="1534"/>
      <c r="CH373" s="1534"/>
      <c r="CI373" s="1534"/>
      <c r="CJ373" s="1534"/>
      <c r="CK373" s="1534"/>
      <c r="CL373" s="1534"/>
      <c r="CM373" s="1534"/>
      <c r="CN373" s="1534"/>
      <c r="CO373" s="1534"/>
      <c r="CP373" s="1534"/>
      <c r="CQ373" s="1534"/>
      <c r="CR373" s="1534"/>
      <c r="CS373" s="1534"/>
      <c r="CT373" s="1534"/>
    </row>
    <row r="374" spans="1:98" s="1535" customFormat="1" ht="15.75" customHeight="1" x14ac:dyDescent="0.35">
      <c r="A374" s="261"/>
      <c r="B374" s="261"/>
      <c r="C374" s="261"/>
      <c r="D374" s="261"/>
      <c r="E374" s="261"/>
      <c r="F374" s="261"/>
      <c r="G374" s="261"/>
      <c r="H374" s="261"/>
      <c r="I374" s="261"/>
      <c r="J374" s="261"/>
      <c r="K374" s="261"/>
      <c r="L374" s="262"/>
      <c r="M374" s="261"/>
      <c r="N374" s="262"/>
      <c r="O374" s="263"/>
      <c r="P374" s="263"/>
      <c r="Q374" s="264"/>
      <c r="R374" s="264"/>
      <c r="S374" s="264"/>
      <c r="T374" s="264"/>
      <c r="U374" s="264"/>
      <c r="V374" s="261"/>
      <c r="W374" s="261"/>
      <c r="X374" s="261"/>
      <c r="Y374" s="313"/>
      <c r="Z374" s="313"/>
      <c r="AA374" s="1534"/>
      <c r="AB374" s="1534"/>
      <c r="AC374" s="1534"/>
      <c r="AD374" s="1534"/>
      <c r="AE374" s="1534"/>
      <c r="AF374" s="1534"/>
      <c r="AG374" s="1534"/>
      <c r="AH374" s="1534"/>
      <c r="AI374" s="1534"/>
      <c r="AJ374" s="1534"/>
      <c r="AK374" s="1534"/>
      <c r="AL374" s="1534"/>
      <c r="AM374" s="1534"/>
      <c r="AN374" s="1534"/>
      <c r="AO374" s="1534"/>
      <c r="AP374" s="1534"/>
      <c r="AQ374" s="1534"/>
      <c r="AR374" s="1534"/>
      <c r="AS374" s="1534"/>
      <c r="AT374" s="1534"/>
      <c r="AU374" s="1534"/>
      <c r="AV374" s="1534"/>
      <c r="AW374" s="1534"/>
      <c r="AX374" s="1534"/>
      <c r="AY374" s="1534"/>
      <c r="AZ374" s="1534"/>
      <c r="BA374" s="1534"/>
      <c r="BB374" s="1534"/>
      <c r="BC374" s="1534"/>
      <c r="BD374" s="1534"/>
      <c r="BE374" s="1534"/>
      <c r="BF374" s="1534"/>
      <c r="BG374" s="1534"/>
      <c r="BH374" s="1534"/>
      <c r="BI374" s="1534"/>
      <c r="BJ374" s="1534"/>
      <c r="BK374" s="1534"/>
      <c r="BL374" s="1534"/>
      <c r="BM374" s="1534"/>
      <c r="BN374" s="1534"/>
      <c r="BO374" s="1534"/>
      <c r="BP374" s="1534"/>
      <c r="BQ374" s="1534"/>
      <c r="BR374" s="1534"/>
      <c r="BS374" s="1534"/>
      <c r="BT374" s="1534"/>
      <c r="BU374" s="1534"/>
      <c r="BV374" s="1534"/>
      <c r="BW374" s="1534"/>
      <c r="BX374" s="1534"/>
      <c r="BY374" s="1534"/>
      <c r="BZ374" s="1534"/>
      <c r="CA374" s="1534"/>
      <c r="CB374" s="1534"/>
      <c r="CC374" s="1534"/>
      <c r="CD374" s="1534"/>
      <c r="CE374" s="1534"/>
      <c r="CF374" s="1534"/>
      <c r="CG374" s="1534"/>
      <c r="CH374" s="1534"/>
      <c r="CI374" s="1534"/>
      <c r="CJ374" s="1534"/>
      <c r="CK374" s="1534"/>
      <c r="CL374" s="1534"/>
      <c r="CM374" s="1534"/>
      <c r="CN374" s="1534"/>
      <c r="CO374" s="1534"/>
      <c r="CP374" s="1534"/>
      <c r="CQ374" s="1534"/>
      <c r="CR374" s="1534"/>
      <c r="CS374" s="1534"/>
      <c r="CT374" s="1534"/>
    </row>
    <row r="375" spans="1:98" s="1535" customFormat="1" ht="15.75" customHeight="1" x14ac:dyDescent="0.35">
      <c r="A375" s="261"/>
      <c r="B375" s="261"/>
      <c r="C375" s="261"/>
      <c r="D375" s="261"/>
      <c r="E375" s="261"/>
      <c r="F375" s="261"/>
      <c r="G375" s="261"/>
      <c r="H375" s="261"/>
      <c r="I375" s="261"/>
      <c r="J375" s="261"/>
      <c r="K375" s="261"/>
      <c r="L375" s="262"/>
      <c r="M375" s="261"/>
      <c r="N375" s="262"/>
      <c r="O375" s="263"/>
      <c r="P375" s="263"/>
      <c r="Q375" s="264"/>
      <c r="R375" s="264"/>
      <c r="S375" s="264"/>
      <c r="T375" s="264"/>
      <c r="U375" s="264"/>
      <c r="V375" s="261"/>
      <c r="W375" s="261"/>
      <c r="X375" s="261"/>
      <c r="Y375" s="313"/>
      <c r="Z375" s="313"/>
      <c r="AA375" s="1534"/>
      <c r="AB375" s="1534"/>
      <c r="AC375" s="1534"/>
      <c r="AD375" s="1534"/>
      <c r="AE375" s="1534"/>
      <c r="AF375" s="1534"/>
      <c r="AG375" s="1534"/>
      <c r="AH375" s="1534"/>
      <c r="AI375" s="1534"/>
      <c r="AJ375" s="1534"/>
      <c r="AK375" s="1534"/>
      <c r="AL375" s="1534"/>
      <c r="AM375" s="1534"/>
      <c r="AN375" s="1534"/>
      <c r="AO375" s="1534"/>
      <c r="AP375" s="1534"/>
      <c r="AQ375" s="1534"/>
      <c r="AR375" s="1534"/>
      <c r="AS375" s="1534"/>
      <c r="AT375" s="1534"/>
      <c r="AU375" s="1534"/>
      <c r="AV375" s="1534"/>
      <c r="AW375" s="1534"/>
      <c r="AX375" s="1534"/>
      <c r="AY375" s="1534"/>
      <c r="AZ375" s="1534"/>
      <c r="BA375" s="1534"/>
      <c r="BB375" s="1534"/>
      <c r="BC375" s="1534"/>
      <c r="BD375" s="1534"/>
      <c r="BE375" s="1534"/>
      <c r="BF375" s="1534"/>
      <c r="BG375" s="1534"/>
      <c r="BH375" s="1534"/>
      <c r="BI375" s="1534"/>
      <c r="BJ375" s="1534"/>
      <c r="BK375" s="1534"/>
      <c r="BL375" s="1534"/>
      <c r="BM375" s="1534"/>
      <c r="BN375" s="1534"/>
      <c r="BO375" s="1534"/>
      <c r="BP375" s="1534"/>
      <c r="BQ375" s="1534"/>
      <c r="BR375" s="1534"/>
      <c r="BS375" s="1534"/>
      <c r="BT375" s="1534"/>
      <c r="BU375" s="1534"/>
      <c r="BV375" s="1534"/>
      <c r="BW375" s="1534"/>
      <c r="BX375" s="1534"/>
      <c r="BY375" s="1534"/>
      <c r="BZ375" s="1534"/>
      <c r="CA375" s="1534"/>
      <c r="CB375" s="1534"/>
      <c r="CC375" s="1534"/>
      <c r="CD375" s="1534"/>
      <c r="CE375" s="1534"/>
      <c r="CF375" s="1534"/>
      <c r="CG375" s="1534"/>
      <c r="CH375" s="1534"/>
      <c r="CI375" s="1534"/>
      <c r="CJ375" s="1534"/>
      <c r="CK375" s="1534"/>
      <c r="CL375" s="1534"/>
      <c r="CM375" s="1534"/>
      <c r="CN375" s="1534"/>
      <c r="CO375" s="1534"/>
      <c r="CP375" s="1534"/>
      <c r="CQ375" s="1534"/>
      <c r="CR375" s="1534"/>
      <c r="CS375" s="1534"/>
      <c r="CT375" s="1534"/>
    </row>
    <row r="376" spans="1:98" s="1535" customFormat="1" ht="15.75" customHeight="1" x14ac:dyDescent="0.35">
      <c r="A376" s="261"/>
      <c r="B376" s="261"/>
      <c r="C376" s="261"/>
      <c r="D376" s="261"/>
      <c r="E376" s="261"/>
      <c r="F376" s="261"/>
      <c r="G376" s="261"/>
      <c r="H376" s="261"/>
      <c r="I376" s="261"/>
      <c r="J376" s="261"/>
      <c r="K376" s="261"/>
      <c r="L376" s="262"/>
      <c r="M376" s="261"/>
      <c r="N376" s="262"/>
      <c r="O376" s="263"/>
      <c r="P376" s="263"/>
      <c r="Q376" s="264"/>
      <c r="R376" s="264"/>
      <c r="S376" s="264"/>
      <c r="T376" s="264"/>
      <c r="U376" s="264"/>
      <c r="V376" s="261"/>
      <c r="W376" s="261"/>
      <c r="X376" s="261"/>
      <c r="Y376" s="313"/>
      <c r="Z376" s="313"/>
      <c r="AA376" s="1534"/>
      <c r="AB376" s="1534"/>
      <c r="AC376" s="1534"/>
      <c r="AD376" s="1534"/>
      <c r="AE376" s="1534"/>
      <c r="AF376" s="1534"/>
      <c r="AG376" s="1534"/>
      <c r="AH376" s="1534"/>
      <c r="AI376" s="1534"/>
      <c r="AJ376" s="1534"/>
      <c r="AK376" s="1534"/>
      <c r="AL376" s="1534"/>
      <c r="AM376" s="1534"/>
      <c r="AN376" s="1534"/>
      <c r="AO376" s="1534"/>
      <c r="AP376" s="1534"/>
      <c r="AQ376" s="1534"/>
      <c r="AR376" s="1534"/>
      <c r="AS376" s="1534"/>
      <c r="AT376" s="1534"/>
      <c r="AU376" s="1534"/>
      <c r="AV376" s="1534"/>
      <c r="AW376" s="1534"/>
      <c r="AX376" s="1534"/>
      <c r="AY376" s="1534"/>
      <c r="AZ376" s="1534"/>
      <c r="BA376" s="1534"/>
      <c r="BB376" s="1534"/>
      <c r="BC376" s="1534"/>
      <c r="BD376" s="1534"/>
      <c r="BE376" s="1534"/>
      <c r="BF376" s="1534"/>
      <c r="BG376" s="1534"/>
      <c r="BH376" s="1534"/>
      <c r="BI376" s="1534"/>
      <c r="BJ376" s="1534"/>
      <c r="BK376" s="1534"/>
      <c r="BL376" s="1534"/>
      <c r="BM376" s="1534"/>
      <c r="BN376" s="1534"/>
      <c r="BO376" s="1534"/>
      <c r="BP376" s="1534"/>
      <c r="BQ376" s="1534"/>
      <c r="BR376" s="1534"/>
      <c r="BS376" s="1534"/>
      <c r="BT376" s="1534"/>
      <c r="BU376" s="1534"/>
      <c r="BV376" s="1534"/>
      <c r="BW376" s="1534"/>
      <c r="BX376" s="1534"/>
      <c r="BY376" s="1534"/>
      <c r="BZ376" s="1534"/>
      <c r="CA376" s="1534"/>
      <c r="CB376" s="1534"/>
      <c r="CC376" s="1534"/>
      <c r="CD376" s="1534"/>
      <c r="CE376" s="1534"/>
      <c r="CF376" s="1534"/>
      <c r="CG376" s="1534"/>
      <c r="CH376" s="1534"/>
      <c r="CI376" s="1534"/>
      <c r="CJ376" s="1534"/>
      <c r="CK376" s="1534"/>
      <c r="CL376" s="1534"/>
      <c r="CM376" s="1534"/>
      <c r="CN376" s="1534"/>
      <c r="CO376" s="1534"/>
      <c r="CP376" s="1534"/>
      <c r="CQ376" s="1534"/>
      <c r="CR376" s="1534"/>
      <c r="CS376" s="1534"/>
      <c r="CT376" s="1534"/>
    </row>
    <row r="377" spans="1:98" s="1535" customFormat="1" ht="15.75" customHeight="1" x14ac:dyDescent="0.35">
      <c r="A377" s="261"/>
      <c r="B377" s="261"/>
      <c r="C377" s="261"/>
      <c r="D377" s="261"/>
      <c r="E377" s="261"/>
      <c r="F377" s="261"/>
      <c r="G377" s="261"/>
      <c r="H377" s="261"/>
      <c r="I377" s="261"/>
      <c r="J377" s="261"/>
      <c r="K377" s="261"/>
      <c r="L377" s="262"/>
      <c r="M377" s="261"/>
      <c r="N377" s="262"/>
      <c r="O377" s="263"/>
      <c r="P377" s="263"/>
      <c r="Q377" s="264"/>
      <c r="R377" s="264"/>
      <c r="S377" s="264"/>
      <c r="T377" s="264"/>
      <c r="U377" s="264"/>
      <c r="V377" s="261"/>
      <c r="W377" s="261"/>
      <c r="X377" s="261"/>
      <c r="Y377" s="313"/>
      <c r="Z377" s="313"/>
      <c r="AA377" s="1534"/>
      <c r="AB377" s="1534"/>
      <c r="AC377" s="1534"/>
      <c r="AD377" s="1534"/>
      <c r="AE377" s="1534"/>
      <c r="AF377" s="1534"/>
      <c r="AG377" s="1534"/>
      <c r="AH377" s="1534"/>
      <c r="AI377" s="1534"/>
      <c r="AJ377" s="1534"/>
      <c r="AK377" s="1534"/>
      <c r="AL377" s="1534"/>
      <c r="AM377" s="1534"/>
      <c r="AN377" s="1534"/>
      <c r="AO377" s="1534"/>
      <c r="AP377" s="1534"/>
      <c r="AQ377" s="1534"/>
      <c r="AR377" s="1534"/>
      <c r="AS377" s="1534"/>
      <c r="AT377" s="1534"/>
      <c r="AU377" s="1534"/>
      <c r="AV377" s="1534"/>
      <c r="AW377" s="1534"/>
      <c r="AX377" s="1534"/>
      <c r="AY377" s="1534"/>
      <c r="AZ377" s="1534"/>
      <c r="BA377" s="1534"/>
      <c r="BB377" s="1534"/>
      <c r="BC377" s="1534"/>
      <c r="BD377" s="1534"/>
      <c r="BE377" s="1534"/>
      <c r="BF377" s="1534"/>
      <c r="BG377" s="1534"/>
      <c r="BH377" s="1534"/>
      <c r="BI377" s="1534"/>
      <c r="BJ377" s="1534"/>
      <c r="BK377" s="1534"/>
      <c r="BL377" s="1534"/>
      <c r="BM377" s="1534"/>
      <c r="BN377" s="1534"/>
      <c r="BO377" s="1534"/>
      <c r="BP377" s="1534"/>
      <c r="BQ377" s="1534"/>
      <c r="BR377" s="1534"/>
      <c r="BS377" s="1534"/>
      <c r="BT377" s="1534"/>
      <c r="BU377" s="1534"/>
      <c r="BV377" s="1534"/>
      <c r="BW377" s="1534"/>
      <c r="BX377" s="1534"/>
      <c r="BY377" s="1534"/>
      <c r="BZ377" s="1534"/>
      <c r="CA377" s="1534"/>
      <c r="CB377" s="1534"/>
      <c r="CC377" s="1534"/>
      <c r="CD377" s="1534"/>
      <c r="CE377" s="1534"/>
      <c r="CF377" s="1534"/>
      <c r="CG377" s="1534"/>
      <c r="CH377" s="1534"/>
      <c r="CI377" s="1534"/>
      <c r="CJ377" s="1534"/>
      <c r="CK377" s="1534"/>
      <c r="CL377" s="1534"/>
      <c r="CM377" s="1534"/>
      <c r="CN377" s="1534"/>
      <c r="CO377" s="1534"/>
      <c r="CP377" s="1534"/>
      <c r="CQ377" s="1534"/>
      <c r="CR377" s="1534"/>
      <c r="CS377" s="1534"/>
      <c r="CT377" s="1534"/>
    </row>
    <row r="378" spans="1:98" s="1535" customFormat="1" ht="15.75" customHeight="1" x14ac:dyDescent="0.35">
      <c r="A378" s="261"/>
      <c r="B378" s="261"/>
      <c r="C378" s="261"/>
      <c r="D378" s="261"/>
      <c r="E378" s="261"/>
      <c r="F378" s="261"/>
      <c r="G378" s="261"/>
      <c r="H378" s="261"/>
      <c r="I378" s="261"/>
      <c r="J378" s="261"/>
      <c r="K378" s="261"/>
      <c r="L378" s="262"/>
      <c r="M378" s="261"/>
      <c r="N378" s="262"/>
      <c r="O378" s="263"/>
      <c r="P378" s="263"/>
      <c r="Q378" s="264"/>
      <c r="R378" s="264"/>
      <c r="S378" s="264"/>
      <c r="T378" s="264"/>
      <c r="U378" s="264"/>
      <c r="V378" s="261"/>
      <c r="W378" s="261"/>
      <c r="X378" s="261"/>
      <c r="Y378" s="313"/>
      <c r="Z378" s="313"/>
      <c r="AA378" s="1534"/>
      <c r="AB378" s="1534"/>
      <c r="AC378" s="1534"/>
      <c r="AD378" s="1534"/>
      <c r="AE378" s="1534"/>
      <c r="AF378" s="1534"/>
      <c r="AG378" s="1534"/>
      <c r="AH378" s="1534"/>
      <c r="AI378" s="1534"/>
      <c r="AJ378" s="1534"/>
      <c r="AK378" s="1534"/>
      <c r="AL378" s="1534"/>
      <c r="AM378" s="1534"/>
      <c r="AN378" s="1534"/>
      <c r="AO378" s="1534"/>
      <c r="AP378" s="1534"/>
      <c r="AQ378" s="1534"/>
      <c r="AR378" s="1534"/>
      <c r="AS378" s="1534"/>
      <c r="AT378" s="1534"/>
      <c r="AU378" s="1534"/>
      <c r="AV378" s="1534"/>
      <c r="AW378" s="1534"/>
      <c r="AX378" s="1534"/>
      <c r="AY378" s="1534"/>
      <c r="AZ378" s="1534"/>
      <c r="BA378" s="1534"/>
      <c r="BB378" s="1534"/>
      <c r="BC378" s="1534"/>
      <c r="BD378" s="1534"/>
      <c r="BE378" s="1534"/>
      <c r="BF378" s="1534"/>
      <c r="BG378" s="1534"/>
      <c r="BH378" s="1534"/>
      <c r="BI378" s="1534"/>
      <c r="BJ378" s="1534"/>
      <c r="BK378" s="1534"/>
      <c r="BL378" s="1534"/>
      <c r="BM378" s="1534"/>
      <c r="BN378" s="1534"/>
      <c r="BO378" s="1534"/>
      <c r="BP378" s="1534"/>
      <c r="BQ378" s="1534"/>
      <c r="BR378" s="1534"/>
      <c r="BS378" s="1534"/>
      <c r="BT378" s="1534"/>
      <c r="BU378" s="1534"/>
      <c r="BV378" s="1534"/>
      <c r="BW378" s="1534"/>
      <c r="BX378" s="1534"/>
      <c r="BY378" s="1534"/>
      <c r="BZ378" s="1534"/>
      <c r="CA378" s="1534"/>
      <c r="CB378" s="1534"/>
      <c r="CC378" s="1534"/>
      <c r="CD378" s="1534"/>
      <c r="CE378" s="1534"/>
      <c r="CF378" s="1534"/>
      <c r="CG378" s="1534"/>
      <c r="CH378" s="1534"/>
      <c r="CI378" s="1534"/>
      <c r="CJ378" s="1534"/>
      <c r="CK378" s="1534"/>
      <c r="CL378" s="1534"/>
      <c r="CM378" s="1534"/>
      <c r="CN378" s="1534"/>
      <c r="CO378" s="1534"/>
      <c r="CP378" s="1534"/>
      <c r="CQ378" s="1534"/>
      <c r="CR378" s="1534"/>
      <c r="CS378" s="1534"/>
      <c r="CT378" s="1534"/>
    </row>
    <row r="379" spans="1:98" s="1535" customFormat="1" ht="15.75" customHeight="1" x14ac:dyDescent="0.35">
      <c r="A379" s="261"/>
      <c r="B379" s="261"/>
      <c r="C379" s="261"/>
      <c r="D379" s="261"/>
      <c r="E379" s="261"/>
      <c r="F379" s="261"/>
      <c r="G379" s="261"/>
      <c r="H379" s="261"/>
      <c r="I379" s="261"/>
      <c r="J379" s="261"/>
      <c r="K379" s="261"/>
      <c r="L379" s="262"/>
      <c r="M379" s="261"/>
      <c r="N379" s="262"/>
      <c r="O379" s="263"/>
      <c r="P379" s="263"/>
      <c r="Q379" s="264"/>
      <c r="R379" s="264"/>
      <c r="S379" s="264"/>
      <c r="T379" s="264"/>
      <c r="U379" s="264"/>
      <c r="V379" s="261"/>
      <c r="W379" s="261"/>
      <c r="X379" s="261"/>
      <c r="Y379" s="313"/>
      <c r="Z379" s="313"/>
      <c r="AA379" s="1534"/>
      <c r="AB379" s="1534"/>
      <c r="AC379" s="1534"/>
      <c r="AD379" s="1534"/>
      <c r="AE379" s="1534"/>
      <c r="AF379" s="1534"/>
      <c r="AG379" s="1534"/>
      <c r="AH379" s="1534"/>
      <c r="AI379" s="1534"/>
      <c r="AJ379" s="1534"/>
      <c r="AK379" s="1534"/>
      <c r="AL379" s="1534"/>
      <c r="AM379" s="1534"/>
      <c r="AN379" s="1534"/>
      <c r="AO379" s="1534"/>
      <c r="AP379" s="1534"/>
      <c r="AQ379" s="1534"/>
      <c r="AR379" s="1534"/>
      <c r="AS379" s="1534"/>
      <c r="AT379" s="1534"/>
      <c r="AU379" s="1534"/>
      <c r="AV379" s="1534"/>
      <c r="AW379" s="1534"/>
      <c r="AX379" s="1534"/>
      <c r="AY379" s="1534"/>
      <c r="AZ379" s="1534"/>
      <c r="BA379" s="1534"/>
      <c r="BB379" s="1534"/>
      <c r="BC379" s="1534"/>
      <c r="BD379" s="1534"/>
      <c r="BE379" s="1534"/>
      <c r="BF379" s="1534"/>
      <c r="BG379" s="1534"/>
      <c r="BH379" s="1534"/>
      <c r="BI379" s="1534"/>
      <c r="BJ379" s="1534"/>
      <c r="BK379" s="1534"/>
      <c r="BL379" s="1534"/>
      <c r="BM379" s="1534"/>
      <c r="BN379" s="1534"/>
      <c r="BO379" s="1534"/>
      <c r="BP379" s="1534"/>
      <c r="BQ379" s="1534"/>
      <c r="BR379" s="1534"/>
      <c r="BS379" s="1534"/>
      <c r="BT379" s="1534"/>
      <c r="BU379" s="1534"/>
      <c r="BV379" s="1534"/>
      <c r="BW379" s="1534"/>
      <c r="BX379" s="1534"/>
      <c r="BY379" s="1534"/>
      <c r="BZ379" s="1534"/>
      <c r="CA379" s="1534"/>
      <c r="CB379" s="1534"/>
      <c r="CC379" s="1534"/>
      <c r="CD379" s="1534"/>
      <c r="CE379" s="1534"/>
      <c r="CF379" s="1534"/>
      <c r="CG379" s="1534"/>
      <c r="CH379" s="1534"/>
      <c r="CI379" s="1534"/>
      <c r="CJ379" s="1534"/>
      <c r="CK379" s="1534"/>
      <c r="CL379" s="1534"/>
      <c r="CM379" s="1534"/>
      <c r="CN379" s="1534"/>
      <c r="CO379" s="1534"/>
      <c r="CP379" s="1534"/>
      <c r="CQ379" s="1534"/>
      <c r="CR379" s="1534"/>
      <c r="CS379" s="1534"/>
      <c r="CT379" s="1534"/>
    </row>
    <row r="380" spans="1:98" s="1535" customFormat="1" ht="15.75" customHeight="1" x14ac:dyDescent="0.35">
      <c r="A380" s="261"/>
      <c r="B380" s="261"/>
      <c r="C380" s="261"/>
      <c r="D380" s="261"/>
      <c r="E380" s="261"/>
      <c r="F380" s="261"/>
      <c r="G380" s="261"/>
      <c r="H380" s="261"/>
      <c r="I380" s="261"/>
      <c r="J380" s="261"/>
      <c r="K380" s="261"/>
      <c r="L380" s="262"/>
      <c r="M380" s="261"/>
      <c r="N380" s="262"/>
      <c r="O380" s="263"/>
      <c r="P380" s="263"/>
      <c r="Q380" s="264"/>
      <c r="R380" s="264"/>
      <c r="S380" s="264"/>
      <c r="T380" s="264"/>
      <c r="U380" s="264"/>
      <c r="V380" s="261"/>
      <c r="W380" s="261"/>
      <c r="X380" s="261"/>
      <c r="Y380" s="313"/>
      <c r="Z380" s="313"/>
      <c r="AA380" s="1534"/>
      <c r="AB380" s="1534"/>
      <c r="AC380" s="1534"/>
      <c r="AD380" s="1534"/>
      <c r="AE380" s="1534"/>
      <c r="AF380" s="1534"/>
      <c r="AG380" s="1534"/>
      <c r="AH380" s="1534"/>
      <c r="AI380" s="1534"/>
      <c r="AJ380" s="1534"/>
      <c r="AK380" s="1534"/>
      <c r="AL380" s="1534"/>
      <c r="AM380" s="1534"/>
      <c r="AN380" s="1534"/>
      <c r="AO380" s="1534"/>
      <c r="AP380" s="1534"/>
      <c r="AQ380" s="1534"/>
      <c r="AR380" s="1534"/>
      <c r="AS380" s="1534"/>
      <c r="AT380" s="1534"/>
      <c r="AU380" s="1534"/>
      <c r="AV380" s="1534"/>
      <c r="AW380" s="1534"/>
      <c r="AX380" s="1534"/>
      <c r="AY380" s="1534"/>
      <c r="AZ380" s="1534"/>
      <c r="BA380" s="1534"/>
      <c r="BB380" s="1534"/>
      <c r="BC380" s="1534"/>
      <c r="BD380" s="1534"/>
      <c r="BE380" s="1534"/>
      <c r="BF380" s="1534"/>
      <c r="BG380" s="1534"/>
      <c r="BH380" s="1534"/>
      <c r="BI380" s="1534"/>
      <c r="BJ380" s="1534"/>
      <c r="BK380" s="1534"/>
      <c r="BL380" s="1534"/>
      <c r="BM380" s="1534"/>
      <c r="BN380" s="1534"/>
      <c r="BO380" s="1534"/>
      <c r="BP380" s="1534"/>
      <c r="BQ380" s="1534"/>
      <c r="BR380" s="1534"/>
      <c r="BS380" s="1534"/>
      <c r="BT380" s="1534"/>
      <c r="BU380" s="1534"/>
      <c r="BV380" s="1534"/>
      <c r="BW380" s="1534"/>
      <c r="BX380" s="1534"/>
      <c r="BY380" s="1534"/>
      <c r="BZ380" s="1534"/>
      <c r="CA380" s="1534"/>
      <c r="CB380" s="1534"/>
      <c r="CC380" s="1534"/>
      <c r="CD380" s="1534"/>
      <c r="CE380" s="1534"/>
      <c r="CF380" s="1534"/>
      <c r="CG380" s="1534"/>
      <c r="CH380" s="1534"/>
      <c r="CI380" s="1534"/>
      <c r="CJ380" s="1534"/>
      <c r="CK380" s="1534"/>
      <c r="CL380" s="1534"/>
      <c r="CM380" s="1534"/>
      <c r="CN380" s="1534"/>
      <c r="CO380" s="1534"/>
      <c r="CP380" s="1534"/>
      <c r="CQ380" s="1534"/>
      <c r="CR380" s="1534"/>
      <c r="CS380" s="1534"/>
      <c r="CT380" s="1534"/>
    </row>
    <row r="381" spans="1:98" ht="15.75" customHeight="1" x14ac:dyDescent="0.35">
      <c r="A381" s="261"/>
      <c r="B381" s="261"/>
      <c r="C381" s="261"/>
      <c r="D381" s="261"/>
      <c r="E381" s="261"/>
      <c r="F381" s="261"/>
      <c r="G381" s="261"/>
      <c r="H381" s="261"/>
      <c r="I381" s="261"/>
      <c r="J381" s="261"/>
      <c r="K381" s="261"/>
      <c r="L381" s="262"/>
      <c r="M381" s="261"/>
      <c r="N381" s="262"/>
      <c r="O381" s="263"/>
      <c r="P381" s="263"/>
      <c r="Q381" s="264"/>
      <c r="R381" s="264"/>
      <c r="S381" s="264"/>
      <c r="T381" s="264"/>
      <c r="U381" s="264"/>
      <c r="V381" s="261"/>
      <c r="W381" s="261"/>
      <c r="X381" s="261"/>
      <c r="Y381" s="313"/>
      <c r="Z381" s="313"/>
    </row>
    <row r="382" spans="1:98" ht="15.75" customHeight="1" x14ac:dyDescent="0.35">
      <c r="A382" s="261"/>
      <c r="B382" s="261"/>
      <c r="C382" s="261"/>
      <c r="D382" s="261"/>
      <c r="E382" s="261"/>
      <c r="F382" s="261"/>
      <c r="G382" s="261"/>
      <c r="H382" s="261"/>
      <c r="I382" s="261"/>
      <c r="J382" s="261"/>
      <c r="K382" s="261"/>
      <c r="L382" s="262"/>
      <c r="M382" s="261"/>
      <c r="N382" s="262"/>
      <c r="O382" s="263"/>
      <c r="P382" s="263"/>
      <c r="Q382" s="264"/>
      <c r="R382" s="264"/>
      <c r="S382" s="264"/>
      <c r="T382" s="264"/>
      <c r="U382" s="264"/>
      <c r="V382" s="261"/>
      <c r="W382" s="261"/>
      <c r="X382" s="261"/>
      <c r="Y382" s="313"/>
      <c r="Z382" s="313"/>
    </row>
    <row r="383" spans="1:98" ht="15.75" customHeight="1" x14ac:dyDescent="0.35">
      <c r="A383" s="261"/>
      <c r="B383" s="261"/>
      <c r="C383" s="261"/>
      <c r="D383" s="261"/>
      <c r="E383" s="261"/>
      <c r="F383" s="261"/>
      <c r="G383" s="261"/>
      <c r="H383" s="261"/>
      <c r="I383" s="261"/>
      <c r="J383" s="261"/>
      <c r="K383" s="261"/>
      <c r="L383" s="262"/>
      <c r="M383" s="261"/>
      <c r="N383" s="262"/>
      <c r="O383" s="263"/>
      <c r="P383" s="263"/>
      <c r="Q383" s="264"/>
      <c r="R383" s="264"/>
      <c r="S383" s="264"/>
      <c r="T383" s="264"/>
      <c r="U383" s="264"/>
      <c r="V383" s="261"/>
      <c r="W383" s="261"/>
      <c r="X383" s="261"/>
      <c r="Y383" s="313"/>
      <c r="Z383" s="313"/>
    </row>
    <row r="384" spans="1:98" ht="15.75" customHeight="1" x14ac:dyDescent="0.35">
      <c r="A384" s="261"/>
      <c r="B384" s="261"/>
      <c r="C384" s="261"/>
      <c r="D384" s="261"/>
      <c r="E384" s="261"/>
      <c r="F384" s="261"/>
      <c r="G384" s="261"/>
      <c r="H384" s="261"/>
      <c r="I384" s="261"/>
      <c r="J384" s="261"/>
      <c r="K384" s="261"/>
      <c r="L384" s="262"/>
      <c r="M384" s="261"/>
      <c r="N384" s="262"/>
      <c r="O384" s="263"/>
      <c r="P384" s="263"/>
      <c r="Q384" s="264"/>
      <c r="R384" s="264"/>
      <c r="S384" s="264"/>
      <c r="T384" s="264"/>
      <c r="U384" s="264"/>
      <c r="V384" s="261"/>
      <c r="W384" s="261"/>
      <c r="X384" s="261"/>
      <c r="Y384" s="313"/>
      <c r="Z384" s="313"/>
    </row>
    <row r="385" spans="1:26" ht="15.75" customHeight="1" x14ac:dyDescent="0.35">
      <c r="A385" s="261"/>
      <c r="B385" s="261"/>
      <c r="C385" s="261"/>
      <c r="D385" s="261"/>
      <c r="E385" s="261"/>
      <c r="F385" s="261"/>
      <c r="G385" s="261"/>
      <c r="H385" s="261"/>
      <c r="I385" s="261"/>
      <c r="J385" s="261"/>
      <c r="K385" s="261"/>
      <c r="L385" s="262"/>
      <c r="M385" s="261"/>
      <c r="N385" s="262"/>
      <c r="O385" s="263"/>
      <c r="P385" s="263"/>
      <c r="Q385" s="264"/>
      <c r="R385" s="264"/>
      <c r="S385" s="264"/>
      <c r="T385" s="264"/>
      <c r="U385" s="264"/>
      <c r="V385" s="261"/>
      <c r="W385" s="261"/>
      <c r="X385" s="261"/>
      <c r="Y385" s="313"/>
      <c r="Z385" s="313"/>
    </row>
    <row r="386" spans="1:26" ht="15.75" customHeight="1" x14ac:dyDescent="0.35">
      <c r="A386" s="261"/>
      <c r="B386" s="261"/>
      <c r="C386" s="261"/>
      <c r="D386" s="261"/>
      <c r="E386" s="261"/>
      <c r="F386" s="261"/>
      <c r="G386" s="261"/>
      <c r="H386" s="261"/>
      <c r="I386" s="261"/>
      <c r="J386" s="261"/>
      <c r="K386" s="261"/>
      <c r="L386" s="262"/>
      <c r="M386" s="261"/>
      <c r="N386" s="262"/>
      <c r="O386" s="263"/>
      <c r="P386" s="263"/>
      <c r="Q386" s="264"/>
      <c r="R386" s="264"/>
      <c r="S386" s="264"/>
      <c r="T386" s="264"/>
      <c r="U386" s="264"/>
      <c r="V386" s="261"/>
      <c r="W386" s="261"/>
      <c r="X386" s="261"/>
      <c r="Y386" s="313"/>
      <c r="Z386" s="313"/>
    </row>
    <row r="387" spans="1:26" ht="15.75" customHeight="1" x14ac:dyDescent="0.35">
      <c r="A387" s="261"/>
      <c r="B387" s="261"/>
      <c r="C387" s="261"/>
      <c r="D387" s="261"/>
      <c r="E387" s="261"/>
      <c r="F387" s="261"/>
      <c r="G387" s="261"/>
      <c r="H387" s="261"/>
      <c r="I387" s="261"/>
      <c r="J387" s="261"/>
      <c r="K387" s="261"/>
      <c r="L387" s="262"/>
      <c r="M387" s="261"/>
      <c r="N387" s="262"/>
      <c r="O387" s="263"/>
      <c r="P387" s="263"/>
      <c r="Q387" s="264"/>
      <c r="R387" s="264"/>
      <c r="S387" s="264"/>
      <c r="T387" s="264"/>
      <c r="U387" s="264"/>
      <c r="V387" s="261"/>
      <c r="W387" s="261"/>
      <c r="X387" s="261"/>
      <c r="Y387" s="313"/>
      <c r="Z387" s="313"/>
    </row>
    <row r="388" spans="1:26" ht="15.75" customHeight="1" x14ac:dyDescent="0.35">
      <c r="A388" s="261"/>
      <c r="B388" s="261"/>
      <c r="C388" s="261"/>
      <c r="D388" s="261"/>
      <c r="E388" s="261"/>
      <c r="F388" s="261"/>
      <c r="G388" s="261"/>
      <c r="H388" s="261"/>
      <c r="I388" s="261"/>
      <c r="J388" s="261"/>
      <c r="K388" s="261"/>
      <c r="L388" s="262"/>
      <c r="M388" s="261"/>
      <c r="N388" s="262"/>
      <c r="O388" s="263"/>
      <c r="P388" s="263"/>
      <c r="Q388" s="264"/>
      <c r="R388" s="264"/>
      <c r="S388" s="264"/>
      <c r="T388" s="264"/>
      <c r="U388" s="264"/>
      <c r="V388" s="261"/>
      <c r="W388" s="261"/>
      <c r="X388" s="261"/>
      <c r="Y388" s="313"/>
      <c r="Z388" s="313"/>
    </row>
    <row r="389" spans="1:26" ht="15.75" customHeight="1" x14ac:dyDescent="0.35">
      <c r="A389" s="261"/>
      <c r="B389" s="261"/>
      <c r="C389" s="261"/>
      <c r="D389" s="261"/>
      <c r="E389" s="261"/>
      <c r="F389" s="261"/>
      <c r="G389" s="261"/>
      <c r="H389" s="261"/>
      <c r="I389" s="261"/>
      <c r="J389" s="261"/>
      <c r="K389" s="261"/>
      <c r="L389" s="262"/>
      <c r="M389" s="261"/>
      <c r="N389" s="262"/>
      <c r="O389" s="263"/>
      <c r="P389" s="263"/>
      <c r="Q389" s="264"/>
      <c r="R389" s="264"/>
      <c r="S389" s="264"/>
      <c r="T389" s="264"/>
      <c r="U389" s="264"/>
      <c r="V389" s="261"/>
      <c r="W389" s="261"/>
      <c r="X389" s="261"/>
      <c r="Y389" s="313"/>
      <c r="Z389" s="313"/>
    </row>
    <row r="390" spans="1:26" ht="15.75" customHeight="1" x14ac:dyDescent="0.35">
      <c r="A390" s="261"/>
      <c r="B390" s="261"/>
      <c r="C390" s="261"/>
      <c r="D390" s="261"/>
      <c r="E390" s="261"/>
      <c r="F390" s="261"/>
      <c r="G390" s="261"/>
      <c r="H390" s="261"/>
      <c r="I390" s="261"/>
      <c r="J390" s="261"/>
      <c r="K390" s="261"/>
      <c r="L390" s="262"/>
      <c r="M390" s="261"/>
      <c r="N390" s="262"/>
      <c r="O390" s="263"/>
      <c r="P390" s="263"/>
      <c r="Q390" s="264"/>
      <c r="R390" s="264"/>
      <c r="S390" s="264"/>
      <c r="T390" s="264"/>
      <c r="U390" s="264"/>
      <c r="V390" s="261"/>
      <c r="W390" s="261"/>
      <c r="X390" s="261"/>
      <c r="Y390" s="313"/>
      <c r="Z390" s="313"/>
    </row>
    <row r="391" spans="1:26" ht="15.75" customHeight="1" x14ac:dyDescent="0.35">
      <c r="A391" s="261"/>
      <c r="B391" s="261"/>
      <c r="C391" s="261"/>
      <c r="D391" s="261"/>
      <c r="E391" s="261"/>
      <c r="F391" s="261"/>
      <c r="G391" s="261"/>
      <c r="H391" s="261"/>
      <c r="I391" s="261"/>
      <c r="J391" s="261"/>
      <c r="K391" s="261"/>
      <c r="L391" s="262"/>
      <c r="M391" s="261"/>
      <c r="N391" s="262"/>
      <c r="O391" s="263"/>
      <c r="P391" s="263"/>
      <c r="Q391" s="264"/>
      <c r="R391" s="264"/>
      <c r="S391" s="264"/>
      <c r="T391" s="264"/>
      <c r="U391" s="264"/>
      <c r="V391" s="261"/>
      <c r="W391" s="261"/>
      <c r="X391" s="261"/>
      <c r="Y391" s="313"/>
      <c r="Z391" s="313"/>
    </row>
    <row r="392" spans="1:26" ht="15.75" customHeight="1" x14ac:dyDescent="0.35">
      <c r="A392" s="261"/>
      <c r="B392" s="261"/>
      <c r="C392" s="261"/>
      <c r="D392" s="261"/>
      <c r="E392" s="261"/>
      <c r="F392" s="261"/>
      <c r="G392" s="261"/>
      <c r="H392" s="261"/>
      <c r="I392" s="261"/>
      <c r="J392" s="261"/>
      <c r="K392" s="261"/>
      <c r="L392" s="262"/>
      <c r="M392" s="261"/>
      <c r="N392" s="262"/>
      <c r="O392" s="263"/>
      <c r="P392" s="263"/>
      <c r="Q392" s="264"/>
      <c r="R392" s="264"/>
      <c r="S392" s="264"/>
      <c r="T392" s="264"/>
      <c r="U392" s="264"/>
      <c r="V392" s="261"/>
      <c r="W392" s="261"/>
      <c r="X392" s="261"/>
      <c r="Y392" s="313"/>
      <c r="Z392" s="313"/>
    </row>
    <row r="393" spans="1:26" ht="15.75" customHeight="1" x14ac:dyDescent="0.35">
      <c r="A393" s="261"/>
      <c r="B393" s="261"/>
      <c r="C393" s="261"/>
      <c r="D393" s="261"/>
      <c r="E393" s="261"/>
      <c r="F393" s="261"/>
      <c r="G393" s="261"/>
      <c r="H393" s="261"/>
      <c r="I393" s="261"/>
      <c r="J393" s="261"/>
      <c r="K393" s="261"/>
      <c r="L393" s="262"/>
      <c r="M393" s="261"/>
      <c r="N393" s="262"/>
      <c r="O393" s="263"/>
      <c r="P393" s="263"/>
      <c r="Q393" s="264"/>
      <c r="R393" s="264"/>
      <c r="S393" s="264"/>
      <c r="T393" s="264"/>
      <c r="U393" s="264"/>
      <c r="V393" s="261"/>
      <c r="W393" s="261"/>
      <c r="X393" s="261"/>
      <c r="Y393" s="313"/>
      <c r="Z393" s="313"/>
    </row>
    <row r="394" spans="1:26" ht="15.75" customHeight="1" x14ac:dyDescent="0.35">
      <c r="A394" s="261"/>
      <c r="B394" s="261"/>
      <c r="C394" s="261"/>
      <c r="D394" s="261"/>
      <c r="E394" s="261"/>
      <c r="F394" s="261"/>
      <c r="G394" s="261"/>
      <c r="H394" s="261"/>
      <c r="I394" s="261"/>
      <c r="J394" s="261"/>
      <c r="K394" s="261"/>
      <c r="L394" s="262"/>
      <c r="M394" s="261"/>
      <c r="N394" s="262"/>
      <c r="O394" s="263"/>
      <c r="P394" s="263"/>
      <c r="Q394" s="264"/>
      <c r="R394" s="264"/>
      <c r="S394" s="264"/>
      <c r="T394" s="264"/>
      <c r="U394" s="264"/>
      <c r="V394" s="261"/>
      <c r="W394" s="261"/>
      <c r="X394" s="261"/>
      <c r="Y394" s="313"/>
      <c r="Z394" s="313"/>
    </row>
    <row r="395" spans="1:26" ht="15.75" customHeight="1" x14ac:dyDescent="0.35">
      <c r="A395" s="261"/>
      <c r="B395" s="261"/>
      <c r="C395" s="261"/>
      <c r="D395" s="261"/>
      <c r="E395" s="261"/>
      <c r="F395" s="261"/>
      <c r="G395" s="261"/>
      <c r="H395" s="261"/>
      <c r="I395" s="261"/>
      <c r="J395" s="261"/>
      <c r="K395" s="261"/>
      <c r="L395" s="262"/>
      <c r="M395" s="261"/>
      <c r="N395" s="262"/>
      <c r="O395" s="263"/>
      <c r="P395" s="263"/>
      <c r="Q395" s="264"/>
      <c r="R395" s="264"/>
      <c r="S395" s="264"/>
      <c r="T395" s="264"/>
      <c r="U395" s="264"/>
      <c r="V395" s="261"/>
      <c r="W395" s="261"/>
      <c r="X395" s="261"/>
      <c r="Y395" s="313"/>
      <c r="Z395" s="313"/>
    </row>
    <row r="396" spans="1:26" ht="15.75" customHeight="1" x14ac:dyDescent="0.35">
      <c r="A396" s="261"/>
      <c r="B396" s="261"/>
      <c r="C396" s="261"/>
      <c r="D396" s="261"/>
      <c r="E396" s="261"/>
      <c r="F396" s="261"/>
      <c r="G396" s="261"/>
      <c r="H396" s="261"/>
      <c r="I396" s="261"/>
      <c r="J396" s="261"/>
      <c r="K396" s="261"/>
      <c r="L396" s="262"/>
      <c r="M396" s="261"/>
      <c r="N396" s="262"/>
      <c r="O396" s="263"/>
      <c r="P396" s="263"/>
      <c r="Q396" s="264"/>
      <c r="R396" s="264"/>
      <c r="S396" s="264"/>
      <c r="T396" s="264"/>
      <c r="U396" s="264"/>
      <c r="V396" s="261"/>
      <c r="W396" s="261"/>
      <c r="X396" s="261"/>
      <c r="Y396" s="313"/>
      <c r="Z396" s="313"/>
    </row>
    <row r="397" spans="1:26" ht="15.75" customHeight="1" x14ac:dyDescent="0.35">
      <c r="A397" s="261"/>
      <c r="B397" s="261"/>
      <c r="C397" s="261"/>
      <c r="D397" s="261"/>
      <c r="E397" s="261"/>
      <c r="F397" s="261"/>
      <c r="G397" s="261"/>
      <c r="H397" s="261"/>
      <c r="I397" s="261"/>
      <c r="J397" s="261"/>
      <c r="K397" s="261"/>
      <c r="L397" s="262"/>
      <c r="M397" s="261"/>
      <c r="N397" s="262"/>
      <c r="O397" s="263"/>
      <c r="P397" s="263"/>
      <c r="Q397" s="264"/>
      <c r="R397" s="264"/>
      <c r="S397" s="264"/>
      <c r="T397" s="264"/>
      <c r="U397" s="264"/>
      <c r="V397" s="261"/>
      <c r="W397" s="261"/>
      <c r="X397" s="261"/>
      <c r="Y397" s="313"/>
      <c r="Z397" s="313"/>
    </row>
    <row r="398" spans="1:26" ht="15.75" customHeight="1" x14ac:dyDescent="0.35">
      <c r="A398" s="261"/>
      <c r="B398" s="261"/>
      <c r="C398" s="261"/>
      <c r="D398" s="261"/>
      <c r="E398" s="261"/>
      <c r="F398" s="261"/>
      <c r="G398" s="261"/>
      <c r="H398" s="261"/>
      <c r="I398" s="261"/>
      <c r="J398" s="261"/>
      <c r="K398" s="261"/>
      <c r="L398" s="262"/>
      <c r="M398" s="261"/>
      <c r="N398" s="262"/>
      <c r="O398" s="263"/>
      <c r="P398" s="263"/>
      <c r="Q398" s="264"/>
      <c r="R398" s="264"/>
      <c r="S398" s="264"/>
      <c r="T398" s="264"/>
      <c r="U398" s="264"/>
      <c r="V398" s="261"/>
      <c r="W398" s="261"/>
      <c r="X398" s="261"/>
      <c r="Y398" s="313"/>
      <c r="Z398" s="313"/>
    </row>
    <row r="399" spans="1:26" ht="15.75" customHeight="1" x14ac:dyDescent="0.35">
      <c r="A399" s="261"/>
      <c r="B399" s="261"/>
      <c r="C399" s="261"/>
      <c r="D399" s="261"/>
      <c r="E399" s="261"/>
      <c r="F399" s="261"/>
      <c r="G399" s="261"/>
      <c r="H399" s="261"/>
      <c r="I399" s="261"/>
      <c r="J399" s="261"/>
      <c r="K399" s="261"/>
      <c r="L399" s="262"/>
      <c r="M399" s="261"/>
      <c r="N399" s="262"/>
      <c r="O399" s="263"/>
      <c r="P399" s="263"/>
      <c r="Q399" s="264"/>
      <c r="R399" s="264"/>
      <c r="S399" s="264"/>
      <c r="T399" s="264"/>
      <c r="U399" s="264"/>
      <c r="V399" s="261"/>
      <c r="W399" s="261"/>
      <c r="X399" s="261"/>
      <c r="Y399" s="313"/>
      <c r="Z399" s="313"/>
    </row>
    <row r="400" spans="1:26" ht="15.75" customHeight="1" x14ac:dyDescent="0.35">
      <c r="A400" s="261"/>
      <c r="B400" s="261"/>
      <c r="C400" s="261"/>
      <c r="D400" s="261"/>
      <c r="E400" s="261"/>
      <c r="F400" s="261"/>
      <c r="G400" s="261"/>
      <c r="H400" s="261"/>
      <c r="I400" s="261"/>
      <c r="J400" s="261"/>
      <c r="K400" s="261"/>
      <c r="L400" s="262"/>
      <c r="M400" s="261"/>
      <c r="N400" s="262"/>
      <c r="O400" s="263"/>
      <c r="P400" s="263"/>
      <c r="Q400" s="264"/>
      <c r="R400" s="264"/>
      <c r="S400" s="264"/>
      <c r="T400" s="264"/>
      <c r="U400" s="264"/>
      <c r="V400" s="261"/>
      <c r="W400" s="261"/>
      <c r="X400" s="261"/>
      <c r="Y400" s="313"/>
      <c r="Z400" s="313"/>
    </row>
    <row r="401" spans="1:26" ht="15.75" customHeight="1" x14ac:dyDescent="0.35">
      <c r="A401" s="261"/>
      <c r="B401" s="261"/>
      <c r="C401" s="261"/>
      <c r="D401" s="261"/>
      <c r="E401" s="261"/>
      <c r="F401" s="261"/>
      <c r="G401" s="261"/>
      <c r="H401" s="261"/>
      <c r="I401" s="261"/>
      <c r="J401" s="261"/>
      <c r="K401" s="261"/>
      <c r="L401" s="262"/>
      <c r="M401" s="261"/>
      <c r="N401" s="262"/>
      <c r="O401" s="263"/>
      <c r="P401" s="263"/>
      <c r="Q401" s="264"/>
      <c r="R401" s="264"/>
      <c r="S401" s="264"/>
      <c r="T401" s="264"/>
      <c r="U401" s="264"/>
      <c r="V401" s="261"/>
      <c r="W401" s="261"/>
      <c r="X401" s="261"/>
      <c r="Y401" s="313"/>
      <c r="Z401" s="313"/>
    </row>
    <row r="402" spans="1:26" ht="15.75" customHeight="1" x14ac:dyDescent="0.35">
      <c r="A402" s="261"/>
      <c r="B402" s="261"/>
      <c r="C402" s="261"/>
      <c r="D402" s="261"/>
      <c r="E402" s="261"/>
      <c r="F402" s="261"/>
      <c r="G402" s="261"/>
      <c r="H402" s="261"/>
      <c r="I402" s="261"/>
      <c r="J402" s="261"/>
      <c r="K402" s="261"/>
      <c r="L402" s="262"/>
      <c r="M402" s="261"/>
      <c r="N402" s="262"/>
      <c r="O402" s="263"/>
      <c r="P402" s="263"/>
      <c r="Q402" s="264"/>
      <c r="R402" s="264"/>
      <c r="S402" s="264"/>
      <c r="T402" s="264"/>
      <c r="U402" s="264"/>
      <c r="V402" s="261"/>
      <c r="W402" s="261"/>
      <c r="X402" s="261"/>
      <c r="Y402" s="313"/>
      <c r="Z402" s="313"/>
    </row>
    <row r="403" spans="1:26" ht="15.75" customHeight="1" x14ac:dyDescent="0.35">
      <c r="A403" s="261"/>
      <c r="B403" s="261"/>
      <c r="C403" s="261"/>
      <c r="D403" s="261"/>
      <c r="E403" s="261"/>
      <c r="F403" s="261"/>
      <c r="G403" s="261"/>
      <c r="H403" s="261"/>
      <c r="I403" s="261"/>
      <c r="J403" s="261"/>
      <c r="K403" s="261"/>
      <c r="L403" s="262"/>
      <c r="M403" s="261"/>
      <c r="N403" s="262"/>
      <c r="O403" s="263"/>
      <c r="P403" s="263"/>
      <c r="Q403" s="264"/>
      <c r="R403" s="264"/>
      <c r="S403" s="264"/>
      <c r="T403" s="264"/>
      <c r="U403" s="264"/>
      <c r="V403" s="261"/>
      <c r="W403" s="261"/>
      <c r="X403" s="261"/>
      <c r="Y403" s="313"/>
      <c r="Z403" s="313"/>
    </row>
    <row r="404" spans="1:26" ht="15.75" customHeight="1" x14ac:dyDescent="0.35">
      <c r="A404" s="261"/>
      <c r="B404" s="261"/>
      <c r="C404" s="261"/>
      <c r="D404" s="261"/>
      <c r="E404" s="261"/>
      <c r="F404" s="261"/>
      <c r="G404" s="261"/>
      <c r="H404" s="261"/>
      <c r="I404" s="261"/>
      <c r="J404" s="261"/>
      <c r="K404" s="261"/>
      <c r="L404" s="262"/>
      <c r="M404" s="261"/>
      <c r="N404" s="262"/>
      <c r="O404" s="263"/>
      <c r="P404" s="263"/>
      <c r="Q404" s="264"/>
      <c r="R404" s="264"/>
      <c r="S404" s="264"/>
      <c r="T404" s="264"/>
      <c r="U404" s="264"/>
      <c r="V404" s="261"/>
      <c r="W404" s="261"/>
      <c r="X404" s="261"/>
      <c r="Y404" s="313"/>
      <c r="Z404" s="313"/>
    </row>
    <row r="405" spans="1:26" ht="15.75" customHeight="1" x14ac:dyDescent="0.35">
      <c r="A405" s="261"/>
      <c r="B405" s="261"/>
      <c r="C405" s="261"/>
      <c r="D405" s="261"/>
      <c r="E405" s="261"/>
      <c r="F405" s="261"/>
      <c r="G405" s="261"/>
      <c r="H405" s="261"/>
      <c r="I405" s="261"/>
      <c r="J405" s="261"/>
      <c r="K405" s="261"/>
      <c r="L405" s="262"/>
      <c r="M405" s="261"/>
      <c r="N405" s="262"/>
      <c r="O405" s="263"/>
      <c r="P405" s="263"/>
      <c r="Q405" s="264"/>
      <c r="R405" s="264"/>
      <c r="S405" s="264"/>
      <c r="T405" s="264"/>
      <c r="U405" s="264"/>
      <c r="V405" s="261"/>
      <c r="W405" s="261"/>
      <c r="X405" s="261"/>
      <c r="Y405" s="313"/>
      <c r="Z405" s="313"/>
    </row>
    <row r="406" spans="1:26" ht="15.75" customHeight="1" x14ac:dyDescent="0.35">
      <c r="A406" s="261"/>
      <c r="B406" s="261"/>
      <c r="C406" s="261"/>
      <c r="D406" s="261"/>
      <c r="E406" s="261"/>
      <c r="F406" s="261"/>
      <c r="G406" s="261"/>
      <c r="H406" s="261"/>
      <c r="I406" s="261"/>
      <c r="J406" s="261"/>
      <c r="K406" s="261"/>
      <c r="L406" s="262"/>
      <c r="M406" s="261"/>
      <c r="N406" s="262"/>
      <c r="O406" s="263"/>
      <c r="P406" s="263"/>
      <c r="Q406" s="264"/>
      <c r="R406" s="264"/>
      <c r="S406" s="264"/>
      <c r="T406" s="264"/>
      <c r="U406" s="264"/>
      <c r="V406" s="261"/>
      <c r="W406" s="261"/>
      <c r="X406" s="261"/>
      <c r="Y406" s="313"/>
      <c r="Z406" s="313"/>
    </row>
    <row r="407" spans="1:26" ht="15.75" customHeight="1" x14ac:dyDescent="0.35">
      <c r="A407" s="261"/>
      <c r="B407" s="261"/>
      <c r="C407" s="261"/>
      <c r="D407" s="261"/>
      <c r="E407" s="261"/>
      <c r="F407" s="261"/>
      <c r="G407" s="261"/>
      <c r="H407" s="261"/>
      <c r="I407" s="261"/>
      <c r="J407" s="261"/>
      <c r="K407" s="261"/>
      <c r="L407" s="262"/>
      <c r="M407" s="261"/>
      <c r="N407" s="262"/>
      <c r="O407" s="263"/>
      <c r="P407" s="263"/>
      <c r="Q407" s="264"/>
      <c r="R407" s="264"/>
      <c r="S407" s="264"/>
      <c r="T407" s="264"/>
      <c r="U407" s="264"/>
      <c r="V407" s="261"/>
      <c r="W407" s="261"/>
      <c r="X407" s="261"/>
      <c r="Y407" s="313"/>
      <c r="Z407" s="313"/>
    </row>
    <row r="408" spans="1:26" ht="15.75" customHeight="1" x14ac:dyDescent="0.35">
      <c r="A408" s="261"/>
      <c r="B408" s="261"/>
      <c r="C408" s="261"/>
      <c r="D408" s="261"/>
      <c r="E408" s="261"/>
      <c r="F408" s="261"/>
      <c r="G408" s="261"/>
      <c r="H408" s="261"/>
      <c r="I408" s="261"/>
      <c r="J408" s="261"/>
      <c r="K408" s="261"/>
      <c r="L408" s="262"/>
      <c r="M408" s="261"/>
      <c r="N408" s="262"/>
      <c r="O408" s="263"/>
      <c r="P408" s="263"/>
      <c r="Q408" s="264"/>
      <c r="R408" s="264"/>
      <c r="S408" s="264"/>
      <c r="T408" s="264"/>
      <c r="U408" s="264"/>
      <c r="V408" s="261"/>
      <c r="W408" s="261"/>
      <c r="X408" s="261"/>
      <c r="Y408" s="313"/>
      <c r="Z408" s="313"/>
    </row>
    <row r="409" spans="1:26" ht="15.75" customHeight="1" x14ac:dyDescent="0.35">
      <c r="A409" s="261"/>
      <c r="B409" s="261"/>
      <c r="C409" s="261"/>
      <c r="D409" s="261"/>
      <c r="E409" s="261"/>
      <c r="F409" s="261"/>
      <c r="G409" s="261"/>
      <c r="H409" s="261"/>
      <c r="I409" s="261"/>
      <c r="J409" s="261"/>
      <c r="K409" s="261"/>
      <c r="L409" s="262"/>
      <c r="M409" s="261"/>
      <c r="N409" s="262"/>
      <c r="O409" s="263"/>
      <c r="P409" s="263"/>
      <c r="Q409" s="264"/>
      <c r="R409" s="264"/>
      <c r="S409" s="264"/>
      <c r="T409" s="264"/>
      <c r="U409" s="264"/>
      <c r="V409" s="261"/>
      <c r="W409" s="261"/>
      <c r="X409" s="261"/>
      <c r="Y409" s="313"/>
      <c r="Z409" s="313"/>
    </row>
    <row r="410" spans="1:26" ht="15.75" customHeight="1" x14ac:dyDescent="0.35">
      <c r="A410" s="261"/>
      <c r="B410" s="261"/>
      <c r="C410" s="261"/>
      <c r="D410" s="261"/>
      <c r="E410" s="261"/>
      <c r="F410" s="261"/>
      <c r="G410" s="261"/>
      <c r="H410" s="261"/>
      <c r="I410" s="261"/>
      <c r="J410" s="261"/>
      <c r="K410" s="261"/>
      <c r="L410" s="262"/>
      <c r="M410" s="261"/>
      <c r="N410" s="262"/>
      <c r="O410" s="263"/>
      <c r="P410" s="263"/>
      <c r="Q410" s="264"/>
      <c r="R410" s="264"/>
      <c r="S410" s="264"/>
      <c r="T410" s="264"/>
      <c r="U410" s="264"/>
      <c r="V410" s="261"/>
      <c r="W410" s="261"/>
      <c r="X410" s="261"/>
      <c r="Y410" s="313"/>
      <c r="Z410" s="313"/>
    </row>
    <row r="411" spans="1:26" ht="15.75" customHeight="1" x14ac:dyDescent="0.35">
      <c r="A411" s="261"/>
      <c r="B411" s="261"/>
      <c r="C411" s="261"/>
      <c r="D411" s="261"/>
      <c r="E411" s="261"/>
      <c r="F411" s="261"/>
      <c r="G411" s="261"/>
      <c r="H411" s="261"/>
      <c r="I411" s="261"/>
      <c r="J411" s="261"/>
      <c r="K411" s="261"/>
      <c r="L411" s="262"/>
      <c r="M411" s="261"/>
      <c r="N411" s="262"/>
      <c r="O411" s="263"/>
      <c r="P411" s="263"/>
      <c r="Q411" s="264"/>
      <c r="R411" s="264"/>
      <c r="S411" s="264"/>
      <c r="T411" s="264"/>
      <c r="U411" s="264"/>
      <c r="V411" s="261"/>
      <c r="W411" s="261"/>
      <c r="X411" s="261"/>
      <c r="Y411" s="313"/>
      <c r="Z411" s="313"/>
    </row>
    <row r="412" spans="1:26" ht="15.75" customHeight="1" x14ac:dyDescent="0.35">
      <c r="A412" s="261"/>
      <c r="B412" s="261"/>
      <c r="C412" s="261"/>
      <c r="D412" s="261"/>
      <c r="E412" s="261"/>
      <c r="F412" s="261"/>
      <c r="G412" s="261"/>
      <c r="H412" s="261"/>
      <c r="I412" s="261"/>
      <c r="J412" s="261"/>
      <c r="K412" s="261"/>
      <c r="L412" s="262"/>
      <c r="M412" s="261"/>
      <c r="N412" s="262"/>
      <c r="O412" s="263"/>
      <c r="P412" s="263"/>
      <c r="Q412" s="264"/>
      <c r="R412" s="264"/>
      <c r="S412" s="264"/>
      <c r="T412" s="264"/>
      <c r="U412" s="264"/>
      <c r="V412" s="261"/>
      <c r="W412" s="261"/>
      <c r="X412" s="261"/>
      <c r="Y412" s="313"/>
      <c r="Z412" s="313"/>
    </row>
    <row r="413" spans="1:26" ht="15.75" customHeight="1" x14ac:dyDescent="0.35">
      <c r="A413" s="261"/>
      <c r="B413" s="261"/>
      <c r="C413" s="261"/>
      <c r="D413" s="261"/>
      <c r="E413" s="261"/>
      <c r="F413" s="261"/>
      <c r="G413" s="261"/>
      <c r="H413" s="261"/>
      <c r="I413" s="261"/>
      <c r="J413" s="261"/>
      <c r="K413" s="261"/>
      <c r="L413" s="262"/>
      <c r="M413" s="261"/>
      <c r="N413" s="262"/>
      <c r="O413" s="263"/>
      <c r="P413" s="263"/>
      <c r="Q413" s="264"/>
      <c r="R413" s="264"/>
      <c r="S413" s="264"/>
      <c r="T413" s="264"/>
      <c r="U413" s="264"/>
      <c r="V413" s="261"/>
      <c r="W413" s="261"/>
      <c r="X413" s="261"/>
      <c r="Y413" s="313"/>
      <c r="Z413" s="313"/>
    </row>
    <row r="414" spans="1:26" ht="15.75" customHeight="1" x14ac:dyDescent="0.35">
      <c r="A414" s="261"/>
      <c r="B414" s="261"/>
      <c r="C414" s="261"/>
      <c r="D414" s="261"/>
      <c r="E414" s="261"/>
      <c r="F414" s="261"/>
      <c r="G414" s="261"/>
      <c r="H414" s="261"/>
      <c r="I414" s="261"/>
      <c r="J414" s="261"/>
      <c r="K414" s="261"/>
      <c r="L414" s="262"/>
      <c r="M414" s="261"/>
      <c r="N414" s="262"/>
      <c r="O414" s="263"/>
      <c r="P414" s="263"/>
      <c r="Q414" s="264"/>
      <c r="R414" s="264"/>
      <c r="S414" s="264"/>
      <c r="T414" s="264"/>
      <c r="U414" s="264"/>
      <c r="V414" s="261"/>
      <c r="W414" s="261"/>
      <c r="X414" s="261"/>
      <c r="Y414" s="313"/>
      <c r="Z414" s="313"/>
    </row>
    <row r="415" spans="1:26" ht="15.75" customHeight="1" x14ac:dyDescent="0.35">
      <c r="A415" s="261"/>
      <c r="B415" s="261"/>
      <c r="C415" s="261"/>
      <c r="D415" s="261"/>
      <c r="E415" s="261"/>
      <c r="F415" s="261"/>
      <c r="G415" s="261"/>
      <c r="H415" s="261"/>
      <c r="I415" s="261"/>
      <c r="J415" s="261"/>
      <c r="K415" s="261"/>
      <c r="L415" s="262"/>
      <c r="M415" s="261"/>
      <c r="N415" s="262"/>
      <c r="O415" s="263"/>
      <c r="P415" s="263"/>
      <c r="Q415" s="264"/>
      <c r="R415" s="264"/>
      <c r="S415" s="264"/>
      <c r="T415" s="264"/>
      <c r="U415" s="264"/>
      <c r="V415" s="261"/>
      <c r="W415" s="261"/>
      <c r="X415" s="261"/>
      <c r="Y415" s="313"/>
      <c r="Z415" s="313"/>
    </row>
    <row r="416" spans="1:26" ht="15.75" customHeight="1" x14ac:dyDescent="0.35">
      <c r="A416" s="261"/>
      <c r="B416" s="261"/>
      <c r="C416" s="261"/>
      <c r="D416" s="261"/>
      <c r="E416" s="261"/>
      <c r="F416" s="261"/>
      <c r="G416" s="261"/>
      <c r="H416" s="261"/>
      <c r="I416" s="261"/>
      <c r="J416" s="261"/>
      <c r="K416" s="261"/>
      <c r="L416" s="262"/>
      <c r="M416" s="261"/>
      <c r="N416" s="262"/>
      <c r="O416" s="263"/>
      <c r="P416" s="263"/>
      <c r="Q416" s="264"/>
      <c r="R416" s="264"/>
      <c r="S416" s="264"/>
      <c r="T416" s="264"/>
      <c r="U416" s="264"/>
      <c r="V416" s="261"/>
      <c r="W416" s="261"/>
      <c r="X416" s="261"/>
      <c r="Y416" s="313"/>
      <c r="Z416" s="313"/>
    </row>
    <row r="417" spans="1:26" ht="15.75" customHeight="1" x14ac:dyDescent="0.35">
      <c r="A417" s="261"/>
      <c r="B417" s="261"/>
      <c r="C417" s="261"/>
      <c r="D417" s="261"/>
      <c r="E417" s="261"/>
      <c r="F417" s="261"/>
      <c r="G417" s="261"/>
      <c r="H417" s="261"/>
      <c r="I417" s="261"/>
      <c r="J417" s="261"/>
      <c r="K417" s="261"/>
      <c r="L417" s="262"/>
      <c r="M417" s="261"/>
      <c r="N417" s="262"/>
      <c r="O417" s="263"/>
      <c r="P417" s="263"/>
      <c r="Q417" s="264"/>
      <c r="R417" s="264"/>
      <c r="S417" s="264"/>
      <c r="T417" s="264"/>
      <c r="U417" s="264"/>
      <c r="V417" s="261"/>
      <c r="W417" s="261"/>
      <c r="X417" s="261"/>
      <c r="Y417" s="313"/>
      <c r="Z417" s="313"/>
    </row>
    <row r="418" spans="1:26" ht="15.75" customHeight="1" x14ac:dyDescent="0.35">
      <c r="A418" s="261"/>
      <c r="B418" s="261"/>
      <c r="C418" s="261"/>
      <c r="D418" s="261"/>
      <c r="E418" s="261"/>
      <c r="F418" s="261"/>
      <c r="G418" s="261"/>
      <c r="H418" s="261"/>
      <c r="I418" s="261"/>
      <c r="J418" s="261"/>
      <c r="K418" s="261"/>
      <c r="L418" s="262"/>
      <c r="M418" s="261"/>
      <c r="N418" s="262"/>
      <c r="O418" s="263"/>
      <c r="P418" s="263"/>
      <c r="Q418" s="264"/>
      <c r="R418" s="264"/>
      <c r="S418" s="264"/>
      <c r="T418" s="264"/>
      <c r="U418" s="264"/>
      <c r="V418" s="261"/>
      <c r="W418" s="261"/>
      <c r="X418" s="261"/>
      <c r="Y418" s="313"/>
      <c r="Z418" s="313"/>
    </row>
    <row r="419" spans="1:26" ht="15.75" customHeight="1" x14ac:dyDescent="0.35">
      <c r="A419" s="261"/>
      <c r="B419" s="261"/>
      <c r="C419" s="261"/>
      <c r="D419" s="261"/>
      <c r="E419" s="261"/>
      <c r="F419" s="261"/>
      <c r="G419" s="261"/>
      <c r="H419" s="261"/>
      <c r="I419" s="261"/>
      <c r="J419" s="261"/>
      <c r="K419" s="261"/>
      <c r="L419" s="262"/>
      <c r="M419" s="261"/>
      <c r="N419" s="262"/>
      <c r="O419" s="263"/>
      <c r="P419" s="263"/>
      <c r="Q419" s="264"/>
      <c r="R419" s="264"/>
      <c r="S419" s="264"/>
      <c r="T419" s="264"/>
      <c r="U419" s="264"/>
      <c r="V419" s="261"/>
      <c r="W419" s="261"/>
      <c r="X419" s="261"/>
      <c r="Y419" s="313"/>
      <c r="Z419" s="313"/>
    </row>
    <row r="420" spans="1:26" ht="15.75" customHeight="1" x14ac:dyDescent="0.35">
      <c r="A420" s="261"/>
      <c r="B420" s="261"/>
      <c r="C420" s="261"/>
      <c r="D420" s="261"/>
      <c r="E420" s="261"/>
      <c r="F420" s="261"/>
      <c r="G420" s="261"/>
      <c r="H420" s="261"/>
      <c r="I420" s="261"/>
      <c r="J420" s="261"/>
      <c r="K420" s="261"/>
      <c r="L420" s="262"/>
      <c r="M420" s="261"/>
      <c r="N420" s="262"/>
      <c r="O420" s="263"/>
      <c r="P420" s="263"/>
      <c r="Q420" s="264"/>
      <c r="R420" s="264"/>
      <c r="S420" s="264"/>
      <c r="T420" s="264"/>
      <c r="U420" s="264"/>
      <c r="V420" s="261"/>
      <c r="W420" s="261"/>
      <c r="X420" s="261"/>
      <c r="Y420" s="313"/>
      <c r="Z420" s="313"/>
    </row>
    <row r="421" spans="1:26" ht="15.75" customHeight="1" x14ac:dyDescent="0.35">
      <c r="A421" s="261"/>
      <c r="B421" s="261"/>
      <c r="C421" s="261"/>
      <c r="D421" s="261"/>
      <c r="E421" s="261"/>
      <c r="F421" s="261"/>
      <c r="G421" s="261"/>
      <c r="H421" s="261"/>
      <c r="I421" s="261"/>
      <c r="J421" s="261"/>
      <c r="K421" s="261"/>
      <c r="L421" s="262"/>
      <c r="M421" s="261"/>
      <c r="N421" s="262"/>
      <c r="O421" s="263"/>
      <c r="P421" s="263"/>
      <c r="Q421" s="264"/>
      <c r="R421" s="264"/>
      <c r="S421" s="264"/>
      <c r="T421" s="264"/>
      <c r="U421" s="264"/>
      <c r="V421" s="261"/>
      <c r="W421" s="261"/>
      <c r="X421" s="261"/>
      <c r="Y421" s="313"/>
      <c r="Z421" s="313"/>
    </row>
    <row r="422" spans="1:26" ht="15.75" customHeight="1" x14ac:dyDescent="0.35">
      <c r="A422" s="261"/>
      <c r="B422" s="261"/>
      <c r="C422" s="261"/>
      <c r="D422" s="261"/>
      <c r="E422" s="261"/>
      <c r="F422" s="261"/>
      <c r="G422" s="261"/>
      <c r="H422" s="261"/>
      <c r="I422" s="261"/>
      <c r="J422" s="261"/>
      <c r="K422" s="261"/>
      <c r="L422" s="262"/>
      <c r="M422" s="261"/>
      <c r="N422" s="262"/>
      <c r="O422" s="263"/>
      <c r="P422" s="263"/>
      <c r="Q422" s="264"/>
      <c r="R422" s="264"/>
      <c r="S422" s="264"/>
      <c r="T422" s="264"/>
      <c r="U422" s="264"/>
      <c r="V422" s="261"/>
      <c r="W422" s="261"/>
      <c r="X422" s="261"/>
      <c r="Y422" s="313"/>
      <c r="Z422" s="313"/>
    </row>
    <row r="423" spans="1:26" ht="15.75" customHeight="1" x14ac:dyDescent="0.35">
      <c r="A423" s="261"/>
      <c r="B423" s="261"/>
      <c r="C423" s="261"/>
      <c r="D423" s="261"/>
      <c r="E423" s="261"/>
      <c r="F423" s="261"/>
      <c r="G423" s="261"/>
      <c r="H423" s="261"/>
      <c r="I423" s="261"/>
      <c r="J423" s="261"/>
      <c r="K423" s="261"/>
      <c r="L423" s="262"/>
      <c r="M423" s="261"/>
      <c r="N423" s="262"/>
      <c r="O423" s="263"/>
      <c r="P423" s="263"/>
      <c r="Q423" s="264"/>
      <c r="R423" s="264"/>
      <c r="S423" s="264"/>
      <c r="T423" s="264"/>
      <c r="U423" s="264"/>
      <c r="V423" s="261"/>
      <c r="W423" s="261"/>
      <c r="X423" s="261"/>
      <c r="Y423" s="313"/>
      <c r="Z423" s="313"/>
    </row>
    <row r="424" spans="1:26" ht="15.75" customHeight="1" x14ac:dyDescent="0.35">
      <c r="A424" s="261"/>
      <c r="B424" s="261"/>
      <c r="C424" s="261"/>
      <c r="D424" s="261"/>
      <c r="E424" s="261"/>
      <c r="F424" s="261"/>
      <c r="G424" s="261"/>
      <c r="H424" s="261"/>
      <c r="I424" s="261"/>
      <c r="J424" s="261"/>
      <c r="K424" s="261"/>
      <c r="L424" s="262"/>
      <c r="M424" s="261"/>
      <c r="N424" s="262"/>
      <c r="O424" s="263"/>
      <c r="P424" s="263"/>
      <c r="Q424" s="264"/>
      <c r="R424" s="264"/>
      <c r="S424" s="264"/>
      <c r="T424" s="264"/>
      <c r="U424" s="264"/>
      <c r="V424" s="261"/>
      <c r="W424" s="261"/>
      <c r="X424" s="261"/>
      <c r="Y424" s="313"/>
      <c r="Z424" s="313"/>
    </row>
    <row r="425" spans="1:26" ht="15.75" customHeight="1" x14ac:dyDescent="0.35">
      <c r="A425" s="261"/>
      <c r="B425" s="261"/>
      <c r="C425" s="261"/>
      <c r="D425" s="261"/>
      <c r="E425" s="261"/>
      <c r="F425" s="261"/>
      <c r="G425" s="261"/>
      <c r="H425" s="261"/>
      <c r="I425" s="261"/>
      <c r="J425" s="261"/>
      <c r="K425" s="261"/>
      <c r="L425" s="262"/>
      <c r="M425" s="261"/>
      <c r="N425" s="262"/>
      <c r="O425" s="263"/>
      <c r="P425" s="263"/>
      <c r="Q425" s="264"/>
      <c r="R425" s="264"/>
      <c r="S425" s="264"/>
      <c r="T425" s="264"/>
      <c r="U425" s="264"/>
      <c r="V425" s="261"/>
      <c r="W425" s="261"/>
      <c r="X425" s="261"/>
      <c r="Y425" s="313"/>
      <c r="Z425" s="313"/>
    </row>
    <row r="426" spans="1:26" ht="15.75" customHeight="1" x14ac:dyDescent="0.35">
      <c r="A426" s="261"/>
      <c r="B426" s="261"/>
      <c r="C426" s="261"/>
      <c r="D426" s="261"/>
      <c r="E426" s="261"/>
      <c r="F426" s="261"/>
      <c r="G426" s="261"/>
      <c r="H426" s="261"/>
      <c r="I426" s="261"/>
      <c r="J426" s="261"/>
      <c r="K426" s="261"/>
      <c r="L426" s="262"/>
      <c r="M426" s="261"/>
      <c r="N426" s="262"/>
      <c r="O426" s="263"/>
      <c r="P426" s="263"/>
      <c r="Q426" s="264"/>
      <c r="R426" s="264"/>
      <c r="S426" s="264"/>
      <c r="T426" s="264"/>
      <c r="U426" s="264"/>
      <c r="V426" s="261"/>
      <c r="W426" s="261"/>
      <c r="X426" s="261"/>
      <c r="Y426" s="313"/>
      <c r="Z426" s="313"/>
    </row>
    <row r="427" spans="1:26" ht="15.75" customHeight="1" x14ac:dyDescent="0.35">
      <c r="A427" s="261"/>
      <c r="B427" s="261"/>
      <c r="C427" s="261"/>
      <c r="D427" s="261"/>
      <c r="E427" s="261"/>
      <c r="F427" s="261"/>
      <c r="G427" s="261"/>
      <c r="H427" s="261"/>
      <c r="I427" s="261"/>
      <c r="J427" s="261"/>
      <c r="K427" s="261"/>
      <c r="L427" s="262"/>
      <c r="M427" s="261"/>
      <c r="N427" s="262"/>
      <c r="O427" s="263"/>
      <c r="P427" s="263"/>
      <c r="Q427" s="264"/>
      <c r="R427" s="264"/>
      <c r="S427" s="264"/>
      <c r="T427" s="264"/>
      <c r="U427" s="264"/>
      <c r="V427" s="261"/>
      <c r="W427" s="261"/>
      <c r="X427" s="261"/>
      <c r="Y427" s="313"/>
      <c r="Z427" s="313"/>
    </row>
    <row r="428" spans="1:26" ht="15.75" customHeight="1" x14ac:dyDescent="0.35">
      <c r="A428" s="261"/>
      <c r="B428" s="261"/>
      <c r="C428" s="261"/>
      <c r="D428" s="261"/>
      <c r="E428" s="261"/>
      <c r="F428" s="261"/>
      <c r="G428" s="261"/>
      <c r="H428" s="261"/>
      <c r="I428" s="261"/>
      <c r="J428" s="261"/>
      <c r="K428" s="261"/>
      <c r="L428" s="262"/>
      <c r="M428" s="261"/>
      <c r="N428" s="262"/>
      <c r="O428" s="263"/>
      <c r="P428" s="263"/>
      <c r="Q428" s="264"/>
      <c r="R428" s="264"/>
      <c r="S428" s="264"/>
      <c r="T428" s="264"/>
      <c r="U428" s="264"/>
      <c r="V428" s="261"/>
      <c r="W428" s="261"/>
      <c r="X428" s="261"/>
      <c r="Y428" s="313"/>
      <c r="Z428" s="313"/>
    </row>
    <row r="429" spans="1:26" ht="15.75" customHeight="1" x14ac:dyDescent="0.35">
      <c r="A429" s="261"/>
      <c r="B429" s="261"/>
      <c r="C429" s="261"/>
      <c r="D429" s="261"/>
      <c r="E429" s="261"/>
      <c r="F429" s="261"/>
      <c r="G429" s="261"/>
      <c r="H429" s="261"/>
      <c r="I429" s="261"/>
      <c r="J429" s="261"/>
      <c r="K429" s="261"/>
      <c r="L429" s="262"/>
      <c r="M429" s="261"/>
      <c r="N429" s="262"/>
      <c r="O429" s="263"/>
      <c r="P429" s="263"/>
      <c r="Q429" s="264"/>
      <c r="R429" s="264"/>
      <c r="S429" s="264"/>
      <c r="T429" s="264"/>
      <c r="U429" s="264"/>
      <c r="V429" s="261"/>
      <c r="W429" s="261"/>
      <c r="X429" s="261"/>
      <c r="Y429" s="313"/>
      <c r="Z429" s="313"/>
    </row>
    <row r="430" spans="1:26" ht="15.75" customHeight="1" x14ac:dyDescent="0.35">
      <c r="A430" s="261"/>
      <c r="B430" s="261"/>
      <c r="C430" s="261"/>
      <c r="D430" s="261"/>
      <c r="E430" s="261"/>
      <c r="F430" s="261"/>
      <c r="G430" s="261"/>
      <c r="H430" s="261"/>
      <c r="I430" s="261"/>
      <c r="J430" s="261"/>
      <c r="K430" s="261"/>
      <c r="L430" s="262"/>
      <c r="M430" s="261"/>
      <c r="N430" s="262"/>
      <c r="O430" s="263"/>
      <c r="P430" s="263"/>
      <c r="Q430" s="264"/>
      <c r="R430" s="264"/>
      <c r="S430" s="264"/>
      <c r="T430" s="264"/>
      <c r="U430" s="264"/>
      <c r="V430" s="261"/>
      <c r="W430" s="261"/>
      <c r="X430" s="261"/>
      <c r="Y430" s="313"/>
      <c r="Z430" s="313"/>
    </row>
    <row r="431" spans="1:26" ht="15.75" customHeight="1" x14ac:dyDescent="0.35">
      <c r="A431" s="261"/>
      <c r="B431" s="261"/>
      <c r="C431" s="261"/>
      <c r="D431" s="261"/>
      <c r="E431" s="261"/>
      <c r="F431" s="261"/>
      <c r="G431" s="261"/>
      <c r="H431" s="261"/>
      <c r="I431" s="261"/>
      <c r="J431" s="261"/>
      <c r="K431" s="261"/>
      <c r="L431" s="262"/>
      <c r="M431" s="261"/>
      <c r="N431" s="262"/>
      <c r="O431" s="263"/>
      <c r="P431" s="263"/>
      <c r="Q431" s="264"/>
      <c r="R431" s="264"/>
      <c r="S431" s="264"/>
      <c r="T431" s="264"/>
      <c r="U431" s="264"/>
      <c r="V431" s="261"/>
      <c r="W431" s="261"/>
      <c r="X431" s="261"/>
      <c r="Y431" s="313"/>
      <c r="Z431" s="313"/>
    </row>
    <row r="432" spans="1:26" ht="15.75" customHeight="1" x14ac:dyDescent="0.35">
      <c r="A432" s="261"/>
      <c r="B432" s="261"/>
      <c r="C432" s="261"/>
      <c r="D432" s="261"/>
      <c r="E432" s="261"/>
      <c r="F432" s="261"/>
      <c r="G432" s="261"/>
      <c r="H432" s="261"/>
      <c r="I432" s="261"/>
      <c r="J432" s="261"/>
      <c r="K432" s="261"/>
      <c r="L432" s="262"/>
      <c r="M432" s="261"/>
      <c r="N432" s="262"/>
      <c r="O432" s="263"/>
      <c r="P432" s="263"/>
      <c r="Q432" s="264"/>
      <c r="R432" s="264"/>
      <c r="S432" s="264"/>
      <c r="T432" s="264"/>
      <c r="U432" s="264"/>
      <c r="V432" s="261"/>
      <c r="W432" s="261"/>
      <c r="X432" s="261"/>
      <c r="Y432" s="313"/>
      <c r="Z432" s="313"/>
    </row>
    <row r="433" spans="1:26" ht="15.75" customHeight="1" x14ac:dyDescent="0.35">
      <c r="A433" s="261"/>
      <c r="B433" s="261"/>
      <c r="C433" s="261"/>
      <c r="D433" s="261"/>
      <c r="E433" s="261"/>
      <c r="F433" s="261"/>
      <c r="G433" s="261"/>
      <c r="H433" s="261"/>
      <c r="I433" s="261"/>
      <c r="J433" s="261"/>
      <c r="K433" s="261"/>
      <c r="L433" s="262"/>
      <c r="M433" s="261"/>
      <c r="N433" s="262"/>
      <c r="O433" s="263"/>
      <c r="P433" s="263"/>
      <c r="Q433" s="264"/>
      <c r="R433" s="264"/>
      <c r="S433" s="264"/>
      <c r="T433" s="264"/>
      <c r="U433" s="264"/>
      <c r="V433" s="261"/>
      <c r="W433" s="261"/>
      <c r="X433" s="261"/>
      <c r="Y433" s="313"/>
      <c r="Z433" s="313"/>
    </row>
    <row r="434" spans="1:26" ht="15.75" customHeight="1" x14ac:dyDescent="0.35">
      <c r="A434" s="261"/>
      <c r="B434" s="261"/>
      <c r="C434" s="261"/>
      <c r="D434" s="261"/>
      <c r="E434" s="261"/>
      <c r="F434" s="261"/>
      <c r="G434" s="261"/>
      <c r="H434" s="261"/>
      <c r="I434" s="261"/>
      <c r="J434" s="261"/>
      <c r="K434" s="261"/>
      <c r="L434" s="262"/>
      <c r="M434" s="261"/>
      <c r="N434" s="262"/>
      <c r="O434" s="263"/>
      <c r="P434" s="263"/>
      <c r="Q434" s="264"/>
      <c r="R434" s="264"/>
      <c r="S434" s="264"/>
      <c r="T434" s="264"/>
      <c r="U434" s="264"/>
      <c r="V434" s="261"/>
      <c r="W434" s="261"/>
      <c r="X434" s="261"/>
      <c r="Y434" s="313"/>
      <c r="Z434" s="313"/>
    </row>
    <row r="435" spans="1:26" ht="15.75" customHeight="1" x14ac:dyDescent="0.35">
      <c r="A435" s="261"/>
      <c r="B435" s="261"/>
      <c r="C435" s="261"/>
      <c r="D435" s="261"/>
      <c r="E435" s="261"/>
      <c r="F435" s="261"/>
      <c r="G435" s="261"/>
      <c r="H435" s="261"/>
      <c r="I435" s="261"/>
      <c r="J435" s="261"/>
      <c r="K435" s="261"/>
      <c r="L435" s="262"/>
      <c r="M435" s="261"/>
      <c r="N435" s="262"/>
      <c r="O435" s="263"/>
      <c r="P435" s="263"/>
      <c r="Q435" s="264"/>
      <c r="R435" s="264"/>
      <c r="S435" s="264"/>
      <c r="T435" s="264"/>
      <c r="U435" s="264"/>
      <c r="V435" s="261"/>
      <c r="W435" s="261"/>
      <c r="X435" s="261"/>
      <c r="Y435" s="313"/>
      <c r="Z435" s="313"/>
    </row>
    <row r="436" spans="1:26" ht="15.75" customHeight="1" x14ac:dyDescent="0.35">
      <c r="A436" s="261"/>
      <c r="B436" s="261"/>
      <c r="C436" s="261"/>
      <c r="D436" s="261"/>
      <c r="E436" s="261"/>
      <c r="F436" s="261"/>
      <c r="G436" s="261"/>
      <c r="H436" s="261"/>
      <c r="I436" s="261"/>
      <c r="J436" s="261"/>
      <c r="K436" s="261"/>
      <c r="L436" s="262"/>
      <c r="M436" s="261"/>
      <c r="N436" s="262"/>
      <c r="O436" s="263"/>
      <c r="P436" s="263"/>
      <c r="Q436" s="264"/>
      <c r="R436" s="264"/>
      <c r="S436" s="264"/>
      <c r="T436" s="264"/>
      <c r="U436" s="264"/>
      <c r="V436" s="261"/>
      <c r="W436" s="261"/>
      <c r="X436" s="261"/>
      <c r="Y436" s="313"/>
      <c r="Z436" s="313"/>
    </row>
    <row r="437" spans="1:26" ht="15.75" customHeight="1" x14ac:dyDescent="0.35">
      <c r="A437" s="261"/>
      <c r="B437" s="261"/>
      <c r="C437" s="261"/>
      <c r="D437" s="261"/>
      <c r="E437" s="261"/>
      <c r="F437" s="261"/>
      <c r="G437" s="261"/>
      <c r="H437" s="261"/>
      <c r="I437" s="261"/>
      <c r="J437" s="261"/>
      <c r="K437" s="261"/>
      <c r="L437" s="262"/>
      <c r="M437" s="261"/>
      <c r="N437" s="262"/>
      <c r="O437" s="263"/>
      <c r="P437" s="263"/>
      <c r="Q437" s="264"/>
      <c r="R437" s="264"/>
      <c r="S437" s="264"/>
      <c r="T437" s="264"/>
      <c r="U437" s="264"/>
      <c r="V437" s="261"/>
      <c r="W437" s="261"/>
      <c r="X437" s="261"/>
      <c r="Y437" s="313"/>
      <c r="Z437" s="313"/>
    </row>
    <row r="438" spans="1:26" ht="15.75" customHeight="1" x14ac:dyDescent="0.35">
      <c r="A438" s="261"/>
      <c r="B438" s="261"/>
      <c r="C438" s="261"/>
      <c r="D438" s="261"/>
      <c r="E438" s="261"/>
      <c r="F438" s="261"/>
      <c r="G438" s="261"/>
      <c r="H438" s="261"/>
      <c r="I438" s="261"/>
      <c r="J438" s="261"/>
      <c r="K438" s="261"/>
      <c r="L438" s="262"/>
      <c r="M438" s="261"/>
      <c r="N438" s="262"/>
      <c r="O438" s="263"/>
      <c r="P438" s="263"/>
      <c r="Q438" s="264"/>
      <c r="R438" s="264"/>
      <c r="S438" s="264"/>
      <c r="T438" s="264"/>
      <c r="U438" s="264"/>
      <c r="V438" s="261"/>
      <c r="W438" s="261"/>
      <c r="X438" s="261"/>
      <c r="Y438" s="313"/>
      <c r="Z438" s="313"/>
    </row>
    <row r="439" spans="1:26" ht="15.75" customHeight="1" x14ac:dyDescent="0.35">
      <c r="A439" s="261"/>
      <c r="B439" s="261"/>
      <c r="C439" s="261"/>
      <c r="D439" s="261"/>
      <c r="E439" s="261"/>
      <c r="F439" s="261"/>
      <c r="G439" s="261"/>
      <c r="H439" s="261"/>
      <c r="I439" s="261"/>
      <c r="J439" s="261"/>
      <c r="K439" s="261"/>
      <c r="L439" s="262"/>
      <c r="M439" s="261"/>
      <c r="N439" s="262"/>
      <c r="O439" s="263"/>
      <c r="P439" s="263"/>
      <c r="Q439" s="264"/>
      <c r="R439" s="264"/>
      <c r="S439" s="264"/>
      <c r="T439" s="264"/>
      <c r="U439" s="264"/>
      <c r="V439" s="261"/>
      <c r="W439" s="261"/>
      <c r="X439" s="261"/>
      <c r="Y439" s="313"/>
      <c r="Z439" s="313"/>
    </row>
    <row r="440" spans="1:26" ht="15.75" customHeight="1" x14ac:dyDescent="0.35">
      <c r="A440" s="261"/>
      <c r="B440" s="261"/>
      <c r="C440" s="261"/>
      <c r="D440" s="261"/>
      <c r="E440" s="261"/>
      <c r="F440" s="261"/>
      <c r="G440" s="261"/>
      <c r="H440" s="261"/>
      <c r="I440" s="261"/>
      <c r="J440" s="261"/>
      <c r="K440" s="261"/>
      <c r="L440" s="262"/>
      <c r="M440" s="261"/>
      <c r="N440" s="262"/>
      <c r="O440" s="263"/>
      <c r="P440" s="263"/>
      <c r="Q440" s="264"/>
      <c r="R440" s="264"/>
      <c r="S440" s="264"/>
      <c r="T440" s="264"/>
      <c r="U440" s="264"/>
      <c r="V440" s="261"/>
      <c r="W440" s="261"/>
      <c r="X440" s="261"/>
      <c r="Y440" s="313"/>
      <c r="Z440" s="313"/>
    </row>
    <row r="441" spans="1:26" ht="15.75" customHeight="1" x14ac:dyDescent="0.35">
      <c r="A441" s="261"/>
      <c r="B441" s="261"/>
      <c r="C441" s="261"/>
      <c r="D441" s="261"/>
      <c r="E441" s="261"/>
      <c r="F441" s="261"/>
      <c r="G441" s="261"/>
      <c r="H441" s="261"/>
      <c r="I441" s="261"/>
      <c r="J441" s="261"/>
      <c r="K441" s="261"/>
      <c r="L441" s="262"/>
      <c r="M441" s="261"/>
      <c r="N441" s="262"/>
      <c r="O441" s="263"/>
      <c r="P441" s="263"/>
      <c r="Q441" s="264"/>
      <c r="R441" s="264"/>
      <c r="S441" s="264"/>
      <c r="T441" s="264"/>
      <c r="U441" s="264"/>
      <c r="V441" s="261"/>
      <c r="W441" s="261"/>
      <c r="X441" s="261"/>
      <c r="Y441" s="313"/>
      <c r="Z441" s="313"/>
    </row>
    <row r="442" spans="1:26" ht="15.75" customHeight="1" x14ac:dyDescent="0.35">
      <c r="A442" s="261"/>
      <c r="B442" s="261"/>
      <c r="C442" s="261"/>
      <c r="D442" s="261"/>
      <c r="E442" s="261"/>
      <c r="F442" s="261"/>
      <c r="G442" s="261"/>
      <c r="H442" s="261"/>
      <c r="I442" s="261"/>
      <c r="J442" s="261"/>
      <c r="K442" s="261"/>
      <c r="L442" s="262"/>
      <c r="M442" s="261"/>
      <c r="N442" s="262"/>
      <c r="O442" s="263"/>
      <c r="P442" s="263"/>
      <c r="Q442" s="264"/>
      <c r="R442" s="264"/>
      <c r="S442" s="264"/>
      <c r="T442" s="264"/>
      <c r="U442" s="264"/>
      <c r="V442" s="261"/>
      <c r="W442" s="261"/>
      <c r="X442" s="261"/>
      <c r="Y442" s="313"/>
      <c r="Z442" s="313"/>
    </row>
    <row r="443" spans="1:26" ht="15.75" customHeight="1" x14ac:dyDescent="0.35">
      <c r="A443" s="261"/>
      <c r="B443" s="261"/>
      <c r="C443" s="261"/>
      <c r="D443" s="261"/>
      <c r="E443" s="261"/>
      <c r="F443" s="261"/>
      <c r="G443" s="261"/>
      <c r="H443" s="261"/>
      <c r="I443" s="261"/>
      <c r="J443" s="261"/>
      <c r="K443" s="261"/>
      <c r="L443" s="262"/>
      <c r="M443" s="261"/>
      <c r="N443" s="262"/>
      <c r="O443" s="263"/>
      <c r="P443" s="263"/>
      <c r="Q443" s="264"/>
      <c r="R443" s="264"/>
      <c r="S443" s="264"/>
      <c r="T443" s="264"/>
      <c r="U443" s="264"/>
      <c r="V443" s="261"/>
      <c r="W443" s="261"/>
      <c r="X443" s="261"/>
      <c r="Y443" s="313"/>
      <c r="Z443" s="313"/>
    </row>
    <row r="444" spans="1:26" ht="15.75" customHeight="1" x14ac:dyDescent="0.35">
      <c r="A444" s="261"/>
      <c r="B444" s="261"/>
      <c r="C444" s="261"/>
      <c r="D444" s="261"/>
      <c r="E444" s="261"/>
      <c r="F444" s="261"/>
      <c r="G444" s="261"/>
      <c r="H444" s="261"/>
      <c r="I444" s="261"/>
      <c r="J444" s="261"/>
      <c r="K444" s="261"/>
      <c r="L444" s="262"/>
      <c r="M444" s="261"/>
      <c r="N444" s="262"/>
      <c r="O444" s="263"/>
      <c r="P444" s="263"/>
      <c r="Q444" s="264"/>
      <c r="R444" s="264"/>
      <c r="S444" s="264"/>
      <c r="T444" s="264"/>
      <c r="U444" s="264"/>
      <c r="V444" s="261"/>
      <c r="W444" s="261"/>
      <c r="X444" s="261"/>
      <c r="Y444" s="313"/>
      <c r="Z444" s="313"/>
    </row>
    <row r="445" spans="1:26" ht="15.75" customHeight="1" x14ac:dyDescent="0.35">
      <c r="A445" s="261"/>
      <c r="B445" s="261"/>
      <c r="C445" s="261"/>
      <c r="D445" s="261"/>
      <c r="E445" s="261"/>
      <c r="F445" s="261"/>
      <c r="G445" s="261"/>
      <c r="H445" s="261"/>
      <c r="I445" s="261"/>
      <c r="J445" s="261"/>
      <c r="K445" s="261"/>
      <c r="L445" s="262"/>
      <c r="M445" s="261"/>
      <c r="N445" s="262"/>
      <c r="O445" s="263"/>
      <c r="P445" s="263"/>
      <c r="Q445" s="264"/>
      <c r="R445" s="264"/>
      <c r="S445" s="264"/>
      <c r="T445" s="264"/>
      <c r="U445" s="264"/>
      <c r="V445" s="261"/>
      <c r="W445" s="261"/>
      <c r="X445" s="261"/>
      <c r="Y445" s="313"/>
      <c r="Z445" s="313"/>
    </row>
    <row r="446" spans="1:26" ht="15.75" customHeight="1" x14ac:dyDescent="0.35">
      <c r="A446" s="261"/>
      <c r="B446" s="261"/>
      <c r="C446" s="261"/>
      <c r="D446" s="261"/>
      <c r="E446" s="261"/>
      <c r="F446" s="261"/>
      <c r="G446" s="261"/>
      <c r="H446" s="261"/>
      <c r="I446" s="261"/>
      <c r="J446" s="261"/>
      <c r="K446" s="261"/>
      <c r="L446" s="262"/>
      <c r="M446" s="261"/>
      <c r="N446" s="262"/>
      <c r="O446" s="263"/>
      <c r="P446" s="263"/>
      <c r="Q446" s="264"/>
      <c r="R446" s="264"/>
      <c r="S446" s="264"/>
      <c r="T446" s="264"/>
      <c r="U446" s="264"/>
      <c r="V446" s="261"/>
      <c r="W446" s="261"/>
      <c r="X446" s="261"/>
      <c r="Y446" s="313"/>
      <c r="Z446" s="313"/>
    </row>
    <row r="447" spans="1:26" ht="15.75" customHeight="1" x14ac:dyDescent="0.35">
      <c r="A447" s="261"/>
      <c r="B447" s="261"/>
      <c r="C447" s="261"/>
      <c r="D447" s="261"/>
      <c r="E447" s="261"/>
      <c r="F447" s="261"/>
      <c r="G447" s="261"/>
      <c r="H447" s="261"/>
      <c r="I447" s="261"/>
      <c r="J447" s="261"/>
      <c r="K447" s="261"/>
      <c r="L447" s="262"/>
      <c r="M447" s="261"/>
      <c r="N447" s="262"/>
      <c r="O447" s="263"/>
      <c r="P447" s="263"/>
      <c r="Q447" s="264"/>
      <c r="R447" s="264"/>
      <c r="S447" s="264"/>
      <c r="T447" s="264"/>
      <c r="U447" s="264"/>
      <c r="V447" s="261"/>
      <c r="W447" s="261"/>
      <c r="X447" s="261"/>
      <c r="Y447" s="313"/>
      <c r="Z447" s="313"/>
    </row>
    <row r="448" spans="1:26" ht="15.75" customHeight="1" x14ac:dyDescent="0.35">
      <c r="A448" s="261"/>
      <c r="B448" s="261"/>
      <c r="C448" s="261"/>
      <c r="D448" s="261"/>
      <c r="E448" s="261"/>
      <c r="F448" s="261"/>
      <c r="G448" s="261"/>
      <c r="H448" s="261"/>
      <c r="I448" s="261"/>
      <c r="J448" s="261"/>
      <c r="K448" s="261"/>
      <c r="L448" s="262"/>
      <c r="M448" s="261"/>
      <c r="N448" s="262"/>
      <c r="O448" s="263"/>
      <c r="P448" s="263"/>
      <c r="Q448" s="264"/>
      <c r="R448" s="264"/>
      <c r="S448" s="264"/>
      <c r="T448" s="264"/>
      <c r="U448" s="264"/>
      <c r="V448" s="261"/>
      <c r="W448" s="261"/>
      <c r="X448" s="261"/>
      <c r="Y448" s="313"/>
      <c r="Z448" s="313"/>
    </row>
    <row r="449" spans="1:26" ht="15.75" customHeight="1" x14ac:dyDescent="0.35">
      <c r="A449" s="261"/>
      <c r="B449" s="261"/>
      <c r="C449" s="261"/>
      <c r="D449" s="261"/>
      <c r="E449" s="261"/>
      <c r="F449" s="261"/>
      <c r="G449" s="261"/>
      <c r="H449" s="261"/>
      <c r="I449" s="261"/>
      <c r="J449" s="261"/>
      <c r="K449" s="261"/>
      <c r="L449" s="262"/>
      <c r="M449" s="261"/>
      <c r="N449" s="262"/>
      <c r="O449" s="263"/>
      <c r="P449" s="263"/>
      <c r="Q449" s="264"/>
      <c r="R449" s="264"/>
      <c r="S449" s="264"/>
      <c r="T449" s="264"/>
      <c r="U449" s="264"/>
      <c r="V449" s="261"/>
      <c r="W449" s="261"/>
      <c r="X449" s="261"/>
      <c r="Y449" s="313"/>
      <c r="Z449" s="313"/>
    </row>
    <row r="450" spans="1:26" ht="15.75" customHeight="1" x14ac:dyDescent="0.35">
      <c r="A450" s="261"/>
      <c r="B450" s="261"/>
      <c r="C450" s="261"/>
      <c r="D450" s="261"/>
      <c r="E450" s="261"/>
      <c r="F450" s="261"/>
      <c r="G450" s="261"/>
      <c r="H450" s="261"/>
      <c r="I450" s="261"/>
      <c r="J450" s="261"/>
      <c r="K450" s="261"/>
      <c r="L450" s="262"/>
      <c r="M450" s="261"/>
      <c r="N450" s="262"/>
      <c r="O450" s="263"/>
      <c r="P450" s="263"/>
      <c r="Q450" s="264"/>
      <c r="R450" s="264"/>
      <c r="S450" s="264"/>
      <c r="T450" s="264"/>
      <c r="U450" s="264"/>
      <c r="V450" s="261"/>
      <c r="W450" s="261"/>
      <c r="X450" s="261"/>
      <c r="Y450" s="313"/>
      <c r="Z450" s="313"/>
    </row>
    <row r="451" spans="1:26" ht="15.75" customHeight="1" x14ac:dyDescent="0.35">
      <c r="A451" s="261"/>
      <c r="B451" s="261"/>
      <c r="C451" s="261"/>
      <c r="D451" s="261"/>
      <c r="E451" s="261"/>
      <c r="F451" s="261"/>
      <c r="G451" s="261"/>
      <c r="H451" s="261"/>
      <c r="I451" s="261"/>
      <c r="J451" s="261"/>
      <c r="K451" s="261"/>
      <c r="L451" s="262"/>
      <c r="M451" s="261"/>
      <c r="N451" s="262"/>
      <c r="O451" s="263"/>
      <c r="P451" s="263"/>
      <c r="Q451" s="264"/>
      <c r="R451" s="264"/>
      <c r="S451" s="264"/>
      <c r="T451" s="264"/>
      <c r="U451" s="264"/>
      <c r="V451" s="261"/>
      <c r="W451" s="261"/>
      <c r="X451" s="261"/>
      <c r="Y451" s="313"/>
      <c r="Z451" s="313"/>
    </row>
    <row r="452" spans="1:26" ht="15.75" customHeight="1" x14ac:dyDescent="0.35">
      <c r="A452" s="261"/>
      <c r="B452" s="261"/>
      <c r="C452" s="261"/>
      <c r="D452" s="261"/>
      <c r="E452" s="261"/>
      <c r="F452" s="261"/>
      <c r="G452" s="261"/>
      <c r="H452" s="261"/>
      <c r="I452" s="261"/>
      <c r="J452" s="261"/>
      <c r="K452" s="261"/>
      <c r="L452" s="262"/>
      <c r="M452" s="261"/>
      <c r="N452" s="262"/>
      <c r="O452" s="263"/>
      <c r="P452" s="263"/>
      <c r="Q452" s="264"/>
      <c r="R452" s="264"/>
      <c r="S452" s="264"/>
      <c r="T452" s="264"/>
      <c r="U452" s="264"/>
      <c r="V452" s="261"/>
      <c r="W452" s="261"/>
      <c r="X452" s="261"/>
      <c r="Y452" s="313"/>
      <c r="Z452" s="313"/>
    </row>
    <row r="453" spans="1:26" ht="15.75" customHeight="1" x14ac:dyDescent="0.35">
      <c r="A453" s="261"/>
      <c r="B453" s="261"/>
      <c r="C453" s="261"/>
      <c r="D453" s="261"/>
      <c r="E453" s="261"/>
      <c r="F453" s="261"/>
      <c r="G453" s="261"/>
      <c r="H453" s="261"/>
      <c r="I453" s="261"/>
      <c r="J453" s="261"/>
      <c r="K453" s="261"/>
      <c r="L453" s="262"/>
      <c r="M453" s="261"/>
      <c r="N453" s="262"/>
      <c r="O453" s="263"/>
      <c r="P453" s="263"/>
      <c r="Q453" s="264"/>
      <c r="R453" s="264"/>
      <c r="S453" s="264"/>
      <c r="T453" s="264"/>
      <c r="U453" s="264"/>
      <c r="V453" s="261"/>
      <c r="W453" s="261"/>
      <c r="X453" s="261"/>
      <c r="Y453" s="313"/>
      <c r="Z453" s="313"/>
    </row>
    <row r="454" spans="1:26" ht="15.75" customHeight="1" x14ac:dyDescent="0.35">
      <c r="A454" s="261"/>
      <c r="B454" s="261"/>
      <c r="C454" s="261"/>
      <c r="D454" s="261"/>
      <c r="E454" s="261"/>
      <c r="F454" s="261"/>
      <c r="G454" s="261"/>
      <c r="H454" s="261"/>
      <c r="I454" s="261"/>
      <c r="J454" s="261"/>
      <c r="K454" s="261"/>
      <c r="L454" s="262"/>
      <c r="M454" s="261"/>
      <c r="N454" s="262"/>
      <c r="O454" s="263"/>
      <c r="P454" s="263"/>
      <c r="Q454" s="264"/>
      <c r="R454" s="264"/>
      <c r="S454" s="264"/>
      <c r="T454" s="264"/>
      <c r="U454" s="264"/>
      <c r="V454" s="261"/>
      <c r="W454" s="261"/>
      <c r="X454" s="261"/>
      <c r="Y454" s="313"/>
      <c r="Z454" s="313"/>
    </row>
    <row r="455" spans="1:26" ht="15.75" customHeight="1" x14ac:dyDescent="0.35">
      <c r="A455" s="261"/>
      <c r="B455" s="261"/>
      <c r="C455" s="261"/>
      <c r="D455" s="261"/>
      <c r="E455" s="261"/>
      <c r="F455" s="261"/>
      <c r="G455" s="261"/>
      <c r="H455" s="261"/>
      <c r="I455" s="261"/>
      <c r="J455" s="261"/>
      <c r="K455" s="261"/>
      <c r="L455" s="262"/>
      <c r="M455" s="261"/>
      <c r="N455" s="262"/>
      <c r="O455" s="263"/>
      <c r="P455" s="263"/>
      <c r="Q455" s="264"/>
      <c r="R455" s="264"/>
      <c r="S455" s="264"/>
      <c r="T455" s="264"/>
      <c r="U455" s="264"/>
      <c r="V455" s="261"/>
      <c r="W455" s="261"/>
      <c r="X455" s="261"/>
      <c r="Y455" s="313"/>
      <c r="Z455" s="313"/>
    </row>
    <row r="456" spans="1:26" ht="15.75" customHeight="1" x14ac:dyDescent="0.35">
      <c r="A456" s="261"/>
      <c r="B456" s="261"/>
      <c r="C456" s="261"/>
      <c r="D456" s="261"/>
      <c r="E456" s="261"/>
      <c r="F456" s="261"/>
      <c r="G456" s="261"/>
      <c r="H456" s="261"/>
      <c r="I456" s="261"/>
      <c r="J456" s="261"/>
      <c r="K456" s="261"/>
      <c r="L456" s="262"/>
      <c r="M456" s="261"/>
      <c r="N456" s="262"/>
      <c r="O456" s="263"/>
      <c r="P456" s="263"/>
      <c r="Q456" s="264"/>
      <c r="R456" s="264"/>
      <c r="S456" s="264"/>
      <c r="T456" s="264"/>
      <c r="U456" s="264"/>
      <c r="V456" s="261"/>
      <c r="W456" s="261"/>
      <c r="X456" s="261"/>
      <c r="Y456" s="313"/>
      <c r="Z456" s="313"/>
    </row>
    <row r="457" spans="1:26" ht="15.75" customHeight="1" x14ac:dyDescent="0.35">
      <c r="A457" s="261"/>
      <c r="B457" s="261"/>
      <c r="C457" s="261"/>
      <c r="D457" s="261"/>
      <c r="E457" s="261"/>
      <c r="F457" s="261"/>
      <c r="G457" s="261"/>
      <c r="H457" s="261"/>
      <c r="I457" s="261"/>
      <c r="J457" s="261"/>
      <c r="K457" s="261"/>
      <c r="L457" s="262"/>
      <c r="M457" s="261"/>
      <c r="N457" s="262"/>
      <c r="O457" s="263"/>
      <c r="P457" s="263"/>
      <c r="Q457" s="264"/>
      <c r="R457" s="264"/>
      <c r="S457" s="264"/>
      <c r="T457" s="264"/>
      <c r="U457" s="264"/>
      <c r="V457" s="261"/>
      <c r="W457" s="261"/>
      <c r="X457" s="261"/>
      <c r="Y457" s="313"/>
      <c r="Z457" s="313"/>
    </row>
    <row r="458" spans="1:26" ht="15.75" customHeight="1" x14ac:dyDescent="0.35">
      <c r="A458" s="261"/>
      <c r="B458" s="261"/>
      <c r="C458" s="261"/>
      <c r="D458" s="261"/>
      <c r="E458" s="261"/>
      <c r="F458" s="261"/>
      <c r="G458" s="261"/>
      <c r="H458" s="261"/>
      <c r="I458" s="261"/>
      <c r="J458" s="261"/>
      <c r="K458" s="261"/>
      <c r="L458" s="262"/>
      <c r="M458" s="261"/>
      <c r="N458" s="262"/>
      <c r="O458" s="263"/>
      <c r="P458" s="263"/>
      <c r="Q458" s="264"/>
      <c r="R458" s="264"/>
      <c r="S458" s="264"/>
      <c r="T458" s="264"/>
      <c r="U458" s="264"/>
      <c r="V458" s="261"/>
      <c r="W458" s="261"/>
      <c r="X458" s="261"/>
      <c r="Y458" s="313"/>
      <c r="Z458" s="313"/>
    </row>
    <row r="459" spans="1:26" ht="15.75" customHeight="1" x14ac:dyDescent="0.35">
      <c r="A459" s="261"/>
      <c r="B459" s="261"/>
      <c r="C459" s="261"/>
      <c r="D459" s="261"/>
      <c r="E459" s="261"/>
      <c r="F459" s="261"/>
      <c r="G459" s="261"/>
      <c r="H459" s="261"/>
      <c r="I459" s="261"/>
      <c r="J459" s="261"/>
      <c r="K459" s="261"/>
      <c r="L459" s="262"/>
      <c r="M459" s="261"/>
      <c r="N459" s="262"/>
      <c r="O459" s="263"/>
      <c r="P459" s="263"/>
      <c r="Q459" s="264"/>
      <c r="R459" s="264"/>
      <c r="S459" s="264"/>
      <c r="T459" s="264"/>
      <c r="U459" s="264"/>
      <c r="V459" s="261"/>
      <c r="W459" s="261"/>
      <c r="X459" s="261"/>
      <c r="Y459" s="313"/>
      <c r="Z459" s="313"/>
    </row>
    <row r="460" spans="1:26" ht="15.75" customHeight="1" x14ac:dyDescent="0.35">
      <c r="A460" s="261"/>
      <c r="B460" s="261"/>
      <c r="C460" s="261"/>
      <c r="D460" s="261"/>
      <c r="E460" s="261"/>
      <c r="F460" s="261"/>
      <c r="G460" s="261"/>
      <c r="H460" s="261"/>
      <c r="I460" s="261"/>
      <c r="J460" s="261"/>
      <c r="K460" s="261"/>
      <c r="L460" s="262"/>
      <c r="M460" s="261"/>
      <c r="N460" s="262"/>
      <c r="O460" s="263"/>
      <c r="P460" s="263"/>
      <c r="Q460" s="264"/>
      <c r="R460" s="264"/>
      <c r="S460" s="264"/>
      <c r="T460" s="264"/>
      <c r="U460" s="264"/>
      <c r="V460" s="261"/>
      <c r="W460" s="261"/>
      <c r="X460" s="261"/>
      <c r="Y460" s="313"/>
      <c r="Z460" s="313"/>
    </row>
    <row r="461" spans="1:26" ht="15.75" customHeight="1" x14ac:dyDescent="0.35">
      <c r="A461" s="261"/>
      <c r="B461" s="261"/>
      <c r="C461" s="261"/>
      <c r="D461" s="261"/>
      <c r="E461" s="261"/>
      <c r="F461" s="261"/>
      <c r="G461" s="261"/>
      <c r="H461" s="261"/>
      <c r="I461" s="261"/>
      <c r="J461" s="261"/>
      <c r="K461" s="261"/>
      <c r="L461" s="262"/>
      <c r="M461" s="261"/>
      <c r="N461" s="262"/>
      <c r="O461" s="263"/>
      <c r="P461" s="263"/>
      <c r="Q461" s="264"/>
      <c r="R461" s="264"/>
      <c r="S461" s="264"/>
      <c r="T461" s="264"/>
      <c r="U461" s="264"/>
      <c r="V461" s="261"/>
      <c r="W461" s="261"/>
      <c r="X461" s="261"/>
      <c r="Y461" s="313"/>
      <c r="Z461" s="313"/>
    </row>
    <row r="462" spans="1:26" ht="15.75" customHeight="1" x14ac:dyDescent="0.35">
      <c r="A462" s="261"/>
      <c r="B462" s="261"/>
      <c r="C462" s="261"/>
      <c r="D462" s="261"/>
      <c r="E462" s="261"/>
      <c r="F462" s="261"/>
      <c r="G462" s="261"/>
      <c r="H462" s="261"/>
      <c r="I462" s="261"/>
      <c r="J462" s="261"/>
      <c r="K462" s="261"/>
      <c r="L462" s="262"/>
      <c r="M462" s="261"/>
      <c r="N462" s="262"/>
      <c r="O462" s="263"/>
      <c r="P462" s="263"/>
      <c r="Q462" s="264"/>
      <c r="R462" s="264"/>
      <c r="S462" s="264"/>
      <c r="T462" s="264"/>
      <c r="U462" s="264"/>
      <c r="V462" s="261"/>
      <c r="W462" s="261"/>
      <c r="X462" s="261"/>
      <c r="Y462" s="313"/>
      <c r="Z462" s="313"/>
    </row>
    <row r="463" spans="1:26" ht="15.75" customHeight="1" x14ac:dyDescent="0.35">
      <c r="A463" s="261"/>
      <c r="B463" s="261"/>
      <c r="C463" s="261"/>
      <c r="D463" s="261"/>
      <c r="E463" s="261"/>
      <c r="F463" s="261"/>
      <c r="G463" s="261"/>
      <c r="H463" s="261"/>
      <c r="I463" s="261"/>
      <c r="J463" s="261"/>
      <c r="K463" s="261"/>
      <c r="L463" s="262"/>
      <c r="M463" s="261"/>
      <c r="N463" s="262"/>
      <c r="O463" s="263"/>
      <c r="P463" s="263"/>
      <c r="Q463" s="264"/>
      <c r="R463" s="264"/>
      <c r="S463" s="264"/>
      <c r="T463" s="264"/>
      <c r="U463" s="264"/>
      <c r="V463" s="261"/>
      <c r="W463" s="261"/>
      <c r="X463" s="261"/>
      <c r="Y463" s="313"/>
      <c r="Z463" s="313"/>
    </row>
    <row r="464" spans="1:26" ht="15.75" customHeight="1" x14ac:dyDescent="0.35">
      <c r="A464" s="261"/>
      <c r="B464" s="261"/>
      <c r="C464" s="261"/>
      <c r="D464" s="261"/>
      <c r="E464" s="261"/>
      <c r="F464" s="261"/>
      <c r="G464" s="261"/>
      <c r="H464" s="261"/>
      <c r="I464" s="261"/>
      <c r="J464" s="261"/>
      <c r="K464" s="261"/>
      <c r="L464" s="262"/>
      <c r="M464" s="261"/>
      <c r="N464" s="262"/>
      <c r="O464" s="263"/>
      <c r="P464" s="263"/>
      <c r="Q464" s="264"/>
      <c r="R464" s="264"/>
      <c r="S464" s="264"/>
      <c r="T464" s="264"/>
      <c r="U464" s="264"/>
      <c r="V464" s="261"/>
      <c r="W464" s="261"/>
      <c r="X464" s="261"/>
      <c r="Y464" s="313"/>
      <c r="Z464" s="313"/>
    </row>
    <row r="465" spans="1:26" ht="15.75" customHeight="1" x14ac:dyDescent="0.35">
      <c r="A465" s="261"/>
      <c r="B465" s="261"/>
      <c r="C465" s="261"/>
      <c r="D465" s="261"/>
      <c r="E465" s="261"/>
      <c r="F465" s="261"/>
      <c r="G465" s="261"/>
      <c r="H465" s="261"/>
      <c r="I465" s="261"/>
      <c r="J465" s="261"/>
      <c r="K465" s="261"/>
      <c r="L465" s="262"/>
      <c r="M465" s="261"/>
      <c r="N465" s="262"/>
      <c r="O465" s="263"/>
      <c r="P465" s="263"/>
      <c r="Q465" s="264"/>
      <c r="R465" s="264"/>
      <c r="S465" s="264"/>
      <c r="T465" s="264"/>
      <c r="U465" s="264"/>
      <c r="V465" s="261"/>
      <c r="W465" s="261"/>
      <c r="X465" s="261"/>
      <c r="Y465" s="313"/>
      <c r="Z465" s="313"/>
    </row>
    <row r="466" spans="1:26" ht="15.75" customHeight="1" x14ac:dyDescent="0.35">
      <c r="A466" s="261"/>
      <c r="B466" s="261"/>
      <c r="C466" s="261"/>
      <c r="D466" s="261"/>
      <c r="E466" s="261"/>
      <c r="F466" s="261"/>
      <c r="G466" s="261"/>
      <c r="H466" s="261"/>
      <c r="I466" s="261"/>
      <c r="J466" s="261"/>
      <c r="K466" s="261"/>
      <c r="L466" s="262"/>
      <c r="M466" s="261"/>
      <c r="N466" s="262"/>
      <c r="O466" s="263"/>
      <c r="P466" s="263"/>
      <c r="Q466" s="264"/>
      <c r="R466" s="264"/>
      <c r="S466" s="264"/>
      <c r="T466" s="264"/>
      <c r="U466" s="264"/>
      <c r="V466" s="261"/>
      <c r="W466" s="261"/>
      <c r="X466" s="261"/>
      <c r="Y466" s="313"/>
      <c r="Z466" s="313"/>
    </row>
    <row r="467" spans="1:26" ht="15.75" customHeight="1" x14ac:dyDescent="0.35">
      <c r="A467" s="261"/>
      <c r="B467" s="261"/>
      <c r="C467" s="261"/>
      <c r="D467" s="261"/>
      <c r="E467" s="261"/>
      <c r="F467" s="261"/>
      <c r="G467" s="261"/>
      <c r="H467" s="261"/>
      <c r="I467" s="261"/>
      <c r="J467" s="261"/>
      <c r="K467" s="261"/>
      <c r="L467" s="262"/>
      <c r="M467" s="261"/>
      <c r="N467" s="262"/>
      <c r="O467" s="263"/>
      <c r="P467" s="263"/>
      <c r="Q467" s="264"/>
      <c r="R467" s="264"/>
      <c r="S467" s="264"/>
      <c r="T467" s="264"/>
      <c r="U467" s="264"/>
      <c r="V467" s="261"/>
      <c r="W467" s="261"/>
      <c r="X467" s="261"/>
      <c r="Y467" s="313"/>
      <c r="Z467" s="313"/>
    </row>
    <row r="468" spans="1:26" ht="15.75" customHeight="1" x14ac:dyDescent="0.35">
      <c r="A468" s="261"/>
      <c r="B468" s="261"/>
      <c r="C468" s="261"/>
      <c r="D468" s="261"/>
      <c r="E468" s="261"/>
      <c r="F468" s="261"/>
      <c r="G468" s="261"/>
      <c r="H468" s="261"/>
      <c r="I468" s="261"/>
      <c r="J468" s="261"/>
      <c r="K468" s="261"/>
      <c r="L468" s="262"/>
      <c r="M468" s="261"/>
      <c r="N468" s="262"/>
      <c r="O468" s="263"/>
      <c r="P468" s="263"/>
      <c r="Q468" s="264"/>
      <c r="R468" s="264"/>
      <c r="S468" s="264"/>
      <c r="T468" s="264"/>
      <c r="U468" s="264"/>
      <c r="V468" s="261"/>
      <c r="W468" s="261"/>
      <c r="X468" s="261"/>
      <c r="Y468" s="313"/>
      <c r="Z468" s="313"/>
    </row>
    <row r="469" spans="1:26" ht="15.75" customHeight="1" x14ac:dyDescent="0.35">
      <c r="A469" s="261"/>
      <c r="B469" s="261"/>
      <c r="C469" s="261"/>
      <c r="D469" s="261"/>
      <c r="E469" s="261"/>
      <c r="F469" s="261"/>
      <c r="G469" s="261"/>
      <c r="H469" s="261"/>
      <c r="I469" s="261"/>
      <c r="J469" s="261"/>
      <c r="K469" s="261"/>
      <c r="L469" s="262"/>
      <c r="M469" s="261"/>
      <c r="N469" s="262"/>
      <c r="O469" s="263"/>
      <c r="P469" s="263"/>
      <c r="Q469" s="264"/>
      <c r="R469" s="264"/>
      <c r="S469" s="264"/>
      <c r="T469" s="264"/>
      <c r="U469" s="264"/>
      <c r="V469" s="261"/>
      <c r="W469" s="261"/>
      <c r="X469" s="261"/>
      <c r="Y469" s="313"/>
      <c r="Z469" s="313"/>
    </row>
    <row r="470" spans="1:26" ht="15.75" customHeight="1" x14ac:dyDescent="0.35">
      <c r="A470" s="261"/>
      <c r="B470" s="261"/>
      <c r="C470" s="261"/>
      <c r="D470" s="261"/>
      <c r="E470" s="261"/>
      <c r="F470" s="261"/>
      <c r="G470" s="261"/>
      <c r="H470" s="261"/>
      <c r="I470" s="261"/>
      <c r="J470" s="261"/>
      <c r="K470" s="261"/>
      <c r="L470" s="262"/>
      <c r="M470" s="261"/>
      <c r="N470" s="262"/>
      <c r="O470" s="263"/>
      <c r="P470" s="263"/>
      <c r="Q470" s="264"/>
      <c r="R470" s="264"/>
      <c r="S470" s="264"/>
      <c r="T470" s="264"/>
      <c r="U470" s="264"/>
      <c r="V470" s="261"/>
      <c r="W470" s="261"/>
      <c r="X470" s="261"/>
      <c r="Y470" s="313"/>
      <c r="Z470" s="313"/>
    </row>
    <row r="471" spans="1:26" ht="15.75" customHeight="1" x14ac:dyDescent="0.35">
      <c r="A471" s="261"/>
      <c r="B471" s="261"/>
      <c r="C471" s="261"/>
      <c r="D471" s="261"/>
      <c r="E471" s="261"/>
      <c r="F471" s="261"/>
      <c r="G471" s="261"/>
      <c r="H471" s="261"/>
      <c r="I471" s="261"/>
      <c r="J471" s="261"/>
      <c r="K471" s="261"/>
      <c r="L471" s="262"/>
      <c r="M471" s="261"/>
      <c r="N471" s="262"/>
      <c r="O471" s="263"/>
      <c r="P471" s="263"/>
      <c r="Q471" s="264"/>
      <c r="R471" s="264"/>
      <c r="S471" s="264"/>
      <c r="T471" s="264"/>
      <c r="U471" s="264"/>
      <c r="V471" s="261"/>
      <c r="W471" s="261"/>
      <c r="X471" s="261"/>
      <c r="Y471" s="313"/>
      <c r="Z471" s="313"/>
    </row>
    <row r="472" spans="1:26" ht="15.75" customHeight="1" x14ac:dyDescent="0.35">
      <c r="A472" s="261"/>
      <c r="B472" s="261"/>
      <c r="C472" s="261"/>
      <c r="D472" s="261"/>
      <c r="E472" s="261"/>
      <c r="F472" s="261"/>
      <c r="G472" s="261"/>
      <c r="H472" s="261"/>
      <c r="I472" s="261"/>
      <c r="J472" s="261"/>
      <c r="K472" s="261"/>
      <c r="L472" s="262"/>
      <c r="M472" s="261"/>
      <c r="N472" s="262"/>
      <c r="O472" s="263"/>
      <c r="P472" s="263"/>
      <c r="Q472" s="264"/>
      <c r="R472" s="264"/>
      <c r="S472" s="264"/>
      <c r="T472" s="264"/>
      <c r="U472" s="264"/>
      <c r="V472" s="261"/>
      <c r="W472" s="261"/>
      <c r="X472" s="261"/>
      <c r="Y472" s="313"/>
      <c r="Z472" s="313"/>
    </row>
    <row r="473" spans="1:26" ht="15.75" customHeight="1" x14ac:dyDescent="0.35">
      <c r="A473" s="261"/>
      <c r="B473" s="261"/>
      <c r="C473" s="261"/>
      <c r="D473" s="261"/>
      <c r="E473" s="261"/>
      <c r="F473" s="261"/>
      <c r="G473" s="261"/>
      <c r="H473" s="261"/>
      <c r="I473" s="261"/>
      <c r="J473" s="261"/>
      <c r="K473" s="261"/>
      <c r="L473" s="262"/>
      <c r="M473" s="261"/>
      <c r="N473" s="262"/>
      <c r="O473" s="263"/>
      <c r="P473" s="263"/>
      <c r="Q473" s="264"/>
      <c r="R473" s="264"/>
      <c r="S473" s="264"/>
      <c r="T473" s="264"/>
      <c r="U473" s="264"/>
      <c r="V473" s="261"/>
      <c r="W473" s="261"/>
      <c r="X473" s="261"/>
      <c r="Y473" s="313"/>
      <c r="Z473" s="313"/>
    </row>
    <row r="474" spans="1:26" ht="15.75" customHeight="1" x14ac:dyDescent="0.35">
      <c r="A474" s="261"/>
      <c r="B474" s="261"/>
      <c r="C474" s="261"/>
      <c r="D474" s="261"/>
      <c r="E474" s="261"/>
      <c r="F474" s="261"/>
      <c r="G474" s="261"/>
      <c r="H474" s="261"/>
      <c r="I474" s="261"/>
      <c r="J474" s="261"/>
      <c r="K474" s="261"/>
      <c r="L474" s="262"/>
      <c r="M474" s="261"/>
      <c r="N474" s="262"/>
      <c r="O474" s="263"/>
      <c r="P474" s="263"/>
      <c r="Q474" s="264"/>
      <c r="R474" s="264"/>
      <c r="S474" s="264"/>
      <c r="T474" s="264"/>
      <c r="U474" s="264"/>
      <c r="V474" s="261"/>
      <c r="W474" s="261"/>
      <c r="X474" s="261"/>
      <c r="Y474" s="313"/>
      <c r="Z474" s="313"/>
    </row>
    <row r="475" spans="1:26" ht="15.75" customHeight="1" x14ac:dyDescent="0.35">
      <c r="A475" s="261"/>
      <c r="B475" s="261"/>
      <c r="C475" s="261"/>
      <c r="D475" s="261"/>
      <c r="E475" s="261"/>
      <c r="F475" s="261"/>
      <c r="G475" s="261"/>
      <c r="H475" s="261"/>
      <c r="I475" s="261"/>
      <c r="J475" s="261"/>
      <c r="K475" s="261"/>
      <c r="L475" s="262"/>
      <c r="M475" s="261"/>
      <c r="N475" s="262"/>
      <c r="O475" s="263"/>
      <c r="P475" s="263"/>
      <c r="Q475" s="264"/>
      <c r="R475" s="264"/>
      <c r="S475" s="264"/>
      <c r="T475" s="264"/>
      <c r="U475" s="264"/>
      <c r="V475" s="261"/>
      <c r="W475" s="261"/>
      <c r="X475" s="261"/>
      <c r="Y475" s="313"/>
      <c r="Z475" s="313"/>
    </row>
    <row r="476" spans="1:26" ht="15.75" customHeight="1" x14ac:dyDescent="0.35">
      <c r="A476" s="261"/>
      <c r="B476" s="261"/>
      <c r="C476" s="261"/>
      <c r="D476" s="261"/>
      <c r="E476" s="261"/>
      <c r="F476" s="261"/>
      <c r="G476" s="261"/>
      <c r="H476" s="261"/>
      <c r="I476" s="261"/>
      <c r="J476" s="261"/>
      <c r="K476" s="261"/>
      <c r="L476" s="262"/>
      <c r="M476" s="261"/>
      <c r="N476" s="262"/>
      <c r="O476" s="263"/>
      <c r="P476" s="263"/>
      <c r="Q476" s="264"/>
      <c r="R476" s="264"/>
      <c r="S476" s="264"/>
      <c r="T476" s="264"/>
      <c r="U476" s="264"/>
      <c r="V476" s="261"/>
      <c r="W476" s="261"/>
      <c r="X476" s="261"/>
      <c r="Y476" s="313"/>
      <c r="Z476" s="313"/>
    </row>
    <row r="477" spans="1:26" ht="15.75" customHeight="1" x14ac:dyDescent="0.35">
      <c r="A477" s="261"/>
      <c r="B477" s="261"/>
      <c r="C477" s="261"/>
      <c r="D477" s="261"/>
      <c r="E477" s="261"/>
      <c r="F477" s="261"/>
      <c r="G477" s="261"/>
      <c r="H477" s="261"/>
      <c r="I477" s="261"/>
      <c r="J477" s="261"/>
      <c r="K477" s="261"/>
      <c r="L477" s="262"/>
      <c r="M477" s="261"/>
      <c r="N477" s="262"/>
      <c r="O477" s="263"/>
      <c r="P477" s="263"/>
      <c r="Q477" s="264"/>
      <c r="R477" s="264"/>
      <c r="S477" s="264"/>
      <c r="T477" s="264"/>
      <c r="U477" s="264"/>
      <c r="V477" s="261"/>
      <c r="W477" s="261"/>
      <c r="X477" s="261"/>
      <c r="Y477" s="313"/>
      <c r="Z477" s="313"/>
    </row>
    <row r="478" spans="1:26" ht="15.75" customHeight="1" x14ac:dyDescent="0.35">
      <c r="A478" s="261"/>
      <c r="B478" s="261"/>
      <c r="C478" s="261"/>
      <c r="D478" s="261"/>
      <c r="E478" s="261"/>
      <c r="F478" s="261"/>
      <c r="G478" s="261"/>
      <c r="H478" s="261"/>
      <c r="I478" s="261"/>
      <c r="J478" s="261"/>
      <c r="K478" s="261"/>
      <c r="L478" s="262"/>
      <c r="M478" s="261"/>
      <c r="N478" s="262"/>
      <c r="O478" s="263"/>
      <c r="P478" s="263"/>
      <c r="Q478" s="264"/>
      <c r="R478" s="264"/>
      <c r="S478" s="264"/>
      <c r="T478" s="264"/>
      <c r="U478" s="264"/>
      <c r="V478" s="261"/>
      <c r="W478" s="261"/>
      <c r="X478" s="261"/>
      <c r="Y478" s="313"/>
      <c r="Z478" s="313"/>
    </row>
    <row r="479" spans="1:26" ht="15.75" customHeight="1" x14ac:dyDescent="0.35">
      <c r="A479" s="261"/>
      <c r="B479" s="261"/>
      <c r="C479" s="261"/>
      <c r="D479" s="261"/>
      <c r="E479" s="261"/>
      <c r="F479" s="261"/>
      <c r="G479" s="261"/>
      <c r="H479" s="261"/>
      <c r="I479" s="261"/>
      <c r="J479" s="261"/>
      <c r="K479" s="261"/>
      <c r="L479" s="262"/>
      <c r="M479" s="261"/>
      <c r="N479" s="262"/>
      <c r="O479" s="263"/>
      <c r="P479" s="263"/>
      <c r="Q479" s="264"/>
      <c r="R479" s="264"/>
      <c r="S479" s="264"/>
      <c r="T479" s="264"/>
      <c r="U479" s="264"/>
      <c r="V479" s="261"/>
      <c r="W479" s="261"/>
      <c r="X479" s="261"/>
      <c r="Y479" s="313"/>
      <c r="Z479" s="313"/>
    </row>
    <row r="480" spans="1:26" ht="15.75" customHeight="1" x14ac:dyDescent="0.35">
      <c r="A480" s="261"/>
      <c r="B480" s="261"/>
      <c r="C480" s="261"/>
      <c r="D480" s="261"/>
      <c r="E480" s="261"/>
      <c r="F480" s="261"/>
      <c r="G480" s="261"/>
      <c r="H480" s="261"/>
      <c r="I480" s="261"/>
      <c r="J480" s="261"/>
      <c r="K480" s="261"/>
      <c r="L480" s="262"/>
      <c r="M480" s="261"/>
      <c r="N480" s="262"/>
      <c r="O480" s="263"/>
      <c r="P480" s="263"/>
      <c r="Q480" s="264"/>
      <c r="R480" s="264"/>
      <c r="S480" s="264"/>
      <c r="T480" s="264"/>
      <c r="U480" s="264"/>
      <c r="V480" s="261"/>
      <c r="W480" s="261"/>
      <c r="X480" s="261"/>
      <c r="Y480" s="313"/>
      <c r="Z480" s="313"/>
    </row>
    <row r="481" spans="1:26" ht="15.75" customHeight="1" x14ac:dyDescent="0.35">
      <c r="A481" s="261"/>
      <c r="B481" s="261"/>
      <c r="C481" s="261"/>
      <c r="D481" s="261"/>
      <c r="E481" s="261"/>
      <c r="F481" s="261"/>
      <c r="G481" s="261"/>
      <c r="H481" s="261"/>
      <c r="I481" s="261"/>
      <c r="J481" s="261"/>
      <c r="K481" s="261"/>
      <c r="L481" s="262"/>
      <c r="M481" s="261"/>
      <c r="N481" s="262"/>
      <c r="O481" s="263"/>
      <c r="P481" s="263"/>
      <c r="Q481" s="264"/>
      <c r="R481" s="264"/>
      <c r="S481" s="264"/>
      <c r="T481" s="264"/>
      <c r="U481" s="264"/>
      <c r="V481" s="261"/>
      <c r="W481" s="261"/>
      <c r="X481" s="261"/>
      <c r="Y481" s="313"/>
      <c r="Z481" s="313"/>
    </row>
    <row r="482" spans="1:26" ht="15.75" customHeight="1" x14ac:dyDescent="0.35">
      <c r="A482" s="261"/>
      <c r="B482" s="261"/>
      <c r="C482" s="261"/>
      <c r="D482" s="261"/>
      <c r="E482" s="261"/>
      <c r="F482" s="261"/>
      <c r="G482" s="261"/>
      <c r="H482" s="261"/>
      <c r="I482" s="261"/>
      <c r="J482" s="261"/>
      <c r="K482" s="261"/>
      <c r="L482" s="262"/>
      <c r="M482" s="261"/>
      <c r="N482" s="262"/>
      <c r="O482" s="263"/>
      <c r="P482" s="263"/>
      <c r="Q482" s="264"/>
      <c r="R482" s="264"/>
      <c r="S482" s="264"/>
      <c r="T482" s="264"/>
      <c r="U482" s="264"/>
      <c r="V482" s="261"/>
      <c r="W482" s="261"/>
      <c r="X482" s="261"/>
      <c r="Y482" s="313"/>
      <c r="Z482" s="313"/>
    </row>
    <row r="483" spans="1:26" ht="15.75" customHeight="1" x14ac:dyDescent="0.35">
      <c r="A483" s="261"/>
      <c r="B483" s="261"/>
      <c r="C483" s="261"/>
      <c r="D483" s="261"/>
      <c r="E483" s="261"/>
      <c r="F483" s="261"/>
      <c r="G483" s="261"/>
      <c r="H483" s="261"/>
      <c r="I483" s="261"/>
      <c r="J483" s="261"/>
      <c r="K483" s="261"/>
      <c r="L483" s="262"/>
      <c r="M483" s="261"/>
      <c r="N483" s="262"/>
      <c r="O483" s="263"/>
      <c r="P483" s="263"/>
      <c r="Q483" s="264"/>
      <c r="R483" s="264"/>
      <c r="S483" s="264"/>
      <c r="T483" s="264"/>
      <c r="U483" s="264"/>
      <c r="V483" s="261"/>
      <c r="W483" s="261"/>
      <c r="X483" s="261"/>
      <c r="Y483" s="313"/>
      <c r="Z483" s="313"/>
    </row>
    <row r="484" spans="1:26" ht="15.75" customHeight="1" x14ac:dyDescent="0.35">
      <c r="A484" s="261"/>
      <c r="B484" s="261"/>
      <c r="C484" s="261"/>
      <c r="D484" s="261"/>
      <c r="E484" s="261"/>
      <c r="F484" s="261"/>
      <c r="G484" s="261"/>
      <c r="H484" s="261"/>
      <c r="I484" s="261"/>
      <c r="J484" s="261"/>
      <c r="K484" s="261"/>
      <c r="L484" s="262"/>
      <c r="M484" s="261"/>
      <c r="N484" s="262"/>
      <c r="O484" s="263"/>
      <c r="P484" s="263"/>
      <c r="Q484" s="264"/>
      <c r="R484" s="264"/>
      <c r="S484" s="264"/>
      <c r="T484" s="264"/>
      <c r="U484" s="264"/>
      <c r="V484" s="261"/>
      <c r="W484" s="261"/>
      <c r="X484" s="261"/>
      <c r="Y484" s="313"/>
      <c r="Z484" s="313"/>
    </row>
    <row r="485" spans="1:26" ht="15.75" customHeight="1" x14ac:dyDescent="0.35">
      <c r="A485" s="261"/>
      <c r="B485" s="261"/>
      <c r="C485" s="261"/>
      <c r="D485" s="261"/>
      <c r="E485" s="261"/>
      <c r="F485" s="261"/>
      <c r="G485" s="261"/>
      <c r="H485" s="261"/>
      <c r="I485" s="261"/>
      <c r="J485" s="261"/>
      <c r="K485" s="261"/>
      <c r="L485" s="262"/>
      <c r="M485" s="261"/>
      <c r="N485" s="262"/>
      <c r="O485" s="263"/>
      <c r="P485" s="263"/>
      <c r="Q485" s="264"/>
      <c r="R485" s="264"/>
      <c r="S485" s="264"/>
      <c r="T485" s="264"/>
      <c r="U485" s="264"/>
      <c r="V485" s="261"/>
      <c r="W485" s="261"/>
      <c r="X485" s="261"/>
      <c r="Y485" s="313"/>
      <c r="Z485" s="313"/>
    </row>
    <row r="486" spans="1:26" ht="15.75" customHeight="1" x14ac:dyDescent="0.35">
      <c r="A486" s="261"/>
      <c r="B486" s="261"/>
      <c r="C486" s="261"/>
      <c r="D486" s="261"/>
      <c r="E486" s="261"/>
      <c r="F486" s="261"/>
      <c r="G486" s="261"/>
      <c r="H486" s="261"/>
      <c r="I486" s="261"/>
      <c r="J486" s="261"/>
      <c r="K486" s="261"/>
      <c r="L486" s="262"/>
      <c r="M486" s="261"/>
      <c r="N486" s="262"/>
      <c r="O486" s="263"/>
      <c r="P486" s="263"/>
      <c r="Q486" s="264"/>
      <c r="R486" s="264"/>
      <c r="S486" s="264"/>
      <c r="T486" s="264"/>
      <c r="U486" s="264"/>
      <c r="V486" s="261"/>
      <c r="W486" s="261"/>
      <c r="X486" s="261"/>
      <c r="Y486" s="313"/>
      <c r="Z486" s="313"/>
    </row>
    <row r="487" spans="1:26" ht="15.75" customHeight="1" x14ac:dyDescent="0.35">
      <c r="A487" s="261"/>
      <c r="B487" s="261"/>
      <c r="C487" s="261"/>
      <c r="D487" s="261"/>
      <c r="E487" s="261"/>
      <c r="F487" s="261"/>
      <c r="G487" s="261"/>
      <c r="H487" s="261"/>
      <c r="I487" s="261"/>
      <c r="J487" s="261"/>
      <c r="K487" s="261"/>
      <c r="L487" s="262"/>
      <c r="M487" s="261"/>
      <c r="N487" s="262"/>
      <c r="O487" s="263"/>
      <c r="P487" s="263"/>
      <c r="Q487" s="264"/>
      <c r="R487" s="264"/>
      <c r="S487" s="264"/>
      <c r="T487" s="264"/>
      <c r="U487" s="264"/>
      <c r="V487" s="261"/>
      <c r="W487" s="261"/>
      <c r="X487" s="261"/>
      <c r="Y487" s="313"/>
      <c r="Z487" s="313"/>
    </row>
    <row r="488" spans="1:26" ht="15.75" customHeight="1" x14ac:dyDescent="0.35">
      <c r="A488" s="261"/>
      <c r="B488" s="261"/>
      <c r="C488" s="261"/>
      <c r="D488" s="261"/>
      <c r="E488" s="261"/>
      <c r="F488" s="261"/>
      <c r="G488" s="261"/>
      <c r="H488" s="261"/>
      <c r="I488" s="261"/>
      <c r="J488" s="261"/>
      <c r="K488" s="261"/>
      <c r="L488" s="262"/>
      <c r="M488" s="261"/>
      <c r="N488" s="262"/>
      <c r="O488" s="263"/>
      <c r="P488" s="263"/>
      <c r="Q488" s="264"/>
      <c r="R488" s="264"/>
      <c r="S488" s="264"/>
      <c r="T488" s="264"/>
      <c r="U488" s="264"/>
      <c r="V488" s="261"/>
      <c r="W488" s="261"/>
      <c r="X488" s="261"/>
      <c r="Y488" s="313"/>
      <c r="Z488" s="313"/>
    </row>
    <row r="489" spans="1:26" ht="15.75" customHeight="1" x14ac:dyDescent="0.35">
      <c r="A489" s="261"/>
      <c r="B489" s="261"/>
      <c r="C489" s="261"/>
      <c r="D489" s="261"/>
      <c r="E489" s="261"/>
      <c r="F489" s="261"/>
      <c r="G489" s="261"/>
      <c r="H489" s="261"/>
      <c r="I489" s="261"/>
      <c r="J489" s="261"/>
      <c r="K489" s="261"/>
      <c r="L489" s="262"/>
      <c r="M489" s="261"/>
      <c r="N489" s="262"/>
      <c r="O489" s="263"/>
      <c r="P489" s="263"/>
      <c r="Q489" s="264"/>
      <c r="R489" s="264"/>
      <c r="S489" s="264"/>
      <c r="T489" s="264"/>
      <c r="U489" s="264"/>
      <c r="V489" s="261"/>
      <c r="W489" s="261"/>
      <c r="X489" s="261"/>
      <c r="Y489" s="313"/>
      <c r="Z489" s="313"/>
    </row>
    <row r="490" spans="1:26" ht="15.75" customHeight="1" x14ac:dyDescent="0.35">
      <c r="A490" s="261"/>
      <c r="B490" s="261"/>
      <c r="C490" s="261"/>
      <c r="D490" s="261"/>
      <c r="E490" s="261"/>
      <c r="F490" s="261"/>
      <c r="G490" s="261"/>
      <c r="H490" s="261"/>
      <c r="I490" s="261"/>
      <c r="J490" s="261"/>
      <c r="K490" s="261"/>
      <c r="L490" s="262"/>
      <c r="M490" s="261"/>
      <c r="N490" s="262"/>
      <c r="O490" s="263"/>
      <c r="P490" s="263"/>
      <c r="Q490" s="264"/>
      <c r="R490" s="264"/>
      <c r="S490" s="264"/>
      <c r="T490" s="264"/>
      <c r="U490" s="264"/>
      <c r="V490" s="261"/>
      <c r="W490" s="261"/>
      <c r="X490" s="261"/>
      <c r="Y490" s="313"/>
      <c r="Z490" s="313"/>
    </row>
    <row r="491" spans="1:26" ht="15.75" customHeight="1" x14ac:dyDescent="0.35">
      <c r="A491" s="261"/>
      <c r="B491" s="261"/>
      <c r="C491" s="261"/>
      <c r="D491" s="261"/>
      <c r="E491" s="261"/>
      <c r="F491" s="261"/>
      <c r="G491" s="261"/>
      <c r="H491" s="261"/>
      <c r="I491" s="261"/>
      <c r="J491" s="261"/>
      <c r="K491" s="261"/>
      <c r="L491" s="262"/>
      <c r="M491" s="261"/>
      <c r="N491" s="262"/>
      <c r="O491" s="263"/>
      <c r="P491" s="263"/>
      <c r="Q491" s="264"/>
      <c r="R491" s="264"/>
      <c r="S491" s="264"/>
      <c r="T491" s="264"/>
      <c r="U491" s="264"/>
      <c r="V491" s="261"/>
      <c r="W491" s="261"/>
      <c r="X491" s="261"/>
      <c r="Y491" s="313"/>
      <c r="Z491" s="313"/>
    </row>
    <row r="492" spans="1:26" ht="15.75" customHeight="1" x14ac:dyDescent="0.35">
      <c r="A492" s="261"/>
      <c r="B492" s="261"/>
      <c r="C492" s="261"/>
      <c r="D492" s="261"/>
      <c r="E492" s="261"/>
      <c r="F492" s="261"/>
      <c r="G492" s="261"/>
      <c r="H492" s="261"/>
      <c r="I492" s="261"/>
      <c r="J492" s="261"/>
      <c r="K492" s="261"/>
      <c r="L492" s="262"/>
      <c r="M492" s="261"/>
      <c r="N492" s="262"/>
      <c r="O492" s="263"/>
      <c r="P492" s="263"/>
      <c r="Q492" s="264"/>
      <c r="R492" s="264"/>
      <c r="S492" s="264"/>
      <c r="T492" s="264"/>
      <c r="U492" s="264"/>
      <c r="V492" s="261"/>
      <c r="W492" s="261"/>
      <c r="X492" s="261"/>
      <c r="Y492" s="313"/>
      <c r="Z492" s="313"/>
    </row>
    <row r="493" spans="1:26" ht="15.75" customHeight="1" x14ac:dyDescent="0.35">
      <c r="A493" s="261"/>
      <c r="B493" s="261"/>
      <c r="C493" s="261"/>
      <c r="D493" s="261"/>
      <c r="E493" s="261"/>
      <c r="F493" s="261"/>
      <c r="G493" s="261"/>
      <c r="H493" s="261"/>
      <c r="I493" s="261"/>
      <c r="J493" s="261"/>
      <c r="K493" s="261"/>
      <c r="L493" s="262"/>
      <c r="M493" s="261"/>
      <c r="N493" s="262"/>
      <c r="O493" s="263"/>
      <c r="P493" s="263"/>
      <c r="Q493" s="264"/>
      <c r="R493" s="264"/>
      <c r="S493" s="264"/>
      <c r="T493" s="264"/>
      <c r="U493" s="264"/>
      <c r="V493" s="261"/>
      <c r="W493" s="261"/>
      <c r="X493" s="261"/>
      <c r="Y493" s="313"/>
      <c r="Z493" s="313"/>
    </row>
    <row r="494" spans="1:26" ht="15.75" customHeight="1" x14ac:dyDescent="0.35">
      <c r="A494" s="261"/>
      <c r="B494" s="261"/>
      <c r="C494" s="261"/>
      <c r="D494" s="261"/>
      <c r="E494" s="261"/>
      <c r="F494" s="261"/>
      <c r="G494" s="261"/>
      <c r="H494" s="261"/>
      <c r="I494" s="261"/>
      <c r="J494" s="261"/>
      <c r="K494" s="261"/>
      <c r="L494" s="262"/>
      <c r="M494" s="261"/>
      <c r="N494" s="262"/>
      <c r="O494" s="263"/>
      <c r="P494" s="263"/>
      <c r="Q494" s="264"/>
      <c r="R494" s="264"/>
      <c r="S494" s="264"/>
      <c r="T494" s="264"/>
      <c r="U494" s="264"/>
      <c r="V494" s="261"/>
      <c r="W494" s="261"/>
      <c r="X494" s="261"/>
      <c r="Y494" s="313"/>
      <c r="Z494" s="313"/>
    </row>
    <row r="495" spans="1:26" ht="15.75" customHeight="1" x14ac:dyDescent="0.35">
      <c r="A495" s="261"/>
      <c r="B495" s="261"/>
      <c r="C495" s="261"/>
      <c r="D495" s="261"/>
      <c r="E495" s="261"/>
      <c r="F495" s="261"/>
      <c r="G495" s="261"/>
      <c r="H495" s="261"/>
      <c r="I495" s="261"/>
      <c r="J495" s="261"/>
      <c r="K495" s="261"/>
      <c r="L495" s="262"/>
      <c r="M495" s="261"/>
      <c r="N495" s="262"/>
      <c r="O495" s="263"/>
      <c r="P495" s="263"/>
      <c r="Q495" s="264"/>
      <c r="R495" s="264"/>
      <c r="S495" s="264"/>
      <c r="T495" s="264"/>
      <c r="U495" s="264"/>
      <c r="V495" s="261"/>
      <c r="W495" s="261"/>
      <c r="X495" s="261"/>
      <c r="Y495" s="313"/>
      <c r="Z495" s="313"/>
    </row>
    <row r="496" spans="1:26" ht="15.75" customHeight="1" x14ac:dyDescent="0.35">
      <c r="A496" s="261"/>
      <c r="B496" s="261"/>
      <c r="C496" s="261"/>
      <c r="D496" s="261"/>
      <c r="E496" s="261"/>
      <c r="F496" s="261"/>
      <c r="G496" s="261"/>
      <c r="H496" s="261"/>
      <c r="I496" s="261"/>
      <c r="J496" s="261"/>
      <c r="K496" s="261"/>
      <c r="L496" s="262"/>
      <c r="M496" s="261"/>
      <c r="N496" s="262"/>
      <c r="O496" s="263"/>
      <c r="P496" s="263"/>
      <c r="Q496" s="264"/>
      <c r="R496" s="264"/>
      <c r="S496" s="264"/>
      <c r="T496" s="264"/>
      <c r="U496" s="264"/>
      <c r="V496" s="261"/>
      <c r="W496" s="261"/>
      <c r="X496" s="261"/>
      <c r="Y496" s="313"/>
      <c r="Z496" s="313"/>
    </row>
    <row r="497" spans="1:26" ht="15.75" customHeight="1" x14ac:dyDescent="0.35">
      <c r="A497" s="261"/>
      <c r="B497" s="261"/>
      <c r="C497" s="261"/>
      <c r="D497" s="261"/>
      <c r="E497" s="261"/>
      <c r="F497" s="261"/>
      <c r="G497" s="261"/>
      <c r="H497" s="261"/>
      <c r="I497" s="261"/>
      <c r="J497" s="261"/>
      <c r="K497" s="261"/>
      <c r="L497" s="262"/>
      <c r="M497" s="261"/>
      <c r="N497" s="262"/>
      <c r="O497" s="263"/>
      <c r="P497" s="263"/>
      <c r="Q497" s="264"/>
      <c r="R497" s="264"/>
      <c r="S497" s="264"/>
      <c r="T497" s="264"/>
      <c r="U497" s="264"/>
      <c r="V497" s="261"/>
      <c r="W497" s="261"/>
      <c r="X497" s="261"/>
      <c r="Y497" s="313"/>
      <c r="Z497" s="313"/>
    </row>
    <row r="498" spans="1:26" ht="15.75" customHeight="1" x14ac:dyDescent="0.35">
      <c r="A498" s="261"/>
      <c r="B498" s="261"/>
      <c r="C498" s="261"/>
      <c r="D498" s="261"/>
      <c r="E498" s="261"/>
      <c r="F498" s="261"/>
      <c r="G498" s="261"/>
      <c r="H498" s="261"/>
      <c r="I498" s="261"/>
      <c r="J498" s="261"/>
      <c r="K498" s="261"/>
      <c r="L498" s="262"/>
      <c r="M498" s="261"/>
      <c r="N498" s="262"/>
      <c r="O498" s="263"/>
      <c r="P498" s="263"/>
      <c r="Q498" s="264"/>
      <c r="R498" s="264"/>
      <c r="S498" s="264"/>
      <c r="T498" s="264"/>
      <c r="U498" s="264"/>
      <c r="V498" s="261"/>
      <c r="W498" s="261"/>
      <c r="X498" s="261"/>
      <c r="Y498" s="313"/>
      <c r="Z498" s="313"/>
    </row>
    <row r="499" spans="1:26" ht="15.75" customHeight="1" x14ac:dyDescent="0.35">
      <c r="A499" s="261"/>
      <c r="B499" s="261"/>
      <c r="C499" s="261"/>
      <c r="D499" s="261"/>
      <c r="E499" s="261"/>
      <c r="F499" s="261"/>
      <c r="G499" s="261"/>
      <c r="H499" s="261"/>
      <c r="I499" s="261"/>
      <c r="J499" s="261"/>
      <c r="K499" s="261"/>
      <c r="L499" s="262"/>
      <c r="M499" s="261"/>
      <c r="N499" s="262"/>
      <c r="O499" s="263"/>
      <c r="P499" s="263"/>
      <c r="Q499" s="264"/>
      <c r="R499" s="264"/>
      <c r="S499" s="264"/>
      <c r="T499" s="264"/>
      <c r="U499" s="264"/>
      <c r="V499" s="261"/>
      <c r="W499" s="261"/>
      <c r="X499" s="261"/>
      <c r="Y499" s="313"/>
      <c r="Z499" s="313"/>
    </row>
    <row r="500" spans="1:26" ht="15.75" customHeight="1" x14ac:dyDescent="0.35">
      <c r="A500" s="261"/>
      <c r="B500" s="261"/>
      <c r="C500" s="261"/>
      <c r="D500" s="261"/>
      <c r="E500" s="261"/>
      <c r="F500" s="261"/>
      <c r="G500" s="261"/>
      <c r="H500" s="261"/>
      <c r="I500" s="261"/>
      <c r="J500" s="261"/>
      <c r="K500" s="261"/>
      <c r="L500" s="262"/>
      <c r="M500" s="261"/>
      <c r="N500" s="262"/>
      <c r="O500" s="263"/>
      <c r="P500" s="263"/>
      <c r="Q500" s="264"/>
      <c r="R500" s="264"/>
      <c r="S500" s="264"/>
      <c r="T500" s="264"/>
      <c r="U500" s="264"/>
      <c r="V500" s="261"/>
      <c r="W500" s="261"/>
      <c r="X500" s="261"/>
      <c r="Y500" s="313"/>
      <c r="Z500" s="313"/>
    </row>
    <row r="501" spans="1:26" ht="15.75" customHeight="1" x14ac:dyDescent="0.35">
      <c r="A501" s="261"/>
      <c r="B501" s="261"/>
      <c r="C501" s="261"/>
      <c r="D501" s="261"/>
      <c r="E501" s="261"/>
      <c r="F501" s="261"/>
      <c r="G501" s="261"/>
      <c r="H501" s="261"/>
      <c r="I501" s="261"/>
      <c r="J501" s="261"/>
      <c r="K501" s="261"/>
      <c r="L501" s="262"/>
      <c r="M501" s="261"/>
      <c r="N501" s="262"/>
      <c r="O501" s="263"/>
      <c r="P501" s="263"/>
      <c r="Q501" s="264"/>
      <c r="R501" s="264"/>
      <c r="S501" s="264"/>
      <c r="T501" s="264"/>
      <c r="U501" s="264"/>
      <c r="V501" s="261"/>
      <c r="W501" s="261"/>
      <c r="X501" s="261"/>
      <c r="Y501" s="313"/>
      <c r="Z501" s="313"/>
    </row>
    <row r="502" spans="1:26" ht="15.75" customHeight="1" x14ac:dyDescent="0.35">
      <c r="A502" s="261"/>
      <c r="B502" s="261"/>
      <c r="C502" s="261"/>
      <c r="D502" s="261"/>
      <c r="E502" s="261"/>
      <c r="F502" s="261"/>
      <c r="G502" s="261"/>
      <c r="H502" s="261"/>
      <c r="I502" s="261"/>
      <c r="J502" s="261"/>
      <c r="K502" s="261"/>
      <c r="L502" s="262"/>
      <c r="M502" s="261"/>
      <c r="N502" s="262"/>
      <c r="O502" s="263"/>
      <c r="P502" s="263"/>
      <c r="Q502" s="264"/>
      <c r="R502" s="264"/>
      <c r="S502" s="264"/>
      <c r="T502" s="264"/>
      <c r="U502" s="264"/>
      <c r="V502" s="261"/>
      <c r="W502" s="261"/>
      <c r="X502" s="261"/>
      <c r="Y502" s="313"/>
      <c r="Z502" s="313"/>
    </row>
    <row r="503" spans="1:26" ht="15.75" customHeight="1" x14ac:dyDescent="0.35">
      <c r="A503" s="261"/>
      <c r="B503" s="261"/>
      <c r="C503" s="261"/>
      <c r="D503" s="261"/>
      <c r="E503" s="261"/>
      <c r="F503" s="261"/>
      <c r="G503" s="261"/>
      <c r="H503" s="261"/>
      <c r="I503" s="261"/>
      <c r="J503" s="261"/>
      <c r="K503" s="261"/>
      <c r="L503" s="262"/>
      <c r="M503" s="261"/>
      <c r="N503" s="262"/>
      <c r="O503" s="263"/>
      <c r="P503" s="263"/>
      <c r="Q503" s="264"/>
      <c r="R503" s="264"/>
      <c r="S503" s="264"/>
      <c r="T503" s="264"/>
      <c r="U503" s="264"/>
      <c r="V503" s="261"/>
      <c r="W503" s="261"/>
      <c r="X503" s="261"/>
      <c r="Y503" s="313"/>
      <c r="Z503" s="313"/>
    </row>
    <row r="504" spans="1:26" ht="15.75" customHeight="1" x14ac:dyDescent="0.35">
      <c r="A504" s="261"/>
      <c r="B504" s="261"/>
      <c r="C504" s="261"/>
      <c r="D504" s="261"/>
      <c r="E504" s="261"/>
      <c r="F504" s="261"/>
      <c r="G504" s="261"/>
      <c r="H504" s="261"/>
      <c r="I504" s="261"/>
      <c r="J504" s="261"/>
      <c r="K504" s="261"/>
      <c r="L504" s="262"/>
      <c r="M504" s="261"/>
      <c r="N504" s="262"/>
      <c r="O504" s="263"/>
      <c r="P504" s="263"/>
      <c r="Q504" s="264"/>
      <c r="R504" s="264"/>
      <c r="S504" s="264"/>
      <c r="T504" s="264"/>
      <c r="U504" s="264"/>
      <c r="V504" s="261"/>
      <c r="W504" s="261"/>
      <c r="X504" s="261"/>
      <c r="Y504" s="313"/>
      <c r="Z504" s="313"/>
    </row>
    <row r="505" spans="1:26" ht="15.75" customHeight="1" x14ac:dyDescent="0.35">
      <c r="A505" s="261"/>
      <c r="B505" s="261"/>
      <c r="C505" s="261"/>
      <c r="D505" s="261"/>
      <c r="E505" s="261"/>
      <c r="F505" s="261"/>
      <c r="G505" s="261"/>
      <c r="H505" s="261"/>
      <c r="I505" s="261"/>
      <c r="J505" s="261"/>
      <c r="K505" s="261"/>
      <c r="L505" s="262"/>
      <c r="M505" s="261"/>
      <c r="N505" s="262"/>
      <c r="O505" s="263"/>
      <c r="P505" s="263"/>
      <c r="Q505" s="264"/>
      <c r="R505" s="264"/>
      <c r="S505" s="264"/>
      <c r="T505" s="264"/>
      <c r="U505" s="264"/>
      <c r="V505" s="261"/>
      <c r="W505" s="261"/>
      <c r="X505" s="261"/>
      <c r="Y505" s="313"/>
      <c r="Z505" s="313"/>
    </row>
    <row r="506" spans="1:26" ht="15.75" customHeight="1" x14ac:dyDescent="0.35">
      <c r="A506" s="261"/>
      <c r="B506" s="261"/>
      <c r="C506" s="261"/>
      <c r="D506" s="261"/>
      <c r="E506" s="261"/>
      <c r="F506" s="261"/>
      <c r="G506" s="261"/>
      <c r="H506" s="261"/>
      <c r="I506" s="261"/>
      <c r="J506" s="261"/>
      <c r="K506" s="261"/>
      <c r="L506" s="262"/>
      <c r="M506" s="261"/>
      <c r="N506" s="262"/>
      <c r="O506" s="263"/>
      <c r="P506" s="263"/>
      <c r="Q506" s="264"/>
      <c r="R506" s="264"/>
      <c r="S506" s="264"/>
      <c r="T506" s="264"/>
      <c r="U506" s="264"/>
      <c r="V506" s="261"/>
      <c r="W506" s="261"/>
      <c r="X506" s="261"/>
      <c r="Y506" s="313"/>
      <c r="Z506" s="313"/>
    </row>
    <row r="507" spans="1:26" ht="15.75" customHeight="1" x14ac:dyDescent="0.35">
      <c r="A507" s="261"/>
      <c r="B507" s="261"/>
      <c r="C507" s="261"/>
      <c r="D507" s="261"/>
      <c r="E507" s="261"/>
      <c r="F507" s="261"/>
      <c r="G507" s="261"/>
      <c r="H507" s="261"/>
      <c r="I507" s="261"/>
      <c r="J507" s="261"/>
      <c r="K507" s="261"/>
      <c r="L507" s="262"/>
      <c r="M507" s="261"/>
      <c r="N507" s="262"/>
      <c r="O507" s="263"/>
      <c r="P507" s="263"/>
      <c r="Q507" s="264"/>
      <c r="R507" s="264"/>
      <c r="S507" s="264"/>
      <c r="T507" s="264"/>
      <c r="U507" s="264"/>
      <c r="V507" s="261"/>
      <c r="W507" s="261"/>
      <c r="X507" s="261"/>
      <c r="Y507" s="313"/>
      <c r="Z507" s="313"/>
    </row>
    <row r="508" spans="1:26" ht="15.75" customHeight="1" x14ac:dyDescent="0.35">
      <c r="A508" s="261"/>
      <c r="B508" s="261"/>
      <c r="C508" s="261"/>
      <c r="D508" s="261"/>
      <c r="E508" s="261"/>
      <c r="F508" s="261"/>
      <c r="G508" s="261"/>
      <c r="H508" s="261"/>
      <c r="I508" s="261"/>
      <c r="J508" s="261"/>
      <c r="K508" s="261"/>
      <c r="L508" s="262"/>
      <c r="M508" s="261"/>
      <c r="N508" s="262"/>
      <c r="O508" s="263"/>
      <c r="P508" s="263"/>
      <c r="Q508" s="264"/>
      <c r="R508" s="264"/>
      <c r="S508" s="264"/>
      <c r="T508" s="264"/>
      <c r="U508" s="264"/>
      <c r="V508" s="261"/>
      <c r="W508" s="261"/>
      <c r="X508" s="261"/>
      <c r="Y508" s="313"/>
      <c r="Z508" s="313"/>
    </row>
    <row r="509" spans="1:26" ht="15.75" customHeight="1" x14ac:dyDescent="0.35">
      <c r="A509" s="261"/>
      <c r="B509" s="261"/>
      <c r="C509" s="261"/>
      <c r="D509" s="261"/>
      <c r="E509" s="261"/>
      <c r="F509" s="261"/>
      <c r="G509" s="261"/>
      <c r="H509" s="261"/>
      <c r="I509" s="261"/>
      <c r="J509" s="261"/>
      <c r="K509" s="261"/>
      <c r="L509" s="262"/>
      <c r="M509" s="261"/>
      <c r="N509" s="262"/>
      <c r="O509" s="263"/>
      <c r="P509" s="263"/>
      <c r="Q509" s="264"/>
      <c r="R509" s="264"/>
      <c r="S509" s="264"/>
      <c r="T509" s="264"/>
      <c r="U509" s="264"/>
      <c r="V509" s="261"/>
      <c r="W509" s="261"/>
      <c r="X509" s="261"/>
      <c r="Y509" s="313"/>
      <c r="Z509" s="313"/>
    </row>
    <row r="510" spans="1:26" ht="15.75" customHeight="1" x14ac:dyDescent="0.35">
      <c r="A510" s="261"/>
      <c r="B510" s="261"/>
      <c r="C510" s="261"/>
      <c r="D510" s="261"/>
      <c r="E510" s="261"/>
      <c r="F510" s="261"/>
      <c r="G510" s="261"/>
      <c r="H510" s="261"/>
      <c r="I510" s="261"/>
      <c r="J510" s="261"/>
      <c r="K510" s="261"/>
      <c r="L510" s="262"/>
      <c r="M510" s="261"/>
      <c r="N510" s="262"/>
      <c r="O510" s="263"/>
      <c r="P510" s="263"/>
      <c r="Q510" s="264"/>
      <c r="R510" s="264"/>
      <c r="S510" s="264"/>
      <c r="T510" s="264"/>
      <c r="U510" s="264"/>
      <c r="V510" s="261"/>
      <c r="W510" s="261"/>
      <c r="X510" s="261"/>
      <c r="Y510" s="313"/>
      <c r="Z510" s="313"/>
    </row>
    <row r="511" spans="1:26" ht="15.75" customHeight="1" x14ac:dyDescent="0.35">
      <c r="A511" s="261"/>
      <c r="B511" s="261"/>
      <c r="C511" s="261"/>
      <c r="D511" s="261"/>
      <c r="E511" s="261"/>
      <c r="F511" s="261"/>
      <c r="G511" s="261"/>
      <c r="H511" s="261"/>
      <c r="I511" s="261"/>
      <c r="J511" s="261"/>
      <c r="K511" s="261"/>
      <c r="L511" s="262"/>
      <c r="M511" s="261"/>
      <c r="N511" s="262"/>
      <c r="O511" s="263"/>
      <c r="P511" s="263"/>
      <c r="Q511" s="264"/>
      <c r="R511" s="264"/>
      <c r="S511" s="264"/>
      <c r="T511" s="264"/>
      <c r="U511" s="264"/>
      <c r="V511" s="261"/>
      <c r="W511" s="261"/>
      <c r="X511" s="261"/>
      <c r="Y511" s="313"/>
      <c r="Z511" s="313"/>
    </row>
    <row r="512" spans="1:26" ht="15.75" customHeight="1" x14ac:dyDescent="0.35">
      <c r="A512" s="261"/>
      <c r="B512" s="261"/>
      <c r="C512" s="261"/>
      <c r="D512" s="261"/>
      <c r="E512" s="261"/>
      <c r="F512" s="261"/>
      <c r="G512" s="261"/>
      <c r="H512" s="261"/>
      <c r="I512" s="261"/>
      <c r="J512" s="261"/>
      <c r="K512" s="261"/>
      <c r="L512" s="262"/>
      <c r="M512" s="261"/>
      <c r="N512" s="262"/>
      <c r="O512" s="263"/>
      <c r="P512" s="263"/>
      <c r="Q512" s="264"/>
      <c r="R512" s="264"/>
      <c r="S512" s="264"/>
      <c r="T512" s="264"/>
      <c r="U512" s="264"/>
      <c r="V512" s="261"/>
      <c r="W512" s="261"/>
      <c r="X512" s="261"/>
      <c r="Y512" s="313"/>
      <c r="Z512" s="313"/>
    </row>
    <row r="513" spans="1:26" ht="15.75" customHeight="1" x14ac:dyDescent="0.35">
      <c r="A513" s="261"/>
      <c r="B513" s="261"/>
      <c r="C513" s="261"/>
      <c r="D513" s="261"/>
      <c r="E513" s="261"/>
      <c r="F513" s="261"/>
      <c r="G513" s="261"/>
      <c r="H513" s="261"/>
      <c r="I513" s="261"/>
      <c r="J513" s="261"/>
      <c r="K513" s="261"/>
      <c r="L513" s="262"/>
      <c r="M513" s="261"/>
      <c r="N513" s="262"/>
      <c r="O513" s="263"/>
      <c r="P513" s="263"/>
      <c r="Q513" s="264"/>
      <c r="R513" s="264"/>
      <c r="S513" s="264"/>
      <c r="T513" s="264"/>
      <c r="U513" s="264"/>
      <c r="V513" s="261"/>
      <c r="W513" s="261"/>
      <c r="X513" s="261"/>
      <c r="Y513" s="313"/>
      <c r="Z513" s="313"/>
    </row>
    <row r="514" spans="1:26" ht="15.75" customHeight="1" x14ac:dyDescent="0.35">
      <c r="A514" s="261"/>
      <c r="B514" s="261"/>
      <c r="C514" s="261"/>
      <c r="D514" s="261"/>
      <c r="E514" s="261"/>
      <c r="F514" s="261"/>
      <c r="G514" s="261"/>
      <c r="H514" s="261"/>
      <c r="I514" s="261"/>
      <c r="J514" s="261"/>
      <c r="K514" s="261"/>
      <c r="L514" s="262"/>
      <c r="M514" s="261"/>
      <c r="N514" s="262"/>
      <c r="O514" s="263"/>
      <c r="P514" s="263"/>
      <c r="Q514" s="264"/>
      <c r="R514" s="264"/>
      <c r="S514" s="264"/>
      <c r="T514" s="264"/>
      <c r="U514" s="264"/>
      <c r="V514" s="261"/>
      <c r="W514" s="261"/>
      <c r="X514" s="261"/>
      <c r="Y514" s="313"/>
      <c r="Z514" s="313"/>
    </row>
    <row r="515" spans="1:26" ht="15.75" customHeight="1" x14ac:dyDescent="0.35">
      <c r="A515" s="261"/>
      <c r="B515" s="261"/>
      <c r="C515" s="261"/>
      <c r="D515" s="261"/>
      <c r="E515" s="261"/>
      <c r="F515" s="261"/>
      <c r="G515" s="261"/>
      <c r="H515" s="261"/>
      <c r="I515" s="261"/>
      <c r="J515" s="261"/>
      <c r="K515" s="261"/>
      <c r="L515" s="262"/>
      <c r="M515" s="261"/>
      <c r="N515" s="262"/>
      <c r="O515" s="263"/>
      <c r="P515" s="263"/>
      <c r="Q515" s="264"/>
      <c r="R515" s="264"/>
      <c r="S515" s="264"/>
      <c r="T515" s="264"/>
      <c r="U515" s="264"/>
      <c r="V515" s="261"/>
      <c r="W515" s="261"/>
      <c r="X515" s="261"/>
      <c r="Y515" s="313"/>
      <c r="Z515" s="313"/>
    </row>
    <row r="516" spans="1:26" ht="15.75" customHeight="1" x14ac:dyDescent="0.35">
      <c r="A516" s="261"/>
      <c r="B516" s="261"/>
      <c r="C516" s="261"/>
      <c r="D516" s="261"/>
      <c r="E516" s="261"/>
      <c r="F516" s="261"/>
      <c r="G516" s="261"/>
      <c r="H516" s="261"/>
      <c r="I516" s="261"/>
      <c r="J516" s="261"/>
      <c r="K516" s="261"/>
      <c r="L516" s="262"/>
      <c r="M516" s="261"/>
      <c r="N516" s="262"/>
      <c r="O516" s="263"/>
      <c r="P516" s="263"/>
      <c r="Q516" s="264"/>
      <c r="R516" s="264"/>
      <c r="S516" s="264"/>
      <c r="T516" s="264"/>
      <c r="U516" s="264"/>
      <c r="V516" s="261"/>
      <c r="W516" s="261"/>
      <c r="X516" s="261"/>
      <c r="Y516" s="313"/>
      <c r="Z516" s="313"/>
    </row>
    <row r="517" spans="1:26" ht="15.75" customHeight="1" x14ac:dyDescent="0.35">
      <c r="A517" s="261"/>
      <c r="B517" s="261"/>
      <c r="C517" s="261"/>
      <c r="D517" s="261"/>
      <c r="E517" s="261"/>
      <c r="F517" s="261"/>
      <c r="G517" s="261"/>
      <c r="H517" s="261"/>
      <c r="I517" s="261"/>
      <c r="J517" s="261"/>
      <c r="K517" s="261"/>
      <c r="L517" s="262"/>
      <c r="M517" s="261"/>
      <c r="N517" s="262"/>
      <c r="O517" s="263"/>
      <c r="P517" s="263"/>
      <c r="Q517" s="264"/>
      <c r="R517" s="264"/>
      <c r="S517" s="264"/>
      <c r="T517" s="264"/>
      <c r="U517" s="264"/>
      <c r="V517" s="261"/>
      <c r="W517" s="261"/>
      <c r="X517" s="261"/>
      <c r="Y517" s="313"/>
      <c r="Z517" s="313"/>
    </row>
    <row r="518" spans="1:26" ht="15.75" customHeight="1" x14ac:dyDescent="0.35">
      <c r="A518" s="261"/>
      <c r="B518" s="261"/>
      <c r="C518" s="261"/>
      <c r="D518" s="261"/>
      <c r="E518" s="261"/>
      <c r="F518" s="261"/>
      <c r="G518" s="261"/>
      <c r="H518" s="261"/>
      <c r="I518" s="261"/>
      <c r="J518" s="261"/>
      <c r="K518" s="261"/>
      <c r="L518" s="262"/>
      <c r="M518" s="261"/>
      <c r="N518" s="262"/>
      <c r="O518" s="263"/>
      <c r="P518" s="263"/>
      <c r="Q518" s="264"/>
      <c r="R518" s="264"/>
      <c r="S518" s="264"/>
      <c r="T518" s="264"/>
      <c r="U518" s="264"/>
      <c r="V518" s="261"/>
      <c r="W518" s="261"/>
      <c r="X518" s="261"/>
      <c r="Y518" s="313"/>
      <c r="Z518" s="313"/>
    </row>
    <row r="519" spans="1:26" ht="15.75" customHeight="1" x14ac:dyDescent="0.35">
      <c r="A519" s="261"/>
      <c r="B519" s="261"/>
      <c r="C519" s="261"/>
      <c r="D519" s="261"/>
      <c r="E519" s="261"/>
      <c r="F519" s="261"/>
      <c r="G519" s="261"/>
      <c r="H519" s="261"/>
      <c r="I519" s="261"/>
      <c r="J519" s="261"/>
      <c r="K519" s="261"/>
      <c r="L519" s="262"/>
      <c r="M519" s="261"/>
      <c r="N519" s="262"/>
      <c r="O519" s="263"/>
      <c r="P519" s="263"/>
      <c r="Q519" s="264"/>
      <c r="R519" s="264"/>
      <c r="S519" s="264"/>
      <c r="T519" s="264"/>
      <c r="U519" s="264"/>
      <c r="V519" s="261"/>
      <c r="W519" s="261"/>
      <c r="X519" s="261"/>
      <c r="Y519" s="313"/>
      <c r="Z519" s="313"/>
    </row>
    <row r="520" spans="1:26" ht="15.75" customHeight="1" x14ac:dyDescent="0.35">
      <c r="A520" s="261"/>
      <c r="B520" s="261"/>
      <c r="C520" s="261"/>
      <c r="D520" s="261"/>
      <c r="E520" s="261"/>
      <c r="F520" s="261"/>
      <c r="G520" s="261"/>
      <c r="H520" s="261"/>
      <c r="I520" s="261"/>
      <c r="J520" s="261"/>
      <c r="K520" s="261"/>
      <c r="L520" s="262"/>
      <c r="M520" s="261"/>
      <c r="N520" s="262"/>
      <c r="O520" s="263"/>
      <c r="P520" s="263"/>
      <c r="Q520" s="264"/>
      <c r="R520" s="264"/>
      <c r="S520" s="264"/>
      <c r="T520" s="264"/>
      <c r="U520" s="264"/>
      <c r="V520" s="261"/>
      <c r="W520" s="261"/>
      <c r="X520" s="261"/>
      <c r="Y520" s="313"/>
      <c r="Z520" s="313"/>
    </row>
    <row r="521" spans="1:26" ht="15.75" customHeight="1" x14ac:dyDescent="0.35">
      <c r="A521" s="261"/>
      <c r="B521" s="261"/>
      <c r="C521" s="261"/>
      <c r="D521" s="261"/>
      <c r="E521" s="261"/>
      <c r="F521" s="261"/>
      <c r="G521" s="261"/>
      <c r="H521" s="261"/>
      <c r="I521" s="261"/>
      <c r="J521" s="261"/>
      <c r="K521" s="261"/>
      <c r="L521" s="262"/>
      <c r="M521" s="261"/>
      <c r="N521" s="262"/>
      <c r="O521" s="263"/>
      <c r="P521" s="263"/>
      <c r="Q521" s="264"/>
      <c r="R521" s="264"/>
      <c r="S521" s="264"/>
      <c r="T521" s="264"/>
      <c r="U521" s="264"/>
      <c r="V521" s="261"/>
      <c r="W521" s="261"/>
      <c r="X521" s="261"/>
      <c r="Y521" s="313"/>
      <c r="Z521" s="313"/>
    </row>
    <row r="522" spans="1:26" ht="15.75" customHeight="1" x14ac:dyDescent="0.35">
      <c r="A522" s="261"/>
      <c r="B522" s="261"/>
      <c r="C522" s="261"/>
      <c r="D522" s="261"/>
      <c r="E522" s="261"/>
      <c r="F522" s="261"/>
      <c r="G522" s="261"/>
      <c r="H522" s="261"/>
      <c r="I522" s="261"/>
      <c r="J522" s="261"/>
      <c r="K522" s="261"/>
      <c r="L522" s="262"/>
      <c r="M522" s="261"/>
      <c r="N522" s="262"/>
      <c r="O522" s="263"/>
      <c r="P522" s="263"/>
      <c r="Q522" s="264"/>
      <c r="R522" s="264"/>
      <c r="S522" s="264"/>
      <c r="T522" s="264"/>
      <c r="U522" s="264"/>
      <c r="V522" s="261"/>
      <c r="W522" s="261"/>
      <c r="X522" s="261"/>
      <c r="Y522" s="313"/>
      <c r="Z522" s="313"/>
    </row>
    <row r="523" spans="1:26" ht="15.75" customHeight="1" x14ac:dyDescent="0.35">
      <c r="A523" s="261"/>
      <c r="B523" s="261"/>
      <c r="C523" s="261"/>
      <c r="D523" s="261"/>
      <c r="E523" s="261"/>
      <c r="F523" s="261"/>
      <c r="G523" s="261"/>
      <c r="H523" s="261"/>
      <c r="I523" s="261"/>
      <c r="J523" s="261"/>
      <c r="K523" s="261"/>
      <c r="L523" s="262"/>
      <c r="M523" s="261"/>
      <c r="N523" s="262"/>
      <c r="O523" s="263"/>
      <c r="P523" s="263"/>
      <c r="Q523" s="264"/>
      <c r="R523" s="264"/>
      <c r="S523" s="264"/>
      <c r="T523" s="264"/>
      <c r="U523" s="264"/>
      <c r="V523" s="261"/>
      <c r="W523" s="261"/>
      <c r="X523" s="261"/>
      <c r="Y523" s="313"/>
      <c r="Z523" s="313"/>
    </row>
    <row r="524" spans="1:26" ht="15.75" customHeight="1" x14ac:dyDescent="0.35">
      <c r="A524" s="261"/>
      <c r="B524" s="261"/>
      <c r="C524" s="261"/>
      <c r="D524" s="261"/>
      <c r="E524" s="261"/>
      <c r="F524" s="261"/>
      <c r="G524" s="261"/>
      <c r="H524" s="261"/>
      <c r="I524" s="261"/>
      <c r="J524" s="261"/>
      <c r="K524" s="261"/>
      <c r="L524" s="262"/>
      <c r="M524" s="261"/>
      <c r="N524" s="262"/>
      <c r="O524" s="263"/>
      <c r="P524" s="263"/>
      <c r="Q524" s="264"/>
      <c r="R524" s="264"/>
      <c r="S524" s="264"/>
      <c r="T524" s="264"/>
      <c r="U524" s="264"/>
      <c r="V524" s="261"/>
      <c r="W524" s="261"/>
      <c r="X524" s="261"/>
      <c r="Y524" s="313"/>
      <c r="Z524" s="313"/>
    </row>
    <row r="525" spans="1:26" ht="15.75" customHeight="1" x14ac:dyDescent="0.35">
      <c r="A525" s="261"/>
      <c r="B525" s="261"/>
      <c r="C525" s="261"/>
      <c r="D525" s="261"/>
      <c r="E525" s="261"/>
      <c r="F525" s="261"/>
      <c r="G525" s="261"/>
      <c r="H525" s="261"/>
      <c r="I525" s="261"/>
      <c r="J525" s="261"/>
      <c r="K525" s="261"/>
      <c r="L525" s="262"/>
      <c r="M525" s="261"/>
      <c r="N525" s="262"/>
      <c r="O525" s="263"/>
      <c r="P525" s="263"/>
      <c r="Q525" s="264"/>
      <c r="R525" s="264"/>
      <c r="S525" s="264"/>
      <c r="T525" s="264"/>
      <c r="U525" s="264"/>
      <c r="V525" s="261"/>
      <c r="W525" s="261"/>
      <c r="X525" s="261"/>
      <c r="Y525" s="313"/>
      <c r="Z525" s="313"/>
    </row>
    <row r="526" spans="1:26" ht="15.75" customHeight="1" x14ac:dyDescent="0.35">
      <c r="A526" s="261"/>
      <c r="B526" s="261"/>
      <c r="C526" s="261"/>
      <c r="D526" s="261"/>
      <c r="E526" s="261"/>
      <c r="F526" s="261"/>
      <c r="G526" s="261"/>
      <c r="H526" s="261"/>
      <c r="I526" s="261"/>
      <c r="J526" s="261"/>
      <c r="K526" s="261"/>
      <c r="L526" s="262"/>
      <c r="M526" s="261"/>
      <c r="N526" s="262"/>
      <c r="O526" s="263"/>
      <c r="P526" s="263"/>
      <c r="Q526" s="264"/>
      <c r="R526" s="264"/>
      <c r="S526" s="264"/>
      <c r="T526" s="264"/>
      <c r="U526" s="264"/>
      <c r="V526" s="261"/>
      <c r="W526" s="261"/>
      <c r="X526" s="261"/>
      <c r="Y526" s="313"/>
      <c r="Z526" s="313"/>
    </row>
    <row r="527" spans="1:26" ht="15.75" customHeight="1" x14ac:dyDescent="0.35">
      <c r="A527" s="261"/>
      <c r="B527" s="261"/>
      <c r="C527" s="261"/>
      <c r="D527" s="261"/>
      <c r="E527" s="261"/>
      <c r="F527" s="261"/>
      <c r="G527" s="261"/>
      <c r="H527" s="261"/>
      <c r="I527" s="261"/>
      <c r="J527" s="261"/>
      <c r="K527" s="261"/>
      <c r="L527" s="262"/>
      <c r="M527" s="261"/>
      <c r="N527" s="262"/>
      <c r="O527" s="263"/>
      <c r="P527" s="263"/>
      <c r="Q527" s="264"/>
      <c r="R527" s="264"/>
      <c r="S527" s="264"/>
      <c r="T527" s="264"/>
      <c r="U527" s="264"/>
      <c r="V527" s="261"/>
      <c r="W527" s="261"/>
      <c r="X527" s="261"/>
      <c r="Y527" s="313"/>
      <c r="Z527" s="313"/>
    </row>
    <row r="528" spans="1:26" ht="15.75" customHeight="1" x14ac:dyDescent="0.35">
      <c r="A528" s="261"/>
      <c r="B528" s="261"/>
      <c r="C528" s="261"/>
      <c r="D528" s="261"/>
      <c r="E528" s="261"/>
      <c r="F528" s="261"/>
      <c r="G528" s="261"/>
      <c r="H528" s="261"/>
      <c r="I528" s="261"/>
      <c r="J528" s="261"/>
      <c r="K528" s="261"/>
      <c r="L528" s="262"/>
      <c r="M528" s="261"/>
      <c r="N528" s="262"/>
      <c r="O528" s="263"/>
      <c r="P528" s="263"/>
      <c r="Q528" s="264"/>
      <c r="R528" s="264"/>
      <c r="S528" s="264"/>
      <c r="T528" s="264"/>
      <c r="U528" s="264"/>
      <c r="V528" s="261"/>
      <c r="W528" s="261"/>
      <c r="X528" s="261"/>
      <c r="Y528" s="313"/>
      <c r="Z528" s="313"/>
    </row>
    <row r="529" spans="1:26" ht="15.75" customHeight="1" x14ac:dyDescent="0.35">
      <c r="A529" s="261"/>
      <c r="B529" s="261"/>
      <c r="C529" s="261"/>
      <c r="D529" s="261"/>
      <c r="E529" s="261"/>
      <c r="F529" s="261"/>
      <c r="G529" s="261"/>
      <c r="H529" s="261"/>
      <c r="I529" s="261"/>
      <c r="J529" s="261"/>
      <c r="K529" s="261"/>
      <c r="L529" s="262"/>
      <c r="M529" s="261"/>
      <c r="N529" s="262"/>
      <c r="O529" s="263"/>
      <c r="P529" s="263"/>
      <c r="Q529" s="264"/>
      <c r="R529" s="264"/>
      <c r="S529" s="264"/>
      <c r="T529" s="264"/>
      <c r="U529" s="264"/>
      <c r="V529" s="261"/>
      <c r="W529" s="261"/>
      <c r="X529" s="261"/>
      <c r="Y529" s="313"/>
      <c r="Z529" s="313"/>
    </row>
    <row r="530" spans="1:26" ht="15.75" customHeight="1" x14ac:dyDescent="0.35">
      <c r="A530" s="261"/>
      <c r="B530" s="261"/>
      <c r="C530" s="261"/>
      <c r="D530" s="261"/>
      <c r="E530" s="261"/>
      <c r="F530" s="261"/>
      <c r="G530" s="261"/>
      <c r="H530" s="261"/>
      <c r="I530" s="261"/>
      <c r="J530" s="261"/>
      <c r="K530" s="261"/>
      <c r="L530" s="262"/>
      <c r="M530" s="261"/>
      <c r="N530" s="262"/>
      <c r="O530" s="263"/>
      <c r="P530" s="263"/>
      <c r="Q530" s="264"/>
      <c r="R530" s="264"/>
      <c r="S530" s="264"/>
      <c r="T530" s="264"/>
      <c r="U530" s="264"/>
      <c r="V530" s="261"/>
      <c r="W530" s="261"/>
      <c r="X530" s="261"/>
      <c r="Y530" s="313"/>
      <c r="Z530" s="313"/>
    </row>
    <row r="531" spans="1:26" ht="15.75" customHeight="1" x14ac:dyDescent="0.35">
      <c r="A531" s="261"/>
      <c r="B531" s="261"/>
      <c r="C531" s="261"/>
      <c r="D531" s="261"/>
      <c r="E531" s="261"/>
      <c r="F531" s="261"/>
      <c r="G531" s="261"/>
      <c r="H531" s="261"/>
      <c r="I531" s="261"/>
      <c r="J531" s="261"/>
      <c r="K531" s="261"/>
      <c r="L531" s="262"/>
      <c r="M531" s="261"/>
      <c r="N531" s="262"/>
      <c r="O531" s="263"/>
      <c r="P531" s="263"/>
      <c r="Q531" s="264"/>
      <c r="R531" s="264"/>
      <c r="S531" s="264"/>
      <c r="T531" s="264"/>
      <c r="U531" s="264"/>
      <c r="V531" s="261"/>
      <c r="W531" s="261"/>
      <c r="X531" s="261"/>
      <c r="Y531" s="313"/>
      <c r="Z531" s="313"/>
    </row>
    <row r="532" spans="1:26" ht="15.75" customHeight="1" x14ac:dyDescent="0.35">
      <c r="A532" s="261"/>
      <c r="B532" s="261"/>
      <c r="C532" s="261"/>
      <c r="D532" s="261"/>
      <c r="E532" s="261"/>
      <c r="F532" s="261"/>
      <c r="G532" s="261"/>
      <c r="H532" s="261"/>
      <c r="I532" s="261"/>
      <c r="J532" s="261"/>
      <c r="K532" s="261"/>
      <c r="L532" s="262"/>
      <c r="M532" s="261"/>
      <c r="N532" s="262"/>
      <c r="O532" s="263"/>
      <c r="P532" s="263"/>
      <c r="Q532" s="264"/>
      <c r="R532" s="264"/>
      <c r="S532" s="264"/>
      <c r="T532" s="264"/>
      <c r="U532" s="264"/>
      <c r="V532" s="261"/>
      <c r="W532" s="261"/>
      <c r="X532" s="261"/>
      <c r="Y532" s="313"/>
      <c r="Z532" s="313"/>
    </row>
    <row r="533" spans="1:26" ht="15.75" customHeight="1" x14ac:dyDescent="0.35">
      <c r="A533" s="261"/>
      <c r="B533" s="261"/>
      <c r="C533" s="261"/>
      <c r="D533" s="261"/>
      <c r="E533" s="261"/>
      <c r="F533" s="261"/>
      <c r="G533" s="261"/>
      <c r="H533" s="261"/>
      <c r="I533" s="261"/>
      <c r="J533" s="261"/>
      <c r="K533" s="261"/>
      <c r="L533" s="262"/>
      <c r="M533" s="261"/>
      <c r="N533" s="262"/>
      <c r="O533" s="263"/>
      <c r="P533" s="263"/>
      <c r="Q533" s="264"/>
      <c r="R533" s="264"/>
      <c r="S533" s="264"/>
      <c r="T533" s="264"/>
      <c r="U533" s="264"/>
      <c r="V533" s="261"/>
      <c r="W533" s="261"/>
      <c r="X533" s="261"/>
      <c r="Y533" s="313"/>
      <c r="Z533" s="313"/>
    </row>
    <row r="534" spans="1:26" ht="15.75" customHeight="1" x14ac:dyDescent="0.35">
      <c r="A534" s="261"/>
      <c r="B534" s="261"/>
      <c r="C534" s="261"/>
      <c r="D534" s="261"/>
      <c r="E534" s="261"/>
      <c r="F534" s="261"/>
      <c r="G534" s="261"/>
      <c r="H534" s="261"/>
      <c r="I534" s="261"/>
      <c r="J534" s="261"/>
      <c r="K534" s="261"/>
      <c r="L534" s="262"/>
      <c r="M534" s="261"/>
      <c r="N534" s="262"/>
      <c r="O534" s="263"/>
      <c r="P534" s="263"/>
      <c r="Q534" s="264"/>
      <c r="R534" s="264"/>
      <c r="S534" s="264"/>
      <c r="T534" s="264"/>
      <c r="U534" s="264"/>
      <c r="V534" s="261"/>
      <c r="W534" s="261"/>
      <c r="X534" s="261"/>
      <c r="Y534" s="313"/>
      <c r="Z534" s="313"/>
    </row>
    <row r="535" spans="1:26" ht="15.75" customHeight="1" x14ac:dyDescent="0.35">
      <c r="A535" s="261"/>
      <c r="B535" s="261"/>
      <c r="C535" s="261"/>
      <c r="D535" s="261"/>
      <c r="E535" s="261"/>
      <c r="F535" s="261"/>
      <c r="G535" s="261"/>
      <c r="H535" s="261"/>
      <c r="I535" s="261"/>
      <c r="J535" s="261"/>
      <c r="K535" s="261"/>
      <c r="L535" s="262"/>
      <c r="M535" s="261"/>
      <c r="N535" s="262"/>
      <c r="O535" s="263"/>
      <c r="P535" s="263"/>
      <c r="Q535" s="264"/>
      <c r="R535" s="264"/>
      <c r="S535" s="264"/>
      <c r="T535" s="264"/>
      <c r="U535" s="264"/>
      <c r="V535" s="261"/>
      <c r="W535" s="261"/>
      <c r="X535" s="261"/>
      <c r="Y535" s="313"/>
      <c r="Z535" s="313"/>
    </row>
    <row r="536" spans="1:26" ht="15.75" customHeight="1" x14ac:dyDescent="0.35">
      <c r="A536" s="261"/>
      <c r="B536" s="261"/>
      <c r="C536" s="261"/>
      <c r="D536" s="261"/>
      <c r="E536" s="261"/>
      <c r="F536" s="261"/>
      <c r="G536" s="261"/>
      <c r="H536" s="261"/>
      <c r="I536" s="261"/>
      <c r="J536" s="261"/>
      <c r="K536" s="261"/>
      <c r="L536" s="262"/>
      <c r="M536" s="261"/>
      <c r="N536" s="262"/>
      <c r="O536" s="263"/>
      <c r="P536" s="263"/>
      <c r="Q536" s="264"/>
      <c r="R536" s="264"/>
      <c r="S536" s="264"/>
      <c r="T536" s="264"/>
      <c r="U536" s="264"/>
      <c r="V536" s="261"/>
      <c r="W536" s="261"/>
      <c r="X536" s="261"/>
      <c r="Y536" s="313"/>
      <c r="Z536" s="313"/>
    </row>
    <row r="537" spans="1:26" ht="15.75" customHeight="1" x14ac:dyDescent="0.35">
      <c r="A537" s="261"/>
      <c r="B537" s="261"/>
      <c r="C537" s="261"/>
      <c r="D537" s="261"/>
      <c r="E537" s="261"/>
      <c r="F537" s="261"/>
      <c r="G537" s="261"/>
      <c r="H537" s="261"/>
      <c r="I537" s="261"/>
      <c r="J537" s="261"/>
      <c r="K537" s="261"/>
      <c r="L537" s="262"/>
      <c r="M537" s="261"/>
      <c r="N537" s="262"/>
      <c r="O537" s="263"/>
      <c r="P537" s="263"/>
      <c r="Q537" s="264"/>
      <c r="R537" s="264"/>
      <c r="S537" s="264"/>
      <c r="T537" s="264"/>
      <c r="U537" s="264"/>
      <c r="V537" s="261"/>
      <c r="W537" s="261"/>
      <c r="X537" s="261"/>
      <c r="Y537" s="313"/>
      <c r="Z537" s="313"/>
    </row>
    <row r="538" spans="1:26" ht="15.75" customHeight="1" x14ac:dyDescent="0.35">
      <c r="A538" s="261"/>
      <c r="B538" s="261"/>
      <c r="C538" s="261"/>
      <c r="D538" s="261"/>
      <c r="E538" s="261"/>
      <c r="F538" s="261"/>
      <c r="G538" s="261"/>
      <c r="H538" s="261"/>
      <c r="I538" s="261"/>
      <c r="J538" s="261"/>
      <c r="K538" s="261"/>
      <c r="L538" s="262"/>
      <c r="M538" s="261"/>
      <c r="N538" s="262"/>
      <c r="O538" s="263"/>
      <c r="P538" s="263"/>
      <c r="Q538" s="264"/>
      <c r="R538" s="264"/>
      <c r="S538" s="264"/>
      <c r="T538" s="264"/>
      <c r="U538" s="264"/>
      <c r="V538" s="261"/>
      <c r="W538" s="261"/>
      <c r="X538" s="261"/>
      <c r="Y538" s="313"/>
      <c r="Z538" s="313"/>
    </row>
    <row r="539" spans="1:26" ht="15.75" customHeight="1" x14ac:dyDescent="0.35">
      <c r="A539" s="261"/>
      <c r="B539" s="261"/>
      <c r="C539" s="261"/>
      <c r="D539" s="261"/>
      <c r="E539" s="261"/>
      <c r="F539" s="261"/>
      <c r="G539" s="261"/>
      <c r="H539" s="261"/>
      <c r="I539" s="261"/>
      <c r="J539" s="261"/>
      <c r="K539" s="261"/>
      <c r="L539" s="262"/>
      <c r="M539" s="261"/>
      <c r="N539" s="262"/>
      <c r="O539" s="263"/>
      <c r="P539" s="263"/>
      <c r="Q539" s="264"/>
      <c r="R539" s="264"/>
      <c r="S539" s="264"/>
      <c r="T539" s="264"/>
      <c r="U539" s="264"/>
      <c r="V539" s="261"/>
      <c r="W539" s="261"/>
      <c r="X539" s="261"/>
      <c r="Y539" s="313"/>
      <c r="Z539" s="313"/>
    </row>
    <row r="540" spans="1:26" ht="15.75" customHeight="1" x14ac:dyDescent="0.35">
      <c r="A540" s="261"/>
      <c r="B540" s="261"/>
      <c r="C540" s="261"/>
      <c r="D540" s="261"/>
      <c r="E540" s="261"/>
      <c r="F540" s="261"/>
      <c r="G540" s="261"/>
      <c r="H540" s="261"/>
      <c r="I540" s="261"/>
      <c r="J540" s="261"/>
      <c r="K540" s="261"/>
      <c r="L540" s="262"/>
      <c r="M540" s="261"/>
      <c r="N540" s="262"/>
      <c r="O540" s="263"/>
      <c r="P540" s="263"/>
      <c r="Q540" s="264"/>
      <c r="R540" s="264"/>
      <c r="S540" s="264"/>
      <c r="T540" s="264"/>
      <c r="U540" s="264"/>
      <c r="V540" s="261"/>
      <c r="W540" s="261"/>
      <c r="X540" s="261"/>
      <c r="Y540" s="313"/>
      <c r="Z540" s="313"/>
    </row>
    <row r="541" spans="1:26" ht="15.75" customHeight="1" x14ac:dyDescent="0.35">
      <c r="A541" s="261"/>
      <c r="B541" s="261"/>
      <c r="C541" s="261"/>
      <c r="D541" s="261"/>
      <c r="E541" s="261"/>
      <c r="F541" s="261"/>
      <c r="G541" s="261"/>
      <c r="H541" s="261"/>
      <c r="I541" s="261"/>
      <c r="J541" s="261"/>
      <c r="K541" s="261"/>
      <c r="L541" s="262"/>
      <c r="M541" s="261"/>
      <c r="N541" s="262"/>
      <c r="O541" s="263"/>
      <c r="P541" s="263"/>
      <c r="Q541" s="264"/>
      <c r="R541" s="264"/>
      <c r="S541" s="264"/>
      <c r="T541" s="264"/>
      <c r="U541" s="264"/>
      <c r="V541" s="261"/>
      <c r="W541" s="261"/>
      <c r="X541" s="261"/>
      <c r="Y541" s="313"/>
      <c r="Z541" s="313"/>
    </row>
    <row r="542" spans="1:26" ht="15.75" customHeight="1" x14ac:dyDescent="0.35">
      <c r="A542" s="261"/>
      <c r="B542" s="261"/>
      <c r="C542" s="261"/>
      <c r="D542" s="261"/>
      <c r="E542" s="261"/>
      <c r="F542" s="261"/>
      <c r="G542" s="261"/>
      <c r="H542" s="261"/>
      <c r="I542" s="261"/>
      <c r="J542" s="261"/>
      <c r="K542" s="261"/>
      <c r="L542" s="262"/>
      <c r="M542" s="261"/>
      <c r="N542" s="262"/>
      <c r="O542" s="263"/>
      <c r="P542" s="263"/>
      <c r="Q542" s="264"/>
      <c r="R542" s="264"/>
      <c r="S542" s="264"/>
      <c r="T542" s="264"/>
      <c r="U542" s="264"/>
      <c r="V542" s="261"/>
      <c r="W542" s="261"/>
      <c r="X542" s="261"/>
      <c r="Y542" s="313"/>
      <c r="Z542" s="313"/>
    </row>
    <row r="543" spans="1:26" ht="15.75" customHeight="1" x14ac:dyDescent="0.35">
      <c r="A543" s="261"/>
      <c r="B543" s="261"/>
      <c r="C543" s="261"/>
      <c r="D543" s="261"/>
      <c r="E543" s="261"/>
      <c r="F543" s="261"/>
      <c r="G543" s="261"/>
      <c r="H543" s="261"/>
      <c r="I543" s="261"/>
      <c r="J543" s="261"/>
      <c r="K543" s="261"/>
      <c r="L543" s="262"/>
      <c r="M543" s="261"/>
      <c r="N543" s="262"/>
      <c r="O543" s="263"/>
      <c r="P543" s="263"/>
      <c r="Q543" s="264"/>
      <c r="R543" s="264"/>
      <c r="S543" s="264"/>
      <c r="T543" s="264"/>
      <c r="U543" s="264"/>
      <c r="V543" s="261"/>
      <c r="W543" s="261"/>
      <c r="X543" s="261"/>
      <c r="Y543" s="313"/>
      <c r="Z543" s="313"/>
    </row>
    <row r="544" spans="1:26" ht="15.75" customHeight="1" x14ac:dyDescent="0.35">
      <c r="A544" s="261"/>
      <c r="B544" s="261"/>
      <c r="C544" s="261"/>
      <c r="D544" s="261"/>
      <c r="E544" s="261"/>
      <c r="F544" s="261"/>
      <c r="G544" s="261"/>
      <c r="H544" s="261"/>
      <c r="I544" s="261"/>
      <c r="J544" s="261"/>
      <c r="K544" s="261"/>
      <c r="L544" s="262"/>
      <c r="M544" s="261"/>
      <c r="N544" s="262"/>
      <c r="O544" s="263"/>
      <c r="P544" s="263"/>
      <c r="Q544" s="264"/>
      <c r="R544" s="264"/>
      <c r="S544" s="264"/>
      <c r="T544" s="264"/>
      <c r="U544" s="264"/>
      <c r="V544" s="261"/>
      <c r="W544" s="261"/>
      <c r="X544" s="261"/>
      <c r="Y544" s="313"/>
      <c r="Z544" s="313"/>
    </row>
    <row r="545" spans="1:26" ht="15.75" customHeight="1" x14ac:dyDescent="0.35">
      <c r="A545" s="261"/>
      <c r="B545" s="261"/>
      <c r="C545" s="261"/>
      <c r="D545" s="261"/>
      <c r="E545" s="261"/>
      <c r="F545" s="261"/>
      <c r="G545" s="261"/>
      <c r="H545" s="261"/>
      <c r="I545" s="261"/>
      <c r="J545" s="261"/>
      <c r="K545" s="261"/>
      <c r="L545" s="262"/>
      <c r="M545" s="261"/>
      <c r="N545" s="262"/>
      <c r="O545" s="263"/>
      <c r="P545" s="263"/>
      <c r="Q545" s="264"/>
      <c r="R545" s="264"/>
      <c r="S545" s="264"/>
      <c r="T545" s="264"/>
      <c r="U545" s="264"/>
      <c r="V545" s="261"/>
      <c r="W545" s="261"/>
      <c r="X545" s="261"/>
      <c r="Y545" s="313"/>
      <c r="Z545" s="313"/>
    </row>
    <row r="546" spans="1:26" ht="15.75" customHeight="1" x14ac:dyDescent="0.35">
      <c r="A546" s="261"/>
      <c r="B546" s="261"/>
      <c r="C546" s="261"/>
      <c r="D546" s="261"/>
      <c r="E546" s="261"/>
      <c r="F546" s="261"/>
      <c r="G546" s="261"/>
      <c r="H546" s="261"/>
      <c r="I546" s="261"/>
      <c r="J546" s="261"/>
      <c r="K546" s="261"/>
      <c r="L546" s="262"/>
      <c r="M546" s="261"/>
      <c r="N546" s="262"/>
      <c r="O546" s="263"/>
      <c r="P546" s="263"/>
      <c r="Q546" s="264"/>
      <c r="R546" s="264"/>
      <c r="S546" s="264"/>
      <c r="T546" s="264"/>
      <c r="U546" s="264"/>
      <c r="V546" s="261"/>
      <c r="W546" s="261"/>
      <c r="X546" s="261"/>
      <c r="Y546" s="313"/>
      <c r="Z546" s="313"/>
    </row>
    <row r="547" spans="1:26" ht="15.75" customHeight="1" x14ac:dyDescent="0.35">
      <c r="A547" s="261"/>
      <c r="B547" s="261"/>
      <c r="C547" s="261"/>
      <c r="D547" s="261"/>
      <c r="E547" s="261"/>
      <c r="F547" s="261"/>
      <c r="G547" s="261"/>
      <c r="H547" s="261"/>
      <c r="I547" s="261"/>
      <c r="J547" s="261"/>
      <c r="K547" s="261"/>
      <c r="L547" s="262"/>
      <c r="M547" s="261"/>
      <c r="N547" s="262"/>
      <c r="O547" s="263"/>
      <c r="P547" s="263"/>
      <c r="Q547" s="264"/>
      <c r="R547" s="264"/>
      <c r="S547" s="264"/>
      <c r="T547" s="264"/>
      <c r="U547" s="264"/>
      <c r="V547" s="261"/>
      <c r="W547" s="261"/>
      <c r="X547" s="261"/>
      <c r="Y547" s="313"/>
      <c r="Z547" s="313"/>
    </row>
    <row r="548" spans="1:26" ht="15.75" customHeight="1" x14ac:dyDescent="0.35">
      <c r="A548" s="261"/>
      <c r="B548" s="261"/>
      <c r="C548" s="261"/>
      <c r="D548" s="261"/>
      <c r="E548" s="261"/>
      <c r="F548" s="261"/>
      <c r="G548" s="261"/>
      <c r="H548" s="261"/>
      <c r="I548" s="261"/>
      <c r="J548" s="261"/>
      <c r="K548" s="261"/>
      <c r="L548" s="262"/>
      <c r="M548" s="261"/>
      <c r="N548" s="262"/>
      <c r="O548" s="263"/>
      <c r="P548" s="263"/>
      <c r="Q548" s="264"/>
      <c r="R548" s="264"/>
      <c r="S548" s="264"/>
      <c r="T548" s="264"/>
      <c r="U548" s="264"/>
      <c r="V548" s="261"/>
      <c r="W548" s="261"/>
      <c r="X548" s="261"/>
      <c r="Y548" s="313"/>
      <c r="Z548" s="313"/>
    </row>
    <row r="549" spans="1:26" ht="15.75" customHeight="1" x14ac:dyDescent="0.35">
      <c r="A549" s="261"/>
      <c r="B549" s="261"/>
      <c r="C549" s="261"/>
      <c r="D549" s="261"/>
      <c r="E549" s="261"/>
      <c r="F549" s="261"/>
      <c r="G549" s="261"/>
      <c r="H549" s="261"/>
      <c r="I549" s="261"/>
      <c r="J549" s="261"/>
      <c r="K549" s="261"/>
      <c r="L549" s="262"/>
      <c r="M549" s="261"/>
      <c r="N549" s="262"/>
      <c r="O549" s="263"/>
      <c r="P549" s="263"/>
      <c r="Q549" s="264"/>
      <c r="R549" s="264"/>
      <c r="S549" s="264"/>
      <c r="T549" s="264"/>
      <c r="U549" s="264"/>
      <c r="V549" s="261"/>
      <c r="W549" s="261"/>
      <c r="X549" s="261"/>
      <c r="Y549" s="313"/>
      <c r="Z549" s="313"/>
    </row>
    <row r="550" spans="1:26" ht="15.75" customHeight="1" x14ac:dyDescent="0.35">
      <c r="A550" s="261"/>
      <c r="B550" s="261"/>
      <c r="C550" s="261"/>
      <c r="D550" s="261"/>
      <c r="E550" s="261"/>
      <c r="F550" s="261"/>
      <c r="G550" s="261"/>
      <c r="H550" s="261"/>
      <c r="I550" s="261"/>
      <c r="J550" s="261"/>
      <c r="K550" s="261"/>
      <c r="L550" s="262"/>
      <c r="M550" s="261"/>
      <c r="N550" s="262"/>
      <c r="O550" s="263"/>
      <c r="P550" s="263"/>
      <c r="Q550" s="264"/>
      <c r="R550" s="264"/>
      <c r="S550" s="264"/>
      <c r="T550" s="264"/>
      <c r="U550" s="264"/>
      <c r="V550" s="261"/>
      <c r="W550" s="261"/>
      <c r="X550" s="261"/>
      <c r="Y550" s="313"/>
      <c r="Z550" s="313"/>
    </row>
    <row r="551" spans="1:26" ht="15.75" customHeight="1" x14ac:dyDescent="0.35">
      <c r="A551" s="261"/>
      <c r="B551" s="261"/>
      <c r="C551" s="261"/>
      <c r="D551" s="261"/>
      <c r="E551" s="261"/>
      <c r="F551" s="261"/>
      <c r="G551" s="261"/>
      <c r="H551" s="261"/>
      <c r="I551" s="261"/>
      <c r="J551" s="261"/>
      <c r="K551" s="261"/>
      <c r="L551" s="262"/>
      <c r="M551" s="261"/>
      <c r="N551" s="262"/>
      <c r="O551" s="263"/>
      <c r="P551" s="263"/>
      <c r="Q551" s="264"/>
      <c r="R551" s="264"/>
      <c r="S551" s="264"/>
      <c r="T551" s="264"/>
      <c r="U551" s="264"/>
      <c r="V551" s="261"/>
      <c r="W551" s="261"/>
      <c r="X551" s="261"/>
      <c r="Y551" s="313"/>
      <c r="Z551" s="313"/>
    </row>
    <row r="552" spans="1:26" ht="15.75" customHeight="1" x14ac:dyDescent="0.35">
      <c r="A552" s="261"/>
      <c r="B552" s="261"/>
      <c r="C552" s="261"/>
      <c r="D552" s="261"/>
      <c r="E552" s="261"/>
      <c r="F552" s="261"/>
      <c r="G552" s="261"/>
      <c r="H552" s="261"/>
      <c r="I552" s="261"/>
      <c r="J552" s="261"/>
      <c r="K552" s="261"/>
      <c r="L552" s="262"/>
      <c r="M552" s="261"/>
      <c r="N552" s="262"/>
      <c r="O552" s="263"/>
      <c r="P552" s="263"/>
      <c r="Q552" s="264"/>
      <c r="R552" s="264"/>
      <c r="S552" s="264"/>
      <c r="T552" s="264"/>
      <c r="U552" s="264"/>
      <c r="V552" s="261"/>
      <c r="W552" s="261"/>
      <c r="X552" s="261"/>
      <c r="Y552" s="313"/>
      <c r="Z552" s="313"/>
    </row>
    <row r="553" spans="1:26" ht="15.75" customHeight="1" x14ac:dyDescent="0.35">
      <c r="A553" s="261"/>
      <c r="B553" s="261"/>
      <c r="C553" s="261"/>
      <c r="D553" s="261"/>
      <c r="E553" s="261"/>
      <c r="F553" s="261"/>
      <c r="G553" s="261"/>
      <c r="H553" s="261"/>
      <c r="I553" s="261"/>
      <c r="J553" s="261"/>
      <c r="K553" s="261"/>
      <c r="L553" s="262"/>
      <c r="M553" s="261"/>
      <c r="N553" s="262"/>
      <c r="O553" s="263"/>
      <c r="P553" s="263"/>
      <c r="Q553" s="264"/>
      <c r="R553" s="264"/>
      <c r="S553" s="264"/>
      <c r="T553" s="264"/>
      <c r="U553" s="264"/>
      <c r="V553" s="261"/>
      <c r="W553" s="261"/>
      <c r="X553" s="261"/>
      <c r="Y553" s="313"/>
      <c r="Z553" s="313"/>
    </row>
    <row r="554" spans="1:26" ht="15.75" customHeight="1" x14ac:dyDescent="0.35">
      <c r="A554" s="261"/>
      <c r="B554" s="261"/>
      <c r="C554" s="261"/>
      <c r="D554" s="261"/>
      <c r="E554" s="261"/>
      <c r="F554" s="261"/>
      <c r="G554" s="261"/>
      <c r="H554" s="261"/>
      <c r="I554" s="261"/>
      <c r="J554" s="261"/>
      <c r="K554" s="261"/>
      <c r="L554" s="262"/>
      <c r="M554" s="261"/>
      <c r="N554" s="262"/>
      <c r="O554" s="263"/>
      <c r="P554" s="263"/>
      <c r="Q554" s="264"/>
      <c r="R554" s="264"/>
      <c r="S554" s="264"/>
      <c r="T554" s="264"/>
      <c r="U554" s="264"/>
      <c r="V554" s="261"/>
      <c r="W554" s="261"/>
      <c r="X554" s="261"/>
      <c r="Y554" s="313"/>
      <c r="Z554" s="313"/>
    </row>
    <row r="555" spans="1:26" ht="15.75" customHeight="1" x14ac:dyDescent="0.35">
      <c r="A555" s="261"/>
      <c r="B555" s="261"/>
      <c r="C555" s="261"/>
      <c r="D555" s="261"/>
      <c r="E555" s="261"/>
      <c r="F555" s="261"/>
      <c r="G555" s="261"/>
      <c r="H555" s="261"/>
      <c r="I555" s="261"/>
      <c r="J555" s="261"/>
      <c r="K555" s="261"/>
      <c r="L555" s="262"/>
      <c r="M555" s="261"/>
      <c r="N555" s="262"/>
      <c r="O555" s="263"/>
      <c r="P555" s="263"/>
      <c r="Q555" s="264"/>
      <c r="R555" s="264"/>
      <c r="S555" s="264"/>
      <c r="T555" s="264"/>
      <c r="U555" s="264"/>
      <c r="V555" s="261"/>
      <c r="W555" s="261"/>
      <c r="X555" s="261"/>
      <c r="Y555" s="313"/>
      <c r="Z555" s="313"/>
    </row>
    <row r="556" spans="1:26" ht="15.75" customHeight="1" x14ac:dyDescent="0.35">
      <c r="A556" s="261"/>
      <c r="B556" s="261"/>
      <c r="C556" s="261"/>
      <c r="D556" s="261"/>
      <c r="E556" s="261"/>
      <c r="F556" s="261"/>
      <c r="G556" s="261"/>
      <c r="H556" s="261"/>
      <c r="I556" s="261"/>
      <c r="J556" s="261"/>
      <c r="K556" s="261"/>
      <c r="L556" s="262"/>
      <c r="M556" s="261"/>
      <c r="N556" s="262"/>
      <c r="O556" s="263"/>
      <c r="P556" s="263"/>
      <c r="Q556" s="264"/>
      <c r="R556" s="264"/>
      <c r="S556" s="264"/>
      <c r="T556" s="264"/>
      <c r="U556" s="264"/>
      <c r="V556" s="261"/>
      <c r="W556" s="261"/>
      <c r="X556" s="261"/>
      <c r="Y556" s="313"/>
      <c r="Z556" s="313"/>
    </row>
    <row r="557" spans="1:26" ht="15.75" customHeight="1" x14ac:dyDescent="0.35">
      <c r="A557" s="261"/>
      <c r="B557" s="261"/>
      <c r="C557" s="261"/>
      <c r="D557" s="261"/>
      <c r="E557" s="261"/>
      <c r="F557" s="261"/>
      <c r="G557" s="261"/>
      <c r="H557" s="261"/>
      <c r="I557" s="261"/>
      <c r="J557" s="261"/>
      <c r="K557" s="261"/>
      <c r="L557" s="262"/>
      <c r="M557" s="261"/>
      <c r="N557" s="262"/>
      <c r="O557" s="263"/>
      <c r="P557" s="263"/>
      <c r="Q557" s="264"/>
      <c r="R557" s="264"/>
      <c r="S557" s="264"/>
      <c r="T557" s="264"/>
      <c r="U557" s="264"/>
      <c r="V557" s="261"/>
      <c r="W557" s="261"/>
      <c r="X557" s="261"/>
      <c r="Y557" s="313"/>
      <c r="Z557" s="313"/>
    </row>
    <row r="558" spans="1:26" ht="15.75" customHeight="1" x14ac:dyDescent="0.35">
      <c r="A558" s="261"/>
      <c r="B558" s="261"/>
      <c r="C558" s="261"/>
      <c r="D558" s="261"/>
      <c r="E558" s="261"/>
      <c r="F558" s="261"/>
      <c r="G558" s="261"/>
      <c r="H558" s="261"/>
      <c r="I558" s="261"/>
      <c r="J558" s="261"/>
      <c r="K558" s="261"/>
      <c r="L558" s="262"/>
      <c r="M558" s="261"/>
      <c r="N558" s="262"/>
      <c r="O558" s="263"/>
      <c r="P558" s="263"/>
      <c r="Q558" s="264"/>
      <c r="R558" s="264"/>
      <c r="S558" s="264"/>
      <c r="T558" s="264"/>
      <c r="U558" s="264"/>
      <c r="V558" s="261"/>
      <c r="W558" s="261"/>
      <c r="X558" s="261"/>
      <c r="Y558" s="313"/>
      <c r="Z558" s="313"/>
    </row>
    <row r="559" spans="1:26" ht="15.75" customHeight="1" x14ac:dyDescent="0.35">
      <c r="A559" s="261"/>
      <c r="B559" s="261"/>
      <c r="C559" s="261"/>
      <c r="D559" s="261"/>
      <c r="E559" s="261"/>
      <c r="F559" s="261"/>
      <c r="G559" s="261"/>
      <c r="H559" s="261"/>
      <c r="I559" s="261"/>
      <c r="J559" s="261"/>
      <c r="K559" s="261"/>
      <c r="L559" s="262"/>
      <c r="M559" s="261"/>
      <c r="N559" s="262"/>
      <c r="O559" s="263"/>
      <c r="P559" s="263"/>
      <c r="Q559" s="264"/>
      <c r="R559" s="264"/>
      <c r="S559" s="264"/>
      <c r="T559" s="264"/>
      <c r="U559" s="264"/>
      <c r="V559" s="261"/>
      <c r="W559" s="261"/>
      <c r="X559" s="261"/>
      <c r="Y559" s="313"/>
      <c r="Z559" s="313"/>
    </row>
    <row r="560" spans="1:26" ht="15.75" customHeight="1" x14ac:dyDescent="0.35">
      <c r="A560" s="261"/>
      <c r="B560" s="261"/>
      <c r="C560" s="261"/>
      <c r="D560" s="261"/>
      <c r="E560" s="261"/>
      <c r="F560" s="261"/>
      <c r="G560" s="261"/>
      <c r="H560" s="261"/>
      <c r="I560" s="261"/>
      <c r="J560" s="261"/>
      <c r="K560" s="261"/>
      <c r="L560" s="262"/>
      <c r="M560" s="261"/>
      <c r="N560" s="262"/>
      <c r="O560" s="263"/>
      <c r="P560" s="263"/>
      <c r="Q560" s="264"/>
      <c r="R560" s="264"/>
      <c r="S560" s="264"/>
      <c r="T560" s="264"/>
      <c r="U560" s="264"/>
      <c r="V560" s="261"/>
      <c r="W560" s="261"/>
      <c r="X560" s="261"/>
      <c r="Y560" s="313"/>
      <c r="Z560" s="313"/>
    </row>
    <row r="561" spans="1:26" ht="15.75" customHeight="1" x14ac:dyDescent="0.35">
      <c r="A561" s="261"/>
      <c r="B561" s="261"/>
      <c r="C561" s="261"/>
      <c r="D561" s="261"/>
      <c r="E561" s="261"/>
      <c r="F561" s="261"/>
      <c r="G561" s="261"/>
      <c r="H561" s="261"/>
      <c r="I561" s="261"/>
      <c r="J561" s="261"/>
      <c r="K561" s="261"/>
      <c r="L561" s="262"/>
      <c r="M561" s="261"/>
      <c r="N561" s="262"/>
      <c r="O561" s="263"/>
      <c r="P561" s="263"/>
      <c r="Q561" s="264"/>
      <c r="R561" s="264"/>
      <c r="S561" s="264"/>
      <c r="T561" s="264"/>
      <c r="U561" s="264"/>
      <c r="V561" s="261"/>
      <c r="W561" s="261"/>
      <c r="X561" s="261"/>
      <c r="Y561" s="313"/>
      <c r="Z561" s="313"/>
    </row>
    <row r="562" spans="1:26" ht="15.75" customHeight="1" x14ac:dyDescent="0.35">
      <c r="A562" s="261"/>
      <c r="B562" s="261"/>
      <c r="C562" s="261"/>
      <c r="D562" s="261"/>
      <c r="E562" s="261"/>
      <c r="F562" s="261"/>
      <c r="G562" s="261"/>
      <c r="H562" s="261"/>
      <c r="I562" s="261"/>
      <c r="J562" s="261"/>
      <c r="K562" s="261"/>
      <c r="L562" s="262"/>
      <c r="M562" s="261"/>
      <c r="N562" s="262"/>
      <c r="O562" s="263"/>
      <c r="P562" s="263"/>
      <c r="Q562" s="264"/>
      <c r="R562" s="264"/>
      <c r="S562" s="264"/>
      <c r="T562" s="264"/>
      <c r="U562" s="264"/>
      <c r="V562" s="261"/>
      <c r="W562" s="261"/>
      <c r="X562" s="261"/>
      <c r="Y562" s="313"/>
      <c r="Z562" s="313"/>
    </row>
    <row r="563" spans="1:26" ht="15.75" customHeight="1" x14ac:dyDescent="0.35">
      <c r="A563" s="261"/>
      <c r="B563" s="261"/>
      <c r="C563" s="261"/>
      <c r="D563" s="261"/>
      <c r="E563" s="261"/>
      <c r="F563" s="261"/>
      <c r="G563" s="261"/>
      <c r="H563" s="261"/>
      <c r="I563" s="261"/>
      <c r="J563" s="261"/>
      <c r="K563" s="261"/>
      <c r="L563" s="262"/>
      <c r="M563" s="261"/>
      <c r="N563" s="262"/>
      <c r="O563" s="263"/>
      <c r="P563" s="263"/>
      <c r="Q563" s="264"/>
      <c r="R563" s="264"/>
      <c r="S563" s="264"/>
      <c r="T563" s="264"/>
      <c r="U563" s="264"/>
      <c r="V563" s="261"/>
      <c r="W563" s="261"/>
      <c r="X563" s="261"/>
      <c r="Y563" s="313"/>
      <c r="Z563" s="313"/>
    </row>
    <row r="564" spans="1:26" ht="15.75" customHeight="1" x14ac:dyDescent="0.35">
      <c r="A564" s="261"/>
      <c r="B564" s="261"/>
      <c r="C564" s="261"/>
      <c r="D564" s="261"/>
      <c r="E564" s="261"/>
      <c r="F564" s="261"/>
      <c r="G564" s="261"/>
      <c r="H564" s="261"/>
      <c r="I564" s="261"/>
      <c r="J564" s="261"/>
      <c r="K564" s="261"/>
      <c r="L564" s="262"/>
      <c r="M564" s="261"/>
      <c r="N564" s="262"/>
      <c r="O564" s="263"/>
      <c r="P564" s="263"/>
      <c r="Q564" s="264"/>
      <c r="R564" s="264"/>
      <c r="S564" s="264"/>
      <c r="T564" s="264"/>
      <c r="U564" s="264"/>
      <c r="V564" s="261"/>
      <c r="W564" s="261"/>
      <c r="X564" s="261"/>
      <c r="Y564" s="313"/>
      <c r="Z564" s="313"/>
    </row>
    <row r="565" spans="1:26" ht="15.75" customHeight="1" x14ac:dyDescent="0.35">
      <c r="A565" s="261"/>
      <c r="B565" s="261"/>
      <c r="C565" s="261"/>
      <c r="D565" s="261"/>
      <c r="E565" s="261"/>
      <c r="F565" s="261"/>
      <c r="G565" s="261"/>
      <c r="H565" s="261"/>
      <c r="I565" s="261"/>
      <c r="J565" s="261"/>
      <c r="K565" s="261"/>
      <c r="L565" s="262"/>
      <c r="M565" s="261"/>
      <c r="N565" s="262"/>
      <c r="O565" s="263"/>
      <c r="P565" s="263"/>
      <c r="Q565" s="264"/>
      <c r="R565" s="264"/>
      <c r="S565" s="264"/>
      <c r="T565" s="264"/>
      <c r="U565" s="264"/>
      <c r="V565" s="261"/>
      <c r="W565" s="261"/>
      <c r="X565" s="261"/>
      <c r="Y565" s="313"/>
      <c r="Z565" s="313"/>
    </row>
    <row r="566" spans="1:26" ht="15.75" customHeight="1" x14ac:dyDescent="0.35">
      <c r="A566" s="261"/>
      <c r="B566" s="261"/>
      <c r="C566" s="261"/>
      <c r="D566" s="261"/>
      <c r="E566" s="261"/>
      <c r="F566" s="261"/>
      <c r="G566" s="261"/>
      <c r="H566" s="261"/>
      <c r="I566" s="261"/>
      <c r="J566" s="261"/>
      <c r="K566" s="261"/>
      <c r="L566" s="262"/>
      <c r="M566" s="261"/>
      <c r="N566" s="262"/>
      <c r="O566" s="263"/>
      <c r="P566" s="263"/>
      <c r="Q566" s="264"/>
      <c r="R566" s="264"/>
      <c r="S566" s="264"/>
      <c r="T566" s="264"/>
      <c r="U566" s="264"/>
      <c r="V566" s="261"/>
      <c r="W566" s="261"/>
      <c r="X566" s="261"/>
      <c r="Y566" s="313"/>
      <c r="Z566" s="313"/>
    </row>
    <row r="567" spans="1:26" ht="15.75" customHeight="1" x14ac:dyDescent="0.35">
      <c r="A567" s="261"/>
      <c r="B567" s="261"/>
      <c r="C567" s="261"/>
      <c r="D567" s="261"/>
      <c r="E567" s="261"/>
      <c r="F567" s="261"/>
      <c r="G567" s="261"/>
      <c r="H567" s="261"/>
      <c r="I567" s="261"/>
      <c r="J567" s="261"/>
      <c r="K567" s="261"/>
      <c r="L567" s="262"/>
      <c r="M567" s="261"/>
      <c r="N567" s="262"/>
      <c r="O567" s="263"/>
      <c r="P567" s="263"/>
      <c r="Q567" s="264"/>
      <c r="R567" s="264"/>
      <c r="S567" s="264"/>
      <c r="T567" s="264"/>
      <c r="U567" s="264"/>
      <c r="V567" s="261"/>
      <c r="W567" s="261"/>
      <c r="X567" s="261"/>
      <c r="Y567" s="313"/>
      <c r="Z567" s="313"/>
    </row>
    <row r="568" spans="1:26" ht="15.75" customHeight="1" x14ac:dyDescent="0.35">
      <c r="A568" s="261"/>
      <c r="B568" s="261"/>
      <c r="C568" s="261"/>
      <c r="D568" s="261"/>
      <c r="E568" s="261"/>
      <c r="F568" s="261"/>
      <c r="G568" s="261"/>
      <c r="H568" s="261"/>
      <c r="I568" s="261"/>
      <c r="J568" s="261"/>
      <c r="K568" s="261"/>
      <c r="L568" s="262"/>
      <c r="M568" s="261"/>
      <c r="N568" s="262"/>
      <c r="O568" s="263"/>
      <c r="P568" s="263"/>
      <c r="Q568" s="264"/>
      <c r="R568" s="264"/>
      <c r="S568" s="264"/>
      <c r="T568" s="264"/>
      <c r="U568" s="264"/>
      <c r="V568" s="261"/>
      <c r="W568" s="261"/>
      <c r="X568" s="261"/>
      <c r="Y568" s="313"/>
      <c r="Z568" s="313"/>
    </row>
    <row r="569" spans="1:26" ht="15.75" customHeight="1" x14ac:dyDescent="0.35">
      <c r="A569" s="261"/>
      <c r="B569" s="261"/>
      <c r="C569" s="261"/>
      <c r="D569" s="261"/>
      <c r="E569" s="261"/>
      <c r="F569" s="261"/>
      <c r="G569" s="261"/>
      <c r="H569" s="261"/>
      <c r="I569" s="261"/>
      <c r="J569" s="261"/>
      <c r="K569" s="261"/>
      <c r="L569" s="262"/>
      <c r="M569" s="261"/>
      <c r="N569" s="262"/>
      <c r="O569" s="263"/>
      <c r="P569" s="263"/>
      <c r="Q569" s="264"/>
      <c r="R569" s="264"/>
      <c r="S569" s="264"/>
      <c r="T569" s="264"/>
      <c r="U569" s="264"/>
      <c r="V569" s="261"/>
      <c r="W569" s="261"/>
      <c r="X569" s="261"/>
      <c r="Y569" s="313"/>
      <c r="Z569" s="313"/>
    </row>
    <row r="570" spans="1:26" ht="15.75" customHeight="1" x14ac:dyDescent="0.35">
      <c r="A570" s="261"/>
      <c r="B570" s="261"/>
      <c r="C570" s="261"/>
      <c r="D570" s="261"/>
      <c r="E570" s="261"/>
      <c r="F570" s="261"/>
      <c r="G570" s="261"/>
      <c r="H570" s="261"/>
      <c r="I570" s="261"/>
      <c r="J570" s="261"/>
      <c r="K570" s="261"/>
      <c r="L570" s="262"/>
      <c r="M570" s="261"/>
      <c r="N570" s="262"/>
      <c r="O570" s="263"/>
      <c r="P570" s="263"/>
      <c r="Q570" s="264"/>
      <c r="R570" s="264"/>
      <c r="S570" s="264"/>
      <c r="T570" s="264"/>
      <c r="U570" s="264"/>
      <c r="V570" s="261"/>
      <c r="W570" s="261"/>
      <c r="X570" s="261"/>
      <c r="Y570" s="313"/>
      <c r="Z570" s="313"/>
    </row>
    <row r="571" spans="1:26" ht="15.75" customHeight="1" x14ac:dyDescent="0.35">
      <c r="A571" s="261"/>
      <c r="B571" s="261"/>
      <c r="C571" s="261"/>
      <c r="D571" s="261"/>
      <c r="E571" s="261"/>
      <c r="F571" s="261"/>
      <c r="G571" s="261"/>
      <c r="H571" s="261"/>
      <c r="I571" s="261"/>
      <c r="J571" s="261"/>
      <c r="K571" s="261"/>
      <c r="L571" s="262"/>
      <c r="M571" s="261"/>
      <c r="N571" s="262"/>
      <c r="O571" s="263"/>
      <c r="P571" s="263"/>
      <c r="Q571" s="264"/>
      <c r="R571" s="264"/>
      <c r="S571" s="264"/>
      <c r="T571" s="264"/>
      <c r="U571" s="264"/>
      <c r="V571" s="261"/>
      <c r="W571" s="261"/>
      <c r="X571" s="261"/>
      <c r="Y571" s="313"/>
      <c r="Z571" s="313"/>
    </row>
    <row r="572" spans="1:26" ht="15.75" customHeight="1" x14ac:dyDescent="0.35">
      <c r="A572" s="261"/>
      <c r="B572" s="261"/>
      <c r="C572" s="261"/>
      <c r="D572" s="261"/>
      <c r="E572" s="261"/>
      <c r="F572" s="261"/>
      <c r="G572" s="261"/>
      <c r="H572" s="261"/>
      <c r="I572" s="261"/>
      <c r="J572" s="261"/>
      <c r="K572" s="261"/>
      <c r="L572" s="262"/>
      <c r="M572" s="261"/>
      <c r="N572" s="262"/>
      <c r="O572" s="263"/>
      <c r="P572" s="263"/>
      <c r="Q572" s="264"/>
      <c r="R572" s="264"/>
      <c r="S572" s="264"/>
      <c r="T572" s="264"/>
      <c r="U572" s="264"/>
      <c r="V572" s="261"/>
      <c r="W572" s="261"/>
      <c r="X572" s="261"/>
      <c r="Y572" s="313"/>
      <c r="Z572" s="313"/>
    </row>
    <row r="573" spans="1:26" ht="15.75" customHeight="1" x14ac:dyDescent="0.35">
      <c r="A573" s="261"/>
      <c r="B573" s="261"/>
      <c r="C573" s="261"/>
      <c r="D573" s="261"/>
      <c r="E573" s="261"/>
      <c r="F573" s="261"/>
      <c r="G573" s="261"/>
      <c r="H573" s="261"/>
      <c r="I573" s="261"/>
      <c r="J573" s="261"/>
      <c r="K573" s="261"/>
      <c r="L573" s="262"/>
      <c r="M573" s="261"/>
      <c r="N573" s="262"/>
      <c r="O573" s="263"/>
      <c r="P573" s="263"/>
      <c r="Q573" s="264"/>
      <c r="R573" s="264"/>
      <c r="S573" s="264"/>
      <c r="T573" s="264"/>
      <c r="U573" s="264"/>
      <c r="V573" s="261"/>
      <c r="W573" s="261"/>
      <c r="X573" s="261"/>
      <c r="Y573" s="313"/>
      <c r="Z573" s="313"/>
    </row>
    <row r="574" spans="1:26" ht="15.75" customHeight="1" x14ac:dyDescent="0.35">
      <c r="A574" s="261"/>
      <c r="B574" s="261"/>
      <c r="C574" s="261"/>
      <c r="D574" s="261"/>
      <c r="E574" s="261"/>
      <c r="F574" s="261"/>
      <c r="G574" s="261"/>
      <c r="H574" s="261"/>
      <c r="I574" s="261"/>
      <c r="J574" s="261"/>
      <c r="K574" s="261"/>
      <c r="L574" s="262"/>
      <c r="M574" s="261"/>
      <c r="N574" s="262"/>
      <c r="O574" s="263"/>
      <c r="P574" s="263"/>
      <c r="Q574" s="264"/>
      <c r="R574" s="264"/>
      <c r="S574" s="264"/>
      <c r="T574" s="264"/>
      <c r="U574" s="264"/>
      <c r="V574" s="261"/>
      <c r="W574" s="261"/>
      <c r="X574" s="261"/>
      <c r="Y574" s="313"/>
      <c r="Z574" s="313"/>
    </row>
    <row r="575" spans="1:26" ht="15.75" customHeight="1" x14ac:dyDescent="0.35">
      <c r="A575" s="261"/>
      <c r="B575" s="261"/>
      <c r="C575" s="261"/>
      <c r="D575" s="261"/>
      <c r="E575" s="261"/>
      <c r="F575" s="261"/>
      <c r="G575" s="261"/>
      <c r="H575" s="261"/>
      <c r="I575" s="261"/>
      <c r="J575" s="261"/>
      <c r="K575" s="261"/>
      <c r="L575" s="262"/>
      <c r="M575" s="261"/>
      <c r="N575" s="262"/>
      <c r="O575" s="263"/>
      <c r="P575" s="263"/>
      <c r="Q575" s="264"/>
      <c r="R575" s="264"/>
      <c r="S575" s="264"/>
      <c r="T575" s="264"/>
      <c r="U575" s="264"/>
      <c r="V575" s="261"/>
      <c r="W575" s="261"/>
      <c r="X575" s="261"/>
      <c r="Y575" s="313"/>
      <c r="Z575" s="313"/>
    </row>
    <row r="576" spans="1:26" ht="15.75" customHeight="1" x14ac:dyDescent="0.35">
      <c r="A576" s="261"/>
      <c r="B576" s="261"/>
      <c r="C576" s="261"/>
      <c r="D576" s="261"/>
      <c r="E576" s="261"/>
      <c r="F576" s="261"/>
      <c r="G576" s="261"/>
      <c r="H576" s="261"/>
      <c r="I576" s="261"/>
      <c r="J576" s="261"/>
      <c r="K576" s="261"/>
      <c r="L576" s="262"/>
      <c r="M576" s="261"/>
      <c r="N576" s="262"/>
      <c r="O576" s="263"/>
      <c r="P576" s="263"/>
      <c r="Q576" s="264"/>
      <c r="R576" s="264"/>
      <c r="S576" s="264"/>
      <c r="T576" s="264"/>
      <c r="U576" s="264"/>
      <c r="V576" s="261"/>
      <c r="W576" s="261"/>
      <c r="X576" s="261"/>
      <c r="Y576" s="313"/>
      <c r="Z576" s="313"/>
    </row>
    <row r="577" spans="1:26" ht="15.75" customHeight="1" x14ac:dyDescent="0.35">
      <c r="A577" s="261"/>
      <c r="B577" s="261"/>
      <c r="C577" s="261"/>
      <c r="D577" s="261"/>
      <c r="E577" s="261"/>
      <c r="F577" s="261"/>
      <c r="G577" s="261"/>
      <c r="H577" s="261"/>
      <c r="I577" s="261"/>
      <c r="J577" s="261"/>
      <c r="K577" s="261"/>
      <c r="L577" s="262"/>
      <c r="M577" s="261"/>
      <c r="N577" s="262"/>
      <c r="O577" s="263"/>
      <c r="P577" s="263"/>
      <c r="Q577" s="264"/>
      <c r="R577" s="264"/>
      <c r="S577" s="264"/>
      <c r="T577" s="264"/>
      <c r="U577" s="264"/>
      <c r="V577" s="261"/>
      <c r="W577" s="261"/>
      <c r="X577" s="261"/>
      <c r="Y577" s="313"/>
      <c r="Z577" s="313"/>
    </row>
    <row r="578" spans="1:26" ht="15.75" customHeight="1" x14ac:dyDescent="0.35">
      <c r="A578" s="261"/>
      <c r="B578" s="261"/>
      <c r="C578" s="261"/>
      <c r="D578" s="261"/>
      <c r="E578" s="261"/>
      <c r="F578" s="261"/>
      <c r="G578" s="261"/>
      <c r="H578" s="261"/>
      <c r="I578" s="261"/>
      <c r="J578" s="261"/>
      <c r="K578" s="261"/>
      <c r="L578" s="262"/>
      <c r="M578" s="261"/>
      <c r="N578" s="262"/>
      <c r="O578" s="263"/>
      <c r="P578" s="263"/>
      <c r="Q578" s="264"/>
      <c r="R578" s="264"/>
      <c r="S578" s="264"/>
      <c r="T578" s="264"/>
      <c r="U578" s="264"/>
      <c r="V578" s="261"/>
      <c r="W578" s="261"/>
      <c r="X578" s="261"/>
      <c r="Y578" s="313"/>
      <c r="Z578" s="313"/>
    </row>
    <row r="579" spans="1:26" ht="15.75" customHeight="1" x14ac:dyDescent="0.35">
      <c r="A579" s="261"/>
      <c r="B579" s="261"/>
      <c r="C579" s="261"/>
      <c r="D579" s="261"/>
      <c r="E579" s="261"/>
      <c r="F579" s="261"/>
      <c r="G579" s="261"/>
      <c r="H579" s="261"/>
      <c r="I579" s="261"/>
      <c r="J579" s="261"/>
      <c r="K579" s="261"/>
      <c r="L579" s="262"/>
      <c r="M579" s="261"/>
      <c r="N579" s="262"/>
      <c r="O579" s="263"/>
      <c r="P579" s="263"/>
      <c r="Q579" s="264"/>
      <c r="R579" s="264"/>
      <c r="S579" s="264"/>
      <c r="T579" s="264"/>
      <c r="U579" s="264"/>
      <c r="V579" s="261"/>
      <c r="W579" s="261"/>
      <c r="X579" s="261"/>
      <c r="Y579" s="313"/>
      <c r="Z579" s="313"/>
    </row>
    <row r="580" spans="1:26" ht="15.75" customHeight="1" x14ac:dyDescent="0.35">
      <c r="A580" s="261"/>
      <c r="B580" s="261"/>
      <c r="C580" s="261"/>
      <c r="D580" s="261"/>
      <c r="E580" s="261"/>
      <c r="F580" s="261"/>
      <c r="G580" s="261"/>
      <c r="H580" s="261"/>
      <c r="I580" s="261"/>
      <c r="J580" s="261"/>
      <c r="K580" s="261"/>
      <c r="L580" s="262"/>
      <c r="M580" s="261"/>
      <c r="N580" s="262"/>
      <c r="O580" s="263"/>
      <c r="P580" s="263"/>
      <c r="Q580" s="264"/>
      <c r="R580" s="264"/>
      <c r="S580" s="264"/>
      <c r="T580" s="264"/>
      <c r="U580" s="264"/>
      <c r="V580" s="261"/>
      <c r="W580" s="261"/>
      <c r="X580" s="261"/>
      <c r="Y580" s="313"/>
      <c r="Z580" s="313"/>
    </row>
    <row r="581" spans="1:26" ht="15.75" customHeight="1" x14ac:dyDescent="0.35">
      <c r="A581" s="261"/>
      <c r="B581" s="261"/>
      <c r="C581" s="261"/>
      <c r="D581" s="261"/>
      <c r="E581" s="261"/>
      <c r="F581" s="261"/>
      <c r="G581" s="261"/>
      <c r="H581" s="261"/>
      <c r="I581" s="261"/>
      <c r="J581" s="261"/>
      <c r="K581" s="261"/>
      <c r="L581" s="262"/>
      <c r="M581" s="261"/>
      <c r="N581" s="262"/>
      <c r="O581" s="263"/>
      <c r="P581" s="263"/>
      <c r="Q581" s="264"/>
      <c r="R581" s="264"/>
      <c r="S581" s="264"/>
      <c r="T581" s="264"/>
      <c r="U581" s="264"/>
      <c r="V581" s="261"/>
      <c r="W581" s="261"/>
      <c r="X581" s="261"/>
      <c r="Y581" s="313"/>
      <c r="Z581" s="313"/>
    </row>
    <row r="582" spans="1:26" ht="15.75" customHeight="1" x14ac:dyDescent="0.35">
      <c r="A582" s="261"/>
      <c r="B582" s="261"/>
      <c r="C582" s="261"/>
      <c r="D582" s="261"/>
      <c r="E582" s="261"/>
      <c r="F582" s="261"/>
      <c r="G582" s="261"/>
      <c r="H582" s="261"/>
      <c r="I582" s="261"/>
      <c r="J582" s="261"/>
      <c r="K582" s="261"/>
      <c r="L582" s="262"/>
      <c r="M582" s="261"/>
      <c r="N582" s="262"/>
      <c r="O582" s="263"/>
      <c r="P582" s="263"/>
      <c r="Q582" s="264"/>
      <c r="R582" s="264"/>
      <c r="S582" s="264"/>
      <c r="T582" s="264"/>
      <c r="U582" s="264"/>
      <c r="V582" s="261"/>
      <c r="W582" s="261"/>
      <c r="X582" s="261"/>
      <c r="Y582" s="313"/>
      <c r="Z582" s="313"/>
    </row>
    <row r="583" spans="1:26" ht="15.75" customHeight="1" x14ac:dyDescent="0.35">
      <c r="A583" s="261"/>
      <c r="B583" s="261"/>
      <c r="C583" s="261"/>
      <c r="D583" s="261"/>
      <c r="E583" s="261"/>
      <c r="F583" s="261"/>
      <c r="G583" s="261"/>
      <c r="H583" s="261"/>
      <c r="I583" s="261"/>
      <c r="J583" s="261"/>
      <c r="K583" s="261"/>
      <c r="L583" s="262"/>
      <c r="M583" s="261"/>
      <c r="N583" s="262"/>
      <c r="O583" s="263"/>
      <c r="P583" s="263"/>
      <c r="Q583" s="264"/>
      <c r="R583" s="264"/>
      <c r="S583" s="264"/>
      <c r="T583" s="264"/>
      <c r="U583" s="264"/>
      <c r="V583" s="261"/>
      <c r="W583" s="261"/>
      <c r="X583" s="261"/>
      <c r="Y583" s="313"/>
      <c r="Z583" s="313"/>
    </row>
    <row r="584" spans="1:26" ht="15.75" customHeight="1" x14ac:dyDescent="0.35">
      <c r="A584" s="261"/>
      <c r="B584" s="261"/>
      <c r="C584" s="261"/>
      <c r="D584" s="261"/>
      <c r="E584" s="261"/>
      <c r="F584" s="261"/>
      <c r="G584" s="261"/>
      <c r="H584" s="261"/>
      <c r="I584" s="261"/>
      <c r="J584" s="261"/>
      <c r="K584" s="261"/>
      <c r="L584" s="262"/>
      <c r="M584" s="261"/>
      <c r="N584" s="262"/>
      <c r="O584" s="263"/>
      <c r="P584" s="263"/>
      <c r="Q584" s="264"/>
      <c r="R584" s="264"/>
      <c r="S584" s="264"/>
      <c r="T584" s="264"/>
      <c r="U584" s="264"/>
      <c r="V584" s="261"/>
      <c r="W584" s="261"/>
      <c r="X584" s="261"/>
      <c r="Y584" s="313"/>
      <c r="Z584" s="313"/>
    </row>
    <row r="585" spans="1:26" ht="15.75" customHeight="1" x14ac:dyDescent="0.35">
      <c r="A585" s="261"/>
      <c r="B585" s="261"/>
      <c r="C585" s="261"/>
      <c r="D585" s="261"/>
      <c r="E585" s="261"/>
      <c r="F585" s="261"/>
      <c r="G585" s="261"/>
      <c r="H585" s="261"/>
      <c r="I585" s="261"/>
      <c r="J585" s="261"/>
      <c r="K585" s="261"/>
      <c r="L585" s="262"/>
      <c r="M585" s="261"/>
      <c r="N585" s="262"/>
      <c r="O585" s="263"/>
      <c r="P585" s="263"/>
      <c r="Q585" s="264"/>
      <c r="R585" s="264"/>
      <c r="S585" s="264"/>
      <c r="T585" s="264"/>
      <c r="U585" s="264"/>
      <c r="V585" s="261"/>
      <c r="W585" s="261"/>
      <c r="X585" s="261"/>
      <c r="Y585" s="313"/>
      <c r="Z585" s="313"/>
    </row>
    <row r="586" spans="1:26" ht="15.75" customHeight="1" x14ac:dyDescent="0.35">
      <c r="A586" s="261"/>
      <c r="B586" s="261"/>
      <c r="C586" s="261"/>
      <c r="D586" s="261"/>
      <c r="E586" s="261"/>
      <c r="F586" s="261"/>
      <c r="G586" s="261"/>
      <c r="H586" s="261"/>
      <c r="I586" s="261"/>
      <c r="J586" s="261"/>
      <c r="K586" s="261"/>
      <c r="L586" s="262"/>
      <c r="M586" s="261"/>
      <c r="N586" s="262"/>
      <c r="O586" s="263"/>
      <c r="P586" s="263"/>
      <c r="Q586" s="264"/>
      <c r="R586" s="264"/>
      <c r="S586" s="264"/>
      <c r="T586" s="264"/>
      <c r="U586" s="264"/>
      <c r="V586" s="261"/>
      <c r="W586" s="261"/>
      <c r="X586" s="261"/>
      <c r="Y586" s="313"/>
      <c r="Z586" s="313"/>
    </row>
    <row r="587" spans="1:26" ht="15.75" customHeight="1" x14ac:dyDescent="0.35">
      <c r="A587" s="261"/>
      <c r="B587" s="261"/>
      <c r="C587" s="261"/>
      <c r="D587" s="261"/>
      <c r="E587" s="261"/>
      <c r="F587" s="261"/>
      <c r="G587" s="261"/>
      <c r="H587" s="261"/>
      <c r="I587" s="261"/>
      <c r="J587" s="261"/>
      <c r="K587" s="261"/>
      <c r="L587" s="262"/>
      <c r="M587" s="261"/>
      <c r="N587" s="262"/>
      <c r="O587" s="263"/>
      <c r="P587" s="263"/>
      <c r="Q587" s="264"/>
      <c r="R587" s="264"/>
      <c r="S587" s="264"/>
      <c r="T587" s="264"/>
      <c r="U587" s="264"/>
      <c r="V587" s="261"/>
      <c r="W587" s="261"/>
      <c r="X587" s="261"/>
      <c r="Y587" s="313"/>
      <c r="Z587" s="313"/>
    </row>
    <row r="588" spans="1:26" ht="15.75" customHeight="1" x14ac:dyDescent="0.35">
      <c r="A588" s="261"/>
      <c r="B588" s="261"/>
      <c r="C588" s="261"/>
      <c r="D588" s="261"/>
      <c r="E588" s="261"/>
      <c r="F588" s="261"/>
      <c r="G588" s="261"/>
      <c r="H588" s="261"/>
      <c r="I588" s="261"/>
      <c r="J588" s="261"/>
      <c r="K588" s="261"/>
      <c r="L588" s="262"/>
      <c r="M588" s="261"/>
      <c r="N588" s="262"/>
      <c r="O588" s="263"/>
      <c r="P588" s="263"/>
      <c r="Q588" s="264"/>
      <c r="R588" s="264"/>
      <c r="S588" s="264"/>
      <c r="T588" s="264"/>
      <c r="U588" s="264"/>
      <c r="V588" s="261"/>
      <c r="W588" s="261"/>
      <c r="X588" s="261"/>
      <c r="Y588" s="313"/>
      <c r="Z588" s="313"/>
    </row>
    <row r="589" spans="1:26" ht="15.75" customHeight="1" x14ac:dyDescent="0.35">
      <c r="A589" s="261"/>
      <c r="B589" s="261"/>
      <c r="C589" s="261"/>
      <c r="D589" s="261"/>
      <c r="E589" s="261"/>
      <c r="F589" s="261"/>
      <c r="G589" s="261"/>
      <c r="H589" s="261"/>
      <c r="I589" s="261"/>
      <c r="J589" s="261"/>
      <c r="K589" s="261"/>
      <c r="L589" s="262"/>
      <c r="M589" s="261"/>
      <c r="N589" s="262"/>
      <c r="O589" s="263"/>
      <c r="P589" s="263"/>
      <c r="Q589" s="264"/>
      <c r="R589" s="264"/>
      <c r="S589" s="264"/>
      <c r="T589" s="264"/>
      <c r="U589" s="264"/>
      <c r="V589" s="261"/>
      <c r="W589" s="261"/>
      <c r="X589" s="261"/>
      <c r="Y589" s="313"/>
      <c r="Z589" s="313"/>
    </row>
    <row r="590" spans="1:26" ht="15.75" customHeight="1" x14ac:dyDescent="0.35">
      <c r="A590" s="261"/>
      <c r="B590" s="261"/>
      <c r="C590" s="261"/>
      <c r="D590" s="261"/>
      <c r="E590" s="261"/>
      <c r="F590" s="261"/>
      <c r="G590" s="261"/>
      <c r="H590" s="261"/>
      <c r="I590" s="261"/>
      <c r="J590" s="261"/>
      <c r="K590" s="261"/>
      <c r="L590" s="262"/>
      <c r="M590" s="261"/>
      <c r="N590" s="262"/>
      <c r="O590" s="263"/>
      <c r="P590" s="263"/>
      <c r="Q590" s="264"/>
      <c r="R590" s="264"/>
      <c r="S590" s="264"/>
      <c r="T590" s="264"/>
      <c r="U590" s="264"/>
      <c r="V590" s="261"/>
      <c r="W590" s="261"/>
      <c r="X590" s="261"/>
      <c r="Y590" s="313"/>
      <c r="Z590" s="313"/>
    </row>
    <row r="591" spans="1:26" ht="15.75" customHeight="1" x14ac:dyDescent="0.35">
      <c r="A591" s="261"/>
      <c r="B591" s="261"/>
      <c r="C591" s="261"/>
      <c r="D591" s="261"/>
      <c r="E591" s="261"/>
      <c r="F591" s="261"/>
      <c r="G591" s="261"/>
      <c r="H591" s="261"/>
      <c r="I591" s="261"/>
      <c r="J591" s="261"/>
      <c r="K591" s="261"/>
      <c r="L591" s="262"/>
      <c r="M591" s="261"/>
      <c r="N591" s="262"/>
      <c r="O591" s="263"/>
      <c r="P591" s="263"/>
      <c r="Q591" s="264"/>
      <c r="R591" s="264"/>
      <c r="S591" s="264"/>
      <c r="T591" s="264"/>
      <c r="U591" s="264"/>
      <c r="V591" s="261"/>
      <c r="W591" s="261"/>
      <c r="X591" s="261"/>
      <c r="Y591" s="313"/>
      <c r="Z591" s="313"/>
    </row>
    <row r="592" spans="1:26" ht="15.75" customHeight="1" x14ac:dyDescent="0.35">
      <c r="A592" s="261"/>
      <c r="B592" s="261"/>
      <c r="C592" s="261"/>
      <c r="D592" s="261"/>
      <c r="E592" s="261"/>
      <c r="F592" s="261"/>
      <c r="G592" s="261"/>
      <c r="H592" s="261"/>
      <c r="I592" s="261"/>
      <c r="J592" s="261"/>
      <c r="K592" s="261"/>
      <c r="L592" s="262"/>
      <c r="M592" s="261"/>
      <c r="N592" s="262"/>
      <c r="O592" s="263"/>
      <c r="P592" s="263"/>
      <c r="Q592" s="264"/>
      <c r="R592" s="264"/>
      <c r="S592" s="264"/>
      <c r="T592" s="264"/>
      <c r="U592" s="264"/>
      <c r="V592" s="261"/>
      <c r="W592" s="261"/>
      <c r="X592" s="261"/>
      <c r="Y592" s="313"/>
      <c r="Z592" s="313"/>
    </row>
    <row r="593" spans="1:26" ht="15.75" customHeight="1" x14ac:dyDescent="0.35">
      <c r="A593" s="261"/>
      <c r="B593" s="261"/>
      <c r="C593" s="261"/>
      <c r="D593" s="261"/>
      <c r="E593" s="261"/>
      <c r="F593" s="261"/>
      <c r="G593" s="261"/>
      <c r="H593" s="261"/>
      <c r="I593" s="261"/>
      <c r="J593" s="261"/>
      <c r="K593" s="261"/>
      <c r="L593" s="262"/>
      <c r="M593" s="261"/>
      <c r="N593" s="262"/>
      <c r="O593" s="263"/>
      <c r="P593" s="263"/>
      <c r="Q593" s="264"/>
      <c r="R593" s="264"/>
      <c r="S593" s="264"/>
      <c r="T593" s="264"/>
      <c r="U593" s="264"/>
      <c r="V593" s="261"/>
      <c r="W593" s="261"/>
      <c r="X593" s="261"/>
      <c r="Y593" s="313"/>
      <c r="Z593" s="313"/>
    </row>
    <row r="594" spans="1:26" ht="15.75" customHeight="1" x14ac:dyDescent="0.35">
      <c r="A594" s="261"/>
      <c r="B594" s="261"/>
      <c r="C594" s="261"/>
      <c r="D594" s="261"/>
      <c r="E594" s="261"/>
      <c r="F594" s="261"/>
      <c r="G594" s="261"/>
      <c r="H594" s="261"/>
      <c r="I594" s="261"/>
      <c r="J594" s="261"/>
      <c r="K594" s="261"/>
      <c r="L594" s="262"/>
      <c r="M594" s="261"/>
      <c r="N594" s="262"/>
      <c r="O594" s="263"/>
      <c r="P594" s="263"/>
      <c r="Q594" s="264"/>
      <c r="R594" s="264"/>
      <c r="S594" s="264"/>
      <c r="T594" s="264"/>
      <c r="U594" s="264"/>
      <c r="V594" s="261"/>
      <c r="W594" s="261"/>
      <c r="X594" s="261"/>
      <c r="Y594" s="313"/>
      <c r="Z594" s="313"/>
    </row>
    <row r="595" spans="1:26" ht="15.75" customHeight="1" x14ac:dyDescent="0.35">
      <c r="A595" s="261"/>
      <c r="B595" s="261"/>
      <c r="C595" s="261"/>
      <c r="D595" s="261"/>
      <c r="E595" s="261"/>
      <c r="F595" s="261"/>
      <c r="G595" s="261"/>
      <c r="H595" s="261"/>
      <c r="I595" s="261"/>
      <c r="J595" s="261"/>
      <c r="K595" s="261"/>
      <c r="L595" s="262"/>
      <c r="M595" s="261"/>
      <c r="N595" s="262"/>
      <c r="O595" s="263"/>
      <c r="P595" s="263"/>
      <c r="Q595" s="264"/>
      <c r="R595" s="264"/>
      <c r="S595" s="264"/>
      <c r="T595" s="264"/>
      <c r="U595" s="264"/>
      <c r="V595" s="261"/>
      <c r="W595" s="261"/>
      <c r="X595" s="261"/>
      <c r="Y595" s="313"/>
      <c r="Z595" s="313"/>
    </row>
    <row r="596" spans="1:26" ht="15.75" customHeight="1" x14ac:dyDescent="0.35">
      <c r="A596" s="261"/>
      <c r="B596" s="261"/>
      <c r="C596" s="261"/>
      <c r="D596" s="261"/>
      <c r="E596" s="261"/>
      <c r="F596" s="261"/>
      <c r="G596" s="261"/>
      <c r="H596" s="261"/>
      <c r="I596" s="261"/>
      <c r="J596" s="261"/>
      <c r="K596" s="261"/>
      <c r="L596" s="262"/>
      <c r="M596" s="261"/>
      <c r="N596" s="262"/>
      <c r="O596" s="263"/>
      <c r="P596" s="263"/>
      <c r="Q596" s="264"/>
      <c r="R596" s="264"/>
      <c r="S596" s="264"/>
      <c r="T596" s="264"/>
      <c r="U596" s="264"/>
      <c r="V596" s="261"/>
      <c r="W596" s="261"/>
      <c r="X596" s="261"/>
      <c r="Y596" s="313"/>
      <c r="Z596" s="313"/>
    </row>
    <row r="597" spans="1:26" ht="15.75" customHeight="1" x14ac:dyDescent="0.35">
      <c r="A597" s="261"/>
      <c r="B597" s="261"/>
      <c r="C597" s="261"/>
      <c r="D597" s="261"/>
      <c r="E597" s="261"/>
      <c r="F597" s="261"/>
      <c r="G597" s="261"/>
      <c r="H597" s="261"/>
      <c r="I597" s="261"/>
      <c r="J597" s="261"/>
      <c r="K597" s="261"/>
      <c r="L597" s="262"/>
      <c r="M597" s="261"/>
      <c r="N597" s="262"/>
      <c r="O597" s="263"/>
      <c r="P597" s="263"/>
      <c r="Q597" s="264"/>
      <c r="R597" s="264"/>
      <c r="S597" s="264"/>
      <c r="T597" s="264"/>
      <c r="U597" s="264"/>
      <c r="V597" s="261"/>
      <c r="W597" s="261"/>
      <c r="X597" s="261"/>
      <c r="Y597" s="313"/>
      <c r="Z597" s="313"/>
    </row>
    <row r="598" spans="1:26" ht="15.75" customHeight="1" x14ac:dyDescent="0.35">
      <c r="A598" s="261"/>
      <c r="B598" s="261"/>
      <c r="C598" s="261"/>
      <c r="D598" s="261"/>
      <c r="E598" s="261"/>
      <c r="F598" s="261"/>
      <c r="G598" s="261"/>
      <c r="H598" s="261"/>
      <c r="I598" s="261"/>
      <c r="J598" s="261"/>
      <c r="K598" s="261"/>
      <c r="L598" s="262"/>
      <c r="M598" s="261"/>
      <c r="N598" s="262"/>
      <c r="O598" s="263"/>
      <c r="P598" s="263"/>
      <c r="Q598" s="264"/>
      <c r="R598" s="264"/>
      <c r="S598" s="264"/>
      <c r="T598" s="264"/>
      <c r="U598" s="264"/>
      <c r="V598" s="261"/>
      <c r="W598" s="261"/>
      <c r="X598" s="261"/>
      <c r="Y598" s="313"/>
      <c r="Z598" s="313"/>
    </row>
    <row r="599" spans="1:26" ht="15.75" customHeight="1" x14ac:dyDescent="0.35">
      <c r="A599" s="261"/>
      <c r="B599" s="261"/>
      <c r="C599" s="261"/>
      <c r="D599" s="261"/>
      <c r="E599" s="261"/>
      <c r="F599" s="261"/>
      <c r="G599" s="261"/>
      <c r="H599" s="261"/>
      <c r="I599" s="261"/>
      <c r="J599" s="261"/>
      <c r="K599" s="261"/>
      <c r="L599" s="262"/>
      <c r="M599" s="261"/>
      <c r="N599" s="262"/>
      <c r="O599" s="263"/>
      <c r="P599" s="263"/>
      <c r="Q599" s="264"/>
      <c r="R599" s="264"/>
      <c r="S599" s="264"/>
      <c r="T599" s="264"/>
      <c r="U599" s="264"/>
      <c r="V599" s="261"/>
      <c r="W599" s="261"/>
      <c r="X599" s="261"/>
      <c r="Y599" s="313"/>
      <c r="Z599" s="313"/>
    </row>
    <row r="600" spans="1:26" ht="15.75" customHeight="1" x14ac:dyDescent="0.35">
      <c r="A600" s="261"/>
      <c r="B600" s="261"/>
      <c r="C600" s="261"/>
      <c r="D600" s="261"/>
      <c r="E600" s="261"/>
      <c r="F600" s="261"/>
      <c r="G600" s="261"/>
      <c r="H600" s="261"/>
      <c r="I600" s="261"/>
      <c r="J600" s="261"/>
      <c r="K600" s="261"/>
      <c r="L600" s="262"/>
      <c r="M600" s="261"/>
      <c r="N600" s="262"/>
      <c r="O600" s="263"/>
      <c r="P600" s="263"/>
      <c r="Q600" s="264"/>
      <c r="R600" s="264"/>
      <c r="S600" s="264"/>
      <c r="T600" s="264"/>
      <c r="U600" s="264"/>
      <c r="V600" s="261"/>
      <c r="W600" s="261"/>
      <c r="X600" s="261"/>
      <c r="Y600" s="313"/>
      <c r="Z600" s="313"/>
    </row>
    <row r="601" spans="1:26" ht="15.75" customHeight="1" x14ac:dyDescent="0.35">
      <c r="A601" s="261"/>
      <c r="B601" s="261"/>
      <c r="C601" s="261"/>
      <c r="D601" s="261"/>
      <c r="E601" s="261"/>
      <c r="F601" s="261"/>
      <c r="G601" s="261"/>
      <c r="H601" s="261"/>
      <c r="I601" s="261"/>
      <c r="J601" s="261"/>
      <c r="K601" s="261"/>
      <c r="L601" s="262"/>
      <c r="M601" s="261"/>
      <c r="N601" s="262"/>
      <c r="O601" s="263"/>
      <c r="P601" s="263"/>
      <c r="Q601" s="264"/>
      <c r="R601" s="264"/>
      <c r="S601" s="264"/>
      <c r="T601" s="264"/>
      <c r="U601" s="264"/>
      <c r="V601" s="261"/>
      <c r="W601" s="261"/>
      <c r="X601" s="261"/>
      <c r="Y601" s="313"/>
      <c r="Z601" s="313"/>
    </row>
    <row r="602" spans="1:26" ht="15.75" customHeight="1" x14ac:dyDescent="0.35">
      <c r="A602" s="261"/>
      <c r="B602" s="261"/>
      <c r="C602" s="261"/>
      <c r="D602" s="261"/>
      <c r="E602" s="261"/>
      <c r="F602" s="261"/>
      <c r="G602" s="261"/>
      <c r="H602" s="261"/>
      <c r="I602" s="261"/>
      <c r="J602" s="261"/>
      <c r="K602" s="261"/>
      <c r="L602" s="262"/>
      <c r="M602" s="261"/>
      <c r="N602" s="262"/>
      <c r="O602" s="263"/>
      <c r="P602" s="263"/>
      <c r="Q602" s="264"/>
      <c r="R602" s="264"/>
      <c r="S602" s="264"/>
      <c r="T602" s="264"/>
      <c r="U602" s="264"/>
      <c r="V602" s="261"/>
      <c r="W602" s="261"/>
      <c r="X602" s="261"/>
      <c r="Y602" s="313"/>
      <c r="Z602" s="313"/>
    </row>
    <row r="603" spans="1:26" ht="15.75" customHeight="1" x14ac:dyDescent="0.35">
      <c r="A603" s="261"/>
      <c r="B603" s="261"/>
      <c r="C603" s="261"/>
      <c r="D603" s="261"/>
      <c r="E603" s="261"/>
      <c r="F603" s="261"/>
      <c r="G603" s="261"/>
      <c r="H603" s="261"/>
      <c r="I603" s="261"/>
      <c r="J603" s="261"/>
      <c r="K603" s="261"/>
      <c r="L603" s="262"/>
      <c r="M603" s="261"/>
      <c r="N603" s="262"/>
      <c r="O603" s="263"/>
      <c r="P603" s="263"/>
      <c r="Q603" s="264"/>
      <c r="R603" s="264"/>
      <c r="S603" s="264"/>
      <c r="T603" s="264"/>
      <c r="U603" s="264"/>
      <c r="V603" s="261"/>
      <c r="W603" s="261"/>
      <c r="X603" s="261"/>
      <c r="Y603" s="313"/>
      <c r="Z603" s="313"/>
    </row>
    <row r="604" spans="1:26" ht="15.75" customHeight="1" x14ac:dyDescent="0.35">
      <c r="A604" s="261"/>
      <c r="B604" s="261"/>
      <c r="C604" s="261"/>
      <c r="D604" s="261"/>
      <c r="E604" s="261"/>
      <c r="F604" s="261"/>
      <c r="G604" s="261"/>
      <c r="H604" s="261"/>
      <c r="I604" s="261"/>
      <c r="J604" s="261"/>
      <c r="K604" s="261"/>
      <c r="L604" s="262"/>
      <c r="M604" s="261"/>
      <c r="N604" s="262"/>
      <c r="O604" s="263"/>
      <c r="P604" s="263"/>
      <c r="Q604" s="264"/>
      <c r="R604" s="264"/>
      <c r="S604" s="264"/>
      <c r="T604" s="264"/>
      <c r="U604" s="264"/>
      <c r="V604" s="261"/>
      <c r="W604" s="261"/>
      <c r="X604" s="261"/>
      <c r="Y604" s="313"/>
      <c r="Z604" s="313"/>
    </row>
    <row r="605" spans="1:26" ht="15.75" customHeight="1" x14ac:dyDescent="0.35">
      <c r="A605" s="261"/>
      <c r="B605" s="261"/>
      <c r="C605" s="261"/>
      <c r="D605" s="261"/>
      <c r="E605" s="261"/>
      <c r="F605" s="261"/>
      <c r="G605" s="261"/>
      <c r="H605" s="261"/>
      <c r="I605" s="261"/>
      <c r="J605" s="261"/>
      <c r="K605" s="261"/>
      <c r="L605" s="262"/>
      <c r="M605" s="261"/>
      <c r="N605" s="262"/>
      <c r="O605" s="263"/>
      <c r="P605" s="263"/>
      <c r="Q605" s="264"/>
      <c r="R605" s="264"/>
      <c r="S605" s="264"/>
      <c r="T605" s="264"/>
      <c r="U605" s="264"/>
      <c r="V605" s="261"/>
      <c r="W605" s="261"/>
      <c r="X605" s="261"/>
      <c r="Y605" s="313"/>
      <c r="Z605" s="313"/>
    </row>
    <row r="606" spans="1:26" ht="15.75" customHeight="1" x14ac:dyDescent="0.35">
      <c r="A606" s="261"/>
      <c r="B606" s="261"/>
      <c r="C606" s="261"/>
      <c r="D606" s="261"/>
      <c r="E606" s="261"/>
      <c r="F606" s="261"/>
      <c r="G606" s="261"/>
      <c r="H606" s="261"/>
      <c r="I606" s="261"/>
      <c r="J606" s="261"/>
      <c r="K606" s="261"/>
      <c r="L606" s="262"/>
      <c r="M606" s="261"/>
      <c r="N606" s="262"/>
      <c r="O606" s="263"/>
      <c r="P606" s="263"/>
      <c r="Q606" s="264"/>
      <c r="R606" s="264"/>
      <c r="S606" s="264"/>
      <c r="T606" s="264"/>
      <c r="U606" s="264"/>
      <c r="V606" s="261"/>
      <c r="W606" s="261"/>
      <c r="X606" s="261"/>
      <c r="Y606" s="313"/>
      <c r="Z606" s="313"/>
    </row>
    <row r="607" spans="1:26" ht="15.75" customHeight="1" x14ac:dyDescent="0.35">
      <c r="A607" s="261"/>
      <c r="B607" s="261"/>
      <c r="C607" s="261"/>
      <c r="D607" s="261"/>
      <c r="E607" s="261"/>
      <c r="F607" s="261"/>
      <c r="G607" s="261"/>
      <c r="H607" s="261"/>
      <c r="I607" s="261"/>
      <c r="J607" s="261"/>
      <c r="K607" s="261"/>
      <c r="L607" s="262"/>
      <c r="M607" s="261"/>
      <c r="N607" s="262"/>
      <c r="O607" s="263"/>
      <c r="P607" s="263"/>
      <c r="Q607" s="264"/>
      <c r="R607" s="264"/>
      <c r="S607" s="264"/>
      <c r="T607" s="264"/>
      <c r="U607" s="264"/>
      <c r="V607" s="261"/>
      <c r="W607" s="261"/>
      <c r="X607" s="261"/>
      <c r="Y607" s="313"/>
      <c r="Z607" s="313"/>
    </row>
    <row r="608" spans="1:26" ht="15.75" customHeight="1" x14ac:dyDescent="0.35">
      <c r="A608" s="261"/>
      <c r="B608" s="261"/>
      <c r="C608" s="261"/>
      <c r="D608" s="261"/>
      <c r="E608" s="261"/>
      <c r="F608" s="261"/>
      <c r="G608" s="261"/>
      <c r="H608" s="261"/>
      <c r="I608" s="261"/>
      <c r="J608" s="261"/>
      <c r="K608" s="261"/>
      <c r="L608" s="262"/>
      <c r="M608" s="261"/>
      <c r="N608" s="262"/>
      <c r="O608" s="263"/>
      <c r="P608" s="263"/>
      <c r="Q608" s="264"/>
      <c r="R608" s="264"/>
      <c r="S608" s="264"/>
      <c r="T608" s="264"/>
      <c r="U608" s="264"/>
      <c r="V608" s="261"/>
      <c r="W608" s="261"/>
      <c r="X608" s="261"/>
      <c r="Y608" s="313"/>
      <c r="Z608" s="313"/>
    </row>
    <row r="609" spans="1:26" ht="15.75" customHeight="1" x14ac:dyDescent="0.35">
      <c r="A609" s="261"/>
      <c r="B609" s="261"/>
      <c r="C609" s="261"/>
      <c r="D609" s="261"/>
      <c r="E609" s="261"/>
      <c r="F609" s="261"/>
      <c r="G609" s="261"/>
      <c r="H609" s="261"/>
      <c r="I609" s="261"/>
      <c r="J609" s="261"/>
      <c r="K609" s="261"/>
      <c r="L609" s="262"/>
      <c r="M609" s="261"/>
      <c r="N609" s="262"/>
      <c r="O609" s="263"/>
      <c r="P609" s="263"/>
      <c r="Q609" s="264"/>
      <c r="R609" s="264"/>
      <c r="S609" s="264"/>
      <c r="T609" s="264"/>
      <c r="U609" s="264"/>
      <c r="V609" s="261"/>
      <c r="W609" s="261"/>
      <c r="X609" s="261"/>
      <c r="Y609" s="313"/>
      <c r="Z609" s="313"/>
    </row>
    <row r="610" spans="1:26" ht="15.75" customHeight="1" x14ac:dyDescent="0.35">
      <c r="A610" s="261"/>
      <c r="B610" s="261"/>
      <c r="C610" s="261"/>
      <c r="D610" s="261"/>
      <c r="E610" s="261"/>
      <c r="F610" s="261"/>
      <c r="G610" s="261"/>
      <c r="H610" s="261"/>
      <c r="I610" s="261"/>
      <c r="J610" s="261"/>
      <c r="K610" s="261"/>
      <c r="L610" s="262"/>
      <c r="M610" s="261"/>
      <c r="N610" s="262"/>
      <c r="O610" s="263"/>
      <c r="P610" s="263"/>
      <c r="Q610" s="264"/>
      <c r="R610" s="264"/>
      <c r="S610" s="264"/>
      <c r="T610" s="264"/>
      <c r="U610" s="264"/>
      <c r="V610" s="261"/>
      <c r="W610" s="261"/>
      <c r="X610" s="261"/>
      <c r="Y610" s="313"/>
      <c r="Z610" s="313"/>
    </row>
    <row r="611" spans="1:26" ht="15.75" customHeight="1" x14ac:dyDescent="0.35">
      <c r="A611" s="261"/>
      <c r="B611" s="261"/>
      <c r="C611" s="261"/>
      <c r="D611" s="261"/>
      <c r="E611" s="261"/>
      <c r="F611" s="261"/>
      <c r="G611" s="261"/>
      <c r="H611" s="261"/>
      <c r="I611" s="261"/>
      <c r="J611" s="261"/>
      <c r="K611" s="261"/>
      <c r="L611" s="262"/>
      <c r="M611" s="261"/>
      <c r="N611" s="262"/>
      <c r="O611" s="263"/>
      <c r="P611" s="263"/>
      <c r="Q611" s="264"/>
      <c r="R611" s="264"/>
      <c r="S611" s="264"/>
      <c r="T611" s="264"/>
      <c r="U611" s="264"/>
      <c r="V611" s="261"/>
      <c r="W611" s="261"/>
      <c r="X611" s="261"/>
      <c r="Y611" s="313"/>
      <c r="Z611" s="313"/>
    </row>
    <row r="612" spans="1:26" ht="15.75" customHeight="1" x14ac:dyDescent="0.35">
      <c r="A612" s="261"/>
      <c r="B612" s="261"/>
      <c r="C612" s="261"/>
      <c r="D612" s="261"/>
      <c r="E612" s="261"/>
      <c r="F612" s="261"/>
      <c r="G612" s="261"/>
      <c r="H612" s="261"/>
      <c r="I612" s="261"/>
      <c r="J612" s="261"/>
      <c r="K612" s="261"/>
      <c r="L612" s="262"/>
      <c r="M612" s="261"/>
      <c r="N612" s="262"/>
      <c r="O612" s="263"/>
      <c r="P612" s="263"/>
      <c r="Q612" s="264"/>
      <c r="R612" s="264"/>
      <c r="S612" s="264"/>
      <c r="T612" s="264"/>
      <c r="U612" s="264"/>
      <c r="V612" s="261"/>
      <c r="W612" s="261"/>
      <c r="X612" s="261"/>
      <c r="Y612" s="313"/>
      <c r="Z612" s="313"/>
    </row>
    <row r="613" spans="1:26" ht="15.75" customHeight="1" x14ac:dyDescent="0.35">
      <c r="A613" s="261"/>
      <c r="B613" s="261"/>
      <c r="C613" s="261"/>
      <c r="D613" s="261"/>
      <c r="E613" s="261"/>
      <c r="F613" s="261"/>
      <c r="G613" s="261"/>
      <c r="H613" s="261"/>
      <c r="I613" s="261"/>
      <c r="J613" s="261"/>
      <c r="K613" s="261"/>
      <c r="L613" s="262"/>
      <c r="M613" s="261"/>
      <c r="N613" s="262"/>
      <c r="O613" s="263"/>
      <c r="P613" s="263"/>
      <c r="Q613" s="264"/>
      <c r="R613" s="264"/>
      <c r="S613" s="264"/>
      <c r="T613" s="264"/>
      <c r="U613" s="264"/>
      <c r="V613" s="261"/>
      <c r="W613" s="261"/>
      <c r="X613" s="261"/>
      <c r="Y613" s="313"/>
      <c r="Z613" s="313"/>
    </row>
    <row r="614" spans="1:26" ht="15.75" customHeight="1" x14ac:dyDescent="0.35">
      <c r="A614" s="261"/>
      <c r="B614" s="261"/>
      <c r="C614" s="261"/>
      <c r="D614" s="261"/>
      <c r="E614" s="261"/>
      <c r="F614" s="261"/>
      <c r="G614" s="261"/>
      <c r="H614" s="261"/>
      <c r="I614" s="261"/>
      <c r="J614" s="261"/>
      <c r="K614" s="261"/>
      <c r="L614" s="262"/>
      <c r="M614" s="261"/>
      <c r="N614" s="262"/>
      <c r="O614" s="263"/>
      <c r="P614" s="263"/>
      <c r="Q614" s="264"/>
      <c r="R614" s="264"/>
      <c r="S614" s="264"/>
      <c r="T614" s="264"/>
      <c r="U614" s="264"/>
      <c r="V614" s="261"/>
      <c r="W614" s="261"/>
      <c r="X614" s="261"/>
      <c r="Y614" s="313"/>
      <c r="Z614" s="313"/>
    </row>
    <row r="615" spans="1:26" ht="15.75" customHeight="1" x14ac:dyDescent="0.35">
      <c r="A615" s="261"/>
      <c r="B615" s="261"/>
      <c r="C615" s="261"/>
      <c r="D615" s="261"/>
      <c r="E615" s="261"/>
      <c r="F615" s="261"/>
      <c r="G615" s="261"/>
      <c r="H615" s="261"/>
      <c r="I615" s="261"/>
      <c r="J615" s="261"/>
      <c r="K615" s="261"/>
      <c r="L615" s="262"/>
      <c r="M615" s="261"/>
      <c r="N615" s="262"/>
      <c r="O615" s="263"/>
      <c r="P615" s="263"/>
      <c r="Q615" s="264"/>
      <c r="R615" s="264"/>
      <c r="S615" s="264"/>
      <c r="T615" s="264"/>
      <c r="U615" s="264"/>
      <c r="V615" s="261"/>
      <c r="W615" s="261"/>
      <c r="X615" s="261"/>
      <c r="Y615" s="313"/>
      <c r="Z615" s="313"/>
    </row>
    <row r="616" spans="1:26" ht="15.75" customHeight="1" x14ac:dyDescent="0.35">
      <c r="A616" s="261"/>
      <c r="B616" s="261"/>
      <c r="C616" s="261"/>
      <c r="D616" s="261"/>
      <c r="E616" s="261"/>
      <c r="F616" s="261"/>
      <c r="G616" s="261"/>
      <c r="H616" s="261"/>
      <c r="I616" s="261"/>
      <c r="J616" s="261"/>
      <c r="K616" s="261"/>
      <c r="L616" s="262"/>
      <c r="M616" s="261"/>
      <c r="N616" s="262"/>
      <c r="O616" s="263"/>
      <c r="P616" s="263"/>
      <c r="Q616" s="264"/>
      <c r="R616" s="264"/>
      <c r="S616" s="264"/>
      <c r="T616" s="264"/>
      <c r="U616" s="264"/>
      <c r="V616" s="261"/>
      <c r="W616" s="261"/>
      <c r="X616" s="261"/>
      <c r="Y616" s="313"/>
      <c r="Z616" s="313"/>
    </row>
    <row r="617" spans="1:26" ht="15.75" customHeight="1" x14ac:dyDescent="0.35">
      <c r="A617" s="261"/>
      <c r="B617" s="261"/>
      <c r="C617" s="261"/>
      <c r="D617" s="261"/>
      <c r="E617" s="261"/>
      <c r="F617" s="261"/>
      <c r="G617" s="261"/>
      <c r="H617" s="261"/>
      <c r="I617" s="261"/>
      <c r="J617" s="261"/>
      <c r="K617" s="261"/>
      <c r="L617" s="262"/>
      <c r="M617" s="261"/>
      <c r="N617" s="262"/>
      <c r="O617" s="263"/>
      <c r="P617" s="263"/>
      <c r="Q617" s="264"/>
      <c r="R617" s="264"/>
      <c r="S617" s="264"/>
      <c r="T617" s="264"/>
      <c r="U617" s="264"/>
      <c r="V617" s="261"/>
      <c r="W617" s="261"/>
      <c r="X617" s="261"/>
      <c r="Y617" s="313"/>
      <c r="Z617" s="313"/>
    </row>
    <row r="618" spans="1:26" ht="15.75" customHeight="1" x14ac:dyDescent="0.35">
      <c r="A618" s="261"/>
      <c r="B618" s="261"/>
      <c r="C618" s="261"/>
      <c r="D618" s="261"/>
      <c r="E618" s="261"/>
      <c r="F618" s="261"/>
      <c r="G618" s="261"/>
      <c r="H618" s="261"/>
      <c r="I618" s="261"/>
      <c r="J618" s="261"/>
      <c r="K618" s="261"/>
      <c r="L618" s="262"/>
      <c r="M618" s="261"/>
      <c r="N618" s="262"/>
      <c r="O618" s="263"/>
      <c r="P618" s="263"/>
      <c r="Q618" s="264"/>
      <c r="R618" s="264"/>
      <c r="S618" s="264"/>
      <c r="T618" s="264"/>
      <c r="U618" s="264"/>
      <c r="V618" s="261"/>
      <c r="W618" s="261"/>
      <c r="X618" s="261"/>
      <c r="Y618" s="313"/>
      <c r="Z618" s="313"/>
    </row>
    <row r="619" spans="1:26" ht="15.75" customHeight="1" x14ac:dyDescent="0.35">
      <c r="A619" s="261"/>
      <c r="B619" s="261"/>
      <c r="C619" s="261"/>
      <c r="D619" s="261"/>
      <c r="E619" s="261"/>
      <c r="F619" s="261"/>
      <c r="G619" s="261"/>
      <c r="H619" s="261"/>
      <c r="I619" s="261"/>
      <c r="J619" s="261"/>
      <c r="K619" s="261"/>
      <c r="L619" s="262"/>
      <c r="M619" s="261"/>
      <c r="N619" s="262"/>
      <c r="O619" s="263"/>
      <c r="P619" s="263"/>
      <c r="Q619" s="264"/>
      <c r="R619" s="264"/>
      <c r="S619" s="264"/>
      <c r="T619" s="264"/>
      <c r="U619" s="264"/>
      <c r="V619" s="261"/>
      <c r="W619" s="261"/>
      <c r="X619" s="261"/>
      <c r="Y619" s="313"/>
      <c r="Z619" s="313"/>
    </row>
    <row r="620" spans="1:26" ht="15.75" customHeight="1" x14ac:dyDescent="0.35">
      <c r="A620" s="261"/>
      <c r="B620" s="261"/>
      <c r="C620" s="261"/>
      <c r="D620" s="261"/>
      <c r="E620" s="261"/>
      <c r="F620" s="261"/>
      <c r="G620" s="261"/>
      <c r="H620" s="261"/>
      <c r="I620" s="261"/>
      <c r="J620" s="261"/>
      <c r="K620" s="261"/>
      <c r="L620" s="262"/>
      <c r="M620" s="261"/>
      <c r="N620" s="262"/>
      <c r="O620" s="263"/>
      <c r="P620" s="263"/>
      <c r="Q620" s="264"/>
      <c r="R620" s="264"/>
      <c r="S620" s="264"/>
      <c r="T620" s="264"/>
      <c r="U620" s="264"/>
      <c r="V620" s="261"/>
      <c r="W620" s="261"/>
      <c r="X620" s="261"/>
      <c r="Y620" s="313"/>
      <c r="Z620" s="313"/>
    </row>
    <row r="621" spans="1:26" ht="15.75" customHeight="1" x14ac:dyDescent="0.35">
      <c r="A621" s="261"/>
      <c r="B621" s="261"/>
      <c r="C621" s="261"/>
      <c r="D621" s="261"/>
      <c r="E621" s="261"/>
      <c r="F621" s="261"/>
      <c r="G621" s="261"/>
      <c r="H621" s="261"/>
      <c r="I621" s="261"/>
      <c r="J621" s="261"/>
      <c r="K621" s="261"/>
      <c r="L621" s="262"/>
      <c r="M621" s="261"/>
      <c r="N621" s="262"/>
      <c r="O621" s="263"/>
      <c r="P621" s="263"/>
      <c r="Q621" s="264"/>
      <c r="R621" s="264"/>
      <c r="S621" s="264"/>
      <c r="T621" s="264"/>
      <c r="U621" s="264"/>
      <c r="V621" s="261"/>
      <c r="W621" s="261"/>
      <c r="X621" s="261"/>
      <c r="Y621" s="313"/>
      <c r="Z621" s="313"/>
    </row>
    <row r="622" spans="1:26" ht="15.75" customHeight="1" x14ac:dyDescent="0.35">
      <c r="A622" s="261"/>
      <c r="B622" s="261"/>
      <c r="C622" s="261"/>
      <c r="D622" s="261"/>
      <c r="E622" s="261"/>
      <c r="F622" s="261"/>
      <c r="G622" s="261"/>
      <c r="H622" s="261"/>
      <c r="I622" s="261"/>
      <c r="J622" s="261"/>
      <c r="K622" s="261"/>
      <c r="L622" s="262"/>
      <c r="M622" s="261"/>
      <c r="N622" s="262"/>
      <c r="O622" s="263"/>
      <c r="P622" s="263"/>
      <c r="Q622" s="264"/>
      <c r="R622" s="264"/>
      <c r="S622" s="264"/>
      <c r="T622" s="264"/>
      <c r="U622" s="264"/>
      <c r="V622" s="261"/>
      <c r="W622" s="261"/>
      <c r="X622" s="261"/>
      <c r="Y622" s="313"/>
      <c r="Z622" s="313"/>
    </row>
    <row r="623" spans="1:26" ht="15.75" customHeight="1" x14ac:dyDescent="0.35">
      <c r="A623" s="261"/>
      <c r="B623" s="261"/>
      <c r="C623" s="261"/>
      <c r="D623" s="261"/>
      <c r="E623" s="261"/>
      <c r="F623" s="261"/>
      <c r="G623" s="261"/>
      <c r="H623" s="261"/>
      <c r="I623" s="261"/>
      <c r="J623" s="261"/>
      <c r="K623" s="261"/>
      <c r="L623" s="262"/>
      <c r="M623" s="261"/>
      <c r="N623" s="262"/>
      <c r="O623" s="263"/>
      <c r="P623" s="263"/>
      <c r="Q623" s="264"/>
      <c r="R623" s="264"/>
      <c r="S623" s="264"/>
      <c r="T623" s="264"/>
      <c r="U623" s="264"/>
      <c r="V623" s="261"/>
      <c r="W623" s="261"/>
      <c r="X623" s="261"/>
      <c r="Y623" s="313"/>
      <c r="Z623" s="313"/>
    </row>
    <row r="624" spans="1:26" ht="15.75" customHeight="1" x14ac:dyDescent="0.35">
      <c r="A624" s="261"/>
      <c r="B624" s="261"/>
      <c r="C624" s="261"/>
      <c r="D624" s="261"/>
      <c r="E624" s="261"/>
      <c r="F624" s="261"/>
      <c r="G624" s="261"/>
      <c r="H624" s="261"/>
      <c r="I624" s="261"/>
      <c r="J624" s="261"/>
      <c r="K624" s="261"/>
      <c r="L624" s="262"/>
      <c r="M624" s="261"/>
      <c r="N624" s="262"/>
      <c r="O624" s="263"/>
      <c r="P624" s="263"/>
      <c r="Q624" s="264"/>
      <c r="R624" s="264"/>
      <c r="S624" s="264"/>
      <c r="T624" s="264"/>
      <c r="U624" s="264"/>
      <c r="V624" s="261"/>
      <c r="W624" s="261"/>
      <c r="X624" s="261"/>
      <c r="Y624" s="313"/>
      <c r="Z624" s="313"/>
    </row>
    <row r="625" spans="1:26" ht="15.75" customHeight="1" x14ac:dyDescent="0.35">
      <c r="A625" s="261"/>
      <c r="B625" s="261"/>
      <c r="C625" s="261"/>
      <c r="D625" s="261"/>
      <c r="E625" s="261"/>
      <c r="F625" s="261"/>
      <c r="G625" s="261"/>
      <c r="H625" s="261"/>
      <c r="I625" s="261"/>
      <c r="J625" s="261"/>
      <c r="K625" s="261"/>
      <c r="L625" s="262"/>
      <c r="M625" s="261"/>
      <c r="N625" s="262"/>
      <c r="O625" s="263"/>
      <c r="P625" s="263"/>
      <c r="Q625" s="264"/>
      <c r="R625" s="264"/>
      <c r="S625" s="264"/>
      <c r="T625" s="264"/>
      <c r="U625" s="264"/>
      <c r="V625" s="261"/>
      <c r="W625" s="261"/>
      <c r="X625" s="261"/>
      <c r="Y625" s="313"/>
      <c r="Z625" s="313"/>
    </row>
    <row r="626" spans="1:26" ht="15.75" customHeight="1" x14ac:dyDescent="0.35">
      <c r="A626" s="261"/>
      <c r="B626" s="261"/>
      <c r="C626" s="261"/>
      <c r="D626" s="261"/>
      <c r="E626" s="261"/>
      <c r="F626" s="261"/>
      <c r="G626" s="261"/>
      <c r="H626" s="261"/>
      <c r="I626" s="261"/>
      <c r="J626" s="261"/>
      <c r="K626" s="261"/>
      <c r="L626" s="262"/>
      <c r="M626" s="261"/>
      <c r="N626" s="262"/>
      <c r="O626" s="263"/>
      <c r="P626" s="263"/>
      <c r="Q626" s="264"/>
      <c r="R626" s="264"/>
      <c r="S626" s="264"/>
      <c r="T626" s="264"/>
      <c r="U626" s="264"/>
      <c r="V626" s="261"/>
      <c r="W626" s="261"/>
      <c r="X626" s="261"/>
      <c r="Y626" s="313"/>
      <c r="Z626" s="313"/>
    </row>
    <row r="627" spans="1:26" ht="15.75" customHeight="1" x14ac:dyDescent="0.35">
      <c r="A627" s="261"/>
      <c r="B627" s="261"/>
      <c r="C627" s="261"/>
      <c r="D627" s="261"/>
      <c r="E627" s="261"/>
      <c r="F627" s="261"/>
      <c r="G627" s="261"/>
      <c r="H627" s="261"/>
      <c r="I627" s="261"/>
      <c r="J627" s="261"/>
      <c r="K627" s="261"/>
      <c r="L627" s="262"/>
      <c r="M627" s="261"/>
      <c r="N627" s="262"/>
      <c r="O627" s="263"/>
      <c r="P627" s="263"/>
      <c r="Q627" s="264"/>
      <c r="R627" s="264"/>
      <c r="S627" s="264"/>
      <c r="T627" s="264"/>
      <c r="U627" s="264"/>
      <c r="V627" s="261"/>
      <c r="W627" s="261"/>
      <c r="X627" s="261"/>
      <c r="Y627" s="313"/>
      <c r="Z627" s="313"/>
    </row>
    <row r="628" spans="1:26" ht="15.75" customHeight="1" x14ac:dyDescent="0.35">
      <c r="A628" s="261"/>
      <c r="B628" s="261"/>
      <c r="C628" s="261"/>
      <c r="D628" s="261"/>
      <c r="E628" s="261"/>
      <c r="F628" s="261"/>
      <c r="G628" s="261"/>
      <c r="H628" s="261"/>
      <c r="I628" s="261"/>
      <c r="J628" s="261"/>
      <c r="K628" s="261"/>
      <c r="L628" s="262"/>
      <c r="M628" s="261"/>
      <c r="N628" s="262"/>
      <c r="O628" s="263"/>
      <c r="P628" s="263"/>
      <c r="Q628" s="264"/>
      <c r="R628" s="264"/>
      <c r="S628" s="264"/>
      <c r="T628" s="264"/>
      <c r="U628" s="264"/>
      <c r="V628" s="261"/>
      <c r="W628" s="261"/>
      <c r="X628" s="261"/>
      <c r="Y628" s="313"/>
      <c r="Z628" s="313"/>
    </row>
    <row r="629" spans="1:26" ht="15.75" customHeight="1" x14ac:dyDescent="0.35">
      <c r="A629" s="261"/>
      <c r="B629" s="261"/>
      <c r="C629" s="261"/>
      <c r="D629" s="261"/>
      <c r="E629" s="261"/>
      <c r="F629" s="261"/>
      <c r="G629" s="261"/>
      <c r="H629" s="261"/>
      <c r="I629" s="261"/>
      <c r="J629" s="261"/>
      <c r="K629" s="261"/>
      <c r="L629" s="262"/>
      <c r="M629" s="261"/>
      <c r="N629" s="262"/>
      <c r="O629" s="263"/>
      <c r="P629" s="263"/>
      <c r="Q629" s="264"/>
      <c r="R629" s="264"/>
      <c r="S629" s="264"/>
      <c r="T629" s="264"/>
      <c r="U629" s="264"/>
      <c r="V629" s="261"/>
      <c r="W629" s="261"/>
      <c r="X629" s="261"/>
      <c r="Y629" s="313"/>
      <c r="Z629" s="313"/>
    </row>
    <row r="630" spans="1:26" ht="15.75" customHeight="1" x14ac:dyDescent="0.35">
      <c r="A630" s="261"/>
      <c r="B630" s="261"/>
      <c r="C630" s="261"/>
      <c r="D630" s="261"/>
      <c r="E630" s="261"/>
      <c r="F630" s="261"/>
      <c r="G630" s="261"/>
      <c r="H630" s="261"/>
      <c r="I630" s="261"/>
      <c r="J630" s="261"/>
      <c r="K630" s="261"/>
      <c r="L630" s="262"/>
      <c r="M630" s="261"/>
      <c r="N630" s="262"/>
      <c r="O630" s="263"/>
      <c r="P630" s="263"/>
      <c r="Q630" s="264"/>
      <c r="R630" s="264"/>
      <c r="S630" s="264"/>
      <c r="T630" s="264"/>
      <c r="U630" s="264"/>
      <c r="V630" s="261"/>
      <c r="W630" s="261"/>
      <c r="X630" s="261"/>
      <c r="Y630" s="313"/>
      <c r="Z630" s="313"/>
    </row>
    <row r="631" spans="1:26" ht="15.75" customHeight="1" x14ac:dyDescent="0.35">
      <c r="A631" s="261"/>
      <c r="B631" s="261"/>
      <c r="C631" s="261"/>
      <c r="D631" s="261"/>
      <c r="E631" s="261"/>
      <c r="F631" s="261"/>
      <c r="G631" s="261"/>
      <c r="H631" s="261"/>
      <c r="I631" s="261"/>
      <c r="J631" s="261"/>
      <c r="K631" s="261"/>
      <c r="L631" s="262"/>
      <c r="M631" s="261"/>
      <c r="N631" s="262"/>
      <c r="O631" s="263"/>
      <c r="P631" s="263"/>
      <c r="Q631" s="264"/>
      <c r="R631" s="264"/>
      <c r="S631" s="264"/>
      <c r="T631" s="264"/>
      <c r="U631" s="264"/>
      <c r="V631" s="261"/>
      <c r="W631" s="261"/>
      <c r="X631" s="261"/>
      <c r="Y631" s="313"/>
      <c r="Z631" s="313"/>
    </row>
    <row r="632" spans="1:26" ht="15.75" customHeight="1" x14ac:dyDescent="0.35">
      <c r="A632" s="261"/>
      <c r="B632" s="261"/>
      <c r="C632" s="261"/>
      <c r="D632" s="261"/>
      <c r="E632" s="261"/>
      <c r="F632" s="261"/>
      <c r="G632" s="261"/>
      <c r="H632" s="261"/>
      <c r="I632" s="261"/>
      <c r="J632" s="261"/>
      <c r="K632" s="261"/>
      <c r="L632" s="262"/>
      <c r="M632" s="261"/>
      <c r="N632" s="262"/>
      <c r="O632" s="263"/>
      <c r="P632" s="263"/>
      <c r="Q632" s="264"/>
      <c r="R632" s="264"/>
      <c r="S632" s="264"/>
      <c r="T632" s="264"/>
      <c r="U632" s="264"/>
      <c r="V632" s="261"/>
      <c r="W632" s="261"/>
      <c r="X632" s="261"/>
      <c r="Y632" s="313"/>
      <c r="Z632" s="313"/>
    </row>
    <row r="633" spans="1:26" ht="15.75" customHeight="1" x14ac:dyDescent="0.35">
      <c r="A633" s="261"/>
      <c r="B633" s="261"/>
      <c r="C633" s="261"/>
      <c r="D633" s="261"/>
      <c r="E633" s="261"/>
      <c r="F633" s="261"/>
      <c r="G633" s="261"/>
      <c r="H633" s="261"/>
      <c r="I633" s="261"/>
      <c r="J633" s="261"/>
      <c r="K633" s="261"/>
      <c r="L633" s="262"/>
      <c r="M633" s="261"/>
      <c r="N633" s="262"/>
      <c r="O633" s="263"/>
      <c r="P633" s="263"/>
      <c r="Q633" s="264"/>
      <c r="R633" s="264"/>
      <c r="S633" s="264"/>
      <c r="T633" s="264"/>
      <c r="U633" s="264"/>
      <c r="V633" s="261"/>
      <c r="W633" s="261"/>
      <c r="X633" s="261"/>
      <c r="Y633" s="313"/>
      <c r="Z633" s="313"/>
    </row>
    <row r="634" spans="1:26" ht="15.75" customHeight="1" x14ac:dyDescent="0.35">
      <c r="A634" s="261"/>
      <c r="B634" s="261"/>
      <c r="C634" s="261"/>
      <c r="D634" s="261"/>
      <c r="E634" s="261"/>
      <c r="F634" s="261"/>
      <c r="G634" s="261"/>
      <c r="H634" s="261"/>
      <c r="I634" s="261"/>
      <c r="J634" s="261"/>
      <c r="K634" s="261"/>
      <c r="L634" s="262"/>
      <c r="M634" s="261"/>
      <c r="N634" s="262"/>
      <c r="O634" s="263"/>
      <c r="P634" s="263"/>
      <c r="Q634" s="264"/>
      <c r="R634" s="264"/>
      <c r="S634" s="264"/>
      <c r="T634" s="264"/>
      <c r="U634" s="264"/>
      <c r="V634" s="261"/>
      <c r="W634" s="261"/>
      <c r="X634" s="261"/>
      <c r="Y634" s="313"/>
      <c r="Z634" s="313"/>
    </row>
    <row r="635" spans="1:26" ht="15.75" customHeight="1" x14ac:dyDescent="0.35">
      <c r="A635" s="261"/>
      <c r="B635" s="261"/>
      <c r="C635" s="261"/>
      <c r="D635" s="261"/>
      <c r="E635" s="261"/>
      <c r="F635" s="261"/>
      <c r="G635" s="261"/>
      <c r="H635" s="261"/>
      <c r="I635" s="261"/>
      <c r="J635" s="261"/>
      <c r="K635" s="261"/>
      <c r="L635" s="262"/>
      <c r="M635" s="261"/>
      <c r="N635" s="262"/>
      <c r="O635" s="263"/>
      <c r="P635" s="263"/>
      <c r="Q635" s="264"/>
      <c r="R635" s="264"/>
      <c r="S635" s="264"/>
      <c r="T635" s="264"/>
      <c r="U635" s="264"/>
      <c r="V635" s="261"/>
      <c r="W635" s="261"/>
      <c r="X635" s="261"/>
      <c r="Y635" s="313"/>
      <c r="Z635" s="313"/>
    </row>
    <row r="636" spans="1:26" ht="15.75" customHeight="1" x14ac:dyDescent="0.35">
      <c r="A636" s="261"/>
      <c r="B636" s="261"/>
      <c r="C636" s="261"/>
      <c r="D636" s="261"/>
      <c r="E636" s="261"/>
      <c r="F636" s="261"/>
      <c r="G636" s="261"/>
      <c r="H636" s="261"/>
      <c r="I636" s="261"/>
      <c r="J636" s="261"/>
      <c r="K636" s="261"/>
      <c r="L636" s="262"/>
      <c r="M636" s="261"/>
      <c r="N636" s="262"/>
      <c r="O636" s="263"/>
      <c r="P636" s="263"/>
      <c r="Q636" s="264"/>
      <c r="R636" s="264"/>
      <c r="S636" s="264"/>
      <c r="T636" s="264"/>
      <c r="U636" s="264"/>
      <c r="V636" s="261"/>
      <c r="W636" s="261"/>
      <c r="X636" s="261"/>
      <c r="Y636" s="313"/>
      <c r="Z636" s="313"/>
    </row>
    <row r="637" spans="1:26" ht="15.75" customHeight="1" x14ac:dyDescent="0.35">
      <c r="A637" s="261"/>
      <c r="B637" s="261"/>
      <c r="C637" s="261"/>
      <c r="D637" s="261"/>
      <c r="E637" s="261"/>
      <c r="F637" s="261"/>
      <c r="G637" s="261"/>
      <c r="H637" s="261"/>
      <c r="I637" s="261"/>
      <c r="J637" s="261"/>
      <c r="K637" s="261"/>
      <c r="L637" s="262"/>
      <c r="M637" s="261"/>
      <c r="N637" s="262"/>
      <c r="O637" s="263"/>
      <c r="P637" s="263"/>
      <c r="Q637" s="264"/>
      <c r="R637" s="264"/>
      <c r="S637" s="264"/>
      <c r="T637" s="264"/>
      <c r="U637" s="264"/>
      <c r="V637" s="261"/>
      <c r="W637" s="261"/>
      <c r="X637" s="261"/>
      <c r="Y637" s="313"/>
      <c r="Z637" s="313"/>
    </row>
    <row r="638" spans="1:26" ht="15.75" customHeight="1" x14ac:dyDescent="0.35">
      <c r="A638" s="261"/>
      <c r="B638" s="261"/>
      <c r="C638" s="261"/>
      <c r="D638" s="261"/>
      <c r="E638" s="261"/>
      <c r="F638" s="261"/>
      <c r="G638" s="261"/>
      <c r="H638" s="261"/>
      <c r="I638" s="261"/>
      <c r="J638" s="261"/>
      <c r="K638" s="261"/>
      <c r="L638" s="262"/>
      <c r="M638" s="261"/>
      <c r="N638" s="262"/>
      <c r="O638" s="263"/>
      <c r="P638" s="263"/>
      <c r="Q638" s="264"/>
      <c r="R638" s="264"/>
      <c r="S638" s="264"/>
      <c r="T638" s="264"/>
      <c r="U638" s="264"/>
      <c r="V638" s="261"/>
      <c r="W638" s="261"/>
      <c r="X638" s="261"/>
      <c r="Y638" s="313"/>
      <c r="Z638" s="313"/>
    </row>
    <row r="639" spans="1:26" ht="15.75" customHeight="1" x14ac:dyDescent="0.35">
      <c r="A639" s="261"/>
      <c r="B639" s="261"/>
      <c r="C639" s="261"/>
      <c r="D639" s="261"/>
      <c r="E639" s="261"/>
      <c r="F639" s="261"/>
      <c r="G639" s="261"/>
      <c r="H639" s="261"/>
      <c r="I639" s="261"/>
      <c r="J639" s="261"/>
      <c r="K639" s="261"/>
      <c r="L639" s="262"/>
      <c r="M639" s="261"/>
      <c r="N639" s="262"/>
      <c r="O639" s="263"/>
      <c r="P639" s="263"/>
      <c r="Q639" s="264"/>
      <c r="R639" s="264"/>
      <c r="S639" s="264"/>
      <c r="T639" s="264"/>
      <c r="U639" s="264"/>
      <c r="V639" s="261"/>
      <c r="W639" s="261"/>
      <c r="X639" s="261"/>
      <c r="Y639" s="313"/>
      <c r="Z639" s="313"/>
    </row>
    <row r="640" spans="1:26" ht="15.75" customHeight="1" x14ac:dyDescent="0.35">
      <c r="A640" s="261"/>
      <c r="B640" s="261"/>
      <c r="C640" s="261"/>
      <c r="D640" s="261"/>
      <c r="E640" s="261"/>
      <c r="F640" s="261"/>
      <c r="G640" s="261"/>
      <c r="H640" s="261"/>
      <c r="I640" s="261"/>
      <c r="J640" s="261"/>
      <c r="K640" s="261"/>
      <c r="L640" s="262"/>
      <c r="M640" s="261"/>
      <c r="N640" s="262"/>
      <c r="O640" s="263"/>
      <c r="P640" s="263"/>
      <c r="Q640" s="264"/>
      <c r="R640" s="264"/>
      <c r="S640" s="264"/>
      <c r="T640" s="264"/>
      <c r="U640" s="264"/>
      <c r="V640" s="261"/>
      <c r="W640" s="261"/>
      <c r="X640" s="261"/>
      <c r="Y640" s="313"/>
      <c r="Z640" s="313"/>
    </row>
    <row r="641" spans="1:26" ht="15.75" customHeight="1" x14ac:dyDescent="0.35">
      <c r="A641" s="261"/>
      <c r="B641" s="261"/>
      <c r="C641" s="261"/>
      <c r="D641" s="261"/>
      <c r="E641" s="261"/>
      <c r="F641" s="261"/>
      <c r="G641" s="261"/>
      <c r="H641" s="261"/>
      <c r="I641" s="261"/>
      <c r="J641" s="261"/>
      <c r="K641" s="261"/>
      <c r="L641" s="262"/>
      <c r="M641" s="261"/>
      <c r="N641" s="262"/>
      <c r="O641" s="263"/>
      <c r="P641" s="263"/>
      <c r="Q641" s="264"/>
      <c r="R641" s="264"/>
      <c r="S641" s="264"/>
      <c r="T641" s="264"/>
      <c r="U641" s="264"/>
      <c r="V641" s="261"/>
      <c r="W641" s="261"/>
      <c r="X641" s="261"/>
      <c r="Y641" s="313"/>
      <c r="Z641" s="313"/>
    </row>
    <row r="642" spans="1:26" ht="15.75" customHeight="1" x14ac:dyDescent="0.35">
      <c r="A642" s="261"/>
      <c r="B642" s="261"/>
      <c r="C642" s="261"/>
      <c r="D642" s="261"/>
      <c r="E642" s="261"/>
      <c r="F642" s="261"/>
      <c r="G642" s="261"/>
      <c r="H642" s="261"/>
      <c r="I642" s="261"/>
      <c r="J642" s="261"/>
      <c r="K642" s="261"/>
      <c r="L642" s="262"/>
      <c r="M642" s="261"/>
      <c r="N642" s="262"/>
      <c r="O642" s="263"/>
      <c r="P642" s="263"/>
      <c r="Q642" s="264"/>
      <c r="R642" s="264"/>
      <c r="S642" s="264"/>
      <c r="T642" s="264"/>
      <c r="U642" s="264"/>
      <c r="V642" s="261"/>
      <c r="W642" s="261"/>
      <c r="X642" s="261"/>
      <c r="Y642" s="313"/>
      <c r="Z642" s="313"/>
    </row>
    <row r="643" spans="1:26" ht="15.75" customHeight="1" x14ac:dyDescent="0.35">
      <c r="A643" s="261"/>
      <c r="B643" s="261"/>
      <c r="C643" s="261"/>
      <c r="D643" s="261"/>
      <c r="E643" s="261"/>
      <c r="F643" s="261"/>
      <c r="G643" s="261"/>
      <c r="H643" s="261"/>
      <c r="I643" s="261"/>
      <c r="J643" s="261"/>
      <c r="K643" s="261"/>
      <c r="L643" s="262"/>
      <c r="M643" s="261"/>
      <c r="N643" s="262"/>
      <c r="O643" s="263"/>
      <c r="P643" s="263"/>
      <c r="Q643" s="264"/>
      <c r="R643" s="264"/>
      <c r="S643" s="264"/>
      <c r="T643" s="264"/>
      <c r="U643" s="264"/>
      <c r="V643" s="261"/>
      <c r="W643" s="261"/>
      <c r="X643" s="261"/>
      <c r="Y643" s="313"/>
      <c r="Z643" s="313"/>
    </row>
    <row r="644" spans="1:26" ht="15.75" customHeight="1" x14ac:dyDescent="0.35">
      <c r="A644" s="261"/>
      <c r="B644" s="261"/>
      <c r="C644" s="261"/>
      <c r="D644" s="261"/>
      <c r="E644" s="261"/>
      <c r="F644" s="261"/>
      <c r="G644" s="261"/>
      <c r="H644" s="261"/>
      <c r="I644" s="261"/>
      <c r="J644" s="261"/>
      <c r="K644" s="261"/>
      <c r="L644" s="262"/>
      <c r="M644" s="261"/>
      <c r="N644" s="262"/>
      <c r="O644" s="263"/>
      <c r="P644" s="263"/>
      <c r="Q644" s="264"/>
      <c r="R644" s="264"/>
      <c r="S644" s="264"/>
      <c r="T644" s="264"/>
      <c r="U644" s="264"/>
      <c r="V644" s="261"/>
      <c r="W644" s="261"/>
      <c r="X644" s="261"/>
      <c r="Y644" s="313"/>
      <c r="Z644" s="313"/>
    </row>
    <row r="645" spans="1:26" ht="15.75" customHeight="1" x14ac:dyDescent="0.35">
      <c r="A645" s="261"/>
      <c r="B645" s="261"/>
      <c r="C645" s="261"/>
      <c r="D645" s="261"/>
      <c r="E645" s="261"/>
      <c r="F645" s="261"/>
      <c r="G645" s="261"/>
      <c r="H645" s="261"/>
      <c r="I645" s="261"/>
      <c r="J645" s="261"/>
      <c r="K645" s="261"/>
      <c r="L645" s="262"/>
      <c r="M645" s="261"/>
      <c r="N645" s="262"/>
      <c r="O645" s="263"/>
      <c r="P645" s="263"/>
      <c r="Q645" s="264"/>
      <c r="R645" s="264"/>
      <c r="S645" s="264"/>
      <c r="T645" s="264"/>
      <c r="U645" s="264"/>
      <c r="V645" s="261"/>
      <c r="W645" s="261"/>
      <c r="X645" s="261"/>
      <c r="Y645" s="313"/>
      <c r="Z645" s="313"/>
    </row>
    <row r="646" spans="1:26" ht="15.75" customHeight="1" x14ac:dyDescent="0.35">
      <c r="A646" s="261"/>
      <c r="B646" s="261"/>
      <c r="C646" s="261"/>
      <c r="D646" s="261"/>
      <c r="E646" s="261"/>
      <c r="F646" s="261"/>
      <c r="G646" s="261"/>
      <c r="H646" s="261"/>
      <c r="I646" s="261"/>
      <c r="J646" s="261"/>
      <c r="K646" s="261"/>
      <c r="L646" s="262"/>
      <c r="M646" s="261"/>
      <c r="N646" s="262"/>
      <c r="O646" s="263"/>
      <c r="P646" s="263"/>
      <c r="Q646" s="264"/>
      <c r="R646" s="264"/>
      <c r="S646" s="264"/>
      <c r="T646" s="264"/>
      <c r="U646" s="264"/>
      <c r="V646" s="261"/>
      <c r="W646" s="261"/>
      <c r="X646" s="261"/>
      <c r="Y646" s="313"/>
      <c r="Z646" s="313"/>
    </row>
    <row r="647" spans="1:26" ht="15.75" customHeight="1" x14ac:dyDescent="0.35">
      <c r="A647" s="261"/>
      <c r="B647" s="261"/>
      <c r="C647" s="261"/>
      <c r="D647" s="261"/>
      <c r="E647" s="261"/>
      <c r="F647" s="261"/>
      <c r="G647" s="261"/>
      <c r="H647" s="261"/>
      <c r="I647" s="261"/>
      <c r="J647" s="261"/>
      <c r="K647" s="261"/>
      <c r="L647" s="262"/>
      <c r="M647" s="261"/>
      <c r="N647" s="262"/>
      <c r="O647" s="263"/>
      <c r="P647" s="263"/>
      <c r="Q647" s="264"/>
      <c r="R647" s="264"/>
      <c r="S647" s="264"/>
      <c r="T647" s="264"/>
      <c r="U647" s="264"/>
      <c r="V647" s="261"/>
      <c r="W647" s="261"/>
      <c r="X647" s="261"/>
      <c r="Y647" s="313"/>
      <c r="Z647" s="313"/>
    </row>
    <row r="648" spans="1:26" ht="15.75" customHeight="1" x14ac:dyDescent="0.35">
      <c r="A648" s="261"/>
      <c r="B648" s="261"/>
      <c r="C648" s="261"/>
      <c r="D648" s="261"/>
      <c r="E648" s="261"/>
      <c r="F648" s="261"/>
      <c r="G648" s="261"/>
      <c r="H648" s="261"/>
      <c r="I648" s="261"/>
      <c r="J648" s="261"/>
      <c r="K648" s="261"/>
      <c r="L648" s="262"/>
      <c r="M648" s="261"/>
      <c r="N648" s="262"/>
      <c r="O648" s="263"/>
      <c r="P648" s="263"/>
      <c r="Q648" s="264"/>
      <c r="R648" s="264"/>
      <c r="S648" s="264"/>
      <c r="T648" s="264"/>
      <c r="U648" s="264"/>
      <c r="V648" s="261"/>
      <c r="W648" s="261"/>
      <c r="X648" s="261"/>
      <c r="Y648" s="313"/>
      <c r="Z648" s="313"/>
    </row>
    <row r="649" spans="1:26" ht="15.75" customHeight="1" x14ac:dyDescent="0.35">
      <c r="A649" s="261"/>
      <c r="B649" s="261"/>
      <c r="C649" s="261"/>
      <c r="D649" s="261"/>
      <c r="E649" s="261"/>
      <c r="F649" s="261"/>
      <c r="G649" s="261"/>
      <c r="H649" s="261"/>
      <c r="I649" s="261"/>
      <c r="J649" s="261"/>
      <c r="K649" s="261"/>
      <c r="L649" s="262"/>
      <c r="M649" s="261"/>
      <c r="N649" s="262"/>
      <c r="O649" s="263"/>
      <c r="P649" s="263"/>
      <c r="Q649" s="264"/>
      <c r="R649" s="264"/>
      <c r="S649" s="264"/>
      <c r="T649" s="264"/>
      <c r="U649" s="264"/>
      <c r="V649" s="261"/>
      <c r="W649" s="261"/>
      <c r="X649" s="261"/>
      <c r="Y649" s="313"/>
      <c r="Z649" s="313"/>
    </row>
    <row r="650" spans="1:26" ht="15.75" customHeight="1" x14ac:dyDescent="0.35">
      <c r="A650" s="261"/>
      <c r="B650" s="261"/>
      <c r="C650" s="261"/>
      <c r="D650" s="261"/>
      <c r="E650" s="261"/>
      <c r="F650" s="261"/>
      <c r="G650" s="261"/>
      <c r="H650" s="261"/>
      <c r="I650" s="261"/>
      <c r="J650" s="261"/>
      <c r="K650" s="261"/>
      <c r="L650" s="262"/>
      <c r="M650" s="261"/>
      <c r="N650" s="262"/>
      <c r="O650" s="263"/>
      <c r="P650" s="263"/>
      <c r="Q650" s="264"/>
      <c r="R650" s="264"/>
      <c r="S650" s="264"/>
      <c r="T650" s="264"/>
      <c r="U650" s="264"/>
      <c r="V650" s="261"/>
      <c r="W650" s="261"/>
      <c r="X650" s="261"/>
      <c r="Y650" s="313"/>
      <c r="Z650" s="313"/>
    </row>
    <row r="651" spans="1:26" ht="15.75" customHeight="1" x14ac:dyDescent="0.35">
      <c r="A651" s="261"/>
      <c r="B651" s="261"/>
      <c r="C651" s="261"/>
      <c r="D651" s="261"/>
      <c r="E651" s="261"/>
      <c r="F651" s="261"/>
      <c r="G651" s="261"/>
      <c r="H651" s="261"/>
      <c r="I651" s="261"/>
      <c r="J651" s="261"/>
      <c r="K651" s="261"/>
      <c r="L651" s="262"/>
      <c r="M651" s="261"/>
      <c r="N651" s="262"/>
      <c r="O651" s="263"/>
      <c r="P651" s="263"/>
      <c r="Q651" s="264"/>
      <c r="R651" s="264"/>
      <c r="S651" s="264"/>
      <c r="T651" s="264"/>
      <c r="U651" s="264"/>
      <c r="V651" s="261"/>
      <c r="W651" s="261"/>
      <c r="X651" s="261"/>
      <c r="Y651" s="313"/>
      <c r="Z651" s="313"/>
    </row>
    <row r="652" spans="1:26" ht="15.75" customHeight="1" x14ac:dyDescent="0.35">
      <c r="A652" s="261"/>
      <c r="B652" s="261"/>
      <c r="C652" s="261"/>
      <c r="D652" s="261"/>
      <c r="E652" s="261"/>
      <c r="F652" s="261"/>
      <c r="G652" s="261"/>
      <c r="H652" s="261"/>
      <c r="I652" s="261"/>
      <c r="J652" s="261"/>
      <c r="K652" s="261"/>
      <c r="L652" s="262"/>
      <c r="M652" s="261"/>
      <c r="N652" s="262"/>
      <c r="O652" s="263"/>
      <c r="P652" s="263"/>
      <c r="Q652" s="264"/>
      <c r="R652" s="264"/>
      <c r="S652" s="264"/>
      <c r="T652" s="264"/>
      <c r="U652" s="264"/>
      <c r="V652" s="261"/>
      <c r="W652" s="261"/>
      <c r="X652" s="261"/>
      <c r="Y652" s="313"/>
      <c r="Z652" s="313"/>
    </row>
    <row r="653" spans="1:26" ht="15.75" customHeight="1" x14ac:dyDescent="0.35">
      <c r="A653" s="261"/>
      <c r="B653" s="261"/>
      <c r="C653" s="261"/>
      <c r="D653" s="261"/>
      <c r="E653" s="261"/>
      <c r="F653" s="261"/>
      <c r="G653" s="261"/>
      <c r="H653" s="261"/>
      <c r="I653" s="261"/>
      <c r="J653" s="261"/>
      <c r="K653" s="261"/>
      <c r="L653" s="262"/>
      <c r="M653" s="261"/>
      <c r="N653" s="262"/>
      <c r="O653" s="263"/>
      <c r="P653" s="263"/>
      <c r="Q653" s="264"/>
      <c r="R653" s="264"/>
      <c r="S653" s="264"/>
      <c r="T653" s="264"/>
      <c r="U653" s="264"/>
      <c r="V653" s="261"/>
      <c r="W653" s="261"/>
      <c r="X653" s="261"/>
      <c r="Y653" s="313"/>
      <c r="Z653" s="313"/>
    </row>
    <row r="654" spans="1:26" ht="15.75" customHeight="1" x14ac:dyDescent="0.35">
      <c r="A654" s="261"/>
      <c r="B654" s="261"/>
      <c r="C654" s="261"/>
      <c r="D654" s="261"/>
      <c r="E654" s="261"/>
      <c r="F654" s="261"/>
      <c r="G654" s="261"/>
      <c r="H654" s="261"/>
      <c r="I654" s="261"/>
      <c r="J654" s="261"/>
      <c r="K654" s="261"/>
      <c r="L654" s="262"/>
      <c r="M654" s="261"/>
      <c r="N654" s="262"/>
      <c r="O654" s="263"/>
      <c r="P654" s="263"/>
      <c r="Q654" s="264"/>
      <c r="R654" s="264"/>
      <c r="S654" s="264"/>
      <c r="T654" s="264"/>
      <c r="U654" s="264"/>
      <c r="V654" s="261"/>
      <c r="W654" s="261"/>
      <c r="X654" s="261"/>
      <c r="Y654" s="313"/>
      <c r="Z654" s="313"/>
    </row>
    <row r="655" spans="1:26" ht="15.75" customHeight="1" x14ac:dyDescent="0.35">
      <c r="A655" s="261"/>
      <c r="B655" s="261"/>
      <c r="C655" s="261"/>
      <c r="D655" s="261"/>
      <c r="E655" s="261"/>
      <c r="F655" s="261"/>
      <c r="G655" s="261"/>
      <c r="H655" s="261"/>
      <c r="I655" s="261"/>
      <c r="J655" s="261"/>
      <c r="K655" s="261"/>
      <c r="L655" s="262"/>
      <c r="M655" s="261"/>
      <c r="N655" s="262"/>
      <c r="O655" s="263"/>
      <c r="P655" s="263"/>
      <c r="Q655" s="264"/>
      <c r="R655" s="264"/>
      <c r="S655" s="264"/>
      <c r="T655" s="264"/>
      <c r="U655" s="264"/>
      <c r="V655" s="261"/>
      <c r="W655" s="261"/>
      <c r="X655" s="261"/>
      <c r="Y655" s="313"/>
      <c r="Z655" s="313"/>
    </row>
    <row r="656" spans="1:26" ht="15.75" customHeight="1" x14ac:dyDescent="0.35">
      <c r="A656" s="261"/>
      <c r="B656" s="261"/>
      <c r="C656" s="261"/>
      <c r="D656" s="261"/>
      <c r="E656" s="261"/>
      <c r="F656" s="261"/>
      <c r="G656" s="261"/>
      <c r="H656" s="261"/>
      <c r="I656" s="261"/>
      <c r="J656" s="261"/>
      <c r="K656" s="261"/>
      <c r="L656" s="262"/>
      <c r="M656" s="261"/>
      <c r="N656" s="262"/>
      <c r="O656" s="263"/>
      <c r="P656" s="263"/>
      <c r="Q656" s="264"/>
      <c r="R656" s="264"/>
      <c r="S656" s="264"/>
      <c r="T656" s="264"/>
      <c r="U656" s="264"/>
      <c r="V656" s="261"/>
      <c r="W656" s="261"/>
      <c r="X656" s="261"/>
      <c r="Y656" s="313"/>
      <c r="Z656" s="313"/>
    </row>
    <row r="657" spans="1:26" ht="15.75" customHeight="1" x14ac:dyDescent="0.35">
      <c r="A657" s="261"/>
      <c r="B657" s="261"/>
      <c r="C657" s="261"/>
      <c r="D657" s="261"/>
      <c r="E657" s="261"/>
      <c r="F657" s="261"/>
      <c r="G657" s="261"/>
      <c r="H657" s="261"/>
      <c r="I657" s="261"/>
      <c r="J657" s="261"/>
      <c r="K657" s="261"/>
      <c r="L657" s="262"/>
      <c r="M657" s="261"/>
      <c r="N657" s="262"/>
      <c r="O657" s="263"/>
      <c r="P657" s="263"/>
      <c r="Q657" s="264"/>
      <c r="R657" s="264"/>
      <c r="S657" s="264"/>
      <c r="T657" s="264"/>
      <c r="U657" s="264"/>
      <c r="V657" s="261"/>
      <c r="W657" s="261"/>
      <c r="X657" s="261"/>
      <c r="Y657" s="313"/>
      <c r="Z657" s="313"/>
    </row>
    <row r="658" spans="1:26" ht="15.75" customHeight="1" x14ac:dyDescent="0.35">
      <c r="A658" s="261"/>
      <c r="B658" s="261"/>
      <c r="C658" s="261"/>
      <c r="D658" s="261"/>
      <c r="E658" s="261"/>
      <c r="F658" s="261"/>
      <c r="G658" s="261"/>
      <c r="H658" s="261"/>
      <c r="I658" s="261"/>
      <c r="J658" s="261"/>
      <c r="K658" s="261"/>
      <c r="L658" s="262"/>
      <c r="M658" s="261"/>
      <c r="N658" s="262"/>
      <c r="O658" s="263"/>
      <c r="P658" s="263"/>
      <c r="Q658" s="264"/>
      <c r="R658" s="264"/>
      <c r="S658" s="264"/>
      <c r="T658" s="264"/>
      <c r="U658" s="264"/>
      <c r="V658" s="261"/>
      <c r="W658" s="261"/>
      <c r="X658" s="261"/>
      <c r="Y658" s="313"/>
      <c r="Z658" s="313"/>
    </row>
    <row r="659" spans="1:26" ht="15.75" customHeight="1" x14ac:dyDescent="0.35">
      <c r="A659" s="261"/>
      <c r="B659" s="261"/>
      <c r="C659" s="261"/>
      <c r="D659" s="261"/>
      <c r="E659" s="261"/>
      <c r="F659" s="261"/>
      <c r="G659" s="261"/>
      <c r="H659" s="261"/>
      <c r="I659" s="261"/>
      <c r="J659" s="261"/>
      <c r="K659" s="261"/>
      <c r="L659" s="262"/>
      <c r="M659" s="261"/>
      <c r="N659" s="262"/>
      <c r="O659" s="263"/>
      <c r="P659" s="263"/>
      <c r="Q659" s="264"/>
      <c r="R659" s="264"/>
      <c r="S659" s="264"/>
      <c r="T659" s="264"/>
      <c r="U659" s="264"/>
      <c r="V659" s="261"/>
      <c r="W659" s="261"/>
      <c r="X659" s="261"/>
      <c r="Y659" s="313"/>
      <c r="Z659" s="313"/>
    </row>
    <row r="660" spans="1:26" ht="15.75" customHeight="1" x14ac:dyDescent="0.35">
      <c r="A660" s="261"/>
      <c r="B660" s="261"/>
      <c r="C660" s="261"/>
      <c r="D660" s="261"/>
      <c r="E660" s="261"/>
      <c r="F660" s="261"/>
      <c r="G660" s="261"/>
      <c r="H660" s="261"/>
      <c r="I660" s="261"/>
      <c r="J660" s="261"/>
      <c r="K660" s="261"/>
      <c r="L660" s="262"/>
      <c r="M660" s="261"/>
      <c r="N660" s="262"/>
      <c r="O660" s="263"/>
      <c r="P660" s="263"/>
      <c r="Q660" s="264"/>
      <c r="R660" s="264"/>
      <c r="S660" s="264"/>
      <c r="T660" s="264"/>
      <c r="U660" s="264"/>
      <c r="V660" s="261"/>
      <c r="W660" s="261"/>
      <c r="X660" s="261"/>
      <c r="Y660" s="313"/>
      <c r="Z660" s="313"/>
    </row>
    <row r="661" spans="1:26" ht="15.75" customHeight="1" x14ac:dyDescent="0.35">
      <c r="A661" s="261"/>
      <c r="B661" s="261"/>
      <c r="C661" s="261"/>
      <c r="D661" s="261"/>
      <c r="E661" s="261"/>
      <c r="F661" s="261"/>
      <c r="G661" s="261"/>
      <c r="H661" s="261"/>
      <c r="I661" s="261"/>
      <c r="J661" s="261"/>
      <c r="K661" s="261"/>
      <c r="L661" s="262"/>
      <c r="M661" s="261"/>
      <c r="N661" s="262"/>
      <c r="O661" s="263"/>
      <c r="P661" s="263"/>
      <c r="Q661" s="264"/>
      <c r="R661" s="264"/>
      <c r="S661" s="264"/>
      <c r="T661" s="264"/>
      <c r="U661" s="264"/>
      <c r="V661" s="261"/>
      <c r="W661" s="261"/>
      <c r="X661" s="261"/>
      <c r="Y661" s="313"/>
      <c r="Z661" s="313"/>
    </row>
    <row r="662" spans="1:26" ht="15.75" customHeight="1" x14ac:dyDescent="0.35">
      <c r="A662" s="261"/>
      <c r="B662" s="261"/>
      <c r="C662" s="261"/>
      <c r="D662" s="261"/>
      <c r="E662" s="261"/>
      <c r="F662" s="261"/>
      <c r="G662" s="261"/>
      <c r="H662" s="261"/>
      <c r="I662" s="261"/>
      <c r="J662" s="261"/>
      <c r="K662" s="261"/>
      <c r="L662" s="262"/>
      <c r="M662" s="261"/>
      <c r="N662" s="262"/>
      <c r="O662" s="263"/>
      <c r="P662" s="263"/>
      <c r="Q662" s="264"/>
      <c r="R662" s="264"/>
      <c r="S662" s="264"/>
      <c r="T662" s="264"/>
      <c r="U662" s="264"/>
      <c r="V662" s="261"/>
      <c r="W662" s="261"/>
      <c r="X662" s="261"/>
      <c r="Y662" s="313"/>
      <c r="Z662" s="313"/>
    </row>
    <row r="663" spans="1:26" ht="15.75" customHeight="1" x14ac:dyDescent="0.35">
      <c r="A663" s="261"/>
      <c r="B663" s="261"/>
      <c r="C663" s="261"/>
      <c r="D663" s="261"/>
      <c r="E663" s="261"/>
      <c r="F663" s="261"/>
      <c r="G663" s="261"/>
      <c r="H663" s="261"/>
      <c r="I663" s="261"/>
      <c r="J663" s="261"/>
      <c r="K663" s="261"/>
      <c r="L663" s="262"/>
      <c r="M663" s="261"/>
      <c r="N663" s="262"/>
      <c r="O663" s="263"/>
      <c r="P663" s="263"/>
      <c r="Q663" s="264"/>
      <c r="R663" s="264"/>
      <c r="S663" s="264"/>
      <c r="T663" s="264"/>
      <c r="U663" s="264"/>
      <c r="V663" s="261"/>
      <c r="W663" s="261"/>
      <c r="X663" s="261"/>
      <c r="Y663" s="313"/>
      <c r="Z663" s="313"/>
    </row>
    <row r="664" spans="1:26" ht="15.75" customHeight="1" x14ac:dyDescent="0.35">
      <c r="A664" s="261"/>
      <c r="B664" s="261"/>
      <c r="C664" s="261"/>
      <c r="D664" s="261"/>
      <c r="E664" s="261"/>
      <c r="F664" s="261"/>
      <c r="G664" s="261"/>
      <c r="H664" s="261"/>
      <c r="I664" s="261"/>
      <c r="J664" s="261"/>
      <c r="K664" s="261"/>
      <c r="L664" s="262"/>
      <c r="M664" s="261"/>
      <c r="N664" s="262"/>
      <c r="O664" s="263"/>
      <c r="P664" s="263"/>
      <c r="Q664" s="264"/>
      <c r="R664" s="264"/>
      <c r="S664" s="264"/>
      <c r="T664" s="264"/>
      <c r="U664" s="264"/>
      <c r="V664" s="261"/>
      <c r="W664" s="261"/>
      <c r="X664" s="261"/>
      <c r="Y664" s="313"/>
      <c r="Z664" s="313"/>
    </row>
    <row r="665" spans="1:26" ht="15.75" customHeight="1" x14ac:dyDescent="0.35">
      <c r="A665" s="261"/>
      <c r="B665" s="261"/>
      <c r="C665" s="261"/>
      <c r="D665" s="261"/>
      <c r="E665" s="261"/>
      <c r="F665" s="261"/>
      <c r="G665" s="261"/>
      <c r="H665" s="261"/>
      <c r="I665" s="261"/>
      <c r="J665" s="261"/>
      <c r="K665" s="261"/>
      <c r="L665" s="262"/>
      <c r="M665" s="261"/>
      <c r="N665" s="262"/>
      <c r="O665" s="263"/>
      <c r="P665" s="263"/>
      <c r="Q665" s="264"/>
      <c r="R665" s="264"/>
      <c r="S665" s="264"/>
      <c r="T665" s="264"/>
      <c r="U665" s="264"/>
      <c r="V665" s="261"/>
      <c r="W665" s="261"/>
      <c r="X665" s="261"/>
      <c r="Y665" s="313"/>
      <c r="Z665" s="313"/>
    </row>
    <row r="666" spans="1:26" ht="15.75" customHeight="1" x14ac:dyDescent="0.35">
      <c r="A666" s="261"/>
      <c r="B666" s="261"/>
      <c r="C666" s="261"/>
      <c r="D666" s="261"/>
      <c r="E666" s="261"/>
      <c r="F666" s="261"/>
      <c r="G666" s="261"/>
      <c r="H666" s="261"/>
      <c r="I666" s="261"/>
      <c r="J666" s="261"/>
      <c r="K666" s="261"/>
      <c r="L666" s="262"/>
      <c r="M666" s="261"/>
      <c r="N666" s="262"/>
      <c r="O666" s="263"/>
      <c r="P666" s="263"/>
      <c r="Q666" s="264"/>
      <c r="R666" s="264"/>
      <c r="S666" s="264"/>
      <c r="T666" s="264"/>
      <c r="U666" s="264"/>
      <c r="V666" s="261"/>
      <c r="W666" s="261"/>
      <c r="X666" s="261"/>
      <c r="Y666" s="313"/>
      <c r="Z666" s="313"/>
    </row>
    <row r="667" spans="1:26" ht="15.75" customHeight="1" x14ac:dyDescent="0.35">
      <c r="A667" s="261"/>
      <c r="B667" s="261"/>
      <c r="C667" s="261"/>
      <c r="D667" s="261"/>
      <c r="E667" s="261"/>
      <c r="F667" s="261"/>
      <c r="G667" s="261"/>
      <c r="H667" s="261"/>
      <c r="I667" s="261"/>
      <c r="J667" s="261"/>
      <c r="K667" s="261"/>
      <c r="L667" s="262"/>
      <c r="M667" s="261"/>
      <c r="N667" s="262"/>
      <c r="O667" s="263"/>
      <c r="P667" s="263"/>
      <c r="Q667" s="264"/>
      <c r="R667" s="264"/>
      <c r="S667" s="264"/>
      <c r="T667" s="264"/>
      <c r="U667" s="264"/>
      <c r="V667" s="261"/>
      <c r="W667" s="261"/>
      <c r="X667" s="261"/>
      <c r="Y667" s="313"/>
      <c r="Z667" s="313"/>
    </row>
    <row r="668" spans="1:26" ht="15.75" customHeight="1" x14ac:dyDescent="0.35">
      <c r="A668" s="261"/>
      <c r="B668" s="261"/>
      <c r="C668" s="261"/>
      <c r="D668" s="261"/>
      <c r="E668" s="261"/>
      <c r="F668" s="261"/>
      <c r="G668" s="261"/>
      <c r="H668" s="261"/>
      <c r="I668" s="261"/>
      <c r="J668" s="261"/>
      <c r="K668" s="261"/>
      <c r="L668" s="262"/>
      <c r="M668" s="261"/>
      <c r="N668" s="262"/>
      <c r="O668" s="263"/>
      <c r="P668" s="263"/>
      <c r="Q668" s="264"/>
      <c r="R668" s="264"/>
      <c r="S668" s="264"/>
      <c r="T668" s="264"/>
      <c r="U668" s="264"/>
      <c r="V668" s="261"/>
      <c r="W668" s="261"/>
      <c r="X668" s="261"/>
      <c r="Y668" s="313"/>
      <c r="Z668" s="313"/>
    </row>
    <row r="669" spans="1:26" ht="15.75" customHeight="1" x14ac:dyDescent="0.35">
      <c r="A669" s="261"/>
      <c r="B669" s="261"/>
      <c r="C669" s="261"/>
      <c r="D669" s="261"/>
      <c r="E669" s="261"/>
      <c r="F669" s="261"/>
      <c r="G669" s="261"/>
      <c r="H669" s="261"/>
      <c r="I669" s="261"/>
      <c r="J669" s="261"/>
      <c r="K669" s="261"/>
      <c r="L669" s="262"/>
      <c r="M669" s="261"/>
      <c r="N669" s="262"/>
      <c r="O669" s="263"/>
      <c r="P669" s="263"/>
      <c r="Q669" s="264"/>
      <c r="R669" s="264"/>
      <c r="S669" s="264"/>
      <c r="T669" s="264"/>
      <c r="U669" s="264"/>
      <c r="V669" s="261"/>
      <c r="W669" s="261"/>
      <c r="X669" s="261"/>
      <c r="Y669" s="313"/>
      <c r="Z669" s="313"/>
    </row>
    <row r="670" spans="1:26" ht="15.75" customHeight="1" x14ac:dyDescent="0.35">
      <c r="A670" s="261"/>
      <c r="B670" s="261"/>
      <c r="C670" s="261"/>
      <c r="D670" s="261"/>
      <c r="E670" s="261"/>
      <c r="F670" s="261"/>
      <c r="G670" s="261"/>
      <c r="H670" s="261"/>
      <c r="I670" s="261"/>
      <c r="J670" s="261"/>
      <c r="K670" s="261"/>
      <c r="L670" s="262"/>
      <c r="M670" s="261"/>
      <c r="N670" s="262"/>
      <c r="O670" s="263"/>
      <c r="P670" s="263"/>
      <c r="Q670" s="264"/>
      <c r="R670" s="264"/>
      <c r="S670" s="264"/>
      <c r="T670" s="264"/>
      <c r="U670" s="264"/>
      <c r="V670" s="261"/>
      <c r="W670" s="261"/>
      <c r="X670" s="261"/>
      <c r="Y670" s="313"/>
      <c r="Z670" s="313"/>
    </row>
    <row r="671" spans="1:26" ht="15.75" customHeight="1" x14ac:dyDescent="0.35">
      <c r="A671" s="261"/>
      <c r="B671" s="261"/>
      <c r="C671" s="261"/>
      <c r="D671" s="261"/>
      <c r="E671" s="261"/>
      <c r="F671" s="261"/>
      <c r="G671" s="261"/>
      <c r="H671" s="261"/>
      <c r="I671" s="261"/>
      <c r="J671" s="261"/>
      <c r="K671" s="261"/>
      <c r="L671" s="262"/>
      <c r="M671" s="261"/>
      <c r="N671" s="262"/>
      <c r="O671" s="263"/>
      <c r="P671" s="263"/>
      <c r="Q671" s="264"/>
      <c r="R671" s="264"/>
      <c r="S671" s="264"/>
      <c r="T671" s="264"/>
      <c r="U671" s="264"/>
      <c r="V671" s="261"/>
      <c r="W671" s="261"/>
      <c r="X671" s="261"/>
      <c r="Y671" s="313"/>
      <c r="Z671" s="313"/>
    </row>
    <row r="672" spans="1:26" ht="15.75" customHeight="1" x14ac:dyDescent="0.35">
      <c r="A672" s="261"/>
      <c r="B672" s="261"/>
      <c r="C672" s="261"/>
      <c r="D672" s="261"/>
      <c r="E672" s="261"/>
      <c r="F672" s="261"/>
      <c r="G672" s="261"/>
      <c r="H672" s="261"/>
      <c r="I672" s="261"/>
      <c r="J672" s="261"/>
      <c r="K672" s="261"/>
      <c r="L672" s="262"/>
      <c r="M672" s="261"/>
      <c r="N672" s="262"/>
      <c r="O672" s="263"/>
      <c r="P672" s="263"/>
      <c r="Q672" s="264"/>
      <c r="R672" s="264"/>
      <c r="S672" s="264"/>
      <c r="T672" s="264"/>
      <c r="U672" s="264"/>
      <c r="V672" s="261"/>
      <c r="W672" s="261"/>
      <c r="X672" s="261"/>
      <c r="Y672" s="313"/>
      <c r="Z672" s="313"/>
    </row>
    <row r="673" spans="1:26" ht="15.75" customHeight="1" x14ac:dyDescent="0.35">
      <c r="A673" s="261"/>
      <c r="B673" s="261"/>
      <c r="C673" s="261"/>
      <c r="D673" s="261"/>
      <c r="E673" s="261"/>
      <c r="F673" s="261"/>
      <c r="G673" s="261"/>
      <c r="H673" s="261"/>
      <c r="I673" s="261"/>
      <c r="J673" s="261"/>
      <c r="K673" s="261"/>
      <c r="L673" s="262"/>
      <c r="M673" s="261"/>
      <c r="N673" s="262"/>
      <c r="O673" s="263"/>
      <c r="P673" s="263"/>
      <c r="Q673" s="264"/>
      <c r="R673" s="264"/>
      <c r="S673" s="264"/>
      <c r="T673" s="264"/>
      <c r="U673" s="264"/>
      <c r="V673" s="261"/>
      <c r="W673" s="261"/>
      <c r="X673" s="261"/>
      <c r="Y673" s="313"/>
      <c r="Z673" s="313"/>
    </row>
    <row r="674" spans="1:26" ht="15.75" customHeight="1" x14ac:dyDescent="0.35">
      <c r="A674" s="261"/>
      <c r="B674" s="261"/>
      <c r="C674" s="261"/>
      <c r="D674" s="261"/>
      <c r="E674" s="261"/>
      <c r="F674" s="261"/>
      <c r="G674" s="261"/>
      <c r="H674" s="261"/>
      <c r="I674" s="261"/>
      <c r="J674" s="261"/>
      <c r="K674" s="261"/>
      <c r="L674" s="262"/>
      <c r="M674" s="261"/>
      <c r="N674" s="262"/>
      <c r="O674" s="263"/>
      <c r="P674" s="263"/>
      <c r="Q674" s="264"/>
      <c r="R674" s="264"/>
      <c r="S674" s="264"/>
      <c r="T674" s="264"/>
      <c r="U674" s="264"/>
      <c r="V674" s="261"/>
      <c r="W674" s="261"/>
      <c r="X674" s="261"/>
      <c r="Y674" s="313"/>
      <c r="Z674" s="313"/>
    </row>
    <row r="675" spans="1:26" ht="15.75" customHeight="1" x14ac:dyDescent="0.35">
      <c r="A675" s="261"/>
      <c r="B675" s="261"/>
      <c r="C675" s="261"/>
      <c r="D675" s="261"/>
      <c r="E675" s="261"/>
      <c r="F675" s="261"/>
      <c r="G675" s="261"/>
      <c r="H675" s="261"/>
      <c r="I675" s="261"/>
      <c r="J675" s="261"/>
      <c r="K675" s="261"/>
      <c r="L675" s="262"/>
      <c r="M675" s="261"/>
      <c r="N675" s="262"/>
      <c r="O675" s="263"/>
      <c r="P675" s="263"/>
      <c r="Q675" s="264"/>
      <c r="R675" s="264"/>
      <c r="S675" s="264"/>
      <c r="T675" s="264"/>
      <c r="U675" s="264"/>
      <c r="V675" s="261"/>
      <c r="W675" s="261"/>
      <c r="X675" s="261"/>
      <c r="Y675" s="313"/>
      <c r="Z675" s="313"/>
    </row>
    <row r="676" spans="1:26" ht="15.75" customHeight="1" x14ac:dyDescent="0.35">
      <c r="A676" s="261"/>
      <c r="B676" s="261"/>
      <c r="C676" s="261"/>
      <c r="D676" s="261"/>
      <c r="E676" s="261"/>
      <c r="F676" s="261"/>
      <c r="G676" s="261"/>
      <c r="H676" s="261"/>
      <c r="I676" s="261"/>
      <c r="J676" s="261"/>
      <c r="K676" s="261"/>
      <c r="L676" s="262"/>
      <c r="M676" s="261"/>
      <c r="N676" s="262"/>
      <c r="O676" s="263"/>
      <c r="P676" s="263"/>
      <c r="Q676" s="264"/>
      <c r="R676" s="264"/>
      <c r="S676" s="264"/>
      <c r="T676" s="264"/>
      <c r="U676" s="264"/>
      <c r="V676" s="261"/>
      <c r="W676" s="261"/>
      <c r="X676" s="261"/>
      <c r="Y676" s="313"/>
      <c r="Z676" s="313"/>
    </row>
    <row r="677" spans="1:26" ht="15.75" customHeight="1" x14ac:dyDescent="0.35">
      <c r="A677" s="261"/>
      <c r="B677" s="261"/>
      <c r="C677" s="261"/>
      <c r="D677" s="261"/>
      <c r="E677" s="261"/>
      <c r="F677" s="261"/>
      <c r="G677" s="261"/>
      <c r="H677" s="261"/>
      <c r="I677" s="261"/>
      <c r="J677" s="261"/>
      <c r="K677" s="261"/>
      <c r="L677" s="262"/>
      <c r="M677" s="261"/>
      <c r="N677" s="262"/>
      <c r="O677" s="263"/>
      <c r="P677" s="263"/>
      <c r="Q677" s="264"/>
      <c r="R677" s="264"/>
      <c r="S677" s="264"/>
      <c r="T677" s="264"/>
      <c r="U677" s="264"/>
      <c r="V677" s="261"/>
      <c r="W677" s="261"/>
      <c r="X677" s="261"/>
      <c r="Y677" s="313"/>
      <c r="Z677" s="313"/>
    </row>
    <row r="678" spans="1:26" ht="15.75" customHeight="1" x14ac:dyDescent="0.35">
      <c r="A678" s="261"/>
      <c r="B678" s="261"/>
      <c r="C678" s="261"/>
      <c r="D678" s="261"/>
      <c r="E678" s="261"/>
      <c r="F678" s="261"/>
      <c r="G678" s="261"/>
      <c r="H678" s="261"/>
      <c r="I678" s="261"/>
      <c r="J678" s="261"/>
      <c r="K678" s="261"/>
      <c r="L678" s="262"/>
      <c r="M678" s="261"/>
      <c r="N678" s="262"/>
      <c r="O678" s="263"/>
      <c r="P678" s="263"/>
      <c r="Q678" s="264"/>
      <c r="R678" s="264"/>
      <c r="S678" s="264"/>
      <c r="T678" s="264"/>
      <c r="U678" s="264"/>
      <c r="V678" s="261"/>
      <c r="W678" s="261"/>
      <c r="X678" s="261"/>
      <c r="Y678" s="313"/>
      <c r="Z678" s="313"/>
    </row>
    <row r="679" spans="1:26" ht="15.75" customHeight="1" x14ac:dyDescent="0.35">
      <c r="A679" s="261"/>
      <c r="B679" s="261"/>
      <c r="C679" s="261"/>
      <c r="D679" s="261"/>
      <c r="E679" s="261"/>
      <c r="F679" s="261"/>
      <c r="G679" s="261"/>
      <c r="H679" s="261"/>
      <c r="I679" s="261"/>
      <c r="J679" s="261"/>
      <c r="K679" s="261"/>
      <c r="L679" s="262"/>
      <c r="M679" s="261"/>
      <c r="N679" s="262"/>
      <c r="O679" s="263"/>
      <c r="P679" s="263"/>
      <c r="Q679" s="264"/>
      <c r="R679" s="264"/>
      <c r="S679" s="264"/>
      <c r="T679" s="264"/>
      <c r="U679" s="264"/>
      <c r="V679" s="261"/>
      <c r="W679" s="261"/>
      <c r="X679" s="261"/>
      <c r="Y679" s="313"/>
      <c r="Z679" s="313"/>
    </row>
    <row r="680" spans="1:26" ht="15.75" customHeight="1" x14ac:dyDescent="0.35">
      <c r="A680" s="261"/>
      <c r="B680" s="261"/>
      <c r="C680" s="261"/>
      <c r="D680" s="261"/>
      <c r="E680" s="261"/>
      <c r="F680" s="261"/>
      <c r="G680" s="261"/>
      <c r="H680" s="261"/>
      <c r="I680" s="261"/>
      <c r="J680" s="261"/>
      <c r="K680" s="261"/>
      <c r="L680" s="262"/>
      <c r="M680" s="261"/>
      <c r="N680" s="262"/>
      <c r="O680" s="263"/>
      <c r="P680" s="263"/>
      <c r="Q680" s="264"/>
      <c r="R680" s="264"/>
      <c r="S680" s="264"/>
      <c r="T680" s="264"/>
      <c r="U680" s="264"/>
      <c r="V680" s="261"/>
      <c r="W680" s="261"/>
      <c r="X680" s="261"/>
      <c r="Y680" s="313"/>
      <c r="Z680" s="313"/>
    </row>
    <row r="681" spans="1:26" ht="15.75" customHeight="1" x14ac:dyDescent="0.35">
      <c r="A681" s="261"/>
      <c r="B681" s="261"/>
      <c r="C681" s="261"/>
      <c r="D681" s="261"/>
      <c r="E681" s="261"/>
      <c r="F681" s="261"/>
      <c r="G681" s="261"/>
      <c r="H681" s="261"/>
      <c r="I681" s="261"/>
      <c r="J681" s="261"/>
      <c r="K681" s="261"/>
      <c r="L681" s="262"/>
      <c r="M681" s="261"/>
      <c r="N681" s="262"/>
      <c r="O681" s="263"/>
      <c r="P681" s="263"/>
      <c r="Q681" s="264"/>
      <c r="R681" s="264"/>
      <c r="S681" s="264"/>
      <c r="T681" s="264"/>
      <c r="U681" s="264"/>
      <c r="V681" s="261"/>
      <c r="W681" s="261"/>
      <c r="X681" s="261"/>
      <c r="Y681" s="313"/>
      <c r="Z681" s="313"/>
    </row>
    <row r="682" spans="1:26" ht="15.75" customHeight="1" x14ac:dyDescent="0.35">
      <c r="A682" s="261"/>
      <c r="B682" s="261"/>
      <c r="C682" s="261"/>
      <c r="D682" s="261"/>
      <c r="E682" s="261"/>
      <c r="F682" s="261"/>
      <c r="G682" s="261"/>
      <c r="H682" s="261"/>
      <c r="I682" s="261"/>
      <c r="J682" s="261"/>
      <c r="K682" s="261"/>
      <c r="L682" s="262"/>
      <c r="M682" s="261"/>
      <c r="N682" s="262"/>
      <c r="O682" s="263"/>
      <c r="P682" s="263"/>
      <c r="Q682" s="264"/>
      <c r="R682" s="264"/>
      <c r="S682" s="264"/>
      <c r="T682" s="264"/>
      <c r="U682" s="264"/>
      <c r="V682" s="261"/>
      <c r="W682" s="261"/>
      <c r="X682" s="261"/>
      <c r="Y682" s="313"/>
      <c r="Z682" s="313"/>
    </row>
    <row r="683" spans="1:26" ht="15.75" customHeight="1" x14ac:dyDescent="0.35">
      <c r="A683" s="261"/>
      <c r="B683" s="261"/>
      <c r="C683" s="261"/>
      <c r="D683" s="261"/>
      <c r="E683" s="261"/>
      <c r="F683" s="261"/>
      <c r="G683" s="261"/>
      <c r="H683" s="261"/>
      <c r="I683" s="261"/>
      <c r="J683" s="261"/>
      <c r="K683" s="261"/>
      <c r="L683" s="262"/>
      <c r="M683" s="261"/>
      <c r="N683" s="262"/>
      <c r="O683" s="263"/>
      <c r="P683" s="263"/>
      <c r="Q683" s="264"/>
      <c r="R683" s="264"/>
      <c r="S683" s="264"/>
      <c r="T683" s="264"/>
      <c r="U683" s="264"/>
      <c r="V683" s="261"/>
      <c r="W683" s="261"/>
      <c r="X683" s="261"/>
      <c r="Y683" s="313"/>
      <c r="Z683" s="313"/>
    </row>
    <row r="684" spans="1:26" ht="15.75" customHeight="1" x14ac:dyDescent="0.35">
      <c r="A684" s="261"/>
      <c r="B684" s="261"/>
      <c r="C684" s="261"/>
      <c r="D684" s="261"/>
      <c r="E684" s="261"/>
      <c r="F684" s="261"/>
      <c r="G684" s="261"/>
      <c r="H684" s="261"/>
      <c r="I684" s="261"/>
      <c r="J684" s="261"/>
      <c r="K684" s="261"/>
      <c r="L684" s="262"/>
      <c r="M684" s="261"/>
      <c r="N684" s="262"/>
      <c r="O684" s="263"/>
      <c r="P684" s="263"/>
      <c r="Q684" s="264"/>
      <c r="R684" s="264"/>
      <c r="S684" s="264"/>
      <c r="T684" s="264"/>
      <c r="U684" s="264"/>
      <c r="V684" s="261"/>
      <c r="W684" s="261"/>
      <c r="X684" s="261"/>
      <c r="Y684" s="313"/>
      <c r="Z684" s="313"/>
    </row>
    <row r="685" spans="1:26" ht="15.75" customHeight="1" x14ac:dyDescent="0.35">
      <c r="A685" s="261"/>
      <c r="B685" s="261"/>
      <c r="C685" s="261"/>
      <c r="D685" s="261"/>
      <c r="E685" s="261"/>
      <c r="F685" s="261"/>
      <c r="G685" s="261"/>
      <c r="H685" s="261"/>
      <c r="I685" s="261"/>
      <c r="J685" s="261"/>
      <c r="K685" s="261"/>
      <c r="L685" s="262"/>
      <c r="M685" s="261"/>
      <c r="N685" s="262"/>
      <c r="O685" s="263"/>
      <c r="P685" s="263"/>
      <c r="Q685" s="264"/>
      <c r="R685" s="264"/>
      <c r="S685" s="264"/>
      <c r="T685" s="264"/>
      <c r="U685" s="264"/>
      <c r="V685" s="261"/>
      <c r="W685" s="261"/>
      <c r="X685" s="261"/>
      <c r="Y685" s="313"/>
      <c r="Z685" s="313"/>
    </row>
    <row r="686" spans="1:26" ht="15.75" customHeight="1" x14ac:dyDescent="0.35">
      <c r="A686" s="261"/>
      <c r="B686" s="261"/>
      <c r="C686" s="261"/>
      <c r="D686" s="261"/>
      <c r="E686" s="261"/>
      <c r="F686" s="261"/>
      <c r="G686" s="261"/>
      <c r="H686" s="261"/>
      <c r="I686" s="261"/>
      <c r="J686" s="261"/>
      <c r="K686" s="261"/>
      <c r="L686" s="262"/>
      <c r="M686" s="261"/>
      <c r="N686" s="262"/>
      <c r="O686" s="263"/>
      <c r="P686" s="263"/>
      <c r="Q686" s="264"/>
      <c r="R686" s="264"/>
      <c r="S686" s="264"/>
      <c r="T686" s="264"/>
      <c r="U686" s="264"/>
      <c r="V686" s="261"/>
      <c r="W686" s="261"/>
      <c r="X686" s="261"/>
      <c r="Y686" s="313"/>
      <c r="Z686" s="313"/>
    </row>
    <row r="687" spans="1:26" ht="15.75" customHeight="1" x14ac:dyDescent="0.35">
      <c r="A687" s="261"/>
      <c r="B687" s="261"/>
      <c r="C687" s="261"/>
      <c r="D687" s="261"/>
      <c r="E687" s="261"/>
      <c r="F687" s="261"/>
      <c r="G687" s="261"/>
      <c r="H687" s="261"/>
      <c r="I687" s="261"/>
      <c r="J687" s="261"/>
      <c r="K687" s="261"/>
      <c r="L687" s="262"/>
      <c r="M687" s="261"/>
      <c r="N687" s="262"/>
      <c r="O687" s="263"/>
      <c r="P687" s="263"/>
      <c r="Q687" s="264"/>
      <c r="R687" s="264"/>
      <c r="S687" s="264"/>
      <c r="T687" s="264"/>
      <c r="U687" s="264"/>
      <c r="V687" s="261"/>
      <c r="W687" s="261"/>
      <c r="X687" s="261"/>
      <c r="Y687" s="313"/>
      <c r="Z687" s="313"/>
    </row>
    <row r="688" spans="1:26" ht="15.75" customHeight="1" x14ac:dyDescent="0.35">
      <c r="A688" s="261"/>
      <c r="B688" s="261"/>
      <c r="C688" s="261"/>
      <c r="D688" s="261"/>
      <c r="E688" s="261"/>
      <c r="F688" s="261"/>
      <c r="G688" s="261"/>
      <c r="H688" s="261"/>
      <c r="I688" s="261"/>
      <c r="J688" s="261"/>
      <c r="K688" s="261"/>
      <c r="L688" s="262"/>
      <c r="M688" s="261"/>
      <c r="N688" s="262"/>
      <c r="O688" s="263"/>
      <c r="P688" s="263"/>
      <c r="Q688" s="264"/>
      <c r="R688" s="264"/>
      <c r="S688" s="264"/>
      <c r="T688" s="264"/>
      <c r="U688" s="264"/>
      <c r="V688" s="261"/>
      <c r="W688" s="261"/>
      <c r="X688" s="261"/>
      <c r="Y688" s="313"/>
      <c r="Z688" s="313"/>
    </row>
    <row r="689" spans="1:26" ht="15.75" customHeight="1" x14ac:dyDescent="0.35">
      <c r="A689" s="261"/>
      <c r="B689" s="261"/>
      <c r="C689" s="261"/>
      <c r="D689" s="261"/>
      <c r="E689" s="261"/>
      <c r="F689" s="261"/>
      <c r="G689" s="261"/>
      <c r="H689" s="261"/>
      <c r="I689" s="261"/>
      <c r="J689" s="261"/>
      <c r="K689" s="261"/>
      <c r="L689" s="262"/>
      <c r="M689" s="261"/>
      <c r="N689" s="262"/>
      <c r="O689" s="263"/>
      <c r="P689" s="263"/>
      <c r="Q689" s="264"/>
      <c r="R689" s="264"/>
      <c r="S689" s="264"/>
      <c r="T689" s="264"/>
      <c r="U689" s="264"/>
      <c r="V689" s="261"/>
      <c r="W689" s="261"/>
      <c r="X689" s="261"/>
      <c r="Y689" s="313"/>
      <c r="Z689" s="313"/>
    </row>
    <row r="690" spans="1:26" ht="15.75" customHeight="1" x14ac:dyDescent="0.35">
      <c r="A690" s="261"/>
      <c r="B690" s="261"/>
      <c r="C690" s="261"/>
      <c r="D690" s="261"/>
      <c r="E690" s="261"/>
      <c r="F690" s="261"/>
      <c r="G690" s="261"/>
      <c r="H690" s="261"/>
      <c r="I690" s="261"/>
      <c r="J690" s="261"/>
      <c r="K690" s="261"/>
      <c r="L690" s="262"/>
      <c r="M690" s="261"/>
      <c r="N690" s="262"/>
      <c r="O690" s="263"/>
      <c r="P690" s="263"/>
      <c r="Q690" s="264"/>
      <c r="R690" s="264"/>
      <c r="S690" s="264"/>
      <c r="T690" s="264"/>
      <c r="U690" s="264"/>
      <c r="V690" s="261"/>
      <c r="W690" s="261"/>
      <c r="X690" s="261"/>
      <c r="Y690" s="313"/>
      <c r="Z690" s="313"/>
    </row>
    <row r="691" spans="1:26" ht="15.75" customHeight="1" x14ac:dyDescent="0.35">
      <c r="A691" s="261"/>
      <c r="B691" s="261"/>
      <c r="C691" s="261"/>
      <c r="D691" s="261"/>
      <c r="E691" s="261"/>
      <c r="F691" s="261"/>
      <c r="G691" s="261"/>
      <c r="H691" s="261"/>
      <c r="I691" s="261"/>
      <c r="J691" s="261"/>
      <c r="K691" s="261"/>
      <c r="L691" s="262"/>
      <c r="M691" s="261"/>
      <c r="N691" s="262"/>
      <c r="O691" s="263"/>
      <c r="P691" s="263"/>
      <c r="Q691" s="264"/>
      <c r="R691" s="264"/>
      <c r="S691" s="264"/>
      <c r="T691" s="264"/>
      <c r="U691" s="264"/>
      <c r="V691" s="261"/>
      <c r="W691" s="261"/>
      <c r="X691" s="261"/>
      <c r="Y691" s="313"/>
      <c r="Z691" s="313"/>
    </row>
    <row r="692" spans="1:26" ht="15.75" customHeight="1" x14ac:dyDescent="0.35">
      <c r="A692" s="261"/>
      <c r="B692" s="261"/>
      <c r="C692" s="261"/>
      <c r="D692" s="261"/>
      <c r="E692" s="261"/>
      <c r="F692" s="261"/>
      <c r="G692" s="261"/>
      <c r="H692" s="261"/>
      <c r="I692" s="261"/>
      <c r="J692" s="261"/>
      <c r="K692" s="261"/>
      <c r="L692" s="262"/>
      <c r="M692" s="261"/>
      <c r="N692" s="262"/>
      <c r="O692" s="263"/>
      <c r="P692" s="263"/>
      <c r="Q692" s="264"/>
      <c r="R692" s="264"/>
      <c r="S692" s="264"/>
      <c r="T692" s="264"/>
      <c r="U692" s="264"/>
      <c r="V692" s="261"/>
      <c r="W692" s="261"/>
      <c r="X692" s="261"/>
      <c r="Y692" s="313"/>
      <c r="Z692" s="313"/>
    </row>
    <row r="693" spans="1:26" ht="15.75" customHeight="1" x14ac:dyDescent="0.35">
      <c r="A693" s="261"/>
      <c r="B693" s="261"/>
      <c r="C693" s="261"/>
      <c r="D693" s="261"/>
      <c r="E693" s="261"/>
      <c r="F693" s="261"/>
      <c r="G693" s="261"/>
      <c r="H693" s="261"/>
      <c r="I693" s="261"/>
      <c r="J693" s="261"/>
      <c r="K693" s="261"/>
      <c r="L693" s="262"/>
      <c r="M693" s="261"/>
      <c r="N693" s="262"/>
      <c r="O693" s="263"/>
      <c r="P693" s="263"/>
      <c r="Q693" s="264"/>
      <c r="R693" s="264"/>
      <c r="S693" s="264"/>
      <c r="T693" s="264"/>
      <c r="U693" s="264"/>
      <c r="V693" s="261"/>
      <c r="W693" s="261"/>
      <c r="X693" s="261"/>
      <c r="Y693" s="313"/>
      <c r="Z693" s="313"/>
    </row>
    <row r="694" spans="1:26" ht="15.75" customHeight="1" x14ac:dyDescent="0.35">
      <c r="A694" s="261"/>
      <c r="B694" s="261"/>
      <c r="C694" s="261"/>
      <c r="D694" s="261"/>
      <c r="E694" s="261"/>
      <c r="F694" s="261"/>
      <c r="G694" s="261"/>
      <c r="H694" s="261"/>
      <c r="I694" s="261"/>
      <c r="J694" s="261"/>
      <c r="K694" s="261"/>
      <c r="L694" s="262"/>
      <c r="M694" s="261"/>
      <c r="N694" s="262"/>
      <c r="O694" s="263"/>
      <c r="P694" s="263"/>
      <c r="Q694" s="264"/>
      <c r="R694" s="264"/>
      <c r="S694" s="264"/>
      <c r="T694" s="264"/>
      <c r="U694" s="264"/>
      <c r="V694" s="261"/>
      <c r="W694" s="261"/>
      <c r="X694" s="261"/>
      <c r="Y694" s="313"/>
      <c r="Z694" s="313"/>
    </row>
    <row r="695" spans="1:26" ht="15.75" customHeight="1" x14ac:dyDescent="0.35">
      <c r="A695" s="261"/>
      <c r="B695" s="261"/>
      <c r="C695" s="261"/>
      <c r="D695" s="261"/>
      <c r="E695" s="261"/>
      <c r="F695" s="261"/>
      <c r="G695" s="261"/>
      <c r="H695" s="261"/>
      <c r="I695" s="261"/>
      <c r="J695" s="261"/>
      <c r="K695" s="261"/>
      <c r="L695" s="262"/>
      <c r="M695" s="261"/>
      <c r="N695" s="262"/>
      <c r="O695" s="263"/>
      <c r="P695" s="263"/>
      <c r="Q695" s="264"/>
      <c r="R695" s="264"/>
      <c r="S695" s="264"/>
      <c r="T695" s="264"/>
      <c r="U695" s="264"/>
      <c r="V695" s="261"/>
      <c r="W695" s="261"/>
      <c r="X695" s="261"/>
      <c r="Y695" s="313"/>
      <c r="Z695" s="313"/>
    </row>
    <row r="696" spans="1:26" ht="15.75" customHeight="1" x14ac:dyDescent="0.35">
      <c r="A696" s="261"/>
      <c r="B696" s="261"/>
      <c r="C696" s="261"/>
      <c r="D696" s="261"/>
      <c r="E696" s="261"/>
      <c r="F696" s="261"/>
      <c r="G696" s="261"/>
      <c r="H696" s="261"/>
      <c r="I696" s="261"/>
      <c r="J696" s="261"/>
      <c r="K696" s="261"/>
      <c r="L696" s="262"/>
      <c r="M696" s="261"/>
      <c r="N696" s="262"/>
      <c r="O696" s="263"/>
      <c r="P696" s="263"/>
      <c r="Q696" s="264"/>
      <c r="R696" s="264"/>
      <c r="S696" s="264"/>
      <c r="T696" s="264"/>
      <c r="U696" s="264"/>
      <c r="V696" s="261"/>
      <c r="W696" s="261"/>
      <c r="X696" s="261"/>
      <c r="Y696" s="313"/>
      <c r="Z696" s="313"/>
    </row>
    <row r="697" spans="1:26" ht="15.75" customHeight="1" x14ac:dyDescent="0.35">
      <c r="A697" s="261"/>
      <c r="B697" s="261"/>
      <c r="C697" s="261"/>
      <c r="D697" s="261"/>
      <c r="E697" s="261"/>
      <c r="F697" s="261"/>
      <c r="G697" s="261"/>
      <c r="H697" s="261"/>
      <c r="I697" s="261"/>
      <c r="J697" s="261"/>
      <c r="K697" s="261"/>
      <c r="L697" s="262"/>
      <c r="M697" s="261"/>
      <c r="N697" s="262"/>
      <c r="O697" s="263"/>
      <c r="P697" s="263"/>
      <c r="Q697" s="264"/>
      <c r="R697" s="264"/>
      <c r="S697" s="264"/>
      <c r="T697" s="264"/>
      <c r="U697" s="264"/>
      <c r="V697" s="261"/>
      <c r="W697" s="261"/>
      <c r="X697" s="261"/>
      <c r="Y697" s="313"/>
      <c r="Z697" s="313"/>
    </row>
    <row r="698" spans="1:26" ht="15.75" customHeight="1" x14ac:dyDescent="0.35">
      <c r="A698" s="261"/>
      <c r="B698" s="261"/>
      <c r="C698" s="261"/>
      <c r="D698" s="261"/>
      <c r="E698" s="261"/>
      <c r="F698" s="261"/>
      <c r="G698" s="261"/>
      <c r="H698" s="261"/>
      <c r="I698" s="261"/>
      <c r="J698" s="261"/>
      <c r="K698" s="261"/>
      <c r="L698" s="262"/>
      <c r="M698" s="261"/>
      <c r="N698" s="262"/>
      <c r="O698" s="263"/>
      <c r="P698" s="263"/>
      <c r="Q698" s="264"/>
      <c r="R698" s="264"/>
      <c r="S698" s="264"/>
      <c r="T698" s="264"/>
      <c r="U698" s="264"/>
      <c r="V698" s="261"/>
      <c r="W698" s="261"/>
      <c r="X698" s="261"/>
      <c r="Y698" s="313"/>
      <c r="Z698" s="313"/>
    </row>
    <row r="699" spans="1:26" ht="15.75" customHeight="1" x14ac:dyDescent="0.35">
      <c r="A699" s="261"/>
      <c r="B699" s="261"/>
      <c r="C699" s="261"/>
      <c r="D699" s="261"/>
      <c r="E699" s="261"/>
      <c r="F699" s="261"/>
      <c r="G699" s="261"/>
      <c r="H699" s="261"/>
      <c r="I699" s="261"/>
      <c r="J699" s="261"/>
      <c r="K699" s="261"/>
      <c r="L699" s="262"/>
      <c r="M699" s="261"/>
      <c r="N699" s="262"/>
      <c r="O699" s="263"/>
      <c r="P699" s="263"/>
      <c r="Q699" s="264"/>
      <c r="R699" s="264"/>
      <c r="S699" s="264"/>
      <c r="T699" s="264"/>
      <c r="U699" s="264"/>
      <c r="V699" s="261"/>
      <c r="W699" s="261"/>
      <c r="X699" s="261"/>
      <c r="Y699" s="313"/>
      <c r="Z699" s="313"/>
    </row>
    <row r="700" spans="1:26" ht="15.75" customHeight="1" x14ac:dyDescent="0.35">
      <c r="A700" s="261"/>
      <c r="B700" s="261"/>
      <c r="C700" s="261"/>
      <c r="D700" s="261"/>
      <c r="E700" s="261"/>
      <c r="F700" s="261"/>
      <c r="G700" s="261"/>
      <c r="H700" s="261"/>
      <c r="I700" s="261"/>
      <c r="J700" s="261"/>
      <c r="K700" s="261"/>
      <c r="L700" s="262"/>
      <c r="M700" s="261"/>
      <c r="N700" s="262"/>
      <c r="O700" s="263"/>
      <c r="P700" s="263"/>
      <c r="Q700" s="264"/>
      <c r="R700" s="264"/>
      <c r="S700" s="264"/>
      <c r="T700" s="264"/>
      <c r="U700" s="264"/>
      <c r="V700" s="261"/>
      <c r="W700" s="261"/>
      <c r="X700" s="261"/>
      <c r="Y700" s="313"/>
      <c r="Z700" s="313"/>
    </row>
    <row r="701" spans="1:26" ht="15.75" customHeight="1" x14ac:dyDescent="0.35">
      <c r="A701" s="261"/>
      <c r="B701" s="261"/>
      <c r="C701" s="261"/>
      <c r="D701" s="261"/>
      <c r="E701" s="261"/>
      <c r="F701" s="261"/>
      <c r="G701" s="261"/>
      <c r="H701" s="261"/>
      <c r="I701" s="261"/>
      <c r="J701" s="261"/>
      <c r="K701" s="261"/>
      <c r="L701" s="262"/>
      <c r="M701" s="261"/>
      <c r="N701" s="262"/>
      <c r="O701" s="263"/>
      <c r="P701" s="263"/>
      <c r="Q701" s="264"/>
      <c r="R701" s="264"/>
      <c r="S701" s="264"/>
      <c r="T701" s="264"/>
      <c r="U701" s="264"/>
      <c r="V701" s="261"/>
      <c r="W701" s="261"/>
      <c r="X701" s="261"/>
      <c r="Y701" s="313"/>
      <c r="Z701" s="313"/>
    </row>
    <row r="702" spans="1:26" ht="15.75" customHeight="1" x14ac:dyDescent="0.35">
      <c r="A702" s="261"/>
      <c r="B702" s="261"/>
      <c r="C702" s="261"/>
      <c r="D702" s="261"/>
      <c r="E702" s="261"/>
      <c r="F702" s="261"/>
      <c r="G702" s="261"/>
      <c r="H702" s="261"/>
      <c r="I702" s="261"/>
      <c r="J702" s="261"/>
      <c r="K702" s="261"/>
      <c r="L702" s="262"/>
      <c r="M702" s="261"/>
      <c r="N702" s="262"/>
      <c r="O702" s="263"/>
      <c r="P702" s="263"/>
      <c r="Q702" s="264"/>
      <c r="R702" s="264"/>
      <c r="S702" s="264"/>
      <c r="T702" s="264"/>
      <c r="U702" s="264"/>
      <c r="V702" s="261"/>
      <c r="W702" s="261"/>
      <c r="X702" s="261"/>
      <c r="Y702" s="313"/>
      <c r="Z702" s="313"/>
    </row>
    <row r="703" spans="1:26" ht="15.75" customHeight="1" x14ac:dyDescent="0.35">
      <c r="A703" s="261"/>
      <c r="B703" s="261"/>
      <c r="C703" s="261"/>
      <c r="D703" s="261"/>
      <c r="E703" s="261"/>
      <c r="F703" s="261"/>
      <c r="G703" s="261"/>
      <c r="H703" s="261"/>
      <c r="I703" s="261"/>
      <c r="J703" s="261"/>
      <c r="K703" s="261"/>
      <c r="L703" s="262"/>
      <c r="M703" s="261"/>
      <c r="N703" s="262"/>
      <c r="O703" s="263"/>
      <c r="P703" s="263"/>
      <c r="Q703" s="264"/>
      <c r="R703" s="264"/>
      <c r="S703" s="264"/>
      <c r="T703" s="264"/>
      <c r="U703" s="264"/>
      <c r="V703" s="261"/>
      <c r="W703" s="261"/>
      <c r="X703" s="261"/>
      <c r="Y703" s="313"/>
      <c r="Z703" s="313"/>
    </row>
    <row r="704" spans="1:26" ht="15.75" customHeight="1" x14ac:dyDescent="0.35">
      <c r="A704" s="261"/>
      <c r="B704" s="261"/>
      <c r="C704" s="261"/>
      <c r="D704" s="261"/>
      <c r="E704" s="261"/>
      <c r="F704" s="261"/>
      <c r="G704" s="261"/>
      <c r="H704" s="261"/>
      <c r="I704" s="261"/>
      <c r="J704" s="261"/>
      <c r="K704" s="261"/>
      <c r="L704" s="262"/>
      <c r="M704" s="261"/>
      <c r="N704" s="262"/>
      <c r="O704" s="263"/>
      <c r="P704" s="263"/>
      <c r="Q704" s="264"/>
      <c r="R704" s="264"/>
      <c r="S704" s="264"/>
      <c r="T704" s="264"/>
      <c r="U704" s="264"/>
      <c r="V704" s="261"/>
      <c r="W704" s="261"/>
      <c r="X704" s="261"/>
      <c r="Y704" s="313"/>
      <c r="Z704" s="313"/>
    </row>
    <row r="705" spans="1:26" ht="15.75" customHeight="1" x14ac:dyDescent="0.35">
      <c r="A705" s="261"/>
      <c r="B705" s="261"/>
      <c r="C705" s="261"/>
      <c r="D705" s="261"/>
      <c r="E705" s="261"/>
      <c r="F705" s="261"/>
      <c r="G705" s="261"/>
      <c r="H705" s="261"/>
      <c r="I705" s="261"/>
      <c r="J705" s="261"/>
      <c r="K705" s="261"/>
      <c r="L705" s="262"/>
      <c r="M705" s="261"/>
      <c r="N705" s="262"/>
      <c r="O705" s="263"/>
      <c r="P705" s="263"/>
      <c r="Q705" s="264"/>
      <c r="R705" s="264"/>
      <c r="S705" s="264"/>
      <c r="T705" s="264"/>
      <c r="U705" s="264"/>
      <c r="V705" s="261"/>
      <c r="W705" s="261"/>
      <c r="X705" s="261"/>
      <c r="Y705" s="313"/>
      <c r="Z705" s="313"/>
    </row>
    <row r="706" spans="1:26" ht="15.75" customHeight="1" x14ac:dyDescent="0.35">
      <c r="A706" s="261"/>
      <c r="B706" s="261"/>
      <c r="C706" s="261"/>
      <c r="D706" s="261"/>
      <c r="E706" s="261"/>
      <c r="F706" s="261"/>
      <c r="G706" s="261"/>
      <c r="H706" s="261"/>
      <c r="I706" s="261"/>
      <c r="J706" s="261"/>
      <c r="K706" s="261"/>
      <c r="L706" s="262"/>
      <c r="M706" s="261"/>
      <c r="N706" s="262"/>
      <c r="O706" s="263"/>
      <c r="P706" s="263"/>
      <c r="Q706" s="264"/>
      <c r="R706" s="264"/>
      <c r="S706" s="264"/>
      <c r="T706" s="264"/>
      <c r="U706" s="264"/>
      <c r="V706" s="261"/>
      <c r="W706" s="261"/>
      <c r="X706" s="261"/>
      <c r="Y706" s="313"/>
      <c r="Z706" s="313"/>
    </row>
    <row r="707" spans="1:26" ht="15.75" customHeight="1" x14ac:dyDescent="0.35">
      <c r="A707" s="261"/>
      <c r="B707" s="261"/>
      <c r="C707" s="261"/>
      <c r="D707" s="261"/>
      <c r="E707" s="261"/>
      <c r="F707" s="261"/>
      <c r="G707" s="261"/>
      <c r="H707" s="261"/>
      <c r="I707" s="261"/>
      <c r="J707" s="261"/>
      <c r="K707" s="261"/>
      <c r="L707" s="262"/>
      <c r="M707" s="261"/>
      <c r="N707" s="262"/>
      <c r="O707" s="263"/>
      <c r="P707" s="263"/>
      <c r="Q707" s="264"/>
      <c r="R707" s="264"/>
      <c r="S707" s="264"/>
      <c r="T707" s="264"/>
      <c r="U707" s="264"/>
      <c r="V707" s="261"/>
      <c r="W707" s="261"/>
      <c r="X707" s="261"/>
      <c r="Y707" s="313"/>
      <c r="Z707" s="313"/>
    </row>
    <row r="708" spans="1:26" ht="15.75" customHeight="1" x14ac:dyDescent="0.35">
      <c r="A708" s="261"/>
      <c r="B708" s="261"/>
      <c r="C708" s="261"/>
      <c r="D708" s="261"/>
      <c r="E708" s="261"/>
      <c r="F708" s="261"/>
      <c r="G708" s="261"/>
      <c r="H708" s="261"/>
      <c r="I708" s="261"/>
      <c r="J708" s="261"/>
      <c r="K708" s="261"/>
      <c r="L708" s="262"/>
      <c r="M708" s="261"/>
      <c r="N708" s="262"/>
      <c r="O708" s="263"/>
      <c r="P708" s="263"/>
      <c r="Q708" s="264"/>
      <c r="R708" s="264"/>
      <c r="S708" s="264"/>
      <c r="T708" s="264"/>
      <c r="U708" s="264"/>
      <c r="V708" s="261"/>
      <c r="W708" s="261"/>
      <c r="X708" s="261"/>
      <c r="Y708" s="313"/>
      <c r="Z708" s="313"/>
    </row>
    <row r="709" spans="1:26" ht="15.75" customHeight="1" x14ac:dyDescent="0.35">
      <c r="A709" s="261"/>
      <c r="B709" s="261"/>
      <c r="C709" s="261"/>
      <c r="D709" s="261"/>
      <c r="E709" s="261"/>
      <c r="F709" s="261"/>
      <c r="G709" s="261"/>
      <c r="H709" s="261"/>
      <c r="I709" s="261"/>
      <c r="J709" s="261"/>
      <c r="K709" s="261"/>
      <c r="L709" s="262"/>
      <c r="M709" s="261"/>
      <c r="N709" s="262"/>
      <c r="O709" s="263"/>
      <c r="P709" s="263"/>
      <c r="Q709" s="264"/>
      <c r="R709" s="264"/>
      <c r="S709" s="264"/>
      <c r="T709" s="264"/>
      <c r="U709" s="264"/>
      <c r="V709" s="261"/>
      <c r="W709" s="261"/>
      <c r="X709" s="261"/>
      <c r="Y709" s="313"/>
      <c r="Z709" s="313"/>
    </row>
    <row r="710" spans="1:26" ht="15.75" customHeight="1" x14ac:dyDescent="0.35">
      <c r="A710" s="261"/>
      <c r="B710" s="261"/>
      <c r="C710" s="261"/>
      <c r="D710" s="261"/>
      <c r="E710" s="261"/>
      <c r="F710" s="261"/>
      <c r="G710" s="261"/>
      <c r="H710" s="261"/>
      <c r="I710" s="261"/>
      <c r="J710" s="261"/>
      <c r="K710" s="261"/>
      <c r="L710" s="262"/>
      <c r="M710" s="261"/>
      <c r="N710" s="262"/>
      <c r="O710" s="263"/>
      <c r="P710" s="263"/>
      <c r="Q710" s="264"/>
      <c r="R710" s="264"/>
      <c r="S710" s="264"/>
      <c r="T710" s="264"/>
      <c r="U710" s="264"/>
      <c r="V710" s="261"/>
      <c r="W710" s="261"/>
      <c r="X710" s="261"/>
      <c r="Y710" s="313"/>
      <c r="Z710" s="313"/>
    </row>
    <row r="711" spans="1:26" ht="15.75" customHeight="1" x14ac:dyDescent="0.35">
      <c r="A711" s="261"/>
      <c r="B711" s="261"/>
      <c r="C711" s="261"/>
      <c r="D711" s="261"/>
      <c r="E711" s="261"/>
      <c r="F711" s="261"/>
      <c r="G711" s="261"/>
      <c r="H711" s="261"/>
      <c r="I711" s="261"/>
      <c r="J711" s="261"/>
      <c r="K711" s="261"/>
      <c r="L711" s="262"/>
      <c r="M711" s="261"/>
      <c r="N711" s="262"/>
      <c r="O711" s="263"/>
      <c r="P711" s="263"/>
      <c r="Q711" s="264"/>
      <c r="R711" s="264"/>
      <c r="S711" s="264"/>
      <c r="T711" s="264"/>
      <c r="U711" s="264"/>
      <c r="V711" s="261"/>
      <c r="W711" s="261"/>
      <c r="X711" s="261"/>
      <c r="Y711" s="313"/>
      <c r="Z711" s="313"/>
    </row>
    <row r="712" spans="1:26" ht="15.75" customHeight="1" x14ac:dyDescent="0.35">
      <c r="A712" s="261"/>
      <c r="B712" s="261"/>
      <c r="C712" s="261"/>
      <c r="D712" s="261"/>
      <c r="E712" s="261"/>
      <c r="F712" s="261"/>
      <c r="G712" s="261"/>
      <c r="H712" s="261"/>
      <c r="I712" s="261"/>
      <c r="J712" s="261"/>
      <c r="K712" s="261"/>
      <c r="L712" s="262"/>
      <c r="M712" s="261"/>
      <c r="N712" s="262"/>
      <c r="O712" s="263"/>
      <c r="P712" s="263"/>
      <c r="Q712" s="264"/>
      <c r="R712" s="264"/>
      <c r="S712" s="264"/>
      <c r="T712" s="264"/>
      <c r="U712" s="264"/>
      <c r="V712" s="261"/>
      <c r="W712" s="261"/>
      <c r="X712" s="261"/>
      <c r="Y712" s="313"/>
      <c r="Z712" s="313"/>
    </row>
    <row r="713" spans="1:26" ht="15.75" customHeight="1" x14ac:dyDescent="0.35">
      <c r="A713" s="261"/>
      <c r="B713" s="261"/>
      <c r="C713" s="261"/>
      <c r="D713" s="261"/>
      <c r="E713" s="261"/>
      <c r="F713" s="261"/>
      <c r="G713" s="261"/>
      <c r="H713" s="261"/>
      <c r="I713" s="261"/>
      <c r="J713" s="261"/>
      <c r="K713" s="261"/>
      <c r="L713" s="262"/>
      <c r="M713" s="261"/>
      <c r="N713" s="262"/>
      <c r="O713" s="263"/>
      <c r="P713" s="263"/>
      <c r="Q713" s="264"/>
      <c r="R713" s="264"/>
      <c r="S713" s="264"/>
      <c r="T713" s="264"/>
      <c r="U713" s="264"/>
      <c r="V713" s="261"/>
      <c r="W713" s="261"/>
      <c r="X713" s="261"/>
      <c r="Y713" s="313"/>
      <c r="Z713" s="313"/>
    </row>
    <row r="714" spans="1:26" ht="15.75" customHeight="1" x14ac:dyDescent="0.35">
      <c r="A714" s="261"/>
      <c r="B714" s="261"/>
      <c r="C714" s="261"/>
      <c r="D714" s="261"/>
      <c r="E714" s="261"/>
      <c r="F714" s="261"/>
      <c r="G714" s="261"/>
      <c r="H714" s="261"/>
      <c r="I714" s="261"/>
      <c r="J714" s="261"/>
      <c r="K714" s="261"/>
      <c r="L714" s="262"/>
      <c r="M714" s="261"/>
      <c r="N714" s="262"/>
      <c r="O714" s="263"/>
      <c r="P714" s="263"/>
      <c r="Q714" s="264"/>
      <c r="R714" s="264"/>
      <c r="S714" s="264"/>
      <c r="T714" s="264"/>
      <c r="U714" s="264"/>
      <c r="V714" s="261"/>
      <c r="W714" s="261"/>
      <c r="X714" s="261"/>
      <c r="Y714" s="313"/>
      <c r="Z714" s="313"/>
    </row>
    <row r="715" spans="1:26" ht="15.75" customHeight="1" x14ac:dyDescent="0.35">
      <c r="A715" s="261"/>
      <c r="B715" s="261"/>
      <c r="C715" s="261"/>
      <c r="D715" s="261"/>
      <c r="E715" s="261"/>
      <c r="F715" s="261"/>
      <c r="G715" s="261"/>
      <c r="H715" s="261"/>
      <c r="I715" s="261"/>
      <c r="J715" s="261"/>
      <c r="K715" s="261"/>
      <c r="L715" s="262"/>
      <c r="M715" s="261"/>
      <c r="N715" s="262"/>
      <c r="O715" s="263"/>
      <c r="P715" s="263"/>
      <c r="Q715" s="264"/>
      <c r="R715" s="264"/>
      <c r="S715" s="264"/>
      <c r="T715" s="264"/>
      <c r="U715" s="264"/>
      <c r="V715" s="261"/>
      <c r="W715" s="261"/>
      <c r="X715" s="261"/>
      <c r="Y715" s="313"/>
      <c r="Z715" s="313"/>
    </row>
    <row r="716" spans="1:26" ht="15.75" customHeight="1" x14ac:dyDescent="0.35">
      <c r="A716" s="261"/>
      <c r="B716" s="261"/>
      <c r="C716" s="261"/>
      <c r="D716" s="261"/>
      <c r="E716" s="261"/>
      <c r="F716" s="261"/>
      <c r="G716" s="261"/>
      <c r="H716" s="261"/>
      <c r="I716" s="261"/>
      <c r="J716" s="261"/>
      <c r="K716" s="261"/>
      <c r="L716" s="262"/>
      <c r="M716" s="261"/>
      <c r="N716" s="262"/>
      <c r="O716" s="263"/>
      <c r="P716" s="263"/>
      <c r="Q716" s="264"/>
      <c r="R716" s="264"/>
      <c r="S716" s="264"/>
      <c r="T716" s="264"/>
      <c r="U716" s="264"/>
      <c r="V716" s="261"/>
      <c r="W716" s="261"/>
      <c r="X716" s="261"/>
      <c r="Y716" s="313"/>
      <c r="Z716" s="313"/>
    </row>
    <row r="717" spans="1:26" ht="15.75" customHeight="1" x14ac:dyDescent="0.35">
      <c r="A717" s="261"/>
      <c r="B717" s="261"/>
      <c r="C717" s="261"/>
      <c r="D717" s="261"/>
      <c r="E717" s="261"/>
      <c r="F717" s="261"/>
      <c r="G717" s="261"/>
      <c r="H717" s="261"/>
      <c r="I717" s="261"/>
      <c r="J717" s="261"/>
      <c r="K717" s="261"/>
      <c r="L717" s="262"/>
      <c r="M717" s="261"/>
      <c r="N717" s="262"/>
      <c r="O717" s="263"/>
      <c r="P717" s="263"/>
      <c r="Q717" s="264"/>
      <c r="R717" s="264"/>
      <c r="S717" s="264"/>
      <c r="T717" s="264"/>
      <c r="U717" s="264"/>
      <c r="V717" s="261"/>
      <c r="W717" s="261"/>
      <c r="X717" s="261"/>
      <c r="Y717" s="313"/>
      <c r="Z717" s="313"/>
    </row>
    <row r="718" spans="1:26" ht="15.75" customHeight="1" x14ac:dyDescent="0.35">
      <c r="A718" s="261"/>
      <c r="B718" s="261"/>
      <c r="C718" s="261"/>
      <c r="D718" s="261"/>
      <c r="E718" s="261"/>
      <c r="F718" s="261"/>
      <c r="G718" s="261"/>
      <c r="H718" s="261"/>
      <c r="I718" s="261"/>
      <c r="J718" s="261"/>
      <c r="K718" s="261"/>
      <c r="L718" s="262"/>
      <c r="M718" s="261"/>
      <c r="N718" s="262"/>
      <c r="O718" s="263"/>
      <c r="P718" s="263"/>
      <c r="Q718" s="264"/>
      <c r="R718" s="264"/>
      <c r="S718" s="264"/>
      <c r="T718" s="264"/>
      <c r="U718" s="264"/>
      <c r="V718" s="261"/>
      <c r="W718" s="261"/>
      <c r="X718" s="261"/>
      <c r="Y718" s="313"/>
      <c r="Z718" s="313"/>
    </row>
    <row r="719" spans="1:26" ht="15.75" customHeight="1" x14ac:dyDescent="0.35">
      <c r="A719" s="261"/>
      <c r="B719" s="261"/>
      <c r="C719" s="261"/>
      <c r="D719" s="261"/>
      <c r="E719" s="261"/>
      <c r="F719" s="261"/>
      <c r="G719" s="261"/>
      <c r="H719" s="261"/>
      <c r="I719" s="261"/>
      <c r="J719" s="261"/>
      <c r="K719" s="261"/>
      <c r="L719" s="262"/>
      <c r="M719" s="261"/>
      <c r="N719" s="262"/>
      <c r="O719" s="263"/>
      <c r="P719" s="263"/>
      <c r="Q719" s="264"/>
      <c r="R719" s="264"/>
      <c r="S719" s="264"/>
      <c r="T719" s="264"/>
      <c r="U719" s="264"/>
      <c r="V719" s="261"/>
      <c r="W719" s="261"/>
      <c r="X719" s="261"/>
      <c r="Y719" s="313"/>
      <c r="Z719" s="313"/>
    </row>
    <row r="720" spans="1:26" ht="15.75" customHeight="1" x14ac:dyDescent="0.35">
      <c r="A720" s="261"/>
      <c r="B720" s="261"/>
      <c r="C720" s="261"/>
      <c r="D720" s="261"/>
      <c r="E720" s="261"/>
      <c r="F720" s="261"/>
      <c r="G720" s="261"/>
      <c r="H720" s="261"/>
      <c r="I720" s="261"/>
      <c r="J720" s="261"/>
      <c r="K720" s="261"/>
      <c r="L720" s="262"/>
      <c r="M720" s="261"/>
      <c r="N720" s="262"/>
      <c r="O720" s="263"/>
      <c r="P720" s="263"/>
      <c r="Q720" s="264"/>
      <c r="R720" s="264"/>
      <c r="S720" s="264"/>
      <c r="T720" s="264"/>
      <c r="U720" s="264"/>
      <c r="V720" s="261"/>
      <c r="W720" s="261"/>
      <c r="X720" s="261"/>
      <c r="Y720" s="313"/>
      <c r="Z720" s="313"/>
    </row>
    <row r="721" spans="1:26" ht="15.75" customHeight="1" x14ac:dyDescent="0.35">
      <c r="A721" s="261"/>
      <c r="B721" s="261"/>
      <c r="C721" s="261"/>
      <c r="D721" s="261"/>
      <c r="E721" s="261"/>
      <c r="F721" s="261"/>
      <c r="G721" s="261"/>
      <c r="H721" s="261"/>
      <c r="I721" s="261"/>
      <c r="J721" s="261"/>
      <c r="K721" s="261"/>
      <c r="L721" s="262"/>
      <c r="M721" s="261"/>
      <c r="N721" s="262"/>
      <c r="O721" s="263"/>
      <c r="P721" s="263"/>
      <c r="Q721" s="264"/>
      <c r="R721" s="264"/>
      <c r="S721" s="264"/>
      <c r="T721" s="264"/>
      <c r="U721" s="264"/>
      <c r="V721" s="261"/>
      <c r="W721" s="261"/>
      <c r="X721" s="261"/>
      <c r="Y721" s="313"/>
      <c r="Z721" s="313"/>
    </row>
    <row r="722" spans="1:26" ht="15.75" customHeight="1" x14ac:dyDescent="0.35">
      <c r="A722" s="261"/>
      <c r="B722" s="261"/>
      <c r="C722" s="261"/>
      <c r="D722" s="261"/>
      <c r="E722" s="261"/>
      <c r="F722" s="261"/>
      <c r="G722" s="261"/>
      <c r="H722" s="261"/>
      <c r="I722" s="261"/>
      <c r="J722" s="261"/>
      <c r="K722" s="261"/>
      <c r="L722" s="262"/>
      <c r="M722" s="261"/>
      <c r="N722" s="262"/>
      <c r="O722" s="263"/>
      <c r="P722" s="263"/>
      <c r="Q722" s="264"/>
      <c r="R722" s="264"/>
      <c r="S722" s="264"/>
      <c r="T722" s="264"/>
      <c r="U722" s="264"/>
      <c r="V722" s="261"/>
      <c r="W722" s="261"/>
      <c r="X722" s="261"/>
      <c r="Y722" s="313"/>
      <c r="Z722" s="313"/>
    </row>
    <row r="723" spans="1:26" ht="15.75" customHeight="1" x14ac:dyDescent="0.35">
      <c r="A723" s="261"/>
      <c r="B723" s="261"/>
      <c r="C723" s="261"/>
      <c r="D723" s="261"/>
      <c r="E723" s="261"/>
      <c r="F723" s="261"/>
      <c r="G723" s="261"/>
      <c r="H723" s="261"/>
      <c r="I723" s="261"/>
      <c r="J723" s="261"/>
      <c r="K723" s="261"/>
      <c r="L723" s="262"/>
      <c r="M723" s="261"/>
      <c r="N723" s="262"/>
      <c r="O723" s="263"/>
      <c r="P723" s="263"/>
      <c r="Q723" s="264"/>
      <c r="R723" s="264"/>
      <c r="S723" s="264"/>
      <c r="T723" s="264"/>
      <c r="U723" s="264"/>
      <c r="V723" s="261"/>
      <c r="W723" s="261"/>
      <c r="X723" s="261"/>
      <c r="Y723" s="313"/>
      <c r="Z723" s="313"/>
    </row>
    <row r="724" spans="1:26" ht="15.75" customHeight="1" x14ac:dyDescent="0.35">
      <c r="A724" s="261"/>
      <c r="B724" s="261"/>
      <c r="C724" s="261"/>
      <c r="D724" s="261"/>
      <c r="E724" s="261"/>
      <c r="F724" s="261"/>
      <c r="G724" s="261"/>
      <c r="H724" s="261"/>
      <c r="I724" s="261"/>
      <c r="J724" s="261"/>
      <c r="K724" s="261"/>
      <c r="L724" s="262"/>
      <c r="M724" s="261"/>
      <c r="N724" s="262"/>
      <c r="O724" s="263"/>
      <c r="P724" s="263"/>
      <c r="Q724" s="264"/>
      <c r="R724" s="264"/>
      <c r="S724" s="264"/>
      <c r="T724" s="264"/>
      <c r="U724" s="264"/>
      <c r="V724" s="261"/>
      <c r="W724" s="261"/>
      <c r="X724" s="261"/>
      <c r="Y724" s="313"/>
      <c r="Z724" s="313"/>
    </row>
    <row r="725" spans="1:26" ht="15.75" customHeight="1" x14ac:dyDescent="0.35">
      <c r="A725" s="261"/>
      <c r="B725" s="261"/>
      <c r="C725" s="261"/>
      <c r="D725" s="261"/>
      <c r="E725" s="261"/>
      <c r="F725" s="261"/>
      <c r="G725" s="261"/>
      <c r="H725" s="261"/>
      <c r="I725" s="261"/>
      <c r="J725" s="261"/>
      <c r="K725" s="261"/>
      <c r="L725" s="262"/>
      <c r="M725" s="261"/>
      <c r="N725" s="262"/>
      <c r="O725" s="263"/>
      <c r="P725" s="263"/>
      <c r="Q725" s="264"/>
      <c r="R725" s="264"/>
      <c r="S725" s="264"/>
      <c r="T725" s="264"/>
      <c r="U725" s="264"/>
      <c r="V725" s="261"/>
      <c r="W725" s="261"/>
      <c r="X725" s="261"/>
      <c r="Y725" s="313"/>
      <c r="Z725" s="313"/>
    </row>
    <row r="726" spans="1:26" ht="15.75" customHeight="1" x14ac:dyDescent="0.35">
      <c r="A726" s="261"/>
      <c r="B726" s="261"/>
      <c r="C726" s="261"/>
      <c r="D726" s="261"/>
      <c r="E726" s="261"/>
      <c r="F726" s="261"/>
      <c r="G726" s="261"/>
      <c r="H726" s="261"/>
      <c r="I726" s="261"/>
      <c r="J726" s="261"/>
      <c r="K726" s="261"/>
      <c r="L726" s="262"/>
      <c r="M726" s="261"/>
      <c r="N726" s="262"/>
      <c r="O726" s="263"/>
      <c r="P726" s="263"/>
      <c r="Q726" s="264"/>
      <c r="R726" s="264"/>
      <c r="S726" s="264"/>
      <c r="T726" s="264"/>
      <c r="U726" s="264"/>
      <c r="V726" s="261"/>
      <c r="W726" s="261"/>
      <c r="X726" s="261"/>
      <c r="Y726" s="313"/>
      <c r="Z726" s="313"/>
    </row>
    <row r="727" spans="1:26" ht="15.75" customHeight="1" x14ac:dyDescent="0.35">
      <c r="A727" s="261"/>
      <c r="B727" s="261"/>
      <c r="C727" s="261"/>
      <c r="D727" s="261"/>
      <c r="E727" s="261"/>
      <c r="F727" s="261"/>
      <c r="G727" s="261"/>
      <c r="H727" s="261"/>
      <c r="I727" s="261"/>
      <c r="J727" s="261"/>
      <c r="K727" s="261"/>
      <c r="L727" s="262"/>
      <c r="M727" s="261"/>
      <c r="N727" s="262"/>
      <c r="O727" s="263"/>
      <c r="P727" s="263"/>
      <c r="Q727" s="264"/>
      <c r="R727" s="264"/>
      <c r="S727" s="264"/>
      <c r="T727" s="264"/>
      <c r="U727" s="264"/>
      <c r="V727" s="261"/>
      <c r="W727" s="261"/>
      <c r="X727" s="261"/>
      <c r="Y727" s="313"/>
      <c r="Z727" s="313"/>
    </row>
    <row r="728" spans="1:26" ht="15.75" customHeight="1" x14ac:dyDescent="0.35">
      <c r="A728" s="261"/>
      <c r="B728" s="261"/>
      <c r="C728" s="261"/>
      <c r="D728" s="261"/>
      <c r="E728" s="261"/>
      <c r="F728" s="261"/>
      <c r="G728" s="261"/>
      <c r="H728" s="261"/>
      <c r="I728" s="261"/>
      <c r="J728" s="261"/>
      <c r="K728" s="261"/>
      <c r="L728" s="262"/>
      <c r="M728" s="261"/>
      <c r="N728" s="262"/>
      <c r="O728" s="263"/>
      <c r="P728" s="263"/>
      <c r="Q728" s="264"/>
      <c r="R728" s="264"/>
      <c r="S728" s="264"/>
      <c r="T728" s="264"/>
      <c r="U728" s="264"/>
      <c r="V728" s="261"/>
      <c r="W728" s="261"/>
      <c r="X728" s="261"/>
      <c r="Y728" s="313"/>
      <c r="Z728" s="313"/>
    </row>
    <row r="729" spans="1:26" ht="15.75" customHeight="1" x14ac:dyDescent="0.35">
      <c r="A729" s="261"/>
      <c r="B729" s="261"/>
      <c r="C729" s="261"/>
      <c r="D729" s="261"/>
      <c r="E729" s="261"/>
      <c r="F729" s="261"/>
      <c r="G729" s="261"/>
      <c r="H729" s="261"/>
      <c r="I729" s="261"/>
      <c r="J729" s="261"/>
      <c r="K729" s="261"/>
      <c r="L729" s="262"/>
      <c r="M729" s="261"/>
      <c r="N729" s="262"/>
      <c r="O729" s="263"/>
      <c r="P729" s="263"/>
      <c r="Q729" s="264"/>
      <c r="R729" s="264"/>
      <c r="S729" s="264"/>
      <c r="T729" s="264"/>
      <c r="U729" s="264"/>
      <c r="V729" s="261"/>
      <c r="W729" s="261"/>
      <c r="X729" s="261"/>
      <c r="Y729" s="313"/>
      <c r="Z729" s="313"/>
    </row>
    <row r="730" spans="1:26" ht="15.75" customHeight="1" x14ac:dyDescent="0.35">
      <c r="A730" s="261"/>
      <c r="B730" s="261"/>
      <c r="C730" s="261"/>
      <c r="D730" s="261"/>
      <c r="E730" s="261"/>
      <c r="F730" s="261"/>
      <c r="G730" s="261"/>
      <c r="H730" s="261"/>
      <c r="I730" s="261"/>
      <c r="J730" s="261"/>
      <c r="K730" s="261"/>
      <c r="L730" s="262"/>
      <c r="M730" s="261"/>
      <c r="N730" s="262"/>
      <c r="O730" s="263"/>
      <c r="P730" s="263"/>
      <c r="Q730" s="264"/>
      <c r="R730" s="264"/>
      <c r="S730" s="264"/>
      <c r="T730" s="264"/>
      <c r="U730" s="264"/>
      <c r="V730" s="261"/>
      <c r="W730" s="261"/>
      <c r="X730" s="261"/>
      <c r="Y730" s="313"/>
      <c r="Z730" s="313"/>
    </row>
    <row r="731" spans="1:26" ht="15.75" customHeight="1" x14ac:dyDescent="0.35">
      <c r="A731" s="261"/>
      <c r="B731" s="261"/>
      <c r="C731" s="261"/>
      <c r="D731" s="261"/>
      <c r="E731" s="261"/>
      <c r="F731" s="261"/>
      <c r="G731" s="261"/>
      <c r="H731" s="261"/>
      <c r="I731" s="261"/>
      <c r="J731" s="261"/>
      <c r="K731" s="261"/>
      <c r="L731" s="262"/>
      <c r="M731" s="261"/>
      <c r="N731" s="262"/>
      <c r="O731" s="263"/>
      <c r="P731" s="263"/>
      <c r="Q731" s="264"/>
      <c r="R731" s="264"/>
      <c r="S731" s="264"/>
      <c r="T731" s="264"/>
      <c r="U731" s="264"/>
      <c r="V731" s="261"/>
      <c r="W731" s="261"/>
      <c r="X731" s="261"/>
      <c r="Y731" s="313"/>
      <c r="Z731" s="313"/>
    </row>
    <row r="732" spans="1:26" ht="15.75" customHeight="1" x14ac:dyDescent="0.35">
      <c r="A732" s="261"/>
      <c r="B732" s="261"/>
      <c r="C732" s="261"/>
      <c r="D732" s="261"/>
      <c r="E732" s="261"/>
      <c r="F732" s="261"/>
      <c r="G732" s="261"/>
      <c r="H732" s="261"/>
      <c r="I732" s="261"/>
      <c r="J732" s="261"/>
      <c r="K732" s="261"/>
      <c r="L732" s="262"/>
      <c r="M732" s="261"/>
      <c r="N732" s="262"/>
      <c r="O732" s="263"/>
      <c r="P732" s="263"/>
      <c r="Q732" s="264"/>
      <c r="R732" s="264"/>
      <c r="S732" s="264"/>
      <c r="T732" s="264"/>
      <c r="U732" s="264"/>
      <c r="V732" s="261"/>
      <c r="W732" s="261"/>
      <c r="X732" s="261"/>
      <c r="Y732" s="313"/>
      <c r="Z732" s="313"/>
    </row>
    <row r="733" spans="1:26" ht="15.75" customHeight="1" x14ac:dyDescent="0.35">
      <c r="A733" s="261"/>
      <c r="B733" s="261"/>
      <c r="C733" s="261"/>
      <c r="D733" s="261"/>
      <c r="E733" s="261"/>
      <c r="F733" s="261"/>
      <c r="G733" s="261"/>
      <c r="H733" s="261"/>
      <c r="I733" s="261"/>
      <c r="J733" s="261"/>
      <c r="K733" s="261"/>
      <c r="L733" s="262"/>
      <c r="M733" s="261"/>
      <c r="N733" s="262"/>
      <c r="O733" s="263"/>
      <c r="P733" s="263"/>
      <c r="Q733" s="264"/>
      <c r="R733" s="264"/>
      <c r="S733" s="264"/>
      <c r="T733" s="264"/>
      <c r="U733" s="264"/>
      <c r="V733" s="261"/>
      <c r="W733" s="261"/>
      <c r="X733" s="261"/>
      <c r="Y733" s="313"/>
      <c r="Z733" s="313"/>
    </row>
    <row r="734" spans="1:26" ht="15.75" customHeight="1" x14ac:dyDescent="0.35">
      <c r="A734" s="261"/>
      <c r="B734" s="261"/>
      <c r="C734" s="261"/>
      <c r="D734" s="261"/>
      <c r="E734" s="261"/>
      <c r="F734" s="261"/>
      <c r="G734" s="261"/>
      <c r="H734" s="261"/>
      <c r="I734" s="261"/>
      <c r="J734" s="261"/>
      <c r="K734" s="261"/>
      <c r="L734" s="262"/>
      <c r="M734" s="261"/>
      <c r="N734" s="262"/>
      <c r="O734" s="263"/>
      <c r="P734" s="263"/>
      <c r="Q734" s="264"/>
      <c r="R734" s="264"/>
      <c r="S734" s="264"/>
      <c r="T734" s="264"/>
      <c r="U734" s="264"/>
      <c r="V734" s="261"/>
      <c r="W734" s="261"/>
      <c r="X734" s="261"/>
      <c r="Y734" s="313"/>
      <c r="Z734" s="313"/>
    </row>
    <row r="735" spans="1:26" ht="15.75" customHeight="1" x14ac:dyDescent="0.35">
      <c r="A735" s="261"/>
      <c r="B735" s="261"/>
      <c r="C735" s="261"/>
      <c r="D735" s="261"/>
      <c r="E735" s="261"/>
      <c r="F735" s="261"/>
      <c r="G735" s="261"/>
      <c r="H735" s="261"/>
      <c r="I735" s="261"/>
      <c r="J735" s="261"/>
      <c r="K735" s="261"/>
      <c r="L735" s="262"/>
      <c r="M735" s="261"/>
      <c r="N735" s="262"/>
      <c r="O735" s="263"/>
      <c r="P735" s="263"/>
      <c r="Q735" s="264"/>
      <c r="R735" s="264"/>
      <c r="S735" s="264"/>
      <c r="T735" s="264"/>
      <c r="U735" s="264"/>
      <c r="V735" s="261"/>
      <c r="W735" s="261"/>
      <c r="X735" s="261"/>
      <c r="Y735" s="313"/>
      <c r="Z735" s="313"/>
    </row>
    <row r="736" spans="1:26" ht="15.75" customHeight="1" x14ac:dyDescent="0.35">
      <c r="A736" s="261"/>
      <c r="B736" s="261"/>
      <c r="C736" s="261"/>
      <c r="D736" s="261"/>
      <c r="E736" s="261"/>
      <c r="F736" s="261"/>
      <c r="G736" s="261"/>
      <c r="H736" s="261"/>
      <c r="I736" s="261"/>
      <c r="J736" s="261"/>
      <c r="K736" s="261"/>
      <c r="L736" s="262"/>
      <c r="M736" s="261"/>
      <c r="N736" s="262"/>
      <c r="O736" s="263"/>
      <c r="P736" s="263"/>
      <c r="Q736" s="264"/>
      <c r="R736" s="264"/>
      <c r="S736" s="264"/>
      <c r="T736" s="264"/>
      <c r="U736" s="264"/>
      <c r="V736" s="261"/>
      <c r="W736" s="261"/>
      <c r="X736" s="261"/>
      <c r="Y736" s="313"/>
      <c r="Z736" s="313"/>
    </row>
    <row r="737" spans="1:26" ht="15.75" customHeight="1" x14ac:dyDescent="0.35">
      <c r="A737" s="261"/>
      <c r="B737" s="261"/>
      <c r="C737" s="261"/>
      <c r="D737" s="261"/>
      <c r="E737" s="261"/>
      <c r="F737" s="261"/>
      <c r="G737" s="261"/>
      <c r="H737" s="261"/>
      <c r="I737" s="261"/>
      <c r="J737" s="261"/>
      <c r="K737" s="261"/>
      <c r="L737" s="262"/>
      <c r="M737" s="261"/>
      <c r="N737" s="262"/>
      <c r="O737" s="263"/>
      <c r="P737" s="263"/>
      <c r="Q737" s="264"/>
      <c r="R737" s="264"/>
      <c r="S737" s="264"/>
      <c r="T737" s="264"/>
      <c r="U737" s="264"/>
      <c r="V737" s="261"/>
      <c r="W737" s="261"/>
      <c r="X737" s="261"/>
      <c r="Y737" s="313"/>
      <c r="Z737" s="313"/>
    </row>
    <row r="738" spans="1:26" ht="15.75" customHeight="1" x14ac:dyDescent="0.35">
      <c r="A738" s="261"/>
      <c r="B738" s="261"/>
      <c r="C738" s="261"/>
      <c r="D738" s="261"/>
      <c r="E738" s="261"/>
      <c r="F738" s="261"/>
      <c r="G738" s="261"/>
      <c r="H738" s="261"/>
      <c r="I738" s="261"/>
      <c r="J738" s="261"/>
      <c r="K738" s="261"/>
      <c r="L738" s="262"/>
      <c r="M738" s="261"/>
      <c r="N738" s="262"/>
      <c r="O738" s="263"/>
      <c r="P738" s="263"/>
      <c r="Q738" s="264"/>
      <c r="R738" s="264"/>
      <c r="S738" s="264"/>
      <c r="T738" s="264"/>
      <c r="U738" s="264"/>
      <c r="V738" s="261"/>
      <c r="W738" s="261"/>
      <c r="X738" s="261"/>
      <c r="Y738" s="313"/>
      <c r="Z738" s="313"/>
    </row>
    <row r="739" spans="1:26" ht="15.75" customHeight="1" x14ac:dyDescent="0.35">
      <c r="A739" s="261"/>
      <c r="B739" s="261"/>
      <c r="C739" s="261"/>
      <c r="D739" s="261"/>
      <c r="E739" s="261"/>
      <c r="F739" s="261"/>
      <c r="G739" s="261"/>
      <c r="H739" s="261"/>
      <c r="I739" s="261"/>
      <c r="J739" s="261"/>
      <c r="K739" s="261"/>
      <c r="L739" s="262"/>
      <c r="M739" s="261"/>
      <c r="N739" s="262"/>
      <c r="O739" s="263"/>
      <c r="P739" s="263"/>
      <c r="Q739" s="264"/>
      <c r="R739" s="264"/>
      <c r="S739" s="264"/>
      <c r="T739" s="264"/>
      <c r="U739" s="264"/>
      <c r="V739" s="261"/>
      <c r="W739" s="261"/>
      <c r="X739" s="261"/>
      <c r="Y739" s="313"/>
      <c r="Z739" s="313"/>
    </row>
    <row r="740" spans="1:26" ht="15.75" customHeight="1" x14ac:dyDescent="0.35">
      <c r="A740" s="261"/>
      <c r="B740" s="261"/>
      <c r="C740" s="261"/>
      <c r="D740" s="261"/>
      <c r="E740" s="261"/>
      <c r="F740" s="261"/>
      <c r="G740" s="261"/>
      <c r="H740" s="261"/>
      <c r="I740" s="261"/>
      <c r="J740" s="261"/>
      <c r="K740" s="261"/>
      <c r="L740" s="262"/>
      <c r="M740" s="261"/>
      <c r="N740" s="262"/>
      <c r="O740" s="263"/>
      <c r="P740" s="263"/>
      <c r="Q740" s="264"/>
      <c r="R740" s="264"/>
      <c r="S740" s="264"/>
      <c r="T740" s="264"/>
      <c r="U740" s="264"/>
      <c r="V740" s="261"/>
      <c r="W740" s="261"/>
      <c r="X740" s="261"/>
      <c r="Y740" s="313"/>
      <c r="Z740" s="313"/>
    </row>
    <row r="741" spans="1:26" ht="15.75" customHeight="1" x14ac:dyDescent="0.35">
      <c r="A741" s="261"/>
      <c r="B741" s="261"/>
      <c r="C741" s="261"/>
      <c r="D741" s="261"/>
      <c r="E741" s="261"/>
      <c r="F741" s="261"/>
      <c r="G741" s="261"/>
      <c r="H741" s="261"/>
      <c r="I741" s="261"/>
      <c r="J741" s="261"/>
      <c r="K741" s="261"/>
      <c r="L741" s="262"/>
      <c r="M741" s="261"/>
      <c r="N741" s="262"/>
      <c r="O741" s="263"/>
      <c r="P741" s="263"/>
      <c r="Q741" s="264"/>
      <c r="R741" s="264"/>
      <c r="S741" s="264"/>
      <c r="T741" s="264"/>
      <c r="U741" s="264"/>
      <c r="V741" s="261"/>
      <c r="W741" s="261"/>
      <c r="X741" s="261"/>
      <c r="Y741" s="313"/>
      <c r="Z741" s="313"/>
    </row>
    <row r="742" spans="1:26" ht="15.75" customHeight="1" x14ac:dyDescent="0.35">
      <c r="A742" s="261"/>
      <c r="B742" s="261"/>
      <c r="C742" s="261"/>
      <c r="D742" s="261"/>
      <c r="E742" s="261"/>
      <c r="F742" s="261"/>
      <c r="G742" s="261"/>
      <c r="H742" s="261"/>
      <c r="I742" s="261"/>
      <c r="J742" s="261"/>
      <c r="K742" s="261"/>
      <c r="L742" s="262"/>
      <c r="M742" s="261"/>
      <c r="N742" s="262"/>
      <c r="O742" s="263"/>
      <c r="P742" s="263"/>
      <c r="Q742" s="264"/>
      <c r="R742" s="264"/>
      <c r="S742" s="264"/>
      <c r="T742" s="264"/>
      <c r="U742" s="264"/>
      <c r="V742" s="261"/>
      <c r="W742" s="261"/>
      <c r="X742" s="261"/>
      <c r="Y742" s="313"/>
      <c r="Z742" s="313"/>
    </row>
    <row r="743" spans="1:26" ht="15.75" customHeight="1" x14ac:dyDescent="0.35">
      <c r="A743" s="261"/>
      <c r="B743" s="261"/>
      <c r="C743" s="261"/>
      <c r="D743" s="261"/>
      <c r="E743" s="261"/>
      <c r="F743" s="261"/>
      <c r="G743" s="261"/>
      <c r="H743" s="261"/>
      <c r="I743" s="261"/>
      <c r="J743" s="261"/>
      <c r="K743" s="261"/>
      <c r="L743" s="262"/>
      <c r="M743" s="261"/>
      <c r="N743" s="262"/>
      <c r="O743" s="263"/>
      <c r="P743" s="263"/>
      <c r="Q743" s="264"/>
      <c r="R743" s="264"/>
      <c r="S743" s="264"/>
      <c r="T743" s="264"/>
      <c r="U743" s="264"/>
      <c r="V743" s="261"/>
      <c r="W743" s="261"/>
      <c r="X743" s="261"/>
      <c r="Y743" s="313"/>
      <c r="Z743" s="313"/>
    </row>
    <row r="744" spans="1:26" ht="15.75" customHeight="1" x14ac:dyDescent="0.35">
      <c r="A744" s="261"/>
      <c r="B744" s="261"/>
      <c r="C744" s="261"/>
      <c r="D744" s="261"/>
      <c r="E744" s="261"/>
      <c r="F744" s="261"/>
      <c r="G744" s="261"/>
      <c r="H744" s="261"/>
      <c r="I744" s="261"/>
      <c r="J744" s="261"/>
      <c r="K744" s="261"/>
      <c r="L744" s="262"/>
      <c r="M744" s="261"/>
      <c r="N744" s="262"/>
      <c r="O744" s="263"/>
      <c r="P744" s="263"/>
      <c r="Q744" s="264"/>
      <c r="R744" s="264"/>
      <c r="S744" s="264"/>
      <c r="T744" s="264"/>
      <c r="U744" s="264"/>
      <c r="V744" s="261"/>
      <c r="W744" s="261"/>
      <c r="X744" s="261"/>
      <c r="Y744" s="313"/>
      <c r="Z744" s="313"/>
    </row>
    <row r="745" spans="1:26" ht="15.75" customHeight="1" x14ac:dyDescent="0.35">
      <c r="A745" s="261"/>
      <c r="B745" s="261"/>
      <c r="C745" s="261"/>
      <c r="D745" s="261"/>
      <c r="E745" s="261"/>
      <c r="F745" s="261"/>
      <c r="G745" s="261"/>
      <c r="H745" s="261"/>
      <c r="I745" s="261"/>
      <c r="J745" s="261"/>
      <c r="K745" s="261"/>
      <c r="L745" s="262"/>
      <c r="M745" s="261"/>
      <c r="N745" s="262"/>
      <c r="O745" s="263"/>
      <c r="P745" s="263"/>
      <c r="Q745" s="264"/>
      <c r="R745" s="264"/>
      <c r="S745" s="264"/>
      <c r="T745" s="264"/>
      <c r="U745" s="264"/>
      <c r="V745" s="261"/>
      <c r="W745" s="261"/>
      <c r="X745" s="261"/>
      <c r="Y745" s="313"/>
      <c r="Z745" s="313"/>
    </row>
    <row r="746" spans="1:26" ht="15.75" customHeight="1" x14ac:dyDescent="0.35">
      <c r="A746" s="261"/>
      <c r="B746" s="261"/>
      <c r="C746" s="261"/>
      <c r="D746" s="261"/>
      <c r="E746" s="261"/>
      <c r="F746" s="261"/>
      <c r="G746" s="261"/>
      <c r="H746" s="261"/>
      <c r="I746" s="261"/>
      <c r="J746" s="261"/>
      <c r="K746" s="261"/>
      <c r="L746" s="262"/>
      <c r="M746" s="261"/>
      <c r="N746" s="262"/>
      <c r="O746" s="263"/>
      <c r="P746" s="263"/>
      <c r="Q746" s="264"/>
      <c r="R746" s="264"/>
      <c r="S746" s="264"/>
      <c r="T746" s="264"/>
      <c r="U746" s="264"/>
      <c r="V746" s="261"/>
      <c r="W746" s="261"/>
      <c r="X746" s="261"/>
      <c r="Y746" s="313"/>
      <c r="Z746" s="313"/>
    </row>
    <row r="747" spans="1:26" ht="15.75" customHeight="1" x14ac:dyDescent="0.35">
      <c r="A747" s="261"/>
      <c r="B747" s="261"/>
      <c r="C747" s="261"/>
      <c r="D747" s="261"/>
      <c r="E747" s="261"/>
      <c r="F747" s="261"/>
      <c r="G747" s="261"/>
      <c r="H747" s="261"/>
      <c r="I747" s="261"/>
      <c r="J747" s="261"/>
      <c r="K747" s="261"/>
      <c r="L747" s="262"/>
      <c r="M747" s="261"/>
      <c r="N747" s="262"/>
      <c r="O747" s="263"/>
      <c r="P747" s="263"/>
      <c r="Q747" s="264"/>
      <c r="R747" s="264"/>
      <c r="S747" s="264"/>
      <c r="T747" s="264"/>
      <c r="U747" s="264"/>
      <c r="V747" s="261"/>
      <c r="W747" s="261"/>
      <c r="X747" s="261"/>
      <c r="Y747" s="313"/>
      <c r="Z747" s="313"/>
    </row>
    <row r="748" spans="1:26" ht="15.75" customHeight="1" x14ac:dyDescent="0.35">
      <c r="A748" s="261"/>
      <c r="B748" s="261"/>
      <c r="C748" s="261"/>
      <c r="D748" s="261"/>
      <c r="E748" s="261"/>
      <c r="F748" s="261"/>
      <c r="G748" s="261"/>
      <c r="H748" s="261"/>
      <c r="I748" s="261"/>
      <c r="J748" s="261"/>
      <c r="K748" s="261"/>
      <c r="L748" s="262"/>
      <c r="M748" s="261"/>
      <c r="N748" s="262"/>
      <c r="O748" s="263"/>
      <c r="P748" s="263"/>
      <c r="Q748" s="264"/>
      <c r="R748" s="264"/>
      <c r="S748" s="264"/>
      <c r="T748" s="264"/>
      <c r="U748" s="264"/>
      <c r="V748" s="261"/>
      <c r="W748" s="261"/>
      <c r="X748" s="261"/>
      <c r="Y748" s="313"/>
      <c r="Z748" s="313"/>
    </row>
    <row r="749" spans="1:26" ht="15.75" customHeight="1" x14ac:dyDescent="0.35">
      <c r="A749" s="261"/>
      <c r="B749" s="261"/>
      <c r="C749" s="261"/>
      <c r="D749" s="261"/>
      <c r="E749" s="261"/>
      <c r="F749" s="261"/>
      <c r="G749" s="261"/>
      <c r="H749" s="261"/>
      <c r="I749" s="261"/>
      <c r="J749" s="261"/>
      <c r="K749" s="261"/>
      <c r="L749" s="262"/>
      <c r="M749" s="261"/>
      <c r="N749" s="262"/>
      <c r="O749" s="263"/>
      <c r="P749" s="263"/>
      <c r="Q749" s="264"/>
      <c r="R749" s="264"/>
      <c r="S749" s="264"/>
      <c r="T749" s="264"/>
      <c r="U749" s="264"/>
      <c r="V749" s="261"/>
      <c r="W749" s="261"/>
      <c r="X749" s="261"/>
      <c r="Y749" s="313"/>
      <c r="Z749" s="313"/>
    </row>
    <row r="750" spans="1:26" ht="15.75" customHeight="1" x14ac:dyDescent="0.35">
      <c r="A750" s="261"/>
      <c r="B750" s="261"/>
      <c r="C750" s="261"/>
      <c r="D750" s="261"/>
      <c r="E750" s="261"/>
      <c r="F750" s="261"/>
      <c r="G750" s="261"/>
      <c r="H750" s="261"/>
      <c r="I750" s="261"/>
      <c r="J750" s="261"/>
      <c r="K750" s="261"/>
      <c r="L750" s="262"/>
      <c r="M750" s="261"/>
      <c r="N750" s="262"/>
      <c r="O750" s="263"/>
      <c r="P750" s="263"/>
      <c r="Q750" s="264"/>
      <c r="R750" s="264"/>
      <c r="S750" s="264"/>
      <c r="T750" s="264"/>
      <c r="U750" s="264"/>
      <c r="V750" s="261"/>
      <c r="W750" s="261"/>
      <c r="X750" s="261"/>
      <c r="Y750" s="313"/>
      <c r="Z750" s="313"/>
    </row>
    <row r="751" spans="1:26" ht="15.75" customHeight="1" x14ac:dyDescent="0.35">
      <c r="A751" s="261"/>
      <c r="B751" s="261"/>
      <c r="C751" s="261"/>
      <c r="D751" s="261"/>
      <c r="E751" s="261"/>
      <c r="F751" s="261"/>
      <c r="G751" s="261"/>
      <c r="H751" s="261"/>
      <c r="I751" s="261"/>
      <c r="J751" s="261"/>
      <c r="K751" s="261"/>
      <c r="L751" s="262"/>
      <c r="M751" s="261"/>
      <c r="N751" s="262"/>
      <c r="O751" s="263"/>
      <c r="P751" s="263"/>
      <c r="Q751" s="264"/>
      <c r="R751" s="264"/>
      <c r="S751" s="264"/>
      <c r="T751" s="264"/>
      <c r="U751" s="264"/>
      <c r="V751" s="261"/>
      <c r="W751" s="261"/>
      <c r="X751" s="261"/>
      <c r="Y751" s="313"/>
      <c r="Z751" s="313"/>
    </row>
    <row r="752" spans="1:26" ht="15.75" customHeight="1" x14ac:dyDescent="0.35">
      <c r="A752" s="261"/>
      <c r="B752" s="261"/>
      <c r="C752" s="261"/>
      <c r="D752" s="261"/>
      <c r="E752" s="261"/>
      <c r="F752" s="261"/>
      <c r="G752" s="261"/>
      <c r="H752" s="261"/>
      <c r="I752" s="261"/>
      <c r="J752" s="261"/>
      <c r="K752" s="261"/>
      <c r="L752" s="262"/>
      <c r="M752" s="261"/>
      <c r="N752" s="262"/>
      <c r="O752" s="263"/>
      <c r="P752" s="263"/>
      <c r="Q752" s="264"/>
      <c r="R752" s="264"/>
      <c r="S752" s="264"/>
      <c r="T752" s="264"/>
      <c r="U752" s="264"/>
      <c r="V752" s="261"/>
      <c r="W752" s="261"/>
      <c r="X752" s="261"/>
      <c r="Y752" s="313"/>
      <c r="Z752" s="313"/>
    </row>
    <row r="753" spans="1:26" ht="15.75" customHeight="1" x14ac:dyDescent="0.35">
      <c r="A753" s="261"/>
      <c r="B753" s="261"/>
      <c r="C753" s="261"/>
      <c r="D753" s="261"/>
      <c r="E753" s="261"/>
      <c r="F753" s="261"/>
      <c r="G753" s="261"/>
      <c r="H753" s="261"/>
      <c r="I753" s="261"/>
      <c r="J753" s="261"/>
      <c r="K753" s="261"/>
      <c r="L753" s="262"/>
      <c r="M753" s="261"/>
      <c r="N753" s="262"/>
      <c r="O753" s="263"/>
      <c r="P753" s="263"/>
      <c r="Q753" s="264"/>
      <c r="R753" s="264"/>
      <c r="S753" s="264"/>
      <c r="T753" s="264"/>
      <c r="U753" s="264"/>
      <c r="V753" s="261"/>
      <c r="W753" s="261"/>
      <c r="X753" s="261"/>
      <c r="Y753" s="313"/>
      <c r="Z753" s="313"/>
    </row>
    <row r="754" spans="1:26" ht="15.75" customHeight="1" x14ac:dyDescent="0.35">
      <c r="A754" s="261"/>
      <c r="B754" s="261"/>
      <c r="C754" s="261"/>
      <c r="D754" s="261"/>
      <c r="E754" s="261"/>
      <c r="F754" s="261"/>
      <c r="G754" s="261"/>
      <c r="H754" s="261"/>
      <c r="I754" s="261"/>
      <c r="J754" s="261"/>
      <c r="K754" s="261"/>
      <c r="L754" s="262"/>
      <c r="M754" s="261"/>
      <c r="N754" s="262"/>
      <c r="O754" s="263"/>
      <c r="P754" s="263"/>
      <c r="Q754" s="264"/>
      <c r="R754" s="264"/>
      <c r="S754" s="264"/>
      <c r="T754" s="264"/>
      <c r="U754" s="264"/>
      <c r="V754" s="261"/>
      <c r="W754" s="261"/>
      <c r="X754" s="261"/>
      <c r="Y754" s="313"/>
      <c r="Z754" s="313"/>
    </row>
    <row r="755" spans="1:26" ht="15.75" customHeight="1" x14ac:dyDescent="0.35">
      <c r="A755" s="261"/>
      <c r="B755" s="261"/>
      <c r="C755" s="261"/>
      <c r="D755" s="261"/>
      <c r="E755" s="261"/>
      <c r="F755" s="261"/>
      <c r="G755" s="261"/>
      <c r="H755" s="261"/>
      <c r="I755" s="261"/>
      <c r="J755" s="261"/>
      <c r="K755" s="261"/>
      <c r="L755" s="262"/>
      <c r="M755" s="261"/>
      <c r="N755" s="262"/>
      <c r="O755" s="263"/>
      <c r="P755" s="263"/>
      <c r="Q755" s="264"/>
      <c r="R755" s="264"/>
      <c r="S755" s="264"/>
      <c r="T755" s="264"/>
      <c r="U755" s="264"/>
      <c r="V755" s="261"/>
      <c r="W755" s="261"/>
      <c r="X755" s="261"/>
      <c r="Y755" s="313"/>
      <c r="Z755" s="313"/>
    </row>
    <row r="756" spans="1:26" ht="15.75" customHeight="1" x14ac:dyDescent="0.35">
      <c r="A756" s="261"/>
      <c r="B756" s="261"/>
      <c r="C756" s="261"/>
      <c r="D756" s="261"/>
      <c r="E756" s="261"/>
      <c r="F756" s="261"/>
      <c r="G756" s="261"/>
      <c r="H756" s="261"/>
      <c r="I756" s="261"/>
      <c r="J756" s="261"/>
      <c r="K756" s="261"/>
      <c r="L756" s="262"/>
      <c r="M756" s="261"/>
      <c r="N756" s="262"/>
      <c r="O756" s="263"/>
      <c r="P756" s="263"/>
      <c r="Q756" s="264"/>
      <c r="R756" s="264"/>
      <c r="S756" s="264"/>
      <c r="T756" s="264"/>
      <c r="U756" s="264"/>
      <c r="V756" s="261"/>
      <c r="W756" s="261"/>
      <c r="X756" s="261"/>
      <c r="Y756" s="313"/>
      <c r="Z756" s="313"/>
    </row>
    <row r="757" spans="1:26" ht="15.75" customHeight="1" x14ac:dyDescent="0.35">
      <c r="A757" s="261"/>
      <c r="B757" s="261"/>
      <c r="C757" s="261"/>
      <c r="D757" s="261"/>
      <c r="E757" s="261"/>
      <c r="F757" s="261"/>
      <c r="G757" s="261"/>
      <c r="H757" s="261"/>
      <c r="I757" s="261"/>
      <c r="J757" s="261"/>
      <c r="K757" s="261"/>
      <c r="L757" s="262"/>
      <c r="M757" s="261"/>
      <c r="N757" s="262"/>
      <c r="O757" s="263"/>
      <c r="P757" s="263"/>
      <c r="Q757" s="264"/>
      <c r="R757" s="264"/>
      <c r="S757" s="264"/>
      <c r="T757" s="264"/>
      <c r="U757" s="264"/>
      <c r="V757" s="261"/>
      <c r="W757" s="261"/>
      <c r="X757" s="261"/>
      <c r="Y757" s="313"/>
      <c r="Z757" s="313"/>
    </row>
    <row r="758" spans="1:26" ht="15.75" customHeight="1" x14ac:dyDescent="0.35">
      <c r="A758" s="261"/>
      <c r="B758" s="261"/>
      <c r="C758" s="261"/>
      <c r="D758" s="261"/>
      <c r="E758" s="261"/>
      <c r="F758" s="261"/>
      <c r="G758" s="261"/>
      <c r="H758" s="261"/>
      <c r="I758" s="261"/>
      <c r="J758" s="261"/>
      <c r="K758" s="261"/>
      <c r="L758" s="262"/>
      <c r="M758" s="261"/>
      <c r="N758" s="262"/>
      <c r="O758" s="263"/>
      <c r="P758" s="263"/>
      <c r="Q758" s="264"/>
      <c r="R758" s="264"/>
      <c r="S758" s="264"/>
      <c r="T758" s="264"/>
      <c r="U758" s="264"/>
      <c r="V758" s="261"/>
      <c r="W758" s="261"/>
      <c r="X758" s="261"/>
      <c r="Y758" s="313"/>
      <c r="Z758" s="313"/>
    </row>
    <row r="759" spans="1:26" ht="15.75" customHeight="1" x14ac:dyDescent="0.35">
      <c r="A759" s="261"/>
      <c r="B759" s="261"/>
      <c r="C759" s="261"/>
      <c r="D759" s="261"/>
      <c r="E759" s="261"/>
      <c r="F759" s="261"/>
      <c r="G759" s="261"/>
      <c r="H759" s="261"/>
      <c r="I759" s="261"/>
      <c r="J759" s="261"/>
      <c r="K759" s="261"/>
      <c r="L759" s="262"/>
      <c r="M759" s="261"/>
      <c r="N759" s="262"/>
      <c r="O759" s="263"/>
      <c r="P759" s="263"/>
      <c r="Q759" s="264"/>
      <c r="R759" s="264"/>
      <c r="S759" s="264"/>
      <c r="T759" s="264"/>
      <c r="U759" s="264"/>
      <c r="V759" s="261"/>
      <c r="W759" s="261"/>
      <c r="X759" s="261"/>
      <c r="Y759" s="313"/>
      <c r="Z759" s="313"/>
    </row>
    <row r="760" spans="1:26" ht="15.75" customHeight="1" x14ac:dyDescent="0.35">
      <c r="A760" s="261"/>
      <c r="B760" s="261"/>
      <c r="C760" s="261"/>
      <c r="D760" s="261"/>
      <c r="E760" s="261"/>
      <c r="F760" s="261"/>
      <c r="G760" s="261"/>
      <c r="H760" s="261"/>
      <c r="I760" s="261"/>
      <c r="J760" s="261"/>
      <c r="K760" s="261"/>
      <c r="L760" s="262"/>
      <c r="M760" s="261"/>
      <c r="N760" s="262"/>
      <c r="O760" s="263"/>
      <c r="P760" s="263"/>
      <c r="Q760" s="264"/>
      <c r="R760" s="264"/>
      <c r="S760" s="264"/>
      <c r="T760" s="264"/>
      <c r="U760" s="264"/>
      <c r="V760" s="261"/>
      <c r="W760" s="261"/>
      <c r="X760" s="261"/>
      <c r="Y760" s="313"/>
      <c r="Z760" s="313"/>
    </row>
    <row r="761" spans="1:26" ht="15.75" customHeight="1" x14ac:dyDescent="0.35">
      <c r="A761" s="261"/>
      <c r="B761" s="261"/>
      <c r="C761" s="261"/>
      <c r="D761" s="261"/>
      <c r="E761" s="261"/>
      <c r="F761" s="261"/>
      <c r="G761" s="261"/>
      <c r="H761" s="261"/>
      <c r="I761" s="261"/>
      <c r="J761" s="261"/>
      <c r="K761" s="261"/>
      <c r="L761" s="262"/>
      <c r="M761" s="261"/>
      <c r="N761" s="262"/>
      <c r="O761" s="263"/>
      <c r="P761" s="263"/>
      <c r="Q761" s="264"/>
      <c r="R761" s="264"/>
      <c r="S761" s="264"/>
      <c r="T761" s="264"/>
      <c r="U761" s="264"/>
      <c r="V761" s="261"/>
      <c r="W761" s="261"/>
      <c r="X761" s="261"/>
      <c r="Y761" s="313"/>
      <c r="Z761" s="313"/>
    </row>
    <row r="762" spans="1:26" ht="15.75" customHeight="1" x14ac:dyDescent="0.35">
      <c r="A762" s="261"/>
      <c r="B762" s="261"/>
      <c r="C762" s="261"/>
      <c r="D762" s="261"/>
      <c r="E762" s="261"/>
      <c r="F762" s="261"/>
      <c r="G762" s="261"/>
      <c r="H762" s="261"/>
      <c r="I762" s="261"/>
      <c r="J762" s="261"/>
      <c r="K762" s="261"/>
      <c r="L762" s="262"/>
      <c r="M762" s="261"/>
      <c r="N762" s="262"/>
      <c r="O762" s="263"/>
      <c r="P762" s="263"/>
      <c r="Q762" s="264"/>
      <c r="R762" s="264"/>
      <c r="S762" s="264"/>
      <c r="T762" s="264"/>
      <c r="U762" s="264"/>
      <c r="V762" s="261"/>
      <c r="W762" s="261"/>
      <c r="X762" s="261"/>
      <c r="Y762" s="313"/>
      <c r="Z762" s="313"/>
    </row>
    <row r="763" spans="1:26" ht="15.75" customHeight="1" x14ac:dyDescent="0.35">
      <c r="A763" s="261"/>
      <c r="B763" s="261"/>
      <c r="C763" s="261"/>
      <c r="D763" s="261"/>
      <c r="E763" s="261"/>
      <c r="F763" s="261"/>
      <c r="G763" s="261"/>
      <c r="H763" s="261"/>
      <c r="I763" s="261"/>
      <c r="J763" s="261"/>
      <c r="K763" s="261"/>
      <c r="L763" s="262"/>
      <c r="M763" s="261"/>
      <c r="N763" s="262"/>
      <c r="O763" s="263"/>
      <c r="P763" s="263"/>
      <c r="Q763" s="264"/>
      <c r="R763" s="264"/>
      <c r="S763" s="264"/>
      <c r="T763" s="264"/>
      <c r="U763" s="264"/>
      <c r="V763" s="261"/>
      <c r="W763" s="261"/>
      <c r="X763" s="261"/>
      <c r="Y763" s="313"/>
      <c r="Z763" s="313"/>
    </row>
    <row r="764" spans="1:26" ht="15.75" customHeight="1" x14ac:dyDescent="0.35">
      <c r="A764" s="261"/>
      <c r="B764" s="261"/>
      <c r="C764" s="261"/>
      <c r="D764" s="261"/>
      <c r="E764" s="261"/>
      <c r="F764" s="261"/>
      <c r="G764" s="261"/>
      <c r="H764" s="261"/>
      <c r="I764" s="261"/>
      <c r="J764" s="261"/>
      <c r="K764" s="261"/>
      <c r="L764" s="262"/>
      <c r="M764" s="261"/>
      <c r="N764" s="262"/>
      <c r="O764" s="263"/>
      <c r="P764" s="263"/>
      <c r="Q764" s="264"/>
      <c r="R764" s="264"/>
      <c r="S764" s="264"/>
      <c r="T764" s="264"/>
      <c r="U764" s="264"/>
      <c r="V764" s="261"/>
      <c r="W764" s="261"/>
      <c r="X764" s="261"/>
      <c r="Y764" s="313"/>
      <c r="Z764" s="313"/>
    </row>
    <row r="765" spans="1:26" ht="15.75" customHeight="1" x14ac:dyDescent="0.35">
      <c r="A765" s="261"/>
      <c r="B765" s="261"/>
      <c r="C765" s="261"/>
      <c r="D765" s="261"/>
      <c r="E765" s="261"/>
      <c r="F765" s="261"/>
      <c r="G765" s="261"/>
      <c r="H765" s="261"/>
      <c r="I765" s="261"/>
      <c r="J765" s="261"/>
      <c r="K765" s="261"/>
      <c r="L765" s="262"/>
      <c r="M765" s="261"/>
      <c r="N765" s="262"/>
      <c r="O765" s="263"/>
      <c r="P765" s="263"/>
      <c r="Q765" s="264"/>
      <c r="R765" s="264"/>
      <c r="S765" s="264"/>
      <c r="T765" s="264"/>
      <c r="U765" s="264"/>
      <c r="V765" s="261"/>
      <c r="W765" s="261"/>
      <c r="X765" s="261"/>
      <c r="Y765" s="313"/>
      <c r="Z765" s="313"/>
    </row>
    <row r="766" spans="1:26" ht="15.75" customHeight="1" x14ac:dyDescent="0.35">
      <c r="A766" s="261"/>
      <c r="B766" s="261"/>
      <c r="C766" s="261"/>
      <c r="D766" s="261"/>
      <c r="E766" s="261"/>
      <c r="F766" s="261"/>
      <c r="G766" s="261"/>
      <c r="H766" s="261"/>
      <c r="I766" s="261"/>
      <c r="J766" s="261"/>
      <c r="K766" s="261"/>
      <c r="L766" s="262"/>
      <c r="M766" s="261"/>
      <c r="N766" s="262"/>
      <c r="O766" s="263"/>
      <c r="P766" s="263"/>
      <c r="Q766" s="264"/>
      <c r="R766" s="264"/>
      <c r="S766" s="264"/>
      <c r="T766" s="264"/>
      <c r="U766" s="264"/>
      <c r="V766" s="261"/>
      <c r="W766" s="261"/>
      <c r="X766" s="261"/>
      <c r="Y766" s="313"/>
      <c r="Z766" s="313"/>
    </row>
    <row r="767" spans="1:26" ht="15.75" customHeight="1" x14ac:dyDescent="0.35">
      <c r="A767" s="261"/>
      <c r="B767" s="261"/>
      <c r="C767" s="261"/>
      <c r="D767" s="261"/>
      <c r="E767" s="261"/>
      <c r="F767" s="261"/>
      <c r="G767" s="261"/>
      <c r="H767" s="261"/>
      <c r="I767" s="261"/>
      <c r="J767" s="261"/>
      <c r="K767" s="261"/>
      <c r="L767" s="262"/>
      <c r="M767" s="261"/>
      <c r="N767" s="262"/>
      <c r="O767" s="263"/>
      <c r="P767" s="263"/>
      <c r="Q767" s="264"/>
      <c r="R767" s="264"/>
      <c r="S767" s="264"/>
      <c r="T767" s="264"/>
      <c r="U767" s="264"/>
      <c r="V767" s="261"/>
      <c r="W767" s="261"/>
      <c r="X767" s="261"/>
      <c r="Y767" s="313"/>
      <c r="Z767" s="313"/>
    </row>
    <row r="768" spans="1:26" ht="15.75" customHeight="1" x14ac:dyDescent="0.35">
      <c r="A768" s="261"/>
      <c r="B768" s="261"/>
      <c r="C768" s="261"/>
      <c r="D768" s="261"/>
      <c r="E768" s="261"/>
      <c r="F768" s="261"/>
      <c r="G768" s="261"/>
      <c r="H768" s="261"/>
      <c r="I768" s="261"/>
      <c r="J768" s="261"/>
      <c r="K768" s="261"/>
      <c r="L768" s="262"/>
      <c r="M768" s="261"/>
      <c r="N768" s="262"/>
      <c r="O768" s="263"/>
      <c r="P768" s="263"/>
      <c r="Q768" s="264"/>
      <c r="R768" s="264"/>
      <c r="S768" s="264"/>
      <c r="T768" s="264"/>
      <c r="U768" s="264"/>
      <c r="V768" s="261"/>
      <c r="W768" s="261"/>
      <c r="X768" s="261"/>
      <c r="Y768" s="313"/>
      <c r="Z768" s="313"/>
    </row>
    <row r="769" spans="1:26" ht="15.75" customHeight="1" x14ac:dyDescent="0.35">
      <c r="A769" s="261"/>
      <c r="B769" s="261"/>
      <c r="C769" s="261"/>
      <c r="D769" s="261"/>
      <c r="E769" s="261"/>
      <c r="F769" s="261"/>
      <c r="G769" s="261"/>
      <c r="H769" s="261"/>
      <c r="I769" s="261"/>
      <c r="J769" s="261"/>
      <c r="K769" s="261"/>
      <c r="L769" s="262"/>
      <c r="M769" s="261"/>
      <c r="N769" s="262"/>
      <c r="O769" s="263"/>
      <c r="P769" s="263"/>
      <c r="Q769" s="264"/>
      <c r="R769" s="264"/>
      <c r="S769" s="264"/>
      <c r="T769" s="264"/>
      <c r="U769" s="264"/>
      <c r="V769" s="261"/>
      <c r="W769" s="261"/>
      <c r="X769" s="261"/>
      <c r="Y769" s="313"/>
      <c r="Z769" s="313"/>
    </row>
    <row r="770" spans="1:26" ht="15.75" customHeight="1" x14ac:dyDescent="0.35">
      <c r="A770" s="261"/>
      <c r="B770" s="261"/>
      <c r="C770" s="261"/>
      <c r="D770" s="261"/>
      <c r="E770" s="261"/>
      <c r="F770" s="261"/>
      <c r="G770" s="261"/>
      <c r="H770" s="261"/>
      <c r="I770" s="261"/>
      <c r="J770" s="261"/>
      <c r="K770" s="261"/>
      <c r="L770" s="262"/>
      <c r="M770" s="261"/>
      <c r="N770" s="262"/>
      <c r="O770" s="263"/>
      <c r="P770" s="263"/>
      <c r="Q770" s="264"/>
      <c r="R770" s="264"/>
      <c r="S770" s="264"/>
      <c r="T770" s="264"/>
      <c r="U770" s="264"/>
      <c r="V770" s="261"/>
      <c r="W770" s="261"/>
      <c r="X770" s="261"/>
      <c r="Y770" s="313"/>
      <c r="Z770" s="313"/>
    </row>
    <row r="771" spans="1:26" ht="15.75" customHeight="1" x14ac:dyDescent="0.35">
      <c r="A771" s="261"/>
      <c r="B771" s="261"/>
      <c r="C771" s="261"/>
      <c r="D771" s="261"/>
      <c r="E771" s="261"/>
      <c r="F771" s="261"/>
      <c r="G771" s="261"/>
      <c r="H771" s="261"/>
      <c r="I771" s="261"/>
      <c r="J771" s="261"/>
      <c r="K771" s="261"/>
      <c r="L771" s="262"/>
      <c r="M771" s="261"/>
      <c r="N771" s="262"/>
      <c r="O771" s="263"/>
      <c r="P771" s="263"/>
      <c r="Q771" s="264"/>
      <c r="R771" s="264"/>
      <c r="S771" s="264"/>
      <c r="T771" s="264"/>
      <c r="U771" s="264"/>
      <c r="V771" s="261"/>
      <c r="W771" s="261"/>
      <c r="X771" s="261"/>
      <c r="Y771" s="313"/>
      <c r="Z771" s="313"/>
    </row>
    <row r="772" spans="1:26" ht="15.75" customHeight="1" x14ac:dyDescent="0.35">
      <c r="A772" s="261"/>
      <c r="B772" s="261"/>
      <c r="C772" s="261"/>
      <c r="D772" s="261"/>
      <c r="E772" s="261"/>
      <c r="F772" s="261"/>
      <c r="G772" s="261"/>
      <c r="H772" s="261"/>
      <c r="I772" s="261"/>
      <c r="J772" s="261"/>
      <c r="K772" s="261"/>
      <c r="L772" s="262"/>
      <c r="M772" s="261"/>
      <c r="N772" s="262"/>
      <c r="O772" s="263"/>
      <c r="P772" s="263"/>
      <c r="Q772" s="264"/>
      <c r="R772" s="264"/>
      <c r="S772" s="264"/>
      <c r="T772" s="264"/>
      <c r="U772" s="264"/>
      <c r="V772" s="261"/>
      <c r="W772" s="261"/>
      <c r="X772" s="261"/>
      <c r="Y772" s="313"/>
      <c r="Z772" s="313"/>
    </row>
    <row r="773" spans="1:26" ht="15.75" customHeight="1" x14ac:dyDescent="0.35">
      <c r="A773" s="261"/>
      <c r="B773" s="261"/>
      <c r="C773" s="261"/>
      <c r="D773" s="261"/>
      <c r="E773" s="261"/>
      <c r="F773" s="261"/>
      <c r="G773" s="261"/>
      <c r="H773" s="261"/>
      <c r="I773" s="261"/>
      <c r="J773" s="261"/>
      <c r="K773" s="261"/>
      <c r="L773" s="262"/>
      <c r="M773" s="261"/>
      <c r="N773" s="262"/>
      <c r="O773" s="263"/>
      <c r="P773" s="263"/>
      <c r="Q773" s="264"/>
      <c r="R773" s="264"/>
      <c r="S773" s="264"/>
      <c r="T773" s="264"/>
      <c r="U773" s="264"/>
      <c r="V773" s="261"/>
      <c r="W773" s="261"/>
      <c r="X773" s="261"/>
      <c r="Y773" s="313"/>
      <c r="Z773" s="313"/>
    </row>
    <row r="774" spans="1:26" ht="15.75" customHeight="1" x14ac:dyDescent="0.35">
      <c r="A774" s="261"/>
      <c r="B774" s="261"/>
      <c r="C774" s="261"/>
      <c r="D774" s="261"/>
      <c r="E774" s="261"/>
      <c r="F774" s="261"/>
      <c r="G774" s="261"/>
      <c r="H774" s="261"/>
      <c r="I774" s="261"/>
      <c r="J774" s="261"/>
      <c r="K774" s="261"/>
      <c r="L774" s="262"/>
      <c r="M774" s="261"/>
      <c r="N774" s="262"/>
      <c r="O774" s="263"/>
      <c r="P774" s="263"/>
      <c r="Q774" s="264"/>
      <c r="R774" s="264"/>
      <c r="S774" s="264"/>
      <c r="T774" s="264"/>
      <c r="U774" s="264"/>
      <c r="V774" s="261"/>
      <c r="W774" s="261"/>
      <c r="X774" s="261"/>
      <c r="Y774" s="313"/>
      <c r="Z774" s="313"/>
    </row>
    <row r="775" spans="1:26" ht="15.75" customHeight="1" x14ac:dyDescent="0.35">
      <c r="A775" s="261"/>
      <c r="B775" s="261"/>
      <c r="C775" s="261"/>
      <c r="D775" s="261"/>
      <c r="E775" s="261"/>
      <c r="F775" s="261"/>
      <c r="G775" s="261"/>
      <c r="H775" s="261"/>
      <c r="I775" s="261"/>
      <c r="J775" s="261"/>
      <c r="K775" s="261"/>
      <c r="L775" s="262"/>
      <c r="M775" s="261"/>
      <c r="N775" s="262"/>
      <c r="O775" s="263"/>
      <c r="P775" s="263"/>
      <c r="Q775" s="264"/>
      <c r="R775" s="264"/>
      <c r="S775" s="264"/>
      <c r="T775" s="264"/>
      <c r="U775" s="264"/>
      <c r="V775" s="261"/>
      <c r="W775" s="261"/>
      <c r="X775" s="261"/>
      <c r="Y775" s="313"/>
      <c r="Z775" s="313"/>
    </row>
    <row r="776" spans="1:26" ht="15.75" customHeight="1" x14ac:dyDescent="0.35">
      <c r="A776" s="261"/>
      <c r="B776" s="261"/>
      <c r="C776" s="261"/>
      <c r="D776" s="261"/>
      <c r="E776" s="261"/>
      <c r="F776" s="261"/>
      <c r="G776" s="261"/>
      <c r="H776" s="261"/>
      <c r="I776" s="261"/>
      <c r="J776" s="261"/>
      <c r="K776" s="261"/>
      <c r="L776" s="262"/>
      <c r="M776" s="261"/>
      <c r="N776" s="262"/>
      <c r="O776" s="263"/>
      <c r="P776" s="263"/>
      <c r="Q776" s="264"/>
      <c r="R776" s="264"/>
      <c r="S776" s="264"/>
      <c r="T776" s="264"/>
      <c r="U776" s="264"/>
      <c r="V776" s="261"/>
      <c r="W776" s="261"/>
      <c r="X776" s="261"/>
      <c r="Y776" s="313"/>
      <c r="Z776" s="313"/>
    </row>
    <row r="777" spans="1:26" ht="15.75" customHeight="1" x14ac:dyDescent="0.35">
      <c r="A777" s="261"/>
      <c r="B777" s="261"/>
      <c r="C777" s="261"/>
      <c r="D777" s="261"/>
      <c r="E777" s="261"/>
      <c r="F777" s="261"/>
      <c r="G777" s="261"/>
      <c r="H777" s="261"/>
      <c r="I777" s="261"/>
      <c r="J777" s="261"/>
      <c r="K777" s="261"/>
      <c r="L777" s="262"/>
      <c r="M777" s="261"/>
      <c r="N777" s="262"/>
      <c r="O777" s="263"/>
      <c r="P777" s="263"/>
      <c r="Q777" s="264"/>
      <c r="R777" s="264"/>
      <c r="S777" s="264"/>
      <c r="T777" s="264"/>
      <c r="U777" s="264"/>
      <c r="V777" s="261"/>
      <c r="W777" s="261"/>
      <c r="X777" s="261"/>
      <c r="Y777" s="313"/>
      <c r="Z777" s="313"/>
    </row>
    <row r="778" spans="1:26" ht="15.75" customHeight="1" x14ac:dyDescent="0.35">
      <c r="A778" s="261"/>
      <c r="B778" s="261"/>
      <c r="C778" s="261"/>
      <c r="D778" s="261"/>
      <c r="E778" s="261"/>
      <c r="F778" s="261"/>
      <c r="G778" s="261"/>
      <c r="H778" s="261"/>
      <c r="I778" s="261"/>
      <c r="J778" s="261"/>
      <c r="K778" s="261"/>
      <c r="L778" s="262"/>
      <c r="M778" s="261"/>
      <c r="N778" s="262"/>
      <c r="O778" s="263"/>
      <c r="P778" s="263"/>
      <c r="Q778" s="264"/>
      <c r="R778" s="264"/>
      <c r="S778" s="264"/>
      <c r="T778" s="264"/>
      <c r="U778" s="264"/>
      <c r="V778" s="261"/>
      <c r="W778" s="261"/>
      <c r="X778" s="261"/>
      <c r="Y778" s="313"/>
      <c r="Z778" s="313"/>
    </row>
    <row r="779" spans="1:26" ht="15.75" customHeight="1" x14ac:dyDescent="0.35">
      <c r="A779" s="261"/>
      <c r="B779" s="261"/>
      <c r="C779" s="261"/>
      <c r="D779" s="261"/>
      <c r="E779" s="261"/>
      <c r="F779" s="261"/>
      <c r="G779" s="261"/>
      <c r="H779" s="261"/>
      <c r="I779" s="261"/>
      <c r="J779" s="261"/>
      <c r="K779" s="261"/>
      <c r="L779" s="262"/>
      <c r="M779" s="261"/>
      <c r="N779" s="262"/>
      <c r="O779" s="263"/>
      <c r="P779" s="263"/>
      <c r="Q779" s="264"/>
      <c r="R779" s="264"/>
      <c r="S779" s="264"/>
      <c r="T779" s="264"/>
      <c r="U779" s="264"/>
      <c r="V779" s="261"/>
      <c r="W779" s="261"/>
      <c r="X779" s="261"/>
      <c r="Y779" s="313"/>
      <c r="Z779" s="313"/>
    </row>
    <row r="780" spans="1:26" ht="15.75" customHeight="1" x14ac:dyDescent="0.35">
      <c r="A780" s="261"/>
      <c r="B780" s="261"/>
      <c r="C780" s="261"/>
      <c r="D780" s="261"/>
      <c r="E780" s="261"/>
      <c r="F780" s="261"/>
      <c r="G780" s="261"/>
      <c r="H780" s="261"/>
      <c r="I780" s="261"/>
      <c r="J780" s="261"/>
      <c r="K780" s="261"/>
      <c r="L780" s="262"/>
      <c r="M780" s="261"/>
      <c r="N780" s="262"/>
      <c r="O780" s="263"/>
      <c r="P780" s="263"/>
      <c r="Q780" s="264"/>
      <c r="R780" s="264"/>
      <c r="S780" s="264"/>
      <c r="T780" s="264"/>
      <c r="U780" s="264"/>
      <c r="V780" s="261"/>
      <c r="W780" s="261"/>
      <c r="X780" s="261"/>
      <c r="Y780" s="313"/>
      <c r="Z780" s="313"/>
    </row>
    <row r="781" spans="1:26" ht="15.75" customHeight="1" x14ac:dyDescent="0.35">
      <c r="A781" s="261"/>
      <c r="B781" s="261"/>
      <c r="C781" s="261"/>
      <c r="D781" s="261"/>
      <c r="E781" s="261"/>
      <c r="F781" s="261"/>
      <c r="G781" s="261"/>
      <c r="H781" s="261"/>
      <c r="I781" s="261"/>
      <c r="J781" s="261"/>
      <c r="K781" s="261"/>
      <c r="L781" s="262"/>
      <c r="M781" s="261"/>
      <c r="N781" s="262"/>
      <c r="O781" s="263"/>
      <c r="P781" s="263"/>
      <c r="Q781" s="264"/>
      <c r="R781" s="264"/>
      <c r="S781" s="264"/>
      <c r="T781" s="264"/>
      <c r="U781" s="264"/>
      <c r="V781" s="261"/>
      <c r="W781" s="261"/>
      <c r="X781" s="261"/>
      <c r="Y781" s="313"/>
      <c r="Z781" s="313"/>
    </row>
    <row r="782" spans="1:26" ht="15.75" customHeight="1" x14ac:dyDescent="0.35">
      <c r="A782" s="261"/>
      <c r="B782" s="261"/>
      <c r="C782" s="261"/>
      <c r="D782" s="261"/>
      <c r="E782" s="261"/>
      <c r="F782" s="261"/>
      <c r="G782" s="261"/>
      <c r="H782" s="261"/>
      <c r="I782" s="261"/>
      <c r="J782" s="261"/>
      <c r="K782" s="261"/>
      <c r="L782" s="262"/>
      <c r="M782" s="261"/>
      <c r="N782" s="262"/>
      <c r="O782" s="263"/>
      <c r="P782" s="263"/>
      <c r="Q782" s="264"/>
      <c r="R782" s="264"/>
      <c r="S782" s="264"/>
      <c r="T782" s="264"/>
      <c r="U782" s="264"/>
      <c r="V782" s="261"/>
      <c r="W782" s="261"/>
      <c r="X782" s="261"/>
      <c r="Y782" s="313"/>
      <c r="Z782" s="313"/>
    </row>
    <row r="783" spans="1:26" ht="15.75" customHeight="1" x14ac:dyDescent="0.35">
      <c r="A783" s="261"/>
      <c r="B783" s="261"/>
      <c r="C783" s="261"/>
      <c r="D783" s="261"/>
      <c r="E783" s="261"/>
      <c r="F783" s="261"/>
      <c r="G783" s="261"/>
      <c r="H783" s="261"/>
      <c r="I783" s="261"/>
      <c r="J783" s="261"/>
      <c r="K783" s="261"/>
      <c r="L783" s="262"/>
      <c r="M783" s="261"/>
      <c r="N783" s="262"/>
      <c r="O783" s="263"/>
      <c r="P783" s="263"/>
      <c r="Q783" s="264"/>
      <c r="R783" s="264"/>
      <c r="S783" s="264"/>
      <c r="T783" s="264"/>
      <c r="U783" s="264"/>
      <c r="V783" s="261"/>
      <c r="W783" s="261"/>
      <c r="X783" s="261"/>
      <c r="Y783" s="313"/>
      <c r="Z783" s="313"/>
    </row>
    <row r="784" spans="1:26" ht="15.75" customHeight="1" x14ac:dyDescent="0.35">
      <c r="A784" s="261"/>
      <c r="B784" s="261"/>
      <c r="C784" s="261"/>
      <c r="D784" s="261"/>
      <c r="E784" s="261"/>
      <c r="F784" s="261"/>
      <c r="G784" s="261"/>
      <c r="H784" s="261"/>
      <c r="I784" s="261"/>
      <c r="J784" s="261"/>
      <c r="K784" s="261"/>
      <c r="L784" s="262"/>
      <c r="M784" s="261"/>
      <c r="N784" s="262"/>
      <c r="O784" s="263"/>
      <c r="P784" s="263"/>
      <c r="Q784" s="264"/>
      <c r="R784" s="264"/>
      <c r="S784" s="264"/>
      <c r="T784" s="264"/>
      <c r="U784" s="264"/>
      <c r="V784" s="261"/>
      <c r="W784" s="261"/>
      <c r="X784" s="261"/>
      <c r="Y784" s="313"/>
      <c r="Z784" s="313"/>
    </row>
    <row r="785" spans="1:26" ht="15.75" customHeight="1" x14ac:dyDescent="0.35">
      <c r="A785" s="261"/>
      <c r="B785" s="261"/>
      <c r="C785" s="261"/>
      <c r="D785" s="261"/>
      <c r="E785" s="261"/>
      <c r="F785" s="261"/>
      <c r="G785" s="261"/>
      <c r="H785" s="261"/>
      <c r="I785" s="261"/>
      <c r="J785" s="261"/>
      <c r="K785" s="261"/>
      <c r="L785" s="262"/>
      <c r="M785" s="261"/>
      <c r="N785" s="262"/>
      <c r="O785" s="263"/>
      <c r="P785" s="263"/>
      <c r="Q785" s="264"/>
      <c r="R785" s="264"/>
      <c r="S785" s="264"/>
      <c r="T785" s="264"/>
      <c r="U785" s="264"/>
      <c r="V785" s="261"/>
      <c r="W785" s="261"/>
      <c r="X785" s="261"/>
      <c r="Y785" s="313"/>
      <c r="Z785" s="313"/>
    </row>
    <row r="786" spans="1:26" ht="15.75" customHeight="1" x14ac:dyDescent="0.35">
      <c r="A786" s="261"/>
      <c r="B786" s="261"/>
      <c r="C786" s="261"/>
      <c r="D786" s="261"/>
      <c r="E786" s="261"/>
      <c r="F786" s="261"/>
      <c r="G786" s="261"/>
      <c r="H786" s="261"/>
      <c r="I786" s="261"/>
      <c r="J786" s="261"/>
      <c r="K786" s="261"/>
      <c r="L786" s="262"/>
      <c r="M786" s="261"/>
      <c r="N786" s="262"/>
      <c r="O786" s="263"/>
      <c r="P786" s="263"/>
      <c r="Q786" s="264"/>
      <c r="R786" s="264"/>
      <c r="S786" s="264"/>
      <c r="T786" s="264"/>
      <c r="U786" s="264"/>
      <c r="V786" s="261"/>
      <c r="W786" s="261"/>
      <c r="X786" s="261"/>
      <c r="Y786" s="313"/>
      <c r="Z786" s="313"/>
    </row>
    <row r="787" spans="1:26" ht="15.75" customHeight="1" x14ac:dyDescent="0.35">
      <c r="A787" s="261"/>
      <c r="B787" s="261"/>
      <c r="C787" s="261"/>
      <c r="D787" s="261"/>
      <c r="E787" s="261"/>
      <c r="F787" s="261"/>
      <c r="G787" s="261"/>
      <c r="H787" s="261"/>
      <c r="I787" s="261"/>
      <c r="J787" s="261"/>
      <c r="K787" s="261"/>
      <c r="L787" s="262"/>
      <c r="M787" s="261"/>
      <c r="N787" s="262"/>
      <c r="O787" s="263"/>
      <c r="P787" s="263"/>
      <c r="Q787" s="264"/>
      <c r="R787" s="264"/>
      <c r="S787" s="264"/>
      <c r="T787" s="264"/>
      <c r="U787" s="264"/>
      <c r="V787" s="261"/>
      <c r="W787" s="261"/>
      <c r="X787" s="261"/>
      <c r="Y787" s="313"/>
      <c r="Z787" s="313"/>
    </row>
    <row r="788" spans="1:26" ht="15.75" customHeight="1" x14ac:dyDescent="0.35">
      <c r="A788" s="261"/>
      <c r="B788" s="261"/>
      <c r="C788" s="261"/>
      <c r="D788" s="261"/>
      <c r="E788" s="261"/>
      <c r="F788" s="261"/>
      <c r="G788" s="261"/>
      <c r="H788" s="261"/>
      <c r="I788" s="261"/>
      <c r="J788" s="261"/>
      <c r="K788" s="261"/>
      <c r="L788" s="262"/>
      <c r="M788" s="261"/>
      <c r="N788" s="262"/>
      <c r="O788" s="263"/>
      <c r="P788" s="263"/>
      <c r="Q788" s="264"/>
      <c r="R788" s="264"/>
      <c r="S788" s="264"/>
      <c r="T788" s="264"/>
      <c r="U788" s="264"/>
      <c r="V788" s="261"/>
      <c r="W788" s="261"/>
      <c r="X788" s="261"/>
      <c r="Y788" s="313"/>
      <c r="Z788" s="313"/>
    </row>
    <row r="789" spans="1:26" ht="15.75" customHeight="1" x14ac:dyDescent="0.35">
      <c r="A789" s="261"/>
      <c r="B789" s="261"/>
      <c r="C789" s="261"/>
      <c r="D789" s="261"/>
      <c r="E789" s="261"/>
      <c r="F789" s="261"/>
      <c r="G789" s="261"/>
      <c r="H789" s="261"/>
      <c r="I789" s="261"/>
      <c r="J789" s="261"/>
      <c r="K789" s="261"/>
      <c r="L789" s="262"/>
      <c r="M789" s="261"/>
      <c r="N789" s="262"/>
      <c r="O789" s="263"/>
      <c r="P789" s="263"/>
      <c r="Q789" s="264"/>
      <c r="R789" s="264"/>
      <c r="S789" s="264"/>
      <c r="T789" s="264"/>
      <c r="U789" s="264"/>
      <c r="V789" s="261"/>
      <c r="W789" s="261"/>
      <c r="X789" s="261"/>
      <c r="Y789" s="313"/>
      <c r="Z789" s="313"/>
    </row>
    <row r="790" spans="1:26" ht="15.75" customHeight="1" x14ac:dyDescent="0.35">
      <c r="A790" s="261"/>
      <c r="B790" s="261"/>
      <c r="C790" s="261"/>
      <c r="D790" s="261"/>
      <c r="E790" s="261"/>
      <c r="F790" s="261"/>
      <c r="G790" s="261"/>
      <c r="H790" s="261"/>
      <c r="I790" s="261"/>
      <c r="J790" s="261"/>
      <c r="K790" s="261"/>
      <c r="L790" s="262"/>
      <c r="M790" s="261"/>
      <c r="N790" s="262"/>
      <c r="O790" s="263"/>
      <c r="P790" s="263"/>
      <c r="Q790" s="264"/>
      <c r="R790" s="264"/>
      <c r="S790" s="264"/>
      <c r="T790" s="264"/>
      <c r="U790" s="264"/>
      <c r="V790" s="261"/>
      <c r="W790" s="261"/>
      <c r="X790" s="261"/>
      <c r="Y790" s="313"/>
      <c r="Z790" s="313"/>
    </row>
    <row r="791" spans="1:26" ht="15.75" customHeight="1" x14ac:dyDescent="0.35">
      <c r="A791" s="261"/>
      <c r="B791" s="261"/>
      <c r="C791" s="261"/>
      <c r="D791" s="261"/>
      <c r="E791" s="261"/>
      <c r="F791" s="261"/>
      <c r="G791" s="261"/>
      <c r="H791" s="261"/>
      <c r="I791" s="261"/>
      <c r="J791" s="261"/>
      <c r="K791" s="261"/>
      <c r="L791" s="262"/>
      <c r="M791" s="261"/>
      <c r="N791" s="262"/>
      <c r="O791" s="263"/>
      <c r="P791" s="263"/>
      <c r="Q791" s="264"/>
      <c r="R791" s="264"/>
      <c r="S791" s="264"/>
      <c r="T791" s="264"/>
      <c r="U791" s="264"/>
      <c r="V791" s="261"/>
      <c r="W791" s="261"/>
      <c r="X791" s="261"/>
      <c r="Y791" s="313"/>
      <c r="Z791" s="313"/>
    </row>
    <row r="792" spans="1:26" ht="15.75" customHeight="1" x14ac:dyDescent="0.35">
      <c r="A792" s="261"/>
      <c r="B792" s="261"/>
      <c r="C792" s="261"/>
      <c r="D792" s="261"/>
      <c r="E792" s="261"/>
      <c r="F792" s="261"/>
      <c r="G792" s="261"/>
      <c r="H792" s="261"/>
      <c r="I792" s="261"/>
      <c r="J792" s="261"/>
      <c r="K792" s="261"/>
      <c r="L792" s="262"/>
      <c r="M792" s="261"/>
      <c r="N792" s="262"/>
      <c r="O792" s="263"/>
      <c r="P792" s="263"/>
      <c r="Q792" s="264"/>
      <c r="R792" s="264"/>
      <c r="S792" s="264"/>
      <c r="T792" s="264"/>
      <c r="U792" s="264"/>
      <c r="V792" s="261"/>
      <c r="W792" s="261"/>
      <c r="X792" s="261"/>
      <c r="Y792" s="313"/>
      <c r="Z792" s="313"/>
    </row>
    <row r="793" spans="1:26" ht="15.75" customHeight="1" x14ac:dyDescent="0.35">
      <c r="A793" s="261"/>
      <c r="B793" s="261"/>
      <c r="C793" s="261"/>
      <c r="D793" s="261"/>
      <c r="E793" s="261"/>
      <c r="F793" s="261"/>
      <c r="G793" s="261"/>
      <c r="H793" s="261"/>
      <c r="I793" s="261"/>
      <c r="J793" s="261"/>
      <c r="K793" s="261"/>
      <c r="L793" s="262"/>
      <c r="M793" s="261"/>
      <c r="N793" s="262"/>
      <c r="O793" s="263"/>
      <c r="P793" s="263"/>
      <c r="Q793" s="264"/>
      <c r="R793" s="264"/>
      <c r="S793" s="264"/>
      <c r="T793" s="264"/>
      <c r="U793" s="264"/>
      <c r="V793" s="261"/>
      <c r="W793" s="261"/>
      <c r="X793" s="261"/>
      <c r="Y793" s="313"/>
      <c r="Z793" s="313"/>
    </row>
    <row r="794" spans="1:26" ht="15.75" customHeight="1" x14ac:dyDescent="0.35">
      <c r="A794" s="261"/>
      <c r="B794" s="261"/>
      <c r="C794" s="261"/>
      <c r="D794" s="261"/>
      <c r="E794" s="261"/>
      <c r="F794" s="261"/>
      <c r="G794" s="261"/>
      <c r="H794" s="261"/>
      <c r="I794" s="261"/>
      <c r="J794" s="261"/>
      <c r="K794" s="261"/>
      <c r="L794" s="262"/>
      <c r="M794" s="261"/>
      <c r="N794" s="262"/>
      <c r="O794" s="263"/>
      <c r="P794" s="263"/>
      <c r="Q794" s="264"/>
      <c r="R794" s="264"/>
      <c r="S794" s="264"/>
      <c r="T794" s="264"/>
      <c r="U794" s="264"/>
      <c r="V794" s="261"/>
      <c r="W794" s="261"/>
      <c r="X794" s="261"/>
      <c r="Y794" s="313"/>
      <c r="Z794" s="313"/>
    </row>
    <row r="795" spans="1:26" ht="15.75" customHeight="1" x14ac:dyDescent="0.35">
      <c r="A795" s="261"/>
      <c r="B795" s="261"/>
      <c r="C795" s="261"/>
      <c r="D795" s="261"/>
      <c r="E795" s="261"/>
      <c r="F795" s="261"/>
      <c r="G795" s="261"/>
      <c r="H795" s="261"/>
      <c r="I795" s="261"/>
      <c r="J795" s="261"/>
      <c r="K795" s="261"/>
      <c r="L795" s="262"/>
      <c r="M795" s="261"/>
      <c r="N795" s="262"/>
      <c r="O795" s="263"/>
      <c r="P795" s="263"/>
      <c r="Q795" s="264"/>
      <c r="R795" s="264"/>
      <c r="S795" s="264"/>
      <c r="T795" s="264"/>
      <c r="U795" s="264"/>
      <c r="V795" s="261"/>
      <c r="W795" s="261"/>
      <c r="X795" s="261"/>
      <c r="Y795" s="313"/>
      <c r="Z795" s="313"/>
    </row>
    <row r="796" spans="1:26" ht="15.75" customHeight="1" x14ac:dyDescent="0.35">
      <c r="A796" s="261"/>
      <c r="B796" s="261"/>
      <c r="C796" s="261"/>
      <c r="D796" s="261"/>
      <c r="E796" s="261"/>
      <c r="F796" s="261"/>
      <c r="G796" s="261"/>
      <c r="H796" s="261"/>
      <c r="I796" s="261"/>
      <c r="J796" s="261"/>
      <c r="K796" s="261"/>
      <c r="L796" s="262"/>
      <c r="M796" s="261"/>
      <c r="N796" s="262"/>
      <c r="O796" s="263"/>
      <c r="P796" s="263"/>
      <c r="Q796" s="264"/>
      <c r="R796" s="264"/>
      <c r="S796" s="264"/>
      <c r="T796" s="264"/>
      <c r="U796" s="264"/>
      <c r="V796" s="261"/>
      <c r="W796" s="261"/>
      <c r="X796" s="261"/>
      <c r="Y796" s="313"/>
      <c r="Z796" s="313"/>
    </row>
    <row r="797" spans="1:26" ht="15.75" customHeight="1" x14ac:dyDescent="0.35">
      <c r="A797" s="261"/>
      <c r="B797" s="261"/>
      <c r="C797" s="261"/>
      <c r="D797" s="261"/>
      <c r="E797" s="261"/>
      <c r="F797" s="261"/>
      <c r="G797" s="261"/>
      <c r="H797" s="261"/>
      <c r="I797" s="261"/>
      <c r="J797" s="261"/>
      <c r="K797" s="261"/>
      <c r="L797" s="262"/>
      <c r="M797" s="261"/>
      <c r="N797" s="262"/>
      <c r="O797" s="263"/>
      <c r="P797" s="263"/>
      <c r="Q797" s="264"/>
      <c r="R797" s="264"/>
      <c r="S797" s="264"/>
      <c r="T797" s="264"/>
      <c r="U797" s="264"/>
      <c r="V797" s="261"/>
      <c r="W797" s="261"/>
      <c r="X797" s="261"/>
      <c r="Y797" s="313"/>
      <c r="Z797" s="313"/>
    </row>
    <row r="798" spans="1:26" ht="15.75" customHeight="1" x14ac:dyDescent="0.35">
      <c r="A798" s="261"/>
      <c r="B798" s="261"/>
      <c r="C798" s="261"/>
      <c r="D798" s="261"/>
      <c r="E798" s="261"/>
      <c r="F798" s="261"/>
      <c r="G798" s="261"/>
      <c r="H798" s="261"/>
      <c r="I798" s="261"/>
      <c r="J798" s="261"/>
      <c r="K798" s="261"/>
      <c r="L798" s="262"/>
      <c r="M798" s="261"/>
      <c r="N798" s="262"/>
      <c r="O798" s="263"/>
      <c r="P798" s="263"/>
      <c r="Q798" s="264"/>
      <c r="R798" s="264"/>
      <c r="S798" s="264"/>
      <c r="T798" s="264"/>
      <c r="U798" s="264"/>
      <c r="V798" s="261"/>
      <c r="W798" s="261"/>
      <c r="X798" s="261"/>
      <c r="Y798" s="313"/>
      <c r="Z798" s="313"/>
    </row>
    <row r="799" spans="1:26" ht="15.75" customHeight="1" x14ac:dyDescent="0.35">
      <c r="A799" s="261"/>
      <c r="B799" s="261"/>
      <c r="C799" s="261"/>
      <c r="D799" s="261"/>
      <c r="E799" s="261"/>
      <c r="F799" s="261"/>
      <c r="G799" s="261"/>
      <c r="H799" s="261"/>
      <c r="I799" s="261"/>
      <c r="J799" s="261"/>
      <c r="K799" s="261"/>
      <c r="L799" s="262"/>
      <c r="M799" s="261"/>
      <c r="N799" s="262"/>
      <c r="O799" s="263"/>
      <c r="P799" s="263"/>
      <c r="Q799" s="264"/>
      <c r="R799" s="264"/>
      <c r="S799" s="264"/>
      <c r="T799" s="264"/>
      <c r="U799" s="264"/>
      <c r="V799" s="261"/>
      <c r="W799" s="261"/>
      <c r="X799" s="261"/>
      <c r="Y799" s="313"/>
      <c r="Z799" s="313"/>
    </row>
    <row r="800" spans="1:26" ht="15.75" customHeight="1" x14ac:dyDescent="0.35">
      <c r="A800" s="261"/>
      <c r="B800" s="261"/>
      <c r="C800" s="261"/>
      <c r="D800" s="261"/>
      <c r="E800" s="261"/>
      <c r="F800" s="261"/>
      <c r="G800" s="261"/>
      <c r="H800" s="261"/>
      <c r="I800" s="261"/>
      <c r="J800" s="261"/>
      <c r="K800" s="261"/>
      <c r="L800" s="262"/>
      <c r="M800" s="261"/>
      <c r="N800" s="262"/>
      <c r="O800" s="263"/>
      <c r="P800" s="263"/>
      <c r="Q800" s="264"/>
      <c r="R800" s="264"/>
      <c r="S800" s="264"/>
      <c r="T800" s="264"/>
      <c r="U800" s="264"/>
      <c r="V800" s="261"/>
      <c r="W800" s="261"/>
      <c r="X800" s="261"/>
      <c r="Y800" s="313"/>
      <c r="Z800" s="313"/>
    </row>
    <row r="801" spans="1:26" ht="15.75" customHeight="1" x14ac:dyDescent="0.35">
      <c r="A801" s="261"/>
      <c r="B801" s="261"/>
      <c r="C801" s="261"/>
      <c r="D801" s="261"/>
      <c r="E801" s="261"/>
      <c r="F801" s="261"/>
      <c r="G801" s="261"/>
      <c r="H801" s="261"/>
      <c r="I801" s="261"/>
      <c r="J801" s="261"/>
      <c r="K801" s="261"/>
      <c r="L801" s="262"/>
      <c r="M801" s="261"/>
      <c r="N801" s="262"/>
      <c r="O801" s="263"/>
      <c r="P801" s="263"/>
      <c r="Q801" s="264"/>
      <c r="R801" s="264"/>
      <c r="S801" s="264"/>
      <c r="T801" s="264"/>
      <c r="U801" s="264"/>
      <c r="V801" s="261"/>
      <c r="W801" s="261"/>
      <c r="X801" s="261"/>
      <c r="Y801" s="313"/>
      <c r="Z801" s="313"/>
    </row>
    <row r="802" spans="1:26" ht="15.75" customHeight="1" x14ac:dyDescent="0.35">
      <c r="A802" s="261"/>
      <c r="B802" s="261"/>
      <c r="C802" s="261"/>
      <c r="D802" s="261"/>
      <c r="E802" s="261"/>
      <c r="F802" s="261"/>
      <c r="G802" s="261"/>
      <c r="H802" s="261"/>
      <c r="I802" s="261"/>
      <c r="J802" s="261"/>
      <c r="K802" s="261"/>
      <c r="L802" s="262"/>
      <c r="M802" s="261"/>
      <c r="N802" s="262"/>
      <c r="O802" s="263"/>
      <c r="P802" s="263"/>
      <c r="Q802" s="264"/>
      <c r="R802" s="264"/>
      <c r="S802" s="264"/>
      <c r="T802" s="264"/>
      <c r="U802" s="264"/>
      <c r="V802" s="261"/>
      <c r="W802" s="261"/>
      <c r="X802" s="261"/>
      <c r="Y802" s="313"/>
      <c r="Z802" s="313"/>
    </row>
    <row r="803" spans="1:26" ht="15.75" customHeight="1" x14ac:dyDescent="0.35">
      <c r="A803" s="261"/>
      <c r="B803" s="261"/>
      <c r="C803" s="261"/>
      <c r="D803" s="261"/>
      <c r="E803" s="261"/>
      <c r="F803" s="261"/>
      <c r="G803" s="261"/>
      <c r="H803" s="261"/>
      <c r="I803" s="261"/>
      <c r="J803" s="261"/>
      <c r="K803" s="261"/>
      <c r="L803" s="262"/>
      <c r="M803" s="261"/>
      <c r="N803" s="262"/>
      <c r="O803" s="263"/>
      <c r="P803" s="263"/>
      <c r="Q803" s="264"/>
      <c r="R803" s="264"/>
      <c r="S803" s="264"/>
      <c r="T803" s="264"/>
      <c r="U803" s="264"/>
      <c r="V803" s="261"/>
      <c r="W803" s="261"/>
      <c r="X803" s="261"/>
      <c r="Y803" s="313"/>
      <c r="Z803" s="313"/>
    </row>
    <row r="804" spans="1:26" ht="15.75" customHeight="1" x14ac:dyDescent="0.35">
      <c r="A804" s="261"/>
      <c r="B804" s="261"/>
      <c r="C804" s="261"/>
      <c r="D804" s="261"/>
      <c r="E804" s="261"/>
      <c r="F804" s="261"/>
      <c r="G804" s="261"/>
      <c r="H804" s="261"/>
      <c r="I804" s="261"/>
      <c r="J804" s="261"/>
      <c r="K804" s="261"/>
      <c r="L804" s="262"/>
      <c r="M804" s="261"/>
      <c r="N804" s="262"/>
      <c r="O804" s="263"/>
      <c r="P804" s="263"/>
      <c r="Q804" s="264"/>
      <c r="R804" s="264"/>
      <c r="S804" s="264"/>
      <c r="T804" s="264"/>
      <c r="U804" s="264"/>
      <c r="V804" s="261"/>
      <c r="W804" s="261"/>
      <c r="X804" s="261"/>
      <c r="Y804" s="313"/>
      <c r="Z804" s="313"/>
    </row>
    <row r="805" spans="1:26" ht="15.75" customHeight="1" x14ac:dyDescent="0.35">
      <c r="A805" s="261"/>
      <c r="B805" s="261"/>
      <c r="C805" s="261"/>
      <c r="D805" s="261"/>
      <c r="E805" s="261"/>
      <c r="F805" s="261"/>
      <c r="G805" s="261"/>
      <c r="H805" s="261"/>
      <c r="I805" s="261"/>
      <c r="J805" s="261"/>
      <c r="K805" s="261"/>
      <c r="L805" s="262"/>
      <c r="M805" s="261"/>
      <c r="N805" s="262"/>
      <c r="O805" s="263"/>
      <c r="P805" s="263"/>
      <c r="Q805" s="264"/>
      <c r="R805" s="264"/>
      <c r="S805" s="264"/>
      <c r="T805" s="264"/>
      <c r="U805" s="264"/>
      <c r="V805" s="261"/>
      <c r="W805" s="261"/>
      <c r="X805" s="261"/>
      <c r="Y805" s="313"/>
      <c r="Z805" s="313"/>
    </row>
    <row r="806" spans="1:26" ht="15.75" customHeight="1" x14ac:dyDescent="0.35">
      <c r="A806" s="261"/>
      <c r="B806" s="261"/>
      <c r="C806" s="261"/>
      <c r="D806" s="261"/>
      <c r="E806" s="261"/>
      <c r="F806" s="261"/>
      <c r="G806" s="261"/>
      <c r="H806" s="261"/>
      <c r="I806" s="261"/>
      <c r="J806" s="261"/>
      <c r="K806" s="261"/>
      <c r="L806" s="262"/>
      <c r="M806" s="261"/>
      <c r="N806" s="262"/>
      <c r="O806" s="263"/>
      <c r="P806" s="263"/>
      <c r="Q806" s="264"/>
      <c r="R806" s="264"/>
      <c r="S806" s="264"/>
      <c r="T806" s="264"/>
      <c r="U806" s="264"/>
      <c r="V806" s="261"/>
      <c r="W806" s="261"/>
      <c r="X806" s="261"/>
      <c r="Y806" s="313"/>
      <c r="Z806" s="313"/>
    </row>
    <row r="807" spans="1:26" ht="15.75" customHeight="1" x14ac:dyDescent="0.35">
      <c r="A807" s="261"/>
      <c r="B807" s="261"/>
      <c r="C807" s="261"/>
      <c r="D807" s="261"/>
      <c r="E807" s="261"/>
      <c r="F807" s="261"/>
      <c r="G807" s="261"/>
      <c r="H807" s="261"/>
      <c r="I807" s="261"/>
      <c r="J807" s="261"/>
      <c r="K807" s="261"/>
      <c r="L807" s="262"/>
      <c r="M807" s="261"/>
      <c r="N807" s="262"/>
      <c r="O807" s="263"/>
      <c r="P807" s="263"/>
      <c r="Q807" s="264"/>
      <c r="R807" s="264"/>
      <c r="S807" s="264"/>
      <c r="T807" s="264"/>
      <c r="U807" s="264"/>
      <c r="V807" s="261"/>
      <c r="W807" s="261"/>
      <c r="X807" s="261"/>
      <c r="Y807" s="313"/>
      <c r="Z807" s="313"/>
    </row>
    <row r="808" spans="1:26" ht="15.75" customHeight="1" x14ac:dyDescent="0.35">
      <c r="A808" s="261"/>
      <c r="B808" s="261"/>
      <c r="C808" s="261"/>
      <c r="D808" s="261"/>
      <c r="E808" s="261"/>
      <c r="F808" s="261"/>
      <c r="G808" s="261"/>
      <c r="H808" s="261"/>
      <c r="I808" s="261"/>
      <c r="J808" s="261"/>
      <c r="K808" s="261"/>
      <c r="L808" s="262"/>
      <c r="M808" s="261"/>
      <c r="N808" s="262"/>
      <c r="O808" s="263"/>
      <c r="P808" s="263"/>
      <c r="Q808" s="264"/>
      <c r="R808" s="264"/>
      <c r="S808" s="264"/>
      <c r="T808" s="264"/>
      <c r="U808" s="264"/>
      <c r="V808" s="261"/>
      <c r="W808" s="261"/>
      <c r="X808" s="261"/>
      <c r="Y808" s="313"/>
      <c r="Z808" s="313"/>
    </row>
    <row r="809" spans="1:26" ht="15.75" customHeight="1" x14ac:dyDescent="0.35">
      <c r="A809" s="261"/>
      <c r="B809" s="261"/>
      <c r="C809" s="261"/>
      <c r="D809" s="261"/>
      <c r="E809" s="261"/>
      <c r="F809" s="261"/>
      <c r="G809" s="261"/>
      <c r="H809" s="261"/>
      <c r="I809" s="261"/>
      <c r="J809" s="261"/>
      <c r="K809" s="261"/>
      <c r="L809" s="262"/>
      <c r="M809" s="261"/>
      <c r="N809" s="262"/>
      <c r="O809" s="263"/>
      <c r="P809" s="263"/>
      <c r="Q809" s="264"/>
      <c r="R809" s="264"/>
      <c r="S809" s="264"/>
      <c r="T809" s="264"/>
      <c r="U809" s="264"/>
      <c r="V809" s="261"/>
      <c r="W809" s="261"/>
      <c r="X809" s="261"/>
      <c r="Y809" s="313"/>
      <c r="Z809" s="313"/>
    </row>
    <row r="810" spans="1:26" ht="15.75" customHeight="1" x14ac:dyDescent="0.35">
      <c r="A810" s="261"/>
      <c r="B810" s="261"/>
      <c r="C810" s="261"/>
      <c r="D810" s="261"/>
      <c r="E810" s="261"/>
      <c r="F810" s="261"/>
      <c r="G810" s="261"/>
      <c r="H810" s="261"/>
      <c r="I810" s="261"/>
      <c r="J810" s="261"/>
      <c r="K810" s="261"/>
      <c r="L810" s="262"/>
      <c r="M810" s="261"/>
      <c r="N810" s="262"/>
      <c r="O810" s="263"/>
      <c r="P810" s="263"/>
      <c r="Q810" s="264"/>
      <c r="R810" s="264"/>
      <c r="S810" s="264"/>
      <c r="T810" s="264"/>
      <c r="U810" s="264"/>
      <c r="V810" s="261"/>
      <c r="W810" s="261"/>
      <c r="X810" s="261"/>
      <c r="Y810" s="313"/>
      <c r="Z810" s="313"/>
    </row>
    <row r="811" spans="1:26" ht="15.75" customHeight="1" x14ac:dyDescent="0.35">
      <c r="A811" s="261"/>
      <c r="B811" s="261"/>
      <c r="C811" s="261"/>
      <c r="D811" s="261"/>
      <c r="E811" s="261"/>
      <c r="F811" s="261"/>
      <c r="G811" s="261"/>
      <c r="H811" s="261"/>
      <c r="I811" s="261"/>
      <c r="J811" s="261"/>
      <c r="K811" s="261"/>
      <c r="L811" s="262"/>
      <c r="M811" s="261"/>
      <c r="N811" s="262"/>
      <c r="O811" s="263"/>
      <c r="P811" s="263"/>
      <c r="Q811" s="264"/>
      <c r="R811" s="264"/>
      <c r="S811" s="264"/>
      <c r="T811" s="264"/>
      <c r="U811" s="264"/>
      <c r="V811" s="261"/>
      <c r="W811" s="261"/>
      <c r="X811" s="261"/>
      <c r="Y811" s="313"/>
      <c r="Z811" s="313"/>
    </row>
    <row r="812" spans="1:26" ht="15.75" customHeight="1" x14ac:dyDescent="0.35">
      <c r="A812" s="261"/>
      <c r="B812" s="261"/>
      <c r="C812" s="261"/>
      <c r="D812" s="261"/>
      <c r="E812" s="261"/>
      <c r="F812" s="261"/>
      <c r="G812" s="261"/>
      <c r="H812" s="261"/>
      <c r="I812" s="261"/>
      <c r="J812" s="261"/>
      <c r="K812" s="261"/>
      <c r="L812" s="262"/>
      <c r="M812" s="261"/>
      <c r="N812" s="262"/>
      <c r="O812" s="263"/>
      <c r="P812" s="263"/>
      <c r="Q812" s="264"/>
      <c r="R812" s="264"/>
      <c r="S812" s="264"/>
      <c r="T812" s="264"/>
      <c r="U812" s="264"/>
      <c r="V812" s="261"/>
      <c r="W812" s="261"/>
      <c r="X812" s="261"/>
      <c r="Y812" s="313"/>
      <c r="Z812" s="313"/>
    </row>
    <row r="813" spans="1:26" ht="15.75" customHeight="1" x14ac:dyDescent="0.35">
      <c r="A813" s="261"/>
      <c r="B813" s="261"/>
      <c r="C813" s="261"/>
      <c r="D813" s="261"/>
      <c r="E813" s="261"/>
      <c r="F813" s="261"/>
      <c r="G813" s="261"/>
      <c r="H813" s="261"/>
      <c r="I813" s="261"/>
      <c r="J813" s="261"/>
      <c r="K813" s="261"/>
      <c r="L813" s="262"/>
      <c r="M813" s="261"/>
      <c r="N813" s="262"/>
      <c r="O813" s="263"/>
      <c r="P813" s="263"/>
      <c r="Q813" s="264"/>
      <c r="R813" s="264"/>
      <c r="S813" s="264"/>
      <c r="T813" s="264"/>
      <c r="U813" s="264"/>
      <c r="V813" s="261"/>
      <c r="W813" s="261"/>
      <c r="X813" s="261"/>
      <c r="Y813" s="313"/>
      <c r="Z813" s="313"/>
    </row>
    <row r="814" spans="1:26" ht="15.75" customHeight="1" x14ac:dyDescent="0.35">
      <c r="A814" s="261"/>
      <c r="B814" s="261"/>
      <c r="C814" s="261"/>
      <c r="D814" s="261"/>
      <c r="E814" s="261"/>
      <c r="F814" s="261"/>
      <c r="G814" s="261"/>
      <c r="H814" s="261"/>
      <c r="I814" s="261"/>
      <c r="J814" s="261"/>
      <c r="K814" s="261"/>
      <c r="L814" s="262"/>
      <c r="M814" s="261"/>
      <c r="N814" s="262"/>
      <c r="O814" s="263"/>
      <c r="P814" s="263"/>
      <c r="Q814" s="264"/>
      <c r="R814" s="264"/>
      <c r="S814" s="264"/>
      <c r="T814" s="264"/>
      <c r="U814" s="264"/>
      <c r="V814" s="261"/>
      <c r="W814" s="261"/>
      <c r="X814" s="261"/>
      <c r="Y814" s="313"/>
      <c r="Z814" s="313"/>
    </row>
    <row r="815" spans="1:26" ht="15.75" customHeight="1" x14ac:dyDescent="0.35">
      <c r="A815" s="261"/>
      <c r="B815" s="261"/>
      <c r="C815" s="261"/>
      <c r="D815" s="261"/>
      <c r="E815" s="261"/>
      <c r="F815" s="261"/>
      <c r="G815" s="261"/>
      <c r="H815" s="261"/>
      <c r="I815" s="261"/>
      <c r="J815" s="261"/>
      <c r="K815" s="261"/>
      <c r="L815" s="262"/>
      <c r="M815" s="261"/>
      <c r="N815" s="262"/>
      <c r="O815" s="263"/>
      <c r="P815" s="263"/>
      <c r="Q815" s="264"/>
      <c r="R815" s="264"/>
      <c r="S815" s="264"/>
      <c r="T815" s="264"/>
      <c r="U815" s="264"/>
      <c r="V815" s="261"/>
      <c r="W815" s="261"/>
      <c r="X815" s="261"/>
      <c r="Y815" s="313"/>
      <c r="Z815" s="313"/>
    </row>
    <row r="816" spans="1:26" ht="15.75" customHeight="1" x14ac:dyDescent="0.35">
      <c r="A816" s="261"/>
      <c r="B816" s="261"/>
      <c r="C816" s="261"/>
      <c r="D816" s="261"/>
      <c r="E816" s="261"/>
      <c r="F816" s="261"/>
      <c r="G816" s="261"/>
      <c r="H816" s="261"/>
      <c r="I816" s="261"/>
      <c r="J816" s="261"/>
      <c r="K816" s="261"/>
      <c r="L816" s="262"/>
      <c r="M816" s="261"/>
      <c r="N816" s="262"/>
      <c r="O816" s="263"/>
      <c r="P816" s="263"/>
      <c r="Q816" s="264"/>
      <c r="R816" s="264"/>
      <c r="S816" s="264"/>
      <c r="T816" s="264"/>
      <c r="U816" s="264"/>
      <c r="V816" s="261"/>
      <c r="W816" s="261"/>
      <c r="X816" s="261"/>
      <c r="Y816" s="313"/>
      <c r="Z816" s="313"/>
    </row>
    <row r="817" spans="1:26" ht="15.75" customHeight="1" x14ac:dyDescent="0.35">
      <c r="A817" s="261"/>
      <c r="B817" s="261"/>
      <c r="C817" s="261"/>
      <c r="D817" s="261"/>
      <c r="E817" s="261"/>
      <c r="F817" s="261"/>
      <c r="G817" s="261"/>
      <c r="H817" s="261"/>
      <c r="I817" s="261"/>
      <c r="J817" s="261"/>
      <c r="K817" s="261"/>
      <c r="L817" s="262"/>
      <c r="M817" s="261"/>
      <c r="N817" s="262"/>
      <c r="O817" s="263"/>
      <c r="P817" s="263"/>
      <c r="Q817" s="264"/>
      <c r="R817" s="264"/>
      <c r="S817" s="264"/>
      <c r="T817" s="264"/>
      <c r="U817" s="264"/>
      <c r="V817" s="261"/>
      <c r="W817" s="261"/>
      <c r="X817" s="261"/>
      <c r="Y817" s="313"/>
      <c r="Z817" s="313"/>
    </row>
    <row r="818" spans="1:26" ht="15.75" customHeight="1" x14ac:dyDescent="0.35">
      <c r="A818" s="261"/>
      <c r="B818" s="261"/>
      <c r="C818" s="261"/>
      <c r="D818" s="261"/>
      <c r="E818" s="261"/>
      <c r="F818" s="261"/>
      <c r="G818" s="261"/>
      <c r="H818" s="261"/>
      <c r="I818" s="261"/>
      <c r="J818" s="261"/>
      <c r="K818" s="261"/>
      <c r="L818" s="262"/>
      <c r="M818" s="261"/>
      <c r="N818" s="262"/>
      <c r="O818" s="263"/>
      <c r="P818" s="263"/>
      <c r="Q818" s="264"/>
      <c r="R818" s="264"/>
      <c r="S818" s="264"/>
      <c r="T818" s="264"/>
      <c r="U818" s="264"/>
      <c r="V818" s="261"/>
      <c r="W818" s="261"/>
      <c r="X818" s="261"/>
      <c r="Y818" s="313"/>
      <c r="Z818" s="313"/>
    </row>
    <row r="819" spans="1:26" ht="15.75" customHeight="1" x14ac:dyDescent="0.35">
      <c r="A819" s="261"/>
      <c r="B819" s="261"/>
      <c r="C819" s="261"/>
      <c r="D819" s="261"/>
      <c r="E819" s="261"/>
      <c r="F819" s="261"/>
      <c r="G819" s="261"/>
      <c r="H819" s="261"/>
      <c r="I819" s="261"/>
      <c r="J819" s="261"/>
      <c r="K819" s="261"/>
      <c r="L819" s="262"/>
      <c r="M819" s="261"/>
      <c r="N819" s="262"/>
      <c r="O819" s="263"/>
      <c r="P819" s="263"/>
      <c r="Q819" s="264"/>
      <c r="R819" s="264"/>
      <c r="S819" s="264"/>
      <c r="T819" s="264"/>
      <c r="U819" s="264"/>
      <c r="V819" s="261"/>
      <c r="W819" s="261"/>
      <c r="X819" s="261"/>
      <c r="Y819" s="313"/>
      <c r="Z819" s="313"/>
    </row>
    <row r="820" spans="1:26" ht="15.75" customHeight="1" x14ac:dyDescent="0.35">
      <c r="A820" s="261"/>
      <c r="B820" s="261"/>
      <c r="C820" s="261"/>
      <c r="D820" s="261"/>
      <c r="E820" s="261"/>
      <c r="F820" s="261"/>
      <c r="G820" s="261"/>
      <c r="H820" s="261"/>
      <c r="I820" s="261"/>
      <c r="J820" s="261"/>
      <c r="K820" s="261"/>
      <c r="L820" s="262"/>
      <c r="M820" s="261"/>
      <c r="N820" s="262"/>
      <c r="O820" s="263"/>
      <c r="P820" s="263"/>
      <c r="Q820" s="264"/>
      <c r="R820" s="264"/>
      <c r="S820" s="264"/>
      <c r="T820" s="264"/>
      <c r="U820" s="264"/>
      <c r="V820" s="261"/>
      <c r="W820" s="261"/>
      <c r="X820" s="261"/>
      <c r="Y820" s="313"/>
      <c r="Z820" s="313"/>
    </row>
    <row r="821" spans="1:26" ht="15.75" customHeight="1" x14ac:dyDescent="0.35">
      <c r="A821" s="261"/>
      <c r="B821" s="261"/>
      <c r="C821" s="261"/>
      <c r="D821" s="261"/>
      <c r="E821" s="261"/>
      <c r="F821" s="261"/>
      <c r="G821" s="261"/>
      <c r="H821" s="261"/>
      <c r="I821" s="261"/>
      <c r="J821" s="261"/>
      <c r="K821" s="261"/>
      <c r="L821" s="262"/>
      <c r="M821" s="261"/>
      <c r="N821" s="262"/>
      <c r="O821" s="263"/>
      <c r="P821" s="263"/>
      <c r="Q821" s="264"/>
      <c r="R821" s="264"/>
      <c r="S821" s="264"/>
      <c r="T821" s="264"/>
      <c r="U821" s="264"/>
      <c r="V821" s="261"/>
      <c r="W821" s="261"/>
      <c r="X821" s="261"/>
      <c r="Y821" s="313"/>
      <c r="Z821" s="313"/>
    </row>
    <row r="822" spans="1:26" ht="15.75" customHeight="1" x14ac:dyDescent="0.35">
      <c r="A822" s="261"/>
      <c r="B822" s="261"/>
      <c r="C822" s="261"/>
      <c r="D822" s="261"/>
      <c r="E822" s="261"/>
      <c r="F822" s="261"/>
      <c r="G822" s="261"/>
      <c r="H822" s="261"/>
      <c r="I822" s="261"/>
      <c r="J822" s="261"/>
      <c r="K822" s="261"/>
      <c r="L822" s="262"/>
      <c r="M822" s="261"/>
      <c r="N822" s="262"/>
      <c r="O822" s="263"/>
      <c r="P822" s="263"/>
      <c r="Q822" s="264"/>
      <c r="R822" s="264"/>
      <c r="S822" s="264"/>
      <c r="T822" s="264"/>
      <c r="U822" s="264"/>
      <c r="V822" s="261"/>
      <c r="W822" s="261"/>
      <c r="X822" s="261"/>
      <c r="Y822" s="313"/>
      <c r="Z822" s="313"/>
    </row>
    <row r="823" spans="1:26" ht="15.75" customHeight="1" x14ac:dyDescent="0.35">
      <c r="A823" s="261"/>
      <c r="B823" s="261"/>
      <c r="C823" s="261"/>
      <c r="D823" s="261"/>
      <c r="E823" s="261"/>
      <c r="F823" s="261"/>
      <c r="G823" s="261"/>
      <c r="H823" s="261"/>
      <c r="I823" s="261"/>
      <c r="J823" s="261"/>
      <c r="K823" s="261"/>
      <c r="L823" s="262"/>
      <c r="M823" s="261"/>
      <c r="N823" s="262"/>
      <c r="O823" s="263"/>
      <c r="P823" s="263"/>
      <c r="Q823" s="264"/>
      <c r="R823" s="264"/>
      <c r="S823" s="264"/>
      <c r="T823" s="264"/>
      <c r="U823" s="264"/>
      <c r="V823" s="261"/>
      <c r="W823" s="261"/>
      <c r="X823" s="261"/>
      <c r="Y823" s="313"/>
      <c r="Z823" s="313"/>
    </row>
    <row r="824" spans="1:26" ht="15.75" customHeight="1" x14ac:dyDescent="0.35">
      <c r="A824" s="261"/>
      <c r="B824" s="261"/>
      <c r="C824" s="261"/>
      <c r="D824" s="261"/>
      <c r="E824" s="261"/>
      <c r="F824" s="261"/>
      <c r="G824" s="261"/>
      <c r="H824" s="261"/>
      <c r="I824" s="261"/>
      <c r="J824" s="261"/>
      <c r="K824" s="261"/>
      <c r="L824" s="262"/>
      <c r="M824" s="261"/>
      <c r="N824" s="262"/>
      <c r="O824" s="263"/>
      <c r="P824" s="263"/>
      <c r="Q824" s="264"/>
      <c r="R824" s="264"/>
      <c r="S824" s="264"/>
      <c r="T824" s="264"/>
      <c r="U824" s="264"/>
      <c r="V824" s="261"/>
      <c r="W824" s="261"/>
      <c r="X824" s="261"/>
      <c r="Y824" s="313"/>
      <c r="Z824" s="313"/>
    </row>
    <row r="825" spans="1:26" ht="15.75" customHeight="1" x14ac:dyDescent="0.35">
      <c r="A825" s="261"/>
      <c r="B825" s="261"/>
      <c r="C825" s="261"/>
      <c r="D825" s="261"/>
      <c r="E825" s="261"/>
      <c r="F825" s="261"/>
      <c r="G825" s="261"/>
      <c r="H825" s="261"/>
      <c r="I825" s="261"/>
      <c r="J825" s="261"/>
      <c r="K825" s="261"/>
      <c r="L825" s="262"/>
      <c r="M825" s="261"/>
      <c r="N825" s="262"/>
      <c r="O825" s="263"/>
      <c r="P825" s="263"/>
      <c r="Q825" s="264"/>
      <c r="R825" s="264"/>
      <c r="S825" s="264"/>
      <c r="T825" s="264"/>
      <c r="U825" s="264"/>
      <c r="V825" s="261"/>
      <c r="W825" s="261"/>
      <c r="X825" s="261"/>
      <c r="Y825" s="313"/>
      <c r="Z825" s="313"/>
    </row>
    <row r="826" spans="1:26" ht="15.75" customHeight="1" x14ac:dyDescent="0.35">
      <c r="A826" s="261"/>
      <c r="B826" s="261"/>
      <c r="C826" s="261"/>
      <c r="D826" s="261"/>
      <c r="E826" s="261"/>
      <c r="F826" s="261"/>
      <c r="G826" s="261"/>
      <c r="H826" s="261"/>
      <c r="I826" s="261"/>
      <c r="J826" s="261"/>
      <c r="K826" s="261"/>
      <c r="L826" s="262"/>
      <c r="M826" s="261"/>
      <c r="N826" s="262"/>
      <c r="O826" s="263"/>
      <c r="P826" s="263"/>
      <c r="Q826" s="264"/>
      <c r="R826" s="264"/>
      <c r="S826" s="264"/>
      <c r="T826" s="264"/>
      <c r="U826" s="264"/>
      <c r="V826" s="261"/>
      <c r="W826" s="261"/>
      <c r="X826" s="261"/>
      <c r="Y826" s="313"/>
      <c r="Z826" s="313"/>
    </row>
    <row r="827" spans="1:26" ht="15.75" customHeight="1" x14ac:dyDescent="0.35">
      <c r="A827" s="261"/>
      <c r="B827" s="261"/>
      <c r="C827" s="261"/>
      <c r="D827" s="261"/>
      <c r="E827" s="261"/>
      <c r="F827" s="261"/>
      <c r="G827" s="261"/>
      <c r="H827" s="261"/>
      <c r="I827" s="261"/>
      <c r="J827" s="261"/>
      <c r="K827" s="261"/>
      <c r="L827" s="262"/>
      <c r="M827" s="261"/>
      <c r="N827" s="262"/>
      <c r="O827" s="263"/>
      <c r="P827" s="263"/>
      <c r="Q827" s="264"/>
      <c r="R827" s="264"/>
      <c r="S827" s="264"/>
      <c r="T827" s="264"/>
      <c r="U827" s="264"/>
      <c r="V827" s="261"/>
      <c r="W827" s="261"/>
      <c r="X827" s="261"/>
      <c r="Y827" s="313"/>
      <c r="Z827" s="313"/>
    </row>
    <row r="828" spans="1:26" ht="15.75" customHeight="1" x14ac:dyDescent="0.35">
      <c r="A828" s="261"/>
      <c r="B828" s="261"/>
      <c r="C828" s="261"/>
      <c r="D828" s="261"/>
      <c r="E828" s="261"/>
      <c r="F828" s="261"/>
      <c r="G828" s="261"/>
      <c r="H828" s="261"/>
      <c r="I828" s="261"/>
      <c r="J828" s="261"/>
      <c r="K828" s="261"/>
      <c r="L828" s="262"/>
      <c r="M828" s="261"/>
      <c r="N828" s="262"/>
      <c r="O828" s="263"/>
      <c r="P828" s="263"/>
      <c r="Q828" s="264"/>
      <c r="R828" s="264"/>
      <c r="S828" s="264"/>
      <c r="T828" s="264"/>
      <c r="U828" s="264"/>
      <c r="V828" s="261"/>
      <c r="W828" s="261"/>
      <c r="X828" s="261"/>
      <c r="Y828" s="313"/>
      <c r="Z828" s="313"/>
    </row>
    <row r="829" spans="1:26" ht="15.75" customHeight="1" x14ac:dyDescent="0.35">
      <c r="A829" s="261"/>
      <c r="B829" s="261"/>
      <c r="C829" s="261"/>
      <c r="D829" s="261"/>
      <c r="E829" s="261"/>
      <c r="F829" s="261"/>
      <c r="G829" s="261"/>
      <c r="H829" s="261"/>
      <c r="I829" s="261"/>
      <c r="J829" s="261"/>
      <c r="K829" s="261"/>
      <c r="L829" s="262"/>
      <c r="M829" s="261"/>
      <c r="N829" s="262"/>
      <c r="O829" s="263"/>
      <c r="P829" s="263"/>
      <c r="Q829" s="264"/>
      <c r="R829" s="264"/>
      <c r="S829" s="264"/>
      <c r="T829" s="264"/>
      <c r="U829" s="264"/>
      <c r="V829" s="261"/>
      <c r="W829" s="261"/>
      <c r="X829" s="261"/>
      <c r="Y829" s="313"/>
      <c r="Z829" s="313"/>
    </row>
    <row r="830" spans="1:26" ht="15.75" customHeight="1" x14ac:dyDescent="0.35">
      <c r="A830" s="261"/>
      <c r="B830" s="261"/>
      <c r="C830" s="261"/>
      <c r="D830" s="261"/>
      <c r="E830" s="261"/>
      <c r="F830" s="261"/>
      <c r="G830" s="261"/>
      <c r="H830" s="261"/>
      <c r="I830" s="261"/>
      <c r="J830" s="261"/>
      <c r="K830" s="261"/>
      <c r="L830" s="262"/>
      <c r="M830" s="261"/>
      <c r="N830" s="262"/>
      <c r="O830" s="263"/>
      <c r="P830" s="263"/>
      <c r="Q830" s="264"/>
      <c r="R830" s="264"/>
      <c r="S830" s="264"/>
      <c r="T830" s="264"/>
      <c r="U830" s="264"/>
      <c r="V830" s="261"/>
      <c r="W830" s="261"/>
      <c r="X830" s="261"/>
      <c r="Y830" s="313"/>
      <c r="Z830" s="313"/>
    </row>
    <row r="831" spans="1:26" ht="15.75" customHeight="1" x14ac:dyDescent="0.35">
      <c r="A831" s="261"/>
      <c r="B831" s="261"/>
      <c r="C831" s="261"/>
      <c r="D831" s="261"/>
      <c r="E831" s="261"/>
      <c r="F831" s="261"/>
      <c r="G831" s="261"/>
      <c r="H831" s="261"/>
      <c r="I831" s="261"/>
      <c r="J831" s="261"/>
      <c r="K831" s="261"/>
      <c r="L831" s="262"/>
      <c r="M831" s="261"/>
      <c r="N831" s="262"/>
      <c r="O831" s="263"/>
      <c r="P831" s="263"/>
      <c r="Q831" s="264"/>
      <c r="R831" s="264"/>
      <c r="S831" s="264"/>
      <c r="T831" s="264"/>
      <c r="U831" s="264"/>
      <c r="V831" s="261"/>
      <c r="W831" s="261"/>
      <c r="X831" s="261"/>
      <c r="Y831" s="313"/>
      <c r="Z831" s="313"/>
    </row>
    <row r="832" spans="1:26" ht="15.75" customHeight="1" x14ac:dyDescent="0.35">
      <c r="A832" s="261"/>
      <c r="B832" s="261"/>
      <c r="C832" s="261"/>
      <c r="D832" s="261"/>
      <c r="E832" s="261"/>
      <c r="F832" s="261"/>
      <c r="G832" s="261"/>
      <c r="H832" s="261"/>
      <c r="I832" s="261"/>
      <c r="J832" s="261"/>
      <c r="K832" s="261"/>
      <c r="L832" s="262"/>
      <c r="M832" s="261"/>
      <c r="N832" s="262"/>
      <c r="O832" s="263"/>
      <c r="P832" s="263"/>
      <c r="Q832" s="264"/>
      <c r="R832" s="264"/>
      <c r="S832" s="264"/>
      <c r="T832" s="264"/>
      <c r="U832" s="264"/>
      <c r="V832" s="261"/>
      <c r="W832" s="261"/>
      <c r="X832" s="261"/>
      <c r="Y832" s="313"/>
      <c r="Z832" s="313"/>
    </row>
    <row r="833" spans="1:26" ht="15.75" customHeight="1" x14ac:dyDescent="0.35">
      <c r="A833" s="261"/>
      <c r="B833" s="261"/>
      <c r="C833" s="261"/>
      <c r="D833" s="261"/>
      <c r="E833" s="261"/>
      <c r="F833" s="261"/>
      <c r="G833" s="261"/>
      <c r="H833" s="261"/>
      <c r="I833" s="261"/>
      <c r="J833" s="261"/>
      <c r="K833" s="261"/>
      <c r="L833" s="262"/>
      <c r="M833" s="261"/>
      <c r="N833" s="262"/>
      <c r="O833" s="263"/>
      <c r="P833" s="263"/>
      <c r="Q833" s="264"/>
      <c r="R833" s="264"/>
      <c r="S833" s="264"/>
      <c r="T833" s="264"/>
      <c r="U833" s="264"/>
      <c r="V833" s="261"/>
      <c r="W833" s="261"/>
      <c r="X833" s="261"/>
      <c r="Y833" s="313"/>
      <c r="Z833" s="313"/>
    </row>
    <row r="834" spans="1:26" ht="15.75" customHeight="1" x14ac:dyDescent="0.35">
      <c r="A834" s="261"/>
      <c r="B834" s="261"/>
      <c r="C834" s="261"/>
      <c r="D834" s="261"/>
      <c r="E834" s="261"/>
      <c r="F834" s="261"/>
      <c r="G834" s="261"/>
      <c r="H834" s="261"/>
      <c r="I834" s="261"/>
      <c r="J834" s="261"/>
      <c r="K834" s="261"/>
      <c r="L834" s="262"/>
      <c r="M834" s="261"/>
      <c r="N834" s="262"/>
      <c r="O834" s="263"/>
      <c r="P834" s="263"/>
      <c r="Q834" s="264"/>
      <c r="R834" s="264"/>
      <c r="S834" s="264"/>
      <c r="T834" s="264"/>
      <c r="U834" s="264"/>
      <c r="V834" s="261"/>
      <c r="W834" s="261"/>
      <c r="X834" s="261"/>
      <c r="Y834" s="313"/>
      <c r="Z834" s="313"/>
    </row>
    <row r="835" spans="1:26" ht="15.75" customHeight="1" x14ac:dyDescent="0.35">
      <c r="A835" s="261"/>
      <c r="B835" s="261"/>
      <c r="C835" s="261"/>
      <c r="D835" s="261"/>
      <c r="E835" s="261"/>
      <c r="F835" s="261"/>
      <c r="G835" s="261"/>
      <c r="H835" s="261"/>
      <c r="I835" s="261"/>
      <c r="J835" s="261"/>
      <c r="K835" s="261"/>
      <c r="L835" s="262"/>
      <c r="M835" s="261"/>
      <c r="N835" s="262"/>
      <c r="O835" s="263"/>
      <c r="P835" s="263"/>
      <c r="Q835" s="264"/>
      <c r="R835" s="264"/>
      <c r="S835" s="264"/>
      <c r="T835" s="264"/>
      <c r="U835" s="264"/>
      <c r="V835" s="261"/>
      <c r="W835" s="261"/>
      <c r="X835" s="261"/>
      <c r="Y835" s="313"/>
      <c r="Z835" s="313"/>
    </row>
    <row r="836" spans="1:26" ht="15.75" customHeight="1" x14ac:dyDescent="0.35">
      <c r="A836" s="261"/>
      <c r="B836" s="261"/>
      <c r="C836" s="261"/>
      <c r="D836" s="261"/>
      <c r="E836" s="261"/>
      <c r="F836" s="261"/>
      <c r="G836" s="261"/>
      <c r="H836" s="261"/>
      <c r="I836" s="261"/>
      <c r="J836" s="261"/>
      <c r="K836" s="261"/>
      <c r="L836" s="262"/>
      <c r="M836" s="261"/>
      <c r="N836" s="262"/>
      <c r="O836" s="263"/>
      <c r="P836" s="263"/>
      <c r="Q836" s="264"/>
      <c r="R836" s="264"/>
      <c r="S836" s="264"/>
      <c r="T836" s="264"/>
      <c r="U836" s="264"/>
      <c r="V836" s="261"/>
      <c r="W836" s="261"/>
      <c r="X836" s="261"/>
      <c r="Y836" s="313"/>
      <c r="Z836" s="313"/>
    </row>
    <row r="837" spans="1:26" ht="15.75" customHeight="1" x14ac:dyDescent="0.35">
      <c r="A837" s="261"/>
      <c r="B837" s="261"/>
      <c r="C837" s="261"/>
      <c r="D837" s="261"/>
      <c r="E837" s="261"/>
      <c r="F837" s="261"/>
      <c r="G837" s="261"/>
      <c r="H837" s="261"/>
      <c r="I837" s="261"/>
      <c r="J837" s="261"/>
      <c r="K837" s="261"/>
      <c r="L837" s="262"/>
      <c r="M837" s="261"/>
      <c r="N837" s="262"/>
      <c r="O837" s="263"/>
      <c r="P837" s="263"/>
      <c r="Q837" s="264"/>
      <c r="R837" s="264"/>
      <c r="S837" s="264"/>
      <c r="T837" s="264"/>
      <c r="U837" s="264"/>
      <c r="V837" s="261"/>
      <c r="W837" s="261"/>
      <c r="X837" s="261"/>
      <c r="Y837" s="313"/>
      <c r="Z837" s="313"/>
    </row>
    <row r="838" spans="1:26" ht="15.75" customHeight="1" x14ac:dyDescent="0.35">
      <c r="A838" s="261"/>
      <c r="B838" s="261"/>
      <c r="C838" s="261"/>
      <c r="D838" s="261"/>
      <c r="E838" s="261"/>
      <c r="F838" s="261"/>
      <c r="G838" s="261"/>
      <c r="H838" s="261"/>
      <c r="I838" s="261"/>
      <c r="J838" s="261"/>
      <c r="K838" s="261"/>
      <c r="L838" s="262"/>
      <c r="M838" s="261"/>
      <c r="N838" s="262"/>
      <c r="O838" s="263"/>
      <c r="P838" s="263"/>
      <c r="Q838" s="264"/>
      <c r="R838" s="264"/>
      <c r="S838" s="264"/>
      <c r="T838" s="264"/>
      <c r="U838" s="264"/>
      <c r="V838" s="261"/>
      <c r="W838" s="261"/>
      <c r="X838" s="261"/>
      <c r="Y838" s="313"/>
      <c r="Z838" s="313"/>
    </row>
    <row r="839" spans="1:26" ht="15.75" customHeight="1" x14ac:dyDescent="0.35">
      <c r="A839" s="261"/>
      <c r="B839" s="261"/>
      <c r="C839" s="261"/>
      <c r="D839" s="261"/>
      <c r="E839" s="261"/>
      <c r="F839" s="261"/>
      <c r="G839" s="261"/>
      <c r="H839" s="261"/>
      <c r="I839" s="261"/>
      <c r="J839" s="261"/>
      <c r="K839" s="261"/>
      <c r="L839" s="262"/>
      <c r="M839" s="261"/>
      <c r="N839" s="262"/>
      <c r="O839" s="263"/>
      <c r="P839" s="263"/>
      <c r="Q839" s="264"/>
      <c r="R839" s="264"/>
      <c r="S839" s="264"/>
      <c r="T839" s="264"/>
      <c r="U839" s="264"/>
      <c r="V839" s="261"/>
      <c r="W839" s="261"/>
      <c r="X839" s="261"/>
      <c r="Y839" s="313"/>
      <c r="Z839" s="313"/>
    </row>
    <row r="840" spans="1:26" ht="15.75" customHeight="1" x14ac:dyDescent="0.35">
      <c r="A840" s="261"/>
      <c r="B840" s="261"/>
      <c r="C840" s="261"/>
      <c r="D840" s="261"/>
      <c r="E840" s="261"/>
      <c r="F840" s="261"/>
      <c r="G840" s="261"/>
      <c r="H840" s="261"/>
      <c r="I840" s="261"/>
      <c r="J840" s="261"/>
      <c r="K840" s="261"/>
      <c r="L840" s="262"/>
      <c r="M840" s="261"/>
      <c r="N840" s="262"/>
      <c r="O840" s="263"/>
      <c r="P840" s="263"/>
      <c r="Q840" s="264"/>
      <c r="R840" s="264"/>
      <c r="S840" s="264"/>
      <c r="T840" s="264"/>
      <c r="U840" s="264"/>
      <c r="V840" s="261"/>
      <c r="W840" s="261"/>
      <c r="X840" s="261"/>
      <c r="Y840" s="313"/>
      <c r="Z840" s="313"/>
    </row>
    <row r="841" spans="1:26" ht="15.75" customHeight="1" x14ac:dyDescent="0.35">
      <c r="A841" s="261"/>
      <c r="B841" s="261"/>
      <c r="C841" s="261"/>
      <c r="D841" s="261"/>
      <c r="E841" s="261"/>
      <c r="F841" s="261"/>
      <c r="G841" s="261"/>
      <c r="H841" s="261"/>
      <c r="I841" s="261"/>
      <c r="J841" s="261"/>
      <c r="K841" s="261"/>
      <c r="L841" s="262"/>
      <c r="M841" s="261"/>
      <c r="N841" s="262"/>
      <c r="O841" s="263"/>
      <c r="P841" s="263"/>
      <c r="Q841" s="264"/>
      <c r="R841" s="264"/>
      <c r="S841" s="264"/>
      <c r="T841" s="264"/>
      <c r="U841" s="264"/>
      <c r="V841" s="261"/>
      <c r="W841" s="261"/>
      <c r="X841" s="261"/>
      <c r="Y841" s="313"/>
      <c r="Z841" s="313"/>
    </row>
    <row r="842" spans="1:26" ht="15.75" customHeight="1" x14ac:dyDescent="0.35">
      <c r="A842" s="261"/>
      <c r="B842" s="261"/>
      <c r="C842" s="261"/>
      <c r="D842" s="261"/>
      <c r="E842" s="261"/>
      <c r="F842" s="261"/>
      <c r="G842" s="261"/>
      <c r="H842" s="261"/>
      <c r="I842" s="261"/>
      <c r="J842" s="261"/>
      <c r="K842" s="261"/>
      <c r="L842" s="262"/>
      <c r="M842" s="261"/>
      <c r="N842" s="262"/>
      <c r="O842" s="263"/>
      <c r="P842" s="263"/>
      <c r="Q842" s="264"/>
      <c r="R842" s="264"/>
      <c r="S842" s="264"/>
      <c r="T842" s="264"/>
      <c r="U842" s="264"/>
      <c r="V842" s="261"/>
      <c r="W842" s="261"/>
      <c r="X842" s="261"/>
      <c r="Y842" s="313"/>
      <c r="Z842" s="313"/>
    </row>
    <row r="843" spans="1:26" ht="15.75" customHeight="1" x14ac:dyDescent="0.35">
      <c r="A843" s="261"/>
      <c r="B843" s="261"/>
      <c r="C843" s="261"/>
      <c r="D843" s="261"/>
      <c r="E843" s="261"/>
      <c r="F843" s="261"/>
      <c r="G843" s="261"/>
      <c r="H843" s="261"/>
      <c r="I843" s="261"/>
      <c r="J843" s="261"/>
      <c r="K843" s="261"/>
      <c r="L843" s="262"/>
      <c r="M843" s="261"/>
      <c r="N843" s="262"/>
      <c r="O843" s="263"/>
      <c r="P843" s="263"/>
      <c r="Q843" s="264"/>
      <c r="R843" s="264"/>
      <c r="S843" s="264"/>
      <c r="T843" s="264"/>
      <c r="U843" s="264"/>
      <c r="V843" s="261"/>
      <c r="W843" s="261"/>
      <c r="X843" s="261"/>
      <c r="Y843" s="313"/>
      <c r="Z843" s="313"/>
    </row>
    <row r="844" spans="1:26" ht="15.75" customHeight="1" x14ac:dyDescent="0.35">
      <c r="A844" s="261"/>
      <c r="B844" s="261"/>
      <c r="C844" s="261"/>
      <c r="D844" s="261"/>
      <c r="E844" s="261"/>
      <c r="F844" s="261"/>
      <c r="G844" s="261"/>
      <c r="H844" s="261"/>
      <c r="I844" s="261"/>
      <c r="J844" s="261"/>
      <c r="K844" s="261"/>
      <c r="L844" s="262"/>
      <c r="M844" s="261"/>
      <c r="N844" s="262"/>
      <c r="O844" s="263"/>
      <c r="P844" s="263"/>
      <c r="Q844" s="264"/>
      <c r="R844" s="264"/>
      <c r="S844" s="264"/>
      <c r="T844" s="264"/>
      <c r="U844" s="264"/>
      <c r="V844" s="261"/>
      <c r="W844" s="261"/>
      <c r="X844" s="261"/>
      <c r="Y844" s="313"/>
      <c r="Z844" s="313"/>
    </row>
    <row r="845" spans="1:26" ht="15.75" customHeight="1" x14ac:dyDescent="0.35">
      <c r="A845" s="261"/>
      <c r="B845" s="261"/>
      <c r="C845" s="261"/>
      <c r="D845" s="261"/>
      <c r="E845" s="261"/>
      <c r="F845" s="261"/>
      <c r="G845" s="261"/>
      <c r="H845" s="261"/>
      <c r="I845" s="261"/>
      <c r="J845" s="261"/>
      <c r="K845" s="261"/>
      <c r="L845" s="262"/>
      <c r="M845" s="261"/>
      <c r="N845" s="262"/>
      <c r="O845" s="263"/>
      <c r="P845" s="263"/>
      <c r="Q845" s="264"/>
      <c r="R845" s="264"/>
      <c r="S845" s="264"/>
      <c r="T845" s="264"/>
      <c r="U845" s="264"/>
      <c r="V845" s="261"/>
      <c r="W845" s="261"/>
      <c r="X845" s="261"/>
      <c r="Y845" s="313"/>
      <c r="Z845" s="313"/>
    </row>
    <row r="846" spans="1:26" ht="15.75" customHeight="1" x14ac:dyDescent="0.35">
      <c r="A846" s="261"/>
      <c r="B846" s="261"/>
      <c r="C846" s="261"/>
      <c r="D846" s="261"/>
      <c r="E846" s="261"/>
      <c r="F846" s="261"/>
      <c r="G846" s="261"/>
      <c r="H846" s="261"/>
      <c r="I846" s="261"/>
      <c r="J846" s="261"/>
      <c r="K846" s="261"/>
      <c r="L846" s="262"/>
      <c r="M846" s="261"/>
      <c r="N846" s="262"/>
      <c r="O846" s="263"/>
      <c r="P846" s="263"/>
      <c r="Q846" s="264"/>
      <c r="R846" s="264"/>
      <c r="S846" s="264"/>
      <c r="T846" s="264"/>
      <c r="U846" s="264"/>
      <c r="V846" s="261"/>
      <c r="W846" s="261"/>
      <c r="X846" s="261"/>
      <c r="Y846" s="313"/>
      <c r="Z846" s="313"/>
    </row>
    <row r="847" spans="1:26" ht="15.75" customHeight="1" x14ac:dyDescent="0.35">
      <c r="A847" s="261"/>
      <c r="B847" s="261"/>
      <c r="C847" s="261"/>
      <c r="D847" s="261"/>
      <c r="E847" s="261"/>
      <c r="F847" s="261"/>
      <c r="G847" s="261"/>
      <c r="H847" s="261"/>
      <c r="I847" s="261"/>
      <c r="J847" s="261"/>
      <c r="K847" s="261"/>
      <c r="L847" s="262"/>
      <c r="M847" s="261"/>
      <c r="N847" s="262"/>
      <c r="O847" s="263"/>
      <c r="P847" s="263"/>
      <c r="Q847" s="264"/>
      <c r="R847" s="264"/>
      <c r="S847" s="264"/>
      <c r="T847" s="264"/>
      <c r="U847" s="264"/>
      <c r="V847" s="261"/>
      <c r="W847" s="261"/>
      <c r="X847" s="261"/>
      <c r="Y847" s="313"/>
      <c r="Z847" s="313"/>
    </row>
    <row r="848" spans="1:26" ht="15.75" customHeight="1" x14ac:dyDescent="0.35">
      <c r="A848" s="261"/>
      <c r="B848" s="261"/>
      <c r="C848" s="261"/>
      <c r="D848" s="261"/>
      <c r="E848" s="261"/>
      <c r="F848" s="261"/>
      <c r="G848" s="261"/>
      <c r="H848" s="261"/>
      <c r="I848" s="261"/>
      <c r="J848" s="261"/>
      <c r="K848" s="261"/>
      <c r="L848" s="262"/>
      <c r="M848" s="261"/>
      <c r="N848" s="262"/>
      <c r="O848" s="263"/>
      <c r="P848" s="263"/>
      <c r="Q848" s="264"/>
      <c r="R848" s="264"/>
      <c r="S848" s="264"/>
      <c r="T848" s="264"/>
      <c r="U848" s="264"/>
      <c r="V848" s="261"/>
      <c r="W848" s="261"/>
      <c r="X848" s="261"/>
      <c r="Y848" s="313"/>
      <c r="Z848" s="313"/>
    </row>
    <row r="849" spans="1:26" ht="15.75" customHeight="1" x14ac:dyDescent="0.35">
      <c r="A849" s="261"/>
      <c r="B849" s="261"/>
      <c r="C849" s="261"/>
      <c r="D849" s="261"/>
      <c r="E849" s="261"/>
      <c r="F849" s="261"/>
      <c r="G849" s="261"/>
      <c r="H849" s="261"/>
      <c r="I849" s="261"/>
      <c r="J849" s="261"/>
      <c r="K849" s="261"/>
      <c r="L849" s="262"/>
      <c r="M849" s="261"/>
      <c r="N849" s="262"/>
      <c r="O849" s="263"/>
      <c r="P849" s="263"/>
      <c r="Q849" s="264"/>
      <c r="R849" s="264"/>
      <c r="S849" s="264"/>
      <c r="T849" s="264"/>
      <c r="U849" s="264"/>
      <c r="V849" s="261"/>
      <c r="W849" s="261"/>
      <c r="X849" s="261"/>
      <c r="Y849" s="313"/>
      <c r="Z849" s="313"/>
    </row>
    <row r="850" spans="1:26" ht="15.75" customHeight="1" x14ac:dyDescent="0.35">
      <c r="A850" s="261"/>
      <c r="B850" s="261"/>
      <c r="C850" s="261"/>
      <c r="D850" s="261"/>
      <c r="E850" s="261"/>
      <c r="F850" s="261"/>
      <c r="G850" s="261"/>
      <c r="H850" s="261"/>
      <c r="I850" s="261"/>
      <c r="J850" s="261"/>
      <c r="K850" s="261"/>
      <c r="L850" s="262"/>
      <c r="M850" s="261"/>
      <c r="N850" s="262"/>
      <c r="O850" s="263"/>
      <c r="P850" s="263"/>
      <c r="Q850" s="264"/>
      <c r="R850" s="264"/>
      <c r="S850" s="264"/>
      <c r="T850" s="264"/>
      <c r="U850" s="264"/>
      <c r="V850" s="261"/>
      <c r="W850" s="261"/>
      <c r="X850" s="261"/>
      <c r="Y850" s="313"/>
      <c r="Z850" s="313"/>
    </row>
    <row r="851" spans="1:26" ht="15.75" customHeight="1" x14ac:dyDescent="0.35">
      <c r="A851" s="261"/>
      <c r="B851" s="261"/>
      <c r="C851" s="261"/>
      <c r="D851" s="261"/>
      <c r="E851" s="261"/>
      <c r="F851" s="261"/>
      <c r="G851" s="261"/>
      <c r="H851" s="261"/>
      <c r="I851" s="261"/>
      <c r="J851" s="261"/>
      <c r="K851" s="261"/>
      <c r="L851" s="262"/>
      <c r="M851" s="261"/>
      <c r="N851" s="262"/>
      <c r="O851" s="263"/>
      <c r="P851" s="263"/>
      <c r="Q851" s="264"/>
      <c r="R851" s="264"/>
      <c r="S851" s="264"/>
      <c r="T851" s="264"/>
      <c r="U851" s="264"/>
      <c r="V851" s="261"/>
      <c r="W851" s="261"/>
      <c r="X851" s="261"/>
      <c r="Y851" s="313"/>
      <c r="Z851" s="313"/>
    </row>
    <row r="852" spans="1:26" ht="15.75" customHeight="1" x14ac:dyDescent="0.35">
      <c r="A852" s="261"/>
      <c r="B852" s="261"/>
      <c r="C852" s="261"/>
      <c r="D852" s="261"/>
      <c r="E852" s="261"/>
      <c r="F852" s="261"/>
      <c r="G852" s="261"/>
      <c r="H852" s="261"/>
      <c r="I852" s="261"/>
      <c r="J852" s="261"/>
      <c r="K852" s="261"/>
      <c r="L852" s="262"/>
      <c r="M852" s="261"/>
      <c r="N852" s="262"/>
      <c r="O852" s="263"/>
      <c r="P852" s="263"/>
      <c r="Q852" s="264"/>
      <c r="R852" s="264"/>
      <c r="S852" s="264"/>
      <c r="T852" s="264"/>
      <c r="U852" s="264"/>
      <c r="V852" s="261"/>
      <c r="W852" s="261"/>
      <c r="X852" s="261"/>
      <c r="Y852" s="313"/>
      <c r="Z852" s="313"/>
    </row>
    <row r="853" spans="1:26" ht="15.75" customHeight="1" x14ac:dyDescent="0.35">
      <c r="A853" s="261"/>
      <c r="B853" s="261"/>
      <c r="C853" s="261"/>
      <c r="D853" s="261"/>
      <c r="E853" s="261"/>
      <c r="F853" s="261"/>
      <c r="G853" s="261"/>
      <c r="H853" s="261"/>
      <c r="I853" s="261"/>
      <c r="J853" s="261"/>
      <c r="K853" s="261"/>
      <c r="L853" s="262"/>
      <c r="M853" s="261"/>
      <c r="N853" s="262"/>
      <c r="O853" s="263"/>
      <c r="P853" s="263"/>
      <c r="Q853" s="264"/>
      <c r="R853" s="264"/>
      <c r="S853" s="264"/>
      <c r="T853" s="264"/>
      <c r="U853" s="264"/>
      <c r="V853" s="261"/>
      <c r="W853" s="261"/>
      <c r="X853" s="261"/>
      <c r="Y853" s="313"/>
      <c r="Z853" s="313"/>
    </row>
    <row r="854" spans="1:26" ht="15.75" customHeight="1" x14ac:dyDescent="0.35">
      <c r="A854" s="261"/>
      <c r="B854" s="261"/>
      <c r="C854" s="261"/>
      <c r="D854" s="261"/>
      <c r="E854" s="261"/>
      <c r="F854" s="261"/>
      <c r="G854" s="261"/>
      <c r="H854" s="261"/>
      <c r="I854" s="261"/>
      <c r="J854" s="261"/>
      <c r="K854" s="261"/>
      <c r="L854" s="262"/>
      <c r="M854" s="261"/>
      <c r="N854" s="262"/>
      <c r="O854" s="263"/>
      <c r="P854" s="263"/>
      <c r="Q854" s="264"/>
      <c r="R854" s="264"/>
      <c r="S854" s="264"/>
      <c r="T854" s="264"/>
      <c r="U854" s="264"/>
      <c r="V854" s="261"/>
      <c r="W854" s="261"/>
      <c r="X854" s="261"/>
      <c r="Y854" s="313"/>
      <c r="Z854" s="313"/>
    </row>
    <row r="855" spans="1:26" ht="15.75" customHeight="1" x14ac:dyDescent="0.35">
      <c r="A855" s="261"/>
      <c r="B855" s="261"/>
      <c r="C855" s="261"/>
      <c r="D855" s="261"/>
      <c r="E855" s="261"/>
      <c r="F855" s="261"/>
      <c r="G855" s="261"/>
      <c r="H855" s="261"/>
      <c r="I855" s="261"/>
      <c r="J855" s="261"/>
      <c r="K855" s="261"/>
      <c r="L855" s="262"/>
      <c r="M855" s="261"/>
      <c r="N855" s="262"/>
      <c r="O855" s="263"/>
      <c r="P855" s="263"/>
      <c r="Q855" s="264"/>
      <c r="R855" s="264"/>
      <c r="S855" s="264"/>
      <c r="T855" s="264"/>
      <c r="U855" s="264"/>
      <c r="V855" s="261"/>
      <c r="W855" s="261"/>
      <c r="X855" s="261"/>
      <c r="Y855" s="313"/>
      <c r="Z855" s="313"/>
    </row>
    <row r="856" spans="1:26" ht="15.75" customHeight="1" x14ac:dyDescent="0.35">
      <c r="A856" s="261"/>
      <c r="B856" s="261"/>
      <c r="C856" s="261"/>
      <c r="D856" s="261"/>
      <c r="E856" s="261"/>
      <c r="F856" s="261"/>
      <c r="G856" s="261"/>
      <c r="H856" s="261"/>
      <c r="I856" s="261"/>
      <c r="J856" s="261"/>
      <c r="K856" s="261"/>
      <c r="L856" s="262"/>
      <c r="M856" s="261"/>
      <c r="N856" s="262"/>
      <c r="O856" s="263"/>
      <c r="P856" s="263"/>
      <c r="Q856" s="264"/>
      <c r="R856" s="264"/>
      <c r="S856" s="264"/>
      <c r="T856" s="264"/>
      <c r="U856" s="264"/>
      <c r="V856" s="261"/>
      <c r="W856" s="261"/>
      <c r="X856" s="261"/>
      <c r="Y856" s="313"/>
      <c r="Z856" s="313"/>
    </row>
    <row r="857" spans="1:26" ht="15.75" customHeight="1" x14ac:dyDescent="0.35">
      <c r="A857" s="261"/>
      <c r="B857" s="261"/>
      <c r="C857" s="261"/>
      <c r="D857" s="261"/>
      <c r="E857" s="261"/>
      <c r="F857" s="261"/>
      <c r="G857" s="261"/>
      <c r="H857" s="261"/>
      <c r="I857" s="261"/>
      <c r="J857" s="261"/>
      <c r="K857" s="261"/>
      <c r="L857" s="262"/>
      <c r="M857" s="261"/>
      <c r="N857" s="262"/>
      <c r="O857" s="263"/>
      <c r="P857" s="263"/>
      <c r="Q857" s="264"/>
      <c r="R857" s="264"/>
      <c r="S857" s="264"/>
      <c r="T857" s="264"/>
      <c r="U857" s="264"/>
      <c r="V857" s="261"/>
      <c r="W857" s="261"/>
      <c r="X857" s="261"/>
      <c r="Y857" s="313"/>
      <c r="Z857" s="313"/>
    </row>
    <row r="858" spans="1:26" ht="15.75" customHeight="1" x14ac:dyDescent="0.35">
      <c r="A858" s="261"/>
      <c r="B858" s="261"/>
      <c r="C858" s="261"/>
      <c r="D858" s="261"/>
      <c r="E858" s="261"/>
      <c r="F858" s="261"/>
      <c r="G858" s="261"/>
      <c r="H858" s="261"/>
      <c r="I858" s="261"/>
      <c r="J858" s="261"/>
      <c r="K858" s="261"/>
      <c r="L858" s="262"/>
      <c r="M858" s="261"/>
      <c r="N858" s="262"/>
      <c r="O858" s="263"/>
      <c r="P858" s="263"/>
      <c r="Q858" s="264"/>
      <c r="R858" s="264"/>
      <c r="S858" s="264"/>
      <c r="T858" s="264"/>
      <c r="U858" s="264"/>
      <c r="V858" s="261"/>
      <c r="W858" s="261"/>
      <c r="X858" s="261"/>
      <c r="Y858" s="313"/>
      <c r="Z858" s="313"/>
    </row>
    <row r="859" spans="1:26" ht="15.75" customHeight="1" x14ac:dyDescent="0.35">
      <c r="A859" s="261"/>
      <c r="B859" s="261"/>
      <c r="C859" s="261"/>
      <c r="D859" s="261"/>
      <c r="E859" s="261"/>
      <c r="F859" s="261"/>
      <c r="G859" s="261"/>
      <c r="H859" s="261"/>
      <c r="I859" s="261"/>
      <c r="J859" s="261"/>
      <c r="K859" s="261"/>
      <c r="L859" s="262"/>
      <c r="M859" s="261"/>
      <c r="N859" s="262"/>
      <c r="O859" s="263"/>
      <c r="P859" s="263"/>
      <c r="Q859" s="264"/>
      <c r="R859" s="264"/>
      <c r="S859" s="264"/>
      <c r="T859" s="264"/>
      <c r="U859" s="264"/>
      <c r="V859" s="261"/>
      <c r="W859" s="261"/>
      <c r="X859" s="261"/>
      <c r="Y859" s="313"/>
      <c r="Z859" s="313"/>
    </row>
    <row r="860" spans="1:26" ht="15.75" customHeight="1" x14ac:dyDescent="0.35">
      <c r="A860" s="261"/>
      <c r="B860" s="261"/>
      <c r="C860" s="261"/>
      <c r="D860" s="261"/>
      <c r="E860" s="261"/>
      <c r="F860" s="261"/>
      <c r="G860" s="261"/>
      <c r="H860" s="261"/>
      <c r="I860" s="261"/>
      <c r="J860" s="261"/>
      <c r="K860" s="261"/>
      <c r="L860" s="262"/>
      <c r="M860" s="261"/>
      <c r="N860" s="262"/>
      <c r="O860" s="263"/>
      <c r="P860" s="263"/>
      <c r="Q860" s="264"/>
      <c r="R860" s="264"/>
      <c r="S860" s="264"/>
      <c r="T860" s="264"/>
      <c r="U860" s="264"/>
      <c r="V860" s="261"/>
      <c r="W860" s="261"/>
      <c r="X860" s="261"/>
      <c r="Y860" s="313"/>
      <c r="Z860" s="313"/>
    </row>
    <row r="861" spans="1:26" ht="15.75" customHeight="1" x14ac:dyDescent="0.35">
      <c r="A861" s="261"/>
      <c r="B861" s="261"/>
      <c r="C861" s="261"/>
      <c r="D861" s="261"/>
      <c r="E861" s="261"/>
      <c r="F861" s="261"/>
      <c r="G861" s="261"/>
      <c r="H861" s="261"/>
      <c r="I861" s="261"/>
      <c r="J861" s="261"/>
      <c r="K861" s="261"/>
      <c r="L861" s="262"/>
      <c r="M861" s="261"/>
      <c r="N861" s="262"/>
      <c r="O861" s="263"/>
      <c r="P861" s="263"/>
      <c r="Q861" s="264"/>
      <c r="R861" s="264"/>
      <c r="S861" s="264"/>
      <c r="T861" s="264"/>
      <c r="U861" s="264"/>
      <c r="V861" s="261"/>
      <c r="W861" s="261"/>
      <c r="X861" s="261"/>
      <c r="Y861" s="313"/>
      <c r="Z861" s="313"/>
    </row>
    <row r="862" spans="1:26" ht="15.75" customHeight="1" x14ac:dyDescent="0.35">
      <c r="A862" s="261"/>
      <c r="B862" s="261"/>
      <c r="C862" s="261"/>
      <c r="D862" s="261"/>
      <c r="E862" s="261"/>
      <c r="F862" s="261"/>
      <c r="G862" s="261"/>
      <c r="H862" s="261"/>
      <c r="I862" s="261"/>
      <c r="J862" s="261"/>
      <c r="K862" s="261"/>
      <c r="L862" s="262"/>
      <c r="M862" s="261"/>
      <c r="N862" s="262"/>
      <c r="O862" s="263"/>
      <c r="P862" s="263"/>
      <c r="Q862" s="264"/>
      <c r="R862" s="264"/>
      <c r="S862" s="264"/>
      <c r="T862" s="264"/>
      <c r="U862" s="264"/>
      <c r="V862" s="261"/>
      <c r="W862" s="261"/>
      <c r="X862" s="261"/>
      <c r="Y862" s="313"/>
      <c r="Z862" s="313"/>
    </row>
    <row r="863" spans="1:26" ht="15.75" customHeight="1" x14ac:dyDescent="0.35">
      <c r="A863" s="261"/>
      <c r="B863" s="261"/>
      <c r="C863" s="261"/>
      <c r="D863" s="261"/>
      <c r="E863" s="261"/>
      <c r="F863" s="261"/>
      <c r="G863" s="261"/>
      <c r="H863" s="261"/>
      <c r="I863" s="261"/>
      <c r="J863" s="261"/>
      <c r="K863" s="261"/>
      <c r="L863" s="262"/>
      <c r="M863" s="261"/>
      <c r="N863" s="262"/>
      <c r="O863" s="263"/>
      <c r="P863" s="263"/>
      <c r="Q863" s="264"/>
      <c r="R863" s="264"/>
      <c r="S863" s="264"/>
      <c r="T863" s="264"/>
      <c r="U863" s="264"/>
      <c r="V863" s="261"/>
      <c r="W863" s="261"/>
      <c r="X863" s="261"/>
      <c r="Y863" s="313"/>
      <c r="Z863" s="313"/>
    </row>
    <row r="864" spans="1:26" ht="15.75" customHeight="1" x14ac:dyDescent="0.35">
      <c r="A864" s="261"/>
      <c r="B864" s="261"/>
      <c r="C864" s="261"/>
      <c r="D864" s="261"/>
      <c r="E864" s="261"/>
      <c r="F864" s="261"/>
      <c r="G864" s="261"/>
      <c r="H864" s="261"/>
      <c r="I864" s="261"/>
      <c r="J864" s="261"/>
      <c r="K864" s="261"/>
      <c r="L864" s="262"/>
      <c r="M864" s="261"/>
      <c r="N864" s="262"/>
      <c r="O864" s="263"/>
      <c r="P864" s="263"/>
      <c r="Q864" s="264"/>
      <c r="R864" s="264"/>
      <c r="S864" s="264"/>
      <c r="T864" s="264"/>
      <c r="U864" s="264"/>
      <c r="V864" s="261"/>
      <c r="W864" s="261"/>
      <c r="X864" s="261"/>
      <c r="Y864" s="313"/>
      <c r="Z864" s="313"/>
    </row>
    <row r="865" spans="1:26" ht="15.75" customHeight="1" x14ac:dyDescent="0.35">
      <c r="A865" s="261"/>
      <c r="B865" s="261"/>
      <c r="C865" s="261"/>
      <c r="D865" s="261"/>
      <c r="E865" s="261"/>
      <c r="F865" s="261"/>
      <c r="G865" s="261"/>
      <c r="H865" s="261"/>
      <c r="I865" s="261"/>
      <c r="J865" s="261"/>
      <c r="K865" s="261"/>
      <c r="L865" s="262"/>
      <c r="M865" s="261"/>
      <c r="N865" s="262"/>
      <c r="O865" s="263"/>
      <c r="P865" s="263"/>
      <c r="Q865" s="264"/>
      <c r="R865" s="264"/>
      <c r="S865" s="264"/>
      <c r="T865" s="264"/>
      <c r="U865" s="264"/>
      <c r="V865" s="261"/>
      <c r="W865" s="261"/>
      <c r="X865" s="261"/>
      <c r="Y865" s="313"/>
      <c r="Z865" s="313"/>
    </row>
    <row r="866" spans="1:26" ht="15.75" customHeight="1" x14ac:dyDescent="0.35">
      <c r="A866" s="261"/>
      <c r="B866" s="261"/>
      <c r="C866" s="261"/>
      <c r="D866" s="261"/>
      <c r="E866" s="261"/>
      <c r="F866" s="261"/>
      <c r="G866" s="261"/>
      <c r="H866" s="261"/>
      <c r="I866" s="261"/>
      <c r="J866" s="261"/>
      <c r="K866" s="261"/>
      <c r="L866" s="262"/>
      <c r="M866" s="261"/>
      <c r="N866" s="262"/>
      <c r="O866" s="263"/>
      <c r="P866" s="263"/>
      <c r="Q866" s="264"/>
      <c r="R866" s="264"/>
      <c r="S866" s="264"/>
      <c r="T866" s="264"/>
      <c r="U866" s="264"/>
      <c r="V866" s="261"/>
      <c r="W866" s="261"/>
      <c r="X866" s="261"/>
      <c r="Y866" s="313"/>
      <c r="Z866" s="313"/>
    </row>
    <row r="867" spans="1:26" ht="15.75" customHeight="1" x14ac:dyDescent="0.35">
      <c r="A867" s="261"/>
      <c r="B867" s="261"/>
      <c r="C867" s="261"/>
      <c r="D867" s="261"/>
      <c r="E867" s="261"/>
      <c r="F867" s="261"/>
      <c r="G867" s="261"/>
      <c r="H867" s="261"/>
      <c r="I867" s="261"/>
      <c r="J867" s="261"/>
      <c r="K867" s="261"/>
      <c r="L867" s="262"/>
      <c r="M867" s="261"/>
      <c r="N867" s="262"/>
      <c r="O867" s="263"/>
      <c r="P867" s="263"/>
      <c r="Q867" s="264"/>
      <c r="R867" s="264"/>
      <c r="S867" s="264"/>
      <c r="T867" s="264"/>
      <c r="U867" s="264"/>
      <c r="V867" s="261"/>
      <c r="W867" s="261"/>
      <c r="X867" s="261"/>
      <c r="Y867" s="313"/>
      <c r="Z867" s="313"/>
    </row>
    <row r="868" spans="1:26" ht="15.75" customHeight="1" x14ac:dyDescent="0.35">
      <c r="A868" s="261"/>
      <c r="B868" s="261"/>
      <c r="C868" s="261"/>
      <c r="D868" s="261"/>
      <c r="E868" s="261"/>
      <c r="F868" s="261"/>
      <c r="G868" s="261"/>
      <c r="H868" s="261"/>
      <c r="I868" s="261"/>
      <c r="J868" s="261"/>
      <c r="K868" s="261"/>
      <c r="L868" s="262"/>
      <c r="M868" s="261"/>
      <c r="N868" s="262"/>
      <c r="O868" s="263"/>
      <c r="P868" s="263"/>
      <c r="Q868" s="264"/>
      <c r="R868" s="264"/>
      <c r="S868" s="264"/>
      <c r="T868" s="264"/>
      <c r="U868" s="264"/>
      <c r="V868" s="261"/>
      <c r="W868" s="261"/>
      <c r="X868" s="261"/>
      <c r="Y868" s="313"/>
      <c r="Z868" s="313"/>
    </row>
    <row r="869" spans="1:26" ht="15.75" customHeight="1" x14ac:dyDescent="0.35">
      <c r="A869" s="261"/>
      <c r="B869" s="261"/>
      <c r="C869" s="261"/>
      <c r="D869" s="261"/>
      <c r="E869" s="261"/>
      <c r="F869" s="261"/>
      <c r="G869" s="261"/>
      <c r="H869" s="261"/>
      <c r="I869" s="261"/>
      <c r="J869" s="261"/>
      <c r="K869" s="261"/>
      <c r="L869" s="262"/>
      <c r="M869" s="261"/>
      <c r="N869" s="262"/>
      <c r="O869" s="263"/>
      <c r="P869" s="263"/>
      <c r="Q869" s="264"/>
      <c r="R869" s="264"/>
      <c r="S869" s="264"/>
      <c r="T869" s="264"/>
      <c r="U869" s="264"/>
      <c r="V869" s="261"/>
      <c r="W869" s="261"/>
      <c r="X869" s="261"/>
      <c r="Y869" s="313"/>
      <c r="Z869" s="313"/>
    </row>
    <row r="870" spans="1:26" ht="15.75" customHeight="1" x14ac:dyDescent="0.35">
      <c r="A870" s="261"/>
      <c r="B870" s="261"/>
      <c r="C870" s="261"/>
      <c r="D870" s="261"/>
      <c r="E870" s="261"/>
      <c r="F870" s="261"/>
      <c r="G870" s="261"/>
      <c r="H870" s="261"/>
      <c r="I870" s="261"/>
      <c r="J870" s="261"/>
      <c r="K870" s="261"/>
      <c r="L870" s="262"/>
      <c r="M870" s="261"/>
      <c r="N870" s="262"/>
      <c r="O870" s="263"/>
      <c r="P870" s="263"/>
      <c r="Q870" s="264"/>
      <c r="R870" s="264"/>
      <c r="S870" s="264"/>
      <c r="T870" s="264"/>
      <c r="U870" s="264"/>
      <c r="V870" s="261"/>
      <c r="W870" s="261"/>
      <c r="X870" s="261"/>
      <c r="Y870" s="313"/>
      <c r="Z870" s="313"/>
    </row>
    <row r="871" spans="1:26" ht="15.75" customHeight="1" x14ac:dyDescent="0.35">
      <c r="A871" s="261"/>
      <c r="B871" s="261"/>
      <c r="C871" s="261"/>
      <c r="D871" s="261"/>
      <c r="E871" s="261"/>
      <c r="F871" s="261"/>
      <c r="G871" s="261"/>
      <c r="H871" s="261"/>
      <c r="I871" s="261"/>
      <c r="J871" s="261"/>
      <c r="K871" s="261"/>
      <c r="L871" s="262"/>
      <c r="M871" s="261"/>
      <c r="N871" s="262"/>
      <c r="O871" s="263"/>
      <c r="P871" s="263"/>
      <c r="Q871" s="264"/>
      <c r="R871" s="264"/>
      <c r="S871" s="264"/>
      <c r="T871" s="264"/>
      <c r="U871" s="264"/>
      <c r="V871" s="261"/>
      <c r="W871" s="261"/>
      <c r="X871" s="261"/>
      <c r="Y871" s="313"/>
      <c r="Z871" s="313"/>
    </row>
    <row r="872" spans="1:26" ht="15.75" customHeight="1" x14ac:dyDescent="0.35">
      <c r="A872" s="261"/>
      <c r="B872" s="261"/>
      <c r="C872" s="261"/>
      <c r="D872" s="261"/>
      <c r="E872" s="261"/>
      <c r="F872" s="261"/>
      <c r="G872" s="261"/>
      <c r="H872" s="261"/>
      <c r="I872" s="261"/>
      <c r="J872" s="261"/>
      <c r="K872" s="261"/>
      <c r="L872" s="262"/>
      <c r="M872" s="261"/>
      <c r="N872" s="262"/>
      <c r="O872" s="263"/>
      <c r="P872" s="263"/>
      <c r="Q872" s="264"/>
      <c r="R872" s="264"/>
      <c r="S872" s="264"/>
      <c r="T872" s="264"/>
      <c r="U872" s="264"/>
      <c r="V872" s="261"/>
      <c r="W872" s="261"/>
      <c r="X872" s="261"/>
      <c r="Y872" s="313"/>
      <c r="Z872" s="313"/>
    </row>
    <row r="873" spans="1:26" ht="15.75" customHeight="1" x14ac:dyDescent="0.35">
      <c r="A873" s="261"/>
      <c r="B873" s="261"/>
      <c r="C873" s="261"/>
      <c r="D873" s="261"/>
      <c r="E873" s="261"/>
      <c r="F873" s="261"/>
      <c r="G873" s="261"/>
      <c r="H873" s="261"/>
      <c r="I873" s="261"/>
      <c r="J873" s="261"/>
      <c r="K873" s="261"/>
      <c r="L873" s="262"/>
      <c r="M873" s="261"/>
      <c r="N873" s="262"/>
      <c r="O873" s="263"/>
      <c r="P873" s="263"/>
      <c r="Q873" s="264"/>
      <c r="R873" s="264"/>
      <c r="S873" s="264"/>
      <c r="T873" s="264"/>
      <c r="U873" s="264"/>
      <c r="V873" s="261"/>
      <c r="W873" s="261"/>
      <c r="X873" s="261"/>
      <c r="Y873" s="313"/>
      <c r="Z873" s="313"/>
    </row>
    <row r="874" spans="1:26" ht="15.75" customHeight="1" x14ac:dyDescent="0.35">
      <c r="A874" s="261"/>
      <c r="B874" s="261"/>
      <c r="C874" s="261"/>
      <c r="D874" s="261"/>
      <c r="E874" s="261"/>
      <c r="F874" s="261"/>
      <c r="G874" s="261"/>
      <c r="H874" s="261"/>
      <c r="I874" s="261"/>
      <c r="J874" s="261"/>
      <c r="K874" s="261"/>
      <c r="L874" s="262"/>
      <c r="M874" s="261"/>
      <c r="N874" s="262"/>
      <c r="O874" s="263"/>
      <c r="P874" s="263"/>
      <c r="Q874" s="264"/>
      <c r="R874" s="264"/>
      <c r="S874" s="264"/>
      <c r="T874" s="264"/>
      <c r="U874" s="264"/>
      <c r="V874" s="261"/>
      <c r="W874" s="261"/>
      <c r="X874" s="261"/>
      <c r="Y874" s="313"/>
      <c r="Z874" s="313"/>
    </row>
    <row r="875" spans="1:26" ht="15.75" customHeight="1" x14ac:dyDescent="0.35">
      <c r="A875" s="261"/>
      <c r="B875" s="261"/>
      <c r="C875" s="261"/>
      <c r="D875" s="261"/>
      <c r="E875" s="261"/>
      <c r="F875" s="261"/>
      <c r="G875" s="261"/>
      <c r="H875" s="261"/>
      <c r="I875" s="261"/>
      <c r="J875" s="261"/>
      <c r="K875" s="261"/>
      <c r="L875" s="262"/>
      <c r="M875" s="261"/>
      <c r="N875" s="262"/>
      <c r="O875" s="263"/>
      <c r="P875" s="263"/>
      <c r="Q875" s="264"/>
      <c r="R875" s="264"/>
      <c r="S875" s="264"/>
      <c r="T875" s="264"/>
      <c r="U875" s="264"/>
      <c r="V875" s="261"/>
      <c r="W875" s="261"/>
      <c r="X875" s="261"/>
      <c r="Y875" s="313"/>
      <c r="Z875" s="313"/>
    </row>
    <row r="876" spans="1:26" ht="15.75" customHeight="1" x14ac:dyDescent="0.35">
      <c r="A876" s="261"/>
      <c r="B876" s="261"/>
      <c r="C876" s="261"/>
      <c r="D876" s="261"/>
      <c r="E876" s="261"/>
      <c r="F876" s="261"/>
      <c r="G876" s="261"/>
      <c r="H876" s="261"/>
      <c r="I876" s="261"/>
      <c r="J876" s="261"/>
      <c r="K876" s="261"/>
      <c r="L876" s="262"/>
      <c r="M876" s="261"/>
      <c r="N876" s="262"/>
      <c r="O876" s="263"/>
      <c r="P876" s="263"/>
      <c r="Q876" s="264"/>
      <c r="R876" s="264"/>
      <c r="S876" s="264"/>
      <c r="T876" s="264"/>
      <c r="U876" s="264"/>
      <c r="V876" s="261"/>
      <c r="W876" s="261"/>
      <c r="X876" s="261"/>
      <c r="Y876" s="313"/>
      <c r="Z876" s="313"/>
    </row>
    <row r="877" spans="1:26" ht="15.75" customHeight="1" x14ac:dyDescent="0.35">
      <c r="A877" s="261"/>
      <c r="B877" s="261"/>
      <c r="C877" s="261"/>
      <c r="D877" s="261"/>
      <c r="E877" s="261"/>
      <c r="F877" s="261"/>
      <c r="G877" s="261"/>
      <c r="H877" s="261"/>
      <c r="I877" s="261"/>
      <c r="J877" s="261"/>
      <c r="K877" s="261"/>
      <c r="L877" s="262"/>
      <c r="M877" s="261"/>
      <c r="N877" s="262"/>
      <c r="O877" s="263"/>
      <c r="P877" s="263"/>
      <c r="Q877" s="264"/>
      <c r="R877" s="264"/>
      <c r="S877" s="264"/>
      <c r="T877" s="264"/>
      <c r="U877" s="264"/>
      <c r="V877" s="261"/>
      <c r="W877" s="261"/>
      <c r="X877" s="261"/>
      <c r="Y877" s="313"/>
      <c r="Z877" s="313"/>
    </row>
    <row r="878" spans="1:26" ht="15.75" customHeight="1" x14ac:dyDescent="0.35">
      <c r="A878" s="261"/>
      <c r="B878" s="261"/>
      <c r="C878" s="261"/>
      <c r="D878" s="261"/>
      <c r="E878" s="261"/>
      <c r="F878" s="261"/>
      <c r="G878" s="261"/>
      <c r="H878" s="261"/>
      <c r="I878" s="261"/>
      <c r="J878" s="261"/>
      <c r="K878" s="261"/>
      <c r="L878" s="262"/>
      <c r="M878" s="261"/>
      <c r="N878" s="262"/>
      <c r="O878" s="263"/>
      <c r="P878" s="263"/>
      <c r="Q878" s="264"/>
      <c r="R878" s="264"/>
      <c r="S878" s="264"/>
      <c r="T878" s="264"/>
      <c r="U878" s="264"/>
      <c r="V878" s="261"/>
      <c r="W878" s="261"/>
      <c r="X878" s="261"/>
      <c r="Y878" s="313"/>
      <c r="Z878" s="313"/>
    </row>
    <row r="879" spans="1:26" ht="15.75" customHeight="1" x14ac:dyDescent="0.35">
      <c r="A879" s="261"/>
      <c r="B879" s="261"/>
      <c r="C879" s="261"/>
      <c r="D879" s="261"/>
      <c r="E879" s="261"/>
      <c r="F879" s="261"/>
      <c r="G879" s="261"/>
      <c r="H879" s="261"/>
      <c r="I879" s="261"/>
      <c r="J879" s="261"/>
      <c r="K879" s="261"/>
      <c r="L879" s="262"/>
      <c r="M879" s="261"/>
      <c r="N879" s="262"/>
      <c r="O879" s="263"/>
      <c r="P879" s="263"/>
      <c r="Q879" s="264"/>
      <c r="R879" s="264"/>
      <c r="S879" s="264"/>
      <c r="T879" s="264"/>
      <c r="U879" s="264"/>
      <c r="V879" s="261"/>
      <c r="W879" s="261"/>
      <c r="X879" s="261"/>
      <c r="Y879" s="313"/>
      <c r="Z879" s="313"/>
    </row>
    <row r="880" spans="1:26" ht="15.75" customHeight="1" x14ac:dyDescent="0.35">
      <c r="A880" s="261"/>
      <c r="B880" s="261"/>
      <c r="C880" s="261"/>
      <c r="D880" s="261"/>
      <c r="E880" s="261"/>
      <c r="F880" s="261"/>
      <c r="G880" s="261"/>
      <c r="H880" s="261"/>
      <c r="I880" s="261"/>
      <c r="J880" s="261"/>
      <c r="K880" s="261"/>
      <c r="L880" s="262"/>
      <c r="M880" s="261"/>
      <c r="N880" s="262"/>
      <c r="O880" s="263"/>
      <c r="P880" s="263"/>
      <c r="Q880" s="264"/>
      <c r="R880" s="264"/>
      <c r="S880" s="264"/>
      <c r="T880" s="264"/>
      <c r="U880" s="264"/>
      <c r="V880" s="261"/>
      <c r="W880" s="261"/>
      <c r="X880" s="261"/>
      <c r="Y880" s="313"/>
      <c r="Z880" s="313"/>
    </row>
    <row r="881" spans="1:26" ht="15.75" customHeight="1" x14ac:dyDescent="0.35">
      <c r="A881" s="261"/>
      <c r="B881" s="261"/>
      <c r="C881" s="261"/>
      <c r="D881" s="261"/>
      <c r="E881" s="261"/>
      <c r="F881" s="261"/>
      <c r="G881" s="261"/>
      <c r="H881" s="261"/>
      <c r="I881" s="261"/>
      <c r="J881" s="261"/>
      <c r="K881" s="261"/>
      <c r="L881" s="262"/>
      <c r="M881" s="261"/>
      <c r="N881" s="262"/>
      <c r="O881" s="263"/>
      <c r="P881" s="263"/>
      <c r="Q881" s="264"/>
      <c r="R881" s="264"/>
      <c r="S881" s="264"/>
      <c r="T881" s="264"/>
      <c r="U881" s="264"/>
      <c r="V881" s="261"/>
      <c r="W881" s="261"/>
      <c r="X881" s="261"/>
      <c r="Y881" s="313"/>
      <c r="Z881" s="313"/>
    </row>
    <row r="882" spans="1:26" ht="15.75" customHeight="1" x14ac:dyDescent="0.35">
      <c r="A882" s="261"/>
      <c r="B882" s="261"/>
      <c r="C882" s="261"/>
      <c r="D882" s="261"/>
      <c r="E882" s="261"/>
      <c r="F882" s="261"/>
      <c r="G882" s="261"/>
      <c r="H882" s="261"/>
      <c r="I882" s="261"/>
      <c r="J882" s="261"/>
      <c r="K882" s="261"/>
      <c r="L882" s="262"/>
      <c r="M882" s="261"/>
      <c r="N882" s="262"/>
      <c r="O882" s="263"/>
      <c r="P882" s="263"/>
      <c r="Q882" s="264"/>
      <c r="R882" s="264"/>
      <c r="S882" s="264"/>
      <c r="T882" s="264"/>
      <c r="U882" s="264"/>
      <c r="V882" s="261"/>
      <c r="W882" s="261"/>
      <c r="X882" s="261"/>
      <c r="Y882" s="313"/>
      <c r="Z882" s="313"/>
    </row>
    <row r="883" spans="1:26" ht="15.75" customHeight="1" x14ac:dyDescent="0.35">
      <c r="A883" s="261"/>
      <c r="B883" s="261"/>
      <c r="C883" s="261"/>
      <c r="D883" s="261"/>
      <c r="E883" s="261"/>
      <c r="F883" s="261"/>
      <c r="G883" s="261"/>
      <c r="H883" s="261"/>
      <c r="I883" s="261"/>
      <c r="J883" s="261"/>
      <c r="K883" s="261"/>
      <c r="L883" s="262"/>
      <c r="M883" s="261"/>
      <c r="N883" s="262"/>
      <c r="O883" s="263"/>
      <c r="P883" s="263"/>
      <c r="Q883" s="264"/>
      <c r="R883" s="264"/>
      <c r="S883" s="264"/>
      <c r="T883" s="264"/>
      <c r="U883" s="264"/>
      <c r="V883" s="261"/>
      <c r="W883" s="261"/>
      <c r="X883" s="261"/>
      <c r="Y883" s="313"/>
      <c r="Z883" s="313"/>
    </row>
    <row r="884" spans="1:26" ht="15.75" customHeight="1" x14ac:dyDescent="0.35">
      <c r="A884" s="261"/>
      <c r="B884" s="261"/>
      <c r="C884" s="261"/>
      <c r="D884" s="261"/>
      <c r="E884" s="261"/>
      <c r="F884" s="261"/>
      <c r="G884" s="261"/>
      <c r="H884" s="261"/>
      <c r="I884" s="261"/>
      <c r="J884" s="261"/>
      <c r="K884" s="261"/>
      <c r="L884" s="262"/>
      <c r="M884" s="261"/>
      <c r="N884" s="262"/>
      <c r="O884" s="263"/>
      <c r="P884" s="263"/>
      <c r="Q884" s="264"/>
      <c r="R884" s="264"/>
      <c r="S884" s="264"/>
      <c r="T884" s="264"/>
      <c r="U884" s="264"/>
      <c r="V884" s="261"/>
      <c r="W884" s="261"/>
      <c r="X884" s="261"/>
      <c r="Y884" s="313"/>
      <c r="Z884" s="313"/>
    </row>
    <row r="885" spans="1:26" ht="15.75" customHeight="1" x14ac:dyDescent="0.35">
      <c r="A885" s="261"/>
      <c r="B885" s="261"/>
      <c r="C885" s="261"/>
      <c r="D885" s="261"/>
      <c r="E885" s="261"/>
      <c r="F885" s="261"/>
      <c r="G885" s="261"/>
      <c r="H885" s="261"/>
      <c r="I885" s="261"/>
      <c r="J885" s="261"/>
      <c r="K885" s="261"/>
      <c r="L885" s="262"/>
      <c r="M885" s="261"/>
      <c r="N885" s="262"/>
      <c r="O885" s="263"/>
      <c r="P885" s="263"/>
      <c r="Q885" s="264"/>
      <c r="R885" s="264"/>
      <c r="S885" s="264"/>
      <c r="T885" s="264"/>
      <c r="U885" s="264"/>
      <c r="V885" s="261"/>
      <c r="W885" s="261"/>
      <c r="X885" s="261"/>
      <c r="Y885" s="313"/>
      <c r="Z885" s="313"/>
    </row>
    <row r="886" spans="1:26" ht="15.75" customHeight="1" x14ac:dyDescent="0.35">
      <c r="A886" s="261"/>
      <c r="B886" s="261"/>
      <c r="C886" s="261"/>
      <c r="D886" s="261"/>
      <c r="E886" s="261"/>
      <c r="F886" s="261"/>
      <c r="G886" s="261"/>
      <c r="H886" s="261"/>
      <c r="I886" s="261"/>
      <c r="J886" s="261"/>
      <c r="K886" s="261"/>
      <c r="L886" s="262"/>
      <c r="M886" s="261"/>
      <c r="N886" s="262"/>
      <c r="O886" s="263"/>
      <c r="P886" s="263"/>
      <c r="Q886" s="264"/>
      <c r="R886" s="264"/>
      <c r="S886" s="264"/>
      <c r="T886" s="264"/>
      <c r="U886" s="264"/>
      <c r="V886" s="261"/>
      <c r="W886" s="261"/>
      <c r="X886" s="261"/>
      <c r="Y886" s="313"/>
      <c r="Z886" s="313"/>
    </row>
    <row r="887" spans="1:26" ht="15.75" customHeight="1" x14ac:dyDescent="0.35">
      <c r="A887" s="261"/>
      <c r="B887" s="261"/>
      <c r="C887" s="261"/>
      <c r="D887" s="261"/>
      <c r="E887" s="261"/>
      <c r="F887" s="261"/>
      <c r="G887" s="261"/>
      <c r="H887" s="261"/>
      <c r="I887" s="261"/>
      <c r="J887" s="261"/>
      <c r="K887" s="261"/>
      <c r="L887" s="262"/>
      <c r="M887" s="261"/>
      <c r="N887" s="262"/>
      <c r="O887" s="263"/>
      <c r="P887" s="263"/>
      <c r="Q887" s="264"/>
      <c r="R887" s="264"/>
      <c r="S887" s="264"/>
      <c r="T887" s="264"/>
      <c r="U887" s="264"/>
      <c r="V887" s="261"/>
      <c r="W887" s="261"/>
      <c r="X887" s="261"/>
      <c r="Y887" s="313"/>
      <c r="Z887" s="313"/>
    </row>
    <row r="888" spans="1:26" ht="15.75" customHeight="1" x14ac:dyDescent="0.35">
      <c r="A888" s="261"/>
      <c r="B888" s="261"/>
      <c r="C888" s="261"/>
      <c r="D888" s="261"/>
      <c r="E888" s="261"/>
      <c r="F888" s="261"/>
      <c r="G888" s="261"/>
      <c r="H888" s="261"/>
      <c r="I888" s="261"/>
      <c r="J888" s="261"/>
      <c r="K888" s="261"/>
      <c r="L888" s="262"/>
      <c r="M888" s="261"/>
      <c r="N888" s="262"/>
      <c r="O888" s="263"/>
      <c r="P888" s="263"/>
      <c r="Q888" s="264"/>
      <c r="R888" s="264"/>
      <c r="S888" s="264"/>
      <c r="T888" s="264"/>
      <c r="U888" s="264"/>
      <c r="V888" s="261"/>
      <c r="W888" s="261"/>
      <c r="X888" s="261"/>
      <c r="Y888" s="313"/>
      <c r="Z888" s="313"/>
    </row>
    <row r="889" spans="1:26" ht="15.75" customHeight="1" x14ac:dyDescent="0.35">
      <c r="A889" s="261"/>
      <c r="B889" s="261"/>
      <c r="C889" s="261"/>
      <c r="D889" s="261"/>
      <c r="E889" s="261"/>
      <c r="F889" s="261"/>
      <c r="G889" s="261"/>
      <c r="H889" s="261"/>
      <c r="I889" s="261"/>
      <c r="J889" s="261"/>
      <c r="K889" s="261"/>
      <c r="L889" s="262"/>
      <c r="M889" s="261"/>
      <c r="N889" s="262"/>
      <c r="O889" s="263"/>
      <c r="P889" s="263"/>
      <c r="Q889" s="264"/>
      <c r="R889" s="264"/>
      <c r="S889" s="264"/>
      <c r="T889" s="264"/>
      <c r="U889" s="264"/>
      <c r="V889" s="261"/>
      <c r="W889" s="261"/>
      <c r="X889" s="261"/>
      <c r="Y889" s="313"/>
      <c r="Z889" s="313"/>
    </row>
    <row r="890" spans="1:26" ht="15.75" customHeight="1" x14ac:dyDescent="0.35">
      <c r="A890" s="261"/>
      <c r="B890" s="261"/>
      <c r="C890" s="261"/>
      <c r="D890" s="261"/>
      <c r="E890" s="261"/>
      <c r="F890" s="261"/>
      <c r="G890" s="261"/>
      <c r="H890" s="261"/>
      <c r="I890" s="261"/>
      <c r="J890" s="261"/>
      <c r="K890" s="261"/>
      <c r="L890" s="262"/>
      <c r="M890" s="261"/>
      <c r="N890" s="262"/>
      <c r="O890" s="263"/>
      <c r="P890" s="263"/>
      <c r="Q890" s="264"/>
      <c r="R890" s="264"/>
      <c r="S890" s="264"/>
      <c r="T890" s="264"/>
      <c r="U890" s="264"/>
      <c r="V890" s="261"/>
      <c r="W890" s="261"/>
      <c r="X890" s="261"/>
      <c r="Y890" s="313"/>
      <c r="Z890" s="313"/>
    </row>
    <row r="891" spans="1:26" ht="15.75" customHeight="1" x14ac:dyDescent="0.35">
      <c r="A891" s="261"/>
      <c r="B891" s="261"/>
      <c r="C891" s="261"/>
      <c r="D891" s="261"/>
      <c r="E891" s="261"/>
      <c r="F891" s="261"/>
      <c r="G891" s="261"/>
      <c r="H891" s="261"/>
      <c r="I891" s="261"/>
      <c r="J891" s="261"/>
      <c r="K891" s="261"/>
      <c r="L891" s="262"/>
      <c r="M891" s="261"/>
      <c r="N891" s="262"/>
      <c r="O891" s="263"/>
      <c r="P891" s="263"/>
      <c r="Q891" s="264"/>
      <c r="R891" s="264"/>
      <c r="S891" s="264"/>
      <c r="T891" s="264"/>
      <c r="U891" s="264"/>
      <c r="V891" s="261"/>
      <c r="W891" s="261"/>
      <c r="X891" s="261"/>
      <c r="Y891" s="313"/>
      <c r="Z891" s="313"/>
    </row>
    <row r="892" spans="1:26" ht="15.75" customHeight="1" x14ac:dyDescent="0.35">
      <c r="A892" s="261"/>
      <c r="B892" s="261"/>
      <c r="C892" s="261"/>
      <c r="D892" s="261"/>
      <c r="E892" s="261"/>
      <c r="F892" s="261"/>
      <c r="G892" s="261"/>
      <c r="H892" s="261"/>
      <c r="I892" s="261"/>
      <c r="J892" s="261"/>
      <c r="K892" s="261"/>
      <c r="L892" s="262"/>
      <c r="M892" s="261"/>
      <c r="N892" s="262"/>
      <c r="O892" s="263"/>
      <c r="P892" s="263"/>
      <c r="Q892" s="264"/>
      <c r="R892" s="264"/>
      <c r="S892" s="264"/>
      <c r="T892" s="264"/>
      <c r="U892" s="264"/>
      <c r="V892" s="261"/>
      <c r="W892" s="261"/>
      <c r="X892" s="261"/>
      <c r="Y892" s="313"/>
      <c r="Z892" s="313"/>
    </row>
    <row r="893" spans="1:26" ht="15.75" customHeight="1" x14ac:dyDescent="0.35">
      <c r="A893" s="261"/>
      <c r="B893" s="261"/>
      <c r="C893" s="261"/>
      <c r="D893" s="261"/>
      <c r="E893" s="261"/>
      <c r="F893" s="261"/>
      <c r="G893" s="261"/>
      <c r="H893" s="261"/>
      <c r="I893" s="261"/>
      <c r="J893" s="261"/>
      <c r="K893" s="261"/>
      <c r="L893" s="262"/>
      <c r="M893" s="261"/>
      <c r="N893" s="262"/>
      <c r="O893" s="263"/>
      <c r="P893" s="263"/>
      <c r="Q893" s="264"/>
      <c r="R893" s="264"/>
      <c r="S893" s="264"/>
      <c r="T893" s="264"/>
      <c r="U893" s="264"/>
      <c r="V893" s="261"/>
      <c r="W893" s="261"/>
      <c r="X893" s="261"/>
      <c r="Y893" s="313"/>
      <c r="Z893" s="313"/>
    </row>
    <row r="894" spans="1:26" ht="15.75" customHeight="1" x14ac:dyDescent="0.35">
      <c r="A894" s="261"/>
      <c r="B894" s="261"/>
      <c r="C894" s="261"/>
      <c r="D894" s="261"/>
      <c r="E894" s="261"/>
      <c r="F894" s="261"/>
      <c r="G894" s="261"/>
      <c r="H894" s="261"/>
      <c r="I894" s="261"/>
      <c r="J894" s="261"/>
      <c r="K894" s="261"/>
      <c r="L894" s="262"/>
      <c r="M894" s="261"/>
      <c r="N894" s="262"/>
      <c r="O894" s="263"/>
      <c r="P894" s="263"/>
      <c r="Q894" s="264"/>
      <c r="R894" s="264"/>
      <c r="S894" s="264"/>
      <c r="T894" s="264"/>
      <c r="U894" s="264"/>
      <c r="V894" s="261"/>
      <c r="W894" s="261"/>
      <c r="X894" s="261"/>
      <c r="Y894" s="313"/>
      <c r="Z894" s="313"/>
    </row>
    <row r="895" spans="1:26" ht="15.75" customHeight="1" x14ac:dyDescent="0.35">
      <c r="A895" s="261"/>
      <c r="B895" s="261"/>
      <c r="C895" s="261"/>
      <c r="D895" s="261"/>
      <c r="E895" s="261"/>
      <c r="F895" s="261"/>
      <c r="G895" s="261"/>
      <c r="H895" s="261"/>
      <c r="I895" s="261"/>
      <c r="J895" s="261"/>
      <c r="K895" s="261"/>
      <c r="L895" s="262"/>
      <c r="M895" s="261"/>
      <c r="N895" s="262"/>
      <c r="O895" s="263"/>
      <c r="P895" s="263"/>
      <c r="Q895" s="264"/>
      <c r="R895" s="264"/>
      <c r="S895" s="264"/>
      <c r="T895" s="264"/>
      <c r="U895" s="264"/>
      <c r="V895" s="261"/>
      <c r="W895" s="261"/>
      <c r="X895" s="261"/>
      <c r="Y895" s="313"/>
      <c r="Z895" s="313"/>
    </row>
    <row r="896" spans="1:26" ht="15.75" customHeight="1" x14ac:dyDescent="0.35">
      <c r="A896" s="261"/>
      <c r="B896" s="261"/>
      <c r="C896" s="261"/>
      <c r="D896" s="261"/>
      <c r="E896" s="261"/>
      <c r="F896" s="261"/>
      <c r="G896" s="261"/>
      <c r="H896" s="261"/>
      <c r="I896" s="261"/>
      <c r="J896" s="261"/>
      <c r="K896" s="261"/>
      <c r="L896" s="262"/>
      <c r="M896" s="261"/>
      <c r="N896" s="262"/>
      <c r="O896" s="263"/>
      <c r="P896" s="263"/>
      <c r="Q896" s="264"/>
      <c r="R896" s="264"/>
      <c r="S896" s="264"/>
      <c r="T896" s="264"/>
      <c r="U896" s="264"/>
      <c r="V896" s="261"/>
      <c r="W896" s="261"/>
      <c r="X896" s="261"/>
      <c r="Y896" s="313"/>
      <c r="Z896" s="313"/>
    </row>
    <row r="897" spans="1:26" ht="15.75" customHeight="1" x14ac:dyDescent="0.35">
      <c r="A897" s="261"/>
      <c r="B897" s="261"/>
      <c r="C897" s="261"/>
      <c r="D897" s="261"/>
      <c r="E897" s="261"/>
      <c r="F897" s="261"/>
      <c r="G897" s="261"/>
      <c r="H897" s="261"/>
      <c r="I897" s="261"/>
      <c r="J897" s="261"/>
      <c r="K897" s="261"/>
      <c r="L897" s="262"/>
      <c r="M897" s="261"/>
      <c r="N897" s="262"/>
      <c r="O897" s="263"/>
      <c r="P897" s="263"/>
      <c r="Q897" s="264"/>
      <c r="R897" s="264"/>
      <c r="S897" s="264"/>
      <c r="T897" s="264"/>
      <c r="U897" s="264"/>
      <c r="V897" s="261"/>
      <c r="W897" s="261"/>
      <c r="X897" s="261"/>
      <c r="Y897" s="313"/>
      <c r="Z897" s="313"/>
    </row>
    <row r="898" spans="1:26" ht="15.75" customHeight="1" x14ac:dyDescent="0.35">
      <c r="A898" s="261"/>
      <c r="B898" s="261"/>
      <c r="C898" s="261"/>
      <c r="D898" s="261"/>
      <c r="E898" s="261"/>
      <c r="F898" s="261"/>
      <c r="G898" s="261"/>
      <c r="H898" s="261"/>
      <c r="I898" s="261"/>
      <c r="J898" s="261"/>
      <c r="K898" s="261"/>
      <c r="L898" s="262"/>
      <c r="M898" s="261"/>
      <c r="N898" s="262"/>
      <c r="O898" s="263"/>
      <c r="P898" s="263"/>
      <c r="Q898" s="264"/>
      <c r="R898" s="264"/>
      <c r="S898" s="264"/>
      <c r="T898" s="264"/>
      <c r="U898" s="264"/>
      <c r="V898" s="261"/>
      <c r="W898" s="261"/>
      <c r="X898" s="261"/>
      <c r="Y898" s="313"/>
      <c r="Z898" s="313"/>
    </row>
    <row r="899" spans="1:26" ht="15.75" customHeight="1" x14ac:dyDescent="0.35">
      <c r="A899" s="261"/>
      <c r="B899" s="261"/>
      <c r="C899" s="261"/>
      <c r="D899" s="261"/>
      <c r="E899" s="261"/>
      <c r="F899" s="261"/>
      <c r="G899" s="261"/>
      <c r="H899" s="261"/>
      <c r="I899" s="261"/>
      <c r="J899" s="261"/>
      <c r="K899" s="261"/>
      <c r="L899" s="262"/>
      <c r="M899" s="261"/>
      <c r="N899" s="262"/>
      <c r="O899" s="263"/>
      <c r="P899" s="263"/>
      <c r="Q899" s="264"/>
      <c r="R899" s="264"/>
      <c r="S899" s="264"/>
      <c r="T899" s="264"/>
      <c r="U899" s="264"/>
      <c r="V899" s="261"/>
      <c r="W899" s="261"/>
      <c r="X899" s="261"/>
      <c r="Y899" s="313"/>
      <c r="Z899" s="313"/>
    </row>
    <row r="900" spans="1:26" ht="15.75" customHeight="1" x14ac:dyDescent="0.35">
      <c r="A900" s="261"/>
      <c r="B900" s="261"/>
      <c r="C900" s="261"/>
      <c r="D900" s="261"/>
      <c r="E900" s="261"/>
      <c r="F900" s="261"/>
      <c r="G900" s="261"/>
      <c r="H900" s="261"/>
      <c r="I900" s="261"/>
      <c r="J900" s="261"/>
      <c r="K900" s="261"/>
      <c r="L900" s="262"/>
      <c r="M900" s="261"/>
      <c r="N900" s="262"/>
      <c r="O900" s="263"/>
      <c r="P900" s="263"/>
      <c r="Q900" s="264"/>
      <c r="R900" s="264"/>
      <c r="S900" s="264"/>
      <c r="T900" s="264"/>
      <c r="U900" s="264"/>
      <c r="V900" s="261"/>
      <c r="W900" s="261"/>
      <c r="X900" s="261"/>
      <c r="Y900" s="313"/>
      <c r="Z900" s="313"/>
    </row>
    <row r="901" spans="1:26" ht="15.75" customHeight="1" x14ac:dyDescent="0.35">
      <c r="A901" s="261"/>
      <c r="B901" s="261"/>
      <c r="C901" s="261"/>
      <c r="D901" s="261"/>
      <c r="E901" s="261"/>
      <c r="F901" s="261"/>
      <c r="G901" s="261"/>
      <c r="H901" s="261"/>
      <c r="I901" s="261"/>
      <c r="J901" s="261"/>
      <c r="K901" s="261"/>
      <c r="L901" s="262"/>
      <c r="M901" s="261"/>
      <c r="N901" s="262"/>
      <c r="O901" s="263"/>
      <c r="P901" s="263"/>
      <c r="Q901" s="264"/>
      <c r="R901" s="264"/>
      <c r="S901" s="264"/>
      <c r="T901" s="264"/>
      <c r="U901" s="264"/>
      <c r="V901" s="261"/>
      <c r="W901" s="261"/>
      <c r="X901" s="261"/>
      <c r="Y901" s="313"/>
      <c r="Z901" s="313"/>
    </row>
    <row r="902" spans="1:26" ht="15.75" customHeight="1" x14ac:dyDescent="0.35">
      <c r="A902" s="261"/>
      <c r="B902" s="261"/>
      <c r="C902" s="261"/>
      <c r="D902" s="261"/>
      <c r="E902" s="261"/>
      <c r="F902" s="261"/>
      <c r="G902" s="261"/>
      <c r="H902" s="261"/>
      <c r="I902" s="261"/>
      <c r="J902" s="261"/>
      <c r="K902" s="261"/>
      <c r="L902" s="262"/>
      <c r="M902" s="261"/>
      <c r="N902" s="262"/>
      <c r="O902" s="263"/>
      <c r="P902" s="263"/>
      <c r="Q902" s="264"/>
      <c r="R902" s="264"/>
      <c r="S902" s="264"/>
      <c r="T902" s="264"/>
      <c r="U902" s="264"/>
      <c r="V902" s="261"/>
      <c r="W902" s="261"/>
      <c r="X902" s="261"/>
      <c r="Y902" s="313"/>
      <c r="Z902" s="313"/>
    </row>
    <row r="903" spans="1:26" ht="15.75" customHeight="1" x14ac:dyDescent="0.35">
      <c r="A903" s="261"/>
      <c r="B903" s="261"/>
      <c r="C903" s="261"/>
      <c r="D903" s="261"/>
      <c r="E903" s="261"/>
      <c r="F903" s="261"/>
      <c r="G903" s="261"/>
      <c r="H903" s="261"/>
      <c r="I903" s="261"/>
      <c r="J903" s="261"/>
      <c r="K903" s="261"/>
      <c r="L903" s="262"/>
      <c r="M903" s="261"/>
      <c r="N903" s="262"/>
      <c r="O903" s="263"/>
      <c r="P903" s="263"/>
      <c r="Q903" s="264"/>
      <c r="R903" s="264"/>
      <c r="S903" s="264"/>
      <c r="T903" s="264"/>
      <c r="U903" s="264"/>
      <c r="V903" s="261"/>
      <c r="W903" s="261"/>
      <c r="X903" s="261"/>
      <c r="Y903" s="313"/>
      <c r="Z903" s="313"/>
    </row>
    <row r="904" spans="1:26" ht="15.75" customHeight="1" x14ac:dyDescent="0.35">
      <c r="A904" s="261"/>
      <c r="B904" s="261"/>
      <c r="C904" s="261"/>
      <c r="D904" s="261"/>
      <c r="E904" s="261"/>
      <c r="F904" s="261"/>
      <c r="G904" s="261"/>
      <c r="H904" s="261"/>
      <c r="I904" s="261"/>
      <c r="J904" s="261"/>
      <c r="K904" s="261"/>
      <c r="L904" s="262"/>
      <c r="M904" s="261"/>
      <c r="N904" s="262"/>
      <c r="O904" s="263"/>
      <c r="P904" s="263"/>
      <c r="Q904" s="264"/>
      <c r="R904" s="264"/>
      <c r="S904" s="264"/>
      <c r="T904" s="264"/>
      <c r="U904" s="264"/>
      <c r="V904" s="261"/>
      <c r="W904" s="261"/>
      <c r="X904" s="261"/>
      <c r="Y904" s="313"/>
      <c r="Z904" s="313"/>
    </row>
    <row r="905" spans="1:26" ht="15.75" customHeight="1" x14ac:dyDescent="0.35">
      <c r="A905" s="261"/>
      <c r="B905" s="261"/>
      <c r="C905" s="261"/>
      <c r="D905" s="261"/>
      <c r="E905" s="261"/>
      <c r="F905" s="261"/>
      <c r="G905" s="261"/>
      <c r="H905" s="261"/>
      <c r="I905" s="261"/>
      <c r="J905" s="261"/>
      <c r="K905" s="261"/>
      <c r="L905" s="262"/>
      <c r="M905" s="261"/>
      <c r="N905" s="262"/>
      <c r="O905" s="263"/>
      <c r="P905" s="263"/>
      <c r="Q905" s="264"/>
      <c r="R905" s="264"/>
      <c r="S905" s="264"/>
      <c r="T905" s="264"/>
      <c r="U905" s="264"/>
      <c r="V905" s="261"/>
      <c r="W905" s="261"/>
      <c r="X905" s="261"/>
      <c r="Y905" s="313"/>
      <c r="Z905" s="313"/>
    </row>
    <row r="906" spans="1:26" ht="15.75" customHeight="1" x14ac:dyDescent="0.35">
      <c r="A906" s="261"/>
      <c r="B906" s="261"/>
      <c r="C906" s="261"/>
      <c r="D906" s="261"/>
      <c r="E906" s="261"/>
      <c r="F906" s="261"/>
      <c r="G906" s="261"/>
      <c r="H906" s="261"/>
      <c r="I906" s="261"/>
      <c r="J906" s="261"/>
      <c r="K906" s="261"/>
      <c r="L906" s="262"/>
      <c r="M906" s="261"/>
      <c r="N906" s="262"/>
      <c r="O906" s="263"/>
      <c r="P906" s="263"/>
      <c r="Q906" s="264"/>
      <c r="R906" s="264"/>
      <c r="S906" s="264"/>
      <c r="T906" s="264"/>
      <c r="U906" s="264"/>
      <c r="V906" s="261"/>
      <c r="W906" s="261"/>
      <c r="X906" s="261"/>
      <c r="Y906" s="313"/>
      <c r="Z906" s="313"/>
    </row>
    <row r="907" spans="1:26" ht="15.75" customHeight="1" x14ac:dyDescent="0.35">
      <c r="A907" s="261"/>
      <c r="B907" s="261"/>
      <c r="C907" s="261"/>
      <c r="D907" s="261"/>
      <c r="E907" s="261"/>
      <c r="F907" s="261"/>
      <c r="G907" s="261"/>
      <c r="H907" s="261"/>
      <c r="I907" s="261"/>
      <c r="J907" s="261"/>
      <c r="K907" s="261"/>
      <c r="L907" s="262"/>
      <c r="M907" s="261"/>
      <c r="N907" s="262"/>
      <c r="O907" s="263"/>
      <c r="P907" s="263"/>
      <c r="Q907" s="264"/>
      <c r="R907" s="264"/>
      <c r="S907" s="264"/>
      <c r="T907" s="264"/>
      <c r="U907" s="264"/>
      <c r="V907" s="261"/>
      <c r="W907" s="261"/>
      <c r="X907" s="261"/>
      <c r="Y907" s="313"/>
      <c r="Z907" s="313"/>
    </row>
    <row r="908" spans="1:26" ht="15.75" customHeight="1" x14ac:dyDescent="0.35">
      <c r="A908" s="261"/>
      <c r="B908" s="261"/>
      <c r="C908" s="261"/>
      <c r="D908" s="261"/>
      <c r="E908" s="261"/>
      <c r="F908" s="261"/>
      <c r="G908" s="261"/>
      <c r="H908" s="261"/>
      <c r="I908" s="261"/>
      <c r="J908" s="261"/>
      <c r="K908" s="261"/>
      <c r="L908" s="262"/>
      <c r="M908" s="261"/>
      <c r="N908" s="262"/>
      <c r="O908" s="263"/>
      <c r="P908" s="263"/>
      <c r="Q908" s="264"/>
      <c r="R908" s="264"/>
      <c r="S908" s="264"/>
      <c r="T908" s="264"/>
      <c r="U908" s="264"/>
      <c r="V908" s="261"/>
      <c r="W908" s="261"/>
      <c r="X908" s="261"/>
      <c r="Y908" s="313"/>
      <c r="Z908" s="313"/>
    </row>
    <row r="909" spans="1:26" ht="15.75" customHeight="1" x14ac:dyDescent="0.35">
      <c r="A909" s="261"/>
      <c r="B909" s="261"/>
      <c r="C909" s="261"/>
      <c r="D909" s="261"/>
      <c r="E909" s="261"/>
      <c r="F909" s="261"/>
      <c r="G909" s="261"/>
      <c r="H909" s="261"/>
      <c r="I909" s="261"/>
      <c r="J909" s="261"/>
      <c r="K909" s="261"/>
      <c r="L909" s="262"/>
      <c r="M909" s="261"/>
      <c r="N909" s="262"/>
      <c r="O909" s="263"/>
      <c r="P909" s="263"/>
      <c r="Q909" s="264"/>
      <c r="R909" s="264"/>
      <c r="S909" s="264"/>
      <c r="T909" s="264"/>
      <c r="U909" s="264"/>
      <c r="V909" s="261"/>
      <c r="W909" s="261"/>
      <c r="X909" s="261"/>
      <c r="Y909" s="313"/>
      <c r="Z909" s="313"/>
    </row>
    <row r="910" spans="1:26" ht="15.75" customHeight="1" x14ac:dyDescent="0.35">
      <c r="A910" s="261"/>
      <c r="B910" s="261"/>
      <c r="C910" s="261"/>
      <c r="D910" s="261"/>
      <c r="E910" s="261"/>
      <c r="F910" s="261"/>
      <c r="G910" s="261"/>
      <c r="H910" s="261"/>
      <c r="I910" s="261"/>
      <c r="J910" s="261"/>
      <c r="K910" s="261"/>
      <c r="L910" s="262"/>
      <c r="M910" s="261"/>
      <c r="N910" s="262"/>
      <c r="O910" s="263"/>
      <c r="P910" s="263"/>
      <c r="Q910" s="264"/>
      <c r="R910" s="264"/>
      <c r="S910" s="264"/>
      <c r="T910" s="264"/>
      <c r="U910" s="264"/>
      <c r="V910" s="261"/>
      <c r="W910" s="261"/>
      <c r="X910" s="261"/>
      <c r="Y910" s="313"/>
      <c r="Z910" s="313"/>
    </row>
    <row r="911" spans="1:26" ht="15.75" customHeight="1" x14ac:dyDescent="0.35">
      <c r="A911" s="261"/>
      <c r="B911" s="261"/>
      <c r="C911" s="261"/>
      <c r="D911" s="261"/>
      <c r="E911" s="261"/>
      <c r="F911" s="261"/>
      <c r="G911" s="261"/>
      <c r="H911" s="261"/>
      <c r="I911" s="261"/>
      <c r="J911" s="261"/>
      <c r="K911" s="261"/>
      <c r="L911" s="262"/>
      <c r="M911" s="261"/>
      <c r="N911" s="262"/>
      <c r="O911" s="263"/>
      <c r="P911" s="263"/>
      <c r="Q911" s="264"/>
      <c r="R911" s="264"/>
      <c r="S911" s="264"/>
      <c r="T911" s="264"/>
      <c r="U911" s="264"/>
      <c r="V911" s="261"/>
      <c r="W911" s="261"/>
      <c r="X911" s="261"/>
      <c r="Y911" s="313"/>
      <c r="Z911" s="313"/>
    </row>
    <row r="912" spans="1:26" ht="15.75" customHeight="1" x14ac:dyDescent="0.35">
      <c r="A912" s="261"/>
      <c r="B912" s="261"/>
      <c r="C912" s="261"/>
      <c r="D912" s="261"/>
      <c r="E912" s="261"/>
      <c r="F912" s="261"/>
      <c r="G912" s="261"/>
      <c r="H912" s="261"/>
      <c r="I912" s="261"/>
      <c r="J912" s="261"/>
      <c r="K912" s="261"/>
      <c r="L912" s="262"/>
      <c r="M912" s="261"/>
      <c r="N912" s="262"/>
      <c r="O912" s="263"/>
      <c r="P912" s="263"/>
      <c r="Q912" s="264"/>
      <c r="R912" s="264"/>
      <c r="S912" s="264"/>
      <c r="T912" s="264"/>
      <c r="U912" s="264"/>
      <c r="V912" s="261"/>
      <c r="W912" s="261"/>
      <c r="X912" s="261"/>
      <c r="Y912" s="313"/>
      <c r="Z912" s="313"/>
    </row>
    <row r="913" spans="1:26" ht="15.75" customHeight="1" x14ac:dyDescent="0.35">
      <c r="A913" s="261"/>
      <c r="B913" s="261"/>
      <c r="C913" s="261"/>
      <c r="D913" s="261"/>
      <c r="E913" s="261"/>
      <c r="F913" s="261"/>
      <c r="G913" s="261"/>
      <c r="H913" s="261"/>
      <c r="I913" s="261"/>
      <c r="J913" s="261"/>
      <c r="K913" s="261"/>
      <c r="L913" s="262"/>
      <c r="M913" s="261"/>
      <c r="N913" s="262"/>
      <c r="O913" s="263"/>
      <c r="P913" s="263"/>
      <c r="Q913" s="264"/>
      <c r="R913" s="264"/>
      <c r="S913" s="264"/>
      <c r="T913" s="264"/>
      <c r="U913" s="264"/>
      <c r="V913" s="261"/>
      <c r="W913" s="261"/>
      <c r="X913" s="261"/>
      <c r="Y913" s="313"/>
      <c r="Z913" s="313"/>
    </row>
    <row r="914" spans="1:26" ht="15.75" customHeight="1" x14ac:dyDescent="0.35">
      <c r="A914" s="261"/>
      <c r="B914" s="261"/>
      <c r="C914" s="261"/>
      <c r="D914" s="261"/>
      <c r="E914" s="261"/>
      <c r="F914" s="261"/>
      <c r="G914" s="261"/>
      <c r="H914" s="261"/>
      <c r="I914" s="261"/>
      <c r="J914" s="261"/>
      <c r="K914" s="261"/>
      <c r="L914" s="262"/>
      <c r="M914" s="261"/>
      <c r="N914" s="262"/>
      <c r="O914" s="263"/>
      <c r="P914" s="263"/>
      <c r="Q914" s="264"/>
      <c r="R914" s="264"/>
      <c r="S914" s="264"/>
      <c r="T914" s="264"/>
      <c r="U914" s="264"/>
      <c r="V914" s="261"/>
      <c r="W914" s="261"/>
      <c r="X914" s="261"/>
      <c r="Y914" s="313"/>
      <c r="Z914" s="313"/>
    </row>
    <row r="915" spans="1:26" ht="15.75" customHeight="1" x14ac:dyDescent="0.35">
      <c r="A915" s="261"/>
      <c r="B915" s="261"/>
      <c r="C915" s="261"/>
      <c r="D915" s="261"/>
      <c r="E915" s="261"/>
      <c r="F915" s="261"/>
      <c r="G915" s="261"/>
      <c r="H915" s="261"/>
      <c r="I915" s="261"/>
      <c r="J915" s="261"/>
      <c r="K915" s="261"/>
      <c r="L915" s="262"/>
      <c r="M915" s="261"/>
      <c r="N915" s="262"/>
      <c r="O915" s="263"/>
      <c r="P915" s="263"/>
      <c r="Q915" s="264"/>
      <c r="R915" s="264"/>
      <c r="S915" s="264"/>
      <c r="T915" s="264"/>
      <c r="U915" s="264"/>
      <c r="V915" s="261"/>
      <c r="W915" s="261"/>
      <c r="X915" s="261"/>
      <c r="Y915" s="313"/>
      <c r="Z915" s="313"/>
    </row>
    <row r="916" spans="1:26" ht="15.75" customHeight="1" x14ac:dyDescent="0.35">
      <c r="A916" s="261"/>
      <c r="B916" s="261"/>
      <c r="C916" s="261"/>
      <c r="D916" s="261"/>
      <c r="E916" s="261"/>
      <c r="F916" s="261"/>
      <c r="G916" s="261"/>
      <c r="H916" s="261"/>
      <c r="I916" s="261"/>
      <c r="J916" s="261"/>
      <c r="K916" s="261"/>
      <c r="L916" s="262"/>
      <c r="M916" s="261"/>
      <c r="N916" s="262"/>
      <c r="O916" s="263"/>
      <c r="P916" s="263"/>
      <c r="Q916" s="264"/>
      <c r="R916" s="264"/>
      <c r="S916" s="264"/>
      <c r="T916" s="264"/>
      <c r="U916" s="264"/>
      <c r="V916" s="261"/>
      <c r="W916" s="261"/>
      <c r="X916" s="261"/>
      <c r="Y916" s="313"/>
      <c r="Z916" s="313"/>
    </row>
    <row r="917" spans="1:26" ht="15.75" customHeight="1" x14ac:dyDescent="0.35">
      <c r="A917" s="261"/>
      <c r="B917" s="261"/>
      <c r="C917" s="261"/>
      <c r="D917" s="261"/>
      <c r="E917" s="261"/>
      <c r="F917" s="261"/>
      <c r="G917" s="261"/>
      <c r="H917" s="261"/>
      <c r="I917" s="261"/>
      <c r="J917" s="261"/>
      <c r="K917" s="261"/>
      <c r="L917" s="262"/>
      <c r="M917" s="261"/>
      <c r="N917" s="262"/>
      <c r="O917" s="263"/>
      <c r="P917" s="263"/>
      <c r="Q917" s="264"/>
      <c r="R917" s="264"/>
      <c r="S917" s="264"/>
      <c r="T917" s="264"/>
      <c r="U917" s="264"/>
      <c r="V917" s="261"/>
      <c r="W917" s="261"/>
      <c r="X917" s="261"/>
      <c r="Y917" s="313"/>
      <c r="Z917" s="313"/>
    </row>
    <row r="918" spans="1:26" ht="15.75" customHeight="1" x14ac:dyDescent="0.35">
      <c r="A918" s="261"/>
      <c r="B918" s="261"/>
      <c r="C918" s="261"/>
      <c r="D918" s="261"/>
      <c r="E918" s="261"/>
      <c r="F918" s="261"/>
      <c r="G918" s="261"/>
      <c r="H918" s="261"/>
      <c r="I918" s="261"/>
      <c r="J918" s="261"/>
      <c r="K918" s="261"/>
      <c r="L918" s="262"/>
      <c r="M918" s="261"/>
      <c r="N918" s="262"/>
      <c r="O918" s="263"/>
      <c r="P918" s="263"/>
      <c r="Q918" s="264"/>
      <c r="R918" s="264"/>
      <c r="S918" s="264"/>
      <c r="T918" s="264"/>
      <c r="U918" s="264"/>
      <c r="V918" s="261"/>
      <c r="W918" s="261"/>
      <c r="X918" s="261"/>
      <c r="Y918" s="313"/>
      <c r="Z918" s="313"/>
    </row>
    <row r="919" spans="1:26" ht="15.75" customHeight="1" x14ac:dyDescent="0.35">
      <c r="A919" s="261"/>
      <c r="B919" s="261"/>
      <c r="C919" s="261"/>
      <c r="D919" s="261"/>
      <c r="E919" s="261"/>
      <c r="F919" s="261"/>
      <c r="G919" s="261"/>
      <c r="H919" s="261"/>
      <c r="I919" s="261"/>
      <c r="J919" s="261"/>
      <c r="K919" s="261"/>
      <c r="L919" s="262"/>
      <c r="M919" s="261"/>
      <c r="N919" s="262"/>
      <c r="O919" s="263"/>
      <c r="P919" s="263"/>
      <c r="Q919" s="264"/>
      <c r="R919" s="264"/>
      <c r="S919" s="264"/>
      <c r="T919" s="264"/>
      <c r="U919" s="264"/>
      <c r="V919" s="261"/>
      <c r="W919" s="261"/>
      <c r="X919" s="261"/>
      <c r="Y919" s="313"/>
      <c r="Z919" s="313"/>
    </row>
    <row r="920" spans="1:26" ht="15.75" customHeight="1" x14ac:dyDescent="0.35">
      <c r="A920" s="261"/>
      <c r="B920" s="261"/>
      <c r="C920" s="261"/>
      <c r="D920" s="261"/>
      <c r="E920" s="261"/>
      <c r="F920" s="261"/>
      <c r="G920" s="261"/>
      <c r="H920" s="261"/>
      <c r="I920" s="261"/>
      <c r="J920" s="261"/>
      <c r="K920" s="261"/>
      <c r="L920" s="262"/>
      <c r="M920" s="261"/>
      <c r="N920" s="262"/>
      <c r="O920" s="263"/>
      <c r="P920" s="263"/>
      <c r="Q920" s="264"/>
      <c r="R920" s="264"/>
      <c r="S920" s="264"/>
      <c r="T920" s="264"/>
      <c r="U920" s="264"/>
      <c r="V920" s="261"/>
      <c r="W920" s="261"/>
      <c r="X920" s="261"/>
      <c r="Y920" s="313"/>
      <c r="Z920" s="313"/>
    </row>
    <row r="921" spans="1:26" ht="15.75" customHeight="1" x14ac:dyDescent="0.35">
      <c r="A921" s="261"/>
      <c r="B921" s="261"/>
      <c r="C921" s="261"/>
      <c r="D921" s="261"/>
      <c r="E921" s="261"/>
      <c r="F921" s="261"/>
      <c r="G921" s="261"/>
      <c r="H921" s="261"/>
      <c r="I921" s="261"/>
      <c r="J921" s="261"/>
      <c r="K921" s="261"/>
      <c r="L921" s="262"/>
      <c r="M921" s="261"/>
      <c r="N921" s="262"/>
      <c r="O921" s="263"/>
      <c r="P921" s="263"/>
      <c r="Q921" s="264"/>
      <c r="R921" s="264"/>
      <c r="S921" s="264"/>
      <c r="T921" s="264"/>
      <c r="U921" s="264"/>
      <c r="V921" s="261"/>
      <c r="W921" s="261"/>
      <c r="X921" s="261"/>
      <c r="Y921" s="313"/>
      <c r="Z921" s="313"/>
    </row>
    <row r="922" spans="1:26" ht="15.75" customHeight="1" x14ac:dyDescent="0.35">
      <c r="A922" s="261"/>
      <c r="B922" s="261"/>
      <c r="C922" s="261"/>
      <c r="D922" s="261"/>
      <c r="E922" s="261"/>
      <c r="F922" s="261"/>
      <c r="G922" s="261"/>
      <c r="H922" s="261"/>
      <c r="I922" s="261"/>
      <c r="J922" s="261"/>
      <c r="K922" s="261"/>
      <c r="L922" s="262"/>
      <c r="M922" s="261"/>
      <c r="N922" s="262"/>
      <c r="O922" s="263"/>
      <c r="P922" s="263"/>
      <c r="Q922" s="264"/>
      <c r="R922" s="264"/>
      <c r="S922" s="264"/>
      <c r="T922" s="264"/>
      <c r="U922" s="264"/>
      <c r="V922" s="261"/>
      <c r="W922" s="261"/>
      <c r="X922" s="261"/>
      <c r="Y922" s="313"/>
      <c r="Z922" s="313"/>
    </row>
    <row r="923" spans="1:26" ht="15.75" customHeight="1" x14ac:dyDescent="0.35">
      <c r="A923" s="261"/>
      <c r="B923" s="261"/>
      <c r="C923" s="261"/>
      <c r="D923" s="261"/>
      <c r="E923" s="261"/>
      <c r="F923" s="261"/>
      <c r="G923" s="261"/>
      <c r="H923" s="261"/>
      <c r="I923" s="261"/>
      <c r="J923" s="261"/>
      <c r="K923" s="261"/>
      <c r="L923" s="262"/>
      <c r="M923" s="261"/>
      <c r="N923" s="262"/>
      <c r="O923" s="263"/>
      <c r="P923" s="263"/>
      <c r="Q923" s="264"/>
      <c r="R923" s="264"/>
      <c r="S923" s="264"/>
      <c r="T923" s="264"/>
      <c r="U923" s="264"/>
      <c r="V923" s="261"/>
      <c r="W923" s="261"/>
      <c r="X923" s="261"/>
      <c r="Y923" s="313"/>
      <c r="Z923" s="313"/>
    </row>
    <row r="924" spans="1:26" ht="15.75" customHeight="1" x14ac:dyDescent="0.35">
      <c r="A924" s="261"/>
      <c r="B924" s="261"/>
      <c r="C924" s="261"/>
      <c r="D924" s="261"/>
      <c r="E924" s="261"/>
      <c r="F924" s="261"/>
      <c r="G924" s="261"/>
      <c r="H924" s="261"/>
      <c r="I924" s="261"/>
      <c r="J924" s="261"/>
      <c r="K924" s="261"/>
      <c r="L924" s="262"/>
      <c r="M924" s="261"/>
      <c r="N924" s="262"/>
      <c r="O924" s="263"/>
      <c r="P924" s="263"/>
      <c r="Q924" s="264"/>
      <c r="R924" s="264"/>
      <c r="S924" s="264"/>
      <c r="T924" s="264"/>
      <c r="U924" s="264"/>
      <c r="V924" s="261"/>
      <c r="W924" s="261"/>
      <c r="X924" s="261"/>
      <c r="Y924" s="313"/>
      <c r="Z924" s="313"/>
    </row>
    <row r="925" spans="1:26" ht="15.75" customHeight="1" x14ac:dyDescent="0.35">
      <c r="A925" s="261"/>
      <c r="B925" s="261"/>
      <c r="C925" s="261"/>
      <c r="D925" s="261"/>
      <c r="E925" s="261"/>
      <c r="F925" s="261"/>
      <c r="G925" s="261"/>
      <c r="H925" s="261"/>
      <c r="I925" s="261"/>
      <c r="J925" s="261"/>
      <c r="K925" s="261"/>
      <c r="L925" s="262"/>
      <c r="M925" s="261"/>
      <c r="N925" s="262"/>
      <c r="O925" s="263"/>
      <c r="P925" s="263"/>
      <c r="Q925" s="264"/>
      <c r="R925" s="264"/>
      <c r="S925" s="264"/>
      <c r="T925" s="264"/>
      <c r="U925" s="264"/>
      <c r="V925" s="261"/>
      <c r="W925" s="261"/>
      <c r="X925" s="261"/>
      <c r="Y925" s="313"/>
      <c r="Z925" s="313"/>
    </row>
    <row r="926" spans="1:26" ht="15.75" customHeight="1" x14ac:dyDescent="0.35">
      <c r="A926" s="261"/>
      <c r="B926" s="261"/>
      <c r="C926" s="261"/>
      <c r="D926" s="261"/>
      <c r="E926" s="261"/>
      <c r="F926" s="261"/>
      <c r="G926" s="261"/>
      <c r="H926" s="261"/>
      <c r="I926" s="261"/>
      <c r="J926" s="261"/>
      <c r="K926" s="261"/>
      <c r="L926" s="262"/>
      <c r="M926" s="261"/>
      <c r="N926" s="262"/>
      <c r="O926" s="263"/>
      <c r="P926" s="263"/>
      <c r="Q926" s="264"/>
      <c r="R926" s="264"/>
      <c r="S926" s="264"/>
      <c r="T926" s="264"/>
      <c r="U926" s="264"/>
      <c r="V926" s="261"/>
      <c r="W926" s="261"/>
      <c r="X926" s="261"/>
      <c r="Y926" s="313"/>
      <c r="Z926" s="313"/>
    </row>
    <row r="927" spans="1:26" ht="15.75" customHeight="1" x14ac:dyDescent="0.35">
      <c r="A927" s="261"/>
      <c r="B927" s="261"/>
      <c r="C927" s="261"/>
      <c r="D927" s="261"/>
      <c r="E927" s="261"/>
      <c r="F927" s="261"/>
      <c r="G927" s="261"/>
      <c r="H927" s="261"/>
      <c r="I927" s="261"/>
      <c r="J927" s="261"/>
      <c r="K927" s="261"/>
      <c r="L927" s="262"/>
      <c r="M927" s="261"/>
      <c r="N927" s="262"/>
      <c r="O927" s="263"/>
      <c r="P927" s="263"/>
      <c r="Q927" s="264"/>
      <c r="R927" s="264"/>
      <c r="S927" s="264"/>
      <c r="T927" s="264"/>
      <c r="U927" s="264"/>
      <c r="V927" s="261"/>
      <c r="W927" s="261"/>
      <c r="X927" s="261"/>
      <c r="Y927" s="313"/>
      <c r="Z927" s="313"/>
    </row>
    <row r="928" spans="1:26" ht="15.75" customHeight="1" x14ac:dyDescent="0.35">
      <c r="A928" s="261"/>
      <c r="B928" s="261"/>
      <c r="C928" s="261"/>
      <c r="D928" s="261"/>
      <c r="E928" s="261"/>
      <c r="F928" s="261"/>
      <c r="G928" s="261"/>
      <c r="H928" s="261"/>
      <c r="I928" s="261"/>
      <c r="J928" s="261"/>
      <c r="K928" s="261"/>
      <c r="L928" s="262"/>
      <c r="M928" s="261"/>
      <c r="N928" s="262"/>
      <c r="O928" s="263"/>
      <c r="P928" s="263"/>
      <c r="Q928" s="264"/>
      <c r="R928" s="264"/>
      <c r="S928" s="264"/>
      <c r="T928" s="264"/>
      <c r="U928" s="264"/>
      <c r="V928" s="261"/>
      <c r="W928" s="261"/>
      <c r="X928" s="261"/>
      <c r="Y928" s="313"/>
      <c r="Z928" s="313"/>
    </row>
    <row r="929" spans="1:26" ht="15.75" customHeight="1" x14ac:dyDescent="0.35">
      <c r="A929" s="261"/>
      <c r="B929" s="261"/>
      <c r="C929" s="261"/>
      <c r="D929" s="261"/>
      <c r="E929" s="261"/>
      <c r="F929" s="261"/>
      <c r="G929" s="261"/>
      <c r="H929" s="261"/>
      <c r="I929" s="261"/>
      <c r="J929" s="261"/>
      <c r="K929" s="261"/>
      <c r="L929" s="262"/>
      <c r="M929" s="261"/>
      <c r="N929" s="262"/>
      <c r="O929" s="263"/>
      <c r="P929" s="263"/>
      <c r="Q929" s="264"/>
      <c r="R929" s="264"/>
      <c r="S929" s="264"/>
      <c r="T929" s="264"/>
      <c r="U929" s="264"/>
      <c r="V929" s="261"/>
      <c r="W929" s="261"/>
      <c r="X929" s="261"/>
      <c r="Y929" s="313"/>
      <c r="Z929" s="313"/>
    </row>
    <row r="930" spans="1:26" ht="15.75" customHeight="1" x14ac:dyDescent="0.35">
      <c r="A930" s="261"/>
      <c r="B930" s="261"/>
      <c r="C930" s="261"/>
      <c r="D930" s="261"/>
      <c r="E930" s="261"/>
      <c r="F930" s="261"/>
      <c r="G930" s="261"/>
      <c r="H930" s="261"/>
      <c r="I930" s="261"/>
      <c r="J930" s="261"/>
      <c r="K930" s="261"/>
      <c r="L930" s="262"/>
      <c r="M930" s="261"/>
      <c r="N930" s="262"/>
      <c r="O930" s="263"/>
      <c r="P930" s="263"/>
      <c r="Q930" s="264"/>
      <c r="R930" s="264"/>
      <c r="S930" s="264"/>
      <c r="T930" s="264"/>
      <c r="U930" s="264"/>
      <c r="V930" s="261"/>
      <c r="W930" s="261"/>
      <c r="X930" s="261"/>
      <c r="Y930" s="313"/>
      <c r="Z930" s="313"/>
    </row>
    <row r="931" spans="1:26" ht="15.75" customHeight="1" x14ac:dyDescent="0.35">
      <c r="A931" s="261"/>
      <c r="B931" s="261"/>
      <c r="C931" s="261"/>
      <c r="D931" s="261"/>
      <c r="E931" s="261"/>
      <c r="F931" s="261"/>
      <c r="G931" s="261"/>
      <c r="H931" s="261"/>
      <c r="I931" s="261"/>
      <c r="J931" s="261"/>
      <c r="K931" s="261"/>
      <c r="L931" s="262"/>
      <c r="M931" s="261"/>
      <c r="N931" s="262"/>
      <c r="O931" s="263"/>
      <c r="P931" s="263"/>
      <c r="Q931" s="264"/>
      <c r="R931" s="264"/>
      <c r="S931" s="264"/>
      <c r="T931" s="264"/>
      <c r="U931" s="264"/>
      <c r="V931" s="261"/>
      <c r="W931" s="261"/>
      <c r="X931" s="261"/>
      <c r="Y931" s="313"/>
      <c r="Z931" s="313"/>
    </row>
    <row r="932" spans="1:26" ht="15.75" customHeight="1" x14ac:dyDescent="0.35">
      <c r="A932" s="261"/>
      <c r="B932" s="261"/>
      <c r="C932" s="261"/>
      <c r="D932" s="261"/>
      <c r="E932" s="261"/>
      <c r="F932" s="261"/>
      <c r="G932" s="261"/>
      <c r="H932" s="261"/>
      <c r="I932" s="261"/>
      <c r="J932" s="261"/>
      <c r="K932" s="261"/>
      <c r="L932" s="262"/>
      <c r="M932" s="261"/>
      <c r="N932" s="262"/>
      <c r="O932" s="263"/>
      <c r="P932" s="263"/>
      <c r="Q932" s="264"/>
      <c r="R932" s="264"/>
      <c r="S932" s="264"/>
      <c r="T932" s="264"/>
      <c r="U932" s="264"/>
      <c r="V932" s="261"/>
      <c r="W932" s="261"/>
      <c r="X932" s="261"/>
      <c r="Y932" s="313"/>
      <c r="Z932" s="313"/>
    </row>
    <row r="933" spans="1:26" ht="15.75" customHeight="1" x14ac:dyDescent="0.35">
      <c r="A933" s="261"/>
      <c r="B933" s="261"/>
      <c r="C933" s="261"/>
      <c r="D933" s="261"/>
      <c r="E933" s="261"/>
      <c r="F933" s="261"/>
      <c r="G933" s="261"/>
      <c r="H933" s="261"/>
      <c r="I933" s="261"/>
      <c r="J933" s="261"/>
      <c r="K933" s="261"/>
      <c r="L933" s="262"/>
      <c r="M933" s="261"/>
      <c r="N933" s="262"/>
      <c r="O933" s="263"/>
      <c r="P933" s="263"/>
      <c r="Q933" s="264"/>
      <c r="R933" s="264"/>
      <c r="S933" s="264"/>
      <c r="T933" s="264"/>
      <c r="U933" s="264"/>
      <c r="V933" s="261"/>
      <c r="W933" s="261"/>
      <c r="X933" s="261"/>
      <c r="Y933" s="313"/>
      <c r="Z933" s="313"/>
    </row>
    <row r="934" spans="1:26" ht="15.75" customHeight="1" x14ac:dyDescent="0.35">
      <c r="A934" s="261"/>
      <c r="B934" s="261"/>
      <c r="C934" s="261"/>
      <c r="D934" s="261"/>
      <c r="E934" s="261"/>
      <c r="F934" s="261"/>
      <c r="G934" s="261"/>
      <c r="H934" s="261"/>
      <c r="I934" s="261"/>
      <c r="J934" s="261"/>
      <c r="K934" s="261"/>
      <c r="L934" s="262"/>
      <c r="M934" s="261"/>
      <c r="N934" s="262"/>
      <c r="O934" s="263"/>
      <c r="P934" s="263"/>
      <c r="Q934" s="264"/>
      <c r="R934" s="264"/>
      <c r="S934" s="264"/>
      <c r="T934" s="264"/>
      <c r="U934" s="264"/>
      <c r="V934" s="261"/>
      <c r="W934" s="261"/>
      <c r="X934" s="261"/>
      <c r="Y934" s="313"/>
      <c r="Z934" s="313"/>
    </row>
    <row r="935" spans="1:26" ht="15.75" customHeight="1" x14ac:dyDescent="0.35">
      <c r="A935" s="261"/>
      <c r="B935" s="261"/>
      <c r="C935" s="261"/>
      <c r="D935" s="261"/>
      <c r="E935" s="261"/>
      <c r="F935" s="261"/>
      <c r="G935" s="261"/>
      <c r="H935" s="261"/>
      <c r="I935" s="261"/>
      <c r="J935" s="261"/>
      <c r="K935" s="261"/>
      <c r="L935" s="262"/>
      <c r="M935" s="261"/>
      <c r="N935" s="262"/>
      <c r="O935" s="263"/>
      <c r="P935" s="263"/>
      <c r="Q935" s="264"/>
      <c r="R935" s="264"/>
      <c r="S935" s="264"/>
      <c r="T935" s="264"/>
      <c r="U935" s="264"/>
      <c r="V935" s="261"/>
      <c r="W935" s="261"/>
      <c r="X935" s="261"/>
      <c r="Y935" s="313"/>
      <c r="Z935" s="313"/>
    </row>
    <row r="936" spans="1:26" ht="15.75" customHeight="1" x14ac:dyDescent="0.35">
      <c r="A936" s="261"/>
      <c r="B936" s="261"/>
      <c r="C936" s="261"/>
      <c r="D936" s="261"/>
      <c r="E936" s="261"/>
      <c r="F936" s="261"/>
      <c r="G936" s="261"/>
      <c r="H936" s="261"/>
      <c r="I936" s="261"/>
      <c r="J936" s="261"/>
      <c r="K936" s="261"/>
      <c r="L936" s="262"/>
      <c r="M936" s="261"/>
      <c r="N936" s="262"/>
      <c r="O936" s="263"/>
      <c r="P936" s="263"/>
      <c r="Q936" s="264"/>
      <c r="R936" s="264"/>
      <c r="S936" s="264"/>
      <c r="T936" s="264"/>
      <c r="U936" s="264"/>
      <c r="V936" s="261"/>
      <c r="W936" s="261"/>
      <c r="X936" s="261"/>
      <c r="Y936" s="313"/>
      <c r="Z936" s="313"/>
    </row>
    <row r="937" spans="1:26" ht="15.75" customHeight="1" x14ac:dyDescent="0.35">
      <c r="A937" s="261"/>
      <c r="B937" s="261"/>
      <c r="C937" s="261"/>
      <c r="D937" s="261"/>
      <c r="E937" s="261"/>
      <c r="F937" s="261"/>
      <c r="G937" s="261"/>
      <c r="H937" s="261"/>
      <c r="I937" s="261"/>
      <c r="J937" s="261"/>
      <c r="K937" s="261"/>
      <c r="L937" s="262"/>
      <c r="M937" s="261"/>
      <c r="N937" s="262"/>
      <c r="O937" s="263"/>
      <c r="P937" s="263"/>
      <c r="Q937" s="264"/>
      <c r="R937" s="264"/>
      <c r="S937" s="264"/>
      <c r="T937" s="264"/>
      <c r="U937" s="264"/>
      <c r="V937" s="261"/>
      <c r="W937" s="261"/>
      <c r="X937" s="261"/>
      <c r="Y937" s="313"/>
      <c r="Z937" s="313"/>
    </row>
    <row r="938" spans="1:26" ht="15.75" customHeight="1" x14ac:dyDescent="0.35">
      <c r="A938" s="261"/>
      <c r="B938" s="261"/>
      <c r="C938" s="261"/>
      <c r="D938" s="261"/>
      <c r="E938" s="261"/>
      <c r="F938" s="261"/>
      <c r="G938" s="261"/>
      <c r="H938" s="261"/>
      <c r="I938" s="261"/>
      <c r="J938" s="261"/>
      <c r="K938" s="261"/>
      <c r="L938" s="262"/>
      <c r="M938" s="261"/>
      <c r="N938" s="262"/>
      <c r="O938" s="263"/>
      <c r="P938" s="263"/>
      <c r="Q938" s="264"/>
      <c r="R938" s="264"/>
      <c r="S938" s="264"/>
      <c r="T938" s="264"/>
      <c r="U938" s="264"/>
      <c r="V938" s="261"/>
      <c r="W938" s="261"/>
      <c r="X938" s="261"/>
      <c r="Y938" s="313"/>
      <c r="Z938" s="313"/>
    </row>
    <row r="939" spans="1:26" ht="15.75" customHeight="1" x14ac:dyDescent="0.35">
      <c r="A939" s="261"/>
      <c r="B939" s="261"/>
      <c r="C939" s="261"/>
      <c r="D939" s="261"/>
      <c r="E939" s="261"/>
      <c r="F939" s="261"/>
      <c r="G939" s="261"/>
      <c r="H939" s="261"/>
      <c r="I939" s="261"/>
      <c r="J939" s="261"/>
      <c r="K939" s="261"/>
      <c r="L939" s="262"/>
      <c r="M939" s="261"/>
      <c r="N939" s="262"/>
      <c r="O939" s="263"/>
      <c r="P939" s="263"/>
      <c r="Q939" s="264"/>
      <c r="R939" s="264"/>
      <c r="S939" s="264"/>
      <c r="T939" s="264"/>
      <c r="U939" s="264"/>
      <c r="V939" s="261"/>
      <c r="W939" s="261"/>
      <c r="X939" s="261"/>
      <c r="Y939" s="313"/>
      <c r="Z939" s="313"/>
    </row>
    <row r="940" spans="1:26" ht="15.75" customHeight="1" x14ac:dyDescent="0.35">
      <c r="A940" s="261"/>
      <c r="B940" s="261"/>
      <c r="C940" s="261"/>
      <c r="D940" s="261"/>
      <c r="E940" s="261"/>
      <c r="F940" s="261"/>
      <c r="G940" s="261"/>
      <c r="H940" s="261"/>
      <c r="I940" s="261"/>
      <c r="J940" s="261"/>
      <c r="K940" s="261"/>
      <c r="L940" s="262"/>
      <c r="M940" s="261"/>
      <c r="N940" s="262"/>
      <c r="O940" s="263"/>
      <c r="P940" s="263"/>
      <c r="Q940" s="264"/>
      <c r="R940" s="264"/>
      <c r="S940" s="264"/>
      <c r="T940" s="264"/>
      <c r="U940" s="264"/>
      <c r="V940" s="261"/>
      <c r="W940" s="261"/>
      <c r="X940" s="261"/>
      <c r="Y940" s="313"/>
      <c r="Z940" s="313"/>
    </row>
    <row r="941" spans="1:26" ht="15.75" customHeight="1" x14ac:dyDescent="0.35">
      <c r="A941" s="261"/>
      <c r="B941" s="261"/>
      <c r="C941" s="261"/>
      <c r="D941" s="261"/>
      <c r="E941" s="261"/>
      <c r="F941" s="261"/>
      <c r="G941" s="261"/>
      <c r="H941" s="261"/>
      <c r="I941" s="261"/>
      <c r="J941" s="261"/>
      <c r="K941" s="261"/>
      <c r="L941" s="262"/>
      <c r="M941" s="261"/>
      <c r="N941" s="262"/>
      <c r="O941" s="263"/>
      <c r="P941" s="263"/>
      <c r="Q941" s="264"/>
      <c r="R941" s="264"/>
      <c r="S941" s="264"/>
      <c r="T941" s="264"/>
      <c r="U941" s="264"/>
      <c r="V941" s="261"/>
      <c r="W941" s="261"/>
      <c r="X941" s="261"/>
      <c r="Y941" s="313"/>
      <c r="Z941" s="313"/>
    </row>
    <row r="942" spans="1:26" ht="15.75" customHeight="1" x14ac:dyDescent="0.35">
      <c r="A942" s="261"/>
      <c r="B942" s="261"/>
      <c r="C942" s="261"/>
      <c r="D942" s="261"/>
      <c r="E942" s="261"/>
      <c r="F942" s="261"/>
      <c r="G942" s="261"/>
      <c r="H942" s="261"/>
      <c r="I942" s="261"/>
      <c r="J942" s="261"/>
      <c r="K942" s="261"/>
      <c r="L942" s="262"/>
      <c r="M942" s="261"/>
      <c r="N942" s="262"/>
      <c r="O942" s="263"/>
      <c r="P942" s="263"/>
      <c r="Q942" s="264"/>
      <c r="R942" s="264"/>
      <c r="S942" s="264"/>
      <c r="T942" s="264"/>
      <c r="U942" s="264"/>
      <c r="V942" s="261"/>
      <c r="W942" s="261"/>
      <c r="X942" s="261"/>
      <c r="Y942" s="313"/>
      <c r="Z942" s="313"/>
    </row>
    <row r="943" spans="1:26" ht="15.75" customHeight="1" x14ac:dyDescent="0.35">
      <c r="A943" s="261"/>
      <c r="B943" s="261"/>
      <c r="C943" s="261"/>
      <c r="D943" s="261"/>
      <c r="E943" s="261"/>
      <c r="F943" s="261"/>
      <c r="G943" s="261"/>
      <c r="H943" s="261"/>
      <c r="I943" s="261"/>
      <c r="J943" s="261"/>
      <c r="K943" s="261"/>
      <c r="L943" s="262"/>
      <c r="M943" s="261"/>
      <c r="N943" s="262"/>
      <c r="O943" s="263"/>
      <c r="P943" s="263"/>
      <c r="Q943" s="264"/>
      <c r="R943" s="264"/>
      <c r="S943" s="264"/>
      <c r="T943" s="264"/>
      <c r="U943" s="264"/>
      <c r="V943" s="261"/>
      <c r="W943" s="261"/>
      <c r="X943" s="261"/>
      <c r="Y943" s="313"/>
      <c r="Z943" s="313"/>
    </row>
    <row r="944" spans="1:26" ht="15.75" customHeight="1" x14ac:dyDescent="0.35">
      <c r="A944" s="261"/>
      <c r="B944" s="261"/>
      <c r="C944" s="261"/>
      <c r="D944" s="261"/>
      <c r="E944" s="261"/>
      <c r="F944" s="261"/>
      <c r="G944" s="261"/>
      <c r="H944" s="261"/>
      <c r="I944" s="261"/>
      <c r="J944" s="261"/>
      <c r="K944" s="261"/>
      <c r="L944" s="262"/>
      <c r="M944" s="261"/>
      <c r="N944" s="262"/>
      <c r="O944" s="263"/>
      <c r="P944" s="263"/>
      <c r="Q944" s="264"/>
      <c r="R944" s="264"/>
      <c r="S944" s="264"/>
      <c r="T944" s="264"/>
      <c r="U944" s="264"/>
      <c r="V944" s="261"/>
      <c r="W944" s="261"/>
      <c r="X944" s="261"/>
      <c r="Y944" s="313"/>
      <c r="Z944" s="313"/>
    </row>
    <row r="945" spans="1:26" ht="15.75" customHeight="1" x14ac:dyDescent="0.35">
      <c r="A945" s="261"/>
      <c r="B945" s="261"/>
      <c r="C945" s="261"/>
      <c r="D945" s="261"/>
      <c r="E945" s="261"/>
      <c r="F945" s="261"/>
      <c r="G945" s="261"/>
      <c r="H945" s="261"/>
      <c r="I945" s="261"/>
      <c r="J945" s="261"/>
      <c r="K945" s="261"/>
      <c r="L945" s="262"/>
      <c r="M945" s="261"/>
      <c r="N945" s="262"/>
      <c r="O945" s="263"/>
      <c r="P945" s="263"/>
      <c r="Q945" s="264"/>
      <c r="R945" s="264"/>
      <c r="S945" s="264"/>
      <c r="T945" s="264"/>
      <c r="U945" s="264"/>
      <c r="V945" s="261"/>
      <c r="W945" s="261"/>
      <c r="X945" s="261"/>
      <c r="Y945" s="313"/>
      <c r="Z945" s="313"/>
    </row>
    <row r="946" spans="1:26" ht="15.75" customHeight="1" x14ac:dyDescent="0.35">
      <c r="A946" s="261"/>
      <c r="B946" s="261"/>
      <c r="C946" s="261"/>
      <c r="D946" s="261"/>
      <c r="E946" s="261"/>
      <c r="F946" s="261"/>
      <c r="G946" s="261"/>
      <c r="H946" s="261"/>
      <c r="I946" s="261"/>
      <c r="J946" s="261"/>
      <c r="K946" s="261"/>
      <c r="L946" s="262"/>
      <c r="M946" s="261"/>
      <c r="N946" s="262"/>
      <c r="O946" s="263"/>
      <c r="P946" s="263"/>
      <c r="Q946" s="264"/>
      <c r="R946" s="264"/>
      <c r="S946" s="264"/>
      <c r="T946" s="264"/>
      <c r="U946" s="264"/>
      <c r="V946" s="261"/>
      <c r="W946" s="261"/>
      <c r="X946" s="261"/>
      <c r="Y946" s="313"/>
      <c r="Z946" s="313"/>
    </row>
    <row r="947" spans="1:26" ht="15.75" customHeight="1" x14ac:dyDescent="0.35">
      <c r="A947" s="261"/>
      <c r="B947" s="261"/>
      <c r="C947" s="261"/>
      <c r="D947" s="261"/>
      <c r="E947" s="261"/>
      <c r="F947" s="261"/>
      <c r="G947" s="261"/>
      <c r="H947" s="261"/>
      <c r="I947" s="261"/>
      <c r="J947" s="261"/>
      <c r="K947" s="261"/>
      <c r="L947" s="262"/>
      <c r="M947" s="261"/>
      <c r="N947" s="262"/>
      <c r="O947" s="263"/>
      <c r="P947" s="263"/>
      <c r="Q947" s="264"/>
      <c r="R947" s="264"/>
      <c r="S947" s="264"/>
      <c r="T947" s="264"/>
      <c r="U947" s="264"/>
      <c r="V947" s="261"/>
      <c r="W947" s="261"/>
      <c r="X947" s="261"/>
      <c r="Y947" s="313"/>
      <c r="Z947" s="313"/>
    </row>
    <row r="948" spans="1:26" ht="15.75" customHeight="1" x14ac:dyDescent="0.35">
      <c r="A948" s="261"/>
      <c r="B948" s="261"/>
      <c r="C948" s="261"/>
      <c r="D948" s="261"/>
      <c r="E948" s="261"/>
      <c r="F948" s="261"/>
      <c r="G948" s="261"/>
      <c r="H948" s="261"/>
      <c r="I948" s="261"/>
      <c r="J948" s="261"/>
      <c r="K948" s="261"/>
      <c r="L948" s="262"/>
      <c r="M948" s="261"/>
      <c r="N948" s="262"/>
      <c r="O948" s="263"/>
      <c r="P948" s="263"/>
      <c r="Q948" s="264"/>
      <c r="R948" s="264"/>
      <c r="S948" s="264"/>
      <c r="T948" s="264"/>
      <c r="U948" s="264"/>
      <c r="V948" s="261"/>
      <c r="W948" s="261"/>
      <c r="X948" s="261"/>
      <c r="Y948" s="313"/>
      <c r="Z948" s="313"/>
    </row>
    <row r="949" spans="1:26" ht="15.75" customHeight="1" x14ac:dyDescent="0.35">
      <c r="A949" s="261"/>
      <c r="B949" s="261"/>
      <c r="C949" s="261"/>
      <c r="D949" s="261"/>
      <c r="E949" s="261"/>
      <c r="F949" s="261"/>
      <c r="G949" s="261"/>
      <c r="H949" s="261"/>
      <c r="I949" s="261"/>
      <c r="J949" s="261"/>
      <c r="K949" s="261"/>
      <c r="L949" s="262"/>
      <c r="M949" s="261"/>
      <c r="N949" s="262"/>
      <c r="O949" s="263"/>
      <c r="P949" s="263"/>
      <c r="Q949" s="264"/>
      <c r="R949" s="264"/>
      <c r="S949" s="264"/>
      <c r="T949" s="264"/>
      <c r="U949" s="264"/>
      <c r="V949" s="261"/>
      <c r="W949" s="261"/>
      <c r="X949" s="261"/>
      <c r="Y949" s="313"/>
      <c r="Z949" s="313"/>
    </row>
    <row r="950" spans="1:26" ht="15.75" customHeight="1" x14ac:dyDescent="0.35">
      <c r="A950" s="261"/>
      <c r="B950" s="261"/>
      <c r="C950" s="261"/>
      <c r="D950" s="261"/>
      <c r="E950" s="261"/>
      <c r="F950" s="261"/>
      <c r="G950" s="261"/>
      <c r="H950" s="261"/>
      <c r="I950" s="261"/>
      <c r="J950" s="261"/>
      <c r="K950" s="261"/>
      <c r="L950" s="262"/>
      <c r="M950" s="261"/>
      <c r="N950" s="262"/>
      <c r="O950" s="263"/>
      <c r="P950" s="263"/>
      <c r="Q950" s="264"/>
      <c r="R950" s="264"/>
      <c r="S950" s="264"/>
      <c r="T950" s="264"/>
      <c r="U950" s="264"/>
      <c r="V950" s="261"/>
      <c r="W950" s="261"/>
      <c r="X950" s="261"/>
      <c r="Y950" s="313"/>
      <c r="Z950" s="313"/>
    </row>
    <row r="951" spans="1:26" ht="15.75" customHeight="1" x14ac:dyDescent="0.35">
      <c r="A951" s="261"/>
      <c r="B951" s="261"/>
      <c r="C951" s="261"/>
      <c r="D951" s="261"/>
      <c r="E951" s="261"/>
      <c r="F951" s="261"/>
      <c r="G951" s="261"/>
      <c r="H951" s="261"/>
      <c r="I951" s="261"/>
      <c r="J951" s="261"/>
      <c r="K951" s="261"/>
      <c r="L951" s="262"/>
      <c r="M951" s="261"/>
      <c r="N951" s="262"/>
      <c r="O951" s="263"/>
      <c r="P951" s="263"/>
      <c r="Q951" s="264"/>
      <c r="R951" s="264"/>
      <c r="S951" s="264"/>
      <c r="T951" s="264"/>
      <c r="U951" s="264"/>
      <c r="V951" s="261"/>
      <c r="W951" s="261"/>
      <c r="X951" s="261"/>
      <c r="Y951" s="313"/>
      <c r="Z951" s="313"/>
    </row>
    <row r="952" spans="1:26" ht="15.75" customHeight="1" x14ac:dyDescent="0.35">
      <c r="A952" s="261"/>
      <c r="B952" s="261"/>
      <c r="C952" s="261"/>
      <c r="D952" s="261"/>
      <c r="E952" s="261"/>
      <c r="F952" s="261"/>
      <c r="G952" s="261"/>
      <c r="H952" s="261"/>
      <c r="I952" s="261"/>
      <c r="J952" s="261"/>
      <c r="K952" s="261"/>
      <c r="L952" s="262"/>
      <c r="M952" s="261"/>
      <c r="N952" s="262"/>
      <c r="O952" s="263"/>
      <c r="P952" s="263"/>
      <c r="Q952" s="264"/>
      <c r="R952" s="264"/>
      <c r="S952" s="264"/>
      <c r="T952" s="264"/>
      <c r="U952" s="264"/>
      <c r="V952" s="261"/>
      <c r="W952" s="261"/>
      <c r="X952" s="261"/>
      <c r="Y952" s="313"/>
      <c r="Z952" s="313"/>
    </row>
    <row r="953" spans="1:26" ht="15.75" customHeight="1" x14ac:dyDescent="0.35">
      <c r="A953" s="261"/>
      <c r="B953" s="261"/>
      <c r="C953" s="261"/>
      <c r="D953" s="261"/>
      <c r="E953" s="261"/>
      <c r="F953" s="261"/>
      <c r="G953" s="261"/>
      <c r="H953" s="261"/>
      <c r="I953" s="261"/>
      <c r="J953" s="261"/>
      <c r="K953" s="261"/>
      <c r="L953" s="262"/>
      <c r="M953" s="261"/>
      <c r="N953" s="262"/>
      <c r="O953" s="263"/>
      <c r="P953" s="263"/>
      <c r="Q953" s="264"/>
      <c r="R953" s="264"/>
      <c r="S953" s="264"/>
      <c r="T953" s="264"/>
      <c r="U953" s="264"/>
      <c r="V953" s="261"/>
      <c r="W953" s="261"/>
      <c r="X953" s="261"/>
      <c r="Y953" s="313"/>
      <c r="Z953" s="313"/>
    </row>
    <row r="954" spans="1:26" ht="15.75" customHeight="1" x14ac:dyDescent="0.35">
      <c r="A954" s="261"/>
      <c r="B954" s="261"/>
      <c r="C954" s="261"/>
      <c r="D954" s="261"/>
      <c r="E954" s="261"/>
      <c r="F954" s="261"/>
      <c r="G954" s="261"/>
      <c r="H954" s="261"/>
      <c r="I954" s="261"/>
      <c r="J954" s="261"/>
      <c r="K954" s="261"/>
      <c r="L954" s="262"/>
      <c r="M954" s="261"/>
      <c r="N954" s="262"/>
      <c r="O954" s="263"/>
      <c r="P954" s="263"/>
      <c r="Q954" s="264"/>
      <c r="R954" s="264"/>
      <c r="S954" s="264"/>
      <c r="T954" s="264"/>
      <c r="U954" s="264"/>
      <c r="V954" s="261"/>
      <c r="W954" s="261"/>
      <c r="X954" s="261"/>
      <c r="Y954" s="313"/>
      <c r="Z954" s="313"/>
    </row>
    <row r="955" spans="1:26" ht="15.75" customHeight="1" x14ac:dyDescent="0.35">
      <c r="A955" s="261"/>
      <c r="B955" s="261"/>
      <c r="C955" s="261"/>
      <c r="D955" s="261"/>
      <c r="E955" s="261"/>
      <c r="F955" s="261"/>
      <c r="G955" s="261"/>
      <c r="H955" s="261"/>
      <c r="I955" s="261"/>
      <c r="J955" s="261"/>
      <c r="K955" s="261"/>
      <c r="L955" s="262"/>
      <c r="M955" s="261"/>
      <c r="N955" s="262"/>
      <c r="O955" s="263"/>
      <c r="P955" s="263"/>
      <c r="Q955" s="264"/>
      <c r="R955" s="264"/>
      <c r="S955" s="264"/>
      <c r="T955" s="264"/>
      <c r="U955" s="264"/>
      <c r="V955" s="261"/>
      <c r="W955" s="261"/>
      <c r="X955" s="261"/>
      <c r="Y955" s="313"/>
      <c r="Z955" s="313"/>
    </row>
    <row r="956" spans="1:26" ht="15.75" customHeight="1" x14ac:dyDescent="0.35">
      <c r="A956" s="261"/>
      <c r="B956" s="261"/>
      <c r="C956" s="261"/>
      <c r="D956" s="261"/>
      <c r="E956" s="261"/>
      <c r="F956" s="261"/>
      <c r="G956" s="261"/>
      <c r="H956" s="261"/>
      <c r="I956" s="261"/>
      <c r="J956" s="261"/>
      <c r="K956" s="261"/>
      <c r="L956" s="262"/>
      <c r="M956" s="261"/>
      <c r="N956" s="262"/>
      <c r="O956" s="263"/>
      <c r="P956" s="263"/>
      <c r="Q956" s="264"/>
      <c r="R956" s="264"/>
      <c r="S956" s="264"/>
      <c r="T956" s="264"/>
      <c r="U956" s="264"/>
      <c r="V956" s="261"/>
      <c r="W956" s="261"/>
      <c r="X956" s="261"/>
      <c r="Y956" s="313"/>
      <c r="Z956" s="313"/>
    </row>
    <row r="957" spans="1:26" ht="15.75" customHeight="1" x14ac:dyDescent="0.35">
      <c r="A957" s="261"/>
      <c r="B957" s="261"/>
      <c r="C957" s="261"/>
      <c r="D957" s="261"/>
      <c r="E957" s="261"/>
      <c r="F957" s="261"/>
      <c r="G957" s="261"/>
      <c r="H957" s="261"/>
      <c r="I957" s="261"/>
      <c r="J957" s="261"/>
      <c r="K957" s="261"/>
      <c r="L957" s="262"/>
      <c r="M957" s="261"/>
      <c r="N957" s="262"/>
      <c r="O957" s="263"/>
      <c r="P957" s="263"/>
      <c r="Q957" s="264"/>
      <c r="R957" s="264"/>
      <c r="S957" s="264"/>
      <c r="T957" s="264"/>
      <c r="U957" s="264"/>
      <c r="V957" s="261"/>
      <c r="W957" s="261"/>
      <c r="X957" s="261"/>
      <c r="Y957" s="313"/>
      <c r="Z957" s="313"/>
    </row>
    <row r="958" spans="1:26" ht="15.75" customHeight="1" x14ac:dyDescent="0.35">
      <c r="A958" s="261"/>
      <c r="B958" s="261"/>
      <c r="C958" s="261"/>
      <c r="D958" s="261"/>
      <c r="E958" s="261"/>
      <c r="F958" s="261"/>
      <c r="G958" s="261"/>
      <c r="H958" s="261"/>
      <c r="I958" s="261"/>
      <c r="J958" s="261"/>
      <c r="K958" s="261"/>
      <c r="L958" s="262"/>
      <c r="M958" s="261"/>
      <c r="N958" s="262"/>
      <c r="O958" s="263"/>
      <c r="P958" s="263"/>
      <c r="Q958" s="264"/>
      <c r="R958" s="264"/>
      <c r="S958" s="264"/>
      <c r="T958" s="264"/>
      <c r="U958" s="264"/>
      <c r="V958" s="261"/>
      <c r="W958" s="261"/>
      <c r="X958" s="261"/>
      <c r="Y958" s="313"/>
      <c r="Z958" s="313"/>
    </row>
    <row r="959" spans="1:26" ht="15.75" customHeight="1" x14ac:dyDescent="0.35">
      <c r="A959" s="261"/>
      <c r="B959" s="261"/>
      <c r="C959" s="261"/>
      <c r="D959" s="261"/>
      <c r="E959" s="261"/>
      <c r="F959" s="261"/>
      <c r="G959" s="261"/>
      <c r="H959" s="261"/>
      <c r="I959" s="261"/>
      <c r="J959" s="261"/>
      <c r="K959" s="261"/>
      <c r="L959" s="262"/>
      <c r="M959" s="261"/>
      <c r="N959" s="262"/>
      <c r="O959" s="263"/>
      <c r="P959" s="263"/>
      <c r="Q959" s="264"/>
      <c r="R959" s="264"/>
      <c r="S959" s="264"/>
      <c r="T959" s="264"/>
      <c r="U959" s="264"/>
      <c r="V959" s="261"/>
      <c r="W959" s="261"/>
      <c r="X959" s="261"/>
      <c r="Y959" s="313"/>
      <c r="Z959" s="313"/>
    </row>
    <row r="960" spans="1:26" ht="15.75" customHeight="1" x14ac:dyDescent="0.35">
      <c r="A960" s="261"/>
      <c r="B960" s="261"/>
      <c r="C960" s="261"/>
      <c r="D960" s="261"/>
      <c r="E960" s="261"/>
      <c r="F960" s="261"/>
      <c r="G960" s="261"/>
      <c r="H960" s="261"/>
      <c r="I960" s="261"/>
      <c r="J960" s="261"/>
      <c r="K960" s="261"/>
      <c r="L960" s="262"/>
      <c r="M960" s="261"/>
      <c r="N960" s="262"/>
      <c r="O960" s="263"/>
      <c r="P960" s="263"/>
      <c r="Q960" s="264"/>
      <c r="R960" s="264"/>
      <c r="S960" s="264"/>
      <c r="T960" s="264"/>
      <c r="U960" s="264"/>
      <c r="V960" s="261"/>
      <c r="W960" s="261"/>
      <c r="X960" s="261"/>
      <c r="Y960" s="313"/>
      <c r="Z960" s="313"/>
    </row>
    <row r="961" spans="1:26" ht="15.75" customHeight="1" x14ac:dyDescent="0.35">
      <c r="A961" s="261"/>
      <c r="B961" s="261"/>
      <c r="C961" s="261"/>
      <c r="D961" s="261"/>
      <c r="E961" s="261"/>
      <c r="F961" s="261"/>
      <c r="G961" s="261"/>
      <c r="H961" s="261"/>
      <c r="I961" s="261"/>
      <c r="J961" s="261"/>
      <c r="K961" s="261"/>
      <c r="L961" s="262"/>
      <c r="M961" s="261"/>
      <c r="N961" s="262"/>
      <c r="O961" s="263"/>
      <c r="P961" s="263"/>
      <c r="Q961" s="264"/>
      <c r="R961" s="264"/>
      <c r="S961" s="264"/>
      <c r="T961" s="264"/>
      <c r="U961" s="264"/>
      <c r="V961" s="261"/>
      <c r="W961" s="261"/>
      <c r="X961" s="261"/>
      <c r="Y961" s="313"/>
      <c r="Z961" s="313"/>
    </row>
    <row r="962" spans="1:26" ht="15.75" customHeight="1" x14ac:dyDescent="0.35">
      <c r="A962" s="261"/>
      <c r="B962" s="261"/>
      <c r="C962" s="261"/>
      <c r="D962" s="261"/>
      <c r="E962" s="261"/>
      <c r="F962" s="261"/>
      <c r="G962" s="261"/>
      <c r="H962" s="261"/>
      <c r="I962" s="261"/>
      <c r="J962" s="261"/>
      <c r="K962" s="261"/>
      <c r="L962" s="262"/>
      <c r="M962" s="261"/>
      <c r="N962" s="262"/>
      <c r="O962" s="263"/>
      <c r="P962" s="263"/>
      <c r="Q962" s="264"/>
      <c r="R962" s="264"/>
      <c r="S962" s="264"/>
      <c r="T962" s="264"/>
      <c r="U962" s="264"/>
      <c r="V962" s="261"/>
      <c r="W962" s="261"/>
      <c r="X962" s="261"/>
      <c r="Y962" s="313"/>
      <c r="Z962" s="313"/>
    </row>
    <row r="963" spans="1:26" ht="15.75" customHeight="1" x14ac:dyDescent="0.35">
      <c r="A963" s="261"/>
      <c r="B963" s="261"/>
      <c r="C963" s="261"/>
      <c r="D963" s="261"/>
      <c r="E963" s="261"/>
      <c r="F963" s="261"/>
      <c r="G963" s="261"/>
      <c r="H963" s="261"/>
      <c r="I963" s="261"/>
      <c r="J963" s="261"/>
      <c r="K963" s="261"/>
      <c r="L963" s="262"/>
      <c r="M963" s="261"/>
      <c r="N963" s="262"/>
      <c r="O963" s="263"/>
      <c r="P963" s="263"/>
      <c r="Q963" s="264"/>
      <c r="R963" s="264"/>
      <c r="S963" s="264"/>
      <c r="T963" s="264"/>
      <c r="U963" s="264"/>
      <c r="V963" s="261"/>
      <c r="W963" s="261"/>
      <c r="X963" s="261"/>
      <c r="Y963" s="313"/>
      <c r="Z963" s="313"/>
    </row>
    <row r="964" spans="1:26" ht="15.75" customHeight="1" x14ac:dyDescent="0.35">
      <c r="A964" s="261"/>
      <c r="B964" s="261"/>
      <c r="C964" s="261"/>
      <c r="D964" s="261"/>
      <c r="E964" s="261"/>
      <c r="F964" s="261"/>
      <c r="G964" s="261"/>
      <c r="H964" s="261"/>
      <c r="I964" s="261"/>
      <c r="J964" s="261"/>
      <c r="K964" s="261"/>
      <c r="L964" s="262"/>
      <c r="M964" s="261"/>
      <c r="N964" s="262"/>
      <c r="O964" s="263"/>
      <c r="P964" s="263"/>
      <c r="Q964" s="264"/>
      <c r="R964" s="264"/>
      <c r="S964" s="264"/>
      <c r="T964" s="264"/>
      <c r="U964" s="264"/>
      <c r="V964" s="261"/>
      <c r="W964" s="261"/>
      <c r="X964" s="261"/>
      <c r="Y964" s="313"/>
      <c r="Z964" s="313"/>
    </row>
    <row r="965" spans="1:26" ht="15.75" customHeight="1" x14ac:dyDescent="0.35">
      <c r="A965" s="261"/>
      <c r="B965" s="261"/>
      <c r="C965" s="261"/>
      <c r="D965" s="261"/>
      <c r="E965" s="261"/>
      <c r="F965" s="261"/>
      <c r="G965" s="261"/>
      <c r="H965" s="261"/>
      <c r="I965" s="261"/>
      <c r="J965" s="261"/>
      <c r="K965" s="261"/>
      <c r="L965" s="262"/>
      <c r="M965" s="261"/>
      <c r="N965" s="262"/>
      <c r="O965" s="263"/>
      <c r="P965" s="263"/>
      <c r="Q965" s="264"/>
      <c r="R965" s="264"/>
      <c r="S965" s="264"/>
      <c r="T965" s="264"/>
      <c r="U965" s="264"/>
      <c r="V965" s="261"/>
      <c r="W965" s="261"/>
      <c r="X965" s="261"/>
      <c r="Y965" s="313"/>
      <c r="Z965" s="313"/>
    </row>
    <row r="966" spans="1:26" ht="15.75" customHeight="1" x14ac:dyDescent="0.35">
      <c r="A966" s="261"/>
      <c r="B966" s="261"/>
      <c r="C966" s="261"/>
      <c r="D966" s="261"/>
      <c r="E966" s="261"/>
      <c r="F966" s="261"/>
      <c r="G966" s="261"/>
      <c r="H966" s="261"/>
      <c r="I966" s="261"/>
      <c r="J966" s="261"/>
      <c r="K966" s="261"/>
      <c r="L966" s="262"/>
      <c r="M966" s="261"/>
      <c r="N966" s="262"/>
      <c r="O966" s="263"/>
      <c r="P966" s="263"/>
      <c r="Q966" s="264"/>
      <c r="R966" s="264"/>
      <c r="S966" s="264"/>
      <c r="T966" s="264"/>
      <c r="U966" s="264"/>
      <c r="V966" s="261"/>
      <c r="W966" s="261"/>
      <c r="X966" s="261"/>
      <c r="Y966" s="313"/>
      <c r="Z966" s="313"/>
    </row>
    <row r="967" spans="1:26" ht="15.75" customHeight="1" x14ac:dyDescent="0.35">
      <c r="A967" s="261"/>
      <c r="B967" s="261"/>
      <c r="C967" s="261"/>
      <c r="D967" s="261"/>
      <c r="E967" s="261"/>
      <c r="F967" s="261"/>
      <c r="G967" s="261"/>
      <c r="H967" s="261"/>
      <c r="I967" s="261"/>
      <c r="J967" s="261"/>
      <c r="K967" s="261"/>
      <c r="L967" s="262"/>
      <c r="M967" s="261"/>
      <c r="N967" s="262"/>
      <c r="O967" s="263"/>
      <c r="P967" s="263"/>
      <c r="Q967" s="264"/>
      <c r="R967" s="264"/>
      <c r="S967" s="264"/>
      <c r="T967" s="264"/>
      <c r="U967" s="264"/>
      <c r="V967" s="261"/>
      <c r="W967" s="261"/>
      <c r="X967" s="261"/>
      <c r="Y967" s="313"/>
      <c r="Z967" s="313"/>
    </row>
    <row r="968" spans="1:26" ht="15.75" customHeight="1" x14ac:dyDescent="0.35">
      <c r="A968" s="261"/>
      <c r="B968" s="261"/>
      <c r="C968" s="261"/>
      <c r="D968" s="261"/>
      <c r="E968" s="261"/>
      <c r="F968" s="261"/>
      <c r="G968" s="261"/>
      <c r="H968" s="261"/>
      <c r="I968" s="261"/>
      <c r="J968" s="261"/>
      <c r="K968" s="261"/>
      <c r="L968" s="262"/>
      <c r="M968" s="261"/>
      <c r="N968" s="262"/>
      <c r="O968" s="263"/>
      <c r="P968" s="263"/>
      <c r="Q968" s="264"/>
      <c r="R968" s="264"/>
      <c r="S968" s="264"/>
      <c r="T968" s="264"/>
      <c r="U968" s="264"/>
      <c r="V968" s="261"/>
      <c r="W968" s="261"/>
      <c r="X968" s="261"/>
      <c r="Y968" s="313"/>
      <c r="Z968" s="313"/>
    </row>
    <row r="969" spans="1:26" ht="15.75" customHeight="1" x14ac:dyDescent="0.35">
      <c r="A969" s="261"/>
      <c r="B969" s="261"/>
      <c r="C969" s="261"/>
      <c r="D969" s="261"/>
      <c r="E969" s="261"/>
      <c r="F969" s="261"/>
      <c r="G969" s="261"/>
      <c r="H969" s="261"/>
      <c r="I969" s="261"/>
      <c r="J969" s="261"/>
      <c r="K969" s="261"/>
      <c r="L969" s="262"/>
      <c r="M969" s="261"/>
      <c r="N969" s="262"/>
      <c r="O969" s="263"/>
      <c r="P969" s="263"/>
      <c r="Q969" s="264"/>
      <c r="R969" s="264"/>
      <c r="S969" s="264"/>
      <c r="T969" s="264"/>
      <c r="U969" s="264"/>
      <c r="V969" s="261"/>
      <c r="W969" s="261"/>
      <c r="X969" s="261"/>
      <c r="Y969" s="313"/>
      <c r="Z969" s="313"/>
    </row>
    <row r="970" spans="1:26" ht="15.75" customHeight="1" x14ac:dyDescent="0.35">
      <c r="A970" s="261"/>
      <c r="B970" s="261"/>
      <c r="C970" s="261"/>
      <c r="D970" s="261"/>
      <c r="E970" s="261"/>
      <c r="F970" s="261"/>
      <c r="G970" s="261"/>
      <c r="H970" s="261"/>
      <c r="I970" s="261"/>
      <c r="J970" s="261"/>
      <c r="K970" s="261"/>
      <c r="L970" s="262"/>
      <c r="M970" s="261"/>
      <c r="N970" s="262"/>
      <c r="O970" s="263"/>
      <c r="P970" s="263"/>
      <c r="Q970" s="264"/>
      <c r="R970" s="264"/>
      <c r="S970" s="264"/>
      <c r="T970" s="264"/>
      <c r="U970" s="264"/>
      <c r="V970" s="261"/>
      <c r="W970" s="261"/>
      <c r="X970" s="261"/>
      <c r="Y970" s="313"/>
      <c r="Z970" s="313"/>
    </row>
    <row r="971" spans="1:26" ht="15.75" customHeight="1" x14ac:dyDescent="0.35">
      <c r="A971" s="261"/>
      <c r="B971" s="261"/>
      <c r="C971" s="261"/>
      <c r="D971" s="261"/>
      <c r="E971" s="261"/>
      <c r="F971" s="261"/>
      <c r="G971" s="261"/>
      <c r="H971" s="261"/>
      <c r="I971" s="261"/>
      <c r="J971" s="261"/>
      <c r="K971" s="261"/>
      <c r="L971" s="262"/>
      <c r="M971" s="261"/>
      <c r="N971" s="262"/>
      <c r="O971" s="263"/>
      <c r="P971" s="263"/>
      <c r="Q971" s="264"/>
      <c r="R971" s="264"/>
      <c r="S971" s="264"/>
      <c r="T971" s="264"/>
      <c r="U971" s="264"/>
      <c r="V971" s="261"/>
      <c r="W971" s="261"/>
      <c r="X971" s="261"/>
      <c r="Y971" s="313"/>
      <c r="Z971" s="313"/>
    </row>
    <row r="972" spans="1:26" ht="15.75" customHeight="1" x14ac:dyDescent="0.35">
      <c r="A972" s="261"/>
      <c r="B972" s="261"/>
      <c r="C972" s="261"/>
      <c r="D972" s="261"/>
      <c r="E972" s="261"/>
      <c r="F972" s="261"/>
      <c r="G972" s="261"/>
      <c r="H972" s="261"/>
      <c r="I972" s="261"/>
      <c r="J972" s="261"/>
      <c r="K972" s="261"/>
      <c r="L972" s="262"/>
      <c r="M972" s="261"/>
      <c r="N972" s="262"/>
      <c r="O972" s="263"/>
      <c r="P972" s="263"/>
      <c r="Q972" s="264"/>
      <c r="R972" s="264"/>
      <c r="S972" s="264"/>
      <c r="T972" s="264"/>
      <c r="U972" s="264"/>
      <c r="V972" s="261"/>
      <c r="W972" s="261"/>
      <c r="X972" s="261"/>
      <c r="Y972" s="313"/>
      <c r="Z972" s="313"/>
    </row>
    <row r="973" spans="1:26" ht="15.75" customHeight="1" x14ac:dyDescent="0.35">
      <c r="A973" s="261"/>
      <c r="B973" s="261"/>
      <c r="C973" s="261"/>
      <c r="D973" s="261"/>
      <c r="E973" s="261"/>
      <c r="F973" s="261"/>
      <c r="G973" s="261"/>
      <c r="H973" s="261"/>
      <c r="I973" s="261"/>
      <c r="J973" s="261"/>
      <c r="K973" s="261"/>
      <c r="L973" s="262"/>
      <c r="M973" s="261"/>
      <c r="N973" s="262"/>
      <c r="O973" s="263"/>
      <c r="P973" s="263"/>
      <c r="Q973" s="264"/>
      <c r="R973" s="264"/>
      <c r="S973" s="264"/>
      <c r="T973" s="264"/>
      <c r="U973" s="264"/>
      <c r="V973" s="261"/>
      <c r="W973" s="261"/>
      <c r="X973" s="261"/>
      <c r="Y973" s="313"/>
      <c r="Z973" s="313"/>
    </row>
    <row r="974" spans="1:26" ht="15.75" customHeight="1" x14ac:dyDescent="0.35">
      <c r="A974" s="261"/>
      <c r="B974" s="261"/>
      <c r="C974" s="261"/>
      <c r="D974" s="261"/>
      <c r="E974" s="261"/>
      <c r="F974" s="261"/>
      <c r="G974" s="261"/>
      <c r="H974" s="261"/>
      <c r="I974" s="261"/>
      <c r="J974" s="261"/>
      <c r="K974" s="261"/>
      <c r="L974" s="262"/>
      <c r="M974" s="261"/>
      <c r="N974" s="262"/>
      <c r="O974" s="263"/>
      <c r="P974" s="263"/>
      <c r="Q974" s="264"/>
      <c r="R974" s="264"/>
      <c r="S974" s="264"/>
      <c r="T974" s="264"/>
      <c r="U974" s="264"/>
      <c r="V974" s="261"/>
      <c r="W974" s="261"/>
      <c r="X974" s="261"/>
      <c r="Y974" s="313"/>
      <c r="Z974" s="313"/>
    </row>
    <row r="975" spans="1:26" ht="15.75" customHeight="1" x14ac:dyDescent="0.35">
      <c r="A975" s="261"/>
      <c r="B975" s="261"/>
      <c r="C975" s="261"/>
      <c r="D975" s="261"/>
      <c r="E975" s="261"/>
      <c r="F975" s="261"/>
      <c r="G975" s="261"/>
      <c r="H975" s="261"/>
      <c r="I975" s="261"/>
      <c r="J975" s="261"/>
      <c r="K975" s="261"/>
      <c r="L975" s="262"/>
      <c r="M975" s="261"/>
      <c r="N975" s="262"/>
      <c r="O975" s="263"/>
      <c r="P975" s="263"/>
      <c r="Q975" s="264"/>
      <c r="R975" s="264"/>
      <c r="S975" s="264"/>
      <c r="T975" s="264"/>
      <c r="U975" s="264"/>
      <c r="V975" s="261"/>
      <c r="W975" s="261"/>
      <c r="X975" s="261"/>
      <c r="Y975" s="313"/>
      <c r="Z975" s="313"/>
    </row>
    <row r="976" spans="1:26" ht="15.75" customHeight="1" x14ac:dyDescent="0.35">
      <c r="A976" s="261"/>
      <c r="B976" s="261"/>
      <c r="C976" s="261"/>
      <c r="D976" s="261"/>
      <c r="E976" s="261"/>
      <c r="F976" s="261"/>
      <c r="G976" s="261"/>
      <c r="H976" s="261"/>
      <c r="I976" s="261"/>
      <c r="J976" s="261"/>
      <c r="K976" s="261"/>
      <c r="L976" s="262"/>
      <c r="M976" s="261"/>
      <c r="N976" s="262"/>
      <c r="O976" s="263"/>
      <c r="P976" s="263"/>
      <c r="Q976" s="264"/>
      <c r="R976" s="264"/>
      <c r="S976" s="264"/>
      <c r="T976" s="264"/>
      <c r="U976" s="264"/>
      <c r="V976" s="261"/>
      <c r="W976" s="261"/>
      <c r="X976" s="261"/>
      <c r="Y976" s="313"/>
      <c r="Z976" s="313"/>
    </row>
    <row r="977" spans="1:26" ht="15.75" customHeight="1" x14ac:dyDescent="0.35">
      <c r="A977" s="261"/>
      <c r="B977" s="261"/>
      <c r="C977" s="261"/>
      <c r="D977" s="261"/>
      <c r="E977" s="261"/>
      <c r="F977" s="261"/>
      <c r="G977" s="261"/>
      <c r="H977" s="261"/>
      <c r="I977" s="261"/>
      <c r="J977" s="261"/>
      <c r="K977" s="261"/>
      <c r="L977" s="262"/>
      <c r="M977" s="261"/>
      <c r="N977" s="262"/>
      <c r="O977" s="263"/>
      <c r="P977" s="263"/>
      <c r="Q977" s="264"/>
      <c r="R977" s="264"/>
      <c r="S977" s="264"/>
      <c r="T977" s="264"/>
      <c r="U977" s="264"/>
      <c r="V977" s="261"/>
      <c r="W977" s="261"/>
      <c r="X977" s="261"/>
      <c r="Y977" s="313"/>
      <c r="Z977" s="313"/>
    </row>
    <row r="978" spans="1:26" ht="15.75" customHeight="1" x14ac:dyDescent="0.35">
      <c r="A978" s="261"/>
      <c r="B978" s="261"/>
      <c r="C978" s="261"/>
      <c r="D978" s="261"/>
      <c r="E978" s="261"/>
      <c r="F978" s="261"/>
      <c r="G978" s="261"/>
      <c r="H978" s="261"/>
      <c r="I978" s="261"/>
      <c r="J978" s="261"/>
      <c r="K978" s="261"/>
      <c r="L978" s="262"/>
      <c r="M978" s="261"/>
      <c r="N978" s="262"/>
      <c r="O978" s="263"/>
      <c r="P978" s="263"/>
      <c r="Q978" s="264"/>
      <c r="R978" s="264"/>
      <c r="S978" s="264"/>
      <c r="T978" s="264"/>
      <c r="U978" s="264"/>
      <c r="V978" s="261"/>
      <c r="W978" s="261"/>
      <c r="X978" s="261"/>
      <c r="Y978" s="313"/>
      <c r="Z978" s="313"/>
    </row>
    <row r="979" spans="1:26" ht="15.75" customHeight="1" x14ac:dyDescent="0.35">
      <c r="A979" s="261"/>
      <c r="B979" s="261"/>
      <c r="C979" s="261"/>
      <c r="D979" s="261"/>
      <c r="E979" s="261"/>
      <c r="F979" s="261"/>
      <c r="G979" s="261"/>
      <c r="H979" s="261"/>
      <c r="I979" s="261"/>
      <c r="J979" s="261"/>
      <c r="K979" s="261"/>
      <c r="L979" s="262"/>
      <c r="M979" s="261"/>
      <c r="N979" s="262"/>
      <c r="O979" s="263"/>
      <c r="P979" s="263"/>
      <c r="Q979" s="264"/>
      <c r="R979" s="264"/>
      <c r="S979" s="264"/>
      <c r="T979" s="264"/>
      <c r="U979" s="264"/>
      <c r="V979" s="261"/>
      <c r="W979" s="261"/>
      <c r="X979" s="261"/>
      <c r="Y979" s="313"/>
      <c r="Z979" s="313"/>
    </row>
    <row r="980" spans="1:26" ht="15.75" customHeight="1" x14ac:dyDescent="0.35">
      <c r="A980" s="261"/>
      <c r="B980" s="261"/>
      <c r="C980" s="261"/>
      <c r="D980" s="261"/>
      <c r="E980" s="261"/>
      <c r="F980" s="261"/>
      <c r="G980" s="261"/>
      <c r="H980" s="261"/>
      <c r="I980" s="261"/>
      <c r="J980" s="261"/>
      <c r="K980" s="261"/>
      <c r="L980" s="262"/>
      <c r="M980" s="261"/>
      <c r="N980" s="262"/>
      <c r="O980" s="263"/>
      <c r="P980" s="263"/>
      <c r="Q980" s="264"/>
      <c r="R980" s="264"/>
      <c r="S980" s="264"/>
      <c r="T980" s="264"/>
      <c r="U980" s="264"/>
      <c r="V980" s="261"/>
      <c r="W980" s="261"/>
      <c r="X980" s="261"/>
      <c r="Y980" s="313"/>
      <c r="Z980" s="313"/>
    </row>
    <row r="981" spans="1:26" ht="15.75" customHeight="1" x14ac:dyDescent="0.35">
      <c r="A981" s="261"/>
      <c r="B981" s="261"/>
      <c r="C981" s="261"/>
      <c r="D981" s="261"/>
      <c r="E981" s="261"/>
      <c r="F981" s="261"/>
      <c r="G981" s="261"/>
      <c r="H981" s="261"/>
      <c r="I981" s="261"/>
      <c r="J981" s="261"/>
      <c r="K981" s="261"/>
      <c r="L981" s="262"/>
      <c r="M981" s="261"/>
      <c r="N981" s="262"/>
      <c r="O981" s="263"/>
      <c r="P981" s="263"/>
      <c r="Q981" s="264"/>
      <c r="R981" s="264"/>
      <c r="S981" s="264"/>
      <c r="T981" s="264"/>
      <c r="U981" s="264"/>
      <c r="V981" s="261"/>
      <c r="W981" s="261"/>
      <c r="X981" s="261"/>
      <c r="Y981" s="313"/>
      <c r="Z981" s="313"/>
    </row>
    <row r="982" spans="1:26" ht="15.75" customHeight="1" x14ac:dyDescent="0.35">
      <c r="A982" s="261"/>
      <c r="B982" s="261"/>
      <c r="C982" s="261"/>
      <c r="D982" s="261"/>
      <c r="E982" s="261"/>
      <c r="F982" s="261"/>
      <c r="G982" s="261"/>
      <c r="H982" s="261"/>
      <c r="I982" s="261"/>
      <c r="J982" s="261"/>
      <c r="K982" s="261"/>
      <c r="L982" s="262"/>
      <c r="M982" s="261"/>
      <c r="N982" s="262"/>
      <c r="O982" s="263"/>
      <c r="P982" s="263"/>
      <c r="Q982" s="264"/>
      <c r="R982" s="264"/>
      <c r="S982" s="264"/>
      <c r="T982" s="264"/>
      <c r="U982" s="264"/>
      <c r="V982" s="261"/>
      <c r="W982" s="261"/>
      <c r="X982" s="261"/>
      <c r="Y982" s="313"/>
      <c r="Z982" s="313"/>
    </row>
    <row r="983" spans="1:26" ht="15.75" customHeight="1" x14ac:dyDescent="0.35">
      <c r="A983" s="261"/>
      <c r="B983" s="261"/>
      <c r="C983" s="261"/>
      <c r="D983" s="261"/>
      <c r="E983" s="261"/>
      <c r="F983" s="261"/>
      <c r="G983" s="261"/>
      <c r="H983" s="261"/>
      <c r="I983" s="261"/>
      <c r="J983" s="261"/>
      <c r="K983" s="261"/>
      <c r="L983" s="262"/>
      <c r="M983" s="261"/>
      <c r="N983" s="262"/>
      <c r="O983" s="263"/>
      <c r="P983" s="263"/>
      <c r="Q983" s="264"/>
      <c r="R983" s="264"/>
      <c r="S983" s="264"/>
      <c r="T983" s="264"/>
      <c r="U983" s="264"/>
      <c r="V983" s="261"/>
      <c r="W983" s="261"/>
      <c r="X983" s="261"/>
      <c r="Y983" s="313"/>
      <c r="Z983" s="313"/>
    </row>
    <row r="984" spans="1:26" ht="15.75" customHeight="1" x14ac:dyDescent="0.35">
      <c r="A984" s="261"/>
      <c r="B984" s="261"/>
      <c r="C984" s="261"/>
      <c r="D984" s="261"/>
      <c r="E984" s="261"/>
      <c r="F984" s="261"/>
      <c r="G984" s="261"/>
      <c r="H984" s="261"/>
      <c r="I984" s="261"/>
      <c r="J984" s="261"/>
      <c r="K984" s="261"/>
      <c r="L984" s="262"/>
      <c r="M984" s="261"/>
      <c r="N984" s="262"/>
      <c r="O984" s="263"/>
      <c r="P984" s="263"/>
      <c r="Q984" s="264"/>
      <c r="R984" s="264"/>
      <c r="S984" s="264"/>
      <c r="T984" s="264"/>
      <c r="U984" s="264"/>
      <c r="V984" s="261"/>
      <c r="W984" s="261"/>
      <c r="X984" s="261"/>
      <c r="Y984" s="313"/>
      <c r="Z984" s="313"/>
    </row>
    <row r="985" spans="1:26" ht="15.75" customHeight="1" x14ac:dyDescent="0.35">
      <c r="A985" s="261"/>
      <c r="B985" s="261"/>
      <c r="C985" s="261"/>
      <c r="D985" s="261"/>
      <c r="E985" s="261"/>
      <c r="F985" s="261"/>
      <c r="G985" s="261"/>
      <c r="H985" s="261"/>
      <c r="I985" s="261"/>
      <c r="J985" s="261"/>
      <c r="K985" s="261"/>
      <c r="L985" s="262"/>
      <c r="M985" s="261"/>
      <c r="N985" s="262"/>
      <c r="O985" s="263"/>
      <c r="P985" s="263"/>
      <c r="Q985" s="264"/>
      <c r="R985" s="264"/>
      <c r="S985" s="264"/>
      <c r="T985" s="264"/>
      <c r="U985" s="264"/>
      <c r="V985" s="261"/>
      <c r="W985" s="261"/>
      <c r="X985" s="261"/>
      <c r="Y985" s="313"/>
      <c r="Z985" s="313"/>
    </row>
    <row r="986" spans="1:26" ht="15.75" customHeight="1" x14ac:dyDescent="0.35">
      <c r="A986" s="261"/>
      <c r="B986" s="261"/>
      <c r="C986" s="261"/>
      <c r="D986" s="261"/>
      <c r="E986" s="261"/>
      <c r="F986" s="261"/>
      <c r="G986" s="261"/>
      <c r="H986" s="261"/>
      <c r="I986" s="261"/>
      <c r="J986" s="261"/>
      <c r="K986" s="261"/>
      <c r="L986" s="262"/>
      <c r="M986" s="261"/>
      <c r="N986" s="262"/>
      <c r="O986" s="263"/>
      <c r="P986" s="263"/>
      <c r="Q986" s="264"/>
      <c r="R986" s="264"/>
      <c r="S986" s="264"/>
      <c r="T986" s="264"/>
      <c r="U986" s="264"/>
      <c r="V986" s="261"/>
      <c r="W986" s="261"/>
      <c r="X986" s="261"/>
      <c r="Y986" s="313"/>
      <c r="Z986" s="313"/>
    </row>
    <row r="987" spans="1:26" ht="15.75" customHeight="1" x14ac:dyDescent="0.35">
      <c r="A987" s="261"/>
      <c r="B987" s="261"/>
      <c r="C987" s="261"/>
      <c r="D987" s="261"/>
      <c r="E987" s="261"/>
      <c r="F987" s="261"/>
      <c r="G987" s="261"/>
      <c r="H987" s="261"/>
      <c r="I987" s="261"/>
      <c r="J987" s="261"/>
      <c r="K987" s="261"/>
      <c r="L987" s="262"/>
      <c r="M987" s="261"/>
      <c r="N987" s="262"/>
      <c r="O987" s="263"/>
      <c r="P987" s="263"/>
      <c r="Q987" s="264"/>
      <c r="R987" s="264"/>
      <c r="S987" s="264"/>
      <c r="T987" s="264"/>
      <c r="U987" s="264"/>
      <c r="V987" s="261"/>
      <c r="W987" s="261"/>
      <c r="X987" s="261"/>
      <c r="Y987" s="313"/>
      <c r="Z987" s="313"/>
    </row>
    <row r="988" spans="1:26" ht="15.75" customHeight="1" x14ac:dyDescent="0.35">
      <c r="A988" s="261"/>
      <c r="B988" s="261"/>
      <c r="C988" s="261"/>
      <c r="D988" s="261"/>
      <c r="E988" s="261"/>
      <c r="F988" s="261"/>
      <c r="G988" s="261"/>
      <c r="H988" s="261"/>
      <c r="I988" s="261"/>
      <c r="J988" s="261"/>
      <c r="K988" s="261"/>
      <c r="L988" s="262"/>
      <c r="M988" s="261"/>
      <c r="N988" s="262"/>
      <c r="O988" s="263"/>
      <c r="P988" s="263"/>
      <c r="Q988" s="264"/>
      <c r="R988" s="264"/>
      <c r="S988" s="264"/>
      <c r="T988" s="264"/>
      <c r="U988" s="264"/>
      <c r="V988" s="261"/>
      <c r="W988" s="261"/>
      <c r="X988" s="261"/>
      <c r="Y988" s="313"/>
      <c r="Z988" s="313"/>
    </row>
    <row r="989" spans="1:26" ht="15.75" customHeight="1" x14ac:dyDescent="0.35">
      <c r="A989" s="261"/>
      <c r="B989" s="261"/>
      <c r="C989" s="261"/>
      <c r="D989" s="261"/>
      <c r="E989" s="261"/>
      <c r="F989" s="261"/>
      <c r="G989" s="261"/>
      <c r="H989" s="261"/>
      <c r="I989" s="261"/>
      <c r="J989" s="261"/>
      <c r="K989" s="261"/>
      <c r="L989" s="262"/>
      <c r="M989" s="261"/>
      <c r="N989" s="262"/>
      <c r="O989" s="263"/>
      <c r="P989" s="263"/>
      <c r="Q989" s="264"/>
      <c r="R989" s="264"/>
      <c r="S989" s="264"/>
      <c r="T989" s="264"/>
      <c r="U989" s="264"/>
      <c r="V989" s="261"/>
      <c r="W989" s="261"/>
      <c r="X989" s="261"/>
      <c r="Y989" s="313"/>
      <c r="Z989" s="313"/>
    </row>
    <row r="990" spans="1:26" ht="15.75" customHeight="1" x14ac:dyDescent="0.35">
      <c r="A990" s="261"/>
      <c r="B990" s="261"/>
      <c r="C990" s="261"/>
      <c r="D990" s="261"/>
      <c r="E990" s="261"/>
      <c r="F990" s="261"/>
      <c r="G990" s="261"/>
      <c r="H990" s="261"/>
      <c r="I990" s="261"/>
      <c r="J990" s="261"/>
      <c r="K990" s="261"/>
      <c r="L990" s="262"/>
      <c r="M990" s="261"/>
      <c r="N990" s="262"/>
      <c r="O990" s="263"/>
      <c r="P990" s="263"/>
      <c r="Q990" s="264"/>
      <c r="R990" s="264"/>
      <c r="S990" s="264"/>
      <c r="T990" s="264"/>
      <c r="U990" s="264"/>
      <c r="V990" s="261"/>
      <c r="W990" s="261"/>
      <c r="X990" s="261"/>
      <c r="Y990" s="313"/>
      <c r="Z990" s="313"/>
    </row>
    <row r="991" spans="1:26" ht="15.75" customHeight="1" x14ac:dyDescent="0.35">
      <c r="A991" s="261"/>
      <c r="B991" s="261"/>
      <c r="C991" s="261"/>
      <c r="D991" s="261"/>
      <c r="E991" s="261"/>
      <c r="F991" s="261"/>
      <c r="G991" s="261"/>
      <c r="H991" s="261"/>
      <c r="I991" s="261"/>
      <c r="J991" s="261"/>
      <c r="K991" s="261"/>
      <c r="L991" s="262"/>
      <c r="M991" s="261"/>
      <c r="N991" s="262"/>
      <c r="O991" s="263"/>
      <c r="P991" s="263"/>
      <c r="Q991" s="264"/>
      <c r="R991" s="264"/>
      <c r="S991" s="264"/>
      <c r="T991" s="264"/>
      <c r="U991" s="264"/>
      <c r="V991" s="261"/>
      <c r="W991" s="261"/>
      <c r="X991" s="261"/>
      <c r="Y991" s="313"/>
      <c r="Z991" s="313"/>
    </row>
    <row r="992" spans="1:26" ht="15.75" customHeight="1" x14ac:dyDescent="0.35">
      <c r="A992" s="261"/>
      <c r="B992" s="261"/>
      <c r="C992" s="261"/>
      <c r="D992" s="261"/>
      <c r="E992" s="261"/>
      <c r="F992" s="261"/>
      <c r="G992" s="261"/>
      <c r="H992" s="261"/>
      <c r="I992" s="261"/>
      <c r="J992" s="261"/>
      <c r="K992" s="261"/>
      <c r="L992" s="262"/>
      <c r="M992" s="261"/>
      <c r="N992" s="262"/>
      <c r="O992" s="263"/>
      <c r="P992" s="263"/>
      <c r="Q992" s="264"/>
      <c r="R992" s="264"/>
      <c r="S992" s="264"/>
      <c r="T992" s="264"/>
      <c r="U992" s="264"/>
      <c r="V992" s="261"/>
      <c r="W992" s="261"/>
      <c r="X992" s="261"/>
      <c r="Y992" s="313"/>
      <c r="Z992" s="313"/>
    </row>
    <row r="993" spans="1:26" ht="15.75" customHeight="1" x14ac:dyDescent="0.35">
      <c r="A993" s="261"/>
      <c r="B993" s="261"/>
      <c r="C993" s="261"/>
      <c r="D993" s="261"/>
      <c r="E993" s="261"/>
      <c r="F993" s="261"/>
      <c r="G993" s="261"/>
      <c r="H993" s="261"/>
      <c r="I993" s="261"/>
      <c r="J993" s="261"/>
      <c r="K993" s="261"/>
      <c r="L993" s="262"/>
      <c r="M993" s="261"/>
      <c r="N993" s="262"/>
      <c r="O993" s="263"/>
      <c r="P993" s="263"/>
      <c r="Q993" s="264"/>
      <c r="R993" s="264"/>
      <c r="S993" s="264"/>
      <c r="T993" s="264"/>
      <c r="U993" s="264"/>
      <c r="V993" s="261"/>
      <c r="W993" s="261"/>
      <c r="X993" s="261"/>
      <c r="Y993" s="313"/>
      <c r="Z993" s="313"/>
    </row>
    <row r="994" spans="1:26" ht="15.75" customHeight="1" x14ac:dyDescent="0.35">
      <c r="A994" s="261"/>
      <c r="B994" s="261"/>
      <c r="C994" s="261"/>
      <c r="D994" s="261"/>
      <c r="E994" s="261"/>
      <c r="F994" s="261"/>
      <c r="G994" s="261"/>
      <c r="H994" s="261"/>
      <c r="I994" s="261"/>
      <c r="J994" s="261"/>
      <c r="K994" s="261"/>
      <c r="L994" s="262"/>
      <c r="M994" s="261"/>
      <c r="N994" s="262"/>
      <c r="O994" s="263"/>
      <c r="P994" s="263"/>
      <c r="Q994" s="264"/>
      <c r="R994" s="264"/>
      <c r="S994" s="264"/>
      <c r="T994" s="264"/>
      <c r="U994" s="264"/>
      <c r="V994" s="261"/>
      <c r="W994" s="261"/>
      <c r="X994" s="261"/>
      <c r="Y994" s="313"/>
      <c r="Z994" s="313"/>
    </row>
    <row r="995" spans="1:26" ht="15.75" customHeight="1" x14ac:dyDescent="0.35">
      <c r="A995" s="261"/>
      <c r="B995" s="261"/>
      <c r="C995" s="261"/>
      <c r="D995" s="261"/>
      <c r="E995" s="261"/>
      <c r="F995" s="261"/>
      <c r="G995" s="261"/>
      <c r="H995" s="261"/>
      <c r="I995" s="261"/>
      <c r="J995" s="261"/>
      <c r="K995" s="261"/>
      <c r="L995" s="262"/>
      <c r="M995" s="261"/>
      <c r="N995" s="262"/>
      <c r="O995" s="263"/>
      <c r="P995" s="263"/>
      <c r="Q995" s="264"/>
      <c r="R995" s="264"/>
      <c r="S995" s="264"/>
      <c r="T995" s="264"/>
      <c r="U995" s="264"/>
      <c r="V995" s="261"/>
      <c r="W995" s="261"/>
      <c r="X995" s="261"/>
      <c r="Y995" s="313"/>
      <c r="Z995" s="313"/>
    </row>
    <row r="996" spans="1:26" ht="15.75" customHeight="1" x14ac:dyDescent="0.35">
      <c r="A996" s="261"/>
      <c r="B996" s="261"/>
      <c r="C996" s="261"/>
      <c r="D996" s="261"/>
      <c r="E996" s="261"/>
      <c r="F996" s="261"/>
      <c r="G996" s="261"/>
      <c r="H996" s="261"/>
      <c r="I996" s="261"/>
      <c r="J996" s="261"/>
      <c r="K996" s="261"/>
      <c r="L996" s="262"/>
      <c r="M996" s="261"/>
      <c r="N996" s="262"/>
      <c r="O996" s="263"/>
      <c r="P996" s="263"/>
      <c r="Q996" s="264"/>
      <c r="R996" s="264"/>
      <c r="S996" s="264"/>
      <c r="T996" s="264"/>
      <c r="U996" s="264"/>
      <c r="V996" s="261"/>
      <c r="W996" s="261"/>
      <c r="X996" s="261"/>
      <c r="Y996" s="313"/>
      <c r="Z996" s="313"/>
    </row>
    <row r="997" spans="1:26" ht="15.75" customHeight="1" x14ac:dyDescent="0.35">
      <c r="A997" s="261"/>
      <c r="B997" s="261"/>
      <c r="C997" s="261"/>
      <c r="D997" s="261"/>
      <c r="E997" s="261"/>
      <c r="F997" s="261"/>
      <c r="G997" s="261"/>
      <c r="H997" s="261"/>
      <c r="I997" s="261"/>
      <c r="J997" s="261"/>
      <c r="K997" s="261"/>
      <c r="L997" s="262"/>
      <c r="M997" s="261"/>
      <c r="N997" s="262"/>
      <c r="O997" s="263"/>
      <c r="P997" s="263"/>
      <c r="Q997" s="264"/>
      <c r="R997" s="264"/>
      <c r="S997" s="264"/>
      <c r="T997" s="264"/>
      <c r="U997" s="264"/>
      <c r="V997" s="261"/>
      <c r="W997" s="261"/>
      <c r="X997" s="261"/>
      <c r="Y997" s="313"/>
      <c r="Z997" s="313"/>
    </row>
    <row r="998" spans="1:26" ht="15.75" customHeight="1" x14ac:dyDescent="0.35">
      <c r="A998" s="261"/>
      <c r="B998" s="261"/>
      <c r="C998" s="261"/>
      <c r="D998" s="261"/>
      <c r="E998" s="261"/>
      <c r="F998" s="261"/>
      <c r="G998" s="261"/>
      <c r="H998" s="261"/>
      <c r="I998" s="261"/>
      <c r="J998" s="261"/>
      <c r="K998" s="261"/>
      <c r="L998" s="262"/>
      <c r="M998" s="261"/>
      <c r="N998" s="262"/>
      <c r="O998" s="263"/>
      <c r="P998" s="263"/>
      <c r="Q998" s="264"/>
      <c r="R998" s="264"/>
      <c r="S998" s="264"/>
      <c r="T998" s="264"/>
      <c r="U998" s="264"/>
      <c r="V998" s="261"/>
      <c r="W998" s="261"/>
      <c r="X998" s="261"/>
      <c r="Y998" s="313"/>
      <c r="Z998" s="313"/>
    </row>
    <row r="999" spans="1:26" ht="15.75" customHeight="1" x14ac:dyDescent="0.35">
      <c r="A999" s="261"/>
      <c r="B999" s="261"/>
      <c r="C999" s="261"/>
      <c r="D999" s="261"/>
      <c r="E999" s="261"/>
      <c r="F999" s="261"/>
      <c r="G999" s="261"/>
      <c r="H999" s="261"/>
      <c r="I999" s="261"/>
      <c r="J999" s="261"/>
      <c r="K999" s="261"/>
      <c r="L999" s="262"/>
      <c r="M999" s="261"/>
      <c r="N999" s="262"/>
      <c r="O999" s="263"/>
      <c r="P999" s="263"/>
      <c r="Q999" s="264"/>
      <c r="R999" s="264"/>
      <c r="S999" s="264"/>
      <c r="T999" s="264"/>
      <c r="U999" s="264"/>
      <c r="V999" s="261"/>
      <c r="W999" s="261"/>
      <c r="X999" s="261"/>
      <c r="Y999" s="313"/>
      <c r="Z999" s="313"/>
    </row>
  </sheetData>
  <sheetProtection algorithmName="SHA-512" hashValue="OJ5UsI/3wj70RijjNegpnoudiiBU9y27CxbxhYJpub4Mui8RUOyoeKEQsdfshrkHGq6f4z1utpyOgLaLX83bYw==" saltValue="JwNcvK14MEBj5n7tw++TKw==" spinCount="100000" sheet="1" objects="1" scenarios="1"/>
  <mergeCells count="104">
    <mergeCell ref="I2:J2"/>
    <mergeCell ref="L5:M5"/>
    <mergeCell ref="L10:M11"/>
    <mergeCell ref="I3:J3"/>
    <mergeCell ref="D23:F23"/>
    <mergeCell ref="B6:G6"/>
    <mergeCell ref="C10:G10"/>
    <mergeCell ref="C11:G11"/>
    <mergeCell ref="C12:G12"/>
    <mergeCell ref="C13:G13"/>
    <mergeCell ref="C14:G14"/>
    <mergeCell ref="C19:J19"/>
    <mergeCell ref="C18:J18"/>
    <mergeCell ref="B3:G4"/>
    <mergeCell ref="B5:G5"/>
    <mergeCell ref="I4:J5"/>
    <mergeCell ref="B154:B155"/>
    <mergeCell ref="M137:O138"/>
    <mergeCell ref="D138:F138"/>
    <mergeCell ref="D132:F132"/>
    <mergeCell ref="D141:F141"/>
    <mergeCell ref="C144:D144"/>
    <mergeCell ref="D147:F147"/>
    <mergeCell ref="I154:I155"/>
    <mergeCell ref="J154:L154"/>
    <mergeCell ref="F154:H154"/>
    <mergeCell ref="C154:E154"/>
    <mergeCell ref="M132:O133"/>
    <mergeCell ref="C135:D135"/>
    <mergeCell ref="C134:G134"/>
    <mergeCell ref="D136:F136"/>
    <mergeCell ref="D140:F140"/>
    <mergeCell ref="D145:F145"/>
    <mergeCell ref="C143:G143"/>
    <mergeCell ref="M78:O79"/>
    <mergeCell ref="C53:G53"/>
    <mergeCell ref="C60:G60"/>
    <mergeCell ref="C58:G58"/>
    <mergeCell ref="D55:G55"/>
    <mergeCell ref="D61:G61"/>
    <mergeCell ref="M123:O124"/>
    <mergeCell ref="M125:O126"/>
    <mergeCell ref="D129:F129"/>
    <mergeCell ref="D111:F111"/>
    <mergeCell ref="C120:D120"/>
    <mergeCell ref="D123:F123"/>
    <mergeCell ref="C127:D127"/>
    <mergeCell ref="M129:O130"/>
    <mergeCell ref="D121:F121"/>
    <mergeCell ref="C119:G119"/>
    <mergeCell ref="C126:G126"/>
    <mergeCell ref="D128:F128"/>
    <mergeCell ref="C117:J117"/>
    <mergeCell ref="C104:D104"/>
    <mergeCell ref="M104:O105"/>
    <mergeCell ref="D107:F107"/>
    <mergeCell ref="D109:F109"/>
    <mergeCell ref="C105:G105"/>
    <mergeCell ref="M86:O87"/>
    <mergeCell ref="D89:F89"/>
    <mergeCell ref="C95:D95"/>
    <mergeCell ref="M95:O96"/>
    <mergeCell ref="D92:F92"/>
    <mergeCell ref="D96:F96"/>
    <mergeCell ref="D100:F100"/>
    <mergeCell ref="D87:G87"/>
    <mergeCell ref="C94:G94"/>
    <mergeCell ref="C28:J28"/>
    <mergeCell ref="D44:F44"/>
    <mergeCell ref="C15:K15"/>
    <mergeCell ref="D38:F38"/>
    <mergeCell ref="C31:J31"/>
    <mergeCell ref="C30:J30"/>
    <mergeCell ref="C81:F81"/>
    <mergeCell ref="D43:F43"/>
    <mergeCell ref="C42:G42"/>
    <mergeCell ref="C48:G48"/>
    <mergeCell ref="D70:J70"/>
    <mergeCell ref="D72:J72"/>
    <mergeCell ref="D56:F56"/>
    <mergeCell ref="D62:F62"/>
    <mergeCell ref="C78:D78"/>
    <mergeCell ref="C52:G52"/>
    <mergeCell ref="D80:F80"/>
    <mergeCell ref="D49:F49"/>
    <mergeCell ref="C46:G46"/>
    <mergeCell ref="C36:G36"/>
    <mergeCell ref="D37:F37"/>
    <mergeCell ref="C34:G34"/>
    <mergeCell ref="C40:G40"/>
    <mergeCell ref="D71:J71"/>
    <mergeCell ref="C115:J115"/>
    <mergeCell ref="C77:G77"/>
    <mergeCell ref="D79:G79"/>
    <mergeCell ref="C85:G85"/>
    <mergeCell ref="C66:J66"/>
    <mergeCell ref="C68:J68"/>
    <mergeCell ref="C69:J69"/>
    <mergeCell ref="D131:J131"/>
    <mergeCell ref="D50:F50"/>
    <mergeCell ref="D101:F101"/>
    <mergeCell ref="C86:D86"/>
    <mergeCell ref="D98:F98"/>
    <mergeCell ref="D83:F83"/>
  </mergeCells>
  <conditionalFormatting sqref="C82:F83">
    <cfRule type="expression" dxfId="18" priority="27" stopIfTrue="1">
      <formula>$D$80&lt;&gt;"Unknown"</formula>
    </cfRule>
  </conditionalFormatting>
  <conditionalFormatting sqref="C91:F92">
    <cfRule type="expression" dxfId="17" priority="8">
      <formula>$D$89&lt;&gt;"Unknown"</formula>
    </cfRule>
  </conditionalFormatting>
  <conditionalFormatting sqref="C100:F101">
    <cfRule type="expression" dxfId="16" priority="7" stopIfTrue="1">
      <formula>$D$98&lt;&gt;"Unknown"</formula>
    </cfRule>
  </conditionalFormatting>
  <conditionalFormatting sqref="C52:J56">
    <cfRule type="expression" dxfId="15" priority="3">
      <formula>OR(equipment_age="5-15 years old", equipment_age="&lt;5 years old")</formula>
    </cfRule>
    <cfRule type="expression" dxfId="14" priority="13">
      <formula>storage_vs_instant="Instant"</formula>
    </cfRule>
  </conditionalFormatting>
  <conditionalFormatting sqref="C58:J62">
    <cfRule type="expression" dxfId="13" priority="12">
      <formula>storage_vs_instant="Instant"</formula>
    </cfRule>
  </conditionalFormatting>
  <conditionalFormatting sqref="C140:J141">
    <cfRule type="expression" dxfId="12" priority="11" stopIfTrue="1">
      <formula>$D$138="No"</formula>
    </cfRule>
  </conditionalFormatting>
  <conditionalFormatting sqref="D83:F83">
    <cfRule type="expression" dxfId="11" priority="29">
      <formula>$D$80&lt;&gt;"Unknown"</formula>
    </cfRule>
  </conditionalFormatting>
  <conditionalFormatting sqref="I3:J3">
    <cfRule type="cellIs" dxfId="10" priority="1" operator="equal">
      <formula>"Incomplete"</formula>
    </cfRule>
    <cfRule type="cellIs" dxfId="9" priority="2" operator="equal">
      <formula>"Complete"</formula>
    </cfRule>
  </conditionalFormatting>
  <conditionalFormatting sqref="M194">
    <cfRule type="expression" dxfId="8" priority="6">
      <formula>$M$194&lt;&gt;equipment_weight</formula>
    </cfRule>
  </conditionalFormatting>
  <conditionalFormatting sqref="M243">
    <cfRule type="expression" dxfId="7" priority="5">
      <formula>$M$243&lt;&gt;fixture_weight</formula>
    </cfRule>
  </conditionalFormatting>
  <conditionalFormatting sqref="M265">
    <cfRule type="expression" dxfId="6" priority="4">
      <formula>$M$265&lt;&gt;distribution_weight</formula>
    </cfRule>
  </conditionalFormatting>
  <dataValidations count="22">
    <dataValidation type="list" allowBlank="1" showErrorMessage="1" sqref="D80" xr:uid="{00000000-0002-0000-0800-000000000000}">
      <formula1>$K$217:$K$220</formula1>
    </dataValidation>
    <dataValidation type="list" allowBlank="1" showErrorMessage="1" sqref="D101" xr:uid="{00000000-0002-0000-0800-000001000000}">
      <formula1>$K$233:$K$234</formula1>
    </dataValidation>
    <dataValidation type="list" allowBlank="1" showErrorMessage="1" sqref="D92" xr:uid="{00000000-0002-0000-0800-000002000000}">
      <formula1>$K$227:$K$228</formula1>
    </dataValidation>
    <dataValidation type="list" allowBlank="1" showInputMessage="1" showErrorMessage="1" sqref="D83:F83" xr:uid="{00000000-0002-0000-0800-000003000000}">
      <formula1>$K$221:$K$222</formula1>
    </dataValidation>
    <dataValidation type="list" allowBlank="1" showErrorMessage="1" sqref="D123" xr:uid="{00000000-0002-0000-0800-000004000000}">
      <formula1>$K$246:$K$248</formula1>
    </dataValidation>
    <dataValidation type="list" allowBlank="1" showErrorMessage="1" sqref="D44" xr:uid="{00000000-0002-0000-0800-000005000000}">
      <formula1>$K$182:$K$184</formula1>
    </dataValidation>
    <dataValidation type="list" allowBlank="1" showErrorMessage="1" sqref="D89" xr:uid="{00000000-0002-0000-0800-000007000000}">
      <formula1>$K$223:$K$226</formula1>
    </dataValidation>
    <dataValidation type="list" allowBlank="1" showErrorMessage="1" sqref="D50" xr:uid="{00000000-0002-0000-0800-000008000000}">
      <formula1>$K$185:$K$187</formula1>
    </dataValidation>
    <dataValidation type="list" allowBlank="1" showErrorMessage="1" sqref="D129" xr:uid="{00000000-0002-0000-0800-00000A000000}">
      <formula1>$K$249:$K$251</formula1>
    </dataValidation>
    <dataValidation type="list" allowBlank="1" showErrorMessage="1" sqref="D23" xr:uid="{00000000-0002-0000-0800-00000B000000}">
      <formula1>$K$173:$K$174</formula1>
    </dataValidation>
    <dataValidation type="list" allowBlank="1" showErrorMessage="1" sqref="D98" xr:uid="{00000000-0002-0000-0800-00000C000000}">
      <formula1>$K$229:$K$232</formula1>
    </dataValidation>
    <dataValidation type="list" allowBlank="1" showErrorMessage="1" sqref="D56" xr:uid="{00000000-0002-0000-0800-00000D000000}">
      <formula1>$K$188:$K$189</formula1>
    </dataValidation>
    <dataValidation type="list" allowBlank="1" showErrorMessage="1" sqref="D62" xr:uid="{00000000-0002-0000-0800-00000E000000}">
      <formula1>$K$190:$K$191</formula1>
    </dataValidation>
    <dataValidation type="list" allowBlank="1" showErrorMessage="1" sqref="D141" xr:uid="{00000000-0002-0000-0800-00000F000000}">
      <formula1>$K$257:$K$258</formula1>
    </dataValidation>
    <dataValidation type="list" allowBlank="1" showErrorMessage="1" sqref="D147" xr:uid="{00000000-0002-0000-0800-000010000000}">
      <formula1>$K$259:$K$261</formula1>
    </dataValidation>
    <dataValidation type="list" allowBlank="1" showErrorMessage="1" sqref="U23" xr:uid="{00000000-0002-0000-0800-000011000000}">
      <formula1>#REF!</formula1>
    </dataValidation>
    <dataValidation type="list" allowBlank="1" showInputMessage="1" showErrorMessage="1" sqref="D38:F38" xr:uid="{00000000-0002-0000-0800-000012000000}">
      <formula1>$D$207:$D$213</formula1>
    </dataValidation>
    <dataValidation type="list" allowBlank="1" showErrorMessage="1" sqref="D107" xr:uid="{00000000-0002-0000-0800-000013000000}">
      <formula1>$K$235:$K$236</formula1>
    </dataValidation>
    <dataValidation type="list" allowBlank="1" showErrorMessage="1" sqref="D109" xr:uid="{00000000-0002-0000-0800-000014000000}">
      <formula1>$K$237:$K$238</formula1>
    </dataValidation>
    <dataValidation type="list" allowBlank="1" showErrorMessage="1" sqref="D111" xr:uid="{00000000-0002-0000-0800-000015000000}">
      <formula1>$K$239:$K$240</formula1>
    </dataValidation>
    <dataValidation type="list" allowBlank="1" showErrorMessage="1" sqref="D132" xr:uid="{00000000-0002-0000-0800-000009000000}">
      <formula1>$K$252:$K$254</formula1>
    </dataValidation>
    <dataValidation type="list" allowBlank="1" showErrorMessage="1" sqref="D138" xr:uid="{00000000-0002-0000-0800-000006000000}">
      <formula1>$K$255:$K$256</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96A32C4E4C6C43B0F755EBDD3BCDA0" ma:contentTypeVersion="15" ma:contentTypeDescription="Create a new document." ma:contentTypeScope="" ma:versionID="c3ac05e32782579b25692c77a8b40f8c">
  <xsd:schema xmlns:xsd="http://www.w3.org/2001/XMLSchema" xmlns:xs="http://www.w3.org/2001/XMLSchema" xmlns:p="http://schemas.microsoft.com/office/2006/metadata/properties" xmlns:ns2="f5bbe74d-7946-46c1-98be-7730228547fd" xmlns:ns3="cec312f8-7b80-458f-8bc9-039c8f3e65b1" targetNamespace="http://schemas.microsoft.com/office/2006/metadata/properties" ma:root="true" ma:fieldsID="126fe3facd8b9f62b54eed260c061610" ns2:_="" ns3:_="">
    <xsd:import namespace="f5bbe74d-7946-46c1-98be-7730228547fd"/>
    <xsd:import namespace="cec312f8-7b80-458f-8bc9-039c8f3e65b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LengthInSeconds" minOccurs="0"/>
                <xsd:element ref="ns2:GLVers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bbe74d-7946-46c1-98be-7730228547f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8ad26c7-5542-4eee-b3ec-aeac87adbba8"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GLVersion" ma:index="21" nillable="true" ma:displayName="GL Version" ma:decimals="0" ma:format="Dropdown" ma:internalName="GLVersion" ma:percentage="FALSE">
      <xsd:simpleType>
        <xsd:restriction base="dms:Number"/>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ec312f8-7b80-458f-8bc9-039c8f3e65b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efef990-10b7-4e93-9240-5e49317cfe43}" ma:internalName="TaxCatchAll" ma:showField="CatchAllData" ma:web="cec312f8-7b80-458f-8bc9-039c8f3e65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ec312f8-7b80-458f-8bc9-039c8f3e65b1">
      <UserInfo>
        <DisplayName>Larson, Jennifer L</DisplayName>
        <AccountId>150</AccountId>
        <AccountType/>
      </UserInfo>
      <UserInfo>
        <DisplayName>Ross, Lauren M</DisplayName>
        <AccountId>22</AccountId>
        <AccountType/>
      </UserInfo>
      <UserInfo>
        <DisplayName>Lavy, William A</DisplayName>
        <AccountId>19</AccountId>
        <AccountType/>
      </UserInfo>
      <UserInfo>
        <DisplayName>Baietti, Joseph   A</DisplayName>
        <AccountId>37</AccountId>
        <AccountType/>
      </UserInfo>
      <UserInfo>
        <DisplayName>Hutchison, Casey O</DisplayName>
        <AccountId>10</AccountId>
        <AccountType/>
      </UserInfo>
      <UserInfo>
        <DisplayName>Rein, Elena P</DisplayName>
        <AccountId>12</AccountId>
        <AccountType/>
      </UserInfo>
      <UserInfo>
        <DisplayName>Poremsky, Madison L</DisplayName>
        <AccountId>49</AccountId>
        <AccountType/>
      </UserInfo>
      <UserInfo>
        <DisplayName>Jackson, Katonia L</DisplayName>
        <AccountId>65</AccountId>
        <AccountType/>
      </UserInfo>
    </SharedWithUsers>
    <TaxCatchAll xmlns="cec312f8-7b80-458f-8bc9-039c8f3e65b1" xsi:nil="true"/>
    <lcf76f155ced4ddcb4097134ff3c332f xmlns="f5bbe74d-7946-46c1-98be-7730228547fd">
      <Terms xmlns="http://schemas.microsoft.com/office/infopath/2007/PartnerControls"/>
    </lcf76f155ced4ddcb4097134ff3c332f>
    <GLVersion xmlns="f5bbe74d-7946-46c1-98be-7730228547fd" xsi:nil="true"/>
  </documentManagement>
</p:properties>
</file>

<file path=customXml/itemProps1.xml><?xml version="1.0" encoding="utf-8"?>
<ds:datastoreItem xmlns:ds="http://schemas.openxmlformats.org/officeDocument/2006/customXml" ds:itemID="{AEA3A370-2802-4BD7-9E4A-D779E12E28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bbe74d-7946-46c1-98be-7730228547fd"/>
    <ds:schemaRef ds:uri="cec312f8-7b80-458f-8bc9-039c8f3e65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0BDC30E-038C-494C-8216-EC5F18E1BAFA}">
  <ds:schemaRefs>
    <ds:schemaRef ds:uri="http://schemas.microsoft.com/sharepoint/v3/contenttype/forms"/>
  </ds:schemaRefs>
</ds:datastoreItem>
</file>

<file path=customXml/itemProps3.xml><?xml version="1.0" encoding="utf-8"?>
<ds:datastoreItem xmlns:ds="http://schemas.openxmlformats.org/officeDocument/2006/customXml" ds:itemID="{4EFA9A68-553A-457D-8E42-395C8B5A6E47}">
  <ds:schemaRefs>
    <ds:schemaRef ds:uri="http://schemas.microsoft.com/office/infopath/2007/PartnerControls"/>
    <ds:schemaRef ds:uri="http://purl.org/dc/terms/"/>
    <ds:schemaRef ds:uri="f5bbe74d-7946-46c1-98be-7730228547fd"/>
    <ds:schemaRef ds:uri="http://schemas.microsoft.com/office/2006/documentManagement/types"/>
    <ds:schemaRef ds:uri="http://purl.org/dc/elements/1.1/"/>
    <ds:schemaRef ds:uri="http://schemas.openxmlformats.org/package/2006/metadata/core-properties"/>
    <ds:schemaRef ds:uri="cec312f8-7b80-458f-8bc9-039c8f3e65b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97</vt:i4>
      </vt:variant>
    </vt:vector>
  </HeadingPairs>
  <TitlesOfParts>
    <vt:vector size="111" baseType="lpstr">
      <vt:lpstr>I. Introduction</vt:lpstr>
      <vt:lpstr>II.a Building Specifications</vt:lpstr>
      <vt:lpstr>II.b Building Type Guide</vt:lpstr>
      <vt:lpstr>III.a Lighting</vt:lpstr>
      <vt:lpstr>III.b Lighting Guide</vt:lpstr>
      <vt:lpstr>IV.a HVAC, Heating</vt:lpstr>
      <vt:lpstr>IV.b HVAC, Cooling</vt:lpstr>
      <vt:lpstr>IV.c HVAC Guide</vt:lpstr>
      <vt:lpstr>V.a Hot Water</vt:lpstr>
      <vt:lpstr>V.b Hot Water Guide</vt:lpstr>
      <vt:lpstr>VI.a Building Envelope</vt:lpstr>
      <vt:lpstr>VI.b Building Envelope Guide</vt:lpstr>
      <vt:lpstr>1</vt:lpstr>
      <vt:lpstr>2</vt:lpstr>
      <vt:lpstr>'1'!bathroom_faucet_aerator</vt:lpstr>
      <vt:lpstr>bathroom_faucet_aerator</vt:lpstr>
      <vt:lpstr>'1'!bathroom_faucet_condition</vt:lpstr>
      <vt:lpstr>bathroom_faucet_condition</vt:lpstr>
      <vt:lpstr>'1'!bathroom_faucet_gpm</vt:lpstr>
      <vt:lpstr>bathroom_faucet_gpm</vt:lpstr>
      <vt:lpstr>buiilding_type</vt:lpstr>
      <vt:lpstr>building_address</vt:lpstr>
      <vt:lpstr>'1'!building_number</vt:lpstr>
      <vt:lpstr>building_number</vt:lpstr>
      <vt:lpstr>'1'!building_types</vt:lpstr>
      <vt:lpstr>building_types</vt:lpstr>
      <vt:lpstr>building_vintage</vt:lpstr>
      <vt:lpstr>building_vintages</vt:lpstr>
      <vt:lpstr>'1'!climate_zone</vt:lpstr>
      <vt:lpstr>climate_zone</vt:lpstr>
      <vt:lpstr>'1'!condition_weight</vt:lpstr>
      <vt:lpstr>condition_weight</vt:lpstr>
      <vt:lpstr>contact_email</vt:lpstr>
      <vt:lpstr>contact_name</vt:lpstr>
      <vt:lpstr>criteria</vt:lpstr>
      <vt:lpstr>'1'!distribution_score</vt:lpstr>
      <vt:lpstr>distribution_score</vt:lpstr>
      <vt:lpstr>'1'!distribution_weight</vt:lpstr>
      <vt:lpstr>distribution_weight</vt:lpstr>
      <vt:lpstr>'1'!efficiency_weight</vt:lpstr>
      <vt:lpstr>efficiency_weight</vt:lpstr>
      <vt:lpstr>energy_db</vt:lpstr>
      <vt:lpstr>'1'!energy_table_names</vt:lpstr>
      <vt:lpstr>envelope_score</vt:lpstr>
      <vt:lpstr>'1'!equipment_condition</vt:lpstr>
      <vt:lpstr>equipment_condition</vt:lpstr>
      <vt:lpstr>'1'!equipment_location</vt:lpstr>
      <vt:lpstr>equipment_location</vt:lpstr>
      <vt:lpstr>'1'!equipment_score</vt:lpstr>
      <vt:lpstr>equipment_score</vt:lpstr>
      <vt:lpstr>'1'!equipment_weight</vt:lpstr>
      <vt:lpstr>equipment_weight</vt:lpstr>
      <vt:lpstr>'1'!fixture_score</vt:lpstr>
      <vt:lpstr>fixture_score</vt:lpstr>
      <vt:lpstr>'1'!fixture_weight</vt:lpstr>
      <vt:lpstr>fixture_weight</vt:lpstr>
      <vt:lpstr>'1'!floor_area</vt:lpstr>
      <vt:lpstr>floor_area</vt:lpstr>
      <vt:lpstr>fuel_type</vt:lpstr>
      <vt:lpstr>hide_heating_fuel</vt:lpstr>
      <vt:lpstr>'1'!hvac_cooling_score</vt:lpstr>
      <vt:lpstr>hvac_cooling_score</vt:lpstr>
      <vt:lpstr>'1'!hvac_heating_score</vt:lpstr>
      <vt:lpstr>hvac_heating_score</vt:lpstr>
      <vt:lpstr>'1'!insulation_blanket</vt:lpstr>
      <vt:lpstr>insulation_blanket</vt:lpstr>
      <vt:lpstr>'1'!iREMS</vt:lpstr>
      <vt:lpstr>iREMS</vt:lpstr>
      <vt:lpstr>'1'!kitchen_faucet_aerator</vt:lpstr>
      <vt:lpstr>kitchen_faucet_aerator</vt:lpstr>
      <vt:lpstr>'1'!kitchen_faucet_condition</vt:lpstr>
      <vt:lpstr>kitchen_faucet_condition</vt:lpstr>
      <vt:lpstr>'1'!kitchen_faucet_gpm</vt:lpstr>
      <vt:lpstr>kitchen_faucet_gpm</vt:lpstr>
      <vt:lpstr>'1'!lighting_score</vt:lpstr>
      <vt:lpstr>lighting_score</vt:lpstr>
      <vt:lpstr>'1'!num_units</vt:lpstr>
      <vt:lpstr>num_units</vt:lpstr>
      <vt:lpstr>'1'!pipe_insulation_frac</vt:lpstr>
      <vt:lpstr>pipe_insulation_frac</vt:lpstr>
      <vt:lpstr>'1'!pipe_insulation_in</vt:lpstr>
      <vt:lpstr>pipe_insulation_in</vt:lpstr>
      <vt:lpstr>'1'!pipe_location</vt:lpstr>
      <vt:lpstr>pipe_location</vt:lpstr>
      <vt:lpstr>'1'!pipes_condition</vt:lpstr>
      <vt:lpstr>pipes_condition</vt:lpstr>
      <vt:lpstr>'III.b Lighting Guide'!Print_Area</vt:lpstr>
      <vt:lpstr>'IV.c HVAC Guide'!Print_Area</vt:lpstr>
      <vt:lpstr>'V.b Hot Water Guide'!Print_Area</vt:lpstr>
      <vt:lpstr>'VI.b Building Envelope Guide'!Print_Area</vt:lpstr>
      <vt:lpstr>'1'!recirc_pump</vt:lpstr>
      <vt:lpstr>recirc_pump</vt:lpstr>
      <vt:lpstr>'1'!recirc_pump_controls</vt:lpstr>
      <vt:lpstr>recirc_pump_controls</vt:lpstr>
      <vt:lpstr>'1'!showerhead_condition</vt:lpstr>
      <vt:lpstr>showerhead_condition</vt:lpstr>
      <vt:lpstr>'1'!showerhead_flowrestrictor</vt:lpstr>
      <vt:lpstr>showerhead_flowrestrictor</vt:lpstr>
      <vt:lpstr>'1'!showerhead_gpm</vt:lpstr>
      <vt:lpstr>showerhead_gpm</vt:lpstr>
      <vt:lpstr>storage_vs_instant</vt:lpstr>
      <vt:lpstr>unit_cooling_type</vt:lpstr>
      <vt:lpstr>unit_heat_age</vt:lpstr>
      <vt:lpstr>unit_heat_condition</vt:lpstr>
      <vt:lpstr>unit_heat_thermostat</vt:lpstr>
      <vt:lpstr>'1'!unit_heat_type</vt:lpstr>
      <vt:lpstr>unit_heat_type</vt:lpstr>
      <vt:lpstr>water_heater_type</vt:lpstr>
      <vt:lpstr>'1'!zip_climate</vt:lpstr>
      <vt:lpstr>'1'!zip_code</vt:lpstr>
      <vt:lpstr>zip_code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Jackson, Katonia L</cp:lastModifiedBy>
  <cp:revision/>
  <dcterms:created xsi:type="dcterms:W3CDTF">2022-08-08T18:06:10Z</dcterms:created>
  <dcterms:modified xsi:type="dcterms:W3CDTF">2023-09-01T16:12:19Z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0x0101002A96A32C4E4C6C43B0F755EBDD3BCDA0</vt:lpwstr>
  </property>
  <property fmtid="{D5CDD505-2E9C-101B-9397-08002B2CF9AE}" pid="3" name="MediaServiceImageTags">
    <vt:lpwstr/>
  </property>
</Properties>
</file>